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0A86BD29-2781-47AB-B01A-9864CF0BE293}" xr6:coauthVersionLast="47" xr6:coauthVersionMax="47" xr10:uidLastSave="{00000000-0000-0000-0000-000000000000}"/>
  <bookViews>
    <workbookView xWindow="-108" yWindow="-108" windowWidth="23256" windowHeight="12576" activeTab="3" xr2:uid="{00000000-000D-0000-FFFF-FFFF00000000}"/>
  </bookViews>
  <sheets>
    <sheet name="Raw Data" sheetId="5" r:id="rId1"/>
    <sheet name="Data" sheetId="2" r:id="rId2"/>
    <sheet name="Pivot Table(s)" sheetId="4" r:id="rId3"/>
    <sheet name="Dashboard" sheetId="3" r:id="rId4"/>
  </sheets>
  <externalReferences>
    <externalReference r:id="rId5"/>
  </externalReferences>
  <definedNames>
    <definedName name="_xlchart.v5.0" hidden="1">'Pivot Table(s)'!$D$28:$E$28</definedName>
    <definedName name="_xlchart.v5.1" hidden="1">'Pivot Table(s)'!$D$29:$E$78</definedName>
    <definedName name="_xlchart.v5.2" hidden="1">'Pivot Table(s)'!$F$28</definedName>
    <definedName name="_xlchart.v5.3" hidden="1">'Pivot Table(s)'!$F$29:$F$78</definedName>
    <definedName name="_xlchart.v5.4" hidden="1">'Pivot Table(s)'!$D$28:$E$28</definedName>
    <definedName name="_xlchart.v5.5" hidden="1">'Pivot Table(s)'!$D$29:$E$78</definedName>
    <definedName name="_xlchart.v5.6" hidden="1">'Pivot Table(s)'!$F$28</definedName>
    <definedName name="_xlchart.v5.7" hidden="1">'Pivot Table(s)'!$F$29:$F$78</definedName>
    <definedName name="NativeTimeline_Invoice_Date">#N/A</definedName>
    <definedName name="Slicer_Beverage_Brand">#N/A</definedName>
    <definedName name="Slicer_Region">#N/A</definedName>
    <definedName name="Slicer_Retail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hwl5n/6E4JEifg9kWlAttRGuttmA=="/>
    </ext>
  </extLst>
</workbook>
</file>

<file path=xl/calcChain.xml><?xml version="1.0" encoding="utf-8"?>
<calcChain xmlns="http://schemas.openxmlformats.org/spreadsheetml/2006/main">
  <c r="Q3889" i="5" l="1"/>
  <c r="P3889" i="5"/>
  <c r="O3889" i="5"/>
  <c r="J3889" i="5"/>
  <c r="K3889" i="5" s="1"/>
  <c r="Q3888" i="5"/>
  <c r="P3888" i="5"/>
  <c r="O3888" i="5"/>
  <c r="J3888" i="5"/>
  <c r="K3888" i="5" s="1"/>
  <c r="Q3887" i="5"/>
  <c r="P3887" i="5"/>
  <c r="O3887" i="5"/>
  <c r="K3887" i="5"/>
  <c r="J3887" i="5"/>
  <c r="Q3886" i="5"/>
  <c r="P3886" i="5"/>
  <c r="O3886" i="5"/>
  <c r="J3886" i="5"/>
  <c r="K3886" i="5" s="1"/>
  <c r="Q3885" i="5"/>
  <c r="P3885" i="5"/>
  <c r="O3885" i="5"/>
  <c r="K3885" i="5"/>
  <c r="J3885" i="5"/>
  <c r="Q3884" i="5"/>
  <c r="P3884" i="5"/>
  <c r="O3884" i="5"/>
  <c r="J3884" i="5"/>
  <c r="K3884" i="5" s="1"/>
  <c r="Q3883" i="5"/>
  <c r="P3883" i="5"/>
  <c r="O3883" i="5"/>
  <c r="K3883" i="5"/>
  <c r="J3883" i="5"/>
  <c r="Q3882" i="5"/>
  <c r="P3882" i="5"/>
  <c r="O3882" i="5"/>
  <c r="J3882" i="5"/>
  <c r="K3882" i="5" s="1"/>
  <c r="Q3881" i="5"/>
  <c r="P3881" i="5"/>
  <c r="O3881" i="5"/>
  <c r="K3881" i="5"/>
  <c r="J3881" i="5"/>
  <c r="Q3880" i="5"/>
  <c r="P3880" i="5"/>
  <c r="O3880" i="5"/>
  <c r="J3880" i="5"/>
  <c r="K3880" i="5" s="1"/>
  <c r="Q3879" i="5"/>
  <c r="P3879" i="5"/>
  <c r="O3879" i="5"/>
  <c r="J3879" i="5"/>
  <c r="K3879" i="5" s="1"/>
  <c r="Q3878" i="5"/>
  <c r="P3878" i="5"/>
  <c r="O3878" i="5"/>
  <c r="J3878" i="5"/>
  <c r="K3878" i="5" s="1"/>
  <c r="Q3877" i="5"/>
  <c r="P3877" i="5"/>
  <c r="O3877" i="5"/>
  <c r="J3877" i="5"/>
  <c r="K3877" i="5" s="1"/>
  <c r="Q3876" i="5"/>
  <c r="P3876" i="5"/>
  <c r="O3876" i="5"/>
  <c r="J3876" i="5"/>
  <c r="K3876" i="5" s="1"/>
  <c r="Q3875" i="5"/>
  <c r="P3875" i="5"/>
  <c r="O3875" i="5"/>
  <c r="J3875" i="5"/>
  <c r="K3875" i="5" s="1"/>
  <c r="Q3874" i="5"/>
  <c r="P3874" i="5"/>
  <c r="O3874" i="5"/>
  <c r="J3874" i="5"/>
  <c r="K3874" i="5" s="1"/>
  <c r="Q3873" i="5"/>
  <c r="P3873" i="5"/>
  <c r="O3873" i="5"/>
  <c r="J3873" i="5"/>
  <c r="K3873" i="5" s="1"/>
  <c r="Q3872" i="5"/>
  <c r="P3872" i="5"/>
  <c r="O3872" i="5"/>
  <c r="J3872" i="5"/>
  <c r="K3872" i="5" s="1"/>
  <c r="Q3871" i="5"/>
  <c r="P3871" i="5"/>
  <c r="O3871" i="5"/>
  <c r="J3871" i="5"/>
  <c r="K3871" i="5" s="1"/>
  <c r="Q3870" i="5"/>
  <c r="P3870" i="5"/>
  <c r="O3870" i="5"/>
  <c r="J3870" i="5"/>
  <c r="K3870" i="5" s="1"/>
  <c r="Q3869" i="5"/>
  <c r="P3869" i="5"/>
  <c r="O3869" i="5"/>
  <c r="K3869" i="5"/>
  <c r="J3869" i="5"/>
  <c r="Q3868" i="5"/>
  <c r="P3868" i="5"/>
  <c r="O3868" i="5"/>
  <c r="J3868" i="5"/>
  <c r="K3868" i="5" s="1"/>
  <c r="Q3867" i="5"/>
  <c r="P3867" i="5"/>
  <c r="O3867" i="5"/>
  <c r="J3867" i="5"/>
  <c r="K3867" i="5" s="1"/>
  <c r="Q3866" i="5"/>
  <c r="P3866" i="5"/>
  <c r="O3866" i="5"/>
  <c r="J3866" i="5"/>
  <c r="K3866" i="5" s="1"/>
  <c r="Q3865" i="5"/>
  <c r="P3865" i="5"/>
  <c r="O3865" i="5"/>
  <c r="K3865" i="5"/>
  <c r="J3865" i="5"/>
  <c r="Q3864" i="5"/>
  <c r="P3864" i="5"/>
  <c r="O3864" i="5"/>
  <c r="J3864" i="5"/>
  <c r="K3864" i="5" s="1"/>
  <c r="Q3863" i="5"/>
  <c r="P3863" i="5"/>
  <c r="O3863" i="5"/>
  <c r="J3863" i="5"/>
  <c r="K3863" i="5" s="1"/>
  <c r="Q3862" i="5"/>
  <c r="P3862" i="5"/>
  <c r="O3862" i="5"/>
  <c r="J3862" i="5"/>
  <c r="K3862" i="5" s="1"/>
  <c r="Q3861" i="5"/>
  <c r="P3861" i="5"/>
  <c r="O3861" i="5"/>
  <c r="J3861" i="5"/>
  <c r="K3861" i="5" s="1"/>
  <c r="Q3860" i="5"/>
  <c r="P3860" i="5"/>
  <c r="O3860" i="5"/>
  <c r="J3860" i="5"/>
  <c r="K3860" i="5" s="1"/>
  <c r="Q3859" i="5"/>
  <c r="P3859" i="5"/>
  <c r="O3859" i="5"/>
  <c r="J3859" i="5"/>
  <c r="K3859" i="5" s="1"/>
  <c r="Q3858" i="5"/>
  <c r="P3858" i="5"/>
  <c r="O3858" i="5"/>
  <c r="J3858" i="5"/>
  <c r="K3858" i="5" s="1"/>
  <c r="Q3857" i="5"/>
  <c r="P3857" i="5"/>
  <c r="O3857" i="5"/>
  <c r="J3857" i="5"/>
  <c r="K3857" i="5" s="1"/>
  <c r="Q3856" i="5"/>
  <c r="P3856" i="5"/>
  <c r="O3856" i="5"/>
  <c r="J3856" i="5"/>
  <c r="K3856" i="5" s="1"/>
  <c r="Q3855" i="5"/>
  <c r="P3855" i="5"/>
  <c r="O3855" i="5"/>
  <c r="J3855" i="5"/>
  <c r="K3855" i="5" s="1"/>
  <c r="Q3854" i="5"/>
  <c r="P3854" i="5"/>
  <c r="O3854" i="5"/>
  <c r="K3854" i="5"/>
  <c r="J3854" i="5"/>
  <c r="Q3853" i="5"/>
  <c r="P3853" i="5"/>
  <c r="O3853" i="5"/>
  <c r="J3853" i="5"/>
  <c r="K3853" i="5" s="1"/>
  <c r="Q3852" i="5"/>
  <c r="P3852" i="5"/>
  <c r="O3852" i="5"/>
  <c r="J3852" i="5"/>
  <c r="K3852" i="5" s="1"/>
  <c r="Q3851" i="5"/>
  <c r="P3851" i="5"/>
  <c r="O3851" i="5"/>
  <c r="J3851" i="5"/>
  <c r="K3851" i="5" s="1"/>
  <c r="Q3850" i="5"/>
  <c r="P3850" i="5"/>
  <c r="O3850" i="5"/>
  <c r="K3850" i="5"/>
  <c r="J3850" i="5"/>
  <c r="Q3849" i="5"/>
  <c r="P3849" i="5"/>
  <c r="O3849" i="5"/>
  <c r="J3849" i="5"/>
  <c r="K3849" i="5" s="1"/>
  <c r="Q3848" i="5"/>
  <c r="P3848" i="5"/>
  <c r="O3848" i="5"/>
  <c r="K3848" i="5"/>
  <c r="J3848" i="5"/>
  <c r="Q3847" i="5"/>
  <c r="P3847" i="5"/>
  <c r="O3847" i="5"/>
  <c r="J3847" i="5"/>
  <c r="K3847" i="5" s="1"/>
  <c r="Q3846" i="5"/>
  <c r="P3846" i="5"/>
  <c r="O3846" i="5"/>
  <c r="K3846" i="5"/>
  <c r="J3846" i="5"/>
  <c r="Q3845" i="5"/>
  <c r="P3845" i="5"/>
  <c r="O3845" i="5"/>
  <c r="J3845" i="5"/>
  <c r="K3845" i="5" s="1"/>
  <c r="Q3844" i="5"/>
  <c r="P3844" i="5"/>
  <c r="O3844" i="5"/>
  <c r="J3844" i="5"/>
  <c r="K3844" i="5" s="1"/>
  <c r="Q3843" i="5"/>
  <c r="P3843" i="5"/>
  <c r="O3843" i="5"/>
  <c r="K3843" i="5"/>
  <c r="J3843" i="5"/>
  <c r="Q3842" i="5"/>
  <c r="P3842" i="5"/>
  <c r="O3842" i="5"/>
  <c r="K3842" i="5"/>
  <c r="J3842" i="5"/>
  <c r="Q3841" i="5"/>
  <c r="P3841" i="5"/>
  <c r="O3841" i="5"/>
  <c r="J3841" i="5"/>
  <c r="K3841" i="5" s="1"/>
  <c r="Q3840" i="5"/>
  <c r="P3840" i="5"/>
  <c r="O3840" i="5"/>
  <c r="J3840" i="5"/>
  <c r="K3840" i="5" s="1"/>
  <c r="Q3839" i="5"/>
  <c r="P3839" i="5"/>
  <c r="O3839" i="5"/>
  <c r="K3839" i="5"/>
  <c r="J3839" i="5"/>
  <c r="Q3838" i="5"/>
  <c r="P3838" i="5"/>
  <c r="O3838" i="5"/>
  <c r="K3838" i="5"/>
  <c r="J3838" i="5"/>
  <c r="Q3837" i="5"/>
  <c r="P3837" i="5"/>
  <c r="O3837" i="5"/>
  <c r="J3837" i="5"/>
  <c r="K3837" i="5" s="1"/>
  <c r="Q3836" i="5"/>
  <c r="P3836" i="5"/>
  <c r="O3836" i="5"/>
  <c r="J3836" i="5"/>
  <c r="K3836" i="5" s="1"/>
  <c r="Q3835" i="5"/>
  <c r="P3835" i="5"/>
  <c r="O3835" i="5"/>
  <c r="K3835" i="5"/>
  <c r="J3835" i="5"/>
  <c r="Q3834" i="5"/>
  <c r="P3834" i="5"/>
  <c r="O3834" i="5"/>
  <c r="K3834" i="5"/>
  <c r="J3834" i="5"/>
  <c r="Q3833" i="5"/>
  <c r="P3833" i="5"/>
  <c r="O3833" i="5"/>
  <c r="J3833" i="5"/>
  <c r="K3833" i="5" s="1"/>
  <c r="Q3832" i="5"/>
  <c r="P3832" i="5"/>
  <c r="O3832" i="5"/>
  <c r="J3832" i="5"/>
  <c r="K3832" i="5" s="1"/>
  <c r="Q3831" i="5"/>
  <c r="P3831" i="5"/>
  <c r="O3831" i="5"/>
  <c r="K3831" i="5"/>
  <c r="J3831" i="5"/>
  <c r="Q3830" i="5"/>
  <c r="P3830" i="5"/>
  <c r="O3830" i="5"/>
  <c r="K3830" i="5"/>
  <c r="J3830" i="5"/>
  <c r="Q3829" i="5"/>
  <c r="P3829" i="5"/>
  <c r="O3829" i="5"/>
  <c r="J3829" i="5"/>
  <c r="K3829" i="5" s="1"/>
  <c r="Q3828" i="5"/>
  <c r="P3828" i="5"/>
  <c r="O3828" i="5"/>
  <c r="J3828" i="5"/>
  <c r="K3828" i="5" s="1"/>
  <c r="Q3827" i="5"/>
  <c r="P3827" i="5"/>
  <c r="O3827" i="5"/>
  <c r="J3827" i="5"/>
  <c r="K3827" i="5" s="1"/>
  <c r="Q3826" i="5"/>
  <c r="P3826" i="5"/>
  <c r="O3826" i="5"/>
  <c r="K3826" i="5"/>
  <c r="J3826" i="5"/>
  <c r="Q3825" i="5"/>
  <c r="P3825" i="5"/>
  <c r="O3825" i="5"/>
  <c r="J3825" i="5"/>
  <c r="K3825" i="5" s="1"/>
  <c r="Q3824" i="5"/>
  <c r="P3824" i="5"/>
  <c r="O3824" i="5"/>
  <c r="J3824" i="5"/>
  <c r="K3824" i="5" s="1"/>
  <c r="Q3823" i="5"/>
  <c r="P3823" i="5"/>
  <c r="O3823" i="5"/>
  <c r="J3823" i="5"/>
  <c r="K3823" i="5" s="1"/>
  <c r="Q3822" i="5"/>
  <c r="P3822" i="5"/>
  <c r="O3822" i="5"/>
  <c r="K3822" i="5"/>
  <c r="J3822" i="5"/>
  <c r="Q3821" i="5"/>
  <c r="P3821" i="5"/>
  <c r="O3821" i="5"/>
  <c r="J3821" i="5"/>
  <c r="K3821" i="5" s="1"/>
  <c r="Q3820" i="5"/>
  <c r="P3820" i="5"/>
  <c r="O3820" i="5"/>
  <c r="K3820" i="5"/>
  <c r="J3820" i="5"/>
  <c r="Q3819" i="5"/>
  <c r="P3819" i="5"/>
  <c r="O3819" i="5"/>
  <c r="J3819" i="5"/>
  <c r="K3819" i="5" s="1"/>
  <c r="Q3818" i="5"/>
  <c r="P3818" i="5"/>
  <c r="O3818" i="5"/>
  <c r="K3818" i="5"/>
  <c r="J3818" i="5"/>
  <c r="K3817" i="5"/>
  <c r="J3817" i="5"/>
  <c r="K3816" i="5"/>
  <c r="J3816" i="5"/>
  <c r="K3815" i="5"/>
  <c r="J3815" i="5"/>
  <c r="K3814" i="5"/>
  <c r="J3814" i="5"/>
  <c r="K3813" i="5"/>
  <c r="J3813" i="5"/>
  <c r="K3812" i="5"/>
  <c r="J3812" i="5"/>
  <c r="K3811" i="5"/>
  <c r="J3811" i="5"/>
  <c r="K3810" i="5"/>
  <c r="J3810" i="5"/>
  <c r="K3809" i="5"/>
  <c r="J3809" i="5"/>
  <c r="K3808" i="5"/>
  <c r="J3808" i="5"/>
  <c r="K3807" i="5"/>
  <c r="J3807" i="5"/>
  <c r="K3806" i="5"/>
  <c r="J3806" i="5"/>
  <c r="K3805" i="5"/>
  <c r="J3805" i="5"/>
  <c r="K3804" i="5"/>
  <c r="J3804" i="5"/>
  <c r="K3803" i="5"/>
  <c r="J3803" i="5"/>
  <c r="K3802" i="5"/>
  <c r="J3802" i="5"/>
  <c r="K3801" i="5"/>
  <c r="J3801" i="5"/>
  <c r="K3800" i="5"/>
  <c r="J3800" i="5"/>
  <c r="K3799" i="5"/>
  <c r="J3799" i="5"/>
  <c r="K3798" i="5"/>
  <c r="J3798" i="5"/>
  <c r="K3797" i="5"/>
  <c r="J3797" i="5"/>
  <c r="K3796" i="5"/>
  <c r="J3796" i="5"/>
  <c r="K3795" i="5"/>
  <c r="J3795" i="5"/>
  <c r="K3794" i="5"/>
  <c r="J3794" i="5"/>
  <c r="K3793" i="5"/>
  <c r="J3793" i="5"/>
  <c r="K3792" i="5"/>
  <c r="J3792" i="5"/>
  <c r="K3791" i="5"/>
  <c r="J3791" i="5"/>
  <c r="K3790" i="5"/>
  <c r="J3790" i="5"/>
  <c r="K3789" i="5"/>
  <c r="J3789" i="5"/>
  <c r="K3788" i="5"/>
  <c r="J3788" i="5"/>
  <c r="K3787" i="5"/>
  <c r="J3787" i="5"/>
  <c r="K3786" i="5"/>
  <c r="J3786" i="5"/>
  <c r="K3785" i="5"/>
  <c r="J3785" i="5"/>
  <c r="K3784" i="5"/>
  <c r="J3784" i="5"/>
  <c r="K3783" i="5"/>
  <c r="J3783" i="5"/>
  <c r="K3782" i="5"/>
  <c r="J3782" i="5"/>
  <c r="K3781" i="5"/>
  <c r="J3781" i="5"/>
  <c r="K3780" i="5"/>
  <c r="J3780" i="5"/>
  <c r="K3779" i="5"/>
  <c r="J3779" i="5"/>
  <c r="K3778" i="5"/>
  <c r="J3778" i="5"/>
  <c r="K3777" i="5"/>
  <c r="J3777" i="5"/>
  <c r="J3776" i="5"/>
  <c r="K3776" i="5" s="1"/>
  <c r="K3775" i="5"/>
  <c r="J3775" i="5"/>
  <c r="J3774" i="5"/>
  <c r="K3774" i="5" s="1"/>
  <c r="K3773" i="5"/>
  <c r="J3773" i="5"/>
  <c r="J3772" i="5"/>
  <c r="K3772" i="5" s="1"/>
  <c r="J3771" i="5"/>
  <c r="K3771" i="5" s="1"/>
  <c r="J3770" i="5"/>
  <c r="K3770" i="5" s="1"/>
  <c r="J3769" i="5"/>
  <c r="K3769" i="5" s="1"/>
  <c r="J3768" i="5"/>
  <c r="K3768" i="5" s="1"/>
  <c r="J3767" i="5"/>
  <c r="K3767" i="5" s="1"/>
  <c r="J3766" i="5"/>
  <c r="K3766" i="5" s="1"/>
  <c r="J3765" i="5"/>
  <c r="K3765" i="5" s="1"/>
  <c r="J3764" i="5"/>
  <c r="K3764" i="5" s="1"/>
  <c r="J3763" i="5"/>
  <c r="K3763" i="5" s="1"/>
  <c r="J3762" i="5"/>
  <c r="K3762" i="5" s="1"/>
  <c r="J3761" i="5"/>
  <c r="K3761" i="5" s="1"/>
  <c r="J3760" i="5"/>
  <c r="K3760" i="5" s="1"/>
  <c r="J3759" i="5"/>
  <c r="K3759" i="5" s="1"/>
  <c r="J3758" i="5"/>
  <c r="K3758" i="5" s="1"/>
  <c r="J3757" i="5"/>
  <c r="K3757" i="5" s="1"/>
  <c r="J3756" i="5"/>
  <c r="K3756" i="5" s="1"/>
  <c r="J3755" i="5"/>
  <c r="K3755" i="5" s="1"/>
  <c r="J3754" i="5"/>
  <c r="K3754" i="5" s="1"/>
  <c r="J3753" i="5"/>
  <c r="K3753" i="5" s="1"/>
  <c r="J3752" i="5"/>
  <c r="K3752" i="5" s="1"/>
  <c r="J3751" i="5"/>
  <c r="K3751" i="5" s="1"/>
  <c r="J3750" i="5"/>
  <c r="K3750" i="5" s="1"/>
  <c r="J3749" i="5"/>
  <c r="K3749" i="5" s="1"/>
  <c r="J3748" i="5"/>
  <c r="K3748" i="5" s="1"/>
  <c r="J3747" i="5"/>
  <c r="K3747" i="5" s="1"/>
  <c r="J3746" i="5"/>
  <c r="K3746" i="5" s="1"/>
  <c r="J3745" i="5"/>
  <c r="K3745" i="5" s="1"/>
  <c r="J3744" i="5"/>
  <c r="K3744" i="5" s="1"/>
  <c r="J3743" i="5"/>
  <c r="K3743" i="5" s="1"/>
  <c r="J3742" i="5"/>
  <c r="K3742" i="5" s="1"/>
  <c r="J3741" i="5"/>
  <c r="K3741" i="5" s="1"/>
  <c r="J3740" i="5"/>
  <c r="K3740" i="5" s="1"/>
  <c r="J3739" i="5"/>
  <c r="K3739" i="5" s="1"/>
  <c r="J3738" i="5"/>
  <c r="K3738" i="5" s="1"/>
  <c r="J3737" i="5"/>
  <c r="K3737" i="5" s="1"/>
  <c r="J3736" i="5"/>
  <c r="K3736" i="5" s="1"/>
  <c r="J3735" i="5"/>
  <c r="K3735" i="5" s="1"/>
  <c r="J3734" i="5"/>
  <c r="K3734" i="5" s="1"/>
  <c r="J3733" i="5"/>
  <c r="K3733" i="5" s="1"/>
  <c r="J3732" i="5"/>
  <c r="K3732" i="5" s="1"/>
  <c r="J3731" i="5"/>
  <c r="K3731" i="5" s="1"/>
  <c r="J3730" i="5"/>
  <c r="K3730" i="5" s="1"/>
  <c r="J3729" i="5"/>
  <c r="K3729" i="5" s="1"/>
  <c r="J3728" i="5"/>
  <c r="K3728" i="5" s="1"/>
  <c r="J3727" i="5"/>
  <c r="K3727" i="5" s="1"/>
  <c r="J3726" i="5"/>
  <c r="K3726" i="5" s="1"/>
  <c r="J3725" i="5"/>
  <c r="K3725" i="5" s="1"/>
  <c r="J3724" i="5"/>
  <c r="K3724" i="5" s="1"/>
  <c r="J3723" i="5"/>
  <c r="K3723" i="5" s="1"/>
  <c r="J3722" i="5"/>
  <c r="K3722" i="5" s="1"/>
  <c r="J3721" i="5"/>
  <c r="K3721" i="5" s="1"/>
  <c r="J3720" i="5"/>
  <c r="K3720" i="5" s="1"/>
  <c r="J3719" i="5"/>
  <c r="K3719" i="5" s="1"/>
  <c r="J3718" i="5"/>
  <c r="K3718" i="5" s="1"/>
  <c r="J3717" i="5"/>
  <c r="K3717" i="5" s="1"/>
  <c r="J3716" i="5"/>
  <c r="K3716" i="5" s="1"/>
  <c r="J3715" i="5"/>
  <c r="K3715" i="5" s="1"/>
  <c r="J3714" i="5"/>
  <c r="K3714" i="5" s="1"/>
  <c r="J3713" i="5"/>
  <c r="K3713" i="5" s="1"/>
  <c r="J3712" i="5"/>
  <c r="K3712" i="5" s="1"/>
  <c r="J3711" i="5"/>
  <c r="K3711" i="5" s="1"/>
  <c r="J3710" i="5"/>
  <c r="K3710" i="5" s="1"/>
  <c r="J3709" i="5"/>
  <c r="K3709" i="5" s="1"/>
  <c r="J3708" i="5"/>
  <c r="K3708" i="5" s="1"/>
  <c r="J3707" i="5"/>
  <c r="K3707" i="5" s="1"/>
  <c r="J3706" i="5"/>
  <c r="K3706" i="5" s="1"/>
  <c r="J3705" i="5"/>
  <c r="K3705" i="5" s="1"/>
  <c r="J3704" i="5"/>
  <c r="K3704" i="5" s="1"/>
  <c r="J3703" i="5"/>
  <c r="K3703" i="5" s="1"/>
  <c r="J3702" i="5"/>
  <c r="K3702" i="5" s="1"/>
  <c r="J3701" i="5"/>
  <c r="K3701" i="5" s="1"/>
  <c r="J3700" i="5"/>
  <c r="K3700" i="5" s="1"/>
  <c r="J3699" i="5"/>
  <c r="K3699" i="5" s="1"/>
  <c r="J3698" i="5"/>
  <c r="K3698" i="5" s="1"/>
  <c r="J3697" i="5"/>
  <c r="K3697" i="5" s="1"/>
  <c r="J3696" i="5"/>
  <c r="K3696" i="5" s="1"/>
  <c r="J3695" i="5"/>
  <c r="K3695" i="5" s="1"/>
  <c r="J3694" i="5"/>
  <c r="K3694" i="5" s="1"/>
  <c r="J3693" i="5"/>
  <c r="K3693" i="5" s="1"/>
  <c r="J3692" i="5"/>
  <c r="K3692" i="5" s="1"/>
  <c r="J3691" i="5"/>
  <c r="K3691" i="5" s="1"/>
  <c r="J3690" i="5"/>
  <c r="K3690" i="5" s="1"/>
  <c r="J3689" i="5"/>
  <c r="K3689" i="5" s="1"/>
  <c r="J3688" i="5"/>
  <c r="K3688" i="5" s="1"/>
  <c r="J3687" i="5"/>
  <c r="K3687" i="5" s="1"/>
  <c r="J3686" i="5"/>
  <c r="K3686" i="5" s="1"/>
  <c r="J3685" i="5"/>
  <c r="K3685" i="5" s="1"/>
  <c r="J3684" i="5"/>
  <c r="K3684" i="5" s="1"/>
  <c r="J3683" i="5"/>
  <c r="K3683" i="5" s="1"/>
  <c r="J3682" i="5"/>
  <c r="K3682" i="5" s="1"/>
  <c r="J3681" i="5"/>
  <c r="K3681" i="5" s="1"/>
  <c r="J3680" i="5"/>
  <c r="K3680" i="5" s="1"/>
  <c r="J3679" i="5"/>
  <c r="K3679" i="5" s="1"/>
  <c r="J3678" i="5"/>
  <c r="K3678" i="5" s="1"/>
  <c r="J3677" i="5"/>
  <c r="K3677" i="5" s="1"/>
  <c r="J3676" i="5"/>
  <c r="K3676" i="5" s="1"/>
  <c r="J3675" i="5"/>
  <c r="K3675" i="5" s="1"/>
  <c r="J3674" i="5"/>
  <c r="K3674" i="5" s="1"/>
  <c r="J3673" i="5"/>
  <c r="K3673" i="5" s="1"/>
  <c r="J3672" i="5"/>
  <c r="K3672" i="5" s="1"/>
  <c r="J3671" i="5"/>
  <c r="K3671" i="5" s="1"/>
  <c r="J3670" i="5"/>
  <c r="K3670" i="5" s="1"/>
  <c r="J3669" i="5"/>
  <c r="K3669" i="5" s="1"/>
  <c r="J3668" i="5"/>
  <c r="K3668" i="5" s="1"/>
  <c r="J3667" i="5"/>
  <c r="K3667" i="5" s="1"/>
  <c r="J3666" i="5"/>
  <c r="K3666" i="5" s="1"/>
  <c r="J3665" i="5"/>
  <c r="K3665" i="5" s="1"/>
  <c r="J3664" i="5"/>
  <c r="K3664" i="5" s="1"/>
  <c r="J3663" i="5"/>
  <c r="K3663" i="5" s="1"/>
  <c r="J3662" i="5"/>
  <c r="K3662" i="5" s="1"/>
  <c r="J3661" i="5"/>
  <c r="K3661" i="5" s="1"/>
  <c r="J3660" i="5"/>
  <c r="K3660" i="5" s="1"/>
  <c r="J3659" i="5"/>
  <c r="K3659" i="5" s="1"/>
  <c r="J3658" i="5"/>
  <c r="K3658" i="5" s="1"/>
  <c r="J3657" i="5"/>
  <c r="K3657" i="5" s="1"/>
  <c r="J3656" i="5"/>
  <c r="K3656" i="5" s="1"/>
  <c r="J3655" i="5"/>
  <c r="K3655" i="5" s="1"/>
  <c r="J3654" i="5"/>
  <c r="K3654" i="5" s="1"/>
  <c r="J3653" i="5"/>
  <c r="K3653" i="5" s="1"/>
  <c r="J3652" i="5"/>
  <c r="K3652" i="5" s="1"/>
  <c r="J3651" i="5"/>
  <c r="K3651" i="5" s="1"/>
  <c r="J3650" i="5"/>
  <c r="K3650" i="5" s="1"/>
  <c r="J3649" i="5"/>
  <c r="K3649" i="5" s="1"/>
  <c r="J3648" i="5"/>
  <c r="K3648" i="5" s="1"/>
  <c r="J3647" i="5"/>
  <c r="K3647" i="5" s="1"/>
  <c r="J3646" i="5"/>
  <c r="K3646" i="5" s="1"/>
  <c r="J3645" i="5"/>
  <c r="K3645" i="5" s="1"/>
  <c r="J3644" i="5"/>
  <c r="K3644" i="5" s="1"/>
  <c r="J3643" i="5"/>
  <c r="K3643" i="5" s="1"/>
  <c r="J3642" i="5"/>
  <c r="K3642" i="5" s="1"/>
  <c r="J3641" i="5"/>
  <c r="K3641" i="5" s="1"/>
  <c r="J3640" i="5"/>
  <c r="K3640" i="5" s="1"/>
  <c r="J3639" i="5"/>
  <c r="K3639" i="5" s="1"/>
  <c r="J3638" i="5"/>
  <c r="K3638" i="5" s="1"/>
  <c r="J3637" i="5"/>
  <c r="K3637" i="5" s="1"/>
  <c r="J3636" i="5"/>
  <c r="K3636" i="5" s="1"/>
  <c r="J3635" i="5"/>
  <c r="K3635" i="5" s="1"/>
  <c r="J3634" i="5"/>
  <c r="K3634" i="5" s="1"/>
  <c r="K3633" i="5"/>
  <c r="J3633" i="5"/>
  <c r="J3632" i="5"/>
  <c r="K3632" i="5" s="1"/>
  <c r="K3631" i="5"/>
  <c r="J3631" i="5"/>
  <c r="J3630" i="5"/>
  <c r="K3630" i="5" s="1"/>
  <c r="K3629" i="5"/>
  <c r="J3629" i="5"/>
  <c r="J3628" i="5"/>
  <c r="K3628" i="5" s="1"/>
  <c r="K3627" i="5"/>
  <c r="J3627" i="5"/>
  <c r="J3626" i="5"/>
  <c r="K3626" i="5" s="1"/>
  <c r="K3625" i="5"/>
  <c r="J3625" i="5"/>
  <c r="J3624" i="5"/>
  <c r="K3624" i="5" s="1"/>
  <c r="K3623" i="5"/>
  <c r="J3623" i="5"/>
  <c r="J3622" i="5"/>
  <c r="K3622" i="5" s="1"/>
  <c r="K3621" i="5"/>
  <c r="J3621" i="5"/>
  <c r="J3620" i="5"/>
  <c r="K3620" i="5" s="1"/>
  <c r="K3619" i="5"/>
  <c r="J3619" i="5"/>
  <c r="J3618" i="5"/>
  <c r="K3618" i="5" s="1"/>
  <c r="K3617" i="5"/>
  <c r="J3617" i="5"/>
  <c r="J3616" i="5"/>
  <c r="K3616" i="5" s="1"/>
  <c r="K3615" i="5"/>
  <c r="J3615" i="5"/>
  <c r="J3614" i="5"/>
  <c r="K3614" i="5" s="1"/>
  <c r="K3613" i="5"/>
  <c r="J3613" i="5"/>
  <c r="J3612" i="5"/>
  <c r="K3612" i="5" s="1"/>
  <c r="K3611" i="5"/>
  <c r="J3611" i="5"/>
  <c r="J3610" i="5"/>
  <c r="K3610" i="5" s="1"/>
  <c r="K3609" i="5"/>
  <c r="J3609" i="5"/>
  <c r="J3608" i="5"/>
  <c r="K3608" i="5" s="1"/>
  <c r="K3607" i="5"/>
  <c r="J3607" i="5"/>
  <c r="J3606" i="5"/>
  <c r="K3606" i="5" s="1"/>
  <c r="K3605" i="5"/>
  <c r="J3605" i="5"/>
  <c r="J3604" i="5"/>
  <c r="K3604" i="5" s="1"/>
  <c r="K3603" i="5"/>
  <c r="J3603" i="5"/>
  <c r="J3602" i="5"/>
  <c r="K3602" i="5" s="1"/>
  <c r="K3601" i="5"/>
  <c r="J3601" i="5"/>
  <c r="J3600" i="5"/>
  <c r="K3600" i="5" s="1"/>
  <c r="K3599" i="5"/>
  <c r="J3599" i="5"/>
  <c r="J3598" i="5"/>
  <c r="K3598" i="5" s="1"/>
  <c r="K3597" i="5"/>
  <c r="J3597" i="5"/>
  <c r="J3596" i="5"/>
  <c r="K3596" i="5" s="1"/>
  <c r="K3595" i="5"/>
  <c r="J3595" i="5"/>
  <c r="J3594" i="5"/>
  <c r="K3594" i="5" s="1"/>
  <c r="K3593" i="5"/>
  <c r="J3593" i="5"/>
  <c r="J3592" i="5"/>
  <c r="K3592" i="5" s="1"/>
  <c r="K3591" i="5"/>
  <c r="J3591" i="5"/>
  <c r="J3590" i="5"/>
  <c r="K3590" i="5" s="1"/>
  <c r="K3589" i="5"/>
  <c r="J3589" i="5"/>
  <c r="J3588" i="5"/>
  <c r="K3588" i="5" s="1"/>
  <c r="K3587" i="5"/>
  <c r="J3587" i="5"/>
  <c r="J3586" i="5"/>
  <c r="K3586" i="5" s="1"/>
  <c r="K3585" i="5"/>
  <c r="J3585" i="5"/>
  <c r="J3584" i="5"/>
  <c r="K3584" i="5" s="1"/>
  <c r="K3583" i="5"/>
  <c r="J3583" i="5"/>
  <c r="J3582" i="5"/>
  <c r="K3582" i="5" s="1"/>
  <c r="K3581" i="5"/>
  <c r="J3581" i="5"/>
  <c r="J3580" i="5"/>
  <c r="K3580" i="5" s="1"/>
  <c r="K3579" i="5"/>
  <c r="J3579" i="5"/>
  <c r="J3578" i="5"/>
  <c r="K3578" i="5" s="1"/>
  <c r="K3577" i="5"/>
  <c r="J3577" i="5"/>
  <c r="J3576" i="5"/>
  <c r="K3576" i="5" s="1"/>
  <c r="K3575" i="5"/>
  <c r="J3575" i="5"/>
  <c r="J3574" i="5"/>
  <c r="K3574" i="5" s="1"/>
  <c r="K3573" i="5"/>
  <c r="J3573" i="5"/>
  <c r="J3572" i="5"/>
  <c r="K3572" i="5" s="1"/>
  <c r="K3571" i="5"/>
  <c r="J3571" i="5"/>
  <c r="J3570" i="5"/>
  <c r="K3570" i="5" s="1"/>
  <c r="K3569" i="5"/>
  <c r="J3569" i="5"/>
  <c r="J3568" i="5"/>
  <c r="K3568" i="5" s="1"/>
  <c r="K3567" i="5"/>
  <c r="J3567" i="5"/>
  <c r="J3566" i="5"/>
  <c r="K3566" i="5" s="1"/>
  <c r="K3565" i="5"/>
  <c r="J3565" i="5"/>
  <c r="J3564" i="5"/>
  <c r="K3564" i="5" s="1"/>
  <c r="K3563" i="5"/>
  <c r="J3563" i="5"/>
  <c r="J3562" i="5"/>
  <c r="K3562" i="5" s="1"/>
  <c r="K3561" i="5"/>
  <c r="J3561" i="5"/>
  <c r="J3560" i="5"/>
  <c r="K3560" i="5" s="1"/>
  <c r="K3559" i="5"/>
  <c r="J3559" i="5"/>
  <c r="J3558" i="5"/>
  <c r="K3558" i="5" s="1"/>
  <c r="K3557" i="5"/>
  <c r="J3557" i="5"/>
  <c r="J3556" i="5"/>
  <c r="K3556" i="5" s="1"/>
  <c r="K3555" i="5"/>
  <c r="J3555" i="5"/>
  <c r="J3554" i="5"/>
  <c r="K3554" i="5" s="1"/>
  <c r="K3553" i="5"/>
  <c r="J3553" i="5"/>
  <c r="J3552" i="5"/>
  <c r="K3552" i="5" s="1"/>
  <c r="K3551" i="5"/>
  <c r="J3551" i="5"/>
  <c r="J3550" i="5"/>
  <c r="K3550" i="5" s="1"/>
  <c r="K3549" i="5"/>
  <c r="J3549" i="5"/>
  <c r="J3548" i="5"/>
  <c r="K3548" i="5" s="1"/>
  <c r="K3547" i="5"/>
  <c r="J3547" i="5"/>
  <c r="J3546" i="5"/>
  <c r="K3546" i="5" s="1"/>
  <c r="K3545" i="5"/>
  <c r="J3545" i="5"/>
  <c r="J3544" i="5"/>
  <c r="K3544" i="5" s="1"/>
  <c r="K3543" i="5"/>
  <c r="J3543" i="5"/>
  <c r="J3542" i="5"/>
  <c r="K3542" i="5" s="1"/>
  <c r="K3541" i="5"/>
  <c r="J3541" i="5"/>
  <c r="J3540" i="5"/>
  <c r="K3540" i="5" s="1"/>
  <c r="K3539" i="5"/>
  <c r="J3539" i="5"/>
  <c r="J3538" i="5"/>
  <c r="K3538" i="5" s="1"/>
  <c r="K3537" i="5"/>
  <c r="J3537" i="5"/>
  <c r="J3536" i="5"/>
  <c r="K3536" i="5" s="1"/>
  <c r="K3535" i="5"/>
  <c r="J3535" i="5"/>
  <c r="J3534" i="5"/>
  <c r="K3534" i="5" s="1"/>
  <c r="K3533" i="5"/>
  <c r="J3533" i="5"/>
  <c r="J3532" i="5"/>
  <c r="K3532" i="5" s="1"/>
  <c r="K3531" i="5"/>
  <c r="J3531" i="5"/>
  <c r="J3530" i="5"/>
  <c r="K3530" i="5" s="1"/>
  <c r="K3529" i="5"/>
  <c r="J3529" i="5"/>
  <c r="J3528" i="5"/>
  <c r="K3528" i="5" s="1"/>
  <c r="K3527" i="5"/>
  <c r="J3527" i="5"/>
  <c r="J3526" i="5"/>
  <c r="K3526" i="5" s="1"/>
  <c r="K3525" i="5"/>
  <c r="J3525" i="5"/>
  <c r="J3524" i="5"/>
  <c r="K3524" i="5" s="1"/>
  <c r="K3523" i="5"/>
  <c r="J3523" i="5"/>
  <c r="J3522" i="5"/>
  <c r="K3522" i="5" s="1"/>
  <c r="K3521" i="5"/>
  <c r="J3521" i="5"/>
  <c r="J3520" i="5"/>
  <c r="K3520" i="5" s="1"/>
  <c r="K3519" i="5"/>
  <c r="J3519" i="5"/>
  <c r="J3518" i="5"/>
  <c r="K3518" i="5" s="1"/>
  <c r="K3517" i="5"/>
  <c r="J3517" i="5"/>
  <c r="J3516" i="5"/>
  <c r="K3516" i="5" s="1"/>
  <c r="K3515" i="5"/>
  <c r="J3515" i="5"/>
  <c r="J3514" i="5"/>
  <c r="K3514" i="5" s="1"/>
  <c r="K3513" i="5"/>
  <c r="J3513" i="5"/>
  <c r="J3512" i="5"/>
  <c r="K3512" i="5" s="1"/>
  <c r="K3511" i="5"/>
  <c r="J3511" i="5"/>
  <c r="J3510" i="5"/>
  <c r="K3510" i="5" s="1"/>
  <c r="K3509" i="5"/>
  <c r="J3509" i="5"/>
  <c r="J3508" i="5"/>
  <c r="K3508" i="5" s="1"/>
  <c r="K3507" i="5"/>
  <c r="J3507" i="5"/>
  <c r="J3506" i="5"/>
  <c r="K3506" i="5" s="1"/>
  <c r="K3505" i="5"/>
  <c r="J3505" i="5"/>
  <c r="J3504" i="5"/>
  <c r="K3504" i="5" s="1"/>
  <c r="K3503" i="5"/>
  <c r="J3503" i="5"/>
  <c r="J3502" i="5"/>
  <c r="K3502" i="5" s="1"/>
  <c r="K3501" i="5"/>
  <c r="J3501" i="5"/>
  <c r="J3500" i="5"/>
  <c r="K3500" i="5" s="1"/>
  <c r="K3499" i="5"/>
  <c r="J3499" i="5"/>
  <c r="J3498" i="5"/>
  <c r="K3498" i="5" s="1"/>
  <c r="K3497" i="5"/>
  <c r="J3497" i="5"/>
  <c r="J3496" i="5"/>
  <c r="K3496" i="5" s="1"/>
  <c r="K3495" i="5"/>
  <c r="J3495" i="5"/>
  <c r="J3494" i="5"/>
  <c r="K3494" i="5" s="1"/>
  <c r="K3493" i="5"/>
  <c r="J3493" i="5"/>
  <c r="J3492" i="5"/>
  <c r="K3492" i="5" s="1"/>
  <c r="K3491" i="5"/>
  <c r="J3491" i="5"/>
  <c r="J3490" i="5"/>
  <c r="K3490" i="5" s="1"/>
  <c r="K3489" i="5"/>
  <c r="J3489" i="5"/>
  <c r="J3488" i="5"/>
  <c r="K3488" i="5" s="1"/>
  <c r="K3487" i="5"/>
  <c r="J3487" i="5"/>
  <c r="J3486" i="5"/>
  <c r="K3486" i="5" s="1"/>
  <c r="K3485" i="5"/>
  <c r="J3485" i="5"/>
  <c r="J3484" i="5"/>
  <c r="K3484" i="5" s="1"/>
  <c r="K3483" i="5"/>
  <c r="J3483" i="5"/>
  <c r="J3482" i="5"/>
  <c r="K3482" i="5" s="1"/>
  <c r="K3481" i="5"/>
  <c r="J3481" i="5"/>
  <c r="J3480" i="5"/>
  <c r="K3480" i="5" s="1"/>
  <c r="K3479" i="5"/>
  <c r="J3479" i="5"/>
  <c r="J3478" i="5"/>
  <c r="K3478" i="5" s="1"/>
  <c r="K3477" i="5"/>
  <c r="J3477" i="5"/>
  <c r="J3476" i="5"/>
  <c r="K3476" i="5" s="1"/>
  <c r="K3475" i="5"/>
  <c r="J3475" i="5"/>
  <c r="J3474" i="5"/>
  <c r="K3474" i="5" s="1"/>
  <c r="K3473" i="5"/>
  <c r="J3473" i="5"/>
  <c r="J3472" i="5"/>
  <c r="K3472" i="5" s="1"/>
  <c r="K3471" i="5"/>
  <c r="J3471" i="5"/>
  <c r="J3470" i="5"/>
  <c r="K3470" i="5" s="1"/>
  <c r="K3469" i="5"/>
  <c r="J3469" i="5"/>
  <c r="J3468" i="5"/>
  <c r="K3468" i="5" s="1"/>
  <c r="K3467" i="5"/>
  <c r="J3467" i="5"/>
  <c r="J3466" i="5"/>
  <c r="K3466" i="5" s="1"/>
  <c r="K3465" i="5"/>
  <c r="J3465" i="5"/>
  <c r="J3464" i="5"/>
  <c r="K3464" i="5" s="1"/>
  <c r="J3463" i="5"/>
  <c r="K3463" i="5" s="1"/>
  <c r="J3462" i="5"/>
  <c r="K3462" i="5" s="1"/>
  <c r="J3461" i="5"/>
  <c r="K3461" i="5" s="1"/>
  <c r="J3460" i="5"/>
  <c r="K3460" i="5" s="1"/>
  <c r="J3459" i="5"/>
  <c r="K3459" i="5" s="1"/>
  <c r="J3458" i="5"/>
  <c r="K3458" i="5" s="1"/>
  <c r="J3457" i="5"/>
  <c r="K3457" i="5" s="1"/>
  <c r="J3456" i="5"/>
  <c r="K3456" i="5" s="1"/>
  <c r="J3455" i="5"/>
  <c r="K3455" i="5" s="1"/>
  <c r="J3454" i="5"/>
  <c r="K3454" i="5" s="1"/>
  <c r="J3453" i="5"/>
  <c r="K3453" i="5" s="1"/>
  <c r="J3452" i="5"/>
  <c r="K3452" i="5" s="1"/>
  <c r="J3451" i="5"/>
  <c r="K3451" i="5" s="1"/>
  <c r="J3450" i="5"/>
  <c r="K3450" i="5" s="1"/>
  <c r="J3449" i="5"/>
  <c r="K3449" i="5" s="1"/>
  <c r="J3448" i="5"/>
  <c r="K3448" i="5" s="1"/>
  <c r="J3447" i="5"/>
  <c r="K3447" i="5" s="1"/>
  <c r="J3446" i="5"/>
  <c r="K3446" i="5" s="1"/>
  <c r="J3445" i="5"/>
  <c r="K3445" i="5" s="1"/>
  <c r="J3444" i="5"/>
  <c r="K3444" i="5" s="1"/>
  <c r="J3443" i="5"/>
  <c r="K3443" i="5" s="1"/>
  <c r="J3442" i="5"/>
  <c r="K3442" i="5" s="1"/>
  <c r="J3441" i="5"/>
  <c r="K3441" i="5" s="1"/>
  <c r="J3440" i="5"/>
  <c r="K3440" i="5" s="1"/>
  <c r="J3439" i="5"/>
  <c r="K3439" i="5" s="1"/>
  <c r="J3438" i="5"/>
  <c r="K3438" i="5" s="1"/>
  <c r="J3437" i="5"/>
  <c r="K3437" i="5" s="1"/>
  <c r="J3436" i="5"/>
  <c r="K3436" i="5" s="1"/>
  <c r="J3435" i="5"/>
  <c r="K3435" i="5" s="1"/>
  <c r="J3434" i="5"/>
  <c r="K3434" i="5" s="1"/>
  <c r="J3433" i="5"/>
  <c r="K3433" i="5" s="1"/>
  <c r="J3432" i="5"/>
  <c r="K3432" i="5" s="1"/>
  <c r="J3431" i="5"/>
  <c r="K3431" i="5" s="1"/>
  <c r="J3430" i="5"/>
  <c r="K3430" i="5" s="1"/>
  <c r="J3429" i="5"/>
  <c r="K3429" i="5" s="1"/>
  <c r="J3428" i="5"/>
  <c r="K3428" i="5" s="1"/>
  <c r="J3427" i="5"/>
  <c r="K3427" i="5" s="1"/>
  <c r="J3426" i="5"/>
  <c r="K3426" i="5" s="1"/>
  <c r="J3425" i="5"/>
  <c r="K3425" i="5" s="1"/>
  <c r="J3424" i="5"/>
  <c r="K3424" i="5" s="1"/>
  <c r="J3423" i="5"/>
  <c r="K3423" i="5" s="1"/>
  <c r="J3422" i="5"/>
  <c r="K3422" i="5" s="1"/>
  <c r="J3421" i="5"/>
  <c r="K3421" i="5" s="1"/>
  <c r="J3420" i="5"/>
  <c r="K3420" i="5" s="1"/>
  <c r="J3419" i="5"/>
  <c r="K3419" i="5" s="1"/>
  <c r="J3418" i="5"/>
  <c r="K3418" i="5" s="1"/>
  <c r="J3417" i="5"/>
  <c r="K3417" i="5" s="1"/>
  <c r="J3416" i="5"/>
  <c r="K3416" i="5" s="1"/>
  <c r="J3415" i="5"/>
  <c r="K3415" i="5" s="1"/>
  <c r="J3414" i="5"/>
  <c r="K3414" i="5" s="1"/>
  <c r="J3413" i="5"/>
  <c r="K3413" i="5" s="1"/>
  <c r="J3412" i="5"/>
  <c r="K3412" i="5" s="1"/>
  <c r="J3411" i="5"/>
  <c r="K3411" i="5" s="1"/>
  <c r="J3410" i="5"/>
  <c r="K3410" i="5" s="1"/>
  <c r="J3409" i="5"/>
  <c r="K3409" i="5" s="1"/>
  <c r="J3408" i="5"/>
  <c r="K3408" i="5" s="1"/>
  <c r="J3407" i="5"/>
  <c r="K3407" i="5" s="1"/>
  <c r="J3406" i="5"/>
  <c r="K3406" i="5" s="1"/>
  <c r="J3405" i="5"/>
  <c r="K3405" i="5" s="1"/>
  <c r="J3404" i="5"/>
  <c r="K3404" i="5" s="1"/>
  <c r="J3403" i="5"/>
  <c r="K3403" i="5" s="1"/>
  <c r="J3402" i="5"/>
  <c r="K3402" i="5" s="1"/>
  <c r="J3401" i="5"/>
  <c r="K3401" i="5" s="1"/>
  <c r="J3400" i="5"/>
  <c r="K3400" i="5" s="1"/>
  <c r="J3399" i="5"/>
  <c r="K3399" i="5" s="1"/>
  <c r="J3398" i="5"/>
  <c r="K3398" i="5" s="1"/>
  <c r="J3397" i="5"/>
  <c r="K3397" i="5" s="1"/>
  <c r="J3396" i="5"/>
  <c r="K3396" i="5" s="1"/>
  <c r="J3395" i="5"/>
  <c r="K3395" i="5" s="1"/>
  <c r="J3394" i="5"/>
  <c r="K3394" i="5" s="1"/>
  <c r="K3393" i="5"/>
  <c r="J3393" i="5"/>
  <c r="J3392" i="5"/>
  <c r="K3392" i="5" s="1"/>
  <c r="K3391" i="5"/>
  <c r="J3391" i="5"/>
  <c r="J3390" i="5"/>
  <c r="K3390" i="5" s="1"/>
  <c r="J3389" i="5"/>
  <c r="K3389" i="5" s="1"/>
  <c r="J3388" i="5"/>
  <c r="K3388" i="5" s="1"/>
  <c r="K3387" i="5"/>
  <c r="J3387" i="5"/>
  <c r="J3386" i="5"/>
  <c r="K3386" i="5" s="1"/>
  <c r="K3385" i="5"/>
  <c r="J3385" i="5"/>
  <c r="J3384" i="5"/>
  <c r="K3384" i="5" s="1"/>
  <c r="K3383" i="5"/>
  <c r="J3383" i="5"/>
  <c r="J3382" i="5"/>
  <c r="K3382" i="5" s="1"/>
  <c r="J3381" i="5"/>
  <c r="K3381" i="5" s="1"/>
  <c r="J3380" i="5"/>
  <c r="K3380" i="5" s="1"/>
  <c r="K3379" i="5"/>
  <c r="J3379" i="5"/>
  <c r="J3378" i="5"/>
  <c r="K3378" i="5" s="1"/>
  <c r="K3377" i="5"/>
  <c r="J3377" i="5"/>
  <c r="J3376" i="5"/>
  <c r="K3376" i="5" s="1"/>
  <c r="K3375" i="5"/>
  <c r="J3375" i="5"/>
  <c r="J3374" i="5"/>
  <c r="K3374" i="5" s="1"/>
  <c r="J3373" i="5"/>
  <c r="K3373" i="5" s="1"/>
  <c r="J3372" i="5"/>
  <c r="K3372" i="5" s="1"/>
  <c r="K3371" i="5"/>
  <c r="J3371" i="5"/>
  <c r="J3370" i="5"/>
  <c r="K3370" i="5" s="1"/>
  <c r="K3369" i="5"/>
  <c r="J3369" i="5"/>
  <c r="J3368" i="5"/>
  <c r="K3368" i="5" s="1"/>
  <c r="K3367" i="5"/>
  <c r="J3367" i="5"/>
  <c r="J3366" i="5"/>
  <c r="K3366" i="5" s="1"/>
  <c r="J3365" i="5"/>
  <c r="K3365" i="5" s="1"/>
  <c r="J3364" i="5"/>
  <c r="K3364" i="5" s="1"/>
  <c r="K3363" i="5"/>
  <c r="J3363" i="5"/>
  <c r="J3362" i="5"/>
  <c r="K3362" i="5" s="1"/>
  <c r="K3361" i="5"/>
  <c r="J3361" i="5"/>
  <c r="J3360" i="5"/>
  <c r="K3360" i="5" s="1"/>
  <c r="K3359" i="5"/>
  <c r="J3359" i="5"/>
  <c r="J3358" i="5"/>
  <c r="K3358" i="5" s="1"/>
  <c r="J3357" i="5"/>
  <c r="K3357" i="5" s="1"/>
  <c r="J3356" i="5"/>
  <c r="K3356" i="5" s="1"/>
  <c r="K3355" i="5"/>
  <c r="J3355" i="5"/>
  <c r="J3354" i="5"/>
  <c r="K3354" i="5" s="1"/>
  <c r="K3353" i="5"/>
  <c r="J3353" i="5"/>
  <c r="J3352" i="5"/>
  <c r="K3352" i="5" s="1"/>
  <c r="K3351" i="5"/>
  <c r="J3351" i="5"/>
  <c r="J3350" i="5"/>
  <c r="K3350" i="5" s="1"/>
  <c r="J3349" i="5"/>
  <c r="K3349" i="5" s="1"/>
  <c r="J3348" i="5"/>
  <c r="K3348" i="5" s="1"/>
  <c r="K3347" i="5"/>
  <c r="J3347" i="5"/>
  <c r="J3346" i="5"/>
  <c r="K3346" i="5" s="1"/>
  <c r="K3345" i="5"/>
  <c r="J3345" i="5"/>
  <c r="J3344" i="5"/>
  <c r="K3344" i="5" s="1"/>
  <c r="K3343" i="5"/>
  <c r="J3343" i="5"/>
  <c r="J3342" i="5"/>
  <c r="K3342" i="5" s="1"/>
  <c r="J3341" i="5"/>
  <c r="K3341" i="5" s="1"/>
  <c r="J3340" i="5"/>
  <c r="K3340" i="5" s="1"/>
  <c r="K3339" i="5"/>
  <c r="J3339" i="5"/>
  <c r="J3338" i="5"/>
  <c r="K3338" i="5" s="1"/>
  <c r="K3337" i="5"/>
  <c r="J3337" i="5"/>
  <c r="J3336" i="5"/>
  <c r="K3336" i="5" s="1"/>
  <c r="K3335" i="5"/>
  <c r="J3335" i="5"/>
  <c r="J3334" i="5"/>
  <c r="K3334" i="5" s="1"/>
  <c r="J3333" i="5"/>
  <c r="K3333" i="5" s="1"/>
  <c r="J3332" i="5"/>
  <c r="K3332" i="5" s="1"/>
  <c r="K3331" i="5"/>
  <c r="J3331" i="5"/>
  <c r="J3330" i="5"/>
  <c r="K3330" i="5" s="1"/>
  <c r="K3329" i="5"/>
  <c r="J3329" i="5"/>
  <c r="J3328" i="5"/>
  <c r="K3328" i="5" s="1"/>
  <c r="K3327" i="5"/>
  <c r="J3327" i="5"/>
  <c r="J3326" i="5"/>
  <c r="K3326" i="5" s="1"/>
  <c r="J3325" i="5"/>
  <c r="K3325" i="5" s="1"/>
  <c r="J3324" i="5"/>
  <c r="K3324" i="5" s="1"/>
  <c r="K3323" i="5"/>
  <c r="J3323" i="5"/>
  <c r="J3322" i="5"/>
  <c r="K3322" i="5" s="1"/>
  <c r="K3321" i="5"/>
  <c r="J3321" i="5"/>
  <c r="J3320" i="5"/>
  <c r="K3320" i="5" s="1"/>
  <c r="K3319" i="5"/>
  <c r="J3319" i="5"/>
  <c r="J3318" i="5"/>
  <c r="K3318" i="5" s="1"/>
  <c r="J3317" i="5"/>
  <c r="K3317" i="5" s="1"/>
  <c r="J3316" i="5"/>
  <c r="K3316" i="5" s="1"/>
  <c r="K3315" i="5"/>
  <c r="J3315" i="5"/>
  <c r="J3314" i="5"/>
  <c r="K3314" i="5" s="1"/>
  <c r="K3313" i="5"/>
  <c r="J3313" i="5"/>
  <c r="J3312" i="5"/>
  <c r="K3312" i="5" s="1"/>
  <c r="K3311" i="5"/>
  <c r="J3311" i="5"/>
  <c r="J3310" i="5"/>
  <c r="K3310" i="5" s="1"/>
  <c r="J3309" i="5"/>
  <c r="K3309" i="5" s="1"/>
  <c r="J3308" i="5"/>
  <c r="K3308" i="5" s="1"/>
  <c r="K3307" i="5"/>
  <c r="J3307" i="5"/>
  <c r="J3306" i="5"/>
  <c r="K3306" i="5" s="1"/>
  <c r="K3305" i="5"/>
  <c r="J3305" i="5"/>
  <c r="J3304" i="5"/>
  <c r="K3304" i="5" s="1"/>
  <c r="K3303" i="5"/>
  <c r="J3303" i="5"/>
  <c r="J3302" i="5"/>
  <c r="K3302" i="5" s="1"/>
  <c r="J3301" i="5"/>
  <c r="K3301" i="5" s="1"/>
  <c r="J3300" i="5"/>
  <c r="K3300" i="5" s="1"/>
  <c r="K3299" i="5"/>
  <c r="J3299" i="5"/>
  <c r="J3298" i="5"/>
  <c r="K3298" i="5" s="1"/>
  <c r="K3297" i="5"/>
  <c r="J3297" i="5"/>
  <c r="J3296" i="5"/>
  <c r="K3296" i="5" s="1"/>
  <c r="K3295" i="5"/>
  <c r="J3295" i="5"/>
  <c r="J3294" i="5"/>
  <c r="K3294" i="5" s="1"/>
  <c r="J3293" i="5"/>
  <c r="K3293" i="5" s="1"/>
  <c r="K3292" i="5"/>
  <c r="J3292" i="5"/>
  <c r="J3291" i="5"/>
  <c r="K3291" i="5" s="1"/>
  <c r="K3290" i="5"/>
  <c r="J3290" i="5"/>
  <c r="J3289" i="5"/>
  <c r="K3289" i="5" s="1"/>
  <c r="K3288" i="5"/>
  <c r="J3288" i="5"/>
  <c r="J3287" i="5"/>
  <c r="K3287" i="5" s="1"/>
  <c r="K3286" i="5"/>
  <c r="J3286" i="5"/>
  <c r="J3285" i="5"/>
  <c r="K3285" i="5" s="1"/>
  <c r="K3284" i="5"/>
  <c r="J3284" i="5"/>
  <c r="J3283" i="5"/>
  <c r="K3283" i="5" s="1"/>
  <c r="K3282" i="5"/>
  <c r="J3282" i="5"/>
  <c r="J3281" i="5"/>
  <c r="K3281" i="5" s="1"/>
  <c r="K3280" i="5"/>
  <c r="J3280" i="5"/>
  <c r="J3279" i="5"/>
  <c r="K3279" i="5" s="1"/>
  <c r="K3278" i="5"/>
  <c r="J3278" i="5"/>
  <c r="J3277" i="5"/>
  <c r="K3277" i="5" s="1"/>
  <c r="K3276" i="5"/>
  <c r="J3276" i="5"/>
  <c r="J3275" i="5"/>
  <c r="K3275" i="5" s="1"/>
  <c r="K3274" i="5"/>
  <c r="J3274" i="5"/>
  <c r="J3273" i="5"/>
  <c r="K3273" i="5" s="1"/>
  <c r="K3272" i="5"/>
  <c r="J3272" i="5"/>
  <c r="J3271" i="5"/>
  <c r="K3271" i="5" s="1"/>
  <c r="K3270" i="5"/>
  <c r="J3270" i="5"/>
  <c r="J3269" i="5"/>
  <c r="K3269" i="5" s="1"/>
  <c r="K3268" i="5"/>
  <c r="J3268" i="5"/>
  <c r="J3267" i="5"/>
  <c r="K3267" i="5" s="1"/>
  <c r="K3266" i="5"/>
  <c r="J3266" i="5"/>
  <c r="J3265" i="5"/>
  <c r="K3265" i="5" s="1"/>
  <c r="K3264" i="5"/>
  <c r="J3264" i="5"/>
  <c r="J3263" i="5"/>
  <c r="K3263" i="5" s="1"/>
  <c r="K3262" i="5"/>
  <c r="J3262" i="5"/>
  <c r="J3261" i="5"/>
  <c r="K3261" i="5" s="1"/>
  <c r="K3260" i="5"/>
  <c r="J3260" i="5"/>
  <c r="J3259" i="5"/>
  <c r="K3259" i="5" s="1"/>
  <c r="K3258" i="5"/>
  <c r="J3258" i="5"/>
  <c r="J3257" i="5"/>
  <c r="K3257" i="5" s="1"/>
  <c r="K3256" i="5"/>
  <c r="J3256" i="5"/>
  <c r="J3255" i="5"/>
  <c r="K3255" i="5" s="1"/>
  <c r="K3254" i="5"/>
  <c r="J3254" i="5"/>
  <c r="J3253" i="5"/>
  <c r="K3253" i="5" s="1"/>
  <c r="K3252" i="5"/>
  <c r="J3252" i="5"/>
  <c r="J3251" i="5"/>
  <c r="K3251" i="5" s="1"/>
  <c r="K3250" i="5"/>
  <c r="J3250" i="5"/>
  <c r="J3249" i="5"/>
  <c r="K3249" i="5" s="1"/>
  <c r="K3248" i="5"/>
  <c r="J3248" i="5"/>
  <c r="J3247" i="5"/>
  <c r="K3247" i="5" s="1"/>
  <c r="K3246" i="5"/>
  <c r="J3246" i="5"/>
  <c r="J3245" i="5"/>
  <c r="K3245" i="5" s="1"/>
  <c r="K3244" i="5"/>
  <c r="J3244" i="5"/>
  <c r="J3243" i="5"/>
  <c r="K3243" i="5" s="1"/>
  <c r="K3242" i="5"/>
  <c r="J3242" i="5"/>
  <c r="J3241" i="5"/>
  <c r="K3241" i="5" s="1"/>
  <c r="K3240" i="5"/>
  <c r="J3240" i="5"/>
  <c r="J3239" i="5"/>
  <c r="K3239" i="5" s="1"/>
  <c r="K3238" i="5"/>
  <c r="J3238" i="5"/>
  <c r="J3237" i="5"/>
  <c r="K3237" i="5" s="1"/>
  <c r="K3236" i="5"/>
  <c r="J3236" i="5"/>
  <c r="J3235" i="5"/>
  <c r="K3235" i="5" s="1"/>
  <c r="K3234" i="5"/>
  <c r="J3234" i="5"/>
  <c r="J3233" i="5"/>
  <c r="K3233" i="5" s="1"/>
  <c r="K3232" i="5"/>
  <c r="J3232" i="5"/>
  <c r="J3231" i="5"/>
  <c r="K3231" i="5" s="1"/>
  <c r="K3230" i="5"/>
  <c r="J3230" i="5"/>
  <c r="J3229" i="5"/>
  <c r="K3229" i="5" s="1"/>
  <c r="K3228" i="5"/>
  <c r="J3228" i="5"/>
  <c r="J3227" i="5"/>
  <c r="K3227" i="5" s="1"/>
  <c r="K3226" i="5"/>
  <c r="J3226" i="5"/>
  <c r="J3225" i="5"/>
  <c r="K3225" i="5" s="1"/>
  <c r="K3224" i="5"/>
  <c r="J3224" i="5"/>
  <c r="J3223" i="5"/>
  <c r="K3223" i="5" s="1"/>
  <c r="K3222" i="5"/>
  <c r="J3222" i="5"/>
  <c r="J3221" i="5"/>
  <c r="K3221" i="5" s="1"/>
  <c r="K3220" i="5"/>
  <c r="J3220" i="5"/>
  <c r="J3219" i="5"/>
  <c r="K3219" i="5" s="1"/>
  <c r="K3218" i="5"/>
  <c r="J3218" i="5"/>
  <c r="J3217" i="5"/>
  <c r="K3217" i="5" s="1"/>
  <c r="K3216" i="5"/>
  <c r="J3216" i="5"/>
  <c r="J3215" i="5"/>
  <c r="K3215" i="5" s="1"/>
  <c r="K3214" i="5"/>
  <c r="J3214" i="5"/>
  <c r="J3213" i="5"/>
  <c r="K3213" i="5" s="1"/>
  <c r="K3212" i="5"/>
  <c r="J3212" i="5"/>
  <c r="J3211" i="5"/>
  <c r="K3211" i="5" s="1"/>
  <c r="K3210" i="5"/>
  <c r="J3210" i="5"/>
  <c r="J3209" i="5"/>
  <c r="K3209" i="5" s="1"/>
  <c r="K3208" i="5"/>
  <c r="J3208" i="5"/>
  <c r="J3207" i="5"/>
  <c r="K3207" i="5" s="1"/>
  <c r="K3206" i="5"/>
  <c r="J3206" i="5"/>
  <c r="J3205" i="5"/>
  <c r="K3205" i="5" s="1"/>
  <c r="K3204" i="5"/>
  <c r="J3204" i="5"/>
  <c r="J3203" i="5"/>
  <c r="K3203" i="5" s="1"/>
  <c r="K3202" i="5"/>
  <c r="J3202" i="5"/>
  <c r="J3201" i="5"/>
  <c r="K3201" i="5" s="1"/>
  <c r="K3200" i="5"/>
  <c r="J3200" i="5"/>
  <c r="J3199" i="5"/>
  <c r="K3199" i="5" s="1"/>
  <c r="K3198" i="5"/>
  <c r="J3198" i="5"/>
  <c r="J3197" i="5"/>
  <c r="K3197" i="5" s="1"/>
  <c r="K3196" i="5"/>
  <c r="J3196" i="5"/>
  <c r="J3195" i="5"/>
  <c r="K3195" i="5" s="1"/>
  <c r="K3194" i="5"/>
  <c r="J3194" i="5"/>
  <c r="J3193" i="5"/>
  <c r="K3193" i="5" s="1"/>
  <c r="K3192" i="5"/>
  <c r="J3192" i="5"/>
  <c r="J3191" i="5"/>
  <c r="K3191" i="5" s="1"/>
  <c r="K3190" i="5"/>
  <c r="J3190" i="5"/>
  <c r="J3189" i="5"/>
  <c r="K3189" i="5" s="1"/>
  <c r="K3188" i="5"/>
  <c r="J3188" i="5"/>
  <c r="J3187" i="5"/>
  <c r="K3187" i="5" s="1"/>
  <c r="K3186" i="5"/>
  <c r="J3186" i="5"/>
  <c r="J3185" i="5"/>
  <c r="K3185" i="5" s="1"/>
  <c r="K3184" i="5"/>
  <c r="J3184" i="5"/>
  <c r="J3183" i="5"/>
  <c r="K3183" i="5" s="1"/>
  <c r="K3182" i="5"/>
  <c r="J3182" i="5"/>
  <c r="J3181" i="5"/>
  <c r="K3181" i="5" s="1"/>
  <c r="K3180" i="5"/>
  <c r="J3180" i="5"/>
  <c r="J3179" i="5"/>
  <c r="K3179" i="5" s="1"/>
  <c r="K3178" i="5"/>
  <c r="J3178" i="5"/>
  <c r="J3177" i="5"/>
  <c r="K3177" i="5" s="1"/>
  <c r="K3176" i="5"/>
  <c r="J3176" i="5"/>
  <c r="J3175" i="5"/>
  <c r="K3175" i="5" s="1"/>
  <c r="K3174" i="5"/>
  <c r="J3174" i="5"/>
  <c r="J3173" i="5"/>
  <c r="K3173" i="5" s="1"/>
  <c r="K3172" i="5"/>
  <c r="J3172" i="5"/>
  <c r="J3171" i="5"/>
  <c r="K3171" i="5" s="1"/>
  <c r="K3170" i="5"/>
  <c r="J3170" i="5"/>
  <c r="J3169" i="5"/>
  <c r="K3169" i="5" s="1"/>
  <c r="K3168" i="5"/>
  <c r="J3168" i="5"/>
  <c r="J3167" i="5"/>
  <c r="K3167" i="5" s="1"/>
  <c r="K3166" i="5"/>
  <c r="J3166" i="5"/>
  <c r="J3165" i="5"/>
  <c r="K3165" i="5" s="1"/>
  <c r="K3164" i="5"/>
  <c r="J3164" i="5"/>
  <c r="J3163" i="5"/>
  <c r="K3163" i="5" s="1"/>
  <c r="K3162" i="5"/>
  <c r="J3162" i="5"/>
  <c r="J3161" i="5"/>
  <c r="K3161" i="5" s="1"/>
  <c r="K3160" i="5"/>
  <c r="J3160" i="5"/>
  <c r="J3159" i="5"/>
  <c r="K3159" i="5" s="1"/>
  <c r="K3158" i="5"/>
  <c r="J3158" i="5"/>
  <c r="J3157" i="5"/>
  <c r="K3157" i="5" s="1"/>
  <c r="K3156" i="5"/>
  <c r="J3156" i="5"/>
  <c r="J3155" i="5"/>
  <c r="K3155" i="5" s="1"/>
  <c r="K3154" i="5"/>
  <c r="J3154" i="5"/>
  <c r="J3153" i="5"/>
  <c r="K3153" i="5" s="1"/>
  <c r="K3152" i="5"/>
  <c r="J3152" i="5"/>
  <c r="J3151" i="5"/>
  <c r="K3151" i="5" s="1"/>
  <c r="K3150" i="5"/>
  <c r="J3150" i="5"/>
  <c r="J3149" i="5"/>
  <c r="K3149" i="5" s="1"/>
  <c r="K3148" i="5"/>
  <c r="J3148" i="5"/>
  <c r="J3147" i="5"/>
  <c r="K3147" i="5" s="1"/>
  <c r="K3146" i="5"/>
  <c r="J3146" i="5"/>
  <c r="J3145" i="5"/>
  <c r="K3145" i="5" s="1"/>
  <c r="K3144" i="5"/>
  <c r="J3144" i="5"/>
  <c r="J3143" i="5"/>
  <c r="K3143" i="5" s="1"/>
  <c r="K3142" i="5"/>
  <c r="J3142" i="5"/>
  <c r="J3141" i="5"/>
  <c r="K3141" i="5" s="1"/>
  <c r="K3140" i="5"/>
  <c r="J3140" i="5"/>
  <c r="J3139" i="5"/>
  <c r="K3139" i="5" s="1"/>
  <c r="K3138" i="5"/>
  <c r="J3138" i="5"/>
  <c r="J3137" i="5"/>
  <c r="K3137" i="5" s="1"/>
  <c r="K3136" i="5"/>
  <c r="J3136" i="5"/>
  <c r="J3135" i="5"/>
  <c r="K3135" i="5" s="1"/>
  <c r="K3134" i="5"/>
  <c r="J3134" i="5"/>
  <c r="J3133" i="5"/>
  <c r="K3133" i="5" s="1"/>
  <c r="K3132" i="5"/>
  <c r="J3132" i="5"/>
  <c r="J3131" i="5"/>
  <c r="K3131" i="5" s="1"/>
  <c r="K3130" i="5"/>
  <c r="J3130" i="5"/>
  <c r="J3129" i="5"/>
  <c r="K3129" i="5" s="1"/>
  <c r="K3128" i="5"/>
  <c r="J3128" i="5"/>
  <c r="J3127" i="5"/>
  <c r="K3127" i="5" s="1"/>
  <c r="K3126" i="5"/>
  <c r="J3126" i="5"/>
  <c r="J3125" i="5"/>
  <c r="K3125" i="5" s="1"/>
  <c r="K3124" i="5"/>
  <c r="J3124" i="5"/>
  <c r="J3123" i="5"/>
  <c r="K3123" i="5" s="1"/>
  <c r="K3122" i="5"/>
  <c r="J3122" i="5"/>
  <c r="J3121" i="5"/>
  <c r="K3121" i="5" s="1"/>
  <c r="K3120" i="5"/>
  <c r="J3120" i="5"/>
  <c r="J3119" i="5"/>
  <c r="K3119" i="5" s="1"/>
  <c r="K3118" i="5"/>
  <c r="J3118" i="5"/>
  <c r="J3117" i="5"/>
  <c r="K3117" i="5" s="1"/>
  <c r="K3116" i="5"/>
  <c r="J3116" i="5"/>
  <c r="J3115" i="5"/>
  <c r="K3115" i="5" s="1"/>
  <c r="K3114" i="5"/>
  <c r="J3114" i="5"/>
  <c r="J3113" i="5"/>
  <c r="K3113" i="5" s="1"/>
  <c r="K3112" i="5"/>
  <c r="J3112" i="5"/>
  <c r="J3111" i="5"/>
  <c r="K3111" i="5" s="1"/>
  <c r="K3110" i="5"/>
  <c r="J3110" i="5"/>
  <c r="J3109" i="5"/>
  <c r="K3109" i="5" s="1"/>
  <c r="K3108" i="5"/>
  <c r="J3108" i="5"/>
  <c r="J3107" i="5"/>
  <c r="K3107" i="5" s="1"/>
  <c r="K3106" i="5"/>
  <c r="J3106" i="5"/>
  <c r="J3105" i="5"/>
  <c r="K3105" i="5" s="1"/>
  <c r="K3104" i="5"/>
  <c r="J3104" i="5"/>
  <c r="J3103" i="5"/>
  <c r="K3103" i="5" s="1"/>
  <c r="K3102" i="5"/>
  <c r="J3102" i="5"/>
  <c r="J3101" i="5"/>
  <c r="K3101" i="5" s="1"/>
  <c r="K3100" i="5"/>
  <c r="J3100" i="5"/>
  <c r="J3099" i="5"/>
  <c r="K3099" i="5" s="1"/>
  <c r="K3098" i="5"/>
  <c r="J3098" i="5"/>
  <c r="J3097" i="5"/>
  <c r="K3097" i="5" s="1"/>
  <c r="K3096" i="5"/>
  <c r="J3096" i="5"/>
  <c r="J3095" i="5"/>
  <c r="K3095" i="5" s="1"/>
  <c r="K3094" i="5"/>
  <c r="J3094" i="5"/>
  <c r="J3093" i="5"/>
  <c r="K3093" i="5" s="1"/>
  <c r="K3092" i="5"/>
  <c r="J3092" i="5"/>
  <c r="J3091" i="5"/>
  <c r="K3091" i="5" s="1"/>
  <c r="K3090" i="5"/>
  <c r="J3090" i="5"/>
  <c r="J3089" i="5"/>
  <c r="K3089" i="5" s="1"/>
  <c r="K3088" i="5"/>
  <c r="J3088" i="5"/>
  <c r="J3087" i="5"/>
  <c r="K3087" i="5" s="1"/>
  <c r="K3086" i="5"/>
  <c r="J3086" i="5"/>
  <c r="J3085" i="5"/>
  <c r="K3085" i="5" s="1"/>
  <c r="K3084" i="5"/>
  <c r="J3084" i="5"/>
  <c r="J3083" i="5"/>
  <c r="K3083" i="5" s="1"/>
  <c r="K3082" i="5"/>
  <c r="J3082" i="5"/>
  <c r="J3081" i="5"/>
  <c r="K3081" i="5" s="1"/>
  <c r="K3080" i="5"/>
  <c r="J3080" i="5"/>
  <c r="J3079" i="5"/>
  <c r="K3079" i="5" s="1"/>
  <c r="K3078" i="5"/>
  <c r="J3078" i="5"/>
  <c r="J3077" i="5"/>
  <c r="K3077" i="5" s="1"/>
  <c r="K3076" i="5"/>
  <c r="J3076" i="5"/>
  <c r="J3075" i="5"/>
  <c r="K3075" i="5" s="1"/>
  <c r="K3074" i="5"/>
  <c r="J3074" i="5"/>
  <c r="J3073" i="5"/>
  <c r="K3073" i="5" s="1"/>
  <c r="K3072" i="5"/>
  <c r="J3072" i="5"/>
  <c r="J3071" i="5"/>
  <c r="K3071" i="5" s="1"/>
  <c r="K3070" i="5"/>
  <c r="J3070" i="5"/>
  <c r="J3069" i="5"/>
  <c r="K3069" i="5" s="1"/>
  <c r="K3068" i="5"/>
  <c r="J3068" i="5"/>
  <c r="J3067" i="5"/>
  <c r="K3067" i="5" s="1"/>
  <c r="K3066" i="5"/>
  <c r="J3066" i="5"/>
  <c r="J3065" i="5"/>
  <c r="K3065" i="5" s="1"/>
  <c r="K3064" i="5"/>
  <c r="J3064" i="5"/>
  <c r="J3063" i="5"/>
  <c r="K3063" i="5" s="1"/>
  <c r="K3062" i="5"/>
  <c r="J3062" i="5"/>
  <c r="J3061" i="5"/>
  <c r="K3061" i="5" s="1"/>
  <c r="K3060" i="5"/>
  <c r="J3060" i="5"/>
  <c r="J3059" i="5"/>
  <c r="K3059" i="5" s="1"/>
  <c r="K3058" i="5"/>
  <c r="J3058" i="5"/>
  <c r="J3057" i="5"/>
  <c r="K3057" i="5" s="1"/>
  <c r="K3056" i="5"/>
  <c r="J3056" i="5"/>
  <c r="J3055" i="5"/>
  <c r="K3055" i="5" s="1"/>
  <c r="K3054" i="5"/>
  <c r="J3054" i="5"/>
  <c r="J3053" i="5"/>
  <c r="K3053" i="5" s="1"/>
  <c r="K3052" i="5"/>
  <c r="J3052" i="5"/>
  <c r="J3051" i="5"/>
  <c r="K3051" i="5" s="1"/>
  <c r="K3050" i="5"/>
  <c r="J3050" i="5"/>
  <c r="J3049" i="5"/>
  <c r="K3049" i="5" s="1"/>
  <c r="K3048" i="5"/>
  <c r="J3048" i="5"/>
  <c r="J3047" i="5"/>
  <c r="K3047" i="5" s="1"/>
  <c r="K3046" i="5"/>
  <c r="J3046" i="5"/>
  <c r="J3045" i="5"/>
  <c r="K3045" i="5" s="1"/>
  <c r="K3044" i="5"/>
  <c r="J3044" i="5"/>
  <c r="J3043" i="5"/>
  <c r="K3043" i="5" s="1"/>
  <c r="K3042" i="5"/>
  <c r="J3042" i="5"/>
  <c r="J3041" i="5"/>
  <c r="K3041" i="5" s="1"/>
  <c r="K3040" i="5"/>
  <c r="J3040" i="5"/>
  <c r="J3039" i="5"/>
  <c r="K3039" i="5" s="1"/>
  <c r="K3038" i="5"/>
  <c r="J3038" i="5"/>
  <c r="J3037" i="5"/>
  <c r="K3037" i="5" s="1"/>
  <c r="K3036" i="5"/>
  <c r="J3036" i="5"/>
  <c r="J3035" i="5"/>
  <c r="K3035" i="5" s="1"/>
  <c r="K3034" i="5"/>
  <c r="J3034" i="5"/>
  <c r="J3033" i="5"/>
  <c r="K3033" i="5" s="1"/>
  <c r="K3032" i="5"/>
  <c r="J3032" i="5"/>
  <c r="J3031" i="5"/>
  <c r="K3031" i="5" s="1"/>
  <c r="K3030" i="5"/>
  <c r="J3030" i="5"/>
  <c r="J3029" i="5"/>
  <c r="K3029" i="5" s="1"/>
  <c r="K3028" i="5"/>
  <c r="J3028" i="5"/>
  <c r="J3027" i="5"/>
  <c r="K3027" i="5" s="1"/>
  <c r="K3026" i="5"/>
  <c r="J3026" i="5"/>
  <c r="J3025" i="5"/>
  <c r="K3025" i="5" s="1"/>
  <c r="K3024" i="5"/>
  <c r="J3024" i="5"/>
  <c r="J3023" i="5"/>
  <c r="K3023" i="5" s="1"/>
  <c r="K3022" i="5"/>
  <c r="J3022" i="5"/>
  <c r="J3021" i="5"/>
  <c r="K3021" i="5" s="1"/>
  <c r="K3020" i="5"/>
  <c r="J3020" i="5"/>
  <c r="J3019" i="5"/>
  <c r="K3019" i="5" s="1"/>
  <c r="K3018" i="5"/>
  <c r="J3018" i="5"/>
  <c r="J3017" i="5"/>
  <c r="K3017" i="5" s="1"/>
  <c r="K3016" i="5"/>
  <c r="J3016" i="5"/>
  <c r="J3015" i="5"/>
  <c r="K3015" i="5" s="1"/>
  <c r="K3014" i="5"/>
  <c r="J3014" i="5"/>
  <c r="J3013" i="5"/>
  <c r="K3013" i="5" s="1"/>
  <c r="K3012" i="5"/>
  <c r="J3012" i="5"/>
  <c r="J3011" i="5"/>
  <c r="K3011" i="5" s="1"/>
  <c r="K3010" i="5"/>
  <c r="J3010" i="5"/>
  <c r="J3009" i="5"/>
  <c r="K3009" i="5" s="1"/>
  <c r="K3008" i="5"/>
  <c r="J3008" i="5"/>
  <c r="J3007" i="5"/>
  <c r="K3007" i="5" s="1"/>
  <c r="K3006" i="5"/>
  <c r="J3006" i="5"/>
  <c r="J3005" i="5"/>
  <c r="K3005" i="5" s="1"/>
  <c r="K3004" i="5"/>
  <c r="J3004" i="5"/>
  <c r="J3003" i="5"/>
  <c r="K3003" i="5" s="1"/>
  <c r="K3002" i="5"/>
  <c r="J3002" i="5"/>
  <c r="J3001" i="5"/>
  <c r="K3001" i="5" s="1"/>
  <c r="K3000" i="5"/>
  <c r="J3000" i="5"/>
  <c r="J2999" i="5"/>
  <c r="K2999" i="5" s="1"/>
  <c r="K2998" i="5"/>
  <c r="J2998" i="5"/>
  <c r="J2997" i="5"/>
  <c r="K2997" i="5" s="1"/>
  <c r="K2996" i="5"/>
  <c r="J2996" i="5"/>
  <c r="J2995" i="5"/>
  <c r="K2995" i="5" s="1"/>
  <c r="K2994" i="5"/>
  <c r="J2994" i="5"/>
  <c r="J2993" i="5"/>
  <c r="K2993" i="5" s="1"/>
  <c r="K2992" i="5"/>
  <c r="J2992" i="5"/>
  <c r="J2991" i="5"/>
  <c r="K2991" i="5" s="1"/>
  <c r="K2990" i="5"/>
  <c r="J2990" i="5"/>
  <c r="J2989" i="5"/>
  <c r="K2989" i="5" s="1"/>
  <c r="K2988" i="5"/>
  <c r="J2988" i="5"/>
  <c r="J2987" i="5"/>
  <c r="K2987" i="5" s="1"/>
  <c r="K2986" i="5"/>
  <c r="J2986" i="5"/>
  <c r="J2985" i="5"/>
  <c r="K2985" i="5" s="1"/>
  <c r="K2984" i="5"/>
  <c r="J2984" i="5"/>
  <c r="J2983" i="5"/>
  <c r="K2983" i="5" s="1"/>
  <c r="K2982" i="5"/>
  <c r="J2982" i="5"/>
  <c r="J2981" i="5"/>
  <c r="K2981" i="5" s="1"/>
  <c r="J2980" i="5"/>
  <c r="K2980" i="5" s="1"/>
  <c r="J2979" i="5"/>
  <c r="K2979" i="5" s="1"/>
  <c r="K2978" i="5"/>
  <c r="J2978" i="5"/>
  <c r="K2977" i="5"/>
  <c r="J2977" i="5"/>
  <c r="K2976" i="5"/>
  <c r="J2976" i="5"/>
  <c r="K2975" i="5"/>
  <c r="J2975" i="5"/>
  <c r="K2974" i="5"/>
  <c r="J2974" i="5"/>
  <c r="K2973" i="5"/>
  <c r="J2973" i="5"/>
  <c r="K2972" i="5"/>
  <c r="J2972" i="5"/>
  <c r="K2971" i="5"/>
  <c r="J2971" i="5"/>
  <c r="K2970" i="5"/>
  <c r="J2970" i="5"/>
  <c r="K2969" i="5"/>
  <c r="J2969" i="5"/>
  <c r="K2968" i="5"/>
  <c r="J2968" i="5"/>
  <c r="K2967" i="5"/>
  <c r="J2967" i="5"/>
  <c r="K2966" i="5"/>
  <c r="J2966" i="5"/>
  <c r="K2965" i="5"/>
  <c r="J2965" i="5"/>
  <c r="K2964" i="5"/>
  <c r="J2964" i="5"/>
  <c r="K2963" i="5"/>
  <c r="J2963" i="5"/>
  <c r="K2962" i="5"/>
  <c r="J2962" i="5"/>
  <c r="K2961" i="5"/>
  <c r="J2961" i="5"/>
  <c r="K2960" i="5"/>
  <c r="J2960" i="5"/>
  <c r="K2959" i="5"/>
  <c r="J2959" i="5"/>
  <c r="K2958" i="5"/>
  <c r="J2958" i="5"/>
  <c r="K2957" i="5"/>
  <c r="J2957" i="5"/>
  <c r="K2956" i="5"/>
  <c r="J2956" i="5"/>
  <c r="K2955" i="5"/>
  <c r="J2955" i="5"/>
  <c r="K2954" i="5"/>
  <c r="J2954" i="5"/>
  <c r="K2953" i="5"/>
  <c r="J2953" i="5"/>
  <c r="K2952" i="5"/>
  <c r="J2952" i="5"/>
  <c r="K2951" i="5"/>
  <c r="J2951" i="5"/>
  <c r="K2950" i="5"/>
  <c r="J2950" i="5"/>
  <c r="K2949" i="5"/>
  <c r="J2949" i="5"/>
  <c r="K2948" i="5"/>
  <c r="J2948" i="5"/>
  <c r="K2947" i="5"/>
  <c r="J2947" i="5"/>
  <c r="K2946" i="5"/>
  <c r="J2946" i="5"/>
  <c r="K2945" i="5"/>
  <c r="J2945" i="5"/>
  <c r="K2944" i="5"/>
  <c r="J2944" i="5"/>
  <c r="K2943" i="5"/>
  <c r="J2943" i="5"/>
  <c r="K2942" i="5"/>
  <c r="J2942" i="5"/>
  <c r="K2941" i="5"/>
  <c r="J2941" i="5"/>
  <c r="K2940" i="5"/>
  <c r="J2940" i="5"/>
  <c r="K2939" i="5"/>
  <c r="J2939" i="5"/>
  <c r="K2938" i="5"/>
  <c r="J2938" i="5"/>
  <c r="K2937" i="5"/>
  <c r="J2937" i="5"/>
  <c r="K2936" i="5"/>
  <c r="J2936" i="5"/>
  <c r="K2935" i="5"/>
  <c r="J2935" i="5"/>
  <c r="K2934" i="5"/>
  <c r="J2934" i="5"/>
  <c r="K2933" i="5"/>
  <c r="J2933" i="5"/>
  <c r="K2932" i="5"/>
  <c r="J2932" i="5"/>
  <c r="K2931" i="5"/>
  <c r="J2931" i="5"/>
  <c r="K2930" i="5"/>
  <c r="J2930" i="5"/>
  <c r="K2929" i="5"/>
  <c r="J2929" i="5"/>
  <c r="K2928" i="5"/>
  <c r="J2928" i="5"/>
  <c r="K2927" i="5"/>
  <c r="J2927" i="5"/>
  <c r="K2926" i="5"/>
  <c r="J2926" i="5"/>
  <c r="K2925" i="5"/>
  <c r="J2925" i="5"/>
  <c r="K2924" i="5"/>
  <c r="J2924" i="5"/>
  <c r="K2923" i="5"/>
  <c r="J2923" i="5"/>
  <c r="K2922" i="5"/>
  <c r="J2922" i="5"/>
  <c r="K2921" i="5"/>
  <c r="J2921" i="5"/>
  <c r="K2920" i="5"/>
  <c r="J2920" i="5"/>
  <c r="K2919" i="5"/>
  <c r="J2919" i="5"/>
  <c r="K2918" i="5"/>
  <c r="J2918" i="5"/>
  <c r="K2917" i="5"/>
  <c r="J2917" i="5"/>
  <c r="K2916" i="5"/>
  <c r="J2916" i="5"/>
  <c r="K2915" i="5"/>
  <c r="J2915" i="5"/>
  <c r="K2914" i="5"/>
  <c r="J2914" i="5"/>
  <c r="K2913" i="5"/>
  <c r="J2913" i="5"/>
  <c r="K2912" i="5"/>
  <c r="J2912" i="5"/>
  <c r="K2911" i="5"/>
  <c r="J2911" i="5"/>
  <c r="K2910" i="5"/>
  <c r="J2910" i="5"/>
  <c r="K2909" i="5"/>
  <c r="J2909" i="5"/>
  <c r="K2908" i="5"/>
  <c r="J2908" i="5"/>
  <c r="K2907" i="5"/>
  <c r="J2907" i="5"/>
  <c r="K2906" i="5"/>
  <c r="J2906" i="5"/>
  <c r="K2905" i="5"/>
  <c r="J2905" i="5"/>
  <c r="K2904" i="5"/>
  <c r="J2904" i="5"/>
  <c r="K2903" i="5"/>
  <c r="J2903" i="5"/>
  <c r="K2902" i="5"/>
  <c r="J2902" i="5"/>
  <c r="K2901" i="5"/>
  <c r="J2901" i="5"/>
  <c r="K2900" i="5"/>
  <c r="J2900" i="5"/>
  <c r="K2899" i="5"/>
  <c r="J2899" i="5"/>
  <c r="K2898" i="5"/>
  <c r="J2898" i="5"/>
  <c r="K2897" i="5"/>
  <c r="J2897" i="5"/>
  <c r="K2896" i="5"/>
  <c r="J2896" i="5"/>
  <c r="K2895" i="5"/>
  <c r="J2895" i="5"/>
  <c r="K2894" i="5"/>
  <c r="J2894" i="5"/>
  <c r="K2893" i="5"/>
  <c r="J2893" i="5"/>
  <c r="K2892" i="5"/>
  <c r="J2892" i="5"/>
  <c r="K2891" i="5"/>
  <c r="J2891" i="5"/>
  <c r="K2890" i="5"/>
  <c r="J2890" i="5"/>
  <c r="K2889" i="5"/>
  <c r="J2889" i="5"/>
  <c r="K2888" i="5"/>
  <c r="J2888" i="5"/>
  <c r="K2887" i="5"/>
  <c r="J2887" i="5"/>
  <c r="K2886" i="5"/>
  <c r="J2886" i="5"/>
  <c r="K2885" i="5"/>
  <c r="J2885" i="5"/>
  <c r="K2884" i="5"/>
  <c r="J2884" i="5"/>
  <c r="K2883" i="5"/>
  <c r="J2883" i="5"/>
  <c r="K2882" i="5"/>
  <c r="J2882" i="5"/>
  <c r="K2881" i="5"/>
  <c r="J2881" i="5"/>
  <c r="K2880" i="5"/>
  <c r="J2880" i="5"/>
  <c r="K2879" i="5"/>
  <c r="J2879" i="5"/>
  <c r="K2878" i="5"/>
  <c r="J2878" i="5"/>
  <c r="K2877" i="5"/>
  <c r="J2877" i="5"/>
  <c r="K2876" i="5"/>
  <c r="J2876" i="5"/>
  <c r="K2875" i="5"/>
  <c r="J2875" i="5"/>
  <c r="K2874" i="5"/>
  <c r="J2874" i="5"/>
  <c r="K2873" i="5"/>
  <c r="J2873" i="5"/>
  <c r="K2872" i="5"/>
  <c r="J2872" i="5"/>
  <c r="K2871" i="5"/>
  <c r="J2871" i="5"/>
  <c r="K2870" i="5"/>
  <c r="J2870" i="5"/>
  <c r="K2869" i="5"/>
  <c r="J2869" i="5"/>
  <c r="K2868" i="5"/>
  <c r="J2868" i="5"/>
  <c r="K2867" i="5"/>
  <c r="J2867" i="5"/>
  <c r="K2866" i="5"/>
  <c r="J2866" i="5"/>
  <c r="K2865" i="5"/>
  <c r="J2865" i="5"/>
  <c r="K2864" i="5"/>
  <c r="J2864" i="5"/>
  <c r="K2863" i="5"/>
  <c r="J2863" i="5"/>
  <c r="K2862" i="5"/>
  <c r="J2862" i="5"/>
  <c r="K2861" i="5"/>
  <c r="J2861" i="5"/>
  <c r="K2860" i="5"/>
  <c r="J2860" i="5"/>
  <c r="K2859" i="5"/>
  <c r="J2859" i="5"/>
  <c r="K2858" i="5"/>
  <c r="J2858" i="5"/>
  <c r="K2857" i="5"/>
  <c r="J2857" i="5"/>
  <c r="K2856" i="5"/>
  <c r="J2856" i="5"/>
  <c r="K2855" i="5"/>
  <c r="J2855" i="5"/>
  <c r="K2854" i="5"/>
  <c r="J2854" i="5"/>
  <c r="K2853" i="5"/>
  <c r="J2853" i="5"/>
  <c r="K2852" i="5"/>
  <c r="J2852" i="5"/>
  <c r="K2851" i="5"/>
  <c r="J2851" i="5"/>
  <c r="K2850" i="5"/>
  <c r="J2850" i="5"/>
  <c r="K2849" i="5"/>
  <c r="J2849" i="5"/>
  <c r="K2848" i="5"/>
  <c r="J2848" i="5"/>
  <c r="K2847" i="5"/>
  <c r="J2847" i="5"/>
  <c r="K2846" i="5"/>
  <c r="J2846" i="5"/>
  <c r="K2845" i="5"/>
  <c r="J2845" i="5"/>
  <c r="K2844" i="5"/>
  <c r="J2844" i="5"/>
  <c r="K2843" i="5"/>
  <c r="J2843" i="5"/>
  <c r="K2842" i="5"/>
  <c r="J2842" i="5"/>
  <c r="K2841" i="5"/>
  <c r="J2841" i="5"/>
  <c r="K2840" i="5"/>
  <c r="J2840" i="5"/>
  <c r="K2839" i="5"/>
  <c r="J2839" i="5"/>
  <c r="K2838" i="5"/>
  <c r="J2838" i="5"/>
  <c r="K2837" i="5"/>
  <c r="J2837" i="5"/>
  <c r="K2836" i="5"/>
  <c r="J2836" i="5"/>
  <c r="K2835" i="5"/>
  <c r="J2835" i="5"/>
  <c r="K2834" i="5"/>
  <c r="J2834" i="5"/>
  <c r="K2833" i="5"/>
  <c r="J2833" i="5"/>
  <c r="K2832" i="5"/>
  <c r="J2832" i="5"/>
  <c r="K2831" i="5"/>
  <c r="J2831" i="5"/>
  <c r="K2830" i="5"/>
  <c r="J2830" i="5"/>
  <c r="K2829" i="5"/>
  <c r="J2829" i="5"/>
  <c r="K2828" i="5"/>
  <c r="J2828" i="5"/>
  <c r="K2827" i="5"/>
  <c r="J2827" i="5"/>
  <c r="K2826" i="5"/>
  <c r="J2826" i="5"/>
  <c r="K2825" i="5"/>
  <c r="J2825" i="5"/>
  <c r="K2824" i="5"/>
  <c r="J2824" i="5"/>
  <c r="K2823" i="5"/>
  <c r="J2823" i="5"/>
  <c r="K2822" i="5"/>
  <c r="J2822" i="5"/>
  <c r="K2821" i="5"/>
  <c r="J2821" i="5"/>
  <c r="K2820" i="5"/>
  <c r="J2820" i="5"/>
  <c r="K2819" i="5"/>
  <c r="J2819" i="5"/>
  <c r="K2818" i="5"/>
  <c r="J2818" i="5"/>
  <c r="K2817" i="5"/>
  <c r="J2817" i="5"/>
  <c r="K2816" i="5"/>
  <c r="J2816" i="5"/>
  <c r="K2815" i="5"/>
  <c r="J2815" i="5"/>
  <c r="K2814" i="5"/>
  <c r="J2814" i="5"/>
  <c r="K2813" i="5"/>
  <c r="J2813" i="5"/>
  <c r="K2812" i="5"/>
  <c r="J2812" i="5"/>
  <c r="K2811" i="5"/>
  <c r="J2811" i="5"/>
  <c r="K2810" i="5"/>
  <c r="J2810" i="5"/>
  <c r="K2809" i="5"/>
  <c r="J2809" i="5"/>
  <c r="K2808" i="5"/>
  <c r="J2808" i="5"/>
  <c r="K2807" i="5"/>
  <c r="J2807" i="5"/>
  <c r="K2806" i="5"/>
  <c r="J2806" i="5"/>
  <c r="K2805" i="5"/>
  <c r="J2805" i="5"/>
  <c r="K2804" i="5"/>
  <c r="J2804" i="5"/>
  <c r="K2803" i="5"/>
  <c r="J2803" i="5"/>
  <c r="K2802" i="5"/>
  <c r="J2802" i="5"/>
  <c r="K2801" i="5"/>
  <c r="J2801" i="5"/>
  <c r="K2800" i="5"/>
  <c r="J2800" i="5"/>
  <c r="K2799" i="5"/>
  <c r="J2799" i="5"/>
  <c r="K2798" i="5"/>
  <c r="J2798" i="5"/>
  <c r="K2797" i="5"/>
  <c r="J2797" i="5"/>
  <c r="K2796" i="5"/>
  <c r="J2796" i="5"/>
  <c r="K2795" i="5"/>
  <c r="J2795" i="5"/>
  <c r="K2794" i="5"/>
  <c r="J2794" i="5"/>
  <c r="K2793" i="5"/>
  <c r="J2793" i="5"/>
  <c r="K2792" i="5"/>
  <c r="J2792" i="5"/>
  <c r="K2791" i="5"/>
  <c r="J2791" i="5"/>
  <c r="K2790" i="5"/>
  <c r="J2790" i="5"/>
  <c r="K2789" i="5"/>
  <c r="J2789" i="5"/>
  <c r="K2788" i="5"/>
  <c r="J2788" i="5"/>
  <c r="K2787" i="5"/>
  <c r="J2787" i="5"/>
  <c r="K2786" i="5"/>
  <c r="J2786" i="5"/>
  <c r="K2785" i="5"/>
  <c r="J2785" i="5"/>
  <c r="K2784" i="5"/>
  <c r="J2784" i="5"/>
  <c r="K2783" i="5"/>
  <c r="J2783" i="5"/>
  <c r="K2782" i="5"/>
  <c r="J2782" i="5"/>
  <c r="K2781" i="5"/>
  <c r="J2781" i="5"/>
  <c r="K2780" i="5"/>
  <c r="J2780" i="5"/>
  <c r="K2779" i="5"/>
  <c r="J2779" i="5"/>
  <c r="K2778" i="5"/>
  <c r="J2778" i="5"/>
  <c r="K2777" i="5"/>
  <c r="J2777" i="5"/>
  <c r="K2776" i="5"/>
  <c r="J2776" i="5"/>
  <c r="K2775" i="5"/>
  <c r="J2775" i="5"/>
  <c r="K2774" i="5"/>
  <c r="J2774" i="5"/>
  <c r="K2773" i="5"/>
  <c r="J2773" i="5"/>
  <c r="K2772" i="5"/>
  <c r="J2772" i="5"/>
  <c r="K2771" i="5"/>
  <c r="J2771" i="5"/>
  <c r="K2770" i="5"/>
  <c r="J2770" i="5"/>
  <c r="K2769" i="5"/>
  <c r="J2769" i="5"/>
  <c r="K2768" i="5"/>
  <c r="J2768" i="5"/>
  <c r="K2767" i="5"/>
  <c r="J2767" i="5"/>
  <c r="K2766" i="5"/>
  <c r="J2766" i="5"/>
  <c r="K2765" i="5"/>
  <c r="J2765" i="5"/>
  <c r="K2764" i="5"/>
  <c r="J2764" i="5"/>
  <c r="K2763" i="5"/>
  <c r="J2763" i="5"/>
  <c r="K2762" i="5"/>
  <c r="J2762" i="5"/>
  <c r="K2761" i="5"/>
  <c r="J2761" i="5"/>
  <c r="K2760" i="5"/>
  <c r="J2760" i="5"/>
  <c r="K2759" i="5"/>
  <c r="J2759" i="5"/>
  <c r="K2758" i="5"/>
  <c r="J2758" i="5"/>
  <c r="K2757" i="5"/>
  <c r="J2757" i="5"/>
  <c r="K2756" i="5"/>
  <c r="J2756" i="5"/>
  <c r="K2755" i="5"/>
  <c r="J2755" i="5"/>
  <c r="K2754" i="5"/>
  <c r="J2754" i="5"/>
  <c r="K2753" i="5"/>
  <c r="J2753" i="5"/>
  <c r="K2752" i="5"/>
  <c r="J2752" i="5"/>
  <c r="K2751" i="5"/>
  <c r="J2751" i="5"/>
  <c r="K2750" i="5"/>
  <c r="J2750" i="5"/>
  <c r="K2749" i="5"/>
  <c r="J2749" i="5"/>
  <c r="K2748" i="5"/>
  <c r="J2748" i="5"/>
  <c r="K2747" i="5"/>
  <c r="J2747" i="5"/>
  <c r="K2746" i="5"/>
  <c r="J2746" i="5"/>
  <c r="K2745" i="5"/>
  <c r="J2745" i="5"/>
  <c r="K2744" i="5"/>
  <c r="J2744" i="5"/>
  <c r="K2743" i="5"/>
  <c r="J2743" i="5"/>
  <c r="K2742" i="5"/>
  <c r="J2742" i="5"/>
  <c r="K2741" i="5"/>
  <c r="J2741" i="5"/>
  <c r="K2740" i="5"/>
  <c r="J2740" i="5"/>
  <c r="K2739" i="5"/>
  <c r="J2739" i="5"/>
  <c r="K2738" i="5"/>
  <c r="J2738" i="5"/>
  <c r="K2737" i="5"/>
  <c r="J2737" i="5"/>
  <c r="K2736" i="5"/>
  <c r="J2736" i="5"/>
  <c r="K2735" i="5"/>
  <c r="J2735" i="5"/>
  <c r="K2734" i="5"/>
  <c r="J2734" i="5"/>
  <c r="K2733" i="5"/>
  <c r="J2733" i="5"/>
  <c r="K2732" i="5"/>
  <c r="J2732" i="5"/>
  <c r="K2731" i="5"/>
  <c r="J2731" i="5"/>
  <c r="K2730" i="5"/>
  <c r="J2730" i="5"/>
  <c r="K2729" i="5"/>
  <c r="J2729" i="5"/>
  <c r="K2728" i="5"/>
  <c r="J2728" i="5"/>
  <c r="K2727" i="5"/>
  <c r="J2727" i="5"/>
  <c r="K2726" i="5"/>
  <c r="J2726" i="5"/>
  <c r="K2725" i="5"/>
  <c r="J2725" i="5"/>
  <c r="K2724" i="5"/>
  <c r="J2724" i="5"/>
  <c r="K2723" i="5"/>
  <c r="J2723" i="5"/>
  <c r="K2722" i="5"/>
  <c r="J2722" i="5"/>
  <c r="K2721" i="5"/>
  <c r="J2721" i="5"/>
  <c r="K2720" i="5"/>
  <c r="J2720" i="5"/>
  <c r="K2719" i="5"/>
  <c r="J2719" i="5"/>
  <c r="K2718" i="5"/>
  <c r="J2718" i="5"/>
  <c r="K2717" i="5"/>
  <c r="J2717" i="5"/>
  <c r="K2716" i="5"/>
  <c r="J2716" i="5"/>
  <c r="K2715" i="5"/>
  <c r="J2715" i="5"/>
  <c r="K2714" i="5"/>
  <c r="J2714" i="5"/>
  <c r="K2713" i="5"/>
  <c r="J2713" i="5"/>
  <c r="K2712" i="5"/>
  <c r="J2712" i="5"/>
  <c r="K2711" i="5"/>
  <c r="J2711" i="5"/>
  <c r="K2710" i="5"/>
  <c r="J2710" i="5"/>
  <c r="K2709" i="5"/>
  <c r="J2709" i="5"/>
  <c r="K2708" i="5"/>
  <c r="J2708" i="5"/>
  <c r="K2707" i="5"/>
  <c r="J2707" i="5"/>
  <c r="K2706" i="5"/>
  <c r="J2706" i="5"/>
  <c r="K2705" i="5"/>
  <c r="J2705" i="5"/>
  <c r="K2704" i="5"/>
  <c r="J2704" i="5"/>
  <c r="K2703" i="5"/>
  <c r="J2703" i="5"/>
  <c r="K2702" i="5"/>
  <c r="J2702" i="5"/>
  <c r="K2701" i="5"/>
  <c r="J2701" i="5"/>
  <c r="K2700" i="5"/>
  <c r="J2700" i="5"/>
  <c r="K2699" i="5"/>
  <c r="J2699" i="5"/>
  <c r="K2698" i="5"/>
  <c r="J2698" i="5"/>
  <c r="K2697" i="5"/>
  <c r="J2697" i="5"/>
  <c r="K2696" i="5"/>
  <c r="J2696" i="5"/>
  <c r="K2695" i="5"/>
  <c r="J2695" i="5"/>
  <c r="K2694" i="5"/>
  <c r="J2694" i="5"/>
  <c r="K2693" i="5"/>
  <c r="J2693" i="5"/>
  <c r="K2692" i="5"/>
  <c r="J2692" i="5"/>
  <c r="K2691" i="5"/>
  <c r="J2691" i="5"/>
  <c r="K2690" i="5"/>
  <c r="J2690" i="5"/>
  <c r="K2689" i="5"/>
  <c r="J2689" i="5"/>
  <c r="K2688" i="5"/>
  <c r="J2688" i="5"/>
  <c r="K2687" i="5"/>
  <c r="J2687" i="5"/>
  <c r="K2686" i="5"/>
  <c r="J2686" i="5"/>
  <c r="K2685" i="5"/>
  <c r="J2685" i="5"/>
  <c r="K2684" i="5"/>
  <c r="J2684" i="5"/>
  <c r="K2683" i="5"/>
  <c r="J2683" i="5"/>
  <c r="K2682" i="5"/>
  <c r="J2682" i="5"/>
  <c r="K2681" i="5"/>
  <c r="J2681" i="5"/>
  <c r="K2680" i="5"/>
  <c r="J2680" i="5"/>
  <c r="K2679" i="5"/>
  <c r="J2679" i="5"/>
  <c r="K2678" i="5"/>
  <c r="J2678" i="5"/>
  <c r="K2677" i="5"/>
  <c r="J2677" i="5"/>
  <c r="K2676" i="5"/>
  <c r="J2676" i="5"/>
  <c r="K2675" i="5"/>
  <c r="J2675" i="5"/>
  <c r="K2674" i="5"/>
  <c r="J2674" i="5"/>
  <c r="K2673" i="5"/>
  <c r="J2673" i="5"/>
  <c r="K2672" i="5"/>
  <c r="J2672" i="5"/>
  <c r="K2671" i="5"/>
  <c r="J2671" i="5"/>
  <c r="K2670" i="5"/>
  <c r="J2670" i="5"/>
  <c r="K2669" i="5"/>
  <c r="J2669" i="5"/>
  <c r="K2668" i="5"/>
  <c r="J2668" i="5"/>
  <c r="K2667" i="5"/>
  <c r="J2667" i="5"/>
  <c r="K2666" i="5"/>
  <c r="J2666" i="5"/>
  <c r="K2665" i="5"/>
  <c r="J2665" i="5"/>
  <c r="K2664" i="5"/>
  <c r="J2664" i="5"/>
  <c r="K2663" i="5"/>
  <c r="J2663" i="5"/>
  <c r="K2662" i="5"/>
  <c r="J2662" i="5"/>
  <c r="K2661" i="5"/>
  <c r="J2661" i="5"/>
  <c r="K2660" i="5"/>
  <c r="J2660" i="5"/>
  <c r="K2659" i="5"/>
  <c r="J2659" i="5"/>
  <c r="K2658" i="5"/>
  <c r="J2658" i="5"/>
  <c r="K2657" i="5"/>
  <c r="J2657" i="5"/>
  <c r="K2656" i="5"/>
  <c r="J2656" i="5"/>
  <c r="K2655" i="5"/>
  <c r="J2655" i="5"/>
  <c r="K2654" i="5"/>
  <c r="J2654" i="5"/>
  <c r="K2653" i="5"/>
  <c r="J2653" i="5"/>
  <c r="K2652" i="5"/>
  <c r="J2652" i="5"/>
  <c r="K2651" i="5"/>
  <c r="J2651" i="5"/>
  <c r="K2650" i="5"/>
  <c r="J2650" i="5"/>
  <c r="K2649" i="5"/>
  <c r="J2649" i="5"/>
  <c r="K2648" i="5"/>
  <c r="J2648" i="5"/>
  <c r="K2647" i="5"/>
  <c r="J2647" i="5"/>
  <c r="K2646" i="5"/>
  <c r="J2646" i="5"/>
  <c r="K2645" i="5"/>
  <c r="J2645" i="5"/>
  <c r="K2644" i="5"/>
  <c r="J2644" i="5"/>
  <c r="K2643" i="5"/>
  <c r="J2643" i="5"/>
  <c r="K2642" i="5"/>
  <c r="J2642" i="5"/>
  <c r="K2641" i="5"/>
  <c r="J2641" i="5"/>
  <c r="K2640" i="5"/>
  <c r="J2640" i="5"/>
  <c r="K2639" i="5"/>
  <c r="J2639" i="5"/>
  <c r="K2638" i="5"/>
  <c r="J2638" i="5"/>
  <c r="K2637" i="5"/>
  <c r="J2637" i="5"/>
  <c r="K2636" i="5"/>
  <c r="J2636" i="5"/>
  <c r="K2635" i="5"/>
  <c r="J2635" i="5"/>
  <c r="K2634" i="5"/>
  <c r="J2634" i="5"/>
  <c r="K2633" i="5"/>
  <c r="J2633" i="5"/>
  <c r="K2632" i="5"/>
  <c r="J2632" i="5"/>
  <c r="K2631" i="5"/>
  <c r="J2631" i="5"/>
  <c r="K2630" i="5"/>
  <c r="J2630" i="5"/>
  <c r="K2629" i="5"/>
  <c r="J2629" i="5"/>
  <c r="K2628" i="5"/>
  <c r="J2628" i="5"/>
  <c r="K2627" i="5"/>
  <c r="J2627" i="5"/>
  <c r="K2626" i="5"/>
  <c r="J2626" i="5"/>
  <c r="K2625" i="5"/>
  <c r="J2625" i="5"/>
  <c r="K2624" i="5"/>
  <c r="J2624" i="5"/>
  <c r="K2623" i="5"/>
  <c r="J2623" i="5"/>
  <c r="K2622" i="5"/>
  <c r="J2622" i="5"/>
  <c r="K2621" i="5"/>
  <c r="J2621" i="5"/>
  <c r="K2620" i="5"/>
  <c r="J2620" i="5"/>
  <c r="K2619" i="5"/>
  <c r="J2619" i="5"/>
  <c r="K2618" i="5"/>
  <c r="J2618" i="5"/>
  <c r="K2617" i="5"/>
  <c r="J2617" i="5"/>
  <c r="K2616" i="5"/>
  <c r="J2616" i="5"/>
  <c r="K2615" i="5"/>
  <c r="J2615" i="5"/>
  <c r="K2614" i="5"/>
  <c r="J2614" i="5"/>
  <c r="K2613" i="5"/>
  <c r="J2613" i="5"/>
  <c r="K2612" i="5"/>
  <c r="J2612" i="5"/>
  <c r="K2611" i="5"/>
  <c r="J2611" i="5"/>
  <c r="K2610" i="5"/>
  <c r="J2610" i="5"/>
  <c r="K2609" i="5"/>
  <c r="J2609" i="5"/>
  <c r="K2608" i="5"/>
  <c r="J2608" i="5"/>
  <c r="K2607" i="5"/>
  <c r="J2607" i="5"/>
  <c r="K2606" i="5"/>
  <c r="J2606" i="5"/>
  <c r="K2605" i="5"/>
  <c r="J2605" i="5"/>
  <c r="K2604" i="5"/>
  <c r="J2604" i="5"/>
  <c r="K2603" i="5"/>
  <c r="J2603" i="5"/>
  <c r="K2602" i="5"/>
  <c r="J2602" i="5"/>
  <c r="K2601" i="5"/>
  <c r="J2601" i="5"/>
  <c r="K2600" i="5"/>
  <c r="J2600" i="5"/>
  <c r="K2599" i="5"/>
  <c r="J2599" i="5"/>
  <c r="K2598" i="5"/>
  <c r="J2598" i="5"/>
  <c r="K2597" i="5"/>
  <c r="J2597" i="5"/>
  <c r="K2596" i="5"/>
  <c r="J2596" i="5"/>
  <c r="K2595" i="5"/>
  <c r="J2595" i="5"/>
  <c r="K2594" i="5"/>
  <c r="J2594" i="5"/>
  <c r="K2593" i="5"/>
  <c r="J2593" i="5"/>
  <c r="K2592" i="5"/>
  <c r="J2592" i="5"/>
  <c r="K2591" i="5"/>
  <c r="J2591" i="5"/>
  <c r="K2590" i="5"/>
  <c r="J2590" i="5"/>
  <c r="K2589" i="5"/>
  <c r="J2589" i="5"/>
  <c r="K2588" i="5"/>
  <c r="J2588" i="5"/>
  <c r="K2587" i="5"/>
  <c r="J2587" i="5"/>
  <c r="K2586" i="5"/>
  <c r="J2586" i="5"/>
  <c r="K2585" i="5"/>
  <c r="J2585" i="5"/>
  <c r="K2584" i="5"/>
  <c r="J2584" i="5"/>
  <c r="K2583" i="5"/>
  <c r="J2583" i="5"/>
  <c r="K2582" i="5"/>
  <c r="J2582" i="5"/>
  <c r="K2581" i="5"/>
  <c r="J2581" i="5"/>
  <c r="K2580" i="5"/>
  <c r="J2580" i="5"/>
  <c r="K2579" i="5"/>
  <c r="J2579" i="5"/>
  <c r="K2578" i="5"/>
  <c r="J2578" i="5"/>
  <c r="K2577" i="5"/>
  <c r="J2577" i="5"/>
  <c r="K2576" i="5"/>
  <c r="J2576" i="5"/>
  <c r="K2575" i="5"/>
  <c r="J2575" i="5"/>
  <c r="K2574" i="5"/>
  <c r="J2574" i="5"/>
  <c r="K2573" i="5"/>
  <c r="J2573" i="5"/>
  <c r="K2572" i="5"/>
  <c r="J2572" i="5"/>
  <c r="K2571" i="5"/>
  <c r="J2571" i="5"/>
  <c r="K2570" i="5"/>
  <c r="J2570" i="5"/>
  <c r="K2569" i="5"/>
  <c r="J2569" i="5"/>
  <c r="K2568" i="5"/>
  <c r="J2568" i="5"/>
  <c r="K2567" i="5"/>
  <c r="J2567" i="5"/>
  <c r="K2566" i="5"/>
  <c r="J2566" i="5"/>
  <c r="K2565" i="5"/>
  <c r="J2565" i="5"/>
  <c r="K2564" i="5"/>
  <c r="J2564" i="5"/>
  <c r="K2563" i="5"/>
  <c r="J2563" i="5"/>
  <c r="K2562" i="5"/>
  <c r="J2562" i="5"/>
  <c r="K2561" i="5"/>
  <c r="J2561" i="5"/>
  <c r="K2560" i="5"/>
  <c r="J2560" i="5"/>
  <c r="K2559" i="5"/>
  <c r="J2559" i="5"/>
  <c r="K2558" i="5"/>
  <c r="J2558" i="5"/>
  <c r="K2557" i="5"/>
  <c r="J2557" i="5"/>
  <c r="K2556" i="5"/>
  <c r="J2556" i="5"/>
  <c r="K2555" i="5"/>
  <c r="J2555" i="5"/>
  <c r="K2554" i="5"/>
  <c r="J2554" i="5"/>
  <c r="K2553" i="5"/>
  <c r="J2553" i="5"/>
  <c r="K2552" i="5"/>
  <c r="J2552" i="5"/>
  <c r="K2551" i="5"/>
  <c r="J2551" i="5"/>
  <c r="K2550" i="5"/>
  <c r="J2550" i="5"/>
  <c r="K2549" i="5"/>
  <c r="J2549" i="5"/>
  <c r="K2548" i="5"/>
  <c r="J2548" i="5"/>
  <c r="K2547" i="5"/>
  <c r="J2547" i="5"/>
  <c r="K2546" i="5"/>
  <c r="J2546" i="5"/>
  <c r="K2545" i="5"/>
  <c r="J2545" i="5"/>
  <c r="K2544" i="5"/>
  <c r="J2544" i="5"/>
  <c r="K2543" i="5"/>
  <c r="J2543" i="5"/>
  <c r="K2542" i="5"/>
  <c r="J2542" i="5"/>
  <c r="K2541" i="5"/>
  <c r="J2541" i="5"/>
  <c r="K2540" i="5"/>
  <c r="J2540" i="5"/>
  <c r="K2539" i="5"/>
  <c r="J2539" i="5"/>
  <c r="K2538" i="5"/>
  <c r="J2538" i="5"/>
  <c r="K2537" i="5"/>
  <c r="J2537" i="5"/>
  <c r="K2536" i="5"/>
  <c r="J2536" i="5"/>
  <c r="K2535" i="5"/>
  <c r="J2535" i="5"/>
  <c r="K2534" i="5"/>
  <c r="J2534" i="5"/>
  <c r="K2533" i="5"/>
  <c r="J2533" i="5"/>
  <c r="K2532" i="5"/>
  <c r="J2532" i="5"/>
  <c r="K2531" i="5"/>
  <c r="J2531" i="5"/>
  <c r="K2530" i="5"/>
  <c r="J2530" i="5"/>
  <c r="K2529" i="5"/>
  <c r="J2529" i="5"/>
  <c r="K2528" i="5"/>
  <c r="J2528" i="5"/>
  <c r="K2527" i="5"/>
  <c r="J2527" i="5"/>
  <c r="K2526" i="5"/>
  <c r="J2526" i="5"/>
  <c r="K2525" i="5"/>
  <c r="J2525" i="5"/>
  <c r="K2524" i="5"/>
  <c r="J2524" i="5"/>
  <c r="K2523" i="5"/>
  <c r="J2523" i="5"/>
  <c r="K2522" i="5"/>
  <c r="J2522" i="5"/>
  <c r="K2521" i="5"/>
  <c r="J2521" i="5"/>
  <c r="K2520" i="5"/>
  <c r="J2520" i="5"/>
  <c r="K2519" i="5"/>
  <c r="J2519" i="5"/>
  <c r="K2518" i="5"/>
  <c r="J2518" i="5"/>
  <c r="K2517" i="5"/>
  <c r="J2517" i="5"/>
  <c r="K2516" i="5"/>
  <c r="J2516" i="5"/>
  <c r="K2515" i="5"/>
  <c r="J2515" i="5"/>
  <c r="K2514" i="5"/>
  <c r="J2514" i="5"/>
  <c r="K2513" i="5"/>
  <c r="J2513" i="5"/>
  <c r="K2512" i="5"/>
  <c r="J2512" i="5"/>
  <c r="K2511" i="5"/>
  <c r="J2511" i="5"/>
  <c r="K2510" i="5"/>
  <c r="J2510" i="5"/>
  <c r="K2509" i="5"/>
  <c r="J2509" i="5"/>
  <c r="K2508" i="5"/>
  <c r="J2508" i="5"/>
  <c r="K2507" i="5"/>
  <c r="J2507" i="5"/>
  <c r="K2506" i="5"/>
  <c r="J2506" i="5"/>
  <c r="K2505" i="5"/>
  <c r="J2505" i="5"/>
  <c r="K2504" i="5"/>
  <c r="J2504" i="5"/>
  <c r="K2503" i="5"/>
  <c r="J2503" i="5"/>
  <c r="K2502" i="5"/>
  <c r="J2502" i="5"/>
  <c r="K2501" i="5"/>
  <c r="J2501" i="5"/>
  <c r="K2500" i="5"/>
  <c r="J2500" i="5"/>
  <c r="K2499" i="5"/>
  <c r="J2499" i="5"/>
  <c r="K2498" i="5"/>
  <c r="J2498" i="5"/>
  <c r="K2497" i="5"/>
  <c r="J2497" i="5"/>
  <c r="K2496" i="5"/>
  <c r="J2496" i="5"/>
  <c r="K2495" i="5"/>
  <c r="J2495" i="5"/>
  <c r="K2494" i="5"/>
  <c r="J2494" i="5"/>
  <c r="K2493" i="5"/>
  <c r="J2493" i="5"/>
  <c r="K2492" i="5"/>
  <c r="J2492" i="5"/>
  <c r="K2491" i="5"/>
  <c r="J2491" i="5"/>
  <c r="K2490" i="5"/>
  <c r="J2490" i="5"/>
  <c r="K2489" i="5"/>
  <c r="J2489" i="5"/>
  <c r="K2488" i="5"/>
  <c r="J2488" i="5"/>
  <c r="K2487" i="5"/>
  <c r="J2487" i="5"/>
  <c r="K2486" i="5"/>
  <c r="J2486" i="5"/>
  <c r="K2485" i="5"/>
  <c r="J2485" i="5"/>
  <c r="K2484" i="5"/>
  <c r="J2484" i="5"/>
  <c r="K2483" i="5"/>
  <c r="J2483" i="5"/>
  <c r="K2482" i="5"/>
  <c r="J2482" i="5"/>
  <c r="K2481" i="5"/>
  <c r="J2481" i="5"/>
  <c r="K2480" i="5"/>
  <c r="J2480" i="5"/>
  <c r="K2479" i="5"/>
  <c r="J2479" i="5"/>
  <c r="K2478" i="5"/>
  <c r="J2478" i="5"/>
  <c r="K2477" i="5"/>
  <c r="J2477" i="5"/>
  <c r="K2476" i="5"/>
  <c r="J2476" i="5"/>
  <c r="K2475" i="5"/>
  <c r="J2475" i="5"/>
  <c r="K2474" i="5"/>
  <c r="J2474" i="5"/>
  <c r="K2473" i="5"/>
  <c r="J2473" i="5"/>
  <c r="K2472" i="5"/>
  <c r="J2472" i="5"/>
  <c r="K2471" i="5"/>
  <c r="J2471" i="5"/>
  <c r="K2470" i="5"/>
  <c r="J2470" i="5"/>
  <c r="K2469" i="5"/>
  <c r="J2469" i="5"/>
  <c r="K2468" i="5"/>
  <c r="J2468" i="5"/>
  <c r="K2467" i="5"/>
  <c r="J2467" i="5"/>
  <c r="K2466" i="5"/>
  <c r="J2466" i="5"/>
  <c r="K2465" i="5"/>
  <c r="J2465" i="5"/>
  <c r="K2464" i="5"/>
  <c r="J2464" i="5"/>
  <c r="K2463" i="5"/>
  <c r="J2463" i="5"/>
  <c r="K2462" i="5"/>
  <c r="J2462" i="5"/>
  <c r="K2461" i="5"/>
  <c r="J2461" i="5"/>
  <c r="K2460" i="5"/>
  <c r="J2460" i="5"/>
  <c r="K2459" i="5"/>
  <c r="J2459" i="5"/>
  <c r="K2458" i="5"/>
  <c r="J2458" i="5"/>
  <c r="K2457" i="5"/>
  <c r="J2457" i="5"/>
  <c r="K2456" i="5"/>
  <c r="J2456" i="5"/>
  <c r="K2455" i="5"/>
  <c r="J2455" i="5"/>
  <c r="K2454" i="5"/>
  <c r="J2454" i="5"/>
  <c r="K2453" i="5"/>
  <c r="J2453" i="5"/>
  <c r="K2452" i="5"/>
  <c r="J2452" i="5"/>
  <c r="K2451" i="5"/>
  <c r="J2451" i="5"/>
  <c r="K2450" i="5"/>
  <c r="J2450" i="5"/>
  <c r="K2449" i="5"/>
  <c r="J2449" i="5"/>
  <c r="K2448" i="5"/>
  <c r="J2448" i="5"/>
  <c r="K2447" i="5"/>
  <c r="J2447" i="5"/>
  <c r="K2446" i="5"/>
  <c r="J2446" i="5"/>
  <c r="K2445" i="5"/>
  <c r="J2445" i="5"/>
  <c r="K2444" i="5"/>
  <c r="J2444" i="5"/>
  <c r="K2443" i="5"/>
  <c r="J2443" i="5"/>
  <c r="K2442" i="5"/>
  <c r="J2442" i="5"/>
  <c r="K2441" i="5"/>
  <c r="J2441" i="5"/>
  <c r="K2440" i="5"/>
  <c r="J2440" i="5"/>
  <c r="K2439" i="5"/>
  <c r="J2439" i="5"/>
  <c r="K2438" i="5"/>
  <c r="J2438" i="5"/>
  <c r="K2437" i="5"/>
  <c r="J2437" i="5"/>
  <c r="K2436" i="5"/>
  <c r="J2436" i="5"/>
  <c r="K2435" i="5"/>
  <c r="J2435" i="5"/>
  <c r="K2434" i="5"/>
  <c r="J2434" i="5"/>
  <c r="K2433" i="5"/>
  <c r="J2433" i="5"/>
  <c r="K2432" i="5"/>
  <c r="J2432" i="5"/>
  <c r="K2431" i="5"/>
  <c r="J2431" i="5"/>
  <c r="K2430" i="5"/>
  <c r="J2430" i="5"/>
  <c r="K2429" i="5"/>
  <c r="J2429" i="5"/>
  <c r="K2428" i="5"/>
  <c r="J2428" i="5"/>
  <c r="K2427" i="5"/>
  <c r="J2427" i="5"/>
  <c r="K2426" i="5"/>
  <c r="J2426" i="5"/>
  <c r="K2425" i="5"/>
  <c r="J2425" i="5"/>
  <c r="K2424" i="5"/>
  <c r="J2424" i="5"/>
  <c r="K2423" i="5"/>
  <c r="J2423" i="5"/>
  <c r="K2422" i="5"/>
  <c r="J2422" i="5"/>
  <c r="K2421" i="5"/>
  <c r="J2421" i="5"/>
  <c r="K2420" i="5"/>
  <c r="J2420" i="5"/>
  <c r="K2419" i="5"/>
  <c r="J2419" i="5"/>
  <c r="K2418" i="5"/>
  <c r="J2418" i="5"/>
  <c r="K2417" i="5"/>
  <c r="J2417" i="5"/>
  <c r="K2416" i="5"/>
  <c r="J2416" i="5"/>
  <c r="K2415" i="5"/>
  <c r="J2415" i="5"/>
  <c r="K2414" i="5"/>
  <c r="J2414" i="5"/>
  <c r="K2413" i="5"/>
  <c r="J2413" i="5"/>
  <c r="K2412" i="5"/>
  <c r="J2412" i="5"/>
  <c r="K2411" i="5"/>
  <c r="J2411" i="5"/>
  <c r="K2410" i="5"/>
  <c r="J2410" i="5"/>
  <c r="K2409" i="5"/>
  <c r="J2409" i="5"/>
  <c r="K2408" i="5"/>
  <c r="J2408" i="5"/>
  <c r="K2407" i="5"/>
  <c r="J2407" i="5"/>
  <c r="K2406" i="5"/>
  <c r="J2406" i="5"/>
  <c r="K2405" i="5"/>
  <c r="J2405" i="5"/>
  <c r="K2404" i="5"/>
  <c r="J2404" i="5"/>
  <c r="K2403" i="5"/>
  <c r="J2403" i="5"/>
  <c r="K2402" i="5"/>
  <c r="J2402" i="5"/>
  <c r="K2401" i="5"/>
  <c r="J2401" i="5"/>
  <c r="J2400" i="5"/>
  <c r="K2400" i="5" s="1"/>
  <c r="K2399" i="5"/>
  <c r="J2399" i="5"/>
  <c r="K2398" i="5"/>
  <c r="J2398" i="5"/>
  <c r="K2397" i="5"/>
  <c r="J2397" i="5"/>
  <c r="K2396" i="5"/>
  <c r="J2396" i="5"/>
  <c r="K2395" i="5"/>
  <c r="J2395" i="5"/>
  <c r="K2394" i="5"/>
  <c r="J2394" i="5"/>
  <c r="K2393" i="5"/>
  <c r="J2393" i="5"/>
  <c r="K2392" i="5"/>
  <c r="J2392" i="5"/>
  <c r="K2391" i="5"/>
  <c r="J2391" i="5"/>
  <c r="K2390" i="5"/>
  <c r="J2390" i="5"/>
  <c r="K2389" i="5"/>
  <c r="J2389" i="5"/>
  <c r="K2388" i="5"/>
  <c r="J2388" i="5"/>
  <c r="K2387" i="5"/>
  <c r="J2387" i="5"/>
  <c r="K2386" i="5"/>
  <c r="J2386" i="5"/>
  <c r="K2385" i="5"/>
  <c r="J2385" i="5"/>
  <c r="K2384" i="5"/>
  <c r="J2384" i="5"/>
  <c r="K2383" i="5"/>
  <c r="J2383" i="5"/>
  <c r="K2382" i="5"/>
  <c r="J2382" i="5"/>
  <c r="K2381" i="5"/>
  <c r="J2381" i="5"/>
  <c r="K2380" i="5"/>
  <c r="J2380" i="5"/>
  <c r="K2379" i="5"/>
  <c r="J2379" i="5"/>
  <c r="K2378" i="5"/>
  <c r="J2378" i="5"/>
  <c r="K2377" i="5"/>
  <c r="J2377" i="5"/>
  <c r="K2376" i="5"/>
  <c r="J2376" i="5"/>
  <c r="K2375" i="5"/>
  <c r="J2375" i="5"/>
  <c r="K2374" i="5"/>
  <c r="J2374" i="5"/>
  <c r="K2373" i="5"/>
  <c r="J2373" i="5"/>
  <c r="K2372" i="5"/>
  <c r="J2372" i="5"/>
  <c r="K2371" i="5"/>
  <c r="J2371" i="5"/>
  <c r="K2370" i="5"/>
  <c r="J2370" i="5"/>
  <c r="K2369" i="5"/>
  <c r="J2369" i="5"/>
  <c r="K2368" i="5"/>
  <c r="J2368" i="5"/>
  <c r="K2367" i="5"/>
  <c r="J2367" i="5"/>
  <c r="K2366" i="5"/>
  <c r="J2366" i="5"/>
  <c r="K2365" i="5"/>
  <c r="J2365" i="5"/>
  <c r="K2364" i="5"/>
  <c r="J2364" i="5"/>
  <c r="K2363" i="5"/>
  <c r="J2363" i="5"/>
  <c r="K2362" i="5"/>
  <c r="J2362" i="5"/>
  <c r="K2361" i="5"/>
  <c r="J2361" i="5"/>
  <c r="K2360" i="5"/>
  <c r="J2360" i="5"/>
  <c r="K2359" i="5"/>
  <c r="J2359" i="5"/>
  <c r="K2358" i="5"/>
  <c r="J2358" i="5"/>
  <c r="K2357" i="5"/>
  <c r="J2357" i="5"/>
  <c r="J2356" i="5"/>
  <c r="K2356" i="5" s="1"/>
  <c r="J2355" i="5"/>
  <c r="K2355" i="5" s="1"/>
  <c r="J2354" i="5"/>
  <c r="K2354" i="5" s="1"/>
  <c r="J2353" i="5"/>
  <c r="K2353" i="5" s="1"/>
  <c r="J2352" i="5"/>
  <c r="K2352" i="5" s="1"/>
  <c r="J2351" i="5"/>
  <c r="K2351" i="5" s="1"/>
  <c r="J2350" i="5"/>
  <c r="K2350" i="5" s="1"/>
  <c r="J2349" i="5"/>
  <c r="K2349" i="5" s="1"/>
  <c r="J2348" i="5"/>
  <c r="K2348" i="5" s="1"/>
  <c r="J2347" i="5"/>
  <c r="K2347" i="5" s="1"/>
  <c r="J2346" i="5"/>
  <c r="K2346" i="5" s="1"/>
  <c r="J2345" i="5"/>
  <c r="K2345" i="5" s="1"/>
  <c r="J2344" i="5"/>
  <c r="K2344" i="5" s="1"/>
  <c r="J2343" i="5"/>
  <c r="K2343" i="5" s="1"/>
  <c r="J2342" i="5"/>
  <c r="K2342" i="5" s="1"/>
  <c r="J2341" i="5"/>
  <c r="K2341" i="5" s="1"/>
  <c r="J2340" i="5"/>
  <c r="K2340" i="5" s="1"/>
  <c r="J2339" i="5"/>
  <c r="K2339" i="5" s="1"/>
  <c r="J2338" i="5"/>
  <c r="K2338" i="5" s="1"/>
  <c r="J2337" i="5"/>
  <c r="K2337" i="5" s="1"/>
  <c r="J2336" i="5"/>
  <c r="K2336" i="5" s="1"/>
  <c r="J2335" i="5"/>
  <c r="K2335" i="5" s="1"/>
  <c r="J2334" i="5"/>
  <c r="K2334" i="5" s="1"/>
  <c r="J2333" i="5"/>
  <c r="K2333" i="5" s="1"/>
  <c r="J2332" i="5"/>
  <c r="K2332" i="5" s="1"/>
  <c r="J2331" i="5"/>
  <c r="K2331" i="5" s="1"/>
  <c r="J2330" i="5"/>
  <c r="K2330" i="5" s="1"/>
  <c r="J2329" i="5"/>
  <c r="K2329" i="5" s="1"/>
  <c r="J2328" i="5"/>
  <c r="K2328" i="5" s="1"/>
  <c r="J2327" i="5"/>
  <c r="K2327" i="5" s="1"/>
  <c r="J2326" i="5"/>
  <c r="K2326" i="5" s="1"/>
  <c r="J2325" i="5"/>
  <c r="K2325" i="5" s="1"/>
  <c r="J2324" i="5"/>
  <c r="K2324" i="5" s="1"/>
  <c r="J2323" i="5"/>
  <c r="K2323" i="5" s="1"/>
  <c r="J2322" i="5"/>
  <c r="K2322" i="5" s="1"/>
  <c r="J2321" i="5"/>
  <c r="K2321" i="5" s="1"/>
  <c r="J2320" i="5"/>
  <c r="K2320" i="5" s="1"/>
  <c r="J2319" i="5"/>
  <c r="K2319" i="5" s="1"/>
  <c r="J2318" i="5"/>
  <c r="K2318" i="5" s="1"/>
  <c r="J2317" i="5"/>
  <c r="K2317" i="5" s="1"/>
  <c r="J2316" i="5"/>
  <c r="K2316" i="5" s="1"/>
  <c r="J2315" i="5"/>
  <c r="K2315" i="5" s="1"/>
  <c r="J2314" i="5"/>
  <c r="K2314" i="5" s="1"/>
  <c r="J2313" i="5"/>
  <c r="K2313" i="5" s="1"/>
  <c r="J2312" i="5"/>
  <c r="K2312" i="5" s="1"/>
  <c r="J2311" i="5"/>
  <c r="K2311" i="5" s="1"/>
  <c r="J2310" i="5"/>
  <c r="K2310" i="5" s="1"/>
  <c r="J2309" i="5"/>
  <c r="K2309" i="5" s="1"/>
  <c r="J2308" i="5"/>
  <c r="K2308" i="5" s="1"/>
  <c r="J2307" i="5"/>
  <c r="K2307" i="5" s="1"/>
  <c r="J2306" i="5"/>
  <c r="K2306" i="5" s="1"/>
  <c r="J2305" i="5"/>
  <c r="K2305" i="5" s="1"/>
  <c r="J2304" i="5"/>
  <c r="K2304" i="5" s="1"/>
  <c r="J2303" i="5"/>
  <c r="K2303" i="5" s="1"/>
  <c r="J2302" i="5"/>
  <c r="K2302" i="5" s="1"/>
  <c r="J2301" i="5"/>
  <c r="K2301" i="5" s="1"/>
  <c r="J2300" i="5"/>
  <c r="K2300" i="5" s="1"/>
  <c r="J2299" i="5"/>
  <c r="K2299" i="5" s="1"/>
  <c r="J2298" i="5"/>
  <c r="K2298" i="5" s="1"/>
  <c r="J2297" i="5"/>
  <c r="K2297" i="5" s="1"/>
  <c r="J2296" i="5"/>
  <c r="K2296" i="5" s="1"/>
  <c r="J2295" i="5"/>
  <c r="K2295" i="5" s="1"/>
  <c r="J2294" i="5"/>
  <c r="K2294" i="5" s="1"/>
  <c r="J2293" i="5"/>
  <c r="K2293" i="5" s="1"/>
  <c r="J2292" i="5"/>
  <c r="K2292" i="5" s="1"/>
  <c r="J2291" i="5"/>
  <c r="K2291" i="5" s="1"/>
  <c r="J2290" i="5"/>
  <c r="K2290" i="5" s="1"/>
  <c r="J2289" i="5"/>
  <c r="K2289" i="5" s="1"/>
  <c r="J2288" i="5"/>
  <c r="K2288" i="5" s="1"/>
  <c r="J2287" i="5"/>
  <c r="K2287" i="5" s="1"/>
  <c r="J2286" i="5"/>
  <c r="K2286" i="5" s="1"/>
  <c r="J2285" i="5"/>
  <c r="K2285" i="5" s="1"/>
  <c r="J2284" i="5"/>
  <c r="K2284" i="5" s="1"/>
  <c r="J2283" i="5"/>
  <c r="K2283" i="5" s="1"/>
  <c r="J2282" i="5"/>
  <c r="K2282" i="5" s="1"/>
  <c r="J2281" i="5"/>
  <c r="K2281" i="5" s="1"/>
  <c r="J2280" i="5"/>
  <c r="K2280" i="5" s="1"/>
  <c r="J2279" i="5"/>
  <c r="K2279" i="5" s="1"/>
  <c r="J2278" i="5"/>
  <c r="K2278" i="5" s="1"/>
  <c r="J2277" i="5"/>
  <c r="K2277" i="5" s="1"/>
  <c r="J2276" i="5"/>
  <c r="K2276" i="5" s="1"/>
  <c r="J2275" i="5"/>
  <c r="K2275" i="5" s="1"/>
  <c r="J2274" i="5"/>
  <c r="K2274" i="5" s="1"/>
  <c r="J2273" i="5"/>
  <c r="K2273" i="5" s="1"/>
  <c r="J2272" i="5"/>
  <c r="K2272" i="5" s="1"/>
  <c r="J2271" i="5"/>
  <c r="K2271" i="5" s="1"/>
  <c r="J2270" i="5"/>
  <c r="K2270" i="5" s="1"/>
  <c r="J2269" i="5"/>
  <c r="K2269" i="5" s="1"/>
  <c r="J2268" i="5"/>
  <c r="K2268" i="5" s="1"/>
  <c r="J2267" i="5"/>
  <c r="K2267" i="5" s="1"/>
  <c r="J2266" i="5"/>
  <c r="K2266" i="5" s="1"/>
  <c r="J2265" i="5"/>
  <c r="K2265" i="5" s="1"/>
  <c r="J2264" i="5"/>
  <c r="K2264" i="5" s="1"/>
  <c r="J2263" i="5"/>
  <c r="K2263" i="5" s="1"/>
  <c r="J2262" i="5"/>
  <c r="K2262" i="5" s="1"/>
  <c r="J2261" i="5"/>
  <c r="K2261" i="5" s="1"/>
  <c r="J2260" i="5"/>
  <c r="K2260" i="5" s="1"/>
  <c r="J2259" i="5"/>
  <c r="K2259" i="5" s="1"/>
  <c r="J2258" i="5"/>
  <c r="K2258" i="5" s="1"/>
  <c r="J2257" i="5"/>
  <c r="K2257" i="5" s="1"/>
  <c r="J2256" i="5"/>
  <c r="K2256" i="5" s="1"/>
  <c r="J2255" i="5"/>
  <c r="K2255" i="5" s="1"/>
  <c r="J2254" i="5"/>
  <c r="K2254" i="5" s="1"/>
  <c r="J2253" i="5"/>
  <c r="K2253" i="5" s="1"/>
  <c r="J2252" i="5"/>
  <c r="K2252" i="5" s="1"/>
  <c r="J2251" i="5"/>
  <c r="K2251" i="5" s="1"/>
  <c r="J2250" i="5"/>
  <c r="K2250" i="5" s="1"/>
  <c r="J2249" i="5"/>
  <c r="K2249" i="5" s="1"/>
  <c r="J2248" i="5"/>
  <c r="K2248" i="5" s="1"/>
  <c r="J2247" i="5"/>
  <c r="K2247" i="5" s="1"/>
  <c r="J2246" i="5"/>
  <c r="K2246" i="5" s="1"/>
  <c r="J2245" i="5"/>
  <c r="K2245" i="5" s="1"/>
  <c r="J2244" i="5"/>
  <c r="K2244" i="5" s="1"/>
  <c r="J2243" i="5"/>
  <c r="K2243" i="5" s="1"/>
  <c r="J2242" i="5"/>
  <c r="K2242" i="5" s="1"/>
  <c r="J2241" i="5"/>
  <c r="K2241" i="5" s="1"/>
  <c r="J2240" i="5"/>
  <c r="K2240" i="5" s="1"/>
  <c r="J2239" i="5"/>
  <c r="K2239" i="5" s="1"/>
  <c r="J2238" i="5"/>
  <c r="K2238" i="5" s="1"/>
  <c r="J2237" i="5"/>
  <c r="K2237" i="5" s="1"/>
  <c r="J2236" i="5"/>
  <c r="K2236" i="5" s="1"/>
  <c r="J2235" i="5"/>
  <c r="K2235" i="5" s="1"/>
  <c r="J2234" i="5"/>
  <c r="K2234" i="5" s="1"/>
  <c r="J2233" i="5"/>
  <c r="K2233" i="5" s="1"/>
  <c r="J2232" i="5"/>
  <c r="K2232" i="5" s="1"/>
  <c r="J2231" i="5"/>
  <c r="K2231" i="5" s="1"/>
  <c r="J2230" i="5"/>
  <c r="K2230" i="5" s="1"/>
  <c r="J2229" i="5"/>
  <c r="K2229" i="5" s="1"/>
  <c r="J2228" i="5"/>
  <c r="K2228" i="5" s="1"/>
  <c r="J2227" i="5"/>
  <c r="K2227" i="5" s="1"/>
  <c r="J2226" i="5"/>
  <c r="K2226" i="5" s="1"/>
  <c r="J2225" i="5"/>
  <c r="K2225" i="5" s="1"/>
  <c r="J2224" i="5"/>
  <c r="K2224" i="5" s="1"/>
  <c r="J2223" i="5"/>
  <c r="K2223" i="5" s="1"/>
  <c r="J2222" i="5"/>
  <c r="K2222" i="5" s="1"/>
  <c r="J2221" i="5"/>
  <c r="K2221" i="5" s="1"/>
  <c r="J2220" i="5"/>
  <c r="K2220" i="5" s="1"/>
  <c r="J2219" i="5"/>
  <c r="K2219" i="5" s="1"/>
  <c r="J2218" i="5"/>
  <c r="K2218" i="5" s="1"/>
  <c r="J2217" i="5"/>
  <c r="K2217" i="5" s="1"/>
  <c r="J2216" i="5"/>
  <c r="K2216" i="5" s="1"/>
  <c r="J2215" i="5"/>
  <c r="K2215" i="5" s="1"/>
  <c r="J2214" i="5"/>
  <c r="K2214" i="5" s="1"/>
  <c r="J2213" i="5"/>
  <c r="K2213" i="5" s="1"/>
  <c r="J2212" i="5"/>
  <c r="K2212" i="5" s="1"/>
  <c r="J2211" i="5"/>
  <c r="K2211" i="5" s="1"/>
  <c r="J2210" i="5"/>
  <c r="K2210" i="5" s="1"/>
  <c r="J2209" i="5"/>
  <c r="K2209" i="5" s="1"/>
  <c r="J2208" i="5"/>
  <c r="K2208" i="5" s="1"/>
  <c r="J2207" i="5"/>
  <c r="K2207" i="5" s="1"/>
  <c r="J2206" i="5"/>
  <c r="K2206" i="5" s="1"/>
  <c r="J2205" i="5"/>
  <c r="K2205" i="5" s="1"/>
  <c r="J2204" i="5"/>
  <c r="K2204" i="5" s="1"/>
  <c r="J2203" i="5"/>
  <c r="K2203" i="5" s="1"/>
  <c r="J2202" i="5"/>
  <c r="K2202" i="5" s="1"/>
  <c r="J2201" i="5"/>
  <c r="K2201" i="5" s="1"/>
  <c r="J2200" i="5"/>
  <c r="K2200" i="5" s="1"/>
  <c r="J2199" i="5"/>
  <c r="K2199" i="5" s="1"/>
  <c r="J2198" i="5"/>
  <c r="K2198" i="5" s="1"/>
  <c r="J2197" i="5"/>
  <c r="K2197" i="5" s="1"/>
  <c r="J2196" i="5"/>
  <c r="K2196" i="5" s="1"/>
  <c r="J2195" i="5"/>
  <c r="K2195" i="5" s="1"/>
  <c r="J2194" i="5"/>
  <c r="K2194" i="5" s="1"/>
  <c r="J2193" i="5"/>
  <c r="K2193" i="5" s="1"/>
  <c r="J2192" i="5"/>
  <c r="K2192" i="5" s="1"/>
  <c r="J2191" i="5"/>
  <c r="K2191" i="5" s="1"/>
  <c r="J2190" i="5"/>
  <c r="K2190" i="5" s="1"/>
  <c r="J2189" i="5"/>
  <c r="K2189" i="5" s="1"/>
  <c r="J2188" i="5"/>
  <c r="K2188" i="5" s="1"/>
  <c r="J2187" i="5"/>
  <c r="K2187" i="5" s="1"/>
  <c r="J2186" i="5"/>
  <c r="K2186" i="5" s="1"/>
  <c r="J2185" i="5"/>
  <c r="K2185" i="5" s="1"/>
  <c r="J2184" i="5"/>
  <c r="K2184" i="5" s="1"/>
  <c r="J2183" i="5"/>
  <c r="K2183" i="5" s="1"/>
  <c r="J2182" i="5"/>
  <c r="K2182" i="5" s="1"/>
  <c r="J2181" i="5"/>
  <c r="K2181" i="5" s="1"/>
  <c r="J2180" i="5"/>
  <c r="K2180" i="5" s="1"/>
  <c r="J2179" i="5"/>
  <c r="K2179" i="5" s="1"/>
  <c r="J2178" i="5"/>
  <c r="K2178" i="5" s="1"/>
  <c r="J2177" i="5"/>
  <c r="K2177" i="5" s="1"/>
  <c r="J2176" i="5"/>
  <c r="K2176" i="5" s="1"/>
  <c r="J2175" i="5"/>
  <c r="K2175" i="5" s="1"/>
  <c r="J2174" i="5"/>
  <c r="K2174" i="5" s="1"/>
  <c r="J2173" i="5"/>
  <c r="K2173" i="5" s="1"/>
  <c r="J2172" i="5"/>
  <c r="K2172" i="5" s="1"/>
  <c r="J2171" i="5"/>
  <c r="K2171" i="5" s="1"/>
  <c r="J2170" i="5"/>
  <c r="K2170" i="5" s="1"/>
  <c r="J2169" i="5"/>
  <c r="K2169" i="5" s="1"/>
  <c r="J2168" i="5"/>
  <c r="K2168" i="5" s="1"/>
  <c r="J2167" i="5"/>
  <c r="K2167" i="5" s="1"/>
  <c r="J2166" i="5"/>
  <c r="K2166" i="5" s="1"/>
  <c r="J2165" i="5"/>
  <c r="K2165" i="5" s="1"/>
  <c r="J2164" i="5"/>
  <c r="K2164" i="5" s="1"/>
  <c r="J2163" i="5"/>
  <c r="K2163" i="5" s="1"/>
  <c r="J2162" i="5"/>
  <c r="K2162" i="5" s="1"/>
  <c r="J2161" i="5"/>
  <c r="K2161" i="5" s="1"/>
  <c r="J2160" i="5"/>
  <c r="K2160" i="5" s="1"/>
  <c r="J2159" i="5"/>
  <c r="K2159" i="5" s="1"/>
  <c r="J2158" i="5"/>
  <c r="K2158" i="5" s="1"/>
  <c r="J2157" i="5"/>
  <c r="K2157" i="5" s="1"/>
  <c r="J2156" i="5"/>
  <c r="K2156" i="5" s="1"/>
  <c r="J2155" i="5"/>
  <c r="K2155" i="5" s="1"/>
  <c r="J2154" i="5"/>
  <c r="K2154" i="5" s="1"/>
  <c r="J2153" i="5"/>
  <c r="K2153" i="5" s="1"/>
  <c r="J2152" i="5"/>
  <c r="K2152" i="5" s="1"/>
  <c r="J2151" i="5"/>
  <c r="K2151" i="5" s="1"/>
  <c r="J2150" i="5"/>
  <c r="K2150" i="5" s="1"/>
  <c r="J2149" i="5"/>
  <c r="K2149" i="5" s="1"/>
  <c r="J2148" i="5"/>
  <c r="K2148" i="5" s="1"/>
  <c r="J2147" i="5"/>
  <c r="K2147" i="5" s="1"/>
  <c r="J2146" i="5"/>
  <c r="K2146" i="5" s="1"/>
  <c r="J2145" i="5"/>
  <c r="K2145" i="5" s="1"/>
  <c r="J2144" i="5"/>
  <c r="K2144" i="5" s="1"/>
  <c r="J2143" i="5"/>
  <c r="K2143" i="5" s="1"/>
  <c r="J2142" i="5"/>
  <c r="K2142" i="5" s="1"/>
  <c r="J2141" i="5"/>
  <c r="K2141" i="5" s="1"/>
  <c r="J2140" i="5"/>
  <c r="K2140" i="5" s="1"/>
  <c r="J2139" i="5"/>
  <c r="K2139" i="5" s="1"/>
  <c r="J2138" i="5"/>
  <c r="K2138" i="5" s="1"/>
  <c r="J2137" i="5"/>
  <c r="K2137" i="5" s="1"/>
  <c r="J2136" i="5"/>
  <c r="K2136" i="5" s="1"/>
  <c r="J2135" i="5"/>
  <c r="K2135" i="5" s="1"/>
  <c r="J2134" i="5"/>
  <c r="K2134" i="5" s="1"/>
  <c r="J2133" i="5"/>
  <c r="K2133" i="5" s="1"/>
  <c r="J2132" i="5"/>
  <c r="K2132" i="5" s="1"/>
  <c r="J2131" i="5"/>
  <c r="K2131" i="5" s="1"/>
  <c r="J2130" i="5"/>
  <c r="K2130" i="5" s="1"/>
  <c r="J2129" i="5"/>
  <c r="K2129" i="5" s="1"/>
  <c r="J2128" i="5"/>
  <c r="K2128" i="5" s="1"/>
  <c r="J2127" i="5"/>
  <c r="K2127" i="5" s="1"/>
  <c r="J2126" i="5"/>
  <c r="K2126" i="5" s="1"/>
  <c r="J2125" i="5"/>
  <c r="K2125" i="5" s="1"/>
  <c r="J2124" i="5"/>
  <c r="K2124" i="5" s="1"/>
  <c r="J2123" i="5"/>
  <c r="K2123" i="5" s="1"/>
  <c r="J2122" i="5"/>
  <c r="K2122" i="5" s="1"/>
  <c r="J2121" i="5"/>
  <c r="K2121" i="5" s="1"/>
  <c r="J2120" i="5"/>
  <c r="K2120" i="5" s="1"/>
  <c r="J2119" i="5"/>
  <c r="K2119" i="5" s="1"/>
  <c r="J2118" i="5"/>
  <c r="K2118" i="5" s="1"/>
  <c r="J2117" i="5"/>
  <c r="K2117" i="5" s="1"/>
  <c r="J2116" i="5"/>
  <c r="K2116" i="5" s="1"/>
  <c r="J2115" i="5"/>
  <c r="K2115" i="5" s="1"/>
  <c r="J2114" i="5"/>
  <c r="K2114" i="5" s="1"/>
  <c r="J2113" i="5"/>
  <c r="K2113" i="5" s="1"/>
  <c r="J2112" i="5"/>
  <c r="K2112" i="5" s="1"/>
  <c r="J2111" i="5"/>
  <c r="K2111" i="5" s="1"/>
  <c r="J2110" i="5"/>
  <c r="K2110" i="5" s="1"/>
  <c r="J2109" i="5"/>
  <c r="K2109" i="5" s="1"/>
  <c r="J2108" i="5"/>
  <c r="K2108" i="5" s="1"/>
  <c r="J2107" i="5"/>
  <c r="K2107" i="5" s="1"/>
  <c r="J2106" i="5"/>
  <c r="K2106" i="5" s="1"/>
  <c r="J2105" i="5"/>
  <c r="K2105" i="5" s="1"/>
  <c r="J2104" i="5"/>
  <c r="K2104" i="5" s="1"/>
  <c r="J2103" i="5"/>
  <c r="K2103" i="5" s="1"/>
  <c r="J2102" i="5"/>
  <c r="K2102" i="5" s="1"/>
  <c r="J2101" i="5"/>
  <c r="K2101" i="5" s="1"/>
  <c r="J2100" i="5"/>
  <c r="K2100" i="5" s="1"/>
  <c r="J2099" i="5"/>
  <c r="K2099" i="5" s="1"/>
  <c r="J2098" i="5"/>
  <c r="K2098" i="5" s="1"/>
  <c r="J2097" i="5"/>
  <c r="K2097" i="5" s="1"/>
  <c r="J2096" i="5"/>
  <c r="K2096" i="5" s="1"/>
  <c r="J2095" i="5"/>
  <c r="K2095" i="5" s="1"/>
  <c r="J2094" i="5"/>
  <c r="K2094" i="5" s="1"/>
  <c r="J2093" i="5"/>
  <c r="K2093" i="5" s="1"/>
  <c r="J2092" i="5"/>
  <c r="K2092" i="5" s="1"/>
  <c r="J2091" i="5"/>
  <c r="K2091" i="5" s="1"/>
  <c r="J2090" i="5"/>
  <c r="K2090" i="5" s="1"/>
  <c r="J2089" i="5"/>
  <c r="K2089" i="5" s="1"/>
  <c r="J2088" i="5"/>
  <c r="K2088" i="5" s="1"/>
  <c r="J2087" i="5"/>
  <c r="K2087" i="5" s="1"/>
  <c r="J2086" i="5"/>
  <c r="K2086" i="5" s="1"/>
  <c r="J2085" i="5"/>
  <c r="K2085" i="5" s="1"/>
  <c r="J2084" i="5"/>
  <c r="K2084" i="5" s="1"/>
  <c r="J2083" i="5"/>
  <c r="K2083" i="5" s="1"/>
  <c r="J2082" i="5"/>
  <c r="K2082" i="5" s="1"/>
  <c r="J2081" i="5"/>
  <c r="K2081" i="5" s="1"/>
  <c r="J2080" i="5"/>
  <c r="K2080" i="5" s="1"/>
  <c r="J2079" i="5"/>
  <c r="K2079" i="5" s="1"/>
  <c r="J2078" i="5"/>
  <c r="K2078" i="5" s="1"/>
  <c r="J2077" i="5"/>
  <c r="K2077" i="5" s="1"/>
  <c r="J2076" i="5"/>
  <c r="K2076" i="5" s="1"/>
  <c r="J2075" i="5"/>
  <c r="K2075" i="5" s="1"/>
  <c r="J2074" i="5"/>
  <c r="K2074" i="5" s="1"/>
  <c r="J2073" i="5"/>
  <c r="K2073" i="5" s="1"/>
  <c r="J2072" i="5"/>
  <c r="K2072" i="5" s="1"/>
  <c r="J2071" i="5"/>
  <c r="K2071" i="5" s="1"/>
  <c r="J2070" i="5"/>
  <c r="K2070" i="5" s="1"/>
  <c r="J2069" i="5"/>
  <c r="K2069" i="5" s="1"/>
  <c r="J2068" i="5"/>
  <c r="K2068" i="5" s="1"/>
  <c r="J2067" i="5"/>
  <c r="K2067" i="5" s="1"/>
  <c r="J2066" i="5"/>
  <c r="K2066" i="5" s="1"/>
  <c r="J2065" i="5"/>
  <c r="K2065" i="5" s="1"/>
  <c r="J2064" i="5"/>
  <c r="K2064" i="5" s="1"/>
  <c r="J2063" i="5"/>
  <c r="K2063" i="5" s="1"/>
  <c r="J2062" i="5"/>
  <c r="K2062" i="5" s="1"/>
  <c r="J2061" i="5"/>
  <c r="K2061" i="5" s="1"/>
  <c r="J2060" i="5"/>
  <c r="K2060" i="5" s="1"/>
  <c r="J2059" i="5"/>
  <c r="K2059" i="5" s="1"/>
  <c r="J2058" i="5"/>
  <c r="K2058" i="5" s="1"/>
  <c r="J2057" i="5"/>
  <c r="K2057" i="5" s="1"/>
  <c r="J2056" i="5"/>
  <c r="K2056" i="5" s="1"/>
  <c r="J2055" i="5"/>
  <c r="K2055" i="5" s="1"/>
  <c r="J2054" i="5"/>
  <c r="K2054" i="5" s="1"/>
  <c r="J2053" i="5"/>
  <c r="K2053" i="5" s="1"/>
  <c r="J2052" i="5"/>
  <c r="K2052" i="5" s="1"/>
  <c r="J2051" i="5"/>
  <c r="K2051" i="5" s="1"/>
  <c r="J2050" i="5"/>
  <c r="K2050" i="5" s="1"/>
  <c r="J2049" i="5"/>
  <c r="K2049" i="5" s="1"/>
  <c r="J2048" i="5"/>
  <c r="K2048" i="5" s="1"/>
  <c r="J2047" i="5"/>
  <c r="K2047" i="5" s="1"/>
  <c r="J2046" i="5"/>
  <c r="K2046" i="5" s="1"/>
  <c r="J2045" i="5"/>
  <c r="K2045" i="5" s="1"/>
  <c r="J2044" i="5"/>
  <c r="K2044" i="5" s="1"/>
  <c r="J2043" i="5"/>
  <c r="K2043" i="5" s="1"/>
  <c r="J2042" i="5"/>
  <c r="K2042" i="5" s="1"/>
  <c r="J2041" i="5"/>
  <c r="K2041" i="5" s="1"/>
  <c r="J2040" i="5"/>
  <c r="K2040" i="5" s="1"/>
  <c r="J2039" i="5"/>
  <c r="K2039" i="5" s="1"/>
  <c r="J2038" i="5"/>
  <c r="K2038" i="5" s="1"/>
  <c r="J2037" i="5"/>
  <c r="K2037" i="5" s="1"/>
  <c r="J2036" i="5"/>
  <c r="K2036" i="5" s="1"/>
  <c r="J2035" i="5"/>
  <c r="K2035" i="5" s="1"/>
  <c r="J2034" i="5"/>
  <c r="K2034" i="5" s="1"/>
  <c r="J2033" i="5"/>
  <c r="K2033" i="5" s="1"/>
  <c r="J2032" i="5"/>
  <c r="K2032" i="5" s="1"/>
  <c r="J2031" i="5"/>
  <c r="K2031" i="5" s="1"/>
  <c r="J2030" i="5"/>
  <c r="K2030" i="5" s="1"/>
  <c r="J2029" i="5"/>
  <c r="K2029" i="5" s="1"/>
  <c r="J2028" i="5"/>
  <c r="K2028" i="5" s="1"/>
  <c r="J2027" i="5"/>
  <c r="K2027" i="5" s="1"/>
  <c r="J2026" i="5"/>
  <c r="K2026" i="5" s="1"/>
  <c r="J2025" i="5"/>
  <c r="K2025" i="5" s="1"/>
  <c r="J2024" i="5"/>
  <c r="K2024" i="5" s="1"/>
  <c r="J2023" i="5"/>
  <c r="K2023" i="5" s="1"/>
  <c r="J2022" i="5"/>
  <c r="K2022" i="5" s="1"/>
  <c r="J2021" i="5"/>
  <c r="K2021" i="5" s="1"/>
  <c r="J2020" i="5"/>
  <c r="K2020" i="5" s="1"/>
  <c r="J2019" i="5"/>
  <c r="K2019" i="5" s="1"/>
  <c r="J2018" i="5"/>
  <c r="K2018" i="5" s="1"/>
  <c r="J2017" i="5"/>
  <c r="K2017" i="5" s="1"/>
  <c r="J2016" i="5"/>
  <c r="K2016" i="5" s="1"/>
  <c r="J2015" i="5"/>
  <c r="K2015" i="5" s="1"/>
  <c r="J2014" i="5"/>
  <c r="K2014" i="5" s="1"/>
  <c r="K2013" i="5"/>
  <c r="J2013" i="5"/>
  <c r="J2012" i="5"/>
  <c r="K2012" i="5" s="1"/>
  <c r="K2011" i="5"/>
  <c r="J2011" i="5"/>
  <c r="J2010" i="5"/>
  <c r="K2010" i="5" s="1"/>
  <c r="K2009" i="5"/>
  <c r="J2009" i="5"/>
  <c r="J2008" i="5"/>
  <c r="K2008" i="5" s="1"/>
  <c r="K2007" i="5"/>
  <c r="J2007" i="5"/>
  <c r="J2006" i="5"/>
  <c r="K2006" i="5" s="1"/>
  <c r="K2005" i="5"/>
  <c r="J2005" i="5"/>
  <c r="J2004" i="5"/>
  <c r="K2004" i="5" s="1"/>
  <c r="K2003" i="5"/>
  <c r="J2003" i="5"/>
  <c r="J2002" i="5"/>
  <c r="K2002" i="5" s="1"/>
  <c r="K2001" i="5"/>
  <c r="J2001" i="5"/>
  <c r="J2000" i="5"/>
  <c r="K2000" i="5" s="1"/>
  <c r="J1999" i="5"/>
  <c r="K1999" i="5" s="1"/>
  <c r="J1998" i="5"/>
  <c r="K1998" i="5" s="1"/>
  <c r="J1997" i="5"/>
  <c r="K1997" i="5" s="1"/>
  <c r="J1996" i="5"/>
  <c r="K1996" i="5" s="1"/>
  <c r="J1995" i="5"/>
  <c r="K1995" i="5" s="1"/>
  <c r="J1994" i="5"/>
  <c r="K1994" i="5" s="1"/>
  <c r="J1993" i="5"/>
  <c r="K1993" i="5" s="1"/>
  <c r="J1992" i="5"/>
  <c r="K1992" i="5" s="1"/>
  <c r="J1991" i="5"/>
  <c r="K1991" i="5" s="1"/>
  <c r="J1990" i="5"/>
  <c r="K1990" i="5" s="1"/>
  <c r="J1989" i="5"/>
  <c r="K1989" i="5" s="1"/>
  <c r="J1988" i="5"/>
  <c r="K1988" i="5" s="1"/>
  <c r="J1987" i="5"/>
  <c r="K1987" i="5" s="1"/>
  <c r="J1986" i="5"/>
  <c r="K1986" i="5" s="1"/>
  <c r="J1985" i="5"/>
  <c r="K1985" i="5" s="1"/>
  <c r="J1984" i="5"/>
  <c r="K1984" i="5" s="1"/>
  <c r="J1983" i="5"/>
  <c r="K1983" i="5" s="1"/>
  <c r="J1982" i="5"/>
  <c r="K1982" i="5" s="1"/>
  <c r="J1981" i="5"/>
  <c r="K1981" i="5" s="1"/>
  <c r="J1980" i="5"/>
  <c r="K1980" i="5" s="1"/>
  <c r="J1979" i="5"/>
  <c r="K1979" i="5" s="1"/>
  <c r="J1978" i="5"/>
  <c r="K1978" i="5" s="1"/>
  <c r="J1977" i="5"/>
  <c r="K1977" i="5" s="1"/>
  <c r="J1976" i="5"/>
  <c r="K1976" i="5" s="1"/>
  <c r="J1975" i="5"/>
  <c r="K1975" i="5" s="1"/>
  <c r="J1974" i="5"/>
  <c r="K1974" i="5" s="1"/>
  <c r="J1973" i="5"/>
  <c r="K1973" i="5" s="1"/>
  <c r="J1972" i="5"/>
  <c r="K1972" i="5" s="1"/>
  <c r="J1971" i="5"/>
  <c r="K1971" i="5" s="1"/>
  <c r="J1970" i="5"/>
  <c r="K1970" i="5" s="1"/>
  <c r="J1969" i="5"/>
  <c r="K1969" i="5" s="1"/>
  <c r="J1968" i="5"/>
  <c r="K1968" i="5" s="1"/>
  <c r="J1967" i="5"/>
  <c r="K1967" i="5" s="1"/>
  <c r="J1966" i="5"/>
  <c r="K1966" i="5" s="1"/>
  <c r="J1965" i="5"/>
  <c r="K1965" i="5" s="1"/>
  <c r="J1964" i="5"/>
  <c r="K1964" i="5" s="1"/>
  <c r="J1963" i="5"/>
  <c r="K1963" i="5" s="1"/>
  <c r="J1962" i="5"/>
  <c r="K1962" i="5" s="1"/>
  <c r="J1961" i="5"/>
  <c r="K1961" i="5" s="1"/>
  <c r="J1960" i="5"/>
  <c r="K1960" i="5" s="1"/>
  <c r="J1959" i="5"/>
  <c r="K1959" i="5" s="1"/>
  <c r="J1958" i="5"/>
  <c r="K1958" i="5" s="1"/>
  <c r="J1957" i="5"/>
  <c r="K1957" i="5" s="1"/>
  <c r="J1956" i="5"/>
  <c r="K1956" i="5" s="1"/>
  <c r="J1955" i="5"/>
  <c r="K1955" i="5" s="1"/>
  <c r="J1954" i="5"/>
  <c r="K1954" i="5" s="1"/>
  <c r="J1953" i="5"/>
  <c r="K1953" i="5" s="1"/>
  <c r="J1952" i="5"/>
  <c r="K1952" i="5" s="1"/>
  <c r="J1951" i="5"/>
  <c r="K1951" i="5" s="1"/>
  <c r="J1950" i="5"/>
  <c r="K1950" i="5" s="1"/>
  <c r="J1949" i="5"/>
  <c r="K1949" i="5" s="1"/>
  <c r="J1948" i="5"/>
  <c r="K1948" i="5" s="1"/>
  <c r="J1947" i="5"/>
  <c r="K1947" i="5" s="1"/>
  <c r="J1946" i="5"/>
  <c r="K1946" i="5" s="1"/>
  <c r="J1945" i="5"/>
  <c r="K1945" i="5" s="1"/>
  <c r="J1944" i="5"/>
  <c r="K1944" i="5" s="1"/>
  <c r="J1943" i="5"/>
  <c r="K1943" i="5" s="1"/>
  <c r="J1942" i="5"/>
  <c r="K1942" i="5" s="1"/>
  <c r="J1941" i="5"/>
  <c r="K1941" i="5" s="1"/>
  <c r="J1940" i="5"/>
  <c r="K1940" i="5" s="1"/>
  <c r="J1939" i="5"/>
  <c r="K1939" i="5" s="1"/>
  <c r="J1938" i="5"/>
  <c r="K1938" i="5" s="1"/>
  <c r="J1937" i="5"/>
  <c r="K1937" i="5" s="1"/>
  <c r="J1936" i="5"/>
  <c r="K1936" i="5" s="1"/>
  <c r="J1935" i="5"/>
  <c r="K1935" i="5" s="1"/>
  <c r="J1934" i="5"/>
  <c r="K1934" i="5" s="1"/>
  <c r="J1933" i="5"/>
  <c r="K1933" i="5" s="1"/>
  <c r="J1932" i="5"/>
  <c r="K1932" i="5" s="1"/>
  <c r="J1931" i="5"/>
  <c r="K1931" i="5" s="1"/>
  <c r="J1930" i="5"/>
  <c r="K1930" i="5" s="1"/>
  <c r="J1929" i="5"/>
  <c r="K1929" i="5" s="1"/>
  <c r="J1928" i="5"/>
  <c r="K1928" i="5" s="1"/>
  <c r="J1927" i="5"/>
  <c r="K1927" i="5" s="1"/>
  <c r="J1926" i="5"/>
  <c r="K1926" i="5" s="1"/>
  <c r="J1925" i="5"/>
  <c r="K1925" i="5" s="1"/>
  <c r="J1924" i="5"/>
  <c r="K1924" i="5" s="1"/>
  <c r="J1923" i="5"/>
  <c r="K1923" i="5" s="1"/>
  <c r="J1922" i="5"/>
  <c r="K1922" i="5" s="1"/>
  <c r="J1921" i="5"/>
  <c r="K1921" i="5" s="1"/>
  <c r="J1920" i="5"/>
  <c r="K1920" i="5" s="1"/>
  <c r="J1919" i="5"/>
  <c r="K1919" i="5" s="1"/>
  <c r="J1918" i="5"/>
  <c r="K1918" i="5" s="1"/>
  <c r="J1917" i="5"/>
  <c r="K1917" i="5" s="1"/>
  <c r="J1916" i="5"/>
  <c r="K1916" i="5" s="1"/>
  <c r="J1915" i="5"/>
  <c r="K1915" i="5" s="1"/>
  <c r="J1914" i="5"/>
  <c r="K1914" i="5" s="1"/>
  <c r="J1913" i="5"/>
  <c r="K1913" i="5" s="1"/>
  <c r="J1912" i="5"/>
  <c r="K1912" i="5" s="1"/>
  <c r="J1911" i="5"/>
  <c r="K1911" i="5" s="1"/>
  <c r="J1910" i="5"/>
  <c r="K1910" i="5" s="1"/>
  <c r="J1909" i="5"/>
  <c r="K1909" i="5" s="1"/>
  <c r="J1908" i="5"/>
  <c r="K1908" i="5" s="1"/>
  <c r="J1907" i="5"/>
  <c r="K1907" i="5" s="1"/>
  <c r="J1906" i="5"/>
  <c r="K1906" i="5" s="1"/>
  <c r="J1905" i="5"/>
  <c r="K1905" i="5" s="1"/>
  <c r="J1904" i="5"/>
  <c r="K1904" i="5" s="1"/>
  <c r="J1903" i="5"/>
  <c r="K1903" i="5" s="1"/>
  <c r="J1902" i="5"/>
  <c r="K1902" i="5" s="1"/>
  <c r="J1901" i="5"/>
  <c r="K1901" i="5" s="1"/>
  <c r="J1900" i="5"/>
  <c r="K1900" i="5" s="1"/>
  <c r="J1899" i="5"/>
  <c r="K1899" i="5" s="1"/>
  <c r="J1898" i="5"/>
  <c r="K1898" i="5" s="1"/>
  <c r="J1897" i="5"/>
  <c r="K1897" i="5" s="1"/>
  <c r="J1896" i="5"/>
  <c r="K1896" i="5" s="1"/>
  <c r="J1895" i="5"/>
  <c r="K1895" i="5" s="1"/>
  <c r="J1894" i="5"/>
  <c r="K1894" i="5" s="1"/>
  <c r="J1893" i="5"/>
  <c r="K1893" i="5" s="1"/>
  <c r="J1892" i="5"/>
  <c r="K1892" i="5" s="1"/>
  <c r="J1891" i="5"/>
  <c r="K1891" i="5" s="1"/>
  <c r="J1890" i="5"/>
  <c r="K1890" i="5" s="1"/>
  <c r="J1889" i="5"/>
  <c r="K1889" i="5" s="1"/>
  <c r="J1888" i="5"/>
  <c r="K1888" i="5" s="1"/>
  <c r="J1887" i="5"/>
  <c r="K1887" i="5" s="1"/>
  <c r="J1886" i="5"/>
  <c r="K1886" i="5" s="1"/>
  <c r="J1885" i="5"/>
  <c r="K1885" i="5" s="1"/>
  <c r="J1884" i="5"/>
  <c r="K1884" i="5" s="1"/>
  <c r="J1883" i="5"/>
  <c r="K1883" i="5" s="1"/>
  <c r="J1882" i="5"/>
  <c r="K1882" i="5" s="1"/>
  <c r="J1881" i="5"/>
  <c r="K1881" i="5" s="1"/>
  <c r="J1880" i="5"/>
  <c r="K1880" i="5" s="1"/>
  <c r="J1879" i="5"/>
  <c r="K1879" i="5" s="1"/>
  <c r="J1878" i="5"/>
  <c r="K1878" i="5" s="1"/>
  <c r="J1877" i="5"/>
  <c r="K1877" i="5" s="1"/>
  <c r="J1876" i="5"/>
  <c r="K1876" i="5" s="1"/>
  <c r="J1875" i="5"/>
  <c r="K1875" i="5" s="1"/>
  <c r="J1874" i="5"/>
  <c r="K1874" i="5" s="1"/>
  <c r="J1873" i="5"/>
  <c r="K1873" i="5" s="1"/>
  <c r="J1872" i="5"/>
  <c r="K1872" i="5" s="1"/>
  <c r="J1871" i="5"/>
  <c r="K1871" i="5" s="1"/>
  <c r="J1870" i="5"/>
  <c r="K1870" i="5" s="1"/>
  <c r="J1869" i="5"/>
  <c r="K1869" i="5" s="1"/>
  <c r="J1868" i="5"/>
  <c r="K1868" i="5" s="1"/>
  <c r="J1867" i="5"/>
  <c r="K1867" i="5" s="1"/>
  <c r="J1866" i="5"/>
  <c r="K1866" i="5" s="1"/>
  <c r="J1865" i="5"/>
  <c r="K1865" i="5" s="1"/>
  <c r="J1864" i="5"/>
  <c r="K1864" i="5" s="1"/>
  <c r="J1863" i="5"/>
  <c r="K1863" i="5" s="1"/>
  <c r="J1862" i="5"/>
  <c r="K1862" i="5" s="1"/>
  <c r="J1861" i="5"/>
  <c r="K1861" i="5" s="1"/>
  <c r="J1860" i="5"/>
  <c r="K1860" i="5" s="1"/>
  <c r="J1859" i="5"/>
  <c r="K1859" i="5" s="1"/>
  <c r="J1858" i="5"/>
  <c r="K1858" i="5" s="1"/>
  <c r="J1857" i="5"/>
  <c r="K1857" i="5" s="1"/>
  <c r="J1856" i="5"/>
  <c r="K1856" i="5" s="1"/>
  <c r="J1855" i="5"/>
  <c r="K1855" i="5" s="1"/>
  <c r="J1854" i="5"/>
  <c r="K1854" i="5" s="1"/>
  <c r="J1853" i="5"/>
  <c r="K1853" i="5" s="1"/>
  <c r="J1852" i="5"/>
  <c r="K1852" i="5" s="1"/>
  <c r="J1851" i="5"/>
  <c r="K1851" i="5" s="1"/>
  <c r="J1850" i="5"/>
  <c r="K1850" i="5" s="1"/>
  <c r="J1849" i="5"/>
  <c r="K1849" i="5" s="1"/>
  <c r="J1848" i="5"/>
  <c r="K1848" i="5" s="1"/>
  <c r="J1847" i="5"/>
  <c r="K1847" i="5" s="1"/>
  <c r="J1846" i="5"/>
  <c r="K1846" i="5" s="1"/>
  <c r="J1845" i="5"/>
  <c r="K1845" i="5" s="1"/>
  <c r="J1844" i="5"/>
  <c r="K1844" i="5" s="1"/>
  <c r="J1843" i="5"/>
  <c r="K1843" i="5" s="1"/>
  <c r="J1842" i="5"/>
  <c r="K1842" i="5" s="1"/>
  <c r="J1841" i="5"/>
  <c r="K1841" i="5" s="1"/>
  <c r="J1840" i="5"/>
  <c r="K1840" i="5" s="1"/>
  <c r="J1839" i="5"/>
  <c r="K1839" i="5" s="1"/>
  <c r="J1838" i="5"/>
  <c r="K1838" i="5" s="1"/>
  <c r="J1837" i="5"/>
  <c r="K1837" i="5" s="1"/>
  <c r="J1836" i="5"/>
  <c r="K1836" i="5" s="1"/>
  <c r="J1835" i="5"/>
  <c r="K1835" i="5" s="1"/>
  <c r="J1834" i="5"/>
  <c r="K1834" i="5" s="1"/>
  <c r="J1833" i="5"/>
  <c r="K1833" i="5" s="1"/>
  <c r="J1832" i="5"/>
  <c r="K1832" i="5" s="1"/>
  <c r="J1831" i="5"/>
  <c r="K1831" i="5" s="1"/>
  <c r="J1830" i="5"/>
  <c r="K1830" i="5" s="1"/>
  <c r="J1829" i="5"/>
  <c r="K1829" i="5" s="1"/>
  <c r="J1828" i="5"/>
  <c r="K1828" i="5" s="1"/>
  <c r="J1827" i="5"/>
  <c r="K1827" i="5" s="1"/>
  <c r="J1826" i="5"/>
  <c r="K1826" i="5" s="1"/>
  <c r="J1825" i="5"/>
  <c r="K1825" i="5" s="1"/>
  <c r="J1824" i="5"/>
  <c r="K1824" i="5" s="1"/>
  <c r="J1823" i="5"/>
  <c r="K1823" i="5" s="1"/>
  <c r="J1822" i="5"/>
  <c r="K1822" i="5" s="1"/>
  <c r="J1821" i="5"/>
  <c r="K1821" i="5" s="1"/>
  <c r="J1820" i="5"/>
  <c r="K1820" i="5" s="1"/>
  <c r="J1819" i="5"/>
  <c r="K1819" i="5" s="1"/>
  <c r="J1818" i="5"/>
  <c r="K1818" i="5" s="1"/>
  <c r="J1817" i="5"/>
  <c r="K1817" i="5" s="1"/>
  <c r="J1816" i="5"/>
  <c r="K1816" i="5" s="1"/>
  <c r="J1815" i="5"/>
  <c r="K1815" i="5" s="1"/>
  <c r="J1814" i="5"/>
  <c r="K1814" i="5" s="1"/>
  <c r="J1813" i="5"/>
  <c r="K1813" i="5" s="1"/>
  <c r="J1812" i="5"/>
  <c r="K1812" i="5" s="1"/>
  <c r="J1811" i="5"/>
  <c r="K1811" i="5" s="1"/>
  <c r="J1810" i="5"/>
  <c r="K1810" i="5" s="1"/>
  <c r="J1809" i="5"/>
  <c r="K1809" i="5" s="1"/>
  <c r="J1808" i="5"/>
  <c r="K1808" i="5" s="1"/>
  <c r="J1807" i="5"/>
  <c r="K1807" i="5" s="1"/>
  <c r="J1806" i="5"/>
  <c r="K1806" i="5" s="1"/>
  <c r="J1805" i="5"/>
  <c r="K1805" i="5" s="1"/>
  <c r="J1804" i="5"/>
  <c r="K1804" i="5" s="1"/>
  <c r="J1803" i="5"/>
  <c r="K1803" i="5" s="1"/>
  <c r="J1802" i="5"/>
  <c r="K1802" i="5" s="1"/>
  <c r="J1801" i="5"/>
  <c r="K1801" i="5" s="1"/>
  <c r="J1800" i="5"/>
  <c r="K1800" i="5" s="1"/>
  <c r="J1799" i="5"/>
  <c r="K1799" i="5" s="1"/>
  <c r="J1798" i="5"/>
  <c r="K1798" i="5" s="1"/>
  <c r="J1797" i="5"/>
  <c r="K1797" i="5" s="1"/>
  <c r="J1796" i="5"/>
  <c r="K1796" i="5" s="1"/>
  <c r="J1795" i="5"/>
  <c r="K1795" i="5" s="1"/>
  <c r="J1794" i="5"/>
  <c r="K1794" i="5" s="1"/>
  <c r="J1793" i="5"/>
  <c r="K1793" i="5" s="1"/>
  <c r="J1792" i="5"/>
  <c r="K1792" i="5" s="1"/>
  <c r="J1791" i="5"/>
  <c r="K1791" i="5" s="1"/>
  <c r="J1790" i="5"/>
  <c r="K1790" i="5" s="1"/>
  <c r="J1789" i="5"/>
  <c r="K1789" i="5" s="1"/>
  <c r="J1788" i="5"/>
  <c r="K1788" i="5" s="1"/>
  <c r="J1787" i="5"/>
  <c r="K1787" i="5" s="1"/>
  <c r="J1786" i="5"/>
  <c r="K1786" i="5" s="1"/>
  <c r="J1785" i="5"/>
  <c r="K1785" i="5" s="1"/>
  <c r="J1784" i="5"/>
  <c r="K1784" i="5" s="1"/>
  <c r="J1783" i="5"/>
  <c r="K1783" i="5" s="1"/>
  <c r="J1782" i="5"/>
  <c r="K1782" i="5" s="1"/>
  <c r="J1781" i="5"/>
  <c r="K1781" i="5" s="1"/>
  <c r="J1780" i="5"/>
  <c r="K1780" i="5" s="1"/>
  <c r="J1779" i="5"/>
  <c r="K1779" i="5" s="1"/>
  <c r="J1778" i="5"/>
  <c r="K1778" i="5" s="1"/>
  <c r="J1777" i="5"/>
  <c r="K1777" i="5" s="1"/>
  <c r="J1776" i="5"/>
  <c r="K1776" i="5" s="1"/>
  <c r="J1775" i="5"/>
  <c r="K1775" i="5" s="1"/>
  <c r="J1774" i="5"/>
  <c r="K1774" i="5" s="1"/>
  <c r="J1773" i="5"/>
  <c r="K1773" i="5" s="1"/>
  <c r="J1772" i="5"/>
  <c r="K1772" i="5" s="1"/>
  <c r="J1771" i="5"/>
  <c r="K1771" i="5" s="1"/>
  <c r="J1770" i="5"/>
  <c r="K1770" i="5" s="1"/>
  <c r="J1769" i="5"/>
  <c r="K1769" i="5" s="1"/>
  <c r="J1768" i="5"/>
  <c r="K1768" i="5" s="1"/>
  <c r="J1767" i="5"/>
  <c r="K1767" i="5" s="1"/>
  <c r="J1766" i="5"/>
  <c r="K1766" i="5" s="1"/>
  <c r="J1765" i="5"/>
  <c r="K1765" i="5" s="1"/>
  <c r="J1764" i="5"/>
  <c r="K1764" i="5" s="1"/>
  <c r="J1763" i="5"/>
  <c r="K1763" i="5" s="1"/>
  <c r="J1762" i="5"/>
  <c r="K1762" i="5" s="1"/>
  <c r="J1761" i="5"/>
  <c r="K1761" i="5" s="1"/>
  <c r="J1760" i="5"/>
  <c r="K1760" i="5" s="1"/>
  <c r="J1759" i="5"/>
  <c r="K1759" i="5" s="1"/>
  <c r="J1758" i="5"/>
  <c r="K1758" i="5" s="1"/>
  <c r="J1757" i="5"/>
  <c r="K1757" i="5" s="1"/>
  <c r="J1756" i="5"/>
  <c r="K1756" i="5" s="1"/>
  <c r="J1755" i="5"/>
  <c r="K1755" i="5" s="1"/>
  <c r="J1754" i="5"/>
  <c r="K1754" i="5" s="1"/>
  <c r="J1753" i="5"/>
  <c r="K1753" i="5" s="1"/>
  <c r="J1752" i="5"/>
  <c r="K1752" i="5" s="1"/>
  <c r="J1751" i="5"/>
  <c r="K1751" i="5" s="1"/>
  <c r="J1750" i="5"/>
  <c r="K1750" i="5" s="1"/>
  <c r="J1749" i="5"/>
  <c r="K1749" i="5" s="1"/>
  <c r="J1748" i="5"/>
  <c r="K1748" i="5" s="1"/>
  <c r="J1747" i="5"/>
  <c r="K1747" i="5" s="1"/>
  <c r="J1746" i="5"/>
  <c r="K1746" i="5" s="1"/>
  <c r="J1745" i="5"/>
  <c r="K1745" i="5" s="1"/>
  <c r="J1744" i="5"/>
  <c r="K1744" i="5" s="1"/>
  <c r="J1743" i="5"/>
  <c r="K1743" i="5" s="1"/>
  <c r="J1742" i="5"/>
  <c r="K1742" i="5" s="1"/>
  <c r="J1741" i="5"/>
  <c r="K1741" i="5" s="1"/>
  <c r="J1740" i="5"/>
  <c r="K1740" i="5" s="1"/>
  <c r="J1739" i="5"/>
  <c r="K1739" i="5" s="1"/>
  <c r="J1738" i="5"/>
  <c r="K1738" i="5" s="1"/>
  <c r="J1737" i="5"/>
  <c r="K1737" i="5" s="1"/>
  <c r="J1736" i="5"/>
  <c r="K1736" i="5" s="1"/>
  <c r="J1735" i="5"/>
  <c r="K1735" i="5" s="1"/>
  <c r="J1734" i="5"/>
  <c r="K1734" i="5" s="1"/>
  <c r="J1733" i="5"/>
  <c r="K1733" i="5" s="1"/>
  <c r="J1732" i="5"/>
  <c r="K1732" i="5" s="1"/>
  <c r="J1731" i="5"/>
  <c r="K1731" i="5" s="1"/>
  <c r="J1730" i="5"/>
  <c r="K1730" i="5" s="1"/>
  <c r="J1729" i="5"/>
  <c r="K1729" i="5" s="1"/>
  <c r="J1728" i="5"/>
  <c r="K1728" i="5" s="1"/>
  <c r="J1727" i="5"/>
  <c r="K1727" i="5" s="1"/>
  <c r="J1726" i="5"/>
  <c r="K1726" i="5" s="1"/>
  <c r="J1725" i="5"/>
  <c r="K1725" i="5" s="1"/>
  <c r="J1724" i="5"/>
  <c r="K1724" i="5" s="1"/>
  <c r="J1723" i="5"/>
  <c r="K1723" i="5" s="1"/>
  <c r="J1722" i="5"/>
  <c r="K1722" i="5" s="1"/>
  <c r="J1721" i="5"/>
  <c r="K1721" i="5" s="1"/>
  <c r="J1720" i="5"/>
  <c r="K1720" i="5" s="1"/>
  <c r="J1719" i="5"/>
  <c r="K1719" i="5" s="1"/>
  <c r="J1718" i="5"/>
  <c r="K1718" i="5" s="1"/>
  <c r="J1717" i="5"/>
  <c r="K1717" i="5" s="1"/>
  <c r="J1716" i="5"/>
  <c r="K1716" i="5" s="1"/>
  <c r="J1715" i="5"/>
  <c r="K1715" i="5" s="1"/>
  <c r="J1714" i="5"/>
  <c r="K1714" i="5" s="1"/>
  <c r="J1713" i="5"/>
  <c r="K1713" i="5" s="1"/>
  <c r="J1712" i="5"/>
  <c r="K1712" i="5" s="1"/>
  <c r="J1711" i="5"/>
  <c r="K1711" i="5" s="1"/>
  <c r="J1710" i="5"/>
  <c r="K1710" i="5" s="1"/>
  <c r="J1709" i="5"/>
  <c r="K1709" i="5" s="1"/>
  <c r="J1708" i="5"/>
  <c r="K1708" i="5" s="1"/>
  <c r="J1707" i="5"/>
  <c r="K1707" i="5" s="1"/>
  <c r="J1706" i="5"/>
  <c r="K1706" i="5" s="1"/>
  <c r="J1705" i="5"/>
  <c r="K1705" i="5" s="1"/>
  <c r="J1704" i="5"/>
  <c r="K1704" i="5" s="1"/>
  <c r="J1703" i="5"/>
  <c r="K1703" i="5" s="1"/>
  <c r="J1702" i="5"/>
  <c r="K1702" i="5" s="1"/>
  <c r="J1701" i="5"/>
  <c r="K1701" i="5" s="1"/>
  <c r="J1700" i="5"/>
  <c r="K1700" i="5" s="1"/>
  <c r="J1699" i="5"/>
  <c r="K1699" i="5" s="1"/>
  <c r="J1698" i="5"/>
  <c r="K1698" i="5" s="1"/>
  <c r="J1697" i="5"/>
  <c r="K1697" i="5" s="1"/>
  <c r="J1696" i="5"/>
  <c r="K1696" i="5" s="1"/>
  <c r="J1695" i="5"/>
  <c r="K1695" i="5" s="1"/>
  <c r="J1694" i="5"/>
  <c r="K1694" i="5" s="1"/>
  <c r="J1693" i="5"/>
  <c r="K1693" i="5" s="1"/>
  <c r="J1692" i="5"/>
  <c r="K1692" i="5" s="1"/>
  <c r="J1691" i="5"/>
  <c r="K1691" i="5" s="1"/>
  <c r="J1690" i="5"/>
  <c r="K1690" i="5" s="1"/>
  <c r="J1689" i="5"/>
  <c r="K1689" i="5" s="1"/>
  <c r="J1688" i="5"/>
  <c r="K1688" i="5" s="1"/>
  <c r="J1687" i="5"/>
  <c r="K1687" i="5" s="1"/>
  <c r="J1686" i="5"/>
  <c r="K1686" i="5" s="1"/>
  <c r="J1685" i="5"/>
  <c r="K1685" i="5" s="1"/>
  <c r="J1684" i="5"/>
  <c r="K1684" i="5" s="1"/>
  <c r="J1683" i="5"/>
  <c r="K1683" i="5" s="1"/>
  <c r="J1682" i="5"/>
  <c r="K1682" i="5" s="1"/>
  <c r="J1681" i="5"/>
  <c r="K1681" i="5" s="1"/>
  <c r="J1680" i="5"/>
  <c r="K1680" i="5" s="1"/>
  <c r="J1679" i="5"/>
  <c r="K1679" i="5" s="1"/>
  <c r="J1678" i="5"/>
  <c r="K1678" i="5" s="1"/>
  <c r="J1677" i="5"/>
  <c r="K1677" i="5" s="1"/>
  <c r="J1676" i="5"/>
  <c r="K1676" i="5" s="1"/>
  <c r="J1675" i="5"/>
  <c r="K1675" i="5" s="1"/>
  <c r="J1674" i="5"/>
  <c r="K1674" i="5" s="1"/>
  <c r="J1673" i="5"/>
  <c r="K1673" i="5" s="1"/>
  <c r="J1672" i="5"/>
  <c r="K1672" i="5" s="1"/>
  <c r="J1671" i="5"/>
  <c r="K1671" i="5" s="1"/>
  <c r="J1670" i="5"/>
  <c r="K1670" i="5" s="1"/>
  <c r="J1669" i="5"/>
  <c r="K1669" i="5" s="1"/>
  <c r="J1668" i="5"/>
  <c r="K1668" i="5" s="1"/>
  <c r="J1667" i="5"/>
  <c r="K1667" i="5" s="1"/>
  <c r="J1666" i="5"/>
  <c r="K1666" i="5" s="1"/>
  <c r="J1665" i="5"/>
  <c r="K1665" i="5" s="1"/>
  <c r="J1664" i="5"/>
  <c r="K1664" i="5" s="1"/>
  <c r="J1663" i="5"/>
  <c r="K1663" i="5" s="1"/>
  <c r="J1662" i="5"/>
  <c r="K1662" i="5" s="1"/>
  <c r="J1661" i="5"/>
  <c r="K1661" i="5" s="1"/>
  <c r="J1660" i="5"/>
  <c r="K1660" i="5" s="1"/>
  <c r="J1659" i="5"/>
  <c r="K1659" i="5" s="1"/>
  <c r="J1658" i="5"/>
  <c r="K1658" i="5" s="1"/>
  <c r="J1657" i="5"/>
  <c r="K1657" i="5" s="1"/>
  <c r="J1656" i="5"/>
  <c r="K1656" i="5" s="1"/>
  <c r="J1655" i="5"/>
  <c r="K1655" i="5" s="1"/>
  <c r="J1654" i="5"/>
  <c r="K1654" i="5" s="1"/>
  <c r="J1653" i="5"/>
  <c r="K1653" i="5" s="1"/>
  <c r="J1652" i="5"/>
  <c r="K1652" i="5" s="1"/>
  <c r="J1651" i="5"/>
  <c r="K1651" i="5" s="1"/>
  <c r="J1650" i="5"/>
  <c r="K1650" i="5" s="1"/>
  <c r="J1649" i="5"/>
  <c r="K1649" i="5" s="1"/>
  <c r="J1648" i="5"/>
  <c r="K1648" i="5" s="1"/>
  <c r="J1647" i="5"/>
  <c r="K1647" i="5" s="1"/>
  <c r="J1646" i="5"/>
  <c r="K1646" i="5" s="1"/>
  <c r="J1645" i="5"/>
  <c r="K1645" i="5" s="1"/>
  <c r="J1644" i="5"/>
  <c r="K1644" i="5" s="1"/>
  <c r="J1643" i="5"/>
  <c r="K1643" i="5" s="1"/>
  <c r="J1642" i="5"/>
  <c r="K1642" i="5" s="1"/>
  <c r="J1641" i="5"/>
  <c r="K1641" i="5" s="1"/>
  <c r="J1640" i="5"/>
  <c r="K1640" i="5" s="1"/>
  <c r="J1639" i="5"/>
  <c r="K1639" i="5" s="1"/>
  <c r="J1638" i="5"/>
  <c r="K1638" i="5" s="1"/>
  <c r="J1637" i="5"/>
  <c r="K1637" i="5" s="1"/>
  <c r="J1636" i="5"/>
  <c r="K1636" i="5" s="1"/>
  <c r="J1635" i="5"/>
  <c r="K1635" i="5" s="1"/>
  <c r="J1634" i="5"/>
  <c r="K1634" i="5" s="1"/>
  <c r="J1633" i="5"/>
  <c r="K1633" i="5" s="1"/>
  <c r="J1632" i="5"/>
  <c r="K1632" i="5" s="1"/>
  <c r="J1631" i="5"/>
  <c r="K1631" i="5" s="1"/>
  <c r="J1630" i="5"/>
  <c r="K1630" i="5" s="1"/>
  <c r="J1629" i="5"/>
  <c r="K1629" i="5" s="1"/>
  <c r="J1628" i="5"/>
  <c r="K1628" i="5" s="1"/>
  <c r="J1627" i="5"/>
  <c r="K1627" i="5" s="1"/>
  <c r="J1626" i="5"/>
  <c r="K1626" i="5" s="1"/>
  <c r="J1625" i="5"/>
  <c r="K1625" i="5" s="1"/>
  <c r="J1624" i="5"/>
  <c r="K1624" i="5" s="1"/>
  <c r="J1623" i="5"/>
  <c r="K1623" i="5" s="1"/>
  <c r="J1622" i="5"/>
  <c r="K1622" i="5" s="1"/>
  <c r="J1621" i="5"/>
  <c r="K1621" i="5" s="1"/>
  <c r="J1620" i="5"/>
  <c r="K1620" i="5" s="1"/>
  <c r="J1619" i="5"/>
  <c r="K1619" i="5" s="1"/>
  <c r="J1618" i="5"/>
  <c r="K1618" i="5" s="1"/>
  <c r="J1617" i="5"/>
  <c r="K1617" i="5" s="1"/>
  <c r="J1616" i="5"/>
  <c r="K1616" i="5" s="1"/>
  <c r="J1615" i="5"/>
  <c r="K1615" i="5" s="1"/>
  <c r="J1614" i="5"/>
  <c r="K1614" i="5" s="1"/>
  <c r="J1613" i="5"/>
  <c r="K1613" i="5" s="1"/>
  <c r="J1612" i="5"/>
  <c r="K1612" i="5" s="1"/>
  <c r="J1611" i="5"/>
  <c r="K1611" i="5" s="1"/>
  <c r="J1610" i="5"/>
  <c r="K1610" i="5" s="1"/>
  <c r="J1609" i="5"/>
  <c r="K1609" i="5" s="1"/>
  <c r="J1608" i="5"/>
  <c r="K1608" i="5" s="1"/>
  <c r="J1607" i="5"/>
  <c r="K1607" i="5" s="1"/>
  <c r="J1606" i="5"/>
  <c r="K1606" i="5" s="1"/>
  <c r="J1605" i="5"/>
  <c r="K1605" i="5" s="1"/>
  <c r="J1604" i="5"/>
  <c r="K1604" i="5" s="1"/>
  <c r="J1603" i="5"/>
  <c r="K1603" i="5" s="1"/>
  <c r="J1602" i="5"/>
  <c r="K1602" i="5" s="1"/>
  <c r="J1601" i="5"/>
  <c r="K1601" i="5" s="1"/>
  <c r="J1600" i="5"/>
  <c r="K1600" i="5" s="1"/>
  <c r="J1599" i="5"/>
  <c r="K1599" i="5" s="1"/>
  <c r="J1598" i="5"/>
  <c r="K1598" i="5" s="1"/>
  <c r="J1597" i="5"/>
  <c r="K1597" i="5" s="1"/>
  <c r="J1596" i="5"/>
  <c r="K1596" i="5" s="1"/>
  <c r="J1595" i="5"/>
  <c r="K1595" i="5" s="1"/>
  <c r="J1594" i="5"/>
  <c r="K1594" i="5" s="1"/>
  <c r="J1593" i="5"/>
  <c r="K1593" i="5" s="1"/>
  <c r="J1592" i="5"/>
  <c r="K1592" i="5" s="1"/>
  <c r="J1591" i="5"/>
  <c r="K1591" i="5" s="1"/>
  <c r="J1590" i="5"/>
  <c r="K1590" i="5" s="1"/>
  <c r="J1589" i="5"/>
  <c r="K1589" i="5" s="1"/>
  <c r="J1588" i="5"/>
  <c r="K1588" i="5" s="1"/>
  <c r="J1587" i="5"/>
  <c r="K1587" i="5" s="1"/>
  <c r="J1586" i="5"/>
  <c r="K1586" i="5" s="1"/>
  <c r="J1585" i="5"/>
  <c r="K1585" i="5" s="1"/>
  <c r="J1584" i="5"/>
  <c r="K1584" i="5" s="1"/>
  <c r="J1583" i="5"/>
  <c r="K1583" i="5" s="1"/>
  <c r="J1582" i="5"/>
  <c r="K1582" i="5" s="1"/>
  <c r="J1581" i="5"/>
  <c r="K1581" i="5" s="1"/>
  <c r="J1580" i="5"/>
  <c r="K1580" i="5" s="1"/>
  <c r="J1579" i="5"/>
  <c r="K1579" i="5" s="1"/>
  <c r="J1578" i="5"/>
  <c r="K1578" i="5" s="1"/>
  <c r="J1577" i="5"/>
  <c r="K1577" i="5" s="1"/>
  <c r="J1576" i="5"/>
  <c r="K1576" i="5" s="1"/>
  <c r="J1575" i="5"/>
  <c r="K1575" i="5" s="1"/>
  <c r="J1574" i="5"/>
  <c r="K1574" i="5" s="1"/>
  <c r="J1573" i="5"/>
  <c r="K1573" i="5" s="1"/>
  <c r="J1572" i="5"/>
  <c r="K1572" i="5" s="1"/>
  <c r="J1571" i="5"/>
  <c r="K1571" i="5" s="1"/>
  <c r="J1570" i="5"/>
  <c r="K1570" i="5" s="1"/>
  <c r="J1569" i="5"/>
  <c r="K1569" i="5" s="1"/>
  <c r="J1568" i="5"/>
  <c r="K1568" i="5" s="1"/>
  <c r="J1567" i="5"/>
  <c r="K1567" i="5" s="1"/>
  <c r="J1566" i="5"/>
  <c r="K1566" i="5" s="1"/>
  <c r="J1565" i="5"/>
  <c r="K1565" i="5" s="1"/>
  <c r="J1564" i="5"/>
  <c r="K1564" i="5" s="1"/>
  <c r="J1563" i="5"/>
  <c r="K1563" i="5" s="1"/>
  <c r="J1562" i="5"/>
  <c r="K1562" i="5" s="1"/>
  <c r="J1561" i="5"/>
  <c r="K1561" i="5" s="1"/>
  <c r="J1560" i="5"/>
  <c r="K1560" i="5" s="1"/>
  <c r="J1559" i="5"/>
  <c r="K1559" i="5" s="1"/>
  <c r="J1558" i="5"/>
  <c r="K1558" i="5" s="1"/>
  <c r="J1557" i="5"/>
  <c r="K1557" i="5" s="1"/>
  <c r="J1556" i="5"/>
  <c r="K1556" i="5" s="1"/>
  <c r="J1555" i="5"/>
  <c r="K1555" i="5" s="1"/>
  <c r="J1554" i="5"/>
  <c r="K1554" i="5" s="1"/>
  <c r="J1553" i="5"/>
  <c r="K1553" i="5" s="1"/>
  <c r="J1552" i="5"/>
  <c r="K1552" i="5" s="1"/>
  <c r="J1551" i="5"/>
  <c r="K1551" i="5" s="1"/>
  <c r="J1550" i="5"/>
  <c r="K1550" i="5" s="1"/>
  <c r="J1549" i="5"/>
  <c r="K1549" i="5" s="1"/>
  <c r="J1548" i="5"/>
  <c r="K1548" i="5" s="1"/>
  <c r="J1547" i="5"/>
  <c r="K1547" i="5" s="1"/>
  <c r="J1546" i="5"/>
  <c r="K1546" i="5" s="1"/>
  <c r="J1545" i="5"/>
  <c r="K1545" i="5" s="1"/>
  <c r="J1544" i="5"/>
  <c r="K1544" i="5" s="1"/>
  <c r="J1543" i="5"/>
  <c r="K1543" i="5" s="1"/>
  <c r="J1542" i="5"/>
  <c r="K1542" i="5" s="1"/>
  <c r="J1541" i="5"/>
  <c r="K1541" i="5" s="1"/>
  <c r="J1540" i="5"/>
  <c r="K1540" i="5" s="1"/>
  <c r="J1539" i="5"/>
  <c r="K1539" i="5" s="1"/>
  <c r="J1538" i="5"/>
  <c r="K1538" i="5" s="1"/>
  <c r="J1537" i="5"/>
  <c r="K1537" i="5" s="1"/>
  <c r="J1536" i="5"/>
  <c r="K1536" i="5" s="1"/>
  <c r="J1535" i="5"/>
  <c r="K1535" i="5" s="1"/>
  <c r="J1534" i="5"/>
  <c r="K1534" i="5" s="1"/>
  <c r="K1533" i="5"/>
  <c r="J1533" i="5"/>
  <c r="J1532" i="5"/>
  <c r="K1532" i="5" s="1"/>
  <c r="K1531" i="5"/>
  <c r="J1531" i="5"/>
  <c r="J1530" i="5"/>
  <c r="K1530" i="5" s="1"/>
  <c r="K1529" i="5"/>
  <c r="J1529" i="5"/>
  <c r="J1528" i="5"/>
  <c r="K1528" i="5" s="1"/>
  <c r="K1527" i="5"/>
  <c r="J1527" i="5"/>
  <c r="J1526" i="5"/>
  <c r="K1526" i="5" s="1"/>
  <c r="K1525" i="5"/>
  <c r="J1525" i="5"/>
  <c r="J1524" i="5"/>
  <c r="K1524" i="5" s="1"/>
  <c r="K1523" i="5"/>
  <c r="J1523" i="5"/>
  <c r="J1522" i="5"/>
  <c r="K1522" i="5" s="1"/>
  <c r="K1521" i="5"/>
  <c r="J1521" i="5"/>
  <c r="J1520" i="5"/>
  <c r="K1520" i="5" s="1"/>
  <c r="K1519" i="5"/>
  <c r="J1519" i="5"/>
  <c r="J1518" i="5"/>
  <c r="K1518" i="5" s="1"/>
  <c r="K1517" i="5"/>
  <c r="J1517" i="5"/>
  <c r="J1516" i="5"/>
  <c r="K1516" i="5" s="1"/>
  <c r="K1515" i="5"/>
  <c r="J1515" i="5"/>
  <c r="J1514" i="5"/>
  <c r="K1514" i="5" s="1"/>
  <c r="K1513" i="5"/>
  <c r="J1513" i="5"/>
  <c r="J1512" i="5"/>
  <c r="K1512" i="5" s="1"/>
  <c r="K1511" i="5"/>
  <c r="J1511" i="5"/>
  <c r="J1510" i="5"/>
  <c r="K1510" i="5" s="1"/>
  <c r="K1509" i="5"/>
  <c r="J1509" i="5"/>
  <c r="J1508" i="5"/>
  <c r="K1508" i="5" s="1"/>
  <c r="K1507" i="5"/>
  <c r="J1507" i="5"/>
  <c r="J1506" i="5"/>
  <c r="K1506" i="5" s="1"/>
  <c r="J1505" i="5"/>
  <c r="K1505" i="5" s="1"/>
  <c r="J1504" i="5"/>
  <c r="K1504" i="5" s="1"/>
  <c r="J1503" i="5"/>
  <c r="K1503" i="5" s="1"/>
  <c r="J1502" i="5"/>
  <c r="K1502" i="5" s="1"/>
  <c r="J1501" i="5"/>
  <c r="K1501" i="5" s="1"/>
  <c r="J1500" i="5"/>
  <c r="K1500" i="5" s="1"/>
  <c r="J1499" i="5"/>
  <c r="K1499" i="5" s="1"/>
  <c r="J1498" i="5"/>
  <c r="K1498" i="5" s="1"/>
  <c r="J1497" i="5"/>
  <c r="K1497" i="5" s="1"/>
  <c r="J1496" i="5"/>
  <c r="K1496" i="5" s="1"/>
  <c r="J1495" i="5"/>
  <c r="K1495" i="5" s="1"/>
  <c r="J1494" i="5"/>
  <c r="K1494" i="5" s="1"/>
  <c r="J1493" i="5"/>
  <c r="K1493" i="5" s="1"/>
  <c r="J1492" i="5"/>
  <c r="K1492" i="5" s="1"/>
  <c r="J1491" i="5"/>
  <c r="K1491" i="5" s="1"/>
  <c r="J1490" i="5"/>
  <c r="K1490" i="5" s="1"/>
  <c r="J1489" i="5"/>
  <c r="K1489" i="5" s="1"/>
  <c r="J1488" i="5"/>
  <c r="K1488" i="5" s="1"/>
  <c r="J1487" i="5"/>
  <c r="K1487" i="5" s="1"/>
  <c r="J1486" i="5"/>
  <c r="K1486" i="5" s="1"/>
  <c r="J1485" i="5"/>
  <c r="K1485" i="5" s="1"/>
  <c r="J1484" i="5"/>
  <c r="K1484" i="5" s="1"/>
  <c r="J1483" i="5"/>
  <c r="K1483" i="5" s="1"/>
  <c r="J1482" i="5"/>
  <c r="K1482" i="5" s="1"/>
  <c r="J1481" i="5"/>
  <c r="K1481" i="5" s="1"/>
  <c r="J1480" i="5"/>
  <c r="K1480" i="5" s="1"/>
  <c r="J1479" i="5"/>
  <c r="K1479" i="5" s="1"/>
  <c r="J1478" i="5"/>
  <c r="K1478" i="5" s="1"/>
  <c r="J1477" i="5"/>
  <c r="K1477" i="5" s="1"/>
  <c r="J1476" i="5"/>
  <c r="K1476" i="5" s="1"/>
  <c r="J1475" i="5"/>
  <c r="K1475" i="5" s="1"/>
  <c r="J1474" i="5"/>
  <c r="K1474" i="5" s="1"/>
  <c r="J1473" i="5"/>
  <c r="K1473" i="5" s="1"/>
  <c r="J1472" i="5"/>
  <c r="K1472" i="5" s="1"/>
  <c r="J1471" i="5"/>
  <c r="K1471" i="5" s="1"/>
  <c r="J1470" i="5"/>
  <c r="K1470" i="5" s="1"/>
  <c r="J1469" i="5"/>
  <c r="K1469" i="5" s="1"/>
  <c r="J1468" i="5"/>
  <c r="K1468" i="5" s="1"/>
  <c r="J1467" i="5"/>
  <c r="K1467" i="5" s="1"/>
  <c r="J1466" i="5"/>
  <c r="K1466" i="5" s="1"/>
  <c r="J1465" i="5"/>
  <c r="K1465" i="5" s="1"/>
  <c r="J1464" i="5"/>
  <c r="K1464" i="5" s="1"/>
  <c r="J1463" i="5"/>
  <c r="K1463" i="5" s="1"/>
  <c r="J1462" i="5"/>
  <c r="K1462" i="5" s="1"/>
  <c r="J1461" i="5"/>
  <c r="K1461" i="5" s="1"/>
  <c r="J1460" i="5"/>
  <c r="K1460" i="5" s="1"/>
  <c r="J1459" i="5"/>
  <c r="K1459" i="5" s="1"/>
  <c r="J1458" i="5"/>
  <c r="K1458" i="5" s="1"/>
  <c r="J1457" i="5"/>
  <c r="K1457" i="5" s="1"/>
  <c r="J1456" i="5"/>
  <c r="K1456" i="5" s="1"/>
  <c r="J1455" i="5"/>
  <c r="K1455" i="5" s="1"/>
  <c r="J1454" i="5"/>
  <c r="K1454" i="5" s="1"/>
  <c r="J1453" i="5"/>
  <c r="K1453" i="5" s="1"/>
  <c r="J1452" i="5"/>
  <c r="K1452" i="5" s="1"/>
  <c r="J1451" i="5"/>
  <c r="K1451" i="5" s="1"/>
  <c r="J1450" i="5"/>
  <c r="K1450" i="5" s="1"/>
  <c r="J1449" i="5"/>
  <c r="K1449" i="5" s="1"/>
  <c r="J1448" i="5"/>
  <c r="K1448" i="5" s="1"/>
  <c r="J1447" i="5"/>
  <c r="K1447" i="5" s="1"/>
  <c r="J1446" i="5"/>
  <c r="K1446" i="5" s="1"/>
  <c r="J1445" i="5"/>
  <c r="K1445" i="5" s="1"/>
  <c r="J1444" i="5"/>
  <c r="K1444" i="5" s="1"/>
  <c r="J1443" i="5"/>
  <c r="K1443" i="5" s="1"/>
  <c r="J1442" i="5"/>
  <c r="K1442" i="5" s="1"/>
  <c r="J1441" i="5"/>
  <c r="K1441" i="5" s="1"/>
  <c r="J1440" i="5"/>
  <c r="K1440" i="5" s="1"/>
  <c r="J1439" i="5"/>
  <c r="K1439" i="5" s="1"/>
  <c r="J1438" i="5"/>
  <c r="K1438" i="5" s="1"/>
  <c r="J1437" i="5"/>
  <c r="K1437" i="5" s="1"/>
  <c r="J1436" i="5"/>
  <c r="K1436" i="5" s="1"/>
  <c r="J1435" i="5"/>
  <c r="K1435" i="5" s="1"/>
  <c r="J1434" i="5"/>
  <c r="K1434" i="5" s="1"/>
  <c r="J1433" i="5"/>
  <c r="K1433" i="5" s="1"/>
  <c r="J1432" i="5"/>
  <c r="K1432" i="5" s="1"/>
  <c r="J1431" i="5"/>
  <c r="K1431" i="5" s="1"/>
  <c r="J1430" i="5"/>
  <c r="K1430" i="5" s="1"/>
  <c r="J1429" i="5"/>
  <c r="K1429" i="5" s="1"/>
  <c r="J1428" i="5"/>
  <c r="K1428" i="5" s="1"/>
  <c r="J1427" i="5"/>
  <c r="K1427" i="5" s="1"/>
  <c r="J1426" i="5"/>
  <c r="K1426" i="5" s="1"/>
  <c r="J1425" i="5"/>
  <c r="K1425" i="5" s="1"/>
  <c r="J1424" i="5"/>
  <c r="K1424" i="5" s="1"/>
  <c r="J1423" i="5"/>
  <c r="K1423" i="5" s="1"/>
  <c r="J1422" i="5"/>
  <c r="K1422" i="5" s="1"/>
  <c r="J1421" i="5"/>
  <c r="K1421" i="5" s="1"/>
  <c r="J1420" i="5"/>
  <c r="K1420" i="5" s="1"/>
  <c r="J1419" i="5"/>
  <c r="K1419" i="5" s="1"/>
  <c r="J1418" i="5"/>
  <c r="K1418" i="5" s="1"/>
  <c r="J1417" i="5"/>
  <c r="K1417" i="5" s="1"/>
  <c r="J1416" i="5"/>
  <c r="K1416" i="5" s="1"/>
  <c r="J1415" i="5"/>
  <c r="K1415" i="5" s="1"/>
  <c r="J1414" i="5"/>
  <c r="K1414" i="5" s="1"/>
  <c r="J1413" i="5"/>
  <c r="K1413" i="5" s="1"/>
  <c r="J1412" i="5"/>
  <c r="K1412" i="5" s="1"/>
  <c r="J1411" i="5"/>
  <c r="K1411" i="5" s="1"/>
  <c r="J1410" i="5"/>
  <c r="K1410" i="5" s="1"/>
  <c r="J1409" i="5"/>
  <c r="K1409" i="5" s="1"/>
  <c r="J1408" i="5"/>
  <c r="K1408" i="5" s="1"/>
  <c r="J1407" i="5"/>
  <c r="K1407" i="5" s="1"/>
  <c r="J1406" i="5"/>
  <c r="K1406" i="5" s="1"/>
  <c r="J1405" i="5"/>
  <c r="K1405" i="5" s="1"/>
  <c r="J1404" i="5"/>
  <c r="K1404" i="5" s="1"/>
  <c r="J1403" i="5"/>
  <c r="K1403" i="5" s="1"/>
  <c r="J1402" i="5"/>
  <c r="K1402" i="5" s="1"/>
  <c r="J1401" i="5"/>
  <c r="K1401" i="5" s="1"/>
  <c r="J1400" i="5"/>
  <c r="K1400" i="5" s="1"/>
  <c r="J1399" i="5"/>
  <c r="K1399" i="5" s="1"/>
  <c r="J1398" i="5"/>
  <c r="K1398" i="5" s="1"/>
  <c r="J1397" i="5"/>
  <c r="K1397" i="5" s="1"/>
  <c r="J1396" i="5"/>
  <c r="K1396" i="5" s="1"/>
  <c r="J1395" i="5"/>
  <c r="K1395" i="5" s="1"/>
  <c r="J1394" i="5"/>
  <c r="K1394" i="5" s="1"/>
  <c r="J1393" i="5"/>
  <c r="K1393" i="5" s="1"/>
  <c r="J1392" i="5"/>
  <c r="K1392" i="5" s="1"/>
  <c r="J1391" i="5"/>
  <c r="K1391" i="5" s="1"/>
  <c r="J1390" i="5"/>
  <c r="K1390" i="5" s="1"/>
  <c r="J1389" i="5"/>
  <c r="K1389" i="5" s="1"/>
  <c r="J1388" i="5"/>
  <c r="K1388" i="5" s="1"/>
  <c r="J1387" i="5"/>
  <c r="K1387" i="5" s="1"/>
  <c r="J1386" i="5"/>
  <c r="K1386" i="5" s="1"/>
  <c r="J1385" i="5"/>
  <c r="K1385" i="5" s="1"/>
  <c r="J1384" i="5"/>
  <c r="K1384" i="5" s="1"/>
  <c r="J1383" i="5"/>
  <c r="K1383" i="5" s="1"/>
  <c r="J1382" i="5"/>
  <c r="K1382" i="5" s="1"/>
  <c r="J1381" i="5"/>
  <c r="K1381" i="5" s="1"/>
  <c r="J1380" i="5"/>
  <c r="K1380" i="5" s="1"/>
  <c r="J1379" i="5"/>
  <c r="K1379" i="5" s="1"/>
  <c r="J1378" i="5"/>
  <c r="K1378" i="5" s="1"/>
  <c r="J1377" i="5"/>
  <c r="K1377" i="5" s="1"/>
  <c r="J1376" i="5"/>
  <c r="K1376" i="5" s="1"/>
  <c r="J1375" i="5"/>
  <c r="K1375" i="5" s="1"/>
  <c r="J1374" i="5"/>
  <c r="K1374" i="5" s="1"/>
  <c r="J1373" i="5"/>
  <c r="K1373" i="5" s="1"/>
  <c r="J1372" i="5"/>
  <c r="K1372" i="5" s="1"/>
  <c r="J1371" i="5"/>
  <c r="K1371" i="5" s="1"/>
  <c r="J1370" i="5"/>
  <c r="K1370" i="5" s="1"/>
  <c r="Q1369" i="5"/>
  <c r="P1369" i="5"/>
  <c r="O1369" i="5"/>
  <c r="K1369" i="5"/>
  <c r="J1369" i="5"/>
  <c r="Q1368" i="5"/>
  <c r="P1368" i="5"/>
  <c r="O1368" i="5"/>
  <c r="J1368" i="5"/>
  <c r="K1368" i="5" s="1"/>
  <c r="Q1367" i="5"/>
  <c r="P1367" i="5"/>
  <c r="O1367" i="5"/>
  <c r="J1367" i="5"/>
  <c r="K1367" i="5" s="1"/>
  <c r="Q1366" i="5"/>
  <c r="P1366" i="5"/>
  <c r="O1366" i="5"/>
  <c r="K1366" i="5"/>
  <c r="J1366" i="5"/>
  <c r="Q1365" i="5"/>
  <c r="P1365" i="5"/>
  <c r="O1365" i="5"/>
  <c r="K1365" i="5"/>
  <c r="J1365" i="5"/>
  <c r="Q1364" i="5"/>
  <c r="P1364" i="5"/>
  <c r="O1364" i="5"/>
  <c r="J1364" i="5"/>
  <c r="K1364" i="5" s="1"/>
  <c r="Q1363" i="5"/>
  <c r="P1363" i="5"/>
  <c r="O1363" i="5"/>
  <c r="J1363" i="5"/>
  <c r="K1363" i="5" s="1"/>
  <c r="Q1362" i="5"/>
  <c r="P1362" i="5"/>
  <c r="O1362" i="5"/>
  <c r="K1362" i="5"/>
  <c r="J1362" i="5"/>
  <c r="Q1361" i="5"/>
  <c r="P1361" i="5"/>
  <c r="O1361" i="5"/>
  <c r="K1361" i="5"/>
  <c r="J1361" i="5"/>
  <c r="Q1360" i="5"/>
  <c r="P1360" i="5"/>
  <c r="O1360" i="5"/>
  <c r="J1360" i="5"/>
  <c r="K1360" i="5" s="1"/>
  <c r="Q1359" i="5"/>
  <c r="P1359" i="5"/>
  <c r="O1359" i="5"/>
  <c r="J1359" i="5"/>
  <c r="K1359" i="5" s="1"/>
  <c r="Q1358" i="5"/>
  <c r="P1358" i="5"/>
  <c r="O1358" i="5"/>
  <c r="K1358" i="5"/>
  <c r="J1358" i="5"/>
  <c r="Q1357" i="5"/>
  <c r="P1357" i="5"/>
  <c r="O1357" i="5"/>
  <c r="K1357" i="5"/>
  <c r="J1357" i="5"/>
  <c r="Q1356" i="5"/>
  <c r="P1356" i="5"/>
  <c r="O1356" i="5"/>
  <c r="J1356" i="5"/>
  <c r="K1356" i="5" s="1"/>
  <c r="Q1355" i="5"/>
  <c r="P1355" i="5"/>
  <c r="O1355" i="5"/>
  <c r="J1355" i="5"/>
  <c r="K1355" i="5" s="1"/>
  <c r="Q1354" i="5"/>
  <c r="P1354" i="5"/>
  <c r="O1354" i="5"/>
  <c r="J1354" i="5"/>
  <c r="K1354" i="5" s="1"/>
  <c r="Q1353" i="5"/>
  <c r="P1353" i="5"/>
  <c r="O1353" i="5"/>
  <c r="K1353" i="5"/>
  <c r="J1353" i="5"/>
  <c r="Q1352" i="5"/>
  <c r="P1352" i="5"/>
  <c r="O1352" i="5"/>
  <c r="J1352" i="5"/>
  <c r="K1352" i="5" s="1"/>
  <c r="Q1351" i="5"/>
  <c r="P1351" i="5"/>
  <c r="O1351" i="5"/>
  <c r="J1351" i="5"/>
  <c r="K1351" i="5" s="1"/>
  <c r="Q1350" i="5"/>
  <c r="P1350" i="5"/>
  <c r="O1350" i="5"/>
  <c r="J1350" i="5"/>
  <c r="K1350" i="5" s="1"/>
  <c r="Q1349" i="5"/>
  <c r="P1349" i="5"/>
  <c r="O1349" i="5"/>
  <c r="K1349" i="5"/>
  <c r="J1349" i="5"/>
  <c r="Q1348" i="5"/>
  <c r="P1348" i="5"/>
  <c r="O1348" i="5"/>
  <c r="J1348" i="5"/>
  <c r="K1348" i="5" s="1"/>
  <c r="Q1347" i="5"/>
  <c r="P1347" i="5"/>
  <c r="O1347" i="5"/>
  <c r="J1347" i="5"/>
  <c r="K1347" i="5" s="1"/>
  <c r="Q1346" i="5"/>
  <c r="P1346" i="5"/>
  <c r="O1346" i="5"/>
  <c r="J1346" i="5"/>
  <c r="K1346" i="5" s="1"/>
  <c r="Q1345" i="5"/>
  <c r="P1345" i="5"/>
  <c r="O1345" i="5"/>
  <c r="K1345" i="5"/>
  <c r="J1345" i="5"/>
  <c r="Q1344" i="5"/>
  <c r="P1344" i="5"/>
  <c r="O1344" i="5"/>
  <c r="J1344" i="5"/>
  <c r="K1344" i="5" s="1"/>
  <c r="Q1343" i="5"/>
  <c r="P1343" i="5"/>
  <c r="O1343" i="5"/>
  <c r="J1343" i="5"/>
  <c r="K1343" i="5" s="1"/>
  <c r="Q1342" i="5"/>
  <c r="P1342" i="5"/>
  <c r="O1342" i="5"/>
  <c r="J1342" i="5"/>
  <c r="K1342" i="5" s="1"/>
  <c r="Q1341" i="5"/>
  <c r="P1341" i="5"/>
  <c r="O1341" i="5"/>
  <c r="K1341" i="5"/>
  <c r="J1341" i="5"/>
  <c r="Q1340" i="5"/>
  <c r="P1340" i="5"/>
  <c r="O1340" i="5"/>
  <c r="J1340" i="5"/>
  <c r="K1340" i="5" s="1"/>
  <c r="Q1339" i="5"/>
  <c r="P1339" i="5"/>
  <c r="O1339" i="5"/>
  <c r="J1339" i="5"/>
  <c r="K1339" i="5" s="1"/>
  <c r="Q1338" i="5"/>
  <c r="P1338" i="5"/>
  <c r="O1338" i="5"/>
  <c r="J1338" i="5"/>
  <c r="K1338" i="5" s="1"/>
  <c r="Q1337" i="5"/>
  <c r="P1337" i="5"/>
  <c r="O1337" i="5"/>
  <c r="K1337" i="5"/>
  <c r="J1337" i="5"/>
  <c r="Q1336" i="5"/>
  <c r="P1336" i="5"/>
  <c r="O1336" i="5"/>
  <c r="J1336" i="5"/>
  <c r="K1336" i="5" s="1"/>
  <c r="Q1335" i="5"/>
  <c r="P1335" i="5"/>
  <c r="O1335" i="5"/>
  <c r="J1335" i="5"/>
  <c r="K1335" i="5" s="1"/>
  <c r="Q1334" i="5"/>
  <c r="P1334" i="5"/>
  <c r="O1334" i="5"/>
  <c r="J1334" i="5"/>
  <c r="K1334" i="5" s="1"/>
  <c r="Q1333" i="5"/>
  <c r="P1333" i="5"/>
  <c r="O1333" i="5"/>
  <c r="K1333" i="5"/>
  <c r="J1333" i="5"/>
  <c r="Q1332" i="5"/>
  <c r="P1332" i="5"/>
  <c r="O1332" i="5"/>
  <c r="J1332" i="5"/>
  <c r="K1332" i="5" s="1"/>
  <c r="Q1331" i="5"/>
  <c r="P1331" i="5"/>
  <c r="O1331" i="5"/>
  <c r="J1331" i="5"/>
  <c r="K1331" i="5" s="1"/>
  <c r="Q1330" i="5"/>
  <c r="P1330" i="5"/>
  <c r="O1330" i="5"/>
  <c r="J1330" i="5"/>
  <c r="K1330" i="5" s="1"/>
  <c r="Q1329" i="5"/>
  <c r="P1329" i="5"/>
  <c r="O1329" i="5"/>
  <c r="K1329" i="5"/>
  <c r="J1329" i="5"/>
  <c r="Q1328" i="5"/>
  <c r="P1328" i="5"/>
  <c r="O1328" i="5"/>
  <c r="J1328" i="5"/>
  <c r="K1328" i="5" s="1"/>
  <c r="Q1327" i="5"/>
  <c r="P1327" i="5"/>
  <c r="O1327" i="5"/>
  <c r="J1327" i="5"/>
  <c r="K1327" i="5" s="1"/>
  <c r="Q1326" i="5"/>
  <c r="P1326" i="5"/>
  <c r="O1326" i="5"/>
  <c r="J1326" i="5"/>
  <c r="K1326" i="5" s="1"/>
  <c r="Q1325" i="5"/>
  <c r="P1325" i="5"/>
  <c r="O1325" i="5"/>
  <c r="K1325" i="5"/>
  <c r="J1325" i="5"/>
  <c r="Q1324" i="5"/>
  <c r="P1324" i="5"/>
  <c r="O1324" i="5"/>
  <c r="J1324" i="5"/>
  <c r="K1324" i="5" s="1"/>
  <c r="Q1323" i="5"/>
  <c r="P1323" i="5"/>
  <c r="O1323" i="5"/>
  <c r="J1323" i="5"/>
  <c r="K1323" i="5" s="1"/>
  <c r="Q1322" i="5"/>
  <c r="P1322" i="5"/>
  <c r="O1322" i="5"/>
  <c r="J1322" i="5"/>
  <c r="K1322" i="5" s="1"/>
  <c r="Q1321" i="5"/>
  <c r="P1321" i="5"/>
  <c r="O1321" i="5"/>
  <c r="K1321" i="5"/>
  <c r="J1321" i="5"/>
  <c r="Q1320" i="5"/>
  <c r="P1320" i="5"/>
  <c r="O1320" i="5"/>
  <c r="K1320" i="5"/>
  <c r="J1320" i="5"/>
  <c r="Q1319" i="5"/>
  <c r="P1319" i="5"/>
  <c r="O1319" i="5"/>
  <c r="J1319" i="5"/>
  <c r="K1319" i="5" s="1"/>
  <c r="Q1318" i="5"/>
  <c r="P1318" i="5"/>
  <c r="O1318" i="5"/>
  <c r="J1318" i="5"/>
  <c r="K1318" i="5" s="1"/>
  <c r="Q1317" i="5"/>
  <c r="P1317" i="5"/>
  <c r="O1317" i="5"/>
  <c r="K1317" i="5"/>
  <c r="J1317" i="5"/>
  <c r="Q1316" i="5"/>
  <c r="P1316" i="5"/>
  <c r="O1316" i="5"/>
  <c r="K1316" i="5"/>
  <c r="J1316" i="5"/>
  <c r="Q1315" i="5"/>
  <c r="P1315" i="5"/>
  <c r="O1315" i="5"/>
  <c r="J1315" i="5"/>
  <c r="K1315" i="5" s="1"/>
  <c r="Q1314" i="5"/>
  <c r="P1314" i="5"/>
  <c r="O1314" i="5"/>
  <c r="J1314" i="5"/>
  <c r="K1314" i="5" s="1"/>
  <c r="Q1313" i="5"/>
  <c r="P1313" i="5"/>
  <c r="O1313" i="5"/>
  <c r="K1313" i="5"/>
  <c r="J1313" i="5"/>
  <c r="Q1312" i="5"/>
  <c r="P1312" i="5"/>
  <c r="O1312" i="5"/>
  <c r="K1312" i="5"/>
  <c r="J1312" i="5"/>
  <c r="Q1311" i="5"/>
  <c r="P1311" i="5"/>
  <c r="O1311" i="5"/>
  <c r="J1311" i="5"/>
  <c r="K1311" i="5" s="1"/>
  <c r="Q1310" i="5"/>
  <c r="P1310" i="5"/>
  <c r="O1310" i="5"/>
  <c r="J1310" i="5"/>
  <c r="K1310" i="5" s="1"/>
  <c r="Q1309" i="5"/>
  <c r="P1309" i="5"/>
  <c r="O1309" i="5"/>
  <c r="K1309" i="5"/>
  <c r="J1309" i="5"/>
  <c r="Q1308" i="5"/>
  <c r="P1308" i="5"/>
  <c r="O1308" i="5"/>
  <c r="K1308" i="5"/>
  <c r="J1308" i="5"/>
  <c r="Q1307" i="5"/>
  <c r="P1307" i="5"/>
  <c r="O1307" i="5"/>
  <c r="J1307" i="5"/>
  <c r="K1307" i="5" s="1"/>
  <c r="Q1306" i="5"/>
  <c r="P1306" i="5"/>
  <c r="O1306" i="5"/>
  <c r="J1306" i="5"/>
  <c r="K1306" i="5" s="1"/>
  <c r="Q1305" i="5"/>
  <c r="P1305" i="5"/>
  <c r="O1305" i="5"/>
  <c r="K1305" i="5"/>
  <c r="J1305" i="5"/>
  <c r="Q1304" i="5"/>
  <c r="P1304" i="5"/>
  <c r="O1304" i="5"/>
  <c r="J1304" i="5"/>
  <c r="K1304" i="5" s="1"/>
  <c r="Q1303" i="5"/>
  <c r="P1303" i="5"/>
  <c r="O1303" i="5"/>
  <c r="J1303" i="5"/>
  <c r="K1303" i="5" s="1"/>
  <c r="Q1302" i="5"/>
  <c r="P1302" i="5"/>
  <c r="O1302" i="5"/>
  <c r="J1302" i="5"/>
  <c r="K1302" i="5" s="1"/>
  <c r="Q1301" i="5"/>
  <c r="P1301" i="5"/>
  <c r="O1301" i="5"/>
  <c r="K1301" i="5"/>
  <c r="J1301" i="5"/>
  <c r="Q1300" i="5"/>
  <c r="P1300" i="5"/>
  <c r="O1300" i="5"/>
  <c r="J1300" i="5"/>
  <c r="K1300" i="5" s="1"/>
  <c r="Q1299" i="5"/>
  <c r="P1299" i="5"/>
  <c r="O1299" i="5"/>
  <c r="J1299" i="5"/>
  <c r="K1299" i="5" s="1"/>
  <c r="Q1298" i="5"/>
  <c r="P1298" i="5"/>
  <c r="O1298" i="5"/>
  <c r="J1298" i="5"/>
  <c r="K1298" i="5" s="1"/>
  <c r="J1297" i="5"/>
  <c r="K1297" i="5" s="1"/>
  <c r="J1296" i="5"/>
  <c r="K1296" i="5" s="1"/>
  <c r="J1295" i="5"/>
  <c r="K1295" i="5" s="1"/>
  <c r="J1294" i="5"/>
  <c r="K1294" i="5" s="1"/>
  <c r="J1293" i="5"/>
  <c r="K1293" i="5" s="1"/>
  <c r="J1292" i="5"/>
  <c r="K1292" i="5" s="1"/>
  <c r="J1291" i="5"/>
  <c r="K1291" i="5" s="1"/>
  <c r="J1290" i="5"/>
  <c r="K1290" i="5" s="1"/>
  <c r="J1289" i="5"/>
  <c r="K1289" i="5" s="1"/>
  <c r="J1288" i="5"/>
  <c r="K1288" i="5" s="1"/>
  <c r="J1287" i="5"/>
  <c r="K1287" i="5" s="1"/>
  <c r="J1286" i="5"/>
  <c r="K1286" i="5" s="1"/>
  <c r="J1285" i="5"/>
  <c r="K1285" i="5" s="1"/>
  <c r="J1284" i="5"/>
  <c r="K1284" i="5" s="1"/>
  <c r="J1283" i="5"/>
  <c r="K1283" i="5" s="1"/>
  <c r="J1282" i="5"/>
  <c r="K1282" i="5" s="1"/>
  <c r="J1281" i="5"/>
  <c r="K1281" i="5" s="1"/>
  <c r="J1280" i="5"/>
  <c r="K1280" i="5" s="1"/>
  <c r="J1279" i="5"/>
  <c r="K1279" i="5" s="1"/>
  <c r="J1278" i="5"/>
  <c r="K1278" i="5" s="1"/>
  <c r="J1277" i="5"/>
  <c r="K1277" i="5" s="1"/>
  <c r="J1276" i="5"/>
  <c r="K1276" i="5" s="1"/>
  <c r="J1275" i="5"/>
  <c r="K1275" i="5" s="1"/>
  <c r="J1274" i="5"/>
  <c r="K1274" i="5" s="1"/>
  <c r="J1273" i="5"/>
  <c r="K1273" i="5" s="1"/>
  <c r="J1272" i="5"/>
  <c r="K1272" i="5" s="1"/>
  <c r="J1271" i="5"/>
  <c r="K1271" i="5" s="1"/>
  <c r="J1270" i="5"/>
  <c r="K1270" i="5" s="1"/>
  <c r="J1269" i="5"/>
  <c r="K1269" i="5" s="1"/>
  <c r="J1268" i="5"/>
  <c r="K1268" i="5" s="1"/>
  <c r="J1267" i="5"/>
  <c r="K1267" i="5" s="1"/>
  <c r="J1266" i="5"/>
  <c r="K1266" i="5" s="1"/>
  <c r="J1265" i="5"/>
  <c r="K1265" i="5" s="1"/>
  <c r="J1264" i="5"/>
  <c r="K1264" i="5" s="1"/>
  <c r="J1263" i="5"/>
  <c r="K1263" i="5" s="1"/>
  <c r="J1262" i="5"/>
  <c r="K1262" i="5" s="1"/>
  <c r="J1261" i="5"/>
  <c r="K1261" i="5" s="1"/>
  <c r="J1260" i="5"/>
  <c r="K1260" i="5" s="1"/>
  <c r="J1259" i="5"/>
  <c r="K1259" i="5" s="1"/>
  <c r="J1258" i="5"/>
  <c r="K1258" i="5" s="1"/>
  <c r="J1257" i="5"/>
  <c r="K1257" i="5" s="1"/>
  <c r="J1256" i="5"/>
  <c r="K1256" i="5" s="1"/>
  <c r="J1255" i="5"/>
  <c r="K1255" i="5" s="1"/>
  <c r="J1254" i="5"/>
  <c r="K1254" i="5" s="1"/>
  <c r="J1253" i="5"/>
  <c r="K1253" i="5" s="1"/>
  <c r="J1252" i="5"/>
  <c r="K1252" i="5" s="1"/>
  <c r="J1251" i="5"/>
  <c r="K1251" i="5" s="1"/>
  <c r="J1250" i="5"/>
  <c r="K1250" i="5" s="1"/>
  <c r="J1249" i="5"/>
  <c r="K1249" i="5" s="1"/>
  <c r="J1248" i="5"/>
  <c r="K1248" i="5" s="1"/>
  <c r="J1247" i="5"/>
  <c r="K1247" i="5" s="1"/>
  <c r="J1246" i="5"/>
  <c r="K1246" i="5" s="1"/>
  <c r="J1245" i="5"/>
  <c r="K1245" i="5" s="1"/>
  <c r="J1244" i="5"/>
  <c r="K1244" i="5" s="1"/>
  <c r="J1243" i="5"/>
  <c r="K1243" i="5" s="1"/>
  <c r="J1242" i="5"/>
  <c r="K1242" i="5" s="1"/>
  <c r="J1241" i="5"/>
  <c r="K1241" i="5" s="1"/>
  <c r="J1240" i="5"/>
  <c r="K1240" i="5" s="1"/>
  <c r="J1239" i="5"/>
  <c r="K1239" i="5" s="1"/>
  <c r="J1238" i="5"/>
  <c r="K1238" i="5" s="1"/>
  <c r="J1237" i="5"/>
  <c r="K1237" i="5" s="1"/>
  <c r="J1236" i="5"/>
  <c r="K1236" i="5" s="1"/>
  <c r="J1235" i="5"/>
  <c r="K1235" i="5" s="1"/>
  <c r="J1234" i="5"/>
  <c r="K1234" i="5" s="1"/>
  <c r="J1233" i="5"/>
  <c r="K1233" i="5" s="1"/>
  <c r="J1232" i="5"/>
  <c r="K1232" i="5" s="1"/>
  <c r="J1231" i="5"/>
  <c r="K1231" i="5" s="1"/>
  <c r="J1230" i="5"/>
  <c r="K1230" i="5" s="1"/>
  <c r="J1229" i="5"/>
  <c r="K1229" i="5" s="1"/>
  <c r="J1228" i="5"/>
  <c r="K1228" i="5" s="1"/>
  <c r="J1227" i="5"/>
  <c r="K1227" i="5" s="1"/>
  <c r="J1226" i="5"/>
  <c r="K1226" i="5" s="1"/>
  <c r="J1225" i="5"/>
  <c r="K1225" i="5" s="1"/>
  <c r="J1224" i="5"/>
  <c r="K1224" i="5" s="1"/>
  <c r="J1223" i="5"/>
  <c r="K1223" i="5" s="1"/>
  <c r="J1222" i="5"/>
  <c r="K1222" i="5" s="1"/>
  <c r="J1221" i="5"/>
  <c r="K1221" i="5" s="1"/>
  <c r="J1220" i="5"/>
  <c r="K1220" i="5" s="1"/>
  <c r="J1219" i="5"/>
  <c r="K1219" i="5" s="1"/>
  <c r="J1218" i="5"/>
  <c r="K1218" i="5" s="1"/>
  <c r="J1217" i="5"/>
  <c r="K1217" i="5" s="1"/>
  <c r="J1216" i="5"/>
  <c r="K1216" i="5" s="1"/>
  <c r="J1215" i="5"/>
  <c r="K1215" i="5" s="1"/>
  <c r="J1214" i="5"/>
  <c r="K1214" i="5" s="1"/>
  <c r="J1213" i="5"/>
  <c r="K1213" i="5" s="1"/>
  <c r="J1212" i="5"/>
  <c r="K1212" i="5" s="1"/>
  <c r="J1211" i="5"/>
  <c r="K1211" i="5" s="1"/>
  <c r="J1210" i="5"/>
  <c r="K1210" i="5" s="1"/>
  <c r="J1209" i="5"/>
  <c r="K1209" i="5" s="1"/>
  <c r="J1208" i="5"/>
  <c r="K1208" i="5" s="1"/>
  <c r="J1207" i="5"/>
  <c r="K1207" i="5" s="1"/>
  <c r="J1206" i="5"/>
  <c r="K1206" i="5" s="1"/>
  <c r="J1205" i="5"/>
  <c r="K1205" i="5" s="1"/>
  <c r="J1204" i="5"/>
  <c r="K1204" i="5" s="1"/>
  <c r="J1203" i="5"/>
  <c r="K1203" i="5" s="1"/>
  <c r="J1202" i="5"/>
  <c r="K1202" i="5" s="1"/>
  <c r="J1201" i="5"/>
  <c r="K1201" i="5" s="1"/>
  <c r="J1200" i="5"/>
  <c r="K1200" i="5" s="1"/>
  <c r="J1199" i="5"/>
  <c r="K1199" i="5" s="1"/>
  <c r="J1198" i="5"/>
  <c r="K1198" i="5" s="1"/>
  <c r="J1197" i="5"/>
  <c r="K1197" i="5" s="1"/>
  <c r="J1196" i="5"/>
  <c r="K1196" i="5" s="1"/>
  <c r="J1195" i="5"/>
  <c r="K1195" i="5" s="1"/>
  <c r="J1194" i="5"/>
  <c r="K1194" i="5" s="1"/>
  <c r="J1193" i="5"/>
  <c r="K1193" i="5" s="1"/>
  <c r="J1192" i="5"/>
  <c r="K1192" i="5" s="1"/>
  <c r="J1191" i="5"/>
  <c r="K1191" i="5" s="1"/>
  <c r="J1190" i="5"/>
  <c r="K1190" i="5" s="1"/>
  <c r="J1189" i="5"/>
  <c r="K1189" i="5" s="1"/>
  <c r="J1188" i="5"/>
  <c r="K1188" i="5" s="1"/>
  <c r="J1187" i="5"/>
  <c r="K1187" i="5" s="1"/>
  <c r="J1186" i="5"/>
  <c r="K1186" i="5" s="1"/>
  <c r="J1185" i="5"/>
  <c r="K1185" i="5" s="1"/>
  <c r="J1184" i="5"/>
  <c r="K1184" i="5" s="1"/>
  <c r="J1183" i="5"/>
  <c r="K1183" i="5" s="1"/>
  <c r="J1182" i="5"/>
  <c r="K1182" i="5" s="1"/>
  <c r="J1181" i="5"/>
  <c r="K1181" i="5" s="1"/>
  <c r="J1180" i="5"/>
  <c r="K1180" i="5" s="1"/>
  <c r="J1179" i="5"/>
  <c r="K1179" i="5" s="1"/>
  <c r="J1178" i="5"/>
  <c r="K1178" i="5" s="1"/>
  <c r="J1177" i="5"/>
  <c r="K1177" i="5" s="1"/>
  <c r="J1176" i="5"/>
  <c r="K1176" i="5" s="1"/>
  <c r="J1175" i="5"/>
  <c r="K1175" i="5" s="1"/>
  <c r="J1174" i="5"/>
  <c r="K1174" i="5" s="1"/>
  <c r="J1173" i="5"/>
  <c r="K1173" i="5" s="1"/>
  <c r="J1172" i="5"/>
  <c r="K1172" i="5" s="1"/>
  <c r="J1171" i="5"/>
  <c r="K1171" i="5" s="1"/>
  <c r="J1170" i="5"/>
  <c r="K1170" i="5" s="1"/>
  <c r="J1169" i="5"/>
  <c r="K1169" i="5" s="1"/>
  <c r="J1168" i="5"/>
  <c r="K1168" i="5" s="1"/>
  <c r="J1167" i="5"/>
  <c r="K1167" i="5" s="1"/>
  <c r="J1166" i="5"/>
  <c r="K1166" i="5" s="1"/>
  <c r="J1165" i="5"/>
  <c r="K1165" i="5" s="1"/>
  <c r="J1164" i="5"/>
  <c r="K1164" i="5" s="1"/>
  <c r="J1163" i="5"/>
  <c r="K1163" i="5" s="1"/>
  <c r="J1162" i="5"/>
  <c r="K1162" i="5" s="1"/>
  <c r="J1161" i="5"/>
  <c r="K1161" i="5" s="1"/>
  <c r="J1160" i="5"/>
  <c r="K1160" i="5" s="1"/>
  <c r="J1159" i="5"/>
  <c r="K1159" i="5" s="1"/>
  <c r="J1158" i="5"/>
  <c r="K1158" i="5" s="1"/>
  <c r="J1157" i="5"/>
  <c r="K1157" i="5" s="1"/>
  <c r="J1156" i="5"/>
  <c r="K1156" i="5" s="1"/>
  <c r="J1155" i="5"/>
  <c r="K1155" i="5" s="1"/>
  <c r="J1154" i="5"/>
  <c r="K1154" i="5" s="1"/>
  <c r="J1153" i="5"/>
  <c r="K1153" i="5" s="1"/>
  <c r="J1152" i="5"/>
  <c r="K1152" i="5" s="1"/>
  <c r="J1151" i="5"/>
  <c r="K1151" i="5" s="1"/>
  <c r="J1150" i="5"/>
  <c r="K1150" i="5" s="1"/>
  <c r="J1149" i="5"/>
  <c r="K1149" i="5" s="1"/>
  <c r="J1148" i="5"/>
  <c r="K1148" i="5" s="1"/>
  <c r="J1147" i="5"/>
  <c r="K1147" i="5" s="1"/>
  <c r="J1146" i="5"/>
  <c r="K1146" i="5" s="1"/>
  <c r="J1145" i="5"/>
  <c r="K1145" i="5" s="1"/>
  <c r="J1144" i="5"/>
  <c r="K1144" i="5" s="1"/>
  <c r="J1143" i="5"/>
  <c r="K1143" i="5" s="1"/>
  <c r="J1142" i="5"/>
  <c r="K1142" i="5" s="1"/>
  <c r="J1141" i="5"/>
  <c r="K1141" i="5" s="1"/>
  <c r="J1140" i="5"/>
  <c r="K1140" i="5" s="1"/>
  <c r="J1139" i="5"/>
  <c r="K1139" i="5" s="1"/>
  <c r="J1138" i="5"/>
  <c r="K1138" i="5" s="1"/>
  <c r="J1137" i="5"/>
  <c r="K1137" i="5" s="1"/>
  <c r="J1136" i="5"/>
  <c r="K1136" i="5" s="1"/>
  <c r="J1135" i="5"/>
  <c r="K1135" i="5" s="1"/>
  <c r="J1134" i="5"/>
  <c r="K1134" i="5" s="1"/>
  <c r="J1133" i="5"/>
  <c r="K1133" i="5" s="1"/>
  <c r="J1132" i="5"/>
  <c r="K1132" i="5" s="1"/>
  <c r="J1131" i="5"/>
  <c r="K1131" i="5" s="1"/>
  <c r="J1130" i="5"/>
  <c r="K1130" i="5" s="1"/>
  <c r="J1129" i="5"/>
  <c r="K1129" i="5" s="1"/>
  <c r="J1128" i="5"/>
  <c r="K1128" i="5" s="1"/>
  <c r="J1127" i="5"/>
  <c r="K1127" i="5" s="1"/>
  <c r="J1126" i="5"/>
  <c r="K1126" i="5" s="1"/>
  <c r="J1125" i="5"/>
  <c r="K1125" i="5" s="1"/>
  <c r="J1124" i="5"/>
  <c r="K1124" i="5" s="1"/>
  <c r="J1123" i="5"/>
  <c r="K1123" i="5" s="1"/>
  <c r="J1122" i="5"/>
  <c r="K1122" i="5" s="1"/>
  <c r="J1121" i="5"/>
  <c r="K1121" i="5" s="1"/>
  <c r="J1120" i="5"/>
  <c r="K1120" i="5" s="1"/>
  <c r="J1119" i="5"/>
  <c r="K1119" i="5" s="1"/>
  <c r="J1118" i="5"/>
  <c r="K1118" i="5" s="1"/>
  <c r="J1117" i="5"/>
  <c r="K1117" i="5" s="1"/>
  <c r="J1116" i="5"/>
  <c r="K1116" i="5" s="1"/>
  <c r="J1115" i="5"/>
  <c r="K1115" i="5" s="1"/>
  <c r="J1114" i="5"/>
  <c r="K1114" i="5" s="1"/>
  <c r="J1113" i="5"/>
  <c r="K1113" i="5" s="1"/>
  <c r="K1112" i="5"/>
  <c r="J1112" i="5"/>
  <c r="J1111" i="5"/>
  <c r="K1111" i="5" s="1"/>
  <c r="J1110" i="5"/>
  <c r="K1110" i="5" s="1"/>
  <c r="J1109" i="5"/>
  <c r="K1109" i="5" s="1"/>
  <c r="J1108" i="5"/>
  <c r="K1108" i="5" s="1"/>
  <c r="J1107" i="5"/>
  <c r="K1107" i="5" s="1"/>
  <c r="J1106" i="5"/>
  <c r="K1106" i="5" s="1"/>
  <c r="J1105" i="5"/>
  <c r="K1105" i="5" s="1"/>
  <c r="K1104" i="5"/>
  <c r="J1104" i="5"/>
  <c r="J1103" i="5"/>
  <c r="K1103" i="5" s="1"/>
  <c r="J1102" i="5"/>
  <c r="K1102" i="5" s="1"/>
  <c r="J1101" i="5"/>
  <c r="K1101" i="5" s="1"/>
  <c r="J1100" i="5"/>
  <c r="K1100" i="5" s="1"/>
  <c r="J1099" i="5"/>
  <c r="K1099" i="5" s="1"/>
  <c r="J1098" i="5"/>
  <c r="K1098" i="5" s="1"/>
  <c r="J1097" i="5"/>
  <c r="K1097" i="5" s="1"/>
  <c r="K1096" i="5"/>
  <c r="J1096" i="5"/>
  <c r="J1095" i="5"/>
  <c r="K1095" i="5" s="1"/>
  <c r="J1094" i="5"/>
  <c r="K1094" i="5" s="1"/>
  <c r="J1093" i="5"/>
  <c r="K1093" i="5" s="1"/>
  <c r="J1092" i="5"/>
  <c r="K1092" i="5" s="1"/>
  <c r="J1091" i="5"/>
  <c r="K1091" i="5" s="1"/>
  <c r="J1090" i="5"/>
  <c r="K1090" i="5" s="1"/>
  <c r="J1089" i="5"/>
  <c r="K1089" i="5" s="1"/>
  <c r="K1088" i="5"/>
  <c r="J1088" i="5"/>
  <c r="J1087" i="5"/>
  <c r="K1087" i="5" s="1"/>
  <c r="J1086" i="5"/>
  <c r="K1086" i="5" s="1"/>
  <c r="J1085" i="5"/>
  <c r="K1085" i="5" s="1"/>
  <c r="J1084" i="5"/>
  <c r="K1084" i="5" s="1"/>
  <c r="J1083" i="5"/>
  <c r="K1083" i="5" s="1"/>
  <c r="J1082" i="5"/>
  <c r="K1082" i="5" s="1"/>
  <c r="J1081" i="5"/>
  <c r="K1081" i="5" s="1"/>
  <c r="K1080" i="5"/>
  <c r="J1080" i="5"/>
  <c r="J1079" i="5"/>
  <c r="K1079" i="5" s="1"/>
  <c r="J1078" i="5"/>
  <c r="K1078" i="5" s="1"/>
  <c r="J1077" i="5"/>
  <c r="K1077" i="5" s="1"/>
  <c r="J1076" i="5"/>
  <c r="K1076" i="5" s="1"/>
  <c r="J1075" i="5"/>
  <c r="K1075" i="5" s="1"/>
  <c r="J1074" i="5"/>
  <c r="K1074" i="5" s="1"/>
  <c r="J1073" i="5"/>
  <c r="K1073" i="5" s="1"/>
  <c r="K1072" i="5"/>
  <c r="J1072" i="5"/>
  <c r="J1071" i="5"/>
  <c r="K1071" i="5" s="1"/>
  <c r="J1070" i="5"/>
  <c r="K1070" i="5" s="1"/>
  <c r="J1069" i="5"/>
  <c r="K1069" i="5" s="1"/>
  <c r="J1068" i="5"/>
  <c r="K1068" i="5" s="1"/>
  <c r="J1067" i="5"/>
  <c r="K1067" i="5" s="1"/>
  <c r="J1066" i="5"/>
  <c r="K1066" i="5" s="1"/>
  <c r="J1065" i="5"/>
  <c r="K1065" i="5" s="1"/>
  <c r="K1064" i="5"/>
  <c r="J1064" i="5"/>
  <c r="J1063" i="5"/>
  <c r="K1063" i="5" s="1"/>
  <c r="J1062" i="5"/>
  <c r="K1062" i="5" s="1"/>
  <c r="J1061" i="5"/>
  <c r="K1061" i="5" s="1"/>
  <c r="J1060" i="5"/>
  <c r="K1060" i="5" s="1"/>
  <c r="J1059" i="5"/>
  <c r="K1059" i="5" s="1"/>
  <c r="J1058" i="5"/>
  <c r="K1058" i="5" s="1"/>
  <c r="J1057" i="5"/>
  <c r="K1057" i="5" s="1"/>
  <c r="K1056" i="5"/>
  <c r="J1056" i="5"/>
  <c r="J1055" i="5"/>
  <c r="K1055" i="5" s="1"/>
  <c r="J1054" i="5"/>
  <c r="K1054" i="5" s="1"/>
  <c r="J1053" i="5"/>
  <c r="K1053" i="5" s="1"/>
  <c r="J1052" i="5"/>
  <c r="K1052" i="5" s="1"/>
  <c r="J1051" i="5"/>
  <c r="K1051" i="5" s="1"/>
  <c r="J1050" i="5"/>
  <c r="K1050" i="5" s="1"/>
  <c r="J1049" i="5"/>
  <c r="K1049" i="5" s="1"/>
  <c r="K1048" i="5"/>
  <c r="J1048" i="5"/>
  <c r="J1047" i="5"/>
  <c r="K1047" i="5" s="1"/>
  <c r="J1046" i="5"/>
  <c r="K1046" i="5" s="1"/>
  <c r="J1045" i="5"/>
  <c r="K1045" i="5" s="1"/>
  <c r="J1044" i="5"/>
  <c r="K1044" i="5" s="1"/>
  <c r="J1043" i="5"/>
  <c r="K1043" i="5" s="1"/>
  <c r="J1042" i="5"/>
  <c r="K1042" i="5" s="1"/>
  <c r="J1041" i="5"/>
  <c r="K1041" i="5" s="1"/>
  <c r="K1040" i="5"/>
  <c r="J1040" i="5"/>
  <c r="J1039" i="5"/>
  <c r="K1039" i="5" s="1"/>
  <c r="J1038" i="5"/>
  <c r="K1038" i="5" s="1"/>
  <c r="J1037" i="5"/>
  <c r="K1037" i="5" s="1"/>
  <c r="J1036" i="5"/>
  <c r="K1036" i="5" s="1"/>
  <c r="J1035" i="5"/>
  <c r="K1035" i="5" s="1"/>
  <c r="J1034" i="5"/>
  <c r="K1034" i="5" s="1"/>
  <c r="J1033" i="5"/>
  <c r="K1033" i="5" s="1"/>
  <c r="K1032" i="5"/>
  <c r="J1032" i="5"/>
  <c r="J1031" i="5"/>
  <c r="K1031" i="5" s="1"/>
  <c r="J1030" i="5"/>
  <c r="K1030" i="5" s="1"/>
  <c r="J1029" i="5"/>
  <c r="K1029" i="5" s="1"/>
  <c r="J1028" i="5"/>
  <c r="K1028" i="5" s="1"/>
  <c r="J1027" i="5"/>
  <c r="K1027" i="5" s="1"/>
  <c r="J1026" i="5"/>
  <c r="K1026" i="5" s="1"/>
  <c r="J1025" i="5"/>
  <c r="K1025" i="5" s="1"/>
  <c r="K1024" i="5"/>
  <c r="J1024" i="5"/>
  <c r="J1023" i="5"/>
  <c r="K1023" i="5" s="1"/>
  <c r="J1022" i="5"/>
  <c r="K1022" i="5" s="1"/>
  <c r="J1021" i="5"/>
  <c r="K1021" i="5" s="1"/>
  <c r="J1020" i="5"/>
  <c r="K1020" i="5" s="1"/>
  <c r="J1019" i="5"/>
  <c r="K1019" i="5" s="1"/>
  <c r="J1018" i="5"/>
  <c r="K1018" i="5" s="1"/>
  <c r="J1017" i="5"/>
  <c r="K1017" i="5" s="1"/>
  <c r="K1016" i="5"/>
  <c r="J1016" i="5"/>
  <c r="J1015" i="5"/>
  <c r="K1015" i="5" s="1"/>
  <c r="J1014" i="5"/>
  <c r="K1014" i="5" s="1"/>
  <c r="J1013" i="5"/>
  <c r="K1013" i="5" s="1"/>
  <c r="J1012" i="5"/>
  <c r="K1012" i="5" s="1"/>
  <c r="J1011" i="5"/>
  <c r="K1011" i="5" s="1"/>
  <c r="J1010" i="5"/>
  <c r="K1010" i="5" s="1"/>
  <c r="J1009" i="5"/>
  <c r="K1009" i="5" s="1"/>
  <c r="K1008" i="5"/>
  <c r="J1008" i="5"/>
  <c r="J1007" i="5"/>
  <c r="K1007" i="5" s="1"/>
  <c r="J1006" i="5"/>
  <c r="K1006" i="5" s="1"/>
  <c r="J1005" i="5"/>
  <c r="K1005" i="5" s="1"/>
  <c r="J1004" i="5"/>
  <c r="K1004" i="5" s="1"/>
  <c r="J1003" i="5"/>
  <c r="K1003" i="5" s="1"/>
  <c r="J1002" i="5"/>
  <c r="K1002" i="5" s="1"/>
  <c r="J1001" i="5"/>
  <c r="K1001" i="5" s="1"/>
  <c r="K1000" i="5"/>
  <c r="J1000" i="5"/>
  <c r="J999" i="5"/>
  <c r="K999" i="5" s="1"/>
  <c r="J998" i="5"/>
  <c r="K998" i="5" s="1"/>
  <c r="J997" i="5"/>
  <c r="K997" i="5" s="1"/>
  <c r="J996" i="5"/>
  <c r="K996" i="5" s="1"/>
  <c r="J995" i="5"/>
  <c r="K995" i="5" s="1"/>
  <c r="J994" i="5"/>
  <c r="K994" i="5" s="1"/>
  <c r="J993" i="5"/>
  <c r="K993" i="5" s="1"/>
  <c r="K992" i="5"/>
  <c r="J992" i="5"/>
  <c r="J991" i="5"/>
  <c r="K991" i="5" s="1"/>
  <c r="J990" i="5"/>
  <c r="K990" i="5" s="1"/>
  <c r="J989" i="5"/>
  <c r="K989" i="5" s="1"/>
  <c r="J988" i="5"/>
  <c r="K988" i="5" s="1"/>
  <c r="J987" i="5"/>
  <c r="K987" i="5" s="1"/>
  <c r="J986" i="5"/>
  <c r="K986" i="5" s="1"/>
  <c r="J985" i="5"/>
  <c r="K985" i="5" s="1"/>
  <c r="K984" i="5"/>
  <c r="J984" i="5"/>
  <c r="J983" i="5"/>
  <c r="K983" i="5" s="1"/>
  <c r="J982" i="5"/>
  <c r="K982" i="5" s="1"/>
  <c r="J981" i="5"/>
  <c r="K981" i="5" s="1"/>
  <c r="J980" i="5"/>
  <c r="K980" i="5" s="1"/>
  <c r="J979" i="5"/>
  <c r="K979" i="5" s="1"/>
  <c r="J978" i="5"/>
  <c r="K978" i="5" s="1"/>
  <c r="J977" i="5"/>
  <c r="K977" i="5" s="1"/>
  <c r="K976" i="5"/>
  <c r="J976" i="5"/>
  <c r="J975" i="5"/>
  <c r="K975" i="5" s="1"/>
  <c r="J974" i="5"/>
  <c r="K974" i="5" s="1"/>
  <c r="J973" i="5"/>
  <c r="K973" i="5" s="1"/>
  <c r="J972" i="5"/>
  <c r="K972" i="5" s="1"/>
  <c r="J971" i="5"/>
  <c r="K971" i="5" s="1"/>
  <c r="J970" i="5"/>
  <c r="K970" i="5" s="1"/>
  <c r="J969" i="5"/>
  <c r="K969" i="5" s="1"/>
  <c r="K968" i="5"/>
  <c r="J968" i="5"/>
  <c r="J967" i="5"/>
  <c r="K967" i="5" s="1"/>
  <c r="J966" i="5"/>
  <c r="K966" i="5" s="1"/>
  <c r="J965" i="5"/>
  <c r="K965" i="5" s="1"/>
  <c r="J964" i="5"/>
  <c r="K964" i="5" s="1"/>
  <c r="J963" i="5"/>
  <c r="K963" i="5" s="1"/>
  <c r="J962" i="5"/>
  <c r="K962" i="5" s="1"/>
  <c r="J961" i="5"/>
  <c r="K961" i="5" s="1"/>
  <c r="K960" i="5"/>
  <c r="J960" i="5"/>
  <c r="J959" i="5"/>
  <c r="K959" i="5" s="1"/>
  <c r="J958" i="5"/>
  <c r="K958" i="5" s="1"/>
  <c r="J957" i="5"/>
  <c r="K957" i="5" s="1"/>
  <c r="J956" i="5"/>
  <c r="K956" i="5" s="1"/>
  <c r="J955" i="5"/>
  <c r="K955" i="5" s="1"/>
  <c r="J954" i="5"/>
  <c r="K954" i="5" s="1"/>
  <c r="J953" i="5"/>
  <c r="K953" i="5" s="1"/>
  <c r="K952" i="5"/>
  <c r="J952" i="5"/>
  <c r="J951" i="5"/>
  <c r="K951" i="5" s="1"/>
  <c r="J950" i="5"/>
  <c r="K950" i="5" s="1"/>
  <c r="J949" i="5"/>
  <c r="K949" i="5" s="1"/>
  <c r="J948" i="5"/>
  <c r="K948" i="5" s="1"/>
  <c r="J947" i="5"/>
  <c r="K947" i="5" s="1"/>
  <c r="K946" i="5"/>
  <c r="J946" i="5"/>
  <c r="J945" i="5"/>
  <c r="K945" i="5" s="1"/>
  <c r="K944" i="5"/>
  <c r="J944" i="5"/>
  <c r="J943" i="5"/>
  <c r="K943" i="5" s="1"/>
  <c r="J942" i="5"/>
  <c r="K942" i="5" s="1"/>
  <c r="J941" i="5"/>
  <c r="K941" i="5" s="1"/>
  <c r="J940" i="5"/>
  <c r="K940" i="5" s="1"/>
  <c r="J939" i="5"/>
  <c r="K939" i="5" s="1"/>
  <c r="K938" i="5"/>
  <c r="J938" i="5"/>
  <c r="J937" i="5"/>
  <c r="K937" i="5" s="1"/>
  <c r="K936" i="5"/>
  <c r="J936" i="5"/>
  <c r="J935" i="5"/>
  <c r="K935" i="5" s="1"/>
  <c r="J934" i="5"/>
  <c r="K934" i="5" s="1"/>
  <c r="J933" i="5"/>
  <c r="K933" i="5" s="1"/>
  <c r="J932" i="5"/>
  <c r="K932" i="5" s="1"/>
  <c r="J931" i="5"/>
  <c r="K931" i="5" s="1"/>
  <c r="K930" i="5"/>
  <c r="J930" i="5"/>
  <c r="J929" i="5"/>
  <c r="K929" i="5" s="1"/>
  <c r="K928" i="5"/>
  <c r="J928" i="5"/>
  <c r="J927" i="5"/>
  <c r="K927" i="5" s="1"/>
  <c r="J926" i="5"/>
  <c r="K926" i="5" s="1"/>
  <c r="J925" i="5"/>
  <c r="K925" i="5" s="1"/>
  <c r="J924" i="5"/>
  <c r="K924" i="5" s="1"/>
  <c r="J923" i="5"/>
  <c r="K923" i="5" s="1"/>
  <c r="K922" i="5"/>
  <c r="J922" i="5"/>
  <c r="J921" i="5"/>
  <c r="K921" i="5" s="1"/>
  <c r="K920" i="5"/>
  <c r="J920" i="5"/>
  <c r="J919" i="5"/>
  <c r="K919" i="5" s="1"/>
  <c r="J918" i="5"/>
  <c r="K918" i="5" s="1"/>
  <c r="J917" i="5"/>
  <c r="K917" i="5" s="1"/>
  <c r="J916" i="5"/>
  <c r="K916" i="5" s="1"/>
  <c r="J915" i="5"/>
  <c r="K915" i="5" s="1"/>
  <c r="K914" i="5"/>
  <c r="J914" i="5"/>
  <c r="J913" i="5"/>
  <c r="K913" i="5" s="1"/>
  <c r="K912" i="5"/>
  <c r="J912" i="5"/>
  <c r="J911" i="5"/>
  <c r="K911" i="5" s="1"/>
  <c r="J910" i="5"/>
  <c r="K910" i="5" s="1"/>
  <c r="J909" i="5"/>
  <c r="K909" i="5" s="1"/>
  <c r="J908" i="5"/>
  <c r="K908" i="5" s="1"/>
  <c r="J907" i="5"/>
  <c r="K907" i="5" s="1"/>
  <c r="K906" i="5"/>
  <c r="J906" i="5"/>
  <c r="J905" i="5"/>
  <c r="K905" i="5" s="1"/>
  <c r="K904" i="5"/>
  <c r="J904" i="5"/>
  <c r="J903" i="5"/>
  <c r="K903" i="5" s="1"/>
  <c r="J902" i="5"/>
  <c r="K902" i="5" s="1"/>
  <c r="J901" i="5"/>
  <c r="K901" i="5" s="1"/>
  <c r="J900" i="5"/>
  <c r="K900" i="5" s="1"/>
  <c r="J899" i="5"/>
  <c r="K899" i="5" s="1"/>
  <c r="K898" i="5"/>
  <c r="J898" i="5"/>
  <c r="J897" i="5"/>
  <c r="K897" i="5" s="1"/>
  <c r="K896" i="5"/>
  <c r="J896" i="5"/>
  <c r="J895" i="5"/>
  <c r="K895" i="5" s="1"/>
  <c r="J894" i="5"/>
  <c r="K894" i="5" s="1"/>
  <c r="J893" i="5"/>
  <c r="K893" i="5" s="1"/>
  <c r="J892" i="5"/>
  <c r="K892" i="5" s="1"/>
  <c r="J891" i="5"/>
  <c r="K891" i="5" s="1"/>
  <c r="K890" i="5"/>
  <c r="J890" i="5"/>
  <c r="J889" i="5"/>
  <c r="K889" i="5" s="1"/>
  <c r="K888" i="5"/>
  <c r="J888" i="5"/>
  <c r="J887" i="5"/>
  <c r="K887" i="5" s="1"/>
  <c r="J886" i="5"/>
  <c r="K886" i="5" s="1"/>
  <c r="J885" i="5"/>
  <c r="K885" i="5" s="1"/>
  <c r="J884" i="5"/>
  <c r="K884" i="5" s="1"/>
  <c r="J883" i="5"/>
  <c r="K883" i="5" s="1"/>
  <c r="K882" i="5"/>
  <c r="J882" i="5"/>
  <c r="J881" i="5"/>
  <c r="K881" i="5" s="1"/>
  <c r="K880" i="5"/>
  <c r="J880" i="5"/>
  <c r="J879" i="5"/>
  <c r="K879" i="5" s="1"/>
  <c r="J878" i="5"/>
  <c r="K878" i="5" s="1"/>
  <c r="J877" i="5"/>
  <c r="K877" i="5" s="1"/>
  <c r="J876" i="5"/>
  <c r="K876" i="5" s="1"/>
  <c r="J875" i="5"/>
  <c r="K875" i="5" s="1"/>
  <c r="K874" i="5"/>
  <c r="J874" i="5"/>
  <c r="J873" i="5"/>
  <c r="K873" i="5" s="1"/>
  <c r="K872" i="5"/>
  <c r="J872" i="5"/>
  <c r="J871" i="5"/>
  <c r="K871" i="5" s="1"/>
  <c r="J870" i="5"/>
  <c r="K870" i="5" s="1"/>
  <c r="J869" i="5"/>
  <c r="K869" i="5" s="1"/>
  <c r="J868" i="5"/>
  <c r="K868" i="5" s="1"/>
  <c r="J867" i="5"/>
  <c r="K867" i="5" s="1"/>
  <c r="K866" i="5"/>
  <c r="J866" i="5"/>
  <c r="J865" i="5"/>
  <c r="K865" i="5" s="1"/>
  <c r="K864" i="5"/>
  <c r="J864" i="5"/>
  <c r="J863" i="5"/>
  <c r="K863" i="5" s="1"/>
  <c r="J862" i="5"/>
  <c r="K862" i="5" s="1"/>
  <c r="J861" i="5"/>
  <c r="K861" i="5" s="1"/>
  <c r="J860" i="5"/>
  <c r="K860" i="5" s="1"/>
  <c r="J859" i="5"/>
  <c r="K859" i="5" s="1"/>
  <c r="K858" i="5"/>
  <c r="J858" i="5"/>
  <c r="J857" i="5"/>
  <c r="K857" i="5" s="1"/>
  <c r="K856" i="5"/>
  <c r="J856" i="5"/>
  <c r="J855" i="5"/>
  <c r="K855" i="5" s="1"/>
  <c r="J854" i="5"/>
  <c r="K854" i="5" s="1"/>
  <c r="J853" i="5"/>
  <c r="K853" i="5" s="1"/>
  <c r="J852" i="5"/>
  <c r="K852" i="5" s="1"/>
  <c r="J851" i="5"/>
  <c r="K851" i="5" s="1"/>
  <c r="K850" i="5"/>
  <c r="J850" i="5"/>
  <c r="J849" i="5"/>
  <c r="K849" i="5" s="1"/>
  <c r="K848" i="5"/>
  <c r="J848" i="5"/>
  <c r="J847" i="5"/>
  <c r="K847" i="5" s="1"/>
  <c r="J846" i="5"/>
  <c r="K846" i="5" s="1"/>
  <c r="J845" i="5"/>
  <c r="K845" i="5" s="1"/>
  <c r="J844" i="5"/>
  <c r="K844" i="5" s="1"/>
  <c r="J843" i="5"/>
  <c r="K843" i="5" s="1"/>
  <c r="K842" i="5"/>
  <c r="J842" i="5"/>
  <c r="J841" i="5"/>
  <c r="K841" i="5" s="1"/>
  <c r="K840" i="5"/>
  <c r="J840" i="5"/>
  <c r="J839" i="5"/>
  <c r="K839" i="5" s="1"/>
  <c r="J838" i="5"/>
  <c r="K838" i="5" s="1"/>
  <c r="J837" i="5"/>
  <c r="K837" i="5" s="1"/>
  <c r="J836" i="5"/>
  <c r="K836" i="5" s="1"/>
  <c r="J835" i="5"/>
  <c r="K835" i="5" s="1"/>
  <c r="K834" i="5"/>
  <c r="J834" i="5"/>
  <c r="J833" i="5"/>
  <c r="K833" i="5" s="1"/>
  <c r="K832" i="5"/>
  <c r="J832" i="5"/>
  <c r="J831" i="5"/>
  <c r="K831" i="5" s="1"/>
  <c r="J830" i="5"/>
  <c r="K830" i="5" s="1"/>
  <c r="J829" i="5"/>
  <c r="K829" i="5" s="1"/>
  <c r="J828" i="5"/>
  <c r="K828" i="5" s="1"/>
  <c r="J827" i="5"/>
  <c r="K827" i="5" s="1"/>
  <c r="K826" i="5"/>
  <c r="J826" i="5"/>
  <c r="J825" i="5"/>
  <c r="K825" i="5" s="1"/>
  <c r="K824" i="5"/>
  <c r="J824" i="5"/>
  <c r="J823" i="5"/>
  <c r="K823" i="5" s="1"/>
  <c r="J822" i="5"/>
  <c r="K822" i="5" s="1"/>
  <c r="J821" i="5"/>
  <c r="K821" i="5" s="1"/>
  <c r="J820" i="5"/>
  <c r="K820" i="5" s="1"/>
  <c r="J819" i="5"/>
  <c r="K819" i="5" s="1"/>
  <c r="K818" i="5"/>
  <c r="J818" i="5"/>
  <c r="J817" i="5"/>
  <c r="K817" i="5" s="1"/>
  <c r="K816" i="5"/>
  <c r="J816" i="5"/>
  <c r="J815" i="5"/>
  <c r="K815" i="5" s="1"/>
  <c r="J814" i="5"/>
  <c r="K814" i="5" s="1"/>
  <c r="J813" i="5"/>
  <c r="K813" i="5" s="1"/>
  <c r="J812" i="5"/>
  <c r="K812" i="5" s="1"/>
  <c r="J811" i="5"/>
  <c r="K811" i="5" s="1"/>
  <c r="K810" i="5"/>
  <c r="J810" i="5"/>
  <c r="J809" i="5"/>
  <c r="K809" i="5" s="1"/>
  <c r="K808" i="5"/>
  <c r="J808" i="5"/>
  <c r="J807" i="5"/>
  <c r="K807" i="5" s="1"/>
  <c r="J806" i="5"/>
  <c r="K806" i="5" s="1"/>
  <c r="J805" i="5"/>
  <c r="K805" i="5" s="1"/>
  <c r="J804" i="5"/>
  <c r="K804" i="5" s="1"/>
  <c r="J803" i="5"/>
  <c r="K803" i="5" s="1"/>
  <c r="K802" i="5"/>
  <c r="J802" i="5"/>
  <c r="J801" i="5"/>
  <c r="K801" i="5" s="1"/>
  <c r="K800" i="5"/>
  <c r="J800" i="5"/>
  <c r="J799" i="5"/>
  <c r="K799" i="5" s="1"/>
  <c r="J798" i="5"/>
  <c r="K798" i="5" s="1"/>
  <c r="J797" i="5"/>
  <c r="K797" i="5" s="1"/>
  <c r="J796" i="5"/>
  <c r="K796" i="5" s="1"/>
  <c r="J795" i="5"/>
  <c r="K795" i="5" s="1"/>
  <c r="K794" i="5"/>
  <c r="J794" i="5"/>
  <c r="O793" i="5"/>
  <c r="J793" i="5"/>
  <c r="K793" i="5" s="1"/>
  <c r="O792" i="5"/>
  <c r="K792" i="5"/>
  <c r="J792" i="5"/>
  <c r="O791" i="5"/>
  <c r="K791" i="5"/>
  <c r="J791" i="5"/>
  <c r="O790" i="5"/>
  <c r="K790" i="5"/>
  <c r="J790" i="5"/>
  <c r="O789" i="5"/>
  <c r="J789" i="5"/>
  <c r="K789" i="5" s="1"/>
  <c r="O788" i="5"/>
  <c r="K788" i="5"/>
  <c r="J788" i="5"/>
  <c r="O787" i="5"/>
  <c r="K787" i="5"/>
  <c r="J787" i="5"/>
  <c r="O786" i="5"/>
  <c r="J786" i="5"/>
  <c r="K786" i="5" s="1"/>
  <c r="O785" i="5"/>
  <c r="J785" i="5"/>
  <c r="K785" i="5" s="1"/>
  <c r="O784" i="5"/>
  <c r="J784" i="5"/>
  <c r="K784" i="5" s="1"/>
  <c r="O783" i="5"/>
  <c r="K783" i="5"/>
  <c r="J783" i="5"/>
  <c r="O782" i="5"/>
  <c r="K782" i="5"/>
  <c r="J782" i="5"/>
  <c r="O781" i="5"/>
  <c r="J781" i="5"/>
  <c r="K781" i="5" s="1"/>
  <c r="O780" i="5"/>
  <c r="J780" i="5"/>
  <c r="K780" i="5" s="1"/>
  <c r="O779" i="5"/>
  <c r="K779" i="5"/>
  <c r="J779" i="5"/>
  <c r="O778" i="5"/>
  <c r="J778" i="5"/>
  <c r="K778" i="5" s="1"/>
  <c r="O777" i="5"/>
  <c r="J777" i="5"/>
  <c r="K777" i="5" s="1"/>
  <c r="O776" i="5"/>
  <c r="J776" i="5"/>
  <c r="K776" i="5" s="1"/>
  <c r="O775" i="5"/>
  <c r="K775" i="5"/>
  <c r="J775" i="5"/>
  <c r="O774" i="5"/>
  <c r="K774" i="5"/>
  <c r="J774" i="5"/>
  <c r="O773" i="5"/>
  <c r="J773" i="5"/>
  <c r="K773" i="5" s="1"/>
  <c r="O772" i="5"/>
  <c r="J772" i="5"/>
  <c r="K772" i="5" s="1"/>
  <c r="O771" i="5"/>
  <c r="K771" i="5"/>
  <c r="J771" i="5"/>
  <c r="O770" i="5"/>
  <c r="J770" i="5"/>
  <c r="K770" i="5" s="1"/>
  <c r="O769" i="5"/>
  <c r="J769" i="5"/>
  <c r="K769" i="5" s="1"/>
  <c r="O768" i="5"/>
  <c r="J768" i="5"/>
  <c r="K768" i="5" s="1"/>
  <c r="O767" i="5"/>
  <c r="K767" i="5"/>
  <c r="J767" i="5"/>
  <c r="O766" i="5"/>
  <c r="K766" i="5"/>
  <c r="J766" i="5"/>
  <c r="O765" i="5"/>
  <c r="J765" i="5"/>
  <c r="K765" i="5" s="1"/>
  <c r="O764" i="5"/>
  <c r="J764" i="5"/>
  <c r="K764" i="5" s="1"/>
  <c r="O763" i="5"/>
  <c r="K763" i="5"/>
  <c r="J763" i="5"/>
  <c r="O762" i="5"/>
  <c r="J762" i="5"/>
  <c r="K762" i="5" s="1"/>
  <c r="O761" i="5"/>
  <c r="J761" i="5"/>
  <c r="K761" i="5" s="1"/>
  <c r="O760" i="5"/>
  <c r="J760" i="5"/>
  <c r="K760" i="5" s="1"/>
  <c r="O759" i="5"/>
  <c r="J759" i="5"/>
  <c r="K759" i="5" s="1"/>
  <c r="O758" i="5"/>
  <c r="K758" i="5"/>
  <c r="J758" i="5"/>
  <c r="O757" i="5"/>
  <c r="K757" i="5"/>
  <c r="J757" i="5"/>
  <c r="O756" i="5"/>
  <c r="J756" i="5"/>
  <c r="K756" i="5" s="1"/>
  <c r="O755" i="5"/>
  <c r="J755" i="5"/>
  <c r="K755" i="5" s="1"/>
  <c r="O754" i="5"/>
  <c r="K754" i="5"/>
  <c r="J754" i="5"/>
  <c r="O753" i="5"/>
  <c r="K753" i="5"/>
  <c r="J753" i="5"/>
  <c r="O752" i="5"/>
  <c r="J752" i="5"/>
  <c r="K752" i="5" s="1"/>
  <c r="O751" i="5"/>
  <c r="J751" i="5"/>
  <c r="K751" i="5" s="1"/>
  <c r="O750" i="5"/>
  <c r="K750" i="5"/>
  <c r="J750" i="5"/>
  <c r="O749" i="5"/>
  <c r="K749" i="5"/>
  <c r="J749" i="5"/>
  <c r="O748" i="5"/>
  <c r="J748" i="5"/>
  <c r="K748" i="5" s="1"/>
  <c r="O747" i="5"/>
  <c r="J747" i="5"/>
  <c r="K747" i="5" s="1"/>
  <c r="O746" i="5"/>
  <c r="K746" i="5"/>
  <c r="J746" i="5"/>
  <c r="O745" i="5"/>
  <c r="K745" i="5"/>
  <c r="J745" i="5"/>
  <c r="O744" i="5"/>
  <c r="J744" i="5"/>
  <c r="K744" i="5" s="1"/>
  <c r="O743" i="5"/>
  <c r="J743" i="5"/>
  <c r="K743" i="5" s="1"/>
  <c r="O742" i="5"/>
  <c r="K742" i="5"/>
  <c r="J742" i="5"/>
  <c r="O741" i="5"/>
  <c r="K741" i="5"/>
  <c r="J741" i="5"/>
  <c r="O740" i="5"/>
  <c r="J740" i="5"/>
  <c r="K740" i="5" s="1"/>
  <c r="O739" i="5"/>
  <c r="J739" i="5"/>
  <c r="K739" i="5" s="1"/>
  <c r="O738" i="5"/>
  <c r="K738" i="5"/>
  <c r="J738" i="5"/>
  <c r="O737" i="5"/>
  <c r="K737" i="5"/>
  <c r="J737" i="5"/>
  <c r="O736" i="5"/>
  <c r="J736" i="5"/>
  <c r="K736" i="5" s="1"/>
  <c r="O735" i="5"/>
  <c r="J735" i="5"/>
  <c r="K735" i="5" s="1"/>
  <c r="O734" i="5"/>
  <c r="J734" i="5"/>
  <c r="K734" i="5" s="1"/>
  <c r="O733" i="5"/>
  <c r="K733" i="5"/>
  <c r="J733" i="5"/>
  <c r="O732" i="5"/>
  <c r="J732" i="5"/>
  <c r="K732" i="5" s="1"/>
  <c r="O731" i="5"/>
  <c r="J731" i="5"/>
  <c r="K731" i="5" s="1"/>
  <c r="O730" i="5"/>
  <c r="J730" i="5"/>
  <c r="K730" i="5" s="1"/>
  <c r="O729" i="5"/>
  <c r="K729" i="5"/>
  <c r="J729" i="5"/>
  <c r="O728" i="5"/>
  <c r="J728" i="5"/>
  <c r="K728" i="5" s="1"/>
  <c r="O727" i="5"/>
  <c r="J727" i="5"/>
  <c r="K727" i="5" s="1"/>
  <c r="O726" i="5"/>
  <c r="J726" i="5"/>
  <c r="K726" i="5" s="1"/>
  <c r="O725" i="5"/>
  <c r="K725" i="5"/>
  <c r="J725" i="5"/>
  <c r="O724" i="5"/>
  <c r="J724" i="5"/>
  <c r="K724" i="5" s="1"/>
  <c r="O723" i="5"/>
  <c r="J723" i="5"/>
  <c r="K723" i="5" s="1"/>
  <c r="O722" i="5"/>
  <c r="J722" i="5"/>
  <c r="K722" i="5" s="1"/>
  <c r="J721" i="5"/>
  <c r="K721" i="5" s="1"/>
  <c r="J720" i="5"/>
  <c r="K720" i="5" s="1"/>
  <c r="J719" i="5"/>
  <c r="K719" i="5" s="1"/>
  <c r="J718" i="5"/>
  <c r="K718" i="5" s="1"/>
  <c r="J717" i="5"/>
  <c r="K717" i="5" s="1"/>
  <c r="J716" i="5"/>
  <c r="K716" i="5" s="1"/>
  <c r="J715" i="5"/>
  <c r="K715" i="5" s="1"/>
  <c r="J714" i="5"/>
  <c r="K714" i="5" s="1"/>
  <c r="J713" i="5"/>
  <c r="K713" i="5" s="1"/>
  <c r="J712" i="5"/>
  <c r="K712" i="5" s="1"/>
  <c r="J711" i="5"/>
  <c r="K711" i="5" s="1"/>
  <c r="J710" i="5"/>
  <c r="K710" i="5" s="1"/>
  <c r="J709" i="5"/>
  <c r="K709" i="5" s="1"/>
  <c r="J708" i="5"/>
  <c r="K708" i="5" s="1"/>
  <c r="J707" i="5"/>
  <c r="K707" i="5" s="1"/>
  <c r="J706" i="5"/>
  <c r="K706" i="5" s="1"/>
  <c r="J705" i="5"/>
  <c r="K705" i="5" s="1"/>
  <c r="J704" i="5"/>
  <c r="K704" i="5" s="1"/>
  <c r="J703" i="5"/>
  <c r="K703" i="5" s="1"/>
  <c r="J702" i="5"/>
  <c r="K702" i="5" s="1"/>
  <c r="J701" i="5"/>
  <c r="K701" i="5" s="1"/>
  <c r="J700" i="5"/>
  <c r="K700" i="5" s="1"/>
  <c r="J699" i="5"/>
  <c r="K699" i="5" s="1"/>
  <c r="J698" i="5"/>
  <c r="K698" i="5" s="1"/>
  <c r="J697" i="5"/>
  <c r="K697" i="5" s="1"/>
  <c r="J696" i="5"/>
  <c r="K696" i="5" s="1"/>
  <c r="J695" i="5"/>
  <c r="K695" i="5" s="1"/>
  <c r="J694" i="5"/>
  <c r="K694" i="5" s="1"/>
  <c r="J693" i="5"/>
  <c r="K693" i="5" s="1"/>
  <c r="J692" i="5"/>
  <c r="K692" i="5" s="1"/>
  <c r="J691" i="5"/>
  <c r="K691" i="5" s="1"/>
  <c r="J690" i="5"/>
  <c r="K690" i="5" s="1"/>
  <c r="J689" i="5"/>
  <c r="K689" i="5" s="1"/>
  <c r="J688" i="5"/>
  <c r="K688" i="5" s="1"/>
  <c r="J687" i="5"/>
  <c r="K687" i="5" s="1"/>
  <c r="J686" i="5"/>
  <c r="K686" i="5" s="1"/>
  <c r="J685" i="5"/>
  <c r="K685" i="5" s="1"/>
  <c r="J684" i="5"/>
  <c r="K684" i="5" s="1"/>
  <c r="J683" i="5"/>
  <c r="K683" i="5" s="1"/>
  <c r="J682" i="5"/>
  <c r="K682" i="5" s="1"/>
  <c r="J681" i="5"/>
  <c r="K681" i="5" s="1"/>
  <c r="J680" i="5"/>
  <c r="K680" i="5" s="1"/>
  <c r="J679" i="5"/>
  <c r="K679" i="5" s="1"/>
  <c r="J678" i="5"/>
  <c r="K678" i="5" s="1"/>
  <c r="J677" i="5"/>
  <c r="K677" i="5" s="1"/>
  <c r="J676" i="5"/>
  <c r="K676" i="5" s="1"/>
  <c r="J675" i="5"/>
  <c r="K675" i="5" s="1"/>
  <c r="J674" i="5"/>
  <c r="K674" i="5" s="1"/>
  <c r="J673" i="5"/>
  <c r="K673" i="5" s="1"/>
  <c r="J672" i="5"/>
  <c r="K672" i="5" s="1"/>
  <c r="J671" i="5"/>
  <c r="K671" i="5" s="1"/>
  <c r="J670" i="5"/>
  <c r="K670" i="5" s="1"/>
  <c r="J669" i="5"/>
  <c r="K669" i="5" s="1"/>
  <c r="J668" i="5"/>
  <c r="K668" i="5" s="1"/>
  <c r="J667" i="5"/>
  <c r="K667" i="5" s="1"/>
  <c r="J666" i="5"/>
  <c r="K666" i="5" s="1"/>
  <c r="J665" i="5"/>
  <c r="K665" i="5" s="1"/>
  <c r="J664" i="5"/>
  <c r="K664" i="5" s="1"/>
  <c r="J663" i="5"/>
  <c r="K663" i="5" s="1"/>
  <c r="J662" i="5"/>
  <c r="K662" i="5" s="1"/>
  <c r="J661" i="5"/>
  <c r="K661" i="5" s="1"/>
  <c r="J660" i="5"/>
  <c r="K660" i="5" s="1"/>
  <c r="J659" i="5"/>
  <c r="K659" i="5" s="1"/>
  <c r="J658" i="5"/>
  <c r="K658" i="5" s="1"/>
  <c r="J657" i="5"/>
  <c r="K657" i="5" s="1"/>
  <c r="J656" i="5"/>
  <c r="K656" i="5" s="1"/>
  <c r="J655" i="5"/>
  <c r="K655" i="5" s="1"/>
  <c r="J654" i="5"/>
  <c r="K654" i="5" s="1"/>
  <c r="J653" i="5"/>
  <c r="K653" i="5" s="1"/>
  <c r="J652" i="5"/>
  <c r="K652" i="5" s="1"/>
  <c r="J651" i="5"/>
  <c r="K651" i="5" s="1"/>
  <c r="J650" i="5"/>
  <c r="K650" i="5" s="1"/>
  <c r="J649" i="5"/>
  <c r="K649" i="5" s="1"/>
  <c r="J648" i="5"/>
  <c r="K648" i="5" s="1"/>
  <c r="J647" i="5"/>
  <c r="K647" i="5" s="1"/>
  <c r="J646" i="5"/>
  <c r="K646" i="5" s="1"/>
  <c r="J645" i="5"/>
  <c r="K645" i="5" s="1"/>
  <c r="J644" i="5"/>
  <c r="K644" i="5" s="1"/>
  <c r="J643" i="5"/>
  <c r="K643" i="5" s="1"/>
  <c r="J642" i="5"/>
  <c r="K642" i="5" s="1"/>
  <c r="J641" i="5"/>
  <c r="K641" i="5" s="1"/>
  <c r="J640" i="5"/>
  <c r="K640" i="5" s="1"/>
  <c r="J639" i="5"/>
  <c r="K639" i="5" s="1"/>
  <c r="J638" i="5"/>
  <c r="K638" i="5" s="1"/>
  <c r="J637" i="5"/>
  <c r="K637" i="5" s="1"/>
  <c r="J636" i="5"/>
  <c r="K636" i="5" s="1"/>
  <c r="J635" i="5"/>
  <c r="K635" i="5" s="1"/>
  <c r="J634" i="5"/>
  <c r="K634" i="5" s="1"/>
  <c r="J633" i="5"/>
  <c r="K633" i="5" s="1"/>
  <c r="J632" i="5"/>
  <c r="K632" i="5" s="1"/>
  <c r="J631" i="5"/>
  <c r="K631" i="5" s="1"/>
  <c r="J630" i="5"/>
  <c r="K630" i="5" s="1"/>
  <c r="J629" i="5"/>
  <c r="K629" i="5" s="1"/>
  <c r="J628" i="5"/>
  <c r="K628" i="5" s="1"/>
  <c r="J627" i="5"/>
  <c r="K627" i="5" s="1"/>
  <c r="J626" i="5"/>
  <c r="K626" i="5" s="1"/>
  <c r="J625" i="5"/>
  <c r="K625" i="5" s="1"/>
  <c r="J624" i="5"/>
  <c r="K624" i="5" s="1"/>
  <c r="J623" i="5"/>
  <c r="K623" i="5" s="1"/>
  <c r="J622" i="5"/>
  <c r="K622" i="5" s="1"/>
  <c r="J621" i="5"/>
  <c r="K621" i="5" s="1"/>
  <c r="J620" i="5"/>
  <c r="K620" i="5" s="1"/>
  <c r="J619" i="5"/>
  <c r="K619" i="5" s="1"/>
  <c r="J618" i="5"/>
  <c r="K618" i="5" s="1"/>
  <c r="J617" i="5"/>
  <c r="K617" i="5" s="1"/>
  <c r="J616" i="5"/>
  <c r="K616" i="5" s="1"/>
  <c r="J615" i="5"/>
  <c r="K615" i="5" s="1"/>
  <c r="J614" i="5"/>
  <c r="K614" i="5" s="1"/>
  <c r="J613" i="5"/>
  <c r="K613" i="5" s="1"/>
  <c r="J612" i="5"/>
  <c r="K612" i="5" s="1"/>
  <c r="J611" i="5"/>
  <c r="K611" i="5" s="1"/>
  <c r="J610" i="5"/>
  <c r="K610" i="5" s="1"/>
  <c r="J609" i="5"/>
  <c r="K609" i="5" s="1"/>
  <c r="J608" i="5"/>
  <c r="K608" i="5" s="1"/>
  <c r="J607" i="5"/>
  <c r="K607" i="5" s="1"/>
  <c r="J606" i="5"/>
  <c r="K606" i="5" s="1"/>
  <c r="J605" i="5"/>
  <c r="K605" i="5" s="1"/>
  <c r="J604" i="5"/>
  <c r="K604" i="5" s="1"/>
  <c r="J603" i="5"/>
  <c r="K603" i="5" s="1"/>
  <c r="J602" i="5"/>
  <c r="K602" i="5" s="1"/>
  <c r="J601" i="5"/>
  <c r="K601" i="5" s="1"/>
  <c r="J600" i="5"/>
  <c r="K600" i="5" s="1"/>
  <c r="J599" i="5"/>
  <c r="K599" i="5" s="1"/>
  <c r="J598" i="5"/>
  <c r="K598" i="5" s="1"/>
  <c r="J597" i="5"/>
  <c r="K597" i="5" s="1"/>
  <c r="J596" i="5"/>
  <c r="K596" i="5" s="1"/>
  <c r="J595" i="5"/>
  <c r="K595" i="5" s="1"/>
  <c r="J594" i="5"/>
  <c r="K594" i="5" s="1"/>
  <c r="J593" i="5"/>
  <c r="K593" i="5" s="1"/>
  <c r="J592" i="5"/>
  <c r="K592" i="5" s="1"/>
  <c r="J591" i="5"/>
  <c r="K591" i="5" s="1"/>
  <c r="J590" i="5"/>
  <c r="K590" i="5" s="1"/>
  <c r="J589" i="5"/>
  <c r="K589" i="5" s="1"/>
  <c r="J588" i="5"/>
  <c r="K588" i="5" s="1"/>
  <c r="J587" i="5"/>
  <c r="K587" i="5" s="1"/>
  <c r="J586" i="5"/>
  <c r="K586" i="5" s="1"/>
  <c r="J585" i="5"/>
  <c r="K585" i="5" s="1"/>
  <c r="J584" i="5"/>
  <c r="K584" i="5" s="1"/>
  <c r="J583" i="5"/>
  <c r="K583" i="5" s="1"/>
  <c r="J582" i="5"/>
  <c r="K582" i="5" s="1"/>
  <c r="J581" i="5"/>
  <c r="K581" i="5" s="1"/>
  <c r="J580" i="5"/>
  <c r="K580" i="5" s="1"/>
  <c r="J579" i="5"/>
  <c r="K579" i="5" s="1"/>
  <c r="J578" i="5"/>
  <c r="K578" i="5" s="1"/>
  <c r="J577" i="5"/>
  <c r="K577" i="5" s="1"/>
  <c r="J576" i="5"/>
  <c r="K576" i="5" s="1"/>
  <c r="J575" i="5"/>
  <c r="K575" i="5" s="1"/>
  <c r="J574" i="5"/>
  <c r="K574" i="5" s="1"/>
  <c r="J573" i="5"/>
  <c r="K573" i="5" s="1"/>
  <c r="J572" i="5"/>
  <c r="K572" i="5" s="1"/>
  <c r="J571" i="5"/>
  <c r="K571" i="5" s="1"/>
  <c r="J570" i="5"/>
  <c r="K570" i="5" s="1"/>
  <c r="J569" i="5"/>
  <c r="K569" i="5" s="1"/>
  <c r="J568" i="5"/>
  <c r="K568" i="5" s="1"/>
  <c r="J567" i="5"/>
  <c r="K567" i="5" s="1"/>
  <c r="J566" i="5"/>
  <c r="K566" i="5" s="1"/>
  <c r="J565" i="5"/>
  <c r="K565" i="5" s="1"/>
  <c r="J564" i="5"/>
  <c r="K564" i="5" s="1"/>
  <c r="J563" i="5"/>
  <c r="K563" i="5" s="1"/>
  <c r="J562" i="5"/>
  <c r="K562" i="5" s="1"/>
  <c r="J561" i="5"/>
  <c r="K561" i="5" s="1"/>
  <c r="J560" i="5"/>
  <c r="K560" i="5" s="1"/>
  <c r="J559" i="5"/>
  <c r="K559" i="5" s="1"/>
  <c r="J558" i="5"/>
  <c r="K558" i="5" s="1"/>
  <c r="J557" i="5"/>
  <c r="K557" i="5" s="1"/>
  <c r="J556" i="5"/>
  <c r="K556" i="5" s="1"/>
  <c r="J555" i="5"/>
  <c r="K555" i="5" s="1"/>
  <c r="J554" i="5"/>
  <c r="K554" i="5" s="1"/>
  <c r="J553" i="5"/>
  <c r="K553" i="5" s="1"/>
  <c r="J552" i="5"/>
  <c r="K552" i="5" s="1"/>
  <c r="J551" i="5"/>
  <c r="K551" i="5" s="1"/>
  <c r="J550" i="5"/>
  <c r="K550" i="5" s="1"/>
  <c r="J549" i="5"/>
  <c r="K549" i="5" s="1"/>
  <c r="J548" i="5"/>
  <c r="K548" i="5" s="1"/>
  <c r="J547" i="5"/>
  <c r="K547" i="5" s="1"/>
  <c r="J546" i="5"/>
  <c r="K546" i="5" s="1"/>
  <c r="J545" i="5"/>
  <c r="K545" i="5" s="1"/>
  <c r="J544" i="5"/>
  <c r="K544" i="5" s="1"/>
  <c r="J543" i="5"/>
  <c r="K543" i="5" s="1"/>
  <c r="J542" i="5"/>
  <c r="K542" i="5" s="1"/>
  <c r="J541" i="5"/>
  <c r="K541" i="5" s="1"/>
  <c r="J540" i="5"/>
  <c r="K540" i="5" s="1"/>
  <c r="J539" i="5"/>
  <c r="K539" i="5" s="1"/>
  <c r="J538" i="5"/>
  <c r="K538" i="5" s="1"/>
  <c r="J537" i="5"/>
  <c r="K537" i="5" s="1"/>
  <c r="J536" i="5"/>
  <c r="K536" i="5" s="1"/>
  <c r="J535" i="5"/>
  <c r="K535" i="5" s="1"/>
  <c r="J534" i="5"/>
  <c r="K534" i="5" s="1"/>
  <c r="J533" i="5"/>
  <c r="K533" i="5" s="1"/>
  <c r="J532" i="5"/>
  <c r="K532" i="5" s="1"/>
  <c r="J531" i="5"/>
  <c r="K531" i="5" s="1"/>
  <c r="J530" i="5"/>
  <c r="K530" i="5" s="1"/>
  <c r="J529" i="5"/>
  <c r="K529" i="5" s="1"/>
  <c r="J528" i="5"/>
  <c r="K528" i="5" s="1"/>
  <c r="J527" i="5"/>
  <c r="K527" i="5" s="1"/>
  <c r="J526" i="5"/>
  <c r="K526" i="5" s="1"/>
  <c r="J525" i="5"/>
  <c r="K525" i="5" s="1"/>
  <c r="J524" i="5"/>
  <c r="K524" i="5" s="1"/>
  <c r="J523" i="5"/>
  <c r="K523" i="5" s="1"/>
  <c r="J522" i="5"/>
  <c r="K522" i="5" s="1"/>
  <c r="J521" i="5"/>
  <c r="K521" i="5" s="1"/>
  <c r="J520" i="5"/>
  <c r="K520" i="5" s="1"/>
  <c r="J519" i="5"/>
  <c r="K519" i="5" s="1"/>
  <c r="J518" i="5"/>
  <c r="K518" i="5" s="1"/>
  <c r="J517" i="5"/>
  <c r="K517" i="5" s="1"/>
  <c r="J516" i="5"/>
  <c r="K516" i="5" s="1"/>
  <c r="J515" i="5"/>
  <c r="K515" i="5" s="1"/>
  <c r="J514" i="5"/>
  <c r="K514" i="5" s="1"/>
  <c r="J513" i="5"/>
  <c r="K513" i="5" s="1"/>
  <c r="J512" i="5"/>
  <c r="K512" i="5" s="1"/>
  <c r="J511" i="5"/>
  <c r="K511" i="5" s="1"/>
  <c r="J510" i="5"/>
  <c r="K510" i="5" s="1"/>
  <c r="J509" i="5"/>
  <c r="K509" i="5" s="1"/>
  <c r="J508" i="5"/>
  <c r="K508" i="5" s="1"/>
  <c r="J507" i="5"/>
  <c r="K507" i="5" s="1"/>
  <c r="J506" i="5"/>
  <c r="K506" i="5" s="1"/>
  <c r="J505" i="5"/>
  <c r="K505" i="5" s="1"/>
  <c r="J504" i="5"/>
  <c r="K504" i="5" s="1"/>
  <c r="J503" i="5"/>
  <c r="K503" i="5" s="1"/>
  <c r="J502" i="5"/>
  <c r="K502" i="5" s="1"/>
  <c r="J501" i="5"/>
  <c r="K501" i="5" s="1"/>
  <c r="J500" i="5"/>
  <c r="K500" i="5" s="1"/>
  <c r="J499" i="5"/>
  <c r="K499" i="5" s="1"/>
  <c r="J498" i="5"/>
  <c r="K498" i="5" s="1"/>
  <c r="J497" i="5"/>
  <c r="K497" i="5" s="1"/>
  <c r="J496" i="5"/>
  <c r="K496" i="5" s="1"/>
  <c r="J495" i="5"/>
  <c r="K495" i="5" s="1"/>
  <c r="J494" i="5"/>
  <c r="K494" i="5" s="1"/>
  <c r="J493" i="5"/>
  <c r="K493" i="5" s="1"/>
  <c r="J492" i="5"/>
  <c r="K492" i="5" s="1"/>
  <c r="J491" i="5"/>
  <c r="K491" i="5" s="1"/>
  <c r="J490" i="5"/>
  <c r="K490" i="5" s="1"/>
  <c r="J489" i="5"/>
  <c r="K489" i="5" s="1"/>
  <c r="J488" i="5"/>
  <c r="K488" i="5" s="1"/>
  <c r="J487" i="5"/>
  <c r="K487" i="5" s="1"/>
  <c r="K486" i="5"/>
  <c r="J486" i="5"/>
  <c r="J485" i="5"/>
  <c r="K485" i="5" s="1"/>
  <c r="K484" i="5"/>
  <c r="J484" i="5"/>
  <c r="J483" i="5"/>
  <c r="K483" i="5" s="1"/>
  <c r="K482" i="5"/>
  <c r="J482" i="5"/>
  <c r="J481" i="5"/>
  <c r="K481" i="5" s="1"/>
  <c r="K480" i="5"/>
  <c r="J480" i="5"/>
  <c r="J479" i="5"/>
  <c r="K479" i="5" s="1"/>
  <c r="K478" i="5"/>
  <c r="J478" i="5"/>
  <c r="J477" i="5"/>
  <c r="K477" i="5" s="1"/>
  <c r="K476" i="5"/>
  <c r="J476" i="5"/>
  <c r="J475" i="5"/>
  <c r="K475" i="5" s="1"/>
  <c r="K474" i="5"/>
  <c r="J474" i="5"/>
  <c r="J473" i="5"/>
  <c r="K473" i="5" s="1"/>
  <c r="K472" i="5"/>
  <c r="J472" i="5"/>
  <c r="J471" i="5"/>
  <c r="K471" i="5" s="1"/>
  <c r="K470" i="5"/>
  <c r="J470" i="5"/>
  <c r="J469" i="5"/>
  <c r="K469" i="5" s="1"/>
  <c r="K468" i="5"/>
  <c r="J468" i="5"/>
  <c r="J467" i="5"/>
  <c r="K467" i="5" s="1"/>
  <c r="K466" i="5"/>
  <c r="J466" i="5"/>
  <c r="J465" i="5"/>
  <c r="K465" i="5" s="1"/>
  <c r="K464" i="5"/>
  <c r="J464" i="5"/>
  <c r="J463" i="5"/>
  <c r="K463" i="5" s="1"/>
  <c r="K462" i="5"/>
  <c r="J462" i="5"/>
  <c r="J461" i="5"/>
  <c r="K461" i="5" s="1"/>
  <c r="K460" i="5"/>
  <c r="J460" i="5"/>
  <c r="J459" i="5"/>
  <c r="K459" i="5" s="1"/>
  <c r="K458" i="5"/>
  <c r="J458" i="5"/>
  <c r="J457" i="5"/>
  <c r="K457" i="5" s="1"/>
  <c r="K456" i="5"/>
  <c r="J456" i="5"/>
  <c r="J455" i="5"/>
  <c r="K455" i="5" s="1"/>
  <c r="K454" i="5"/>
  <c r="J454" i="5"/>
  <c r="J453" i="5"/>
  <c r="K453" i="5" s="1"/>
  <c r="K452" i="5"/>
  <c r="J452" i="5"/>
  <c r="J451" i="5"/>
  <c r="K451" i="5" s="1"/>
  <c r="K450" i="5"/>
  <c r="J450" i="5"/>
  <c r="J449" i="5"/>
  <c r="K449" i="5" s="1"/>
  <c r="K448" i="5"/>
  <c r="J448" i="5"/>
  <c r="J447" i="5"/>
  <c r="K447" i="5" s="1"/>
  <c r="K446" i="5"/>
  <c r="J446" i="5"/>
  <c r="J445" i="5"/>
  <c r="K445" i="5" s="1"/>
  <c r="K444" i="5"/>
  <c r="J444" i="5"/>
  <c r="J443" i="5"/>
  <c r="K443" i="5" s="1"/>
  <c r="K442" i="5"/>
  <c r="J442" i="5"/>
  <c r="J441" i="5"/>
  <c r="K441" i="5" s="1"/>
  <c r="K440" i="5"/>
  <c r="J440" i="5"/>
  <c r="J439" i="5"/>
  <c r="K439" i="5" s="1"/>
  <c r="K438" i="5"/>
  <c r="J438" i="5"/>
  <c r="J437" i="5"/>
  <c r="K437" i="5" s="1"/>
  <c r="K436" i="5"/>
  <c r="J436" i="5"/>
  <c r="J435" i="5"/>
  <c r="K435" i="5" s="1"/>
  <c r="K434" i="5"/>
  <c r="J434" i="5"/>
  <c r="J433" i="5"/>
  <c r="K433" i="5" s="1"/>
  <c r="K432" i="5"/>
  <c r="J432" i="5"/>
  <c r="J431" i="5"/>
  <c r="K431" i="5" s="1"/>
  <c r="K430" i="5"/>
  <c r="J430" i="5"/>
  <c r="J429" i="5"/>
  <c r="K429" i="5" s="1"/>
  <c r="K428" i="5"/>
  <c r="J428" i="5"/>
  <c r="J427" i="5"/>
  <c r="K427" i="5" s="1"/>
  <c r="K426" i="5"/>
  <c r="J426" i="5"/>
  <c r="J425" i="5"/>
  <c r="K425" i="5" s="1"/>
  <c r="K424" i="5"/>
  <c r="J424" i="5"/>
  <c r="J423" i="5"/>
  <c r="K423" i="5" s="1"/>
  <c r="K422" i="5"/>
  <c r="J422" i="5"/>
  <c r="J421" i="5"/>
  <c r="K421" i="5" s="1"/>
  <c r="K420" i="5"/>
  <c r="J420" i="5"/>
  <c r="J419" i="5"/>
  <c r="K419" i="5" s="1"/>
  <c r="K418" i="5"/>
  <c r="J418" i="5"/>
  <c r="J417" i="5"/>
  <c r="K417" i="5" s="1"/>
  <c r="K416" i="5"/>
  <c r="J416" i="5"/>
  <c r="J415" i="5"/>
  <c r="K415" i="5" s="1"/>
  <c r="K414" i="5"/>
  <c r="J414" i="5"/>
  <c r="J413" i="5"/>
  <c r="K413" i="5" s="1"/>
  <c r="K412" i="5"/>
  <c r="J412" i="5"/>
  <c r="J411" i="5"/>
  <c r="K411" i="5" s="1"/>
  <c r="K410" i="5"/>
  <c r="J410" i="5"/>
  <c r="J409" i="5"/>
  <c r="K409" i="5" s="1"/>
  <c r="K408" i="5"/>
  <c r="J408" i="5"/>
  <c r="J407" i="5"/>
  <c r="K407" i="5" s="1"/>
  <c r="K406" i="5"/>
  <c r="J406" i="5"/>
  <c r="J405" i="5"/>
  <c r="K405" i="5" s="1"/>
  <c r="K404" i="5"/>
  <c r="J404" i="5"/>
  <c r="J403" i="5"/>
  <c r="K403" i="5" s="1"/>
  <c r="K402" i="5"/>
  <c r="J402" i="5"/>
  <c r="J401" i="5"/>
  <c r="K401" i="5" s="1"/>
  <c r="K400" i="5"/>
  <c r="J400" i="5"/>
  <c r="J399" i="5"/>
  <c r="K399" i="5" s="1"/>
  <c r="K398" i="5"/>
  <c r="J398" i="5"/>
  <c r="J397" i="5"/>
  <c r="K397" i="5" s="1"/>
  <c r="K396" i="5"/>
  <c r="J396" i="5"/>
  <c r="J395" i="5"/>
  <c r="K395" i="5" s="1"/>
  <c r="K394" i="5"/>
  <c r="J394" i="5"/>
  <c r="J393" i="5"/>
  <c r="K393" i="5" s="1"/>
  <c r="K392" i="5"/>
  <c r="J392" i="5"/>
  <c r="J391" i="5"/>
  <c r="K391" i="5" s="1"/>
  <c r="K390" i="5"/>
  <c r="J390" i="5"/>
  <c r="J389" i="5"/>
  <c r="K389" i="5" s="1"/>
  <c r="K388" i="5"/>
  <c r="J388" i="5"/>
  <c r="J387" i="5"/>
  <c r="K387" i="5" s="1"/>
  <c r="K386" i="5"/>
  <c r="J386" i="5"/>
  <c r="J385" i="5"/>
  <c r="K385" i="5" s="1"/>
  <c r="K384" i="5"/>
  <c r="J384" i="5"/>
  <c r="J383" i="5"/>
  <c r="K383" i="5" s="1"/>
  <c r="K382" i="5"/>
  <c r="J382" i="5"/>
  <c r="J381" i="5"/>
  <c r="K381" i="5" s="1"/>
  <c r="K380" i="5"/>
  <c r="J380" i="5"/>
  <c r="J379" i="5"/>
  <c r="K379" i="5" s="1"/>
  <c r="K378" i="5"/>
  <c r="J378" i="5"/>
  <c r="J377" i="5"/>
  <c r="K377" i="5" s="1"/>
  <c r="K376" i="5"/>
  <c r="J376" i="5"/>
  <c r="J375" i="5"/>
  <c r="K375" i="5" s="1"/>
  <c r="K374" i="5"/>
  <c r="J374" i="5"/>
  <c r="J373" i="5"/>
  <c r="K373" i="5" s="1"/>
  <c r="K372" i="5"/>
  <c r="J372" i="5"/>
  <c r="J371" i="5"/>
  <c r="K371" i="5" s="1"/>
  <c r="K370" i="5"/>
  <c r="J370" i="5"/>
  <c r="J369" i="5"/>
  <c r="K369" i="5" s="1"/>
  <c r="K368" i="5"/>
  <c r="J368" i="5"/>
  <c r="J367" i="5"/>
  <c r="K367" i="5" s="1"/>
  <c r="K366" i="5"/>
  <c r="J366" i="5"/>
  <c r="J365" i="5"/>
  <c r="K365" i="5" s="1"/>
  <c r="K364" i="5"/>
  <c r="J364" i="5"/>
  <c r="J363" i="5"/>
  <c r="K363" i="5" s="1"/>
  <c r="K362" i="5"/>
  <c r="J362" i="5"/>
  <c r="J361" i="5"/>
  <c r="K361" i="5" s="1"/>
  <c r="K360" i="5"/>
  <c r="J360" i="5"/>
  <c r="J359" i="5"/>
  <c r="K359" i="5" s="1"/>
  <c r="K358" i="5"/>
  <c r="J358" i="5"/>
  <c r="J357" i="5"/>
  <c r="K357" i="5" s="1"/>
  <c r="K356" i="5"/>
  <c r="J356" i="5"/>
  <c r="J355" i="5"/>
  <c r="K355" i="5" s="1"/>
  <c r="K354" i="5"/>
  <c r="J354" i="5"/>
  <c r="J353" i="5"/>
  <c r="K353" i="5" s="1"/>
  <c r="K352" i="5"/>
  <c r="J352" i="5"/>
  <c r="J351" i="5"/>
  <c r="K351" i="5" s="1"/>
  <c r="K350" i="5"/>
  <c r="J350" i="5"/>
  <c r="J349" i="5"/>
  <c r="K349" i="5" s="1"/>
  <c r="K348" i="5"/>
  <c r="J348" i="5"/>
  <c r="J347" i="5"/>
  <c r="K347" i="5" s="1"/>
  <c r="K346" i="5"/>
  <c r="J346" i="5"/>
  <c r="J345" i="5"/>
  <c r="K345" i="5" s="1"/>
  <c r="K344" i="5"/>
  <c r="J344" i="5"/>
  <c r="J343" i="5"/>
  <c r="K343" i="5" s="1"/>
  <c r="K342" i="5"/>
  <c r="J342" i="5"/>
  <c r="J341" i="5"/>
  <c r="K341" i="5" s="1"/>
  <c r="K340" i="5"/>
  <c r="J340" i="5"/>
  <c r="J339" i="5"/>
  <c r="K339" i="5" s="1"/>
  <c r="K338" i="5"/>
  <c r="J338" i="5"/>
  <c r="J337" i="5"/>
  <c r="K337" i="5" s="1"/>
  <c r="K336" i="5"/>
  <c r="J336" i="5"/>
  <c r="J335" i="5"/>
  <c r="K335" i="5" s="1"/>
  <c r="K334" i="5"/>
  <c r="J334" i="5"/>
  <c r="J333" i="5"/>
  <c r="K333" i="5" s="1"/>
  <c r="K332" i="5"/>
  <c r="J332" i="5"/>
  <c r="J331" i="5"/>
  <c r="K331" i="5" s="1"/>
  <c r="K330" i="5"/>
  <c r="J330" i="5"/>
  <c r="J329" i="5"/>
  <c r="K329" i="5" s="1"/>
  <c r="K328" i="5"/>
  <c r="J328" i="5"/>
  <c r="J327" i="5"/>
  <c r="K327" i="5" s="1"/>
  <c r="K326" i="5"/>
  <c r="J326" i="5"/>
  <c r="J325" i="5"/>
  <c r="K325" i="5" s="1"/>
  <c r="K324" i="5"/>
  <c r="J324" i="5"/>
  <c r="J323" i="5"/>
  <c r="K323" i="5" s="1"/>
  <c r="K322" i="5"/>
  <c r="J322" i="5"/>
  <c r="J321" i="5"/>
  <c r="K321" i="5" s="1"/>
  <c r="K320" i="5"/>
  <c r="J320" i="5"/>
  <c r="J319" i="5"/>
  <c r="K319" i="5" s="1"/>
  <c r="K318" i="5"/>
  <c r="J318" i="5"/>
  <c r="J317" i="5"/>
  <c r="K317" i="5" s="1"/>
  <c r="K316" i="5"/>
  <c r="J316" i="5"/>
  <c r="J315" i="5"/>
  <c r="K315" i="5" s="1"/>
  <c r="K314" i="5"/>
  <c r="J314" i="5"/>
  <c r="J313" i="5"/>
  <c r="K313" i="5" s="1"/>
  <c r="K312" i="5"/>
  <c r="J312" i="5"/>
  <c r="J311" i="5"/>
  <c r="K311" i="5" s="1"/>
  <c r="K310" i="5"/>
  <c r="J310" i="5"/>
  <c r="J309" i="5"/>
  <c r="K309" i="5" s="1"/>
  <c r="K308" i="5"/>
  <c r="J308" i="5"/>
  <c r="J307" i="5"/>
  <c r="K307" i="5" s="1"/>
  <c r="K306" i="5"/>
  <c r="J306" i="5"/>
  <c r="J305" i="5"/>
  <c r="K305" i="5" s="1"/>
  <c r="K304" i="5"/>
  <c r="J304" i="5"/>
  <c r="J303" i="5"/>
  <c r="K303" i="5" s="1"/>
  <c r="K302" i="5"/>
  <c r="J302" i="5"/>
  <c r="J301" i="5"/>
  <c r="K301" i="5" s="1"/>
  <c r="K300" i="5"/>
  <c r="J300" i="5"/>
  <c r="J299" i="5"/>
  <c r="K299" i="5" s="1"/>
  <c r="K298" i="5"/>
  <c r="J298" i="5"/>
  <c r="J297" i="5"/>
  <c r="K297" i="5" s="1"/>
  <c r="K296" i="5"/>
  <c r="J296" i="5"/>
  <c r="J295" i="5"/>
  <c r="K295" i="5" s="1"/>
  <c r="K294" i="5"/>
  <c r="J294" i="5"/>
  <c r="J293" i="5"/>
  <c r="K293" i="5" s="1"/>
  <c r="K292" i="5"/>
  <c r="J292" i="5"/>
  <c r="J291" i="5"/>
  <c r="K291" i="5" s="1"/>
  <c r="K290" i="5"/>
  <c r="J290" i="5"/>
  <c r="J289" i="5"/>
  <c r="K289" i="5" s="1"/>
  <c r="K288" i="5"/>
  <c r="J288" i="5"/>
  <c r="J287" i="5"/>
  <c r="K287" i="5" s="1"/>
  <c r="K286" i="5"/>
  <c r="J286" i="5"/>
  <c r="J285" i="5"/>
  <c r="K285" i="5" s="1"/>
  <c r="K284" i="5"/>
  <c r="J284" i="5"/>
  <c r="J283" i="5"/>
  <c r="K283" i="5" s="1"/>
  <c r="K282" i="5"/>
  <c r="J282" i="5"/>
  <c r="J281" i="5"/>
  <c r="K281" i="5" s="1"/>
  <c r="K280" i="5"/>
  <c r="J280" i="5"/>
  <c r="J279" i="5"/>
  <c r="K279" i="5" s="1"/>
  <c r="K278" i="5"/>
  <c r="J278" i="5"/>
  <c r="J277" i="5"/>
  <c r="K277" i="5" s="1"/>
  <c r="K276" i="5"/>
  <c r="J276" i="5"/>
  <c r="J275" i="5"/>
  <c r="K275" i="5" s="1"/>
  <c r="K274" i="5"/>
  <c r="J274" i="5"/>
  <c r="J273" i="5"/>
  <c r="K273" i="5" s="1"/>
  <c r="K272" i="5"/>
  <c r="J272" i="5"/>
  <c r="J271" i="5"/>
  <c r="K271" i="5" s="1"/>
  <c r="K270" i="5"/>
  <c r="J270" i="5"/>
  <c r="J269" i="5"/>
  <c r="K269" i="5" s="1"/>
  <c r="K268" i="5"/>
  <c r="J268" i="5"/>
  <c r="J267" i="5"/>
  <c r="K267" i="5" s="1"/>
  <c r="K266" i="5"/>
  <c r="J266" i="5"/>
  <c r="J265" i="5"/>
  <c r="K265" i="5" s="1"/>
  <c r="K264" i="5"/>
  <c r="J264" i="5"/>
  <c r="J263" i="5"/>
  <c r="K263" i="5" s="1"/>
  <c r="K262" i="5"/>
  <c r="J262" i="5"/>
  <c r="J261" i="5"/>
  <c r="K261" i="5" s="1"/>
  <c r="K260" i="5"/>
  <c r="J260" i="5"/>
  <c r="J259" i="5"/>
  <c r="K259" i="5" s="1"/>
  <c r="K258" i="5"/>
  <c r="J258" i="5"/>
  <c r="J257" i="5"/>
  <c r="K257" i="5" s="1"/>
  <c r="K256" i="5"/>
  <c r="J256" i="5"/>
  <c r="J255" i="5"/>
  <c r="K255" i="5" s="1"/>
  <c r="K254" i="5"/>
  <c r="J254" i="5"/>
  <c r="J253" i="5"/>
  <c r="K253" i="5" s="1"/>
  <c r="K252" i="5"/>
  <c r="J252" i="5"/>
  <c r="J251" i="5"/>
  <c r="K251" i="5" s="1"/>
  <c r="K250" i="5"/>
  <c r="J250" i="5"/>
  <c r="J249" i="5"/>
  <c r="K249" i="5" s="1"/>
  <c r="K248" i="5"/>
  <c r="J248" i="5"/>
  <c r="J247" i="5"/>
  <c r="K247" i="5" s="1"/>
  <c r="K246" i="5"/>
  <c r="J246" i="5"/>
  <c r="J245" i="5"/>
  <c r="K245" i="5" s="1"/>
  <c r="K244" i="5"/>
  <c r="J244" i="5"/>
  <c r="J243" i="5"/>
  <c r="K243" i="5" s="1"/>
  <c r="K242" i="5"/>
  <c r="J242" i="5"/>
  <c r="J241" i="5"/>
  <c r="K241" i="5" s="1"/>
  <c r="K240" i="5"/>
  <c r="J240" i="5"/>
  <c r="J239" i="5"/>
  <c r="K239" i="5" s="1"/>
  <c r="K238" i="5"/>
  <c r="J238" i="5"/>
  <c r="J237" i="5"/>
  <c r="K237" i="5" s="1"/>
  <c r="K236" i="5"/>
  <c r="J236" i="5"/>
  <c r="J235" i="5"/>
  <c r="K235" i="5" s="1"/>
  <c r="K234" i="5"/>
  <c r="J234" i="5"/>
  <c r="J233" i="5"/>
  <c r="K233" i="5" s="1"/>
  <c r="K232" i="5"/>
  <c r="J232" i="5"/>
  <c r="J231" i="5"/>
  <c r="K231" i="5" s="1"/>
  <c r="K230" i="5"/>
  <c r="J230" i="5"/>
  <c r="J229" i="5"/>
  <c r="K229" i="5" s="1"/>
  <c r="K228" i="5"/>
  <c r="J228" i="5"/>
  <c r="J227" i="5"/>
  <c r="K227" i="5" s="1"/>
  <c r="K226" i="5"/>
  <c r="J226" i="5"/>
  <c r="J225" i="5"/>
  <c r="K225" i="5" s="1"/>
  <c r="K224" i="5"/>
  <c r="J224" i="5"/>
  <c r="J223" i="5"/>
  <c r="K223" i="5" s="1"/>
  <c r="K222" i="5"/>
  <c r="J222" i="5"/>
  <c r="J221" i="5"/>
  <c r="K221" i="5" s="1"/>
  <c r="K220" i="5"/>
  <c r="J220" i="5"/>
  <c r="J219" i="5"/>
  <c r="K219" i="5" s="1"/>
  <c r="K218" i="5"/>
  <c r="J218" i="5"/>
  <c r="J217" i="5"/>
  <c r="K217" i="5" s="1"/>
  <c r="K216" i="5"/>
  <c r="J216" i="5"/>
  <c r="J215" i="5"/>
  <c r="K215" i="5" s="1"/>
  <c r="K214" i="5"/>
  <c r="J214" i="5"/>
  <c r="J213" i="5"/>
  <c r="K213" i="5" s="1"/>
  <c r="K212" i="5"/>
  <c r="J212" i="5"/>
  <c r="J211" i="5"/>
  <c r="K211" i="5" s="1"/>
  <c r="K210" i="5"/>
  <c r="J210" i="5"/>
  <c r="J209" i="5"/>
  <c r="K209" i="5" s="1"/>
  <c r="K208" i="5"/>
  <c r="J208" i="5"/>
  <c r="J207" i="5"/>
  <c r="K207" i="5" s="1"/>
  <c r="K206" i="5"/>
  <c r="J206" i="5"/>
  <c r="J205" i="5"/>
  <c r="K205" i="5" s="1"/>
  <c r="K204" i="5"/>
  <c r="J204" i="5"/>
  <c r="J203" i="5"/>
  <c r="K203" i="5" s="1"/>
  <c r="K202" i="5"/>
  <c r="J202" i="5"/>
  <c r="J201" i="5"/>
  <c r="K201" i="5" s="1"/>
  <c r="K200" i="5"/>
  <c r="J200" i="5"/>
  <c r="J199" i="5"/>
  <c r="K199" i="5" s="1"/>
  <c r="K198" i="5"/>
  <c r="J198" i="5"/>
  <c r="J197" i="5"/>
  <c r="K197" i="5" s="1"/>
  <c r="K196" i="5"/>
  <c r="J196" i="5"/>
  <c r="J195" i="5"/>
  <c r="K195" i="5" s="1"/>
  <c r="K194" i="5"/>
  <c r="J194" i="5"/>
  <c r="J193" i="5"/>
  <c r="K193" i="5" s="1"/>
  <c r="K192" i="5"/>
  <c r="J192" i="5"/>
  <c r="J191" i="5"/>
  <c r="K191" i="5" s="1"/>
  <c r="K190" i="5"/>
  <c r="J190" i="5"/>
  <c r="J189" i="5"/>
  <c r="K189" i="5" s="1"/>
  <c r="K188" i="5"/>
  <c r="J188" i="5"/>
  <c r="J187" i="5"/>
  <c r="K187" i="5" s="1"/>
  <c r="K186" i="5"/>
  <c r="J186" i="5"/>
  <c r="J185" i="5"/>
  <c r="K185" i="5" s="1"/>
  <c r="K184" i="5"/>
  <c r="J184" i="5"/>
  <c r="J183" i="5"/>
  <c r="K183" i="5" s="1"/>
  <c r="K182" i="5"/>
  <c r="J182" i="5"/>
  <c r="J181" i="5"/>
  <c r="K181" i="5" s="1"/>
  <c r="K180" i="5"/>
  <c r="J180" i="5"/>
  <c r="J179" i="5"/>
  <c r="K179" i="5" s="1"/>
  <c r="K178" i="5"/>
  <c r="J178" i="5"/>
  <c r="J177" i="5"/>
  <c r="K177" i="5" s="1"/>
  <c r="K176" i="5"/>
  <c r="J176" i="5"/>
  <c r="J175" i="5"/>
  <c r="K175" i="5" s="1"/>
  <c r="K174" i="5"/>
  <c r="J174" i="5"/>
  <c r="J173" i="5"/>
  <c r="K173" i="5" s="1"/>
  <c r="K172" i="5"/>
  <c r="J172" i="5"/>
  <c r="J171" i="5"/>
  <c r="K171" i="5" s="1"/>
  <c r="K170" i="5"/>
  <c r="J170" i="5"/>
  <c r="J169" i="5"/>
  <c r="K169" i="5" s="1"/>
  <c r="K168" i="5"/>
  <c r="J168" i="5"/>
  <c r="J167" i="5"/>
  <c r="K167" i="5" s="1"/>
  <c r="K166" i="5"/>
  <c r="J166" i="5"/>
  <c r="J165" i="5"/>
  <c r="K165" i="5" s="1"/>
  <c r="K164" i="5"/>
  <c r="J164" i="5"/>
  <c r="J163" i="5"/>
  <c r="K163" i="5" s="1"/>
  <c r="K162" i="5"/>
  <c r="J162" i="5"/>
  <c r="J161" i="5"/>
  <c r="K161" i="5" s="1"/>
  <c r="K160" i="5"/>
  <c r="J160" i="5"/>
  <c r="J159" i="5"/>
  <c r="K159" i="5" s="1"/>
  <c r="K158" i="5"/>
  <c r="J158" i="5"/>
  <c r="J157" i="5"/>
  <c r="K157" i="5" s="1"/>
  <c r="K156" i="5"/>
  <c r="J156" i="5"/>
  <c r="J155" i="5"/>
  <c r="K155" i="5" s="1"/>
  <c r="K154" i="5"/>
  <c r="J154" i="5"/>
  <c r="J153" i="5"/>
  <c r="K153" i="5" s="1"/>
  <c r="K152" i="5"/>
  <c r="J152" i="5"/>
  <c r="J151" i="5"/>
  <c r="K151" i="5" s="1"/>
  <c r="K150" i="5"/>
  <c r="J150" i="5"/>
  <c r="J149" i="5"/>
  <c r="K149" i="5" s="1"/>
  <c r="K148" i="5"/>
  <c r="J148" i="5"/>
  <c r="J147" i="5"/>
  <c r="K147" i="5" s="1"/>
  <c r="K146" i="5"/>
  <c r="J146" i="5"/>
  <c r="J145" i="5"/>
  <c r="K145" i="5" s="1"/>
  <c r="K144" i="5"/>
  <c r="J144" i="5"/>
  <c r="J143" i="5"/>
  <c r="K143" i="5" s="1"/>
  <c r="K142" i="5"/>
  <c r="J142" i="5"/>
  <c r="J141" i="5"/>
  <c r="K141" i="5" s="1"/>
  <c r="K140" i="5"/>
  <c r="J140" i="5"/>
  <c r="J139" i="5"/>
  <c r="K139" i="5" s="1"/>
  <c r="K138" i="5"/>
  <c r="J138" i="5"/>
  <c r="J137" i="5"/>
  <c r="K137" i="5" s="1"/>
  <c r="K136" i="5"/>
  <c r="J136" i="5"/>
  <c r="J135" i="5"/>
  <c r="K135" i="5" s="1"/>
  <c r="K134" i="5"/>
  <c r="J134" i="5"/>
  <c r="J133" i="5"/>
  <c r="K133" i="5" s="1"/>
  <c r="K132" i="5"/>
  <c r="J132" i="5"/>
  <c r="J131" i="5"/>
  <c r="K131" i="5" s="1"/>
  <c r="K130" i="5"/>
  <c r="J130" i="5"/>
  <c r="J129" i="5"/>
  <c r="K129" i="5" s="1"/>
  <c r="K128" i="5"/>
  <c r="J128" i="5"/>
  <c r="J127" i="5"/>
  <c r="K127" i="5" s="1"/>
  <c r="K126" i="5"/>
  <c r="J126" i="5"/>
  <c r="J125" i="5"/>
  <c r="K125" i="5" s="1"/>
  <c r="K124" i="5"/>
  <c r="J124" i="5"/>
  <c r="J123" i="5"/>
  <c r="K123" i="5" s="1"/>
  <c r="K122" i="5"/>
  <c r="J122" i="5"/>
  <c r="J121" i="5"/>
  <c r="K121" i="5" s="1"/>
  <c r="K120" i="5"/>
  <c r="J120" i="5"/>
  <c r="J119" i="5"/>
  <c r="K119" i="5" s="1"/>
  <c r="K118" i="5"/>
  <c r="J118" i="5"/>
  <c r="J117" i="5"/>
  <c r="K117" i="5" s="1"/>
  <c r="K116" i="5"/>
  <c r="J116" i="5"/>
  <c r="J115" i="5"/>
  <c r="K115" i="5" s="1"/>
  <c r="K114" i="5"/>
  <c r="J114" i="5"/>
  <c r="J113" i="5"/>
  <c r="K113" i="5" s="1"/>
  <c r="K112" i="5"/>
  <c r="J112" i="5"/>
  <c r="J111" i="5"/>
  <c r="K111" i="5" s="1"/>
  <c r="K110" i="5"/>
  <c r="J110" i="5"/>
  <c r="J109" i="5"/>
  <c r="K109" i="5" s="1"/>
  <c r="K108" i="5"/>
  <c r="J108" i="5"/>
  <c r="J107" i="5"/>
  <c r="K107" i="5" s="1"/>
  <c r="K106" i="5"/>
  <c r="J106" i="5"/>
  <c r="J105" i="5"/>
  <c r="K105" i="5" s="1"/>
  <c r="K104" i="5"/>
  <c r="J104" i="5"/>
  <c r="J103" i="5"/>
  <c r="K103" i="5" s="1"/>
  <c r="K102" i="5"/>
  <c r="J102" i="5"/>
  <c r="J101" i="5"/>
  <c r="K101" i="5" s="1"/>
  <c r="K100" i="5"/>
  <c r="J100" i="5"/>
  <c r="J99" i="5"/>
  <c r="K99" i="5" s="1"/>
  <c r="K98" i="5"/>
  <c r="J98" i="5"/>
  <c r="J97" i="5"/>
  <c r="K97" i="5" s="1"/>
  <c r="K96" i="5"/>
  <c r="J96" i="5"/>
  <c r="J95" i="5"/>
  <c r="K95" i="5" s="1"/>
  <c r="K94" i="5"/>
  <c r="J94" i="5"/>
  <c r="J93" i="5"/>
  <c r="K93" i="5" s="1"/>
  <c r="K92" i="5"/>
  <c r="J92" i="5"/>
  <c r="J91" i="5"/>
  <c r="K91" i="5" s="1"/>
  <c r="K90" i="5"/>
  <c r="J90" i="5"/>
  <c r="J89" i="5"/>
  <c r="K89" i="5" s="1"/>
  <c r="K88" i="5"/>
  <c r="J88" i="5"/>
  <c r="J87" i="5"/>
  <c r="K87" i="5" s="1"/>
  <c r="K86" i="5"/>
  <c r="J86" i="5"/>
  <c r="J85" i="5"/>
  <c r="K85" i="5" s="1"/>
  <c r="K84" i="5"/>
  <c r="J84" i="5"/>
  <c r="J83" i="5"/>
  <c r="K83" i="5" s="1"/>
  <c r="K82" i="5"/>
  <c r="J82" i="5"/>
  <c r="J81" i="5"/>
  <c r="K81" i="5" s="1"/>
  <c r="K80" i="5"/>
  <c r="J80" i="5"/>
  <c r="J79" i="5"/>
  <c r="K79" i="5" s="1"/>
  <c r="K78" i="5"/>
  <c r="J78" i="5"/>
  <c r="J77" i="5"/>
  <c r="K77" i="5" s="1"/>
  <c r="K76" i="5"/>
  <c r="J76" i="5"/>
  <c r="J75" i="5"/>
  <c r="K75" i="5" s="1"/>
  <c r="K74" i="5"/>
  <c r="J74" i="5"/>
  <c r="J73" i="5"/>
  <c r="K73" i="5" s="1"/>
  <c r="K72" i="5"/>
  <c r="J72" i="5"/>
  <c r="J71" i="5"/>
  <c r="K71" i="5" s="1"/>
  <c r="K70" i="5"/>
  <c r="J70" i="5"/>
  <c r="J69" i="5"/>
  <c r="K69" i="5" s="1"/>
  <c r="K68" i="5"/>
  <c r="J68" i="5"/>
  <c r="J67" i="5"/>
  <c r="K67" i="5" s="1"/>
  <c r="K66" i="5"/>
  <c r="J66" i="5"/>
  <c r="J65" i="5"/>
  <c r="K65" i="5" s="1"/>
  <c r="K64" i="5"/>
  <c r="J64" i="5"/>
  <c r="J63" i="5"/>
  <c r="K63" i="5" s="1"/>
  <c r="K62" i="5"/>
  <c r="J62" i="5"/>
  <c r="J61" i="5"/>
  <c r="K61" i="5" s="1"/>
  <c r="K60" i="5"/>
  <c r="J60" i="5"/>
  <c r="J59" i="5"/>
  <c r="K59" i="5" s="1"/>
  <c r="K58" i="5"/>
  <c r="J58" i="5"/>
  <c r="J57" i="5"/>
  <c r="K57" i="5" s="1"/>
  <c r="K56" i="5"/>
  <c r="J56" i="5"/>
  <c r="J55" i="5"/>
  <c r="K55" i="5" s="1"/>
  <c r="K54" i="5"/>
  <c r="J54" i="5"/>
  <c r="J53" i="5"/>
  <c r="K53" i="5" s="1"/>
  <c r="K52" i="5"/>
  <c r="J52" i="5"/>
  <c r="J51" i="5"/>
  <c r="K51" i="5" s="1"/>
  <c r="K50" i="5"/>
  <c r="J50" i="5"/>
  <c r="J49" i="5"/>
  <c r="K49" i="5" s="1"/>
  <c r="K48" i="5"/>
  <c r="J48" i="5"/>
  <c r="J47" i="5"/>
  <c r="K47" i="5" s="1"/>
  <c r="K46" i="5"/>
  <c r="J46" i="5"/>
  <c r="J45" i="5"/>
  <c r="K45" i="5" s="1"/>
  <c r="K44" i="5"/>
  <c r="J44" i="5"/>
  <c r="J43" i="5"/>
  <c r="K43" i="5" s="1"/>
  <c r="K42" i="5"/>
  <c r="J42" i="5"/>
  <c r="J41" i="5"/>
  <c r="K41" i="5" s="1"/>
  <c r="K40" i="5"/>
  <c r="J40" i="5"/>
  <c r="J39" i="5"/>
  <c r="K39" i="5" s="1"/>
  <c r="K38" i="5"/>
  <c r="J38" i="5"/>
  <c r="J37" i="5"/>
  <c r="K37" i="5" s="1"/>
  <c r="K36" i="5"/>
  <c r="J36" i="5"/>
  <c r="J35" i="5"/>
  <c r="K35" i="5" s="1"/>
  <c r="K34" i="5"/>
  <c r="J34" i="5"/>
  <c r="J33" i="5"/>
  <c r="K33" i="5" s="1"/>
  <c r="K32" i="5"/>
  <c r="J32" i="5"/>
  <c r="J31" i="5"/>
  <c r="K31" i="5" s="1"/>
  <c r="K30" i="5"/>
  <c r="J30" i="5"/>
  <c r="J29" i="5"/>
  <c r="K29" i="5" s="1"/>
  <c r="K28" i="5"/>
  <c r="J28" i="5"/>
  <c r="J27" i="5"/>
  <c r="K27" i="5" s="1"/>
  <c r="K26" i="5"/>
  <c r="J26" i="5"/>
  <c r="J25" i="5"/>
  <c r="K25" i="5" s="1"/>
  <c r="K24" i="5"/>
  <c r="J24" i="5"/>
  <c r="J23" i="5"/>
  <c r="K23" i="5" s="1"/>
  <c r="K22" i="5"/>
  <c r="J22" i="5"/>
  <c r="J21" i="5"/>
  <c r="K21" i="5" s="1"/>
  <c r="K20" i="5"/>
  <c r="J20" i="5"/>
  <c r="J19" i="5"/>
  <c r="K19" i="5" s="1"/>
  <c r="K18" i="5"/>
  <c r="J18" i="5"/>
  <c r="J17" i="5"/>
  <c r="K17" i="5" s="1"/>
  <c r="K16" i="5"/>
  <c r="J16" i="5"/>
  <c r="J15" i="5"/>
  <c r="K15" i="5" s="1"/>
  <c r="K14" i="5"/>
  <c r="J14" i="5"/>
  <c r="J13" i="5"/>
  <c r="K13" i="5" s="1"/>
  <c r="K12" i="5"/>
  <c r="J12" i="5"/>
  <c r="J11" i="5"/>
  <c r="K11" i="5" s="1"/>
  <c r="K10" i="5"/>
  <c r="J10" i="5"/>
  <c r="J9" i="5"/>
  <c r="K9" i="5" s="1"/>
  <c r="K8" i="5"/>
  <c r="J8" i="5"/>
  <c r="J7" i="5"/>
  <c r="K7" i="5" s="1"/>
  <c r="K6" i="5"/>
  <c r="J6" i="5"/>
  <c r="J5" i="5"/>
  <c r="K5" i="5" s="1"/>
  <c r="K4" i="5"/>
  <c r="J4" i="5"/>
  <c r="J3" i="5"/>
  <c r="K3" i="5" s="1"/>
  <c r="K2" i="5"/>
  <c r="J2" i="5"/>
  <c r="E29" i="4"/>
  <c r="V3" i="3"/>
  <c r="S3" i="3"/>
  <c r="P3" i="3"/>
  <c r="M3" i="3"/>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K3889" i="2"/>
  <c r="L3889" i="2" s="1"/>
  <c r="R3888" i="2"/>
  <c r="Q3888" i="2"/>
  <c r="P3888" i="2"/>
  <c r="K3888" i="2"/>
  <c r="L3888" i="2" s="1"/>
  <c r="R3887" i="2"/>
  <c r="Q3887" i="2"/>
  <c r="P3887" i="2"/>
  <c r="K3887" i="2"/>
  <c r="L3887" i="2" s="1"/>
  <c r="R3886" i="2"/>
  <c r="Q3886" i="2"/>
  <c r="P3886" i="2"/>
  <c r="K3886" i="2"/>
  <c r="L3886" i="2" s="1"/>
  <c r="R3885" i="2"/>
  <c r="Q3885" i="2"/>
  <c r="P3885" i="2"/>
  <c r="K3885" i="2"/>
  <c r="L3885" i="2" s="1"/>
  <c r="R3884" i="2"/>
  <c r="Q3884" i="2"/>
  <c r="P3884" i="2"/>
  <c r="K3884" i="2"/>
  <c r="L3884" i="2" s="1"/>
  <c r="R3883" i="2"/>
  <c r="Q3883" i="2"/>
  <c r="P3883" i="2"/>
  <c r="K3883" i="2"/>
  <c r="L3883" i="2" s="1"/>
  <c r="R3882" i="2"/>
  <c r="Q3882" i="2"/>
  <c r="P3882" i="2"/>
  <c r="K3882" i="2"/>
  <c r="L3882" i="2" s="1"/>
  <c r="R3881" i="2"/>
  <c r="Q3881" i="2"/>
  <c r="P3881" i="2"/>
  <c r="K3881" i="2"/>
  <c r="L3881" i="2" s="1"/>
  <c r="R3880" i="2"/>
  <c r="Q3880" i="2"/>
  <c r="P3880" i="2"/>
  <c r="L3880" i="2"/>
  <c r="K3880" i="2"/>
  <c r="R3879" i="2"/>
  <c r="Q3879" i="2"/>
  <c r="P3879" i="2"/>
  <c r="K3879" i="2"/>
  <c r="L3879" i="2" s="1"/>
  <c r="R3878" i="2"/>
  <c r="Q3878" i="2"/>
  <c r="P3878" i="2"/>
  <c r="K3878" i="2"/>
  <c r="L3878" i="2" s="1"/>
  <c r="R3877" i="2"/>
  <c r="Q3877" i="2"/>
  <c r="P3877" i="2"/>
  <c r="K3877" i="2"/>
  <c r="L3877" i="2" s="1"/>
  <c r="R3876" i="2"/>
  <c r="Q3876" i="2"/>
  <c r="P3876" i="2"/>
  <c r="K3876" i="2"/>
  <c r="L3876" i="2" s="1"/>
  <c r="R3875" i="2"/>
  <c r="Q3875" i="2"/>
  <c r="P3875" i="2"/>
  <c r="K3875" i="2"/>
  <c r="L3875" i="2" s="1"/>
  <c r="R3874" i="2"/>
  <c r="Q3874" i="2"/>
  <c r="P3874" i="2"/>
  <c r="L3874" i="2"/>
  <c r="K3874" i="2"/>
  <c r="R3873" i="2"/>
  <c r="Q3873" i="2"/>
  <c r="P3873" i="2"/>
  <c r="K3873" i="2"/>
  <c r="L3873" i="2" s="1"/>
  <c r="R3872" i="2"/>
  <c r="Q3872" i="2"/>
  <c r="P3872" i="2"/>
  <c r="K3872" i="2"/>
  <c r="L3872" i="2" s="1"/>
  <c r="R3871" i="2"/>
  <c r="Q3871" i="2"/>
  <c r="P3871" i="2"/>
  <c r="K3871" i="2"/>
  <c r="L3871" i="2" s="1"/>
  <c r="R3870" i="2"/>
  <c r="Q3870" i="2"/>
  <c r="P3870" i="2"/>
  <c r="K3870" i="2"/>
  <c r="L3870" i="2" s="1"/>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K3865" i="2"/>
  <c r="L3865" i="2" s="1"/>
  <c r="R3864" i="2"/>
  <c r="Q3864" i="2"/>
  <c r="P3864" i="2"/>
  <c r="K3864" i="2"/>
  <c r="L3864" i="2" s="1"/>
  <c r="R3863" i="2"/>
  <c r="Q3863" i="2"/>
  <c r="P3863" i="2"/>
  <c r="K3863" i="2"/>
  <c r="L3863" i="2" s="1"/>
  <c r="R3862" i="2"/>
  <c r="Q3862" i="2"/>
  <c r="P3862" i="2"/>
  <c r="K3862" i="2"/>
  <c r="L3862" i="2" s="1"/>
  <c r="R3861" i="2"/>
  <c r="Q3861" i="2"/>
  <c r="P3861" i="2"/>
  <c r="K3861" i="2"/>
  <c r="L3861" i="2" s="1"/>
  <c r="R3860" i="2"/>
  <c r="Q3860" i="2"/>
  <c r="P3860" i="2"/>
  <c r="K3860" i="2"/>
  <c r="L3860" i="2" s="1"/>
  <c r="R3859" i="2"/>
  <c r="Q3859" i="2"/>
  <c r="P3859" i="2"/>
  <c r="K3859" i="2"/>
  <c r="L3859" i="2" s="1"/>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K3853" i="2"/>
  <c r="L3853" i="2" s="1"/>
  <c r="R3852" i="2"/>
  <c r="Q3852" i="2"/>
  <c r="P3852" i="2"/>
  <c r="K3852" i="2"/>
  <c r="L3852" i="2" s="1"/>
  <c r="R3851" i="2"/>
  <c r="Q3851" i="2"/>
  <c r="P3851" i="2"/>
  <c r="K3851" i="2"/>
  <c r="L3851" i="2" s="1"/>
  <c r="R3850" i="2"/>
  <c r="Q3850" i="2"/>
  <c r="P3850" i="2"/>
  <c r="L3850" i="2"/>
  <c r="K3850" i="2"/>
  <c r="R3849" i="2"/>
  <c r="Q3849" i="2"/>
  <c r="P3849" i="2"/>
  <c r="K3849" i="2"/>
  <c r="L3849" i="2" s="1"/>
  <c r="R3848" i="2"/>
  <c r="Q3848" i="2"/>
  <c r="P3848" i="2"/>
  <c r="K3848" i="2"/>
  <c r="L3848" i="2" s="1"/>
  <c r="R3847" i="2"/>
  <c r="Q3847" i="2"/>
  <c r="P3847" i="2"/>
  <c r="K3847" i="2"/>
  <c r="L3847" i="2" s="1"/>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K3841" i="2"/>
  <c r="L3841" i="2" s="1"/>
  <c r="R3840" i="2"/>
  <c r="Q3840" i="2"/>
  <c r="P3840" i="2"/>
  <c r="K3840" i="2"/>
  <c r="L3840" i="2" s="1"/>
  <c r="R3839" i="2"/>
  <c r="Q3839" i="2"/>
  <c r="P3839" i="2"/>
  <c r="K3839" i="2"/>
  <c r="L3839" i="2" s="1"/>
  <c r="R3838" i="2"/>
  <c r="Q3838" i="2"/>
  <c r="P3838" i="2"/>
  <c r="L3838" i="2"/>
  <c r="K3838" i="2"/>
  <c r="R3837" i="2"/>
  <c r="Q3837" i="2"/>
  <c r="P3837" i="2"/>
  <c r="K3837" i="2"/>
  <c r="L3837" i="2" s="1"/>
  <c r="R3836" i="2"/>
  <c r="Q3836" i="2"/>
  <c r="P3836" i="2"/>
  <c r="K3836" i="2"/>
  <c r="L3836" i="2" s="1"/>
  <c r="R3835" i="2"/>
  <c r="Q3835" i="2"/>
  <c r="P3835" i="2"/>
  <c r="K3835" i="2"/>
  <c r="L3835" i="2" s="1"/>
  <c r="R3834" i="2"/>
  <c r="Q3834" i="2"/>
  <c r="P3834" i="2"/>
  <c r="K3834" i="2"/>
  <c r="L3834" i="2" s="1"/>
  <c r="R3833" i="2"/>
  <c r="Q3833" i="2"/>
  <c r="P3833" i="2"/>
  <c r="K3833" i="2"/>
  <c r="L3833" i="2" s="1"/>
  <c r="R3832" i="2"/>
  <c r="Q3832" i="2"/>
  <c r="P3832" i="2"/>
  <c r="K3832" i="2"/>
  <c r="L3832" i="2" s="1"/>
  <c r="R3831" i="2"/>
  <c r="Q3831" i="2"/>
  <c r="P3831" i="2"/>
  <c r="K3831" i="2"/>
  <c r="L3831" i="2" s="1"/>
  <c r="R3830" i="2"/>
  <c r="Q3830" i="2"/>
  <c r="P3830" i="2"/>
  <c r="K3830" i="2"/>
  <c r="L3830" i="2" s="1"/>
  <c r="R3829" i="2"/>
  <c r="Q3829" i="2"/>
  <c r="P3829" i="2"/>
  <c r="L3829" i="2"/>
  <c r="K3829" i="2"/>
  <c r="R3828" i="2"/>
  <c r="Q3828" i="2"/>
  <c r="P3828" i="2"/>
  <c r="K3828" i="2"/>
  <c r="L3828" i="2" s="1"/>
  <c r="R3827" i="2"/>
  <c r="Q3827" i="2"/>
  <c r="P3827" i="2"/>
  <c r="K3827" i="2"/>
  <c r="L3827" i="2" s="1"/>
  <c r="R3826" i="2"/>
  <c r="Q3826" i="2"/>
  <c r="P3826" i="2"/>
  <c r="K3826" i="2"/>
  <c r="L3826" i="2" s="1"/>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K3820" i="2"/>
  <c r="L3820" i="2" s="1"/>
  <c r="K3819" i="2"/>
  <c r="L3819" i="2" s="1"/>
  <c r="K3818" i="2"/>
  <c r="L3818" i="2" s="1"/>
  <c r="K3817" i="2"/>
  <c r="L3817" i="2" s="1"/>
  <c r="L3816" i="2"/>
  <c r="K3816" i="2"/>
  <c r="K3815" i="2"/>
  <c r="L3815" i="2" s="1"/>
  <c r="K3814" i="2"/>
  <c r="L3814" i="2" s="1"/>
  <c r="K3813" i="2"/>
  <c r="L3813" i="2" s="1"/>
  <c r="K3812" i="2"/>
  <c r="L3812" i="2" s="1"/>
  <c r="K3811" i="2"/>
  <c r="L3811" i="2" s="1"/>
  <c r="K3810" i="2"/>
  <c r="L3810" i="2" s="1"/>
  <c r="K3809" i="2"/>
  <c r="L3809" i="2" s="1"/>
  <c r="K3808" i="2"/>
  <c r="L3808" i="2" s="1"/>
  <c r="K3807" i="2"/>
  <c r="L3807" i="2" s="1"/>
  <c r="K3806" i="2"/>
  <c r="L3806" i="2" s="1"/>
  <c r="K3805" i="2"/>
  <c r="L3805" i="2" s="1"/>
  <c r="K3804" i="2"/>
  <c r="L3804" i="2" s="1"/>
  <c r="K3803" i="2"/>
  <c r="L3803" i="2" s="1"/>
  <c r="L3802" i="2"/>
  <c r="K3802" i="2"/>
  <c r="K3801" i="2"/>
  <c r="L3801" i="2" s="1"/>
  <c r="K3800" i="2"/>
  <c r="L3800" i="2" s="1"/>
  <c r="K3799" i="2"/>
  <c r="L3799" i="2" s="1"/>
  <c r="K3798" i="2"/>
  <c r="L3798" i="2" s="1"/>
  <c r="K3797" i="2"/>
  <c r="L3797" i="2" s="1"/>
  <c r="K3796" i="2"/>
  <c r="L3796" i="2" s="1"/>
  <c r="K3795" i="2"/>
  <c r="L3795" i="2" s="1"/>
  <c r="K3794" i="2"/>
  <c r="L3794" i="2" s="1"/>
  <c r="K3793" i="2"/>
  <c r="L3793" i="2" s="1"/>
  <c r="K3792" i="2"/>
  <c r="L3792" i="2" s="1"/>
  <c r="K3791" i="2"/>
  <c r="L3791" i="2" s="1"/>
  <c r="K3790" i="2"/>
  <c r="L3790" i="2" s="1"/>
  <c r="K3789" i="2"/>
  <c r="L3789" i="2" s="1"/>
  <c r="K3788" i="2"/>
  <c r="L3788" i="2" s="1"/>
  <c r="K3787" i="2"/>
  <c r="L3787" i="2" s="1"/>
  <c r="K3786" i="2"/>
  <c r="L3786" i="2" s="1"/>
  <c r="K3785" i="2"/>
  <c r="L3785" i="2" s="1"/>
  <c r="L3784" i="2"/>
  <c r="K3784" i="2"/>
  <c r="K3783" i="2"/>
  <c r="L3783" i="2" s="1"/>
  <c r="K3782" i="2"/>
  <c r="L3782" i="2" s="1"/>
  <c r="K3781" i="2"/>
  <c r="L3781" i="2" s="1"/>
  <c r="K3780" i="2"/>
  <c r="L3780" i="2" s="1"/>
  <c r="K3779" i="2"/>
  <c r="L3779" i="2" s="1"/>
  <c r="K3778" i="2"/>
  <c r="L3778" i="2" s="1"/>
  <c r="K3777" i="2"/>
  <c r="L3777" i="2" s="1"/>
  <c r="K3776" i="2"/>
  <c r="L3776" i="2" s="1"/>
  <c r="K3775" i="2"/>
  <c r="L3775" i="2" s="1"/>
  <c r="K3774" i="2"/>
  <c r="L3774" i="2" s="1"/>
  <c r="K3773" i="2"/>
  <c r="L3773" i="2" s="1"/>
  <c r="L3772" i="2"/>
  <c r="K3772" i="2"/>
  <c r="K3771" i="2"/>
  <c r="L3771" i="2" s="1"/>
  <c r="K3770" i="2"/>
  <c r="L3770" i="2" s="1"/>
  <c r="K3769" i="2"/>
  <c r="L3769" i="2" s="1"/>
  <c r="K3768" i="2"/>
  <c r="L3768" i="2" s="1"/>
  <c r="K3767" i="2"/>
  <c r="L3767" i="2" s="1"/>
  <c r="L3766" i="2"/>
  <c r="K3766" i="2"/>
  <c r="K3765" i="2"/>
  <c r="L3765" i="2" s="1"/>
  <c r="K3764" i="2"/>
  <c r="L3764" i="2" s="1"/>
  <c r="L3763" i="2"/>
  <c r="K3763" i="2"/>
  <c r="K3762" i="2"/>
  <c r="L3762" i="2" s="1"/>
  <c r="K3761" i="2"/>
  <c r="L3761" i="2" s="1"/>
  <c r="K3760" i="2"/>
  <c r="L3760" i="2" s="1"/>
  <c r="K3759" i="2"/>
  <c r="L3759" i="2" s="1"/>
  <c r="K3758" i="2"/>
  <c r="L3758" i="2" s="1"/>
  <c r="K3757" i="2"/>
  <c r="L3757" i="2" s="1"/>
  <c r="K3756" i="2"/>
  <c r="L3756" i="2" s="1"/>
  <c r="K3755" i="2"/>
  <c r="L3755" i="2" s="1"/>
  <c r="K3754" i="2"/>
  <c r="L3754" i="2" s="1"/>
  <c r="L3753" i="2"/>
  <c r="K3753" i="2"/>
  <c r="K3752" i="2"/>
  <c r="L3752" i="2" s="1"/>
  <c r="K3751" i="2"/>
  <c r="L3751" i="2" s="1"/>
  <c r="L3750" i="2"/>
  <c r="K3750" i="2"/>
  <c r="K3749" i="2"/>
  <c r="L3749" i="2" s="1"/>
  <c r="K3748" i="2"/>
  <c r="L3748" i="2" s="1"/>
  <c r="K3747" i="2"/>
  <c r="L3747" i="2" s="1"/>
  <c r="K3746" i="2"/>
  <c r="L3746" i="2" s="1"/>
  <c r="K3745" i="2"/>
  <c r="L3745" i="2" s="1"/>
  <c r="K3744" i="2"/>
  <c r="L3744" i="2" s="1"/>
  <c r="K3743" i="2"/>
  <c r="L3743" i="2" s="1"/>
  <c r="K3742" i="2"/>
  <c r="L3742" i="2" s="1"/>
  <c r="K3741" i="2"/>
  <c r="L3741" i="2" s="1"/>
  <c r="K3740" i="2"/>
  <c r="L3740" i="2" s="1"/>
  <c r="K3739" i="2"/>
  <c r="L3739" i="2" s="1"/>
  <c r="K3738" i="2"/>
  <c r="L3738" i="2" s="1"/>
  <c r="K3737" i="2"/>
  <c r="L3737" i="2" s="1"/>
  <c r="K3736" i="2"/>
  <c r="L3736" i="2" s="1"/>
  <c r="K3735" i="2"/>
  <c r="L3735" i="2" s="1"/>
  <c r="K3734" i="2"/>
  <c r="L3734" i="2" s="1"/>
  <c r="K3733" i="2"/>
  <c r="L3733" i="2" s="1"/>
  <c r="K3732" i="2"/>
  <c r="L3732" i="2" s="1"/>
  <c r="K3731" i="2"/>
  <c r="L3731" i="2" s="1"/>
  <c r="K3730" i="2"/>
  <c r="L3730" i="2" s="1"/>
  <c r="K3729" i="2"/>
  <c r="L3729" i="2" s="1"/>
  <c r="K3728" i="2"/>
  <c r="L3728" i="2" s="1"/>
  <c r="K3727" i="2"/>
  <c r="L3727" i="2" s="1"/>
  <c r="K3726" i="2"/>
  <c r="L3726" i="2" s="1"/>
  <c r="K3725" i="2"/>
  <c r="L3725" i="2" s="1"/>
  <c r="K3724" i="2"/>
  <c r="L3724" i="2" s="1"/>
  <c r="K3723" i="2"/>
  <c r="L3723" i="2" s="1"/>
  <c r="K3722" i="2"/>
  <c r="L3722" i="2" s="1"/>
  <c r="K3721" i="2"/>
  <c r="L3721" i="2" s="1"/>
  <c r="K3720" i="2"/>
  <c r="L3720" i="2" s="1"/>
  <c r="K3719" i="2"/>
  <c r="L3719" i="2" s="1"/>
  <c r="K3718" i="2"/>
  <c r="L3718" i="2" s="1"/>
  <c r="K3717" i="2"/>
  <c r="L3717" i="2" s="1"/>
  <c r="K3716" i="2"/>
  <c r="L3716" i="2" s="1"/>
  <c r="K3715" i="2"/>
  <c r="L3715" i="2" s="1"/>
  <c r="K3714" i="2"/>
  <c r="L3714" i="2" s="1"/>
  <c r="K3713" i="2"/>
  <c r="L3713" i="2" s="1"/>
  <c r="K3712" i="2"/>
  <c r="L3712" i="2" s="1"/>
  <c r="K3711" i="2"/>
  <c r="L3711" i="2" s="1"/>
  <c r="K3710" i="2"/>
  <c r="L3710" i="2" s="1"/>
  <c r="K3709" i="2"/>
  <c r="L3709" i="2" s="1"/>
  <c r="K3708" i="2"/>
  <c r="L3708" i="2" s="1"/>
  <c r="K3707" i="2"/>
  <c r="L3707" i="2" s="1"/>
  <c r="K3706" i="2"/>
  <c r="L3706" i="2" s="1"/>
  <c r="K3705" i="2"/>
  <c r="L3705" i="2" s="1"/>
  <c r="K3704" i="2"/>
  <c r="L3704" i="2" s="1"/>
  <c r="K3703" i="2"/>
  <c r="L3703" i="2" s="1"/>
  <c r="K3702" i="2"/>
  <c r="L3702" i="2" s="1"/>
  <c r="K3701" i="2"/>
  <c r="L3701" i="2" s="1"/>
  <c r="K3700" i="2"/>
  <c r="L3700" i="2" s="1"/>
  <c r="K3699" i="2"/>
  <c r="L3699" i="2" s="1"/>
  <c r="K3698" i="2"/>
  <c r="L3698" i="2" s="1"/>
  <c r="K3697" i="2"/>
  <c r="L3697" i="2" s="1"/>
  <c r="K3696" i="2"/>
  <c r="L3696" i="2" s="1"/>
  <c r="K3695" i="2"/>
  <c r="L3695" i="2" s="1"/>
  <c r="K3694" i="2"/>
  <c r="L3694" i="2" s="1"/>
  <c r="K3693" i="2"/>
  <c r="L3693" i="2" s="1"/>
  <c r="K3692" i="2"/>
  <c r="L3692" i="2" s="1"/>
  <c r="K3691" i="2"/>
  <c r="L3691" i="2" s="1"/>
  <c r="K3690" i="2"/>
  <c r="L3690" i="2" s="1"/>
  <c r="K3689" i="2"/>
  <c r="L3689" i="2" s="1"/>
  <c r="K3688" i="2"/>
  <c r="L3688" i="2" s="1"/>
  <c r="K3687" i="2"/>
  <c r="L3687" i="2" s="1"/>
  <c r="K3686" i="2"/>
  <c r="L3686" i="2" s="1"/>
  <c r="K3685" i="2"/>
  <c r="L3685" i="2" s="1"/>
  <c r="K3684" i="2"/>
  <c r="L3684" i="2" s="1"/>
  <c r="K3683" i="2"/>
  <c r="L3683" i="2" s="1"/>
  <c r="K3682" i="2"/>
  <c r="L3682" i="2" s="1"/>
  <c r="K3681" i="2"/>
  <c r="L3681" i="2" s="1"/>
  <c r="K3680" i="2"/>
  <c r="L3680" i="2" s="1"/>
  <c r="K3679" i="2"/>
  <c r="L3679" i="2" s="1"/>
  <c r="K3678" i="2"/>
  <c r="L3678" i="2" s="1"/>
  <c r="K3677" i="2"/>
  <c r="L3677" i="2" s="1"/>
  <c r="K3676" i="2"/>
  <c r="L3676" i="2" s="1"/>
  <c r="K3675" i="2"/>
  <c r="L3675" i="2" s="1"/>
  <c r="K3674" i="2"/>
  <c r="L3674" i="2" s="1"/>
  <c r="K3673" i="2"/>
  <c r="L3673" i="2" s="1"/>
  <c r="L3672" i="2"/>
  <c r="K3672" i="2"/>
  <c r="K3671" i="2"/>
  <c r="L3671" i="2" s="1"/>
  <c r="K3670" i="2"/>
  <c r="L3670" i="2" s="1"/>
  <c r="K3669" i="2"/>
  <c r="L3669" i="2" s="1"/>
  <c r="K3668" i="2"/>
  <c r="L3668" i="2" s="1"/>
  <c r="K3667" i="2"/>
  <c r="L3667" i="2" s="1"/>
  <c r="K3666" i="2"/>
  <c r="L3666" i="2" s="1"/>
  <c r="K3665" i="2"/>
  <c r="L3665" i="2" s="1"/>
  <c r="K3664" i="2"/>
  <c r="L3664" i="2" s="1"/>
  <c r="K3663" i="2"/>
  <c r="L3663" i="2" s="1"/>
  <c r="K3662" i="2"/>
  <c r="L3662" i="2" s="1"/>
  <c r="K3661" i="2"/>
  <c r="L3661" i="2" s="1"/>
  <c r="K3660" i="2"/>
  <c r="L3660" i="2" s="1"/>
  <c r="K3659" i="2"/>
  <c r="L3659" i="2" s="1"/>
  <c r="K3658" i="2"/>
  <c r="L3658" i="2" s="1"/>
  <c r="K3657" i="2"/>
  <c r="L3657" i="2" s="1"/>
  <c r="K3656" i="2"/>
  <c r="L3656" i="2" s="1"/>
  <c r="K3655" i="2"/>
  <c r="L3655" i="2" s="1"/>
  <c r="K3654" i="2"/>
  <c r="L3654" i="2" s="1"/>
  <c r="K3653" i="2"/>
  <c r="L3653" i="2" s="1"/>
  <c r="K3652" i="2"/>
  <c r="L3652" i="2" s="1"/>
  <c r="K3651" i="2"/>
  <c r="L3651" i="2" s="1"/>
  <c r="K3650" i="2"/>
  <c r="L3650" i="2" s="1"/>
  <c r="K3649" i="2"/>
  <c r="L3649" i="2" s="1"/>
  <c r="K3648" i="2"/>
  <c r="L3648" i="2" s="1"/>
  <c r="K3647" i="2"/>
  <c r="L3647" i="2" s="1"/>
  <c r="K3646" i="2"/>
  <c r="L3646" i="2" s="1"/>
  <c r="K3645" i="2"/>
  <c r="L3645" i="2" s="1"/>
  <c r="K3644" i="2"/>
  <c r="L3644" i="2" s="1"/>
  <c r="K3643" i="2"/>
  <c r="L3643" i="2" s="1"/>
  <c r="K3642" i="2"/>
  <c r="L3642" i="2" s="1"/>
  <c r="K3641" i="2"/>
  <c r="L3641" i="2" s="1"/>
  <c r="K3640" i="2"/>
  <c r="L3640" i="2" s="1"/>
  <c r="K3639" i="2"/>
  <c r="L3639" i="2" s="1"/>
  <c r="K3638" i="2"/>
  <c r="L3638" i="2" s="1"/>
  <c r="K3637" i="2"/>
  <c r="L3637" i="2" s="1"/>
  <c r="K3636" i="2"/>
  <c r="L3636" i="2" s="1"/>
  <c r="K3635" i="2"/>
  <c r="L3635" i="2" s="1"/>
  <c r="K3634" i="2"/>
  <c r="L3634" i="2" s="1"/>
  <c r="K3633" i="2"/>
  <c r="L3633" i="2" s="1"/>
  <c r="K3632" i="2"/>
  <c r="L3632" i="2" s="1"/>
  <c r="K3631" i="2"/>
  <c r="L3631" i="2" s="1"/>
  <c r="L3630" i="2"/>
  <c r="K3630" i="2"/>
  <c r="K3629" i="2"/>
  <c r="L3629" i="2" s="1"/>
  <c r="K3628" i="2"/>
  <c r="L3628" i="2" s="1"/>
  <c r="L3627" i="2"/>
  <c r="K3627" i="2"/>
  <c r="K3626" i="2"/>
  <c r="L3626" i="2" s="1"/>
  <c r="K3625" i="2"/>
  <c r="L3625" i="2" s="1"/>
  <c r="K3624" i="2"/>
  <c r="L3624" i="2" s="1"/>
  <c r="K3623" i="2"/>
  <c r="L3623" i="2" s="1"/>
  <c r="K3622" i="2"/>
  <c r="L3622" i="2" s="1"/>
  <c r="K3621" i="2"/>
  <c r="L3621" i="2" s="1"/>
  <c r="K3620" i="2"/>
  <c r="L3620" i="2" s="1"/>
  <c r="K3619" i="2"/>
  <c r="L3619" i="2" s="1"/>
  <c r="K3618" i="2"/>
  <c r="L3618" i="2" s="1"/>
  <c r="K3617" i="2"/>
  <c r="L3617" i="2" s="1"/>
  <c r="K3616" i="2"/>
  <c r="L3616" i="2" s="1"/>
  <c r="K3615" i="2"/>
  <c r="L3615" i="2" s="1"/>
  <c r="K3614" i="2"/>
  <c r="L3614" i="2" s="1"/>
  <c r="L3613" i="2"/>
  <c r="K3613" i="2"/>
  <c r="K3612" i="2"/>
  <c r="L3612" i="2" s="1"/>
  <c r="K3611" i="2"/>
  <c r="L3611" i="2" s="1"/>
  <c r="K3610" i="2"/>
  <c r="L3610" i="2" s="1"/>
  <c r="K3609" i="2"/>
  <c r="L3609" i="2" s="1"/>
  <c r="K3608" i="2"/>
  <c r="L3608" i="2" s="1"/>
  <c r="K3607" i="2"/>
  <c r="L3607" i="2" s="1"/>
  <c r="K3606" i="2"/>
  <c r="L3606" i="2" s="1"/>
  <c r="K3605" i="2"/>
  <c r="L3605" i="2" s="1"/>
  <c r="K3604" i="2"/>
  <c r="L3604" i="2" s="1"/>
  <c r="K3603" i="2"/>
  <c r="L3603" i="2" s="1"/>
  <c r="K3602" i="2"/>
  <c r="L3602" i="2" s="1"/>
  <c r="K3601" i="2"/>
  <c r="L3601" i="2" s="1"/>
  <c r="K3600" i="2"/>
  <c r="L3600" i="2" s="1"/>
  <c r="K3599" i="2"/>
  <c r="L3599" i="2" s="1"/>
  <c r="K3598" i="2"/>
  <c r="L3598" i="2" s="1"/>
  <c r="K3597" i="2"/>
  <c r="L3597" i="2" s="1"/>
  <c r="K3596" i="2"/>
  <c r="L3596" i="2" s="1"/>
  <c r="K3595" i="2"/>
  <c r="L3595" i="2" s="1"/>
  <c r="K3594" i="2"/>
  <c r="L3594" i="2" s="1"/>
  <c r="K3593" i="2"/>
  <c r="L3593" i="2" s="1"/>
  <c r="K3592" i="2"/>
  <c r="L3592" i="2" s="1"/>
  <c r="K3591" i="2"/>
  <c r="L3591" i="2" s="1"/>
  <c r="K3590" i="2"/>
  <c r="L3590" i="2" s="1"/>
  <c r="K3589" i="2"/>
  <c r="L3589" i="2" s="1"/>
  <c r="K3588" i="2"/>
  <c r="L3588" i="2" s="1"/>
  <c r="K3587" i="2"/>
  <c r="L3587" i="2" s="1"/>
  <c r="K3586" i="2"/>
  <c r="L3586" i="2" s="1"/>
  <c r="K3585" i="2"/>
  <c r="L3585" i="2" s="1"/>
  <c r="K3584" i="2"/>
  <c r="L3584" i="2" s="1"/>
  <c r="L3583" i="2"/>
  <c r="K3583" i="2"/>
  <c r="K3582" i="2"/>
  <c r="L3582" i="2" s="1"/>
  <c r="K3581" i="2"/>
  <c r="L3581" i="2" s="1"/>
  <c r="L3580" i="2"/>
  <c r="K3580" i="2"/>
  <c r="K3579" i="2"/>
  <c r="L3579" i="2" s="1"/>
  <c r="K3578" i="2"/>
  <c r="L3578" i="2" s="1"/>
  <c r="K3577" i="2"/>
  <c r="L3577" i="2" s="1"/>
  <c r="K3576" i="2"/>
  <c r="L3576" i="2" s="1"/>
  <c r="K3575" i="2"/>
  <c r="L3575" i="2" s="1"/>
  <c r="K3574" i="2"/>
  <c r="L3574" i="2" s="1"/>
  <c r="K3573" i="2"/>
  <c r="L3573" i="2" s="1"/>
  <c r="K3572" i="2"/>
  <c r="L3572" i="2" s="1"/>
  <c r="K3571" i="2"/>
  <c r="L3571" i="2" s="1"/>
  <c r="K3570" i="2"/>
  <c r="L3570" i="2" s="1"/>
  <c r="K3569" i="2"/>
  <c r="L3569" i="2" s="1"/>
  <c r="K3568" i="2"/>
  <c r="L3568" i="2" s="1"/>
  <c r="K3567" i="2"/>
  <c r="L3567" i="2" s="1"/>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K3555" i="2"/>
  <c r="L3555" i="2" s="1"/>
  <c r="K3554" i="2"/>
  <c r="L3554" i="2" s="1"/>
  <c r="K3553" i="2"/>
  <c r="L3553" i="2" s="1"/>
  <c r="K3552" i="2"/>
  <c r="L3552" i="2" s="1"/>
  <c r="K3551" i="2"/>
  <c r="L3551" i="2" s="1"/>
  <c r="K3550" i="2"/>
  <c r="L3550" i="2" s="1"/>
  <c r="K3549" i="2"/>
  <c r="L3549" i="2" s="1"/>
  <c r="K3548" i="2"/>
  <c r="L3548" i="2" s="1"/>
  <c r="K3547" i="2"/>
  <c r="L3547" i="2" s="1"/>
  <c r="K3546" i="2"/>
  <c r="L3546" i="2" s="1"/>
  <c r="K3545" i="2"/>
  <c r="L3545" i="2" s="1"/>
  <c r="K3544" i="2"/>
  <c r="L3544" i="2" s="1"/>
  <c r="K3543" i="2"/>
  <c r="L3543" i="2" s="1"/>
  <c r="K3542" i="2"/>
  <c r="L3542" i="2" s="1"/>
  <c r="K3541" i="2"/>
  <c r="L3541" i="2" s="1"/>
  <c r="K3540" i="2"/>
  <c r="L3540" i="2" s="1"/>
  <c r="K3539" i="2"/>
  <c r="L3539" i="2" s="1"/>
  <c r="K3538" i="2"/>
  <c r="L3538" i="2" s="1"/>
  <c r="L3537" i="2"/>
  <c r="K3537" i="2"/>
  <c r="K3536" i="2"/>
  <c r="L3536" i="2" s="1"/>
  <c r="K3535" i="2"/>
  <c r="L3535" i="2" s="1"/>
  <c r="K3534" i="2"/>
  <c r="L3534" i="2" s="1"/>
  <c r="K3533" i="2"/>
  <c r="L3533" i="2" s="1"/>
  <c r="K3532" i="2"/>
  <c r="L3532" i="2" s="1"/>
  <c r="K3531" i="2"/>
  <c r="L3531" i="2" s="1"/>
  <c r="K3530" i="2"/>
  <c r="L3530" i="2" s="1"/>
  <c r="K3529" i="2"/>
  <c r="L3529" i="2" s="1"/>
  <c r="K3528" i="2"/>
  <c r="L3528" i="2" s="1"/>
  <c r="K3527" i="2"/>
  <c r="L3527" i="2" s="1"/>
  <c r="K3526" i="2"/>
  <c r="L3526" i="2" s="1"/>
  <c r="K3525" i="2"/>
  <c r="L3525" i="2" s="1"/>
  <c r="K3524" i="2"/>
  <c r="L3524" i="2" s="1"/>
  <c r="K3523" i="2"/>
  <c r="L3523" i="2" s="1"/>
  <c r="K3522" i="2"/>
  <c r="L3522" i="2" s="1"/>
  <c r="K3521" i="2"/>
  <c r="L3521" i="2" s="1"/>
  <c r="K3520" i="2"/>
  <c r="L3520" i="2" s="1"/>
  <c r="K3519" i="2"/>
  <c r="L3519" i="2" s="1"/>
  <c r="K3518" i="2"/>
  <c r="L3518" i="2" s="1"/>
  <c r="K3517" i="2"/>
  <c r="L3517" i="2" s="1"/>
  <c r="K3516" i="2"/>
  <c r="L3516" i="2" s="1"/>
  <c r="K3515" i="2"/>
  <c r="L3515" i="2" s="1"/>
  <c r="K3514" i="2"/>
  <c r="L3514" i="2" s="1"/>
  <c r="K3513" i="2"/>
  <c r="L3513" i="2" s="1"/>
  <c r="K3512" i="2"/>
  <c r="L3512" i="2" s="1"/>
  <c r="K3511" i="2"/>
  <c r="L3511" i="2" s="1"/>
  <c r="K3510" i="2"/>
  <c r="L3510" i="2" s="1"/>
  <c r="K3509" i="2"/>
  <c r="L3509" i="2" s="1"/>
  <c r="K3508" i="2"/>
  <c r="L3508" i="2" s="1"/>
  <c r="K3507" i="2"/>
  <c r="L3507" i="2" s="1"/>
  <c r="K3506" i="2"/>
  <c r="L3506" i="2" s="1"/>
  <c r="K3505" i="2"/>
  <c r="L3505" i="2" s="1"/>
  <c r="K3504" i="2"/>
  <c r="L3504" i="2" s="1"/>
  <c r="K3503" i="2"/>
  <c r="L3503" i="2" s="1"/>
  <c r="K3502" i="2"/>
  <c r="L3502" i="2" s="1"/>
  <c r="K3501" i="2"/>
  <c r="L3501" i="2" s="1"/>
  <c r="K3500" i="2"/>
  <c r="L3500" i="2" s="1"/>
  <c r="K3499" i="2"/>
  <c r="L3499" i="2" s="1"/>
  <c r="K3498" i="2"/>
  <c r="L3498" i="2" s="1"/>
  <c r="K3497" i="2"/>
  <c r="L3497" i="2" s="1"/>
  <c r="L3496" i="2"/>
  <c r="K3496" i="2"/>
  <c r="K3495" i="2"/>
  <c r="L3495" i="2" s="1"/>
  <c r="K3494" i="2"/>
  <c r="L3494" i="2" s="1"/>
  <c r="K3493" i="2"/>
  <c r="L3493" i="2" s="1"/>
  <c r="K3492" i="2"/>
  <c r="L3492" i="2" s="1"/>
  <c r="K3491" i="2"/>
  <c r="L3491" i="2" s="1"/>
  <c r="K3490" i="2"/>
  <c r="L3490" i="2" s="1"/>
  <c r="K3489" i="2"/>
  <c r="L3489" i="2" s="1"/>
  <c r="K3488" i="2"/>
  <c r="L3488" i="2" s="1"/>
  <c r="K3487" i="2"/>
  <c r="L3487" i="2" s="1"/>
  <c r="K3486" i="2"/>
  <c r="L3486" i="2" s="1"/>
  <c r="K3485" i="2"/>
  <c r="L3485" i="2" s="1"/>
  <c r="K3484" i="2"/>
  <c r="L3484" i="2" s="1"/>
  <c r="K3483" i="2"/>
  <c r="L3483" i="2" s="1"/>
  <c r="L3482" i="2"/>
  <c r="K3482" i="2"/>
  <c r="K3481" i="2"/>
  <c r="L3481" i="2" s="1"/>
  <c r="K3480" i="2"/>
  <c r="L3480" i="2" s="1"/>
  <c r="K3479" i="2"/>
  <c r="L3479" i="2" s="1"/>
  <c r="K3478" i="2"/>
  <c r="L3478" i="2" s="1"/>
  <c r="K3477" i="2"/>
  <c r="L3477" i="2" s="1"/>
  <c r="K3476" i="2"/>
  <c r="L3476" i="2" s="1"/>
  <c r="K3475" i="2"/>
  <c r="L3475" i="2" s="1"/>
  <c r="K3474" i="2"/>
  <c r="L3474" i="2" s="1"/>
  <c r="K3473" i="2"/>
  <c r="L3473" i="2" s="1"/>
  <c r="K3472" i="2"/>
  <c r="L3472" i="2" s="1"/>
  <c r="K3471" i="2"/>
  <c r="L3471" i="2" s="1"/>
  <c r="K3470" i="2"/>
  <c r="L3470" i="2" s="1"/>
  <c r="K3469" i="2"/>
  <c r="L3469" i="2" s="1"/>
  <c r="K3468" i="2"/>
  <c r="L3468" i="2" s="1"/>
  <c r="K3467" i="2"/>
  <c r="L3467" i="2" s="1"/>
  <c r="K3466" i="2"/>
  <c r="L3466" i="2" s="1"/>
  <c r="K3465" i="2"/>
  <c r="L3465" i="2" s="1"/>
  <c r="K3464" i="2"/>
  <c r="L3464" i="2" s="1"/>
  <c r="K3463" i="2"/>
  <c r="L3463" i="2" s="1"/>
  <c r="K3462" i="2"/>
  <c r="L3462" i="2" s="1"/>
  <c r="K3461" i="2"/>
  <c r="L3461" i="2" s="1"/>
  <c r="K3460" i="2"/>
  <c r="L3460" i="2" s="1"/>
  <c r="K3459" i="2"/>
  <c r="L3459" i="2" s="1"/>
  <c r="K3458" i="2"/>
  <c r="L3458" i="2" s="1"/>
  <c r="K3457" i="2"/>
  <c r="L3457" i="2" s="1"/>
  <c r="K3456" i="2"/>
  <c r="L3456" i="2" s="1"/>
  <c r="K3455" i="2"/>
  <c r="L3455" i="2" s="1"/>
  <c r="K3454" i="2"/>
  <c r="L3454" i="2" s="1"/>
  <c r="K3453" i="2"/>
  <c r="L3453" i="2" s="1"/>
  <c r="K3452" i="2"/>
  <c r="L3452" i="2" s="1"/>
  <c r="K3451" i="2"/>
  <c r="L3451" i="2" s="1"/>
  <c r="K3450" i="2"/>
  <c r="L3450" i="2" s="1"/>
  <c r="K3449" i="2"/>
  <c r="L3449" i="2" s="1"/>
  <c r="K3448" i="2"/>
  <c r="L3448" i="2" s="1"/>
  <c r="K3447" i="2"/>
  <c r="L3447" i="2" s="1"/>
  <c r="K3446" i="2"/>
  <c r="L3446" i="2" s="1"/>
  <c r="K3445" i="2"/>
  <c r="L3445" i="2" s="1"/>
  <c r="K3444" i="2"/>
  <c r="L3444" i="2" s="1"/>
  <c r="K3443" i="2"/>
  <c r="L3443" i="2" s="1"/>
  <c r="K3442" i="2"/>
  <c r="L3442" i="2" s="1"/>
  <c r="K3441" i="2"/>
  <c r="L3441" i="2" s="1"/>
  <c r="K3440" i="2"/>
  <c r="L3440" i="2" s="1"/>
  <c r="K3439" i="2"/>
  <c r="L3439" i="2" s="1"/>
  <c r="K3438" i="2"/>
  <c r="L3438" i="2" s="1"/>
  <c r="K3437" i="2"/>
  <c r="L3437" i="2" s="1"/>
  <c r="K3436" i="2"/>
  <c r="L3436" i="2" s="1"/>
  <c r="K3435" i="2"/>
  <c r="L3435" i="2" s="1"/>
  <c r="K3434" i="2"/>
  <c r="L3434" i="2" s="1"/>
  <c r="K3433" i="2"/>
  <c r="L3433" i="2" s="1"/>
  <c r="K3432" i="2"/>
  <c r="L3432" i="2" s="1"/>
  <c r="K3431" i="2"/>
  <c r="L3431" i="2" s="1"/>
  <c r="K3430" i="2"/>
  <c r="L3430" i="2" s="1"/>
  <c r="K3429" i="2"/>
  <c r="L3429" i="2" s="1"/>
  <c r="K3428" i="2"/>
  <c r="L3428" i="2" s="1"/>
  <c r="K3427" i="2"/>
  <c r="L3427" i="2" s="1"/>
  <c r="K3426" i="2"/>
  <c r="L3426" i="2" s="1"/>
  <c r="K3425" i="2"/>
  <c r="L3425" i="2" s="1"/>
  <c r="K3424" i="2"/>
  <c r="L3424" i="2" s="1"/>
  <c r="L3423" i="2"/>
  <c r="K3423" i="2"/>
  <c r="K3422" i="2"/>
  <c r="L3422" i="2" s="1"/>
  <c r="K3421" i="2"/>
  <c r="L3421" i="2" s="1"/>
  <c r="K3420" i="2"/>
  <c r="L3420" i="2" s="1"/>
  <c r="K3419" i="2"/>
  <c r="L3419" i="2" s="1"/>
  <c r="K3418" i="2"/>
  <c r="L3418" i="2" s="1"/>
  <c r="K3417" i="2"/>
  <c r="L3417" i="2" s="1"/>
  <c r="L3416" i="2"/>
  <c r="K3416" i="2"/>
  <c r="K3415" i="2"/>
  <c r="L3415" i="2" s="1"/>
  <c r="K3414" i="2"/>
  <c r="L3414" i="2" s="1"/>
  <c r="K3413" i="2"/>
  <c r="L3413" i="2" s="1"/>
  <c r="K3412" i="2"/>
  <c r="L3412" i="2" s="1"/>
  <c r="K3411" i="2"/>
  <c r="L3411" i="2" s="1"/>
  <c r="K3410" i="2"/>
  <c r="L3410" i="2" s="1"/>
  <c r="K3409" i="2"/>
  <c r="L3409" i="2" s="1"/>
  <c r="K3408" i="2"/>
  <c r="L3408" i="2" s="1"/>
  <c r="K3407" i="2"/>
  <c r="L3407" i="2" s="1"/>
  <c r="K3406" i="2"/>
  <c r="L3406" i="2" s="1"/>
  <c r="K3405" i="2"/>
  <c r="L3405" i="2" s="1"/>
  <c r="K3404" i="2"/>
  <c r="L3404" i="2" s="1"/>
  <c r="K3403" i="2"/>
  <c r="L3403" i="2" s="1"/>
  <c r="K3402" i="2"/>
  <c r="L3402" i="2" s="1"/>
  <c r="K3401" i="2"/>
  <c r="L3401" i="2" s="1"/>
  <c r="K3400" i="2"/>
  <c r="L3400" i="2" s="1"/>
  <c r="K3399" i="2"/>
  <c r="L3399" i="2" s="1"/>
  <c r="K3398" i="2"/>
  <c r="L3398" i="2" s="1"/>
  <c r="K3397" i="2"/>
  <c r="L3397" i="2" s="1"/>
  <c r="K3396" i="2"/>
  <c r="L3396" i="2" s="1"/>
  <c r="K3395" i="2"/>
  <c r="L3395" i="2" s="1"/>
  <c r="K3394" i="2"/>
  <c r="L3394" i="2" s="1"/>
  <c r="K3393" i="2"/>
  <c r="L3393" i="2" s="1"/>
  <c r="K3392" i="2"/>
  <c r="L3392" i="2" s="1"/>
  <c r="K3391" i="2"/>
  <c r="L3391" i="2" s="1"/>
  <c r="K3390" i="2"/>
  <c r="L3390" i="2" s="1"/>
  <c r="K3389" i="2"/>
  <c r="L3389" i="2" s="1"/>
  <c r="K3388" i="2"/>
  <c r="L3388" i="2" s="1"/>
  <c r="K3387" i="2"/>
  <c r="L3387" i="2" s="1"/>
  <c r="K3386" i="2"/>
  <c r="L3386" i="2" s="1"/>
  <c r="K3385" i="2"/>
  <c r="L3385" i="2" s="1"/>
  <c r="K3384" i="2"/>
  <c r="L3384" i="2" s="1"/>
  <c r="K3383" i="2"/>
  <c r="L3383" i="2" s="1"/>
  <c r="K3382" i="2"/>
  <c r="L3382" i="2" s="1"/>
  <c r="K3381" i="2"/>
  <c r="L3381" i="2" s="1"/>
  <c r="K3380" i="2"/>
  <c r="L3380" i="2" s="1"/>
  <c r="K3379" i="2"/>
  <c r="L3379" i="2" s="1"/>
  <c r="K3378" i="2"/>
  <c r="L3378" i="2" s="1"/>
  <c r="K3377" i="2"/>
  <c r="L3377" i="2" s="1"/>
  <c r="K3376" i="2"/>
  <c r="L3376" i="2" s="1"/>
  <c r="L3375" i="2"/>
  <c r="K3375" i="2"/>
  <c r="K3374" i="2"/>
  <c r="L3374" i="2" s="1"/>
  <c r="K3373" i="2"/>
  <c r="L3373" i="2" s="1"/>
  <c r="L3372" i="2"/>
  <c r="K3372" i="2"/>
  <c r="K3371" i="2"/>
  <c r="L3371" i="2" s="1"/>
  <c r="K3370" i="2"/>
  <c r="L3370" i="2" s="1"/>
  <c r="K3369" i="2"/>
  <c r="L3369" i="2" s="1"/>
  <c r="K3368" i="2"/>
  <c r="L3368" i="2" s="1"/>
  <c r="K3367" i="2"/>
  <c r="L3367" i="2" s="1"/>
  <c r="K3366" i="2"/>
  <c r="L3366" i="2" s="1"/>
  <c r="K3365" i="2"/>
  <c r="L3365" i="2" s="1"/>
  <c r="K3364" i="2"/>
  <c r="L3364" i="2" s="1"/>
  <c r="K3363" i="2"/>
  <c r="L3363" i="2" s="1"/>
  <c r="K3362" i="2"/>
  <c r="L3362" i="2" s="1"/>
  <c r="K3361" i="2"/>
  <c r="L3361" i="2" s="1"/>
  <c r="K3360" i="2"/>
  <c r="L3360" i="2" s="1"/>
  <c r="K3359" i="2"/>
  <c r="L3359" i="2" s="1"/>
  <c r="K3358" i="2"/>
  <c r="L3358" i="2" s="1"/>
  <c r="K3357" i="2"/>
  <c r="L3357" i="2" s="1"/>
  <c r="K3356" i="2"/>
  <c r="L3356" i="2" s="1"/>
  <c r="K3355" i="2"/>
  <c r="L3355" i="2" s="1"/>
  <c r="K3354" i="2"/>
  <c r="L3354" i="2" s="1"/>
  <c r="K3353" i="2"/>
  <c r="L3353" i="2" s="1"/>
  <c r="K3352" i="2"/>
  <c r="L3352" i="2" s="1"/>
  <c r="K3351" i="2"/>
  <c r="L3351" i="2" s="1"/>
  <c r="K3350" i="2"/>
  <c r="L3350" i="2" s="1"/>
  <c r="K3349" i="2"/>
  <c r="L3349" i="2" s="1"/>
  <c r="K3348" i="2"/>
  <c r="L3348" i="2" s="1"/>
  <c r="K3347" i="2"/>
  <c r="L3347" i="2" s="1"/>
  <c r="K3346" i="2"/>
  <c r="L3346" i="2" s="1"/>
  <c r="K3345" i="2"/>
  <c r="L3345" i="2" s="1"/>
  <c r="K3344" i="2"/>
  <c r="L3344" i="2" s="1"/>
  <c r="K3343" i="2"/>
  <c r="L3343" i="2" s="1"/>
  <c r="K3342" i="2"/>
  <c r="L3342" i="2" s="1"/>
  <c r="K3341" i="2"/>
  <c r="L3341" i="2" s="1"/>
  <c r="K3340" i="2"/>
  <c r="L3340" i="2" s="1"/>
  <c r="K3339" i="2"/>
  <c r="L3339" i="2" s="1"/>
  <c r="K3338" i="2"/>
  <c r="L3338" i="2" s="1"/>
  <c r="K3337" i="2"/>
  <c r="L3337" i="2" s="1"/>
  <c r="K3336" i="2"/>
  <c r="L3336" i="2" s="1"/>
  <c r="K3335" i="2"/>
  <c r="L3335" i="2" s="1"/>
  <c r="K3334" i="2"/>
  <c r="L3334" i="2" s="1"/>
  <c r="K3333" i="2"/>
  <c r="L3333" i="2" s="1"/>
  <c r="K3332" i="2"/>
  <c r="L3332" i="2" s="1"/>
  <c r="K3331" i="2"/>
  <c r="L3331" i="2" s="1"/>
  <c r="K3330" i="2"/>
  <c r="L3330" i="2" s="1"/>
  <c r="K3329" i="2"/>
  <c r="L3329" i="2" s="1"/>
  <c r="K3328" i="2"/>
  <c r="L3328" i="2" s="1"/>
  <c r="K3327" i="2"/>
  <c r="L3327" i="2" s="1"/>
  <c r="K3326" i="2"/>
  <c r="L3326" i="2" s="1"/>
  <c r="K3325" i="2"/>
  <c r="L3325" i="2" s="1"/>
  <c r="K3324" i="2"/>
  <c r="L3324" i="2" s="1"/>
  <c r="K3323" i="2"/>
  <c r="L3323" i="2" s="1"/>
  <c r="K3322" i="2"/>
  <c r="L3322" i="2" s="1"/>
  <c r="K3321" i="2"/>
  <c r="L3321" i="2" s="1"/>
  <c r="K3320" i="2"/>
  <c r="L3320" i="2" s="1"/>
  <c r="K3319" i="2"/>
  <c r="L3319" i="2" s="1"/>
  <c r="K3318" i="2"/>
  <c r="L3318" i="2" s="1"/>
  <c r="K3317" i="2"/>
  <c r="L3317" i="2" s="1"/>
  <c r="K3316" i="2"/>
  <c r="L3316" i="2" s="1"/>
  <c r="K3315" i="2"/>
  <c r="L3315" i="2" s="1"/>
  <c r="K3314" i="2"/>
  <c r="L3314" i="2" s="1"/>
  <c r="K3313" i="2"/>
  <c r="L3313" i="2" s="1"/>
  <c r="K3312" i="2"/>
  <c r="L3312" i="2" s="1"/>
  <c r="K3311" i="2"/>
  <c r="L3311" i="2" s="1"/>
  <c r="K3310" i="2"/>
  <c r="L3310" i="2" s="1"/>
  <c r="K3309" i="2"/>
  <c r="L3309" i="2" s="1"/>
  <c r="K3308" i="2"/>
  <c r="L3308" i="2" s="1"/>
  <c r="K3307" i="2"/>
  <c r="L3307" i="2" s="1"/>
  <c r="K3306" i="2"/>
  <c r="L3306" i="2" s="1"/>
  <c r="K3305" i="2"/>
  <c r="L3305" i="2" s="1"/>
  <c r="K3304" i="2"/>
  <c r="L3304" i="2" s="1"/>
  <c r="K3303" i="2"/>
  <c r="L3303" i="2" s="1"/>
  <c r="K3302" i="2"/>
  <c r="L3302" i="2" s="1"/>
  <c r="L3301" i="2"/>
  <c r="K3301" i="2"/>
  <c r="K3300" i="2"/>
  <c r="L3300" i="2" s="1"/>
  <c r="K3299" i="2"/>
  <c r="L3299" i="2" s="1"/>
  <c r="K3298" i="2"/>
  <c r="L3298" i="2" s="1"/>
  <c r="K3297" i="2"/>
  <c r="L3297" i="2" s="1"/>
  <c r="K3296" i="2"/>
  <c r="L3296" i="2" s="1"/>
  <c r="K3295" i="2"/>
  <c r="L3295" i="2" s="1"/>
  <c r="K3294" i="2"/>
  <c r="L3294" i="2" s="1"/>
  <c r="K3293" i="2"/>
  <c r="L3293" i="2" s="1"/>
  <c r="K3292" i="2"/>
  <c r="L3292" i="2" s="1"/>
  <c r="K3291" i="2"/>
  <c r="L3291" i="2" s="1"/>
  <c r="K3290" i="2"/>
  <c r="L3290" i="2" s="1"/>
  <c r="K3289" i="2"/>
  <c r="L3289" i="2" s="1"/>
  <c r="K3288" i="2"/>
  <c r="L3288" i="2" s="1"/>
  <c r="K3287" i="2"/>
  <c r="L3287" i="2" s="1"/>
  <c r="K3286" i="2"/>
  <c r="L3286" i="2" s="1"/>
  <c r="K3285" i="2"/>
  <c r="L3285" i="2" s="1"/>
  <c r="K3284" i="2"/>
  <c r="L3284" i="2" s="1"/>
  <c r="K3283" i="2"/>
  <c r="L3283" i="2" s="1"/>
  <c r="K3282" i="2"/>
  <c r="L3282" i="2" s="1"/>
  <c r="K3281" i="2"/>
  <c r="L3281" i="2" s="1"/>
  <c r="K3280" i="2"/>
  <c r="L3280" i="2" s="1"/>
  <c r="K3279" i="2"/>
  <c r="L3279" i="2" s="1"/>
  <c r="K3278" i="2"/>
  <c r="L3278" i="2" s="1"/>
  <c r="K3277" i="2"/>
  <c r="L3277" i="2" s="1"/>
  <c r="K3276" i="2"/>
  <c r="L3276" i="2" s="1"/>
  <c r="K3275" i="2"/>
  <c r="L3275" i="2" s="1"/>
  <c r="K3274" i="2"/>
  <c r="L3274" i="2" s="1"/>
  <c r="K3273" i="2"/>
  <c r="L3273" i="2" s="1"/>
  <c r="K3272" i="2"/>
  <c r="L3272" i="2" s="1"/>
  <c r="K3271" i="2"/>
  <c r="L3271" i="2" s="1"/>
  <c r="K3270" i="2"/>
  <c r="L3270" i="2" s="1"/>
  <c r="K3269" i="2"/>
  <c r="L3269" i="2" s="1"/>
  <c r="K3268" i="2"/>
  <c r="L3268" i="2" s="1"/>
  <c r="K3267" i="2"/>
  <c r="L3267" i="2" s="1"/>
  <c r="K3266" i="2"/>
  <c r="L3266" i="2" s="1"/>
  <c r="K3265" i="2"/>
  <c r="L3265" i="2" s="1"/>
  <c r="K3264" i="2"/>
  <c r="L3264" i="2" s="1"/>
  <c r="K3263" i="2"/>
  <c r="L3263" i="2" s="1"/>
  <c r="K3262" i="2"/>
  <c r="L3262" i="2" s="1"/>
  <c r="K3261" i="2"/>
  <c r="L3261" i="2" s="1"/>
  <c r="K3260" i="2"/>
  <c r="L3260" i="2" s="1"/>
  <c r="K3259" i="2"/>
  <c r="L3259" i="2" s="1"/>
  <c r="K3258" i="2"/>
  <c r="L3258" i="2" s="1"/>
  <c r="K3257" i="2"/>
  <c r="L3257" i="2" s="1"/>
  <c r="K3256" i="2"/>
  <c r="L3256" i="2" s="1"/>
  <c r="K3255" i="2"/>
  <c r="L3255" i="2" s="1"/>
  <c r="K3254" i="2"/>
  <c r="L3254" i="2" s="1"/>
  <c r="L3253" i="2"/>
  <c r="K3253" i="2"/>
  <c r="K3252" i="2"/>
  <c r="L3252" i="2" s="1"/>
  <c r="K3251" i="2"/>
  <c r="L3251" i="2" s="1"/>
  <c r="K3250" i="2"/>
  <c r="L3250" i="2" s="1"/>
  <c r="K3249" i="2"/>
  <c r="L3249" i="2" s="1"/>
  <c r="K3248" i="2"/>
  <c r="L3248" i="2" s="1"/>
  <c r="K3247" i="2"/>
  <c r="L3247" i="2" s="1"/>
  <c r="K3246" i="2"/>
  <c r="L3246" i="2" s="1"/>
  <c r="K3245" i="2"/>
  <c r="L3245" i="2" s="1"/>
  <c r="K3244" i="2"/>
  <c r="L3244" i="2" s="1"/>
  <c r="K3243" i="2"/>
  <c r="L3243" i="2" s="1"/>
  <c r="K3242" i="2"/>
  <c r="L3242" i="2" s="1"/>
  <c r="K3241" i="2"/>
  <c r="L3241" i="2" s="1"/>
  <c r="K3240" i="2"/>
  <c r="L3240" i="2" s="1"/>
  <c r="K3239" i="2"/>
  <c r="L3239" i="2" s="1"/>
  <c r="K3238" i="2"/>
  <c r="L3238" i="2" s="1"/>
  <c r="K3237" i="2"/>
  <c r="L3237" i="2" s="1"/>
  <c r="K3236" i="2"/>
  <c r="L3236" i="2" s="1"/>
  <c r="K3235" i="2"/>
  <c r="L3235" i="2" s="1"/>
  <c r="K3234" i="2"/>
  <c r="L3234" i="2" s="1"/>
  <c r="K3233" i="2"/>
  <c r="L3233" i="2" s="1"/>
  <c r="K3232" i="2"/>
  <c r="L3232" i="2" s="1"/>
  <c r="K3231" i="2"/>
  <c r="L3231" i="2" s="1"/>
  <c r="K3230" i="2"/>
  <c r="L3230" i="2" s="1"/>
  <c r="K3229" i="2"/>
  <c r="L3229" i="2" s="1"/>
  <c r="K3228" i="2"/>
  <c r="L3228" i="2" s="1"/>
  <c r="K3227" i="2"/>
  <c r="L3227" i="2" s="1"/>
  <c r="K3226" i="2"/>
  <c r="L3226" i="2" s="1"/>
  <c r="K3225" i="2"/>
  <c r="L3225" i="2" s="1"/>
  <c r="K3224" i="2"/>
  <c r="L3224" i="2" s="1"/>
  <c r="K3223" i="2"/>
  <c r="L3223" i="2" s="1"/>
  <c r="K3222" i="2"/>
  <c r="L3222" i="2" s="1"/>
  <c r="K3221" i="2"/>
  <c r="L3221" i="2" s="1"/>
  <c r="K3220" i="2"/>
  <c r="L3220" i="2" s="1"/>
  <c r="K3219" i="2"/>
  <c r="L3219" i="2" s="1"/>
  <c r="K3218" i="2"/>
  <c r="L3218" i="2" s="1"/>
  <c r="K3217" i="2"/>
  <c r="L3217" i="2" s="1"/>
  <c r="K3216" i="2"/>
  <c r="L3216" i="2" s="1"/>
  <c r="K3215" i="2"/>
  <c r="L3215" i="2" s="1"/>
  <c r="K3214" i="2"/>
  <c r="L3214" i="2" s="1"/>
  <c r="K3213" i="2"/>
  <c r="L3213" i="2" s="1"/>
  <c r="K3212" i="2"/>
  <c r="L3212" i="2" s="1"/>
  <c r="K3211" i="2"/>
  <c r="L3211" i="2" s="1"/>
  <c r="K3210" i="2"/>
  <c r="L3210" i="2" s="1"/>
  <c r="K3209" i="2"/>
  <c r="L3209" i="2" s="1"/>
  <c r="K3208" i="2"/>
  <c r="L3208" i="2" s="1"/>
  <c r="K3207" i="2"/>
  <c r="L3207" i="2" s="1"/>
  <c r="K3206" i="2"/>
  <c r="L3206" i="2" s="1"/>
  <c r="K3205" i="2"/>
  <c r="L3205" i="2" s="1"/>
  <c r="K3204" i="2"/>
  <c r="L3204" i="2" s="1"/>
  <c r="K3203" i="2"/>
  <c r="L3203" i="2" s="1"/>
  <c r="K3202" i="2"/>
  <c r="L3202" i="2" s="1"/>
  <c r="K3201" i="2"/>
  <c r="L3201" i="2" s="1"/>
  <c r="K3200" i="2"/>
  <c r="L3200" i="2" s="1"/>
  <c r="K3199" i="2"/>
  <c r="L3199" i="2" s="1"/>
  <c r="K3198" i="2"/>
  <c r="L3198" i="2" s="1"/>
  <c r="K3197" i="2"/>
  <c r="L3197" i="2" s="1"/>
  <c r="K3196" i="2"/>
  <c r="L3196" i="2" s="1"/>
  <c r="K3195" i="2"/>
  <c r="L3195" i="2" s="1"/>
  <c r="K3194" i="2"/>
  <c r="L3194" i="2" s="1"/>
  <c r="K3193" i="2"/>
  <c r="L3193" i="2" s="1"/>
  <c r="K3192" i="2"/>
  <c r="L3192" i="2" s="1"/>
  <c r="K3191" i="2"/>
  <c r="L3191" i="2" s="1"/>
  <c r="K3190" i="2"/>
  <c r="L3190" i="2" s="1"/>
  <c r="K3189" i="2"/>
  <c r="L3189" i="2" s="1"/>
  <c r="K3188" i="2"/>
  <c r="L3188" i="2" s="1"/>
  <c r="K3187" i="2"/>
  <c r="L3187" i="2" s="1"/>
  <c r="K3186" i="2"/>
  <c r="L3186" i="2" s="1"/>
  <c r="K3185" i="2"/>
  <c r="L3185" i="2" s="1"/>
  <c r="K3184" i="2"/>
  <c r="L3184" i="2" s="1"/>
  <c r="K3183" i="2"/>
  <c r="L3183" i="2" s="1"/>
  <c r="K3182" i="2"/>
  <c r="L3182" i="2" s="1"/>
  <c r="K3181" i="2"/>
  <c r="L3181" i="2" s="1"/>
  <c r="K3180" i="2"/>
  <c r="L3180" i="2" s="1"/>
  <c r="K3179" i="2"/>
  <c r="L3179" i="2" s="1"/>
  <c r="K3178" i="2"/>
  <c r="L3178" i="2" s="1"/>
  <c r="K3177" i="2"/>
  <c r="L3177" i="2" s="1"/>
  <c r="K3176" i="2"/>
  <c r="L3176" i="2" s="1"/>
  <c r="K3175" i="2"/>
  <c r="L3175" i="2" s="1"/>
  <c r="K3174" i="2"/>
  <c r="L3174" i="2" s="1"/>
  <c r="K3173" i="2"/>
  <c r="L3173" i="2" s="1"/>
  <c r="K3172" i="2"/>
  <c r="L3172" i="2" s="1"/>
  <c r="K3171" i="2"/>
  <c r="L3171" i="2" s="1"/>
  <c r="K3170" i="2"/>
  <c r="L3170" i="2" s="1"/>
  <c r="K3169" i="2"/>
  <c r="L3169" i="2" s="1"/>
  <c r="K3168" i="2"/>
  <c r="L3168" i="2" s="1"/>
  <c r="K3167" i="2"/>
  <c r="L3167" i="2" s="1"/>
  <c r="K3166" i="2"/>
  <c r="L3166" i="2" s="1"/>
  <c r="K3165" i="2"/>
  <c r="L3165" i="2" s="1"/>
  <c r="K3164" i="2"/>
  <c r="L3164" i="2" s="1"/>
  <c r="K3163" i="2"/>
  <c r="L3163" i="2" s="1"/>
  <c r="K3162" i="2"/>
  <c r="L3162" i="2" s="1"/>
  <c r="K3161" i="2"/>
  <c r="L3161" i="2" s="1"/>
  <c r="K3160" i="2"/>
  <c r="L3160" i="2" s="1"/>
  <c r="K3159" i="2"/>
  <c r="L3159" i="2" s="1"/>
  <c r="K3158" i="2"/>
  <c r="L3158" i="2" s="1"/>
  <c r="K3157" i="2"/>
  <c r="L3157" i="2" s="1"/>
  <c r="K3156" i="2"/>
  <c r="L3156" i="2" s="1"/>
  <c r="K3155" i="2"/>
  <c r="L3155" i="2" s="1"/>
  <c r="K3154" i="2"/>
  <c r="L3154" i="2" s="1"/>
  <c r="K3153" i="2"/>
  <c r="L3153" i="2" s="1"/>
  <c r="K3152" i="2"/>
  <c r="L3152" i="2" s="1"/>
  <c r="K3151" i="2"/>
  <c r="L3151" i="2" s="1"/>
  <c r="K3150" i="2"/>
  <c r="L3150" i="2" s="1"/>
  <c r="K3149" i="2"/>
  <c r="L3149" i="2" s="1"/>
  <c r="K3148" i="2"/>
  <c r="L3148" i="2" s="1"/>
  <c r="K3147" i="2"/>
  <c r="L3147" i="2" s="1"/>
  <c r="K3146" i="2"/>
  <c r="L3146" i="2" s="1"/>
  <c r="K3145" i="2"/>
  <c r="L3145" i="2" s="1"/>
  <c r="K3144" i="2"/>
  <c r="L3144" i="2" s="1"/>
  <c r="K3143" i="2"/>
  <c r="L3143" i="2" s="1"/>
  <c r="K3142" i="2"/>
  <c r="L3142" i="2" s="1"/>
  <c r="K3141" i="2"/>
  <c r="L3141" i="2" s="1"/>
  <c r="K3140" i="2"/>
  <c r="L3140" i="2" s="1"/>
  <c r="K3139" i="2"/>
  <c r="L3139" i="2" s="1"/>
  <c r="K3138" i="2"/>
  <c r="L3138" i="2" s="1"/>
  <c r="K3137" i="2"/>
  <c r="L3137" i="2" s="1"/>
  <c r="K3136" i="2"/>
  <c r="L3136" i="2" s="1"/>
  <c r="K3135" i="2"/>
  <c r="L3135" i="2" s="1"/>
  <c r="K3134" i="2"/>
  <c r="L3134" i="2" s="1"/>
  <c r="K3133" i="2"/>
  <c r="L3133" i="2" s="1"/>
  <c r="L3132" i="2"/>
  <c r="K3132" i="2"/>
  <c r="K3131" i="2"/>
  <c r="L3131" i="2" s="1"/>
  <c r="K3130" i="2"/>
  <c r="L3130" i="2" s="1"/>
  <c r="L3129" i="2"/>
  <c r="K3129" i="2"/>
  <c r="K3128" i="2"/>
  <c r="L3128" i="2" s="1"/>
  <c r="K3127" i="2"/>
  <c r="L3127" i="2" s="1"/>
  <c r="K3126" i="2"/>
  <c r="L3126" i="2" s="1"/>
  <c r="K3125" i="2"/>
  <c r="L3125" i="2" s="1"/>
  <c r="K3124" i="2"/>
  <c r="L3124" i="2" s="1"/>
  <c r="K3123" i="2"/>
  <c r="L3123" i="2" s="1"/>
  <c r="K3122" i="2"/>
  <c r="L3122" i="2" s="1"/>
  <c r="K3121" i="2"/>
  <c r="L3121" i="2" s="1"/>
  <c r="K3120" i="2"/>
  <c r="L3120" i="2" s="1"/>
  <c r="K3119" i="2"/>
  <c r="L3119" i="2" s="1"/>
  <c r="L3118" i="2"/>
  <c r="K3118" i="2"/>
  <c r="K3117" i="2"/>
  <c r="L3117" i="2" s="1"/>
  <c r="K3116" i="2"/>
  <c r="L3116" i="2" s="1"/>
  <c r="K3115" i="2"/>
  <c r="L3115" i="2" s="1"/>
  <c r="K3114" i="2"/>
  <c r="L3114" i="2" s="1"/>
  <c r="K3113" i="2"/>
  <c r="L3113" i="2" s="1"/>
  <c r="K3112" i="2"/>
  <c r="L3112" i="2" s="1"/>
  <c r="L3111" i="2"/>
  <c r="K3111" i="2"/>
  <c r="K3110" i="2"/>
  <c r="L3110" i="2" s="1"/>
  <c r="K3109" i="2"/>
  <c r="L3109" i="2" s="1"/>
  <c r="L3108" i="2"/>
  <c r="K3108" i="2"/>
  <c r="K3107" i="2"/>
  <c r="L3107" i="2" s="1"/>
  <c r="K3106" i="2"/>
  <c r="L3106" i="2" s="1"/>
  <c r="L3105" i="2"/>
  <c r="K3105" i="2"/>
  <c r="K3104" i="2"/>
  <c r="L3104" i="2" s="1"/>
  <c r="K3103" i="2"/>
  <c r="L3103" i="2" s="1"/>
  <c r="K3102" i="2"/>
  <c r="L3102" i="2" s="1"/>
  <c r="K3101" i="2"/>
  <c r="L3101" i="2" s="1"/>
  <c r="K3100" i="2"/>
  <c r="L3100" i="2" s="1"/>
  <c r="K3099" i="2"/>
  <c r="L3099" i="2" s="1"/>
  <c r="K3098" i="2"/>
  <c r="L3098" i="2" s="1"/>
  <c r="K3097" i="2"/>
  <c r="L3097" i="2" s="1"/>
  <c r="K3096" i="2"/>
  <c r="L3096" i="2" s="1"/>
  <c r="K3095" i="2"/>
  <c r="L3095" i="2" s="1"/>
  <c r="K3094" i="2"/>
  <c r="L3094" i="2" s="1"/>
  <c r="K3093" i="2"/>
  <c r="L3093" i="2" s="1"/>
  <c r="K3092" i="2"/>
  <c r="L3092" i="2" s="1"/>
  <c r="K3091" i="2"/>
  <c r="L3091" i="2" s="1"/>
  <c r="K3090" i="2"/>
  <c r="L3090" i="2" s="1"/>
  <c r="K3089" i="2"/>
  <c r="L3089" i="2" s="1"/>
  <c r="K3088" i="2"/>
  <c r="L3088" i="2" s="1"/>
  <c r="K3087" i="2"/>
  <c r="L3087" i="2" s="1"/>
  <c r="K3086" i="2"/>
  <c r="L3086" i="2" s="1"/>
  <c r="K3085" i="2"/>
  <c r="L3085" i="2" s="1"/>
  <c r="K3084" i="2"/>
  <c r="L3084" i="2" s="1"/>
  <c r="K3083" i="2"/>
  <c r="L3083" i="2" s="1"/>
  <c r="K3082" i="2"/>
  <c r="L3082" i="2" s="1"/>
  <c r="K3081" i="2"/>
  <c r="L3081" i="2" s="1"/>
  <c r="K3080" i="2"/>
  <c r="L3080" i="2" s="1"/>
  <c r="K3079" i="2"/>
  <c r="L3079" i="2" s="1"/>
  <c r="K3078" i="2"/>
  <c r="L3078" i="2" s="1"/>
  <c r="K3077" i="2"/>
  <c r="L3077" i="2" s="1"/>
  <c r="K3076" i="2"/>
  <c r="L3076" i="2" s="1"/>
  <c r="K3075" i="2"/>
  <c r="L3075" i="2" s="1"/>
  <c r="K3074" i="2"/>
  <c r="L3074" i="2" s="1"/>
  <c r="K3073" i="2"/>
  <c r="L3073" i="2" s="1"/>
  <c r="K3072" i="2"/>
  <c r="L3072" i="2" s="1"/>
  <c r="K3071" i="2"/>
  <c r="L3071" i="2" s="1"/>
  <c r="K3070" i="2"/>
  <c r="L3070" i="2" s="1"/>
  <c r="K3069" i="2"/>
  <c r="L3069" i="2" s="1"/>
  <c r="K3068" i="2"/>
  <c r="L3068" i="2" s="1"/>
  <c r="K3067" i="2"/>
  <c r="L3067" i="2" s="1"/>
  <c r="K3066" i="2"/>
  <c r="L3066" i="2" s="1"/>
  <c r="K3065" i="2"/>
  <c r="L3065" i="2" s="1"/>
  <c r="K3064" i="2"/>
  <c r="L3064" i="2" s="1"/>
  <c r="K3063" i="2"/>
  <c r="L3063" i="2" s="1"/>
  <c r="K3062" i="2"/>
  <c r="L3062" i="2" s="1"/>
  <c r="K3061" i="2"/>
  <c r="L3061" i="2" s="1"/>
  <c r="K3060" i="2"/>
  <c r="L3060" i="2" s="1"/>
  <c r="K3059" i="2"/>
  <c r="L3059" i="2" s="1"/>
  <c r="K3058" i="2"/>
  <c r="L3058" i="2" s="1"/>
  <c r="K3057" i="2"/>
  <c r="L3057" i="2" s="1"/>
  <c r="K3056" i="2"/>
  <c r="L3056" i="2" s="1"/>
  <c r="K3055" i="2"/>
  <c r="L3055" i="2" s="1"/>
  <c r="K3054" i="2"/>
  <c r="L3054" i="2" s="1"/>
  <c r="K3053" i="2"/>
  <c r="L3053" i="2" s="1"/>
  <c r="K3052" i="2"/>
  <c r="L3052" i="2" s="1"/>
  <c r="K3051" i="2"/>
  <c r="L3051" i="2" s="1"/>
  <c r="K3050" i="2"/>
  <c r="L3050" i="2" s="1"/>
  <c r="K3049" i="2"/>
  <c r="L3049" i="2" s="1"/>
  <c r="K3048" i="2"/>
  <c r="L3048" i="2" s="1"/>
  <c r="K3047" i="2"/>
  <c r="L3047" i="2" s="1"/>
  <c r="K3046" i="2"/>
  <c r="L3046" i="2" s="1"/>
  <c r="K3045" i="2"/>
  <c r="L3045" i="2" s="1"/>
  <c r="K3044" i="2"/>
  <c r="L3044" i="2" s="1"/>
  <c r="K3043" i="2"/>
  <c r="L3043" i="2" s="1"/>
  <c r="K3042" i="2"/>
  <c r="L3042" i="2" s="1"/>
  <c r="K3041" i="2"/>
  <c r="L3041" i="2" s="1"/>
  <c r="K3040" i="2"/>
  <c r="L3040" i="2" s="1"/>
  <c r="K3039" i="2"/>
  <c r="L3039" i="2" s="1"/>
  <c r="K3038" i="2"/>
  <c r="L3038" i="2" s="1"/>
  <c r="K3037" i="2"/>
  <c r="L3037" i="2" s="1"/>
  <c r="K3036" i="2"/>
  <c r="L3036" i="2" s="1"/>
  <c r="K3035" i="2"/>
  <c r="L3035" i="2" s="1"/>
  <c r="K3034" i="2"/>
  <c r="L3034" i="2" s="1"/>
  <c r="K3033" i="2"/>
  <c r="L3033" i="2" s="1"/>
  <c r="K3032" i="2"/>
  <c r="L3032" i="2" s="1"/>
  <c r="K3031" i="2"/>
  <c r="L3031" i="2" s="1"/>
  <c r="K3030" i="2"/>
  <c r="L3030" i="2" s="1"/>
  <c r="K3029" i="2"/>
  <c r="L3029" i="2" s="1"/>
  <c r="K3028" i="2"/>
  <c r="L3028" i="2" s="1"/>
  <c r="K3027" i="2"/>
  <c r="L3027" i="2" s="1"/>
  <c r="K3026" i="2"/>
  <c r="L3026" i="2" s="1"/>
  <c r="K3025" i="2"/>
  <c r="L3025" i="2" s="1"/>
  <c r="K3024" i="2"/>
  <c r="L3024" i="2" s="1"/>
  <c r="K3023" i="2"/>
  <c r="L3023" i="2" s="1"/>
  <c r="K3022" i="2"/>
  <c r="L3022" i="2" s="1"/>
  <c r="K3021" i="2"/>
  <c r="L3021" i="2" s="1"/>
  <c r="K3020" i="2"/>
  <c r="L3020" i="2" s="1"/>
  <c r="K3019" i="2"/>
  <c r="L3019" i="2" s="1"/>
  <c r="K3018" i="2"/>
  <c r="L3018" i="2" s="1"/>
  <c r="K3017" i="2"/>
  <c r="L3017" i="2" s="1"/>
  <c r="K3016" i="2"/>
  <c r="L3016" i="2" s="1"/>
  <c r="K3015" i="2"/>
  <c r="L3015" i="2" s="1"/>
  <c r="K3014" i="2"/>
  <c r="L3014" i="2" s="1"/>
  <c r="K3013" i="2"/>
  <c r="L3013" i="2" s="1"/>
  <c r="K3012" i="2"/>
  <c r="L3012" i="2" s="1"/>
  <c r="K3011" i="2"/>
  <c r="L3011" i="2" s="1"/>
  <c r="K3010" i="2"/>
  <c r="L3010" i="2" s="1"/>
  <c r="K3009" i="2"/>
  <c r="L3009" i="2" s="1"/>
  <c r="K3008" i="2"/>
  <c r="L3008" i="2" s="1"/>
  <c r="K3007" i="2"/>
  <c r="L3007" i="2" s="1"/>
  <c r="K3006" i="2"/>
  <c r="L3006" i="2" s="1"/>
  <c r="K3005" i="2"/>
  <c r="L3005" i="2" s="1"/>
  <c r="K3004" i="2"/>
  <c r="L3004" i="2" s="1"/>
  <c r="K3003" i="2"/>
  <c r="L3003" i="2" s="1"/>
  <c r="K3002" i="2"/>
  <c r="L3002" i="2" s="1"/>
  <c r="K3001" i="2"/>
  <c r="L3001" i="2" s="1"/>
  <c r="K3000" i="2"/>
  <c r="L3000" i="2" s="1"/>
  <c r="K2999" i="2"/>
  <c r="L2999" i="2" s="1"/>
  <c r="K2998" i="2"/>
  <c r="L2998" i="2" s="1"/>
  <c r="K2997" i="2"/>
  <c r="L2997" i="2" s="1"/>
  <c r="K2996" i="2"/>
  <c r="L2996" i="2" s="1"/>
  <c r="K2995" i="2"/>
  <c r="L2995" i="2" s="1"/>
  <c r="K2994" i="2"/>
  <c r="L2994" i="2" s="1"/>
  <c r="K2993" i="2"/>
  <c r="L2993" i="2" s="1"/>
  <c r="K2992" i="2"/>
  <c r="L2992" i="2" s="1"/>
  <c r="K2991" i="2"/>
  <c r="L2991" i="2" s="1"/>
  <c r="K2990" i="2"/>
  <c r="L2990" i="2" s="1"/>
  <c r="K2989" i="2"/>
  <c r="L2989" i="2" s="1"/>
  <c r="K2988" i="2"/>
  <c r="L2988" i="2" s="1"/>
  <c r="K2987" i="2"/>
  <c r="L2987" i="2" s="1"/>
  <c r="K2986" i="2"/>
  <c r="L2986" i="2" s="1"/>
  <c r="K2985" i="2"/>
  <c r="L2985" i="2" s="1"/>
  <c r="K2984" i="2"/>
  <c r="L2984" i="2" s="1"/>
  <c r="K2983" i="2"/>
  <c r="L2983" i="2" s="1"/>
  <c r="L2982" i="2"/>
  <c r="K2982" i="2"/>
  <c r="K2981" i="2"/>
  <c r="L2981" i="2" s="1"/>
  <c r="K2980" i="2"/>
  <c r="L2980" i="2" s="1"/>
  <c r="K2979" i="2"/>
  <c r="L2979" i="2" s="1"/>
  <c r="K2978" i="2"/>
  <c r="L2978" i="2" s="1"/>
  <c r="K2977" i="2"/>
  <c r="L2977" i="2" s="1"/>
  <c r="K2976" i="2"/>
  <c r="L2976" i="2" s="1"/>
  <c r="K2975" i="2"/>
  <c r="L2975" i="2" s="1"/>
  <c r="K2974" i="2"/>
  <c r="L2974" i="2" s="1"/>
  <c r="K2973" i="2"/>
  <c r="L2973" i="2" s="1"/>
  <c r="K2972" i="2"/>
  <c r="L2972" i="2" s="1"/>
  <c r="K2971" i="2"/>
  <c r="L2971" i="2" s="1"/>
  <c r="K2970" i="2"/>
  <c r="L2970" i="2" s="1"/>
  <c r="K2969" i="2"/>
  <c r="L2969" i="2" s="1"/>
  <c r="K2968" i="2"/>
  <c r="L2968" i="2" s="1"/>
  <c r="K2967" i="2"/>
  <c r="L2967" i="2" s="1"/>
  <c r="K2966" i="2"/>
  <c r="L2966" i="2" s="1"/>
  <c r="K2965" i="2"/>
  <c r="L2965" i="2" s="1"/>
  <c r="L2964" i="2"/>
  <c r="K2964" i="2"/>
  <c r="K2963" i="2"/>
  <c r="L2963" i="2" s="1"/>
  <c r="K2962" i="2"/>
  <c r="L2962" i="2" s="1"/>
  <c r="K2961" i="2"/>
  <c r="L2961" i="2" s="1"/>
  <c r="K2960" i="2"/>
  <c r="L2960" i="2" s="1"/>
  <c r="K2959" i="2"/>
  <c r="L2959" i="2" s="1"/>
  <c r="K2958" i="2"/>
  <c r="L2958" i="2" s="1"/>
  <c r="K2957" i="2"/>
  <c r="L2957" i="2" s="1"/>
  <c r="K2956" i="2"/>
  <c r="L2956" i="2" s="1"/>
  <c r="K2955" i="2"/>
  <c r="L2955" i="2" s="1"/>
  <c r="K2954" i="2"/>
  <c r="L2954" i="2" s="1"/>
  <c r="K2953" i="2"/>
  <c r="L2953" i="2" s="1"/>
  <c r="K2952" i="2"/>
  <c r="L2952" i="2" s="1"/>
  <c r="K2951" i="2"/>
  <c r="L2951" i="2" s="1"/>
  <c r="K2950" i="2"/>
  <c r="L2950" i="2" s="1"/>
  <c r="K2949" i="2"/>
  <c r="L2949" i="2" s="1"/>
  <c r="K2948" i="2"/>
  <c r="L2948" i="2" s="1"/>
  <c r="K2947" i="2"/>
  <c r="L2947" i="2" s="1"/>
  <c r="K2946" i="2"/>
  <c r="L2946" i="2" s="1"/>
  <c r="K2945" i="2"/>
  <c r="L2945" i="2" s="1"/>
  <c r="K2944" i="2"/>
  <c r="L2944" i="2" s="1"/>
  <c r="K2943" i="2"/>
  <c r="L2943" i="2" s="1"/>
  <c r="K2942" i="2"/>
  <c r="L2942" i="2" s="1"/>
  <c r="K2941" i="2"/>
  <c r="L2941" i="2" s="1"/>
  <c r="K2940" i="2"/>
  <c r="L2940" i="2" s="1"/>
  <c r="K2939" i="2"/>
  <c r="L2939" i="2" s="1"/>
  <c r="K2938" i="2"/>
  <c r="L2938" i="2" s="1"/>
  <c r="K2937" i="2"/>
  <c r="L2937" i="2" s="1"/>
  <c r="K2936" i="2"/>
  <c r="L2936" i="2" s="1"/>
  <c r="K2935" i="2"/>
  <c r="L2935" i="2" s="1"/>
  <c r="K2934" i="2"/>
  <c r="L2934" i="2" s="1"/>
  <c r="K2933" i="2"/>
  <c r="L2933" i="2" s="1"/>
  <c r="K2932" i="2"/>
  <c r="L2932" i="2" s="1"/>
  <c r="K2931" i="2"/>
  <c r="L2931" i="2" s="1"/>
  <c r="K2930" i="2"/>
  <c r="L2930" i="2" s="1"/>
  <c r="K2929" i="2"/>
  <c r="L2929" i="2" s="1"/>
  <c r="L2928" i="2"/>
  <c r="K2928" i="2"/>
  <c r="K2927" i="2"/>
  <c r="L2927" i="2" s="1"/>
  <c r="K2926" i="2"/>
  <c r="L2926" i="2" s="1"/>
  <c r="K2925" i="2"/>
  <c r="L2925" i="2" s="1"/>
  <c r="K2924" i="2"/>
  <c r="L2924" i="2" s="1"/>
  <c r="K2923" i="2"/>
  <c r="L2923" i="2" s="1"/>
  <c r="K2922" i="2"/>
  <c r="L2922" i="2" s="1"/>
  <c r="K2921" i="2"/>
  <c r="L2921" i="2" s="1"/>
  <c r="K2920" i="2"/>
  <c r="L2920" i="2" s="1"/>
  <c r="K2919" i="2"/>
  <c r="L2919" i="2" s="1"/>
  <c r="K2918" i="2"/>
  <c r="L2918" i="2" s="1"/>
  <c r="K2917" i="2"/>
  <c r="L2917" i="2" s="1"/>
  <c r="K2916" i="2"/>
  <c r="L2916" i="2" s="1"/>
  <c r="K2915" i="2"/>
  <c r="L2915" i="2" s="1"/>
  <c r="L2914" i="2"/>
  <c r="K2914" i="2"/>
  <c r="K2913" i="2"/>
  <c r="L2913" i="2" s="1"/>
  <c r="K2912" i="2"/>
  <c r="L2912" i="2" s="1"/>
  <c r="K2911" i="2"/>
  <c r="L2911" i="2" s="1"/>
  <c r="K2910" i="2"/>
  <c r="L2910" i="2" s="1"/>
  <c r="K2909" i="2"/>
  <c r="L2909" i="2" s="1"/>
  <c r="K2908" i="2"/>
  <c r="L2908" i="2" s="1"/>
  <c r="K2907" i="2"/>
  <c r="L2907" i="2" s="1"/>
  <c r="K2906" i="2"/>
  <c r="L2906" i="2" s="1"/>
  <c r="K2905" i="2"/>
  <c r="L2905" i="2" s="1"/>
  <c r="K2904" i="2"/>
  <c r="L2904" i="2" s="1"/>
  <c r="K2903" i="2"/>
  <c r="L2903" i="2" s="1"/>
  <c r="K2902" i="2"/>
  <c r="L2902" i="2" s="1"/>
  <c r="K2901" i="2"/>
  <c r="L2901" i="2" s="1"/>
  <c r="K2900" i="2"/>
  <c r="L2900" i="2" s="1"/>
  <c r="K2899" i="2"/>
  <c r="L2899" i="2" s="1"/>
  <c r="K2898" i="2"/>
  <c r="L2898" i="2" s="1"/>
  <c r="K2897" i="2"/>
  <c r="L2897" i="2" s="1"/>
  <c r="K2896" i="2"/>
  <c r="L2896" i="2" s="1"/>
  <c r="L2895" i="2"/>
  <c r="K2895" i="2"/>
  <c r="K2894" i="2"/>
  <c r="L2894" i="2" s="1"/>
  <c r="K2893" i="2"/>
  <c r="L2893" i="2" s="1"/>
  <c r="L2892" i="2"/>
  <c r="K2892" i="2"/>
  <c r="K2891" i="2"/>
  <c r="L2891" i="2" s="1"/>
  <c r="K2890" i="2"/>
  <c r="L2890" i="2" s="1"/>
  <c r="K2889" i="2"/>
  <c r="L2889" i="2" s="1"/>
  <c r="K2888" i="2"/>
  <c r="L2888" i="2" s="1"/>
  <c r="K2887" i="2"/>
  <c r="L2887" i="2" s="1"/>
  <c r="K2886" i="2"/>
  <c r="L2886" i="2" s="1"/>
  <c r="K2885" i="2"/>
  <c r="L2885" i="2" s="1"/>
  <c r="K2884" i="2"/>
  <c r="L2884" i="2" s="1"/>
  <c r="K2883" i="2"/>
  <c r="L2883" i="2" s="1"/>
  <c r="K2882" i="2"/>
  <c r="L2882" i="2" s="1"/>
  <c r="K2881" i="2"/>
  <c r="L2881" i="2" s="1"/>
  <c r="K2880" i="2"/>
  <c r="L2880" i="2" s="1"/>
  <c r="K2879" i="2"/>
  <c r="L2879" i="2" s="1"/>
  <c r="K2878" i="2"/>
  <c r="L2878" i="2" s="1"/>
  <c r="L2877" i="2"/>
  <c r="K2877" i="2"/>
  <c r="K2876" i="2"/>
  <c r="L2876" i="2" s="1"/>
  <c r="K2875" i="2"/>
  <c r="L2875" i="2" s="1"/>
  <c r="K2874" i="2"/>
  <c r="L2874" i="2" s="1"/>
  <c r="K2873" i="2"/>
  <c r="L2873" i="2" s="1"/>
  <c r="K2872" i="2"/>
  <c r="L2872" i="2" s="1"/>
  <c r="K2871" i="2"/>
  <c r="L2871" i="2" s="1"/>
  <c r="K2870" i="2"/>
  <c r="L2870" i="2" s="1"/>
  <c r="K2869" i="2"/>
  <c r="L2869" i="2" s="1"/>
  <c r="K2868" i="2"/>
  <c r="L2868" i="2" s="1"/>
  <c r="K2867" i="2"/>
  <c r="L2867" i="2" s="1"/>
  <c r="K2866" i="2"/>
  <c r="L2866" i="2" s="1"/>
  <c r="K2865" i="2"/>
  <c r="L2865" i="2" s="1"/>
  <c r="K2864" i="2"/>
  <c r="L2864" i="2" s="1"/>
  <c r="K2863" i="2"/>
  <c r="L2863" i="2" s="1"/>
  <c r="K2862" i="2"/>
  <c r="L2862" i="2" s="1"/>
  <c r="K2861" i="2"/>
  <c r="L2861" i="2" s="1"/>
  <c r="K2860" i="2"/>
  <c r="L2860" i="2" s="1"/>
  <c r="K2859" i="2"/>
  <c r="L2859" i="2" s="1"/>
  <c r="K2858" i="2"/>
  <c r="L2858" i="2" s="1"/>
  <c r="K2857" i="2"/>
  <c r="L2857" i="2" s="1"/>
  <c r="K2856" i="2"/>
  <c r="L2856" i="2" s="1"/>
  <c r="K2855" i="2"/>
  <c r="L2855" i="2" s="1"/>
  <c r="K2854" i="2"/>
  <c r="L2854" i="2" s="1"/>
  <c r="K2853" i="2"/>
  <c r="L2853" i="2" s="1"/>
  <c r="K2852" i="2"/>
  <c r="L2852" i="2" s="1"/>
  <c r="K2851" i="2"/>
  <c r="L2851" i="2" s="1"/>
  <c r="K2850" i="2"/>
  <c r="L2850" i="2" s="1"/>
  <c r="K2849" i="2"/>
  <c r="L2849" i="2" s="1"/>
  <c r="K2848" i="2"/>
  <c r="L2848" i="2" s="1"/>
  <c r="K2847" i="2"/>
  <c r="L2847" i="2" s="1"/>
  <c r="K2846" i="2"/>
  <c r="L2846" i="2" s="1"/>
  <c r="K2845" i="2"/>
  <c r="L2845" i="2" s="1"/>
  <c r="K2844" i="2"/>
  <c r="L2844" i="2" s="1"/>
  <c r="K2843" i="2"/>
  <c r="L2843" i="2" s="1"/>
  <c r="K2842" i="2"/>
  <c r="L2842" i="2" s="1"/>
  <c r="K2841" i="2"/>
  <c r="L2841" i="2" s="1"/>
  <c r="K2840" i="2"/>
  <c r="L2840" i="2" s="1"/>
  <c r="K2839" i="2"/>
  <c r="L2839" i="2" s="1"/>
  <c r="K2838" i="2"/>
  <c r="L2838" i="2" s="1"/>
  <c r="K2837" i="2"/>
  <c r="L2837" i="2" s="1"/>
  <c r="K2836" i="2"/>
  <c r="L2836" i="2" s="1"/>
  <c r="K2835" i="2"/>
  <c r="L2835" i="2" s="1"/>
  <c r="K2834" i="2"/>
  <c r="L2834" i="2" s="1"/>
  <c r="K2833" i="2"/>
  <c r="L2833" i="2" s="1"/>
  <c r="K2832" i="2"/>
  <c r="L2832" i="2" s="1"/>
  <c r="K2831" i="2"/>
  <c r="L2831" i="2" s="1"/>
  <c r="K2830" i="2"/>
  <c r="L2830" i="2" s="1"/>
  <c r="L2829" i="2"/>
  <c r="K2829" i="2"/>
  <c r="K2828" i="2"/>
  <c r="L2828" i="2" s="1"/>
  <c r="K2827" i="2"/>
  <c r="L2827" i="2" s="1"/>
  <c r="K2826" i="2"/>
  <c r="L2826" i="2" s="1"/>
  <c r="K2825" i="2"/>
  <c r="L2825" i="2" s="1"/>
  <c r="K2824" i="2"/>
  <c r="L2824" i="2" s="1"/>
  <c r="K2823" i="2"/>
  <c r="L2823" i="2" s="1"/>
  <c r="K2822" i="2"/>
  <c r="L2822" i="2" s="1"/>
  <c r="K2821" i="2"/>
  <c r="L2821" i="2" s="1"/>
  <c r="K2820" i="2"/>
  <c r="L2820" i="2" s="1"/>
  <c r="K2819" i="2"/>
  <c r="L2819" i="2" s="1"/>
  <c r="L2818" i="2"/>
  <c r="K2818" i="2"/>
  <c r="K2817" i="2"/>
  <c r="L2817" i="2" s="1"/>
  <c r="L2816" i="2"/>
  <c r="K2816" i="2"/>
  <c r="K2815" i="2"/>
  <c r="L2815" i="2" s="1"/>
  <c r="K2814" i="2"/>
  <c r="L2814" i="2" s="1"/>
  <c r="K2813" i="2"/>
  <c r="L2813" i="2" s="1"/>
  <c r="K2812" i="2"/>
  <c r="L2812" i="2" s="1"/>
  <c r="K2811" i="2"/>
  <c r="L2811" i="2" s="1"/>
  <c r="L2810" i="2"/>
  <c r="K2810" i="2"/>
  <c r="K2809" i="2"/>
  <c r="L2809" i="2" s="1"/>
  <c r="K2808" i="2"/>
  <c r="L2808" i="2" s="1"/>
  <c r="K2807" i="2"/>
  <c r="L2807" i="2" s="1"/>
  <c r="K2806" i="2"/>
  <c r="L2806" i="2" s="1"/>
  <c r="K2805" i="2"/>
  <c r="L2805" i="2" s="1"/>
  <c r="L2804" i="2"/>
  <c r="K2804" i="2"/>
  <c r="K2803" i="2"/>
  <c r="L2803" i="2" s="1"/>
  <c r="K2802" i="2"/>
  <c r="L2802" i="2" s="1"/>
  <c r="K2801" i="2"/>
  <c r="L2801" i="2" s="1"/>
  <c r="K2800" i="2"/>
  <c r="L2800" i="2" s="1"/>
  <c r="K2799" i="2"/>
  <c r="L2799" i="2" s="1"/>
  <c r="K2798" i="2"/>
  <c r="L2798" i="2" s="1"/>
  <c r="K2797" i="2"/>
  <c r="L2797" i="2" s="1"/>
  <c r="K2796" i="2"/>
  <c r="L2796" i="2" s="1"/>
  <c r="K2795" i="2"/>
  <c r="L2795" i="2" s="1"/>
  <c r="K2794" i="2"/>
  <c r="L2794" i="2" s="1"/>
  <c r="K2793" i="2"/>
  <c r="L2793" i="2" s="1"/>
  <c r="L2792" i="2"/>
  <c r="K2792" i="2"/>
  <c r="K2791" i="2"/>
  <c r="L2791" i="2" s="1"/>
  <c r="L2790" i="2"/>
  <c r="K2790" i="2"/>
  <c r="K2789" i="2"/>
  <c r="L2789" i="2" s="1"/>
  <c r="K2788" i="2"/>
  <c r="L2788" i="2" s="1"/>
  <c r="L2787" i="2"/>
  <c r="K2787" i="2"/>
  <c r="K2786" i="2"/>
  <c r="L2786" i="2" s="1"/>
  <c r="K2785" i="2"/>
  <c r="L2785" i="2" s="1"/>
  <c r="L2784" i="2"/>
  <c r="K2784" i="2"/>
  <c r="K2783" i="2"/>
  <c r="L2783" i="2" s="1"/>
  <c r="K2782" i="2"/>
  <c r="L2782" i="2" s="1"/>
  <c r="K2781" i="2"/>
  <c r="L2781" i="2" s="1"/>
  <c r="K2780" i="2"/>
  <c r="L2780" i="2" s="1"/>
  <c r="K2779" i="2"/>
  <c r="L2779" i="2" s="1"/>
  <c r="K2778" i="2"/>
  <c r="L2778" i="2" s="1"/>
  <c r="K2777" i="2"/>
  <c r="L2777" i="2" s="1"/>
  <c r="K2776" i="2"/>
  <c r="L2776" i="2" s="1"/>
  <c r="K2775" i="2"/>
  <c r="L2775" i="2" s="1"/>
  <c r="K2774" i="2"/>
  <c r="L2774" i="2" s="1"/>
  <c r="K2773" i="2"/>
  <c r="L2773" i="2" s="1"/>
  <c r="K2772" i="2"/>
  <c r="L2772" i="2" s="1"/>
  <c r="K2771" i="2"/>
  <c r="L2771" i="2" s="1"/>
  <c r="K2770" i="2"/>
  <c r="L2770" i="2" s="1"/>
  <c r="K2769" i="2"/>
  <c r="L2769" i="2" s="1"/>
  <c r="K2768" i="2"/>
  <c r="L2768" i="2" s="1"/>
  <c r="K2767" i="2"/>
  <c r="L2767" i="2" s="1"/>
  <c r="K2766" i="2"/>
  <c r="L2766" i="2" s="1"/>
  <c r="K2765" i="2"/>
  <c r="L2765" i="2" s="1"/>
  <c r="L2764" i="2"/>
  <c r="K2764" i="2"/>
  <c r="K2763" i="2"/>
  <c r="L2763" i="2" s="1"/>
  <c r="K2762" i="2"/>
  <c r="L2762" i="2" s="1"/>
  <c r="L2761" i="2"/>
  <c r="K2761" i="2"/>
  <c r="K2760" i="2"/>
  <c r="L2760" i="2" s="1"/>
  <c r="K2759" i="2"/>
  <c r="L2759" i="2" s="1"/>
  <c r="L2758" i="2"/>
  <c r="K2758" i="2"/>
  <c r="K2757" i="2"/>
  <c r="L2757" i="2" s="1"/>
  <c r="K2756" i="2"/>
  <c r="L2756" i="2" s="1"/>
  <c r="K2755" i="2"/>
  <c r="L2755" i="2" s="1"/>
  <c r="K2754" i="2"/>
  <c r="L2754" i="2" s="1"/>
  <c r="K2753" i="2"/>
  <c r="L2753" i="2" s="1"/>
  <c r="K2752" i="2"/>
  <c r="L2752" i="2" s="1"/>
  <c r="K2751" i="2"/>
  <c r="L2751" i="2" s="1"/>
  <c r="K2750" i="2"/>
  <c r="L2750" i="2" s="1"/>
  <c r="K2749" i="2"/>
  <c r="L2749" i="2" s="1"/>
  <c r="L2748" i="2"/>
  <c r="K2748" i="2"/>
  <c r="K2747" i="2"/>
  <c r="L2747" i="2" s="1"/>
  <c r="K2746" i="2"/>
  <c r="L2746" i="2" s="1"/>
  <c r="K2745" i="2"/>
  <c r="L2745" i="2" s="1"/>
  <c r="L2744" i="2"/>
  <c r="K2744" i="2"/>
  <c r="K2743" i="2"/>
  <c r="L2743" i="2" s="1"/>
  <c r="K2742" i="2"/>
  <c r="L2742" i="2" s="1"/>
  <c r="K2741" i="2"/>
  <c r="L2741" i="2" s="1"/>
  <c r="K2740" i="2"/>
  <c r="L2740" i="2" s="1"/>
  <c r="K2739" i="2"/>
  <c r="L2739" i="2" s="1"/>
  <c r="K2738" i="2"/>
  <c r="L2738" i="2" s="1"/>
  <c r="K2737" i="2"/>
  <c r="L2737" i="2" s="1"/>
  <c r="K2736" i="2"/>
  <c r="L2736" i="2" s="1"/>
  <c r="K2735" i="2"/>
  <c r="L2735" i="2" s="1"/>
  <c r="K2734" i="2"/>
  <c r="L2734" i="2" s="1"/>
  <c r="L2733" i="2"/>
  <c r="K2733" i="2"/>
  <c r="K2732" i="2"/>
  <c r="L2732" i="2" s="1"/>
  <c r="K2731" i="2"/>
  <c r="L2731" i="2" s="1"/>
  <c r="K2730" i="2"/>
  <c r="L2730" i="2" s="1"/>
  <c r="K2729" i="2"/>
  <c r="L2729" i="2" s="1"/>
  <c r="K2728" i="2"/>
  <c r="L2728" i="2" s="1"/>
  <c r="K2727" i="2"/>
  <c r="L2727" i="2" s="1"/>
  <c r="K2726" i="2"/>
  <c r="L2726" i="2" s="1"/>
  <c r="K2725" i="2"/>
  <c r="L2725" i="2" s="1"/>
  <c r="K2724" i="2"/>
  <c r="L2724" i="2" s="1"/>
  <c r="K2723" i="2"/>
  <c r="L2723" i="2" s="1"/>
  <c r="K2722" i="2"/>
  <c r="L2722" i="2" s="1"/>
  <c r="K2721" i="2"/>
  <c r="L2721" i="2" s="1"/>
  <c r="K2720" i="2"/>
  <c r="L2720" i="2" s="1"/>
  <c r="K2719" i="2"/>
  <c r="L2719" i="2" s="1"/>
  <c r="K2718" i="2"/>
  <c r="L2718" i="2" s="1"/>
  <c r="K2717" i="2"/>
  <c r="L2717" i="2" s="1"/>
  <c r="K2716" i="2"/>
  <c r="L2716" i="2" s="1"/>
  <c r="K2715" i="2"/>
  <c r="L2715" i="2" s="1"/>
  <c r="K2714" i="2"/>
  <c r="L2714" i="2" s="1"/>
  <c r="K2713" i="2"/>
  <c r="L2713" i="2" s="1"/>
  <c r="K2712" i="2"/>
  <c r="L2712" i="2" s="1"/>
  <c r="K2711" i="2"/>
  <c r="L2711" i="2" s="1"/>
  <c r="K2710" i="2"/>
  <c r="L2710" i="2" s="1"/>
  <c r="K2709" i="2"/>
  <c r="L2709" i="2" s="1"/>
  <c r="K2708" i="2"/>
  <c r="L2708" i="2" s="1"/>
  <c r="K2707" i="2"/>
  <c r="L2707" i="2" s="1"/>
  <c r="K2706" i="2"/>
  <c r="L2706" i="2" s="1"/>
  <c r="K2705" i="2"/>
  <c r="L2705" i="2" s="1"/>
  <c r="K2704" i="2"/>
  <c r="L2704" i="2" s="1"/>
  <c r="K2703" i="2"/>
  <c r="L2703" i="2" s="1"/>
  <c r="K2702" i="2"/>
  <c r="L2702" i="2" s="1"/>
  <c r="K2701" i="2"/>
  <c r="L2701" i="2" s="1"/>
  <c r="K2700" i="2"/>
  <c r="L2700" i="2" s="1"/>
  <c r="K2699" i="2"/>
  <c r="L2699" i="2" s="1"/>
  <c r="K2698" i="2"/>
  <c r="L2698" i="2" s="1"/>
  <c r="K2697" i="2"/>
  <c r="L2697" i="2" s="1"/>
  <c r="K2696" i="2"/>
  <c r="L2696" i="2" s="1"/>
  <c r="L2695" i="2"/>
  <c r="K2695" i="2"/>
  <c r="K2694" i="2"/>
  <c r="L2694" i="2" s="1"/>
  <c r="K2693" i="2"/>
  <c r="L2693" i="2" s="1"/>
  <c r="K2692" i="2"/>
  <c r="L2692" i="2" s="1"/>
  <c r="K2691" i="2"/>
  <c r="L2691" i="2" s="1"/>
  <c r="K2690" i="2"/>
  <c r="L2690" i="2" s="1"/>
  <c r="K2689" i="2"/>
  <c r="L2689" i="2" s="1"/>
  <c r="K2688" i="2"/>
  <c r="L2688" i="2" s="1"/>
  <c r="K2687" i="2"/>
  <c r="L2687" i="2" s="1"/>
  <c r="K2686" i="2"/>
  <c r="L2686" i="2" s="1"/>
  <c r="K2685" i="2"/>
  <c r="L2685" i="2" s="1"/>
  <c r="K2684" i="2"/>
  <c r="L2684" i="2" s="1"/>
  <c r="K2683" i="2"/>
  <c r="L2683" i="2" s="1"/>
  <c r="K2682" i="2"/>
  <c r="L2682" i="2" s="1"/>
  <c r="K2681" i="2"/>
  <c r="L2681" i="2" s="1"/>
  <c r="K2680" i="2"/>
  <c r="L2680" i="2" s="1"/>
  <c r="K2679" i="2"/>
  <c r="L2679" i="2" s="1"/>
  <c r="K2678" i="2"/>
  <c r="L2678" i="2" s="1"/>
  <c r="K2677" i="2"/>
  <c r="L2677" i="2" s="1"/>
  <c r="K2676" i="2"/>
  <c r="L2676" i="2" s="1"/>
  <c r="K2675" i="2"/>
  <c r="L2675" i="2" s="1"/>
  <c r="K2674" i="2"/>
  <c r="L2674" i="2" s="1"/>
  <c r="K2673" i="2"/>
  <c r="L2673" i="2" s="1"/>
  <c r="K2672" i="2"/>
  <c r="L2672" i="2" s="1"/>
  <c r="K2671" i="2"/>
  <c r="L2671" i="2" s="1"/>
  <c r="K2670" i="2"/>
  <c r="L2670" i="2" s="1"/>
  <c r="K2669" i="2"/>
  <c r="L2669" i="2" s="1"/>
  <c r="K2668" i="2"/>
  <c r="L2668" i="2" s="1"/>
  <c r="K2667" i="2"/>
  <c r="L2667" i="2" s="1"/>
  <c r="K2666" i="2"/>
  <c r="L2666" i="2" s="1"/>
  <c r="L2665" i="2"/>
  <c r="K2665" i="2"/>
  <c r="K2664" i="2"/>
  <c r="L2664" i="2" s="1"/>
  <c r="K2663" i="2"/>
  <c r="L2663" i="2" s="1"/>
  <c r="K2662" i="2"/>
  <c r="L2662" i="2" s="1"/>
  <c r="K2661" i="2"/>
  <c r="L2661" i="2" s="1"/>
  <c r="K2660" i="2"/>
  <c r="L2660" i="2" s="1"/>
  <c r="K2659" i="2"/>
  <c r="L2659" i="2" s="1"/>
  <c r="K2658" i="2"/>
  <c r="L2658" i="2" s="1"/>
  <c r="K2657" i="2"/>
  <c r="L2657" i="2" s="1"/>
  <c r="K2656" i="2"/>
  <c r="L2656" i="2" s="1"/>
  <c r="K2655" i="2"/>
  <c r="L2655" i="2" s="1"/>
  <c r="K2654" i="2"/>
  <c r="L2654" i="2" s="1"/>
  <c r="K2653" i="2"/>
  <c r="L2653" i="2" s="1"/>
  <c r="K2652" i="2"/>
  <c r="L2652" i="2" s="1"/>
  <c r="K2651" i="2"/>
  <c r="L2651" i="2" s="1"/>
  <c r="K2650" i="2"/>
  <c r="L2650" i="2" s="1"/>
  <c r="K2649" i="2"/>
  <c r="L2649" i="2" s="1"/>
  <c r="K2648" i="2"/>
  <c r="L2648" i="2" s="1"/>
  <c r="L2647" i="2"/>
  <c r="K2647" i="2"/>
  <c r="K2646" i="2"/>
  <c r="L2646" i="2" s="1"/>
  <c r="K2645" i="2"/>
  <c r="L2645" i="2" s="1"/>
  <c r="K2644" i="2"/>
  <c r="L2644" i="2" s="1"/>
  <c r="K2643" i="2"/>
  <c r="L2643" i="2" s="1"/>
  <c r="K2642" i="2"/>
  <c r="L2642" i="2" s="1"/>
  <c r="K2641" i="2"/>
  <c r="L2641" i="2" s="1"/>
  <c r="K2640" i="2"/>
  <c r="L2640" i="2" s="1"/>
  <c r="K2639" i="2"/>
  <c r="L2639" i="2" s="1"/>
  <c r="K2638" i="2"/>
  <c r="L2638" i="2" s="1"/>
  <c r="K2637" i="2"/>
  <c r="L2637" i="2" s="1"/>
  <c r="K2636" i="2"/>
  <c r="L2636" i="2" s="1"/>
  <c r="K2635" i="2"/>
  <c r="L2635" i="2" s="1"/>
  <c r="K2634" i="2"/>
  <c r="L2634" i="2" s="1"/>
  <c r="K2633" i="2"/>
  <c r="L2633" i="2" s="1"/>
  <c r="K2632" i="2"/>
  <c r="L2632" i="2" s="1"/>
  <c r="K2631" i="2"/>
  <c r="L2631" i="2" s="1"/>
  <c r="K2630" i="2"/>
  <c r="L2630" i="2" s="1"/>
  <c r="K2629" i="2"/>
  <c r="L2629" i="2" s="1"/>
  <c r="K2628" i="2"/>
  <c r="L2628" i="2" s="1"/>
  <c r="K2627" i="2"/>
  <c r="L2627" i="2" s="1"/>
  <c r="K2626" i="2"/>
  <c r="L2626" i="2" s="1"/>
  <c r="K2625" i="2"/>
  <c r="L2625" i="2" s="1"/>
  <c r="L2624" i="2"/>
  <c r="K2624" i="2"/>
  <c r="K2623" i="2"/>
  <c r="L2623" i="2" s="1"/>
  <c r="K2622" i="2"/>
  <c r="L2622" i="2" s="1"/>
  <c r="K2621" i="2"/>
  <c r="L2621" i="2" s="1"/>
  <c r="K2620" i="2"/>
  <c r="L2620" i="2" s="1"/>
  <c r="K2619" i="2"/>
  <c r="L2619" i="2" s="1"/>
  <c r="L2618" i="2"/>
  <c r="K2618" i="2"/>
  <c r="K2617" i="2"/>
  <c r="L2617" i="2" s="1"/>
  <c r="K2616" i="2"/>
  <c r="L2616" i="2" s="1"/>
  <c r="K2615" i="2"/>
  <c r="L2615" i="2" s="1"/>
  <c r="K2614" i="2"/>
  <c r="L2614" i="2" s="1"/>
  <c r="K2613" i="2"/>
  <c r="L2613" i="2" s="1"/>
  <c r="K2612" i="2"/>
  <c r="L2612" i="2" s="1"/>
  <c r="K2611" i="2"/>
  <c r="L2611" i="2" s="1"/>
  <c r="K2610" i="2"/>
  <c r="L2610" i="2" s="1"/>
  <c r="K2609" i="2"/>
  <c r="L2609" i="2" s="1"/>
  <c r="K2608" i="2"/>
  <c r="L2608" i="2" s="1"/>
  <c r="K2607" i="2"/>
  <c r="L2607" i="2" s="1"/>
  <c r="K2606" i="2"/>
  <c r="L2606" i="2" s="1"/>
  <c r="K2605" i="2"/>
  <c r="L2605" i="2" s="1"/>
  <c r="K2604" i="2"/>
  <c r="L2604" i="2" s="1"/>
  <c r="K2603" i="2"/>
  <c r="L2603" i="2" s="1"/>
  <c r="K2602" i="2"/>
  <c r="L2602" i="2" s="1"/>
  <c r="K2601" i="2"/>
  <c r="L2601" i="2" s="1"/>
  <c r="K2600" i="2"/>
  <c r="L2600" i="2" s="1"/>
  <c r="K2599" i="2"/>
  <c r="L2599" i="2" s="1"/>
  <c r="K2598" i="2"/>
  <c r="L2598" i="2" s="1"/>
  <c r="K2597" i="2"/>
  <c r="L2597" i="2" s="1"/>
  <c r="K2596" i="2"/>
  <c r="L2596" i="2" s="1"/>
  <c r="K2595" i="2"/>
  <c r="L2595" i="2" s="1"/>
  <c r="K2594" i="2"/>
  <c r="L2594" i="2" s="1"/>
  <c r="K2593" i="2"/>
  <c r="L2593" i="2" s="1"/>
  <c r="K2592" i="2"/>
  <c r="L2592" i="2" s="1"/>
  <c r="K2591" i="2"/>
  <c r="L2591" i="2" s="1"/>
  <c r="K2590" i="2"/>
  <c r="L2590" i="2" s="1"/>
  <c r="K2589" i="2"/>
  <c r="L2589" i="2" s="1"/>
  <c r="K2588" i="2"/>
  <c r="L2588" i="2" s="1"/>
  <c r="K2587" i="2"/>
  <c r="L2587" i="2" s="1"/>
  <c r="K2586" i="2"/>
  <c r="L2586" i="2" s="1"/>
  <c r="K2585" i="2"/>
  <c r="L2585" i="2" s="1"/>
  <c r="K2584" i="2"/>
  <c r="L2584" i="2" s="1"/>
  <c r="K2583" i="2"/>
  <c r="L2583" i="2" s="1"/>
  <c r="K2582" i="2"/>
  <c r="L2582" i="2" s="1"/>
  <c r="K2581" i="2"/>
  <c r="L2581" i="2" s="1"/>
  <c r="K2580" i="2"/>
  <c r="L2580" i="2" s="1"/>
  <c r="K2579" i="2"/>
  <c r="L2579" i="2" s="1"/>
  <c r="K2578" i="2"/>
  <c r="L2578" i="2" s="1"/>
  <c r="K2577" i="2"/>
  <c r="L2577" i="2" s="1"/>
  <c r="K2576" i="2"/>
  <c r="L2576" i="2" s="1"/>
  <c r="K2575" i="2"/>
  <c r="L2575" i="2" s="1"/>
  <c r="K2574" i="2"/>
  <c r="L2574" i="2" s="1"/>
  <c r="K2573" i="2"/>
  <c r="L2573" i="2" s="1"/>
  <c r="K2572" i="2"/>
  <c r="L2572" i="2" s="1"/>
  <c r="K2571" i="2"/>
  <c r="L2571" i="2" s="1"/>
  <c r="K2570" i="2"/>
  <c r="L2570" i="2" s="1"/>
  <c r="K2569" i="2"/>
  <c r="L2569" i="2" s="1"/>
  <c r="K2568" i="2"/>
  <c r="L2568" i="2" s="1"/>
  <c r="K2567" i="2"/>
  <c r="L2567" i="2" s="1"/>
  <c r="K2566" i="2"/>
  <c r="L2566" i="2" s="1"/>
  <c r="K2565" i="2"/>
  <c r="L2565" i="2" s="1"/>
  <c r="K2564" i="2"/>
  <c r="L2564" i="2" s="1"/>
  <c r="K2563" i="2"/>
  <c r="L2563" i="2" s="1"/>
  <c r="K2562" i="2"/>
  <c r="L2562" i="2" s="1"/>
  <c r="K2561" i="2"/>
  <c r="L2561" i="2" s="1"/>
  <c r="K2560" i="2"/>
  <c r="L2560" i="2" s="1"/>
  <c r="K2559" i="2"/>
  <c r="L2559" i="2" s="1"/>
  <c r="K2558" i="2"/>
  <c r="L2558" i="2" s="1"/>
  <c r="K2557" i="2"/>
  <c r="L2557" i="2" s="1"/>
  <c r="K2556" i="2"/>
  <c r="L2556" i="2" s="1"/>
  <c r="K2555" i="2"/>
  <c r="L2555" i="2" s="1"/>
  <c r="K2554" i="2"/>
  <c r="L2554" i="2" s="1"/>
  <c r="K2553" i="2"/>
  <c r="L2553" i="2" s="1"/>
  <c r="K2552" i="2"/>
  <c r="L2552" i="2" s="1"/>
  <c r="L2551" i="2"/>
  <c r="K2551" i="2"/>
  <c r="K2550" i="2"/>
  <c r="L2550" i="2" s="1"/>
  <c r="K2549" i="2"/>
  <c r="L2549" i="2" s="1"/>
  <c r="K2548" i="2"/>
  <c r="L2548" i="2" s="1"/>
  <c r="K2547" i="2"/>
  <c r="L2547" i="2" s="1"/>
  <c r="K2546" i="2"/>
  <c r="L2546" i="2" s="1"/>
  <c r="K2545" i="2"/>
  <c r="L2545" i="2" s="1"/>
  <c r="K2544" i="2"/>
  <c r="L2544" i="2" s="1"/>
  <c r="K2543" i="2"/>
  <c r="L2543" i="2" s="1"/>
  <c r="K2542" i="2"/>
  <c r="L2542" i="2" s="1"/>
  <c r="K2541" i="2"/>
  <c r="L2541" i="2" s="1"/>
  <c r="L2540" i="2"/>
  <c r="K2540" i="2"/>
  <c r="K2539" i="2"/>
  <c r="L2539" i="2" s="1"/>
  <c r="K2538" i="2"/>
  <c r="L2538" i="2" s="1"/>
  <c r="K2537" i="2"/>
  <c r="L2537" i="2" s="1"/>
  <c r="K2536" i="2"/>
  <c r="L2536" i="2" s="1"/>
  <c r="K2535" i="2"/>
  <c r="L2535" i="2" s="1"/>
  <c r="K2534" i="2"/>
  <c r="L2534" i="2" s="1"/>
  <c r="L2533" i="2"/>
  <c r="K2533" i="2"/>
  <c r="K2532" i="2"/>
  <c r="L2532" i="2" s="1"/>
  <c r="K2531" i="2"/>
  <c r="L2531" i="2" s="1"/>
  <c r="K2530" i="2"/>
  <c r="L2530" i="2" s="1"/>
  <c r="K2529" i="2"/>
  <c r="L2529" i="2" s="1"/>
  <c r="K2528" i="2"/>
  <c r="L2528" i="2" s="1"/>
  <c r="L2527" i="2"/>
  <c r="K2527" i="2"/>
  <c r="K2526" i="2"/>
  <c r="L2526" i="2" s="1"/>
  <c r="K2525" i="2"/>
  <c r="L2525" i="2" s="1"/>
  <c r="K2524" i="2"/>
  <c r="L2524" i="2" s="1"/>
  <c r="K2523" i="2"/>
  <c r="L2523" i="2" s="1"/>
  <c r="K2522" i="2"/>
  <c r="L2522" i="2" s="1"/>
  <c r="K2521" i="2"/>
  <c r="L2521" i="2" s="1"/>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K2509" i="2"/>
  <c r="L2509" i="2" s="1"/>
  <c r="K2508" i="2"/>
  <c r="L2508" i="2" s="1"/>
  <c r="K2507" i="2"/>
  <c r="L2507" i="2" s="1"/>
  <c r="K2506" i="2"/>
  <c r="L2506" i="2" s="1"/>
  <c r="L2505" i="2"/>
  <c r="K2505" i="2"/>
  <c r="K2504" i="2"/>
  <c r="L2504" i="2" s="1"/>
  <c r="K2503" i="2"/>
  <c r="L2503" i="2" s="1"/>
  <c r="K2502" i="2"/>
  <c r="L2502" i="2" s="1"/>
  <c r="K2501" i="2"/>
  <c r="L2501" i="2" s="1"/>
  <c r="K2500" i="2"/>
  <c r="L2500" i="2" s="1"/>
  <c r="K2499" i="2"/>
  <c r="L2499" i="2" s="1"/>
  <c r="K2498" i="2"/>
  <c r="L2498" i="2" s="1"/>
  <c r="L2497" i="2"/>
  <c r="K2497" i="2"/>
  <c r="K2496" i="2"/>
  <c r="L2496" i="2" s="1"/>
  <c r="K2495" i="2"/>
  <c r="L2495" i="2" s="1"/>
  <c r="K2494" i="2"/>
  <c r="L2494" i="2" s="1"/>
  <c r="K2493" i="2"/>
  <c r="L2493" i="2" s="1"/>
  <c r="K2492" i="2"/>
  <c r="L2492" i="2" s="1"/>
  <c r="L2491" i="2"/>
  <c r="K2491" i="2"/>
  <c r="K2490" i="2"/>
  <c r="L2490" i="2" s="1"/>
  <c r="K2489" i="2"/>
  <c r="L2489" i="2" s="1"/>
  <c r="K2488" i="2"/>
  <c r="L2488" i="2" s="1"/>
  <c r="K2487" i="2"/>
  <c r="L2487" i="2" s="1"/>
  <c r="K2486" i="2"/>
  <c r="L2486" i="2" s="1"/>
  <c r="K2485" i="2"/>
  <c r="L2485" i="2" s="1"/>
  <c r="K2484" i="2"/>
  <c r="L2484" i="2" s="1"/>
  <c r="K2483" i="2"/>
  <c r="L2483" i="2" s="1"/>
  <c r="K2482" i="2"/>
  <c r="L2482" i="2" s="1"/>
  <c r="K2481" i="2"/>
  <c r="L2481" i="2" s="1"/>
  <c r="K2480" i="2"/>
  <c r="L2480" i="2" s="1"/>
  <c r="L2479" i="2"/>
  <c r="K2479" i="2"/>
  <c r="K2478" i="2"/>
  <c r="L2478" i="2" s="1"/>
  <c r="K2477" i="2"/>
  <c r="L2477" i="2" s="1"/>
  <c r="K2476" i="2"/>
  <c r="L2476" i="2" s="1"/>
  <c r="K2475" i="2"/>
  <c r="L2475" i="2" s="1"/>
  <c r="K2474" i="2"/>
  <c r="L2474" i="2" s="1"/>
  <c r="L2473" i="2"/>
  <c r="K2473" i="2"/>
  <c r="K2472" i="2"/>
  <c r="L2472" i="2" s="1"/>
  <c r="K2471" i="2"/>
  <c r="L2471" i="2" s="1"/>
  <c r="L2470" i="2"/>
  <c r="K2470" i="2"/>
  <c r="K2469" i="2"/>
  <c r="L2469" i="2" s="1"/>
  <c r="K2468" i="2"/>
  <c r="L2468" i="2" s="1"/>
  <c r="L2467" i="2"/>
  <c r="K2467" i="2"/>
  <c r="K2466" i="2"/>
  <c r="L2466" i="2" s="1"/>
  <c r="K2465" i="2"/>
  <c r="L2465" i="2" s="1"/>
  <c r="K2464" i="2"/>
  <c r="L2464" i="2" s="1"/>
  <c r="K2463" i="2"/>
  <c r="L2463" i="2" s="1"/>
  <c r="K2462" i="2"/>
  <c r="L2462" i="2" s="1"/>
  <c r="K2461" i="2"/>
  <c r="L2461" i="2" s="1"/>
  <c r="K2460" i="2"/>
  <c r="L2460" i="2" s="1"/>
  <c r="L2459" i="2"/>
  <c r="K2459" i="2"/>
  <c r="K2458" i="2"/>
  <c r="L2458" i="2" s="1"/>
  <c r="K2457" i="2"/>
  <c r="L2457" i="2" s="1"/>
  <c r="K2456" i="2"/>
  <c r="L2456" i="2" s="1"/>
  <c r="K2455" i="2"/>
  <c r="L2455" i="2" s="1"/>
  <c r="K2454" i="2"/>
  <c r="L2454" i="2" s="1"/>
  <c r="K2453" i="2"/>
  <c r="L2453" i="2" s="1"/>
  <c r="K2452" i="2"/>
  <c r="L2452" i="2" s="1"/>
  <c r="K2451" i="2"/>
  <c r="L2451" i="2" s="1"/>
  <c r="K2450" i="2"/>
  <c r="L2450" i="2" s="1"/>
  <c r="K2449" i="2"/>
  <c r="L2449" i="2" s="1"/>
  <c r="K2448" i="2"/>
  <c r="L2448" i="2" s="1"/>
  <c r="K2447" i="2"/>
  <c r="L2447" i="2" s="1"/>
  <c r="L2446" i="2"/>
  <c r="K2446" i="2"/>
  <c r="K2445" i="2"/>
  <c r="L2445" i="2" s="1"/>
  <c r="K2444" i="2"/>
  <c r="L2444" i="2" s="1"/>
  <c r="K2443" i="2"/>
  <c r="L2443" i="2" s="1"/>
  <c r="K2442" i="2"/>
  <c r="L2442" i="2" s="1"/>
  <c r="K2441" i="2"/>
  <c r="L2441" i="2" s="1"/>
  <c r="K2440" i="2"/>
  <c r="L2440" i="2" s="1"/>
  <c r="K2439" i="2"/>
  <c r="L2439" i="2" s="1"/>
  <c r="K2438" i="2"/>
  <c r="L2438" i="2" s="1"/>
  <c r="K2437" i="2"/>
  <c r="L2437" i="2" s="1"/>
  <c r="K2436" i="2"/>
  <c r="L2436" i="2" s="1"/>
  <c r="K2435" i="2"/>
  <c r="L2435" i="2" s="1"/>
  <c r="K2434" i="2"/>
  <c r="L2434" i="2" s="1"/>
  <c r="K2433" i="2"/>
  <c r="L2433" i="2" s="1"/>
  <c r="K2432" i="2"/>
  <c r="L2432" i="2" s="1"/>
  <c r="K2431" i="2"/>
  <c r="L2431" i="2" s="1"/>
  <c r="K2430" i="2"/>
  <c r="L2430" i="2" s="1"/>
  <c r="K2429" i="2"/>
  <c r="L2429" i="2" s="1"/>
  <c r="K2428" i="2"/>
  <c r="L2428" i="2" s="1"/>
  <c r="K2427" i="2"/>
  <c r="L2427" i="2" s="1"/>
  <c r="K2426" i="2"/>
  <c r="L2426" i="2" s="1"/>
  <c r="K2425" i="2"/>
  <c r="L2425" i="2" s="1"/>
  <c r="K2424" i="2"/>
  <c r="L2424" i="2" s="1"/>
  <c r="K2423" i="2"/>
  <c r="L2423" i="2" s="1"/>
  <c r="K2422" i="2"/>
  <c r="L2422" i="2" s="1"/>
  <c r="K2421" i="2"/>
  <c r="L2421" i="2" s="1"/>
  <c r="K2420" i="2"/>
  <c r="L2420" i="2" s="1"/>
  <c r="K2419" i="2"/>
  <c r="L2419" i="2" s="1"/>
  <c r="K2418" i="2"/>
  <c r="L2418" i="2" s="1"/>
  <c r="K2417" i="2"/>
  <c r="L2417" i="2" s="1"/>
  <c r="K2416" i="2"/>
  <c r="L2416" i="2" s="1"/>
  <c r="K2415" i="2"/>
  <c r="L2415" i="2" s="1"/>
  <c r="K2414" i="2"/>
  <c r="L2414" i="2" s="1"/>
  <c r="K2413" i="2"/>
  <c r="L2413" i="2" s="1"/>
  <c r="K2412" i="2"/>
  <c r="L2412" i="2" s="1"/>
  <c r="K2411" i="2"/>
  <c r="L2411" i="2" s="1"/>
  <c r="K2410" i="2"/>
  <c r="L2410" i="2" s="1"/>
  <c r="K2409" i="2"/>
  <c r="L2409" i="2" s="1"/>
  <c r="K2408" i="2"/>
  <c r="L2408" i="2" s="1"/>
  <c r="K2407" i="2"/>
  <c r="L2407" i="2" s="1"/>
  <c r="K2406" i="2"/>
  <c r="L2406" i="2" s="1"/>
  <c r="K2405" i="2"/>
  <c r="L2405" i="2" s="1"/>
  <c r="K2404" i="2"/>
  <c r="L2404" i="2" s="1"/>
  <c r="K2403" i="2"/>
  <c r="L2403" i="2" s="1"/>
  <c r="K2402" i="2"/>
  <c r="L2402" i="2" s="1"/>
  <c r="K2401" i="2"/>
  <c r="L2401" i="2" s="1"/>
  <c r="K2400" i="2"/>
  <c r="L2400" i="2" s="1"/>
  <c r="K2399" i="2"/>
  <c r="L2399" i="2" s="1"/>
  <c r="K2398" i="2"/>
  <c r="L2398" i="2" s="1"/>
  <c r="K2397" i="2"/>
  <c r="L2397" i="2" s="1"/>
  <c r="K2396" i="2"/>
  <c r="L2396" i="2" s="1"/>
  <c r="K2395" i="2"/>
  <c r="L2395" i="2" s="1"/>
  <c r="K2394" i="2"/>
  <c r="L2394" i="2" s="1"/>
  <c r="K2393" i="2"/>
  <c r="L2393" i="2" s="1"/>
  <c r="K2392" i="2"/>
  <c r="L2392" i="2" s="1"/>
  <c r="K2391" i="2"/>
  <c r="L2391" i="2" s="1"/>
  <c r="K2390" i="2"/>
  <c r="L2390" i="2" s="1"/>
  <c r="K2389" i="2"/>
  <c r="L2389" i="2" s="1"/>
  <c r="K2388" i="2"/>
  <c r="L2388" i="2" s="1"/>
  <c r="K2387" i="2"/>
  <c r="L2387" i="2" s="1"/>
  <c r="K2386" i="2"/>
  <c r="L2386" i="2" s="1"/>
  <c r="K2385" i="2"/>
  <c r="L2385" i="2" s="1"/>
  <c r="K2384" i="2"/>
  <c r="L2384" i="2" s="1"/>
  <c r="K2383" i="2"/>
  <c r="L2383" i="2" s="1"/>
  <c r="K2382" i="2"/>
  <c r="L2382" i="2" s="1"/>
  <c r="K2381" i="2"/>
  <c r="L2381" i="2" s="1"/>
  <c r="K2380" i="2"/>
  <c r="L2380" i="2" s="1"/>
  <c r="K2379" i="2"/>
  <c r="L2379" i="2" s="1"/>
  <c r="K2378" i="2"/>
  <c r="L2378" i="2" s="1"/>
  <c r="K2377" i="2"/>
  <c r="L2377" i="2" s="1"/>
  <c r="K2376" i="2"/>
  <c r="L2376" i="2" s="1"/>
  <c r="K2375" i="2"/>
  <c r="L2375" i="2" s="1"/>
  <c r="K2374" i="2"/>
  <c r="L2374" i="2" s="1"/>
  <c r="K2373" i="2"/>
  <c r="L2373" i="2" s="1"/>
  <c r="K2372" i="2"/>
  <c r="L2372" i="2" s="1"/>
  <c r="K2371" i="2"/>
  <c r="L2371" i="2" s="1"/>
  <c r="K2370" i="2"/>
  <c r="L2370" i="2" s="1"/>
  <c r="K2369" i="2"/>
  <c r="L2369" i="2" s="1"/>
  <c r="K2368" i="2"/>
  <c r="L2368" i="2" s="1"/>
  <c r="K2367" i="2"/>
  <c r="L2367" i="2" s="1"/>
  <c r="K2366" i="2"/>
  <c r="L2366" i="2" s="1"/>
  <c r="K2365" i="2"/>
  <c r="L2365" i="2" s="1"/>
  <c r="K2364" i="2"/>
  <c r="L2364" i="2" s="1"/>
  <c r="K2363" i="2"/>
  <c r="L2363" i="2" s="1"/>
  <c r="K2362" i="2"/>
  <c r="L2362" i="2" s="1"/>
  <c r="K2361" i="2"/>
  <c r="L2361" i="2" s="1"/>
  <c r="K2360" i="2"/>
  <c r="L2360" i="2" s="1"/>
  <c r="K2359" i="2"/>
  <c r="L2359" i="2" s="1"/>
  <c r="K2358" i="2"/>
  <c r="L2358" i="2" s="1"/>
  <c r="K2357" i="2"/>
  <c r="L2357" i="2" s="1"/>
  <c r="K2356" i="2"/>
  <c r="L2356" i="2" s="1"/>
  <c r="K2355" i="2"/>
  <c r="L2355" i="2" s="1"/>
  <c r="K2354" i="2"/>
  <c r="L2354" i="2" s="1"/>
  <c r="K2353" i="2"/>
  <c r="L2353" i="2" s="1"/>
  <c r="K2352" i="2"/>
  <c r="L2352" i="2" s="1"/>
  <c r="K2351" i="2"/>
  <c r="L2351" i="2" s="1"/>
  <c r="K2350" i="2"/>
  <c r="L2350" i="2" s="1"/>
  <c r="K2349" i="2"/>
  <c r="L2349" i="2" s="1"/>
  <c r="K2348" i="2"/>
  <c r="L2348" i="2" s="1"/>
  <c r="K2347" i="2"/>
  <c r="L2347" i="2" s="1"/>
  <c r="K2346" i="2"/>
  <c r="L2346" i="2" s="1"/>
  <c r="K2345" i="2"/>
  <c r="L2345" i="2" s="1"/>
  <c r="K2344" i="2"/>
  <c r="L2344" i="2" s="1"/>
  <c r="K2343" i="2"/>
  <c r="L2343" i="2" s="1"/>
  <c r="K2342" i="2"/>
  <c r="L2342" i="2" s="1"/>
  <c r="K2341" i="2"/>
  <c r="L2341" i="2" s="1"/>
  <c r="K2340" i="2"/>
  <c r="L2340" i="2" s="1"/>
  <c r="K2339" i="2"/>
  <c r="L2339" i="2" s="1"/>
  <c r="K2338" i="2"/>
  <c r="L2338" i="2" s="1"/>
  <c r="K2337" i="2"/>
  <c r="L2337" i="2" s="1"/>
  <c r="K2336" i="2"/>
  <c r="L2336" i="2" s="1"/>
  <c r="K2335" i="2"/>
  <c r="L2335" i="2" s="1"/>
  <c r="K2334" i="2"/>
  <c r="L2334" i="2" s="1"/>
  <c r="K2333" i="2"/>
  <c r="L2333" i="2" s="1"/>
  <c r="K2332" i="2"/>
  <c r="L2332" i="2" s="1"/>
  <c r="K2331" i="2"/>
  <c r="L2331" i="2" s="1"/>
  <c r="K2330" i="2"/>
  <c r="L2330" i="2" s="1"/>
  <c r="L2329" i="2"/>
  <c r="K2329" i="2"/>
  <c r="K2328" i="2"/>
  <c r="L2328" i="2" s="1"/>
  <c r="K2327" i="2"/>
  <c r="L2327" i="2" s="1"/>
  <c r="K2326" i="2"/>
  <c r="L2326" i="2" s="1"/>
  <c r="K2325" i="2"/>
  <c r="L2325" i="2" s="1"/>
  <c r="K2324" i="2"/>
  <c r="L2324" i="2" s="1"/>
  <c r="K2323" i="2"/>
  <c r="L2323" i="2" s="1"/>
  <c r="K2322" i="2"/>
  <c r="L2322" i="2" s="1"/>
  <c r="K2321" i="2"/>
  <c r="L2321" i="2" s="1"/>
  <c r="K2320" i="2"/>
  <c r="L2320" i="2" s="1"/>
  <c r="K2319" i="2"/>
  <c r="L2319" i="2" s="1"/>
  <c r="K2318" i="2"/>
  <c r="L2318" i="2" s="1"/>
  <c r="K2317" i="2"/>
  <c r="L2317" i="2" s="1"/>
  <c r="K2316" i="2"/>
  <c r="L2316" i="2" s="1"/>
  <c r="K2315" i="2"/>
  <c r="L2315" i="2" s="1"/>
  <c r="K2314" i="2"/>
  <c r="L2314" i="2" s="1"/>
  <c r="K2313" i="2"/>
  <c r="L2313" i="2" s="1"/>
  <c r="K2312" i="2"/>
  <c r="L2312" i="2" s="1"/>
  <c r="K2311" i="2"/>
  <c r="L2311" i="2" s="1"/>
  <c r="K2310" i="2"/>
  <c r="L2310" i="2" s="1"/>
  <c r="K2309" i="2"/>
  <c r="L2309" i="2" s="1"/>
  <c r="K2308" i="2"/>
  <c r="L2308" i="2" s="1"/>
  <c r="K2307" i="2"/>
  <c r="L2307" i="2" s="1"/>
  <c r="K2306" i="2"/>
  <c r="L2306" i="2" s="1"/>
  <c r="K2305" i="2"/>
  <c r="L2305" i="2" s="1"/>
  <c r="K2304" i="2"/>
  <c r="L2304" i="2" s="1"/>
  <c r="K2303" i="2"/>
  <c r="L2303" i="2" s="1"/>
  <c r="K2302" i="2"/>
  <c r="L2302" i="2" s="1"/>
  <c r="K2301" i="2"/>
  <c r="L2301" i="2" s="1"/>
  <c r="K2300" i="2"/>
  <c r="L2300" i="2" s="1"/>
  <c r="K2299" i="2"/>
  <c r="L2299" i="2" s="1"/>
  <c r="K2298" i="2"/>
  <c r="L2298" i="2" s="1"/>
  <c r="K2297" i="2"/>
  <c r="L2297" i="2" s="1"/>
  <c r="K2296" i="2"/>
  <c r="L2296" i="2" s="1"/>
  <c r="K2295" i="2"/>
  <c r="L2295" i="2" s="1"/>
  <c r="K2294" i="2"/>
  <c r="L2294" i="2" s="1"/>
  <c r="K2293" i="2"/>
  <c r="L2293" i="2" s="1"/>
  <c r="K2292" i="2"/>
  <c r="L2292" i="2" s="1"/>
  <c r="K2291" i="2"/>
  <c r="L2291" i="2" s="1"/>
  <c r="K2290" i="2"/>
  <c r="L2290" i="2" s="1"/>
  <c r="K2289" i="2"/>
  <c r="L2289" i="2" s="1"/>
  <c r="K2288" i="2"/>
  <c r="L2288" i="2" s="1"/>
  <c r="K2287" i="2"/>
  <c r="L2287" i="2" s="1"/>
  <c r="K2286" i="2"/>
  <c r="L2286" i="2" s="1"/>
  <c r="L2285" i="2"/>
  <c r="K2285" i="2"/>
  <c r="K2284" i="2"/>
  <c r="L2284" i="2" s="1"/>
  <c r="K2283" i="2"/>
  <c r="L2283" i="2" s="1"/>
  <c r="K2282" i="2"/>
  <c r="L2282" i="2" s="1"/>
  <c r="K2281" i="2"/>
  <c r="L2281" i="2" s="1"/>
  <c r="K2280" i="2"/>
  <c r="L2280" i="2" s="1"/>
  <c r="K2279" i="2"/>
  <c r="L2279" i="2" s="1"/>
  <c r="K2278" i="2"/>
  <c r="L2278" i="2" s="1"/>
  <c r="K2277" i="2"/>
  <c r="L2277" i="2" s="1"/>
  <c r="K2276" i="2"/>
  <c r="L2276" i="2" s="1"/>
  <c r="K2275" i="2"/>
  <c r="L2275" i="2" s="1"/>
  <c r="K2274" i="2"/>
  <c r="L2274" i="2" s="1"/>
  <c r="K2273" i="2"/>
  <c r="L2273" i="2" s="1"/>
  <c r="K2272" i="2"/>
  <c r="L2272" i="2" s="1"/>
  <c r="K2271" i="2"/>
  <c r="L2271" i="2" s="1"/>
  <c r="K2270" i="2"/>
  <c r="L2270" i="2" s="1"/>
  <c r="K2269" i="2"/>
  <c r="L2269" i="2" s="1"/>
  <c r="K2268" i="2"/>
  <c r="L2268" i="2" s="1"/>
  <c r="K2267" i="2"/>
  <c r="L2267" i="2" s="1"/>
  <c r="K2266" i="2"/>
  <c r="L2266" i="2" s="1"/>
  <c r="K2265" i="2"/>
  <c r="L2265" i="2" s="1"/>
  <c r="K2264" i="2"/>
  <c r="L2264" i="2" s="1"/>
  <c r="K2263" i="2"/>
  <c r="L2263" i="2" s="1"/>
  <c r="K2262" i="2"/>
  <c r="L2262" i="2" s="1"/>
  <c r="K2261" i="2"/>
  <c r="L2261" i="2" s="1"/>
  <c r="K2260" i="2"/>
  <c r="L2260" i="2" s="1"/>
  <c r="K2259" i="2"/>
  <c r="L2259" i="2" s="1"/>
  <c r="K2258" i="2"/>
  <c r="L2258" i="2" s="1"/>
  <c r="K2257" i="2"/>
  <c r="L2257" i="2" s="1"/>
  <c r="K2256" i="2"/>
  <c r="L2256" i="2" s="1"/>
  <c r="K2255" i="2"/>
  <c r="L2255" i="2" s="1"/>
  <c r="K2254" i="2"/>
  <c r="L2254" i="2" s="1"/>
  <c r="K2253" i="2"/>
  <c r="L2253" i="2" s="1"/>
  <c r="K2252" i="2"/>
  <c r="L2252" i="2" s="1"/>
  <c r="K2251" i="2"/>
  <c r="L2251" i="2" s="1"/>
  <c r="K2250" i="2"/>
  <c r="L2250" i="2" s="1"/>
  <c r="K2249" i="2"/>
  <c r="L2249" i="2" s="1"/>
  <c r="K2248" i="2"/>
  <c r="L2248" i="2" s="1"/>
  <c r="K2247" i="2"/>
  <c r="L2247" i="2" s="1"/>
  <c r="K2246" i="2"/>
  <c r="L2246" i="2" s="1"/>
  <c r="K2245" i="2"/>
  <c r="L2245" i="2" s="1"/>
  <c r="K2244" i="2"/>
  <c r="L2244" i="2" s="1"/>
  <c r="K2243" i="2"/>
  <c r="L2243" i="2" s="1"/>
  <c r="K2242" i="2"/>
  <c r="L2242" i="2" s="1"/>
  <c r="K2241" i="2"/>
  <c r="L2241" i="2" s="1"/>
  <c r="K2240" i="2"/>
  <c r="L2240" i="2" s="1"/>
  <c r="K2239" i="2"/>
  <c r="L2239" i="2" s="1"/>
  <c r="K2238" i="2"/>
  <c r="L2238" i="2" s="1"/>
  <c r="K2237" i="2"/>
  <c r="L2237" i="2" s="1"/>
  <c r="K2236" i="2"/>
  <c r="L2236" i="2" s="1"/>
  <c r="K2235" i="2"/>
  <c r="L2235" i="2" s="1"/>
  <c r="K2234" i="2"/>
  <c r="L2234" i="2" s="1"/>
  <c r="K2233" i="2"/>
  <c r="L2233" i="2" s="1"/>
  <c r="K2232" i="2"/>
  <c r="L2232" i="2" s="1"/>
  <c r="L2231" i="2"/>
  <c r="K2231" i="2"/>
  <c r="K2230" i="2"/>
  <c r="L2230" i="2" s="1"/>
  <c r="K2229" i="2"/>
  <c r="L2229" i="2" s="1"/>
  <c r="K2228" i="2"/>
  <c r="L2228" i="2" s="1"/>
  <c r="K2227" i="2"/>
  <c r="L2227" i="2" s="1"/>
  <c r="K2226" i="2"/>
  <c r="L2226" i="2" s="1"/>
  <c r="K2225" i="2"/>
  <c r="L2225" i="2" s="1"/>
  <c r="K2224" i="2"/>
  <c r="L2224" i="2" s="1"/>
  <c r="K2223" i="2"/>
  <c r="L2223" i="2" s="1"/>
  <c r="K2222" i="2"/>
  <c r="L2222" i="2" s="1"/>
  <c r="K2221" i="2"/>
  <c r="L2221" i="2" s="1"/>
  <c r="K2220" i="2"/>
  <c r="L2220" i="2" s="1"/>
  <c r="K2219" i="2"/>
  <c r="L2219" i="2" s="1"/>
  <c r="K2218" i="2"/>
  <c r="L2218" i="2" s="1"/>
  <c r="K2217" i="2"/>
  <c r="L2217" i="2" s="1"/>
  <c r="K2216" i="2"/>
  <c r="L2216" i="2" s="1"/>
  <c r="K2215" i="2"/>
  <c r="L2215" i="2" s="1"/>
  <c r="K2214" i="2"/>
  <c r="L2214" i="2" s="1"/>
  <c r="K2213" i="2"/>
  <c r="L2213" i="2" s="1"/>
  <c r="K2212" i="2"/>
  <c r="L2212" i="2" s="1"/>
  <c r="K2211" i="2"/>
  <c r="L2211" i="2" s="1"/>
  <c r="K2210" i="2"/>
  <c r="L2210" i="2" s="1"/>
  <c r="K2209" i="2"/>
  <c r="L2209" i="2" s="1"/>
  <c r="K2208" i="2"/>
  <c r="L2208" i="2" s="1"/>
  <c r="K2207" i="2"/>
  <c r="L2207" i="2" s="1"/>
  <c r="K2206" i="2"/>
  <c r="L2206" i="2" s="1"/>
  <c r="K2205" i="2"/>
  <c r="L2205" i="2" s="1"/>
  <c r="K2204" i="2"/>
  <c r="L2204" i="2" s="1"/>
  <c r="K2203" i="2"/>
  <c r="L2203" i="2" s="1"/>
  <c r="K2202" i="2"/>
  <c r="L2202" i="2" s="1"/>
  <c r="K2201" i="2"/>
  <c r="L2201" i="2" s="1"/>
  <c r="K2200" i="2"/>
  <c r="L2200" i="2" s="1"/>
  <c r="K2199" i="2"/>
  <c r="L2199" i="2" s="1"/>
  <c r="K2198" i="2"/>
  <c r="L2198" i="2" s="1"/>
  <c r="K2197" i="2"/>
  <c r="L2197" i="2" s="1"/>
  <c r="K2196" i="2"/>
  <c r="L2196" i="2" s="1"/>
  <c r="K2195" i="2"/>
  <c r="L2195" i="2" s="1"/>
  <c r="K2194" i="2"/>
  <c r="L2194" i="2" s="1"/>
  <c r="K2193" i="2"/>
  <c r="L2193" i="2" s="1"/>
  <c r="K2192" i="2"/>
  <c r="L2192" i="2" s="1"/>
  <c r="K2191" i="2"/>
  <c r="L2191" i="2" s="1"/>
  <c r="K2190" i="2"/>
  <c r="L2190" i="2" s="1"/>
  <c r="K2189" i="2"/>
  <c r="L2189" i="2" s="1"/>
  <c r="K2188" i="2"/>
  <c r="L2188" i="2" s="1"/>
  <c r="K2187" i="2"/>
  <c r="L2187" i="2" s="1"/>
  <c r="K2186" i="2"/>
  <c r="L2186" i="2" s="1"/>
  <c r="K2185" i="2"/>
  <c r="L2185" i="2" s="1"/>
  <c r="K2184" i="2"/>
  <c r="L2184" i="2" s="1"/>
  <c r="K2183" i="2"/>
  <c r="L2183" i="2" s="1"/>
  <c r="K2182" i="2"/>
  <c r="L2182" i="2" s="1"/>
  <c r="K2181" i="2"/>
  <c r="L2181" i="2" s="1"/>
  <c r="K2180" i="2"/>
  <c r="L2180" i="2" s="1"/>
  <c r="K2179" i="2"/>
  <c r="L2179" i="2" s="1"/>
  <c r="K2178" i="2"/>
  <c r="L2178" i="2" s="1"/>
  <c r="L2177" i="2"/>
  <c r="K2177" i="2"/>
  <c r="K2176" i="2"/>
  <c r="L2176" i="2" s="1"/>
  <c r="K2175" i="2"/>
  <c r="L2175" i="2" s="1"/>
  <c r="K2174" i="2"/>
  <c r="L2174" i="2" s="1"/>
  <c r="K2173" i="2"/>
  <c r="L2173" i="2" s="1"/>
  <c r="K2172" i="2"/>
  <c r="L2172" i="2" s="1"/>
  <c r="K2171" i="2"/>
  <c r="L2171" i="2" s="1"/>
  <c r="K2170" i="2"/>
  <c r="L2170" i="2" s="1"/>
  <c r="K2169" i="2"/>
  <c r="L2169" i="2" s="1"/>
  <c r="K2168" i="2"/>
  <c r="L2168" i="2" s="1"/>
  <c r="K2167" i="2"/>
  <c r="L2167" i="2" s="1"/>
  <c r="K2166" i="2"/>
  <c r="L2166" i="2" s="1"/>
  <c r="K2165" i="2"/>
  <c r="L2165" i="2" s="1"/>
  <c r="K2164" i="2"/>
  <c r="L2164" i="2" s="1"/>
  <c r="K2163" i="2"/>
  <c r="L2163" i="2" s="1"/>
  <c r="K2162" i="2"/>
  <c r="L2162" i="2" s="1"/>
  <c r="K2161" i="2"/>
  <c r="L2161" i="2" s="1"/>
  <c r="K2160" i="2"/>
  <c r="L2160" i="2" s="1"/>
  <c r="K2159" i="2"/>
  <c r="L2159" i="2" s="1"/>
  <c r="K2158" i="2"/>
  <c r="L2158" i="2" s="1"/>
  <c r="K2157" i="2"/>
  <c r="L2157" i="2" s="1"/>
  <c r="K2156" i="2"/>
  <c r="L2156" i="2" s="1"/>
  <c r="K2155" i="2"/>
  <c r="L2155" i="2" s="1"/>
  <c r="K2154" i="2"/>
  <c r="L2154" i="2" s="1"/>
  <c r="K2153" i="2"/>
  <c r="L2153" i="2" s="1"/>
  <c r="K2152" i="2"/>
  <c r="L2152" i="2" s="1"/>
  <c r="K2151" i="2"/>
  <c r="L2151" i="2" s="1"/>
  <c r="K2150" i="2"/>
  <c r="L2150" i="2" s="1"/>
  <c r="K2149" i="2"/>
  <c r="L2149" i="2" s="1"/>
  <c r="K2148" i="2"/>
  <c r="L2148" i="2" s="1"/>
  <c r="K2147" i="2"/>
  <c r="L2147" i="2" s="1"/>
  <c r="K2146" i="2"/>
  <c r="L2146" i="2" s="1"/>
  <c r="K2145" i="2"/>
  <c r="L2145" i="2" s="1"/>
  <c r="K2144" i="2"/>
  <c r="L2144" i="2" s="1"/>
  <c r="K2143" i="2"/>
  <c r="L2143" i="2" s="1"/>
  <c r="K2142" i="2"/>
  <c r="L2142" i="2" s="1"/>
  <c r="K2141" i="2"/>
  <c r="L2141" i="2" s="1"/>
  <c r="K2140" i="2"/>
  <c r="L2140" i="2" s="1"/>
  <c r="K2139" i="2"/>
  <c r="L2139" i="2" s="1"/>
  <c r="K2138" i="2"/>
  <c r="L2138" i="2" s="1"/>
  <c r="K2137" i="2"/>
  <c r="L2137" i="2" s="1"/>
  <c r="K2136" i="2"/>
  <c r="L2136" i="2" s="1"/>
  <c r="K2135" i="2"/>
  <c r="L2135" i="2" s="1"/>
  <c r="K2134" i="2"/>
  <c r="L2134" i="2" s="1"/>
  <c r="K2133" i="2"/>
  <c r="L2133" i="2" s="1"/>
  <c r="K2132" i="2"/>
  <c r="L2132" i="2" s="1"/>
  <c r="K2131" i="2"/>
  <c r="L2131" i="2" s="1"/>
  <c r="K2130" i="2"/>
  <c r="L2130" i="2" s="1"/>
  <c r="K2129" i="2"/>
  <c r="L2129" i="2" s="1"/>
  <c r="K2128" i="2"/>
  <c r="L2128" i="2" s="1"/>
  <c r="K2127" i="2"/>
  <c r="L2127" i="2" s="1"/>
  <c r="K2126" i="2"/>
  <c r="L2126" i="2" s="1"/>
  <c r="K2125" i="2"/>
  <c r="L2125" i="2" s="1"/>
  <c r="K2124" i="2"/>
  <c r="L2124" i="2" s="1"/>
  <c r="K2123" i="2"/>
  <c r="L2123" i="2" s="1"/>
  <c r="K2122" i="2"/>
  <c r="L2122" i="2" s="1"/>
  <c r="K2121" i="2"/>
  <c r="L2121" i="2" s="1"/>
  <c r="K2120" i="2"/>
  <c r="L2120" i="2" s="1"/>
  <c r="K2119" i="2"/>
  <c r="L2119" i="2" s="1"/>
  <c r="K2118" i="2"/>
  <c r="L2118" i="2" s="1"/>
  <c r="K2117" i="2"/>
  <c r="L2117" i="2" s="1"/>
  <c r="K2116" i="2"/>
  <c r="L2116" i="2" s="1"/>
  <c r="K2115" i="2"/>
  <c r="L2115" i="2" s="1"/>
  <c r="K2114" i="2"/>
  <c r="L2114" i="2" s="1"/>
  <c r="K2113" i="2"/>
  <c r="L2113" i="2" s="1"/>
  <c r="K2112" i="2"/>
  <c r="L2112" i="2" s="1"/>
  <c r="K2111" i="2"/>
  <c r="L2111" i="2" s="1"/>
  <c r="K2110" i="2"/>
  <c r="L2110" i="2" s="1"/>
  <c r="K2109" i="2"/>
  <c r="L2109" i="2" s="1"/>
  <c r="K2108" i="2"/>
  <c r="L2108" i="2" s="1"/>
  <c r="K2107" i="2"/>
  <c r="L2107" i="2" s="1"/>
  <c r="K2106" i="2"/>
  <c r="L2106" i="2" s="1"/>
  <c r="K2105" i="2"/>
  <c r="L2105" i="2" s="1"/>
  <c r="K2104" i="2"/>
  <c r="L2104" i="2" s="1"/>
  <c r="K2103" i="2"/>
  <c r="L2103" i="2" s="1"/>
  <c r="K2102" i="2"/>
  <c r="L2102" i="2" s="1"/>
  <c r="K2101" i="2"/>
  <c r="L2101" i="2" s="1"/>
  <c r="K2100" i="2"/>
  <c r="L2100" i="2" s="1"/>
  <c r="K2099" i="2"/>
  <c r="L2099" i="2" s="1"/>
  <c r="K2098" i="2"/>
  <c r="L2098" i="2" s="1"/>
  <c r="K2097" i="2"/>
  <c r="L2097" i="2" s="1"/>
  <c r="K2096" i="2"/>
  <c r="L2096" i="2" s="1"/>
  <c r="K2095" i="2"/>
  <c r="L2095" i="2" s="1"/>
  <c r="K2094" i="2"/>
  <c r="L2094" i="2" s="1"/>
  <c r="K2093" i="2"/>
  <c r="L2093" i="2" s="1"/>
  <c r="K2092" i="2"/>
  <c r="L2092" i="2" s="1"/>
  <c r="K2091" i="2"/>
  <c r="L2091" i="2" s="1"/>
  <c r="K2090" i="2"/>
  <c r="L2090" i="2" s="1"/>
  <c r="K2089" i="2"/>
  <c r="L2089" i="2" s="1"/>
  <c r="K2088" i="2"/>
  <c r="L2088" i="2" s="1"/>
  <c r="K2087" i="2"/>
  <c r="L2087" i="2" s="1"/>
  <c r="K2086" i="2"/>
  <c r="L2086" i="2" s="1"/>
  <c r="K2085" i="2"/>
  <c r="L2085" i="2" s="1"/>
  <c r="K2084" i="2"/>
  <c r="L2084" i="2" s="1"/>
  <c r="K2083" i="2"/>
  <c r="L2083" i="2" s="1"/>
  <c r="K2082" i="2"/>
  <c r="L2082" i="2" s="1"/>
  <c r="L2081" i="2"/>
  <c r="K2081" i="2"/>
  <c r="K2080" i="2"/>
  <c r="L2080" i="2" s="1"/>
  <c r="K2079" i="2"/>
  <c r="L2079" i="2" s="1"/>
  <c r="K2078" i="2"/>
  <c r="L2078" i="2" s="1"/>
  <c r="K2077" i="2"/>
  <c r="L2077" i="2" s="1"/>
  <c r="K2076" i="2"/>
  <c r="L2076" i="2" s="1"/>
  <c r="K2075" i="2"/>
  <c r="L2075" i="2" s="1"/>
  <c r="K2074" i="2"/>
  <c r="L2074" i="2" s="1"/>
  <c r="K2073" i="2"/>
  <c r="L2073" i="2" s="1"/>
  <c r="K2072" i="2"/>
  <c r="L2072" i="2" s="1"/>
  <c r="K2071" i="2"/>
  <c r="L2071" i="2" s="1"/>
  <c r="K2070" i="2"/>
  <c r="L2070" i="2" s="1"/>
  <c r="K2069" i="2"/>
  <c r="L2069" i="2" s="1"/>
  <c r="K2068" i="2"/>
  <c r="L2068" i="2" s="1"/>
  <c r="K2067" i="2"/>
  <c r="L2067" i="2" s="1"/>
  <c r="K2066" i="2"/>
  <c r="L2066" i="2" s="1"/>
  <c r="K2065" i="2"/>
  <c r="L2065" i="2" s="1"/>
  <c r="K2064" i="2"/>
  <c r="L2064" i="2" s="1"/>
  <c r="K2063" i="2"/>
  <c r="L2063" i="2" s="1"/>
  <c r="K2062" i="2"/>
  <c r="L2062" i="2" s="1"/>
  <c r="K2061" i="2"/>
  <c r="L2061" i="2" s="1"/>
  <c r="K2060" i="2"/>
  <c r="L2060" i="2" s="1"/>
  <c r="K2059" i="2"/>
  <c r="L2059" i="2" s="1"/>
  <c r="K2058" i="2"/>
  <c r="L2058" i="2" s="1"/>
  <c r="K2057" i="2"/>
  <c r="L2057" i="2" s="1"/>
  <c r="K2056" i="2"/>
  <c r="L2056" i="2" s="1"/>
  <c r="K2055" i="2"/>
  <c r="L2055" i="2" s="1"/>
  <c r="K2054" i="2"/>
  <c r="L2054" i="2" s="1"/>
  <c r="K2053" i="2"/>
  <c r="L2053" i="2" s="1"/>
  <c r="K2052" i="2"/>
  <c r="L2052" i="2" s="1"/>
  <c r="K2051" i="2"/>
  <c r="L2051" i="2" s="1"/>
  <c r="K2050" i="2"/>
  <c r="L2050" i="2" s="1"/>
  <c r="K2049" i="2"/>
  <c r="L2049" i="2" s="1"/>
  <c r="K2048" i="2"/>
  <c r="L2048" i="2" s="1"/>
  <c r="K2047" i="2"/>
  <c r="L2047" i="2" s="1"/>
  <c r="K2046" i="2"/>
  <c r="L2046" i="2" s="1"/>
  <c r="K2045" i="2"/>
  <c r="L2045" i="2" s="1"/>
  <c r="K2044" i="2"/>
  <c r="L2044" i="2" s="1"/>
  <c r="K2043" i="2"/>
  <c r="L2043" i="2" s="1"/>
  <c r="K2042" i="2"/>
  <c r="L2042" i="2" s="1"/>
  <c r="K2041" i="2"/>
  <c r="L2041" i="2" s="1"/>
  <c r="K2040" i="2"/>
  <c r="L2040" i="2" s="1"/>
  <c r="L2039" i="2"/>
  <c r="K2039" i="2"/>
  <c r="K2038" i="2"/>
  <c r="L2038" i="2" s="1"/>
  <c r="K2037" i="2"/>
  <c r="L2037" i="2" s="1"/>
  <c r="K2036" i="2"/>
  <c r="L2036" i="2" s="1"/>
  <c r="K2035" i="2"/>
  <c r="L2035" i="2" s="1"/>
  <c r="K2034" i="2"/>
  <c r="L2034" i="2" s="1"/>
  <c r="K2033" i="2"/>
  <c r="L2033" i="2" s="1"/>
  <c r="K2032" i="2"/>
  <c r="L2032" i="2" s="1"/>
  <c r="K2031" i="2"/>
  <c r="L2031" i="2" s="1"/>
  <c r="K2030" i="2"/>
  <c r="L2030" i="2" s="1"/>
  <c r="K2029" i="2"/>
  <c r="L2029" i="2" s="1"/>
  <c r="K2028" i="2"/>
  <c r="L2028" i="2" s="1"/>
  <c r="K2027" i="2"/>
  <c r="L2027" i="2" s="1"/>
  <c r="K2026" i="2"/>
  <c r="L2026" i="2" s="1"/>
  <c r="K2025" i="2"/>
  <c r="L2025" i="2" s="1"/>
  <c r="K2024" i="2"/>
  <c r="L2024" i="2" s="1"/>
  <c r="K2023" i="2"/>
  <c r="L2023" i="2" s="1"/>
  <c r="K2022" i="2"/>
  <c r="L2022" i="2" s="1"/>
  <c r="K2021" i="2"/>
  <c r="L2021" i="2" s="1"/>
  <c r="K2020" i="2"/>
  <c r="L2020" i="2" s="1"/>
  <c r="K2019" i="2"/>
  <c r="L2019" i="2" s="1"/>
  <c r="K2018" i="2"/>
  <c r="L2018" i="2" s="1"/>
  <c r="K2017" i="2"/>
  <c r="L2017" i="2" s="1"/>
  <c r="K2016" i="2"/>
  <c r="L2016" i="2" s="1"/>
  <c r="K2015" i="2"/>
  <c r="L2015" i="2" s="1"/>
  <c r="K2014" i="2"/>
  <c r="L2014" i="2" s="1"/>
  <c r="K2013" i="2"/>
  <c r="L2013" i="2" s="1"/>
  <c r="K2012" i="2"/>
  <c r="L2012" i="2" s="1"/>
  <c r="K2011" i="2"/>
  <c r="L2011" i="2" s="1"/>
  <c r="K2010" i="2"/>
  <c r="L2010" i="2" s="1"/>
  <c r="K2009" i="2"/>
  <c r="L2009" i="2" s="1"/>
  <c r="K2008" i="2"/>
  <c r="L2008" i="2" s="1"/>
  <c r="K2007" i="2"/>
  <c r="L2007" i="2" s="1"/>
  <c r="K2006" i="2"/>
  <c r="L2006" i="2" s="1"/>
  <c r="K2005" i="2"/>
  <c r="L2005" i="2" s="1"/>
  <c r="K2004" i="2"/>
  <c r="L2004" i="2" s="1"/>
  <c r="K2003" i="2"/>
  <c r="L2003" i="2" s="1"/>
  <c r="K2002" i="2"/>
  <c r="L2002" i="2" s="1"/>
  <c r="K2001" i="2"/>
  <c r="L2001" i="2" s="1"/>
  <c r="K2000" i="2"/>
  <c r="L2000" i="2" s="1"/>
  <c r="K1999" i="2"/>
  <c r="L1999" i="2" s="1"/>
  <c r="K1998" i="2"/>
  <c r="L1998" i="2" s="1"/>
  <c r="K1997" i="2"/>
  <c r="L1997" i="2" s="1"/>
  <c r="K1996" i="2"/>
  <c r="L1996" i="2" s="1"/>
  <c r="K1995" i="2"/>
  <c r="L1995" i="2" s="1"/>
  <c r="K1994" i="2"/>
  <c r="L1994" i="2" s="1"/>
  <c r="K1993" i="2"/>
  <c r="L1993" i="2" s="1"/>
  <c r="K1992" i="2"/>
  <c r="L1992" i="2" s="1"/>
  <c r="K1991" i="2"/>
  <c r="L1991" i="2" s="1"/>
  <c r="K1990" i="2"/>
  <c r="L1990" i="2" s="1"/>
  <c r="K1989" i="2"/>
  <c r="L1989" i="2" s="1"/>
  <c r="K1988" i="2"/>
  <c r="L1988" i="2" s="1"/>
  <c r="K1987" i="2"/>
  <c r="L1987" i="2" s="1"/>
  <c r="K1986" i="2"/>
  <c r="L1986" i="2" s="1"/>
  <c r="L1985" i="2"/>
  <c r="K1985" i="2"/>
  <c r="K1984" i="2"/>
  <c r="L1984" i="2" s="1"/>
  <c r="K1983" i="2"/>
  <c r="L1983" i="2" s="1"/>
  <c r="K1982" i="2"/>
  <c r="L1982" i="2" s="1"/>
  <c r="K1981" i="2"/>
  <c r="L1981" i="2" s="1"/>
  <c r="K1980" i="2"/>
  <c r="L1980" i="2" s="1"/>
  <c r="K1979" i="2"/>
  <c r="L1979" i="2" s="1"/>
  <c r="K1978" i="2"/>
  <c r="L1978" i="2" s="1"/>
  <c r="K1977" i="2"/>
  <c r="L1977" i="2" s="1"/>
  <c r="K1976" i="2"/>
  <c r="L1976" i="2" s="1"/>
  <c r="K1975" i="2"/>
  <c r="L1975" i="2" s="1"/>
  <c r="K1974" i="2"/>
  <c r="L1974" i="2" s="1"/>
  <c r="K1973" i="2"/>
  <c r="L1973" i="2" s="1"/>
  <c r="K1972" i="2"/>
  <c r="L1972" i="2" s="1"/>
  <c r="K1971" i="2"/>
  <c r="L1971" i="2" s="1"/>
  <c r="K1970" i="2"/>
  <c r="L1970" i="2" s="1"/>
  <c r="K1969" i="2"/>
  <c r="L1969" i="2" s="1"/>
  <c r="K1968" i="2"/>
  <c r="L1968" i="2" s="1"/>
  <c r="K1967" i="2"/>
  <c r="L1967" i="2" s="1"/>
  <c r="K1966" i="2"/>
  <c r="L1966" i="2" s="1"/>
  <c r="K1965" i="2"/>
  <c r="L1965" i="2" s="1"/>
  <c r="K1964" i="2"/>
  <c r="L1964" i="2" s="1"/>
  <c r="K1963" i="2"/>
  <c r="L1963" i="2" s="1"/>
  <c r="K1962" i="2"/>
  <c r="L1962" i="2" s="1"/>
  <c r="K1961" i="2"/>
  <c r="L1961" i="2" s="1"/>
  <c r="K1960" i="2"/>
  <c r="L1960" i="2" s="1"/>
  <c r="K1959" i="2"/>
  <c r="L1959" i="2" s="1"/>
  <c r="K1958" i="2"/>
  <c r="L1958" i="2" s="1"/>
  <c r="K1957" i="2"/>
  <c r="L1957" i="2" s="1"/>
  <c r="K1956" i="2"/>
  <c r="L1956" i="2" s="1"/>
  <c r="K1955" i="2"/>
  <c r="L1955" i="2" s="1"/>
  <c r="K1954" i="2"/>
  <c r="L1954" i="2" s="1"/>
  <c r="K1953" i="2"/>
  <c r="L1953" i="2" s="1"/>
  <c r="K1952" i="2"/>
  <c r="L1952" i="2" s="1"/>
  <c r="K1951" i="2"/>
  <c r="L1951" i="2" s="1"/>
  <c r="K1950" i="2"/>
  <c r="L1950" i="2" s="1"/>
  <c r="K1949" i="2"/>
  <c r="L1949" i="2" s="1"/>
  <c r="K1948" i="2"/>
  <c r="L1948" i="2" s="1"/>
  <c r="K1947" i="2"/>
  <c r="L1947" i="2" s="1"/>
  <c r="K1946" i="2"/>
  <c r="L1946" i="2" s="1"/>
  <c r="K1945" i="2"/>
  <c r="L1945" i="2" s="1"/>
  <c r="K1944" i="2"/>
  <c r="L1944" i="2" s="1"/>
  <c r="L1943" i="2"/>
  <c r="K1943" i="2"/>
  <c r="K1942" i="2"/>
  <c r="L1942" i="2" s="1"/>
  <c r="K1941" i="2"/>
  <c r="L1941" i="2" s="1"/>
  <c r="K1940" i="2"/>
  <c r="L1940" i="2" s="1"/>
  <c r="K1939" i="2"/>
  <c r="L1939" i="2" s="1"/>
  <c r="K1938" i="2"/>
  <c r="L1938" i="2" s="1"/>
  <c r="K1937" i="2"/>
  <c r="L1937" i="2" s="1"/>
  <c r="K1936" i="2"/>
  <c r="L1936" i="2" s="1"/>
  <c r="K1935" i="2"/>
  <c r="L1935" i="2" s="1"/>
  <c r="K1934" i="2"/>
  <c r="L1934" i="2" s="1"/>
  <c r="K1933" i="2"/>
  <c r="L1933" i="2" s="1"/>
  <c r="K1932" i="2"/>
  <c r="L1932" i="2" s="1"/>
  <c r="K1931" i="2"/>
  <c r="L1931" i="2" s="1"/>
  <c r="K1930" i="2"/>
  <c r="L1930" i="2" s="1"/>
  <c r="K1929" i="2"/>
  <c r="L1929" i="2" s="1"/>
  <c r="K1928" i="2"/>
  <c r="L1928" i="2" s="1"/>
  <c r="K1927" i="2"/>
  <c r="L1927" i="2" s="1"/>
  <c r="K1926" i="2"/>
  <c r="L1926" i="2" s="1"/>
  <c r="K1925" i="2"/>
  <c r="L1925" i="2" s="1"/>
  <c r="K1924" i="2"/>
  <c r="L1924" i="2" s="1"/>
  <c r="K1923" i="2"/>
  <c r="L1923" i="2" s="1"/>
  <c r="K1922" i="2"/>
  <c r="L1922" i="2" s="1"/>
  <c r="K1921" i="2"/>
  <c r="L1921" i="2" s="1"/>
  <c r="K1920" i="2"/>
  <c r="L1920" i="2" s="1"/>
  <c r="K1919" i="2"/>
  <c r="L1919" i="2" s="1"/>
  <c r="K1918" i="2"/>
  <c r="L1918" i="2" s="1"/>
  <c r="K1917" i="2"/>
  <c r="L1917" i="2" s="1"/>
  <c r="K1916" i="2"/>
  <c r="L1916" i="2" s="1"/>
  <c r="K1915" i="2"/>
  <c r="L1915" i="2" s="1"/>
  <c r="K1914" i="2"/>
  <c r="L1914" i="2" s="1"/>
  <c r="K1913" i="2"/>
  <c r="L1913" i="2" s="1"/>
  <c r="K1912" i="2"/>
  <c r="L1912" i="2" s="1"/>
  <c r="K1911" i="2"/>
  <c r="L1911" i="2" s="1"/>
  <c r="K1910" i="2"/>
  <c r="L1910" i="2" s="1"/>
  <c r="K1909" i="2"/>
  <c r="L1909" i="2" s="1"/>
  <c r="K1908" i="2"/>
  <c r="L1908" i="2" s="1"/>
  <c r="K1907" i="2"/>
  <c r="L1907" i="2" s="1"/>
  <c r="K1906" i="2"/>
  <c r="L1906" i="2" s="1"/>
  <c r="K1905" i="2"/>
  <c r="L1905" i="2" s="1"/>
  <c r="K1904" i="2"/>
  <c r="L1904" i="2" s="1"/>
  <c r="K1903" i="2"/>
  <c r="L1903" i="2" s="1"/>
  <c r="K1902" i="2"/>
  <c r="L1902" i="2" s="1"/>
  <c r="K1901" i="2"/>
  <c r="L1901" i="2" s="1"/>
  <c r="K1900" i="2"/>
  <c r="L1900" i="2" s="1"/>
  <c r="K1899" i="2"/>
  <c r="L1899" i="2" s="1"/>
  <c r="K1898" i="2"/>
  <c r="L1898" i="2" s="1"/>
  <c r="K1897" i="2"/>
  <c r="L1897" i="2" s="1"/>
  <c r="K1896" i="2"/>
  <c r="L1896" i="2" s="1"/>
  <c r="K1895" i="2"/>
  <c r="L1895" i="2" s="1"/>
  <c r="K1894" i="2"/>
  <c r="L1894" i="2" s="1"/>
  <c r="K1893" i="2"/>
  <c r="L1893" i="2" s="1"/>
  <c r="K1892" i="2"/>
  <c r="L1892" i="2" s="1"/>
  <c r="K1891" i="2"/>
  <c r="L1891" i="2" s="1"/>
  <c r="K1890" i="2"/>
  <c r="L1890" i="2" s="1"/>
  <c r="K1889" i="2"/>
  <c r="L1889" i="2" s="1"/>
  <c r="K1888" i="2"/>
  <c r="L1888" i="2" s="1"/>
  <c r="K1887" i="2"/>
  <c r="L1887" i="2" s="1"/>
  <c r="K1886" i="2"/>
  <c r="L1886" i="2" s="1"/>
  <c r="K1885" i="2"/>
  <c r="L1885" i="2" s="1"/>
  <c r="K1884" i="2"/>
  <c r="L1884" i="2" s="1"/>
  <c r="K1883" i="2"/>
  <c r="L1883" i="2" s="1"/>
  <c r="K1882" i="2"/>
  <c r="L1882" i="2" s="1"/>
  <c r="K1881" i="2"/>
  <c r="L1881" i="2" s="1"/>
  <c r="K1880" i="2"/>
  <c r="L1880" i="2" s="1"/>
  <c r="K1879" i="2"/>
  <c r="L1879" i="2" s="1"/>
  <c r="K1878" i="2"/>
  <c r="L1878" i="2" s="1"/>
  <c r="K1877" i="2"/>
  <c r="L1877" i="2" s="1"/>
  <c r="K1876" i="2"/>
  <c r="L1876" i="2" s="1"/>
  <c r="K1875" i="2"/>
  <c r="L1875" i="2" s="1"/>
  <c r="K1874" i="2"/>
  <c r="L1874" i="2" s="1"/>
  <c r="K1873" i="2"/>
  <c r="L1873" i="2" s="1"/>
  <c r="K1872" i="2"/>
  <c r="L1872" i="2" s="1"/>
  <c r="K1871" i="2"/>
  <c r="L1871" i="2" s="1"/>
  <c r="K1870" i="2"/>
  <c r="L1870" i="2" s="1"/>
  <c r="K1869" i="2"/>
  <c r="L1869" i="2" s="1"/>
  <c r="K1868" i="2"/>
  <c r="L1868" i="2" s="1"/>
  <c r="K1867" i="2"/>
  <c r="L1867" i="2" s="1"/>
  <c r="K1866" i="2"/>
  <c r="L1866" i="2" s="1"/>
  <c r="K1865" i="2"/>
  <c r="L1865" i="2" s="1"/>
  <c r="K1864" i="2"/>
  <c r="L1864" i="2" s="1"/>
  <c r="K1863" i="2"/>
  <c r="L1863" i="2" s="1"/>
  <c r="K1862" i="2"/>
  <c r="L1862" i="2" s="1"/>
  <c r="K1861" i="2"/>
  <c r="L1861" i="2" s="1"/>
  <c r="K1860" i="2"/>
  <c r="L1860" i="2" s="1"/>
  <c r="K1859" i="2"/>
  <c r="L1859" i="2" s="1"/>
  <c r="K1858" i="2"/>
  <c r="L1858" i="2" s="1"/>
  <c r="K1857" i="2"/>
  <c r="L1857" i="2" s="1"/>
  <c r="K1856" i="2"/>
  <c r="L1856" i="2" s="1"/>
  <c r="K1855" i="2"/>
  <c r="L1855" i="2" s="1"/>
  <c r="K1854" i="2"/>
  <c r="L1854" i="2" s="1"/>
  <c r="K1853" i="2"/>
  <c r="L1853" i="2" s="1"/>
  <c r="K1852" i="2"/>
  <c r="L1852" i="2" s="1"/>
  <c r="K1851" i="2"/>
  <c r="L1851" i="2" s="1"/>
  <c r="K1850" i="2"/>
  <c r="L1850" i="2" s="1"/>
  <c r="K1849" i="2"/>
  <c r="L1849" i="2" s="1"/>
  <c r="K1848" i="2"/>
  <c r="L1848" i="2" s="1"/>
  <c r="K1847" i="2"/>
  <c r="L1847" i="2" s="1"/>
  <c r="K1846" i="2"/>
  <c r="L1846" i="2" s="1"/>
  <c r="K1845" i="2"/>
  <c r="L1845" i="2" s="1"/>
  <c r="K1844" i="2"/>
  <c r="L1844" i="2" s="1"/>
  <c r="K1843" i="2"/>
  <c r="L1843" i="2" s="1"/>
  <c r="K1842" i="2"/>
  <c r="L1842" i="2" s="1"/>
  <c r="L1841" i="2"/>
  <c r="K1841" i="2"/>
  <c r="K1840" i="2"/>
  <c r="L1840" i="2" s="1"/>
  <c r="K1839" i="2"/>
  <c r="L1839" i="2" s="1"/>
  <c r="K1838" i="2"/>
  <c r="L1838" i="2" s="1"/>
  <c r="K1837" i="2"/>
  <c r="L1837" i="2" s="1"/>
  <c r="K1836" i="2"/>
  <c r="L1836" i="2" s="1"/>
  <c r="L1835" i="2"/>
  <c r="K1835" i="2"/>
  <c r="K1834" i="2"/>
  <c r="L1834" i="2" s="1"/>
  <c r="K1833" i="2"/>
  <c r="L1833" i="2" s="1"/>
  <c r="K1832" i="2"/>
  <c r="L1832" i="2" s="1"/>
  <c r="K1831" i="2"/>
  <c r="L1831" i="2" s="1"/>
  <c r="K1830" i="2"/>
  <c r="L1830" i="2" s="1"/>
  <c r="K1829" i="2"/>
  <c r="L1829" i="2" s="1"/>
  <c r="K1828" i="2"/>
  <c r="L1828" i="2" s="1"/>
  <c r="K1827" i="2"/>
  <c r="L1827" i="2" s="1"/>
  <c r="K1826" i="2"/>
  <c r="L1826" i="2" s="1"/>
  <c r="K1825" i="2"/>
  <c r="L1825" i="2" s="1"/>
  <c r="K1824" i="2"/>
  <c r="L1824" i="2" s="1"/>
  <c r="K1823" i="2"/>
  <c r="L1823" i="2" s="1"/>
  <c r="K1822" i="2"/>
  <c r="L1822" i="2" s="1"/>
  <c r="K1821" i="2"/>
  <c r="L1821" i="2" s="1"/>
  <c r="K1820" i="2"/>
  <c r="L1820" i="2" s="1"/>
  <c r="K1819" i="2"/>
  <c r="L1819" i="2" s="1"/>
  <c r="K1818" i="2"/>
  <c r="L1818" i="2" s="1"/>
  <c r="K1817" i="2"/>
  <c r="L1817" i="2" s="1"/>
  <c r="K1816" i="2"/>
  <c r="L1816" i="2" s="1"/>
  <c r="K1815" i="2"/>
  <c r="L1815" i="2" s="1"/>
  <c r="K1814" i="2"/>
  <c r="L1814" i="2" s="1"/>
  <c r="K1813" i="2"/>
  <c r="L1813" i="2" s="1"/>
  <c r="K1812" i="2"/>
  <c r="L1812" i="2" s="1"/>
  <c r="K1811" i="2"/>
  <c r="L1811" i="2" s="1"/>
  <c r="K1810" i="2"/>
  <c r="L1810" i="2" s="1"/>
  <c r="K1809" i="2"/>
  <c r="L1809" i="2" s="1"/>
  <c r="K1808" i="2"/>
  <c r="L1808" i="2" s="1"/>
  <c r="K1807" i="2"/>
  <c r="L1807" i="2" s="1"/>
  <c r="K1806" i="2"/>
  <c r="L1806" i="2" s="1"/>
  <c r="K1805" i="2"/>
  <c r="L1805" i="2" s="1"/>
  <c r="K1804" i="2"/>
  <c r="L1804" i="2" s="1"/>
  <c r="K1803" i="2"/>
  <c r="L1803" i="2" s="1"/>
  <c r="K1802" i="2"/>
  <c r="L1802" i="2" s="1"/>
  <c r="K1801" i="2"/>
  <c r="L1801" i="2" s="1"/>
  <c r="K1800" i="2"/>
  <c r="L1800" i="2" s="1"/>
  <c r="K1799" i="2"/>
  <c r="L1799" i="2" s="1"/>
  <c r="K1798" i="2"/>
  <c r="L1798" i="2" s="1"/>
  <c r="K1797" i="2"/>
  <c r="L1797" i="2" s="1"/>
  <c r="K1796" i="2"/>
  <c r="L1796" i="2" s="1"/>
  <c r="K1795" i="2"/>
  <c r="L1795" i="2" s="1"/>
  <c r="K1794" i="2"/>
  <c r="L1794" i="2" s="1"/>
  <c r="K1793" i="2"/>
  <c r="L1793" i="2" s="1"/>
  <c r="K1792" i="2"/>
  <c r="L1792" i="2" s="1"/>
  <c r="L1791" i="2"/>
  <c r="K1791" i="2"/>
  <c r="K1790" i="2"/>
  <c r="L1790" i="2" s="1"/>
  <c r="K1789" i="2"/>
  <c r="L1789" i="2" s="1"/>
  <c r="L1788" i="2"/>
  <c r="K1788" i="2"/>
  <c r="K1787" i="2"/>
  <c r="L1787" i="2" s="1"/>
  <c r="K1786" i="2"/>
  <c r="L1786" i="2" s="1"/>
  <c r="K1785" i="2"/>
  <c r="L1785" i="2" s="1"/>
  <c r="K1784" i="2"/>
  <c r="L1784" i="2" s="1"/>
  <c r="K1783" i="2"/>
  <c r="L1783" i="2" s="1"/>
  <c r="K1782" i="2"/>
  <c r="L1782" i="2" s="1"/>
  <c r="K1781" i="2"/>
  <c r="L1781" i="2" s="1"/>
  <c r="K1780" i="2"/>
  <c r="L1780" i="2" s="1"/>
  <c r="K1779" i="2"/>
  <c r="L1779" i="2" s="1"/>
  <c r="K1778" i="2"/>
  <c r="L1778" i="2" s="1"/>
  <c r="K1777" i="2"/>
  <c r="L1777" i="2" s="1"/>
  <c r="K1776" i="2"/>
  <c r="L1776" i="2" s="1"/>
  <c r="K1775" i="2"/>
  <c r="L1775" i="2" s="1"/>
  <c r="L1774" i="2"/>
  <c r="K1774" i="2"/>
  <c r="K1773" i="2"/>
  <c r="L1773" i="2" s="1"/>
  <c r="K1772" i="2"/>
  <c r="L1772" i="2" s="1"/>
  <c r="K1771" i="2"/>
  <c r="L1771" i="2" s="1"/>
  <c r="K1770" i="2"/>
  <c r="L1770" i="2" s="1"/>
  <c r="K1769" i="2"/>
  <c r="L1769" i="2" s="1"/>
  <c r="K1768" i="2"/>
  <c r="L1768" i="2" s="1"/>
  <c r="K1767" i="2"/>
  <c r="L1767" i="2" s="1"/>
  <c r="K1766" i="2"/>
  <c r="L1766" i="2" s="1"/>
  <c r="K1765" i="2"/>
  <c r="L1765" i="2" s="1"/>
  <c r="K1764" i="2"/>
  <c r="L1764" i="2" s="1"/>
  <c r="K1763" i="2"/>
  <c r="L1763" i="2" s="1"/>
  <c r="K1762" i="2"/>
  <c r="L1762" i="2" s="1"/>
  <c r="K1761" i="2"/>
  <c r="L1761" i="2" s="1"/>
  <c r="K1760" i="2"/>
  <c r="L1760" i="2" s="1"/>
  <c r="K1759" i="2"/>
  <c r="L1759" i="2" s="1"/>
  <c r="K1758" i="2"/>
  <c r="L1758" i="2" s="1"/>
  <c r="K1757" i="2"/>
  <c r="L1757" i="2" s="1"/>
  <c r="K1756" i="2"/>
  <c r="L1756" i="2" s="1"/>
  <c r="K1755" i="2"/>
  <c r="L1755" i="2" s="1"/>
  <c r="K1754" i="2"/>
  <c r="L1754" i="2" s="1"/>
  <c r="K1753" i="2"/>
  <c r="L1753" i="2" s="1"/>
  <c r="K1752" i="2"/>
  <c r="L1752" i="2" s="1"/>
  <c r="K1751" i="2"/>
  <c r="L1751" i="2" s="1"/>
  <c r="K1750" i="2"/>
  <c r="L1750" i="2" s="1"/>
  <c r="K1749" i="2"/>
  <c r="L1749" i="2" s="1"/>
  <c r="K1748" i="2"/>
  <c r="L1748" i="2" s="1"/>
  <c r="K1747" i="2"/>
  <c r="L1747" i="2" s="1"/>
  <c r="K1746" i="2"/>
  <c r="L1746" i="2" s="1"/>
  <c r="K1745" i="2"/>
  <c r="L1745" i="2" s="1"/>
  <c r="K1744" i="2"/>
  <c r="L1744" i="2" s="1"/>
  <c r="K1743" i="2"/>
  <c r="L1743" i="2" s="1"/>
  <c r="K1742" i="2"/>
  <c r="L1742" i="2" s="1"/>
  <c r="K1741" i="2"/>
  <c r="L1741" i="2" s="1"/>
  <c r="K1740" i="2"/>
  <c r="L1740" i="2" s="1"/>
  <c r="K1739" i="2"/>
  <c r="L1739" i="2" s="1"/>
  <c r="K1738" i="2"/>
  <c r="L1738" i="2" s="1"/>
  <c r="K1737" i="2"/>
  <c r="L1737" i="2" s="1"/>
  <c r="K1736" i="2"/>
  <c r="L1736" i="2" s="1"/>
  <c r="K1735" i="2"/>
  <c r="L1735" i="2" s="1"/>
  <c r="K1734" i="2"/>
  <c r="L1734" i="2" s="1"/>
  <c r="K1733" i="2"/>
  <c r="L1733" i="2" s="1"/>
  <c r="K1732" i="2"/>
  <c r="L1732" i="2" s="1"/>
  <c r="K1731" i="2"/>
  <c r="L1731" i="2" s="1"/>
  <c r="K1730" i="2"/>
  <c r="L1730" i="2" s="1"/>
  <c r="K1729" i="2"/>
  <c r="L1729" i="2" s="1"/>
  <c r="K1728" i="2"/>
  <c r="L1728" i="2" s="1"/>
  <c r="K1727" i="2"/>
  <c r="L1727" i="2" s="1"/>
  <c r="K1726" i="2"/>
  <c r="L1726" i="2" s="1"/>
  <c r="K1725" i="2"/>
  <c r="L1725" i="2" s="1"/>
  <c r="K1724" i="2"/>
  <c r="L1724" i="2" s="1"/>
  <c r="K1723" i="2"/>
  <c r="L1723" i="2" s="1"/>
  <c r="K1722" i="2"/>
  <c r="L1722" i="2" s="1"/>
  <c r="K1721" i="2"/>
  <c r="L1721" i="2" s="1"/>
  <c r="K1720" i="2"/>
  <c r="L1720" i="2" s="1"/>
  <c r="K1719" i="2"/>
  <c r="L1719" i="2" s="1"/>
  <c r="K1718" i="2"/>
  <c r="L1718" i="2" s="1"/>
  <c r="K1717" i="2"/>
  <c r="L1717" i="2" s="1"/>
  <c r="K1716" i="2"/>
  <c r="L1716" i="2" s="1"/>
  <c r="K1715" i="2"/>
  <c r="L1715" i="2" s="1"/>
  <c r="K1714" i="2"/>
  <c r="L1714" i="2" s="1"/>
  <c r="L1713" i="2"/>
  <c r="K1713" i="2"/>
  <c r="K1712" i="2"/>
  <c r="L1712" i="2" s="1"/>
  <c r="K1711" i="2"/>
  <c r="L1711" i="2" s="1"/>
  <c r="K1710" i="2"/>
  <c r="L1710" i="2" s="1"/>
  <c r="K1709" i="2"/>
  <c r="L1709" i="2" s="1"/>
  <c r="K1708" i="2"/>
  <c r="L1708" i="2" s="1"/>
  <c r="K1707" i="2"/>
  <c r="L1707" i="2" s="1"/>
  <c r="K1706" i="2"/>
  <c r="L1706" i="2" s="1"/>
  <c r="K1705" i="2"/>
  <c r="L1705" i="2" s="1"/>
  <c r="K1704" i="2"/>
  <c r="L1704" i="2" s="1"/>
  <c r="K1703" i="2"/>
  <c r="L1703" i="2" s="1"/>
  <c r="K1702" i="2"/>
  <c r="L1702" i="2" s="1"/>
  <c r="K1701" i="2"/>
  <c r="L1701" i="2" s="1"/>
  <c r="K1700" i="2"/>
  <c r="L1700" i="2" s="1"/>
  <c r="K1699" i="2"/>
  <c r="L1699" i="2" s="1"/>
  <c r="K1698" i="2"/>
  <c r="L1698" i="2" s="1"/>
  <c r="K1697" i="2"/>
  <c r="L1697" i="2" s="1"/>
  <c r="K1696" i="2"/>
  <c r="L1696" i="2" s="1"/>
  <c r="L1695" i="2"/>
  <c r="K1695" i="2"/>
  <c r="K1694" i="2"/>
  <c r="L1694" i="2" s="1"/>
  <c r="K1693" i="2"/>
  <c r="L1693" i="2" s="1"/>
  <c r="K1692" i="2"/>
  <c r="L1692" i="2" s="1"/>
  <c r="K1691" i="2"/>
  <c r="L1691" i="2" s="1"/>
  <c r="K1690" i="2"/>
  <c r="L1690" i="2" s="1"/>
  <c r="L1689" i="2"/>
  <c r="K1689" i="2"/>
  <c r="K1688" i="2"/>
  <c r="L1688" i="2" s="1"/>
  <c r="K1687" i="2"/>
  <c r="L1687" i="2" s="1"/>
  <c r="K1686" i="2"/>
  <c r="L1686" i="2" s="1"/>
  <c r="K1685" i="2"/>
  <c r="L1685" i="2" s="1"/>
  <c r="K1684" i="2"/>
  <c r="L1684" i="2" s="1"/>
  <c r="K1683" i="2"/>
  <c r="L1683" i="2" s="1"/>
  <c r="K1682" i="2"/>
  <c r="L1682" i="2" s="1"/>
  <c r="K1681" i="2"/>
  <c r="L1681" i="2" s="1"/>
  <c r="K1680" i="2"/>
  <c r="L1680" i="2" s="1"/>
  <c r="K1679" i="2"/>
  <c r="L1679" i="2" s="1"/>
  <c r="K1678" i="2"/>
  <c r="L1678" i="2" s="1"/>
  <c r="K1677" i="2"/>
  <c r="L1677" i="2" s="1"/>
  <c r="K1676" i="2"/>
  <c r="L1676" i="2" s="1"/>
  <c r="K1675" i="2"/>
  <c r="L1675" i="2" s="1"/>
  <c r="K1674" i="2"/>
  <c r="L1674" i="2" s="1"/>
  <c r="K1673" i="2"/>
  <c r="L1673" i="2" s="1"/>
  <c r="K1672" i="2"/>
  <c r="L1672" i="2" s="1"/>
  <c r="K1671" i="2"/>
  <c r="L1671" i="2" s="1"/>
  <c r="K1670" i="2"/>
  <c r="L1670" i="2" s="1"/>
  <c r="K1669" i="2"/>
  <c r="L1669" i="2" s="1"/>
  <c r="K1668" i="2"/>
  <c r="L1668" i="2" s="1"/>
  <c r="K1667" i="2"/>
  <c r="L1667" i="2" s="1"/>
  <c r="K1666" i="2"/>
  <c r="L1666" i="2" s="1"/>
  <c r="K1665" i="2"/>
  <c r="L1665" i="2" s="1"/>
  <c r="K1664" i="2"/>
  <c r="L1664" i="2" s="1"/>
  <c r="K1663" i="2"/>
  <c r="L1663" i="2" s="1"/>
  <c r="K1662" i="2"/>
  <c r="L1662" i="2" s="1"/>
  <c r="K1661" i="2"/>
  <c r="L1661" i="2" s="1"/>
  <c r="K1660" i="2"/>
  <c r="L1660" i="2" s="1"/>
  <c r="K1659" i="2"/>
  <c r="L1659" i="2" s="1"/>
  <c r="K1658" i="2"/>
  <c r="L1658" i="2" s="1"/>
  <c r="K1657" i="2"/>
  <c r="L1657" i="2" s="1"/>
  <c r="K1656" i="2"/>
  <c r="L1656" i="2" s="1"/>
  <c r="K1655" i="2"/>
  <c r="L1655" i="2" s="1"/>
  <c r="K1654" i="2"/>
  <c r="L1654" i="2" s="1"/>
  <c r="K1653" i="2"/>
  <c r="L1653" i="2" s="1"/>
  <c r="K1652" i="2"/>
  <c r="L1652" i="2" s="1"/>
  <c r="K1651" i="2"/>
  <c r="L1651" i="2" s="1"/>
  <c r="K1650" i="2"/>
  <c r="L1650" i="2" s="1"/>
  <c r="L1649" i="2"/>
  <c r="K1649" i="2"/>
  <c r="K1648" i="2"/>
  <c r="L1648" i="2" s="1"/>
  <c r="K1647" i="2"/>
  <c r="L1647" i="2" s="1"/>
  <c r="K1646" i="2"/>
  <c r="L1646" i="2" s="1"/>
  <c r="K1645" i="2"/>
  <c r="L1645" i="2" s="1"/>
  <c r="K1644" i="2"/>
  <c r="L1644" i="2" s="1"/>
  <c r="K1643" i="2"/>
  <c r="L1643" i="2" s="1"/>
  <c r="K1642" i="2"/>
  <c r="L1642" i="2" s="1"/>
  <c r="K1641" i="2"/>
  <c r="L1641" i="2" s="1"/>
  <c r="K1640" i="2"/>
  <c r="L1640" i="2" s="1"/>
  <c r="K1639" i="2"/>
  <c r="L1639" i="2" s="1"/>
  <c r="K1638" i="2"/>
  <c r="L1638" i="2" s="1"/>
  <c r="L1637" i="2"/>
  <c r="K1637" i="2"/>
  <c r="K1636" i="2"/>
  <c r="L1636" i="2" s="1"/>
  <c r="K1635" i="2"/>
  <c r="L1635" i="2" s="1"/>
  <c r="K1634" i="2"/>
  <c r="L1634" i="2" s="1"/>
  <c r="K1633" i="2"/>
  <c r="L1633" i="2" s="1"/>
  <c r="K1632" i="2"/>
  <c r="L1632" i="2" s="1"/>
  <c r="L1631" i="2"/>
  <c r="K1631" i="2"/>
  <c r="K1630" i="2"/>
  <c r="L1630" i="2" s="1"/>
  <c r="K1629" i="2"/>
  <c r="L1629" i="2" s="1"/>
  <c r="K1628" i="2"/>
  <c r="L1628" i="2" s="1"/>
  <c r="K1627" i="2"/>
  <c r="L1627" i="2" s="1"/>
  <c r="K1626" i="2"/>
  <c r="L1626" i="2" s="1"/>
  <c r="K1625" i="2"/>
  <c r="L1625" i="2" s="1"/>
  <c r="K1624" i="2"/>
  <c r="L1624" i="2" s="1"/>
  <c r="K1623" i="2"/>
  <c r="L1623" i="2" s="1"/>
  <c r="K1622" i="2"/>
  <c r="L1622" i="2" s="1"/>
  <c r="L1621" i="2"/>
  <c r="K1621" i="2"/>
  <c r="K1620" i="2"/>
  <c r="L1620" i="2" s="1"/>
  <c r="L1619" i="2"/>
  <c r="K1619" i="2"/>
  <c r="K1618" i="2"/>
  <c r="L1618" i="2" s="1"/>
  <c r="K1617" i="2"/>
  <c r="L1617" i="2" s="1"/>
  <c r="K1616" i="2"/>
  <c r="L1616" i="2" s="1"/>
  <c r="K1615" i="2"/>
  <c r="L1615" i="2" s="1"/>
  <c r="K1614" i="2"/>
  <c r="L1614" i="2" s="1"/>
  <c r="K1613" i="2"/>
  <c r="L1613" i="2" s="1"/>
  <c r="K1612" i="2"/>
  <c r="L1612" i="2" s="1"/>
  <c r="K1611" i="2"/>
  <c r="L1611" i="2" s="1"/>
  <c r="K1610" i="2"/>
  <c r="L1610" i="2" s="1"/>
  <c r="K1609" i="2"/>
  <c r="L1609" i="2" s="1"/>
  <c r="K1608" i="2"/>
  <c r="L1608" i="2" s="1"/>
  <c r="K1607" i="2"/>
  <c r="L1607" i="2" s="1"/>
  <c r="K1606" i="2"/>
  <c r="L1606" i="2" s="1"/>
  <c r="K1605" i="2"/>
  <c r="L1605" i="2" s="1"/>
  <c r="K1604" i="2"/>
  <c r="L1604" i="2" s="1"/>
  <c r="K1603" i="2"/>
  <c r="L1603" i="2" s="1"/>
  <c r="K1602" i="2"/>
  <c r="L1602" i="2" s="1"/>
  <c r="K1601" i="2"/>
  <c r="L1601" i="2" s="1"/>
  <c r="K1600" i="2"/>
  <c r="L1600" i="2" s="1"/>
  <c r="K1599" i="2"/>
  <c r="L1599" i="2" s="1"/>
  <c r="K1598" i="2"/>
  <c r="L1598" i="2" s="1"/>
  <c r="K1597" i="2"/>
  <c r="L1597" i="2" s="1"/>
  <c r="K1596" i="2"/>
  <c r="L1596" i="2" s="1"/>
  <c r="K1595" i="2"/>
  <c r="L1595" i="2" s="1"/>
  <c r="K1594" i="2"/>
  <c r="L1594" i="2" s="1"/>
  <c r="L1593" i="2"/>
  <c r="K1593" i="2"/>
  <c r="K1592" i="2"/>
  <c r="L1592" i="2" s="1"/>
  <c r="K1591" i="2"/>
  <c r="L1591" i="2" s="1"/>
  <c r="K1590" i="2"/>
  <c r="L1590" i="2" s="1"/>
  <c r="K1589" i="2"/>
  <c r="L1589" i="2" s="1"/>
  <c r="K1588" i="2"/>
  <c r="L1588" i="2" s="1"/>
  <c r="K1587" i="2"/>
  <c r="L1587" i="2" s="1"/>
  <c r="K1586" i="2"/>
  <c r="L1586" i="2" s="1"/>
  <c r="K1585" i="2"/>
  <c r="L1585" i="2" s="1"/>
  <c r="K1584" i="2"/>
  <c r="L1584" i="2" s="1"/>
  <c r="K1583" i="2"/>
  <c r="L1583" i="2" s="1"/>
  <c r="K1582" i="2"/>
  <c r="L1582" i="2" s="1"/>
  <c r="K1581" i="2"/>
  <c r="L1581" i="2" s="1"/>
  <c r="K1580" i="2"/>
  <c r="L1580" i="2" s="1"/>
  <c r="L1579" i="2"/>
  <c r="K1579" i="2"/>
  <c r="K1578" i="2"/>
  <c r="L1578" i="2" s="1"/>
  <c r="K1577" i="2"/>
  <c r="L1577" i="2" s="1"/>
  <c r="K1576" i="2"/>
  <c r="L1576" i="2" s="1"/>
  <c r="K1575" i="2"/>
  <c r="L1575" i="2" s="1"/>
  <c r="K1574" i="2"/>
  <c r="L1574" i="2" s="1"/>
  <c r="K1573" i="2"/>
  <c r="L1573" i="2" s="1"/>
  <c r="K1572" i="2"/>
  <c r="L1572" i="2" s="1"/>
  <c r="K1571" i="2"/>
  <c r="L1571" i="2" s="1"/>
  <c r="K1570" i="2"/>
  <c r="L1570" i="2" s="1"/>
  <c r="K1569" i="2"/>
  <c r="L1569" i="2" s="1"/>
  <c r="K1568" i="2"/>
  <c r="L1568" i="2" s="1"/>
  <c r="K1567" i="2"/>
  <c r="L1567" i="2" s="1"/>
  <c r="K1566" i="2"/>
  <c r="L1566" i="2" s="1"/>
  <c r="K1565" i="2"/>
  <c r="L1565" i="2" s="1"/>
  <c r="K1564" i="2"/>
  <c r="L1564" i="2" s="1"/>
  <c r="K1563" i="2"/>
  <c r="L1563" i="2" s="1"/>
  <c r="K1562" i="2"/>
  <c r="L1562" i="2" s="1"/>
  <c r="K1561" i="2"/>
  <c r="L1561" i="2" s="1"/>
  <c r="K1560" i="2"/>
  <c r="L1560" i="2" s="1"/>
  <c r="K1559" i="2"/>
  <c r="L1559" i="2" s="1"/>
  <c r="K1558" i="2"/>
  <c r="L1558" i="2" s="1"/>
  <c r="K1557" i="2"/>
  <c r="L1557" i="2" s="1"/>
  <c r="K1556" i="2"/>
  <c r="L1556" i="2" s="1"/>
  <c r="L1555" i="2"/>
  <c r="K1555" i="2"/>
  <c r="K1554" i="2"/>
  <c r="L1554" i="2" s="1"/>
  <c r="L1553" i="2"/>
  <c r="K1553" i="2"/>
  <c r="K1552" i="2"/>
  <c r="L1552" i="2" s="1"/>
  <c r="K1551" i="2"/>
  <c r="L1551" i="2" s="1"/>
  <c r="K1550" i="2"/>
  <c r="L1550" i="2" s="1"/>
  <c r="K1549" i="2"/>
  <c r="L1549" i="2" s="1"/>
  <c r="K1548" i="2"/>
  <c r="L1548" i="2" s="1"/>
  <c r="K1547" i="2"/>
  <c r="L1547" i="2" s="1"/>
  <c r="K1546" i="2"/>
  <c r="L1546" i="2" s="1"/>
  <c r="K1545" i="2"/>
  <c r="L1545" i="2" s="1"/>
  <c r="K1544" i="2"/>
  <c r="L1544" i="2" s="1"/>
  <c r="K1543" i="2"/>
  <c r="L1543" i="2" s="1"/>
  <c r="K1542" i="2"/>
  <c r="L1542" i="2" s="1"/>
  <c r="K1541" i="2"/>
  <c r="L1541" i="2" s="1"/>
  <c r="K1540" i="2"/>
  <c r="L1540" i="2" s="1"/>
  <c r="K1539" i="2"/>
  <c r="L1539" i="2" s="1"/>
  <c r="K1538" i="2"/>
  <c r="L1538" i="2" s="1"/>
  <c r="K1537" i="2"/>
  <c r="L1537" i="2" s="1"/>
  <c r="K1536" i="2"/>
  <c r="L1536" i="2" s="1"/>
  <c r="K1535" i="2"/>
  <c r="L1535" i="2" s="1"/>
  <c r="K1534" i="2"/>
  <c r="L1534" i="2" s="1"/>
  <c r="K1533" i="2"/>
  <c r="L1533" i="2" s="1"/>
  <c r="L1532" i="2"/>
  <c r="K1532" i="2"/>
  <c r="K1531" i="2"/>
  <c r="L1531" i="2" s="1"/>
  <c r="K1530" i="2"/>
  <c r="L1530" i="2" s="1"/>
  <c r="K1529" i="2"/>
  <c r="L1529" i="2" s="1"/>
  <c r="K1528" i="2"/>
  <c r="L1528" i="2" s="1"/>
  <c r="K1527" i="2"/>
  <c r="L1527" i="2" s="1"/>
  <c r="K1526" i="2"/>
  <c r="L1526" i="2" s="1"/>
  <c r="K1525" i="2"/>
  <c r="L1525" i="2" s="1"/>
  <c r="K1524" i="2"/>
  <c r="L1524" i="2" s="1"/>
  <c r="K1523" i="2"/>
  <c r="L1523" i="2" s="1"/>
  <c r="K1522" i="2"/>
  <c r="L1522" i="2" s="1"/>
  <c r="L1521" i="2"/>
  <c r="K1521" i="2"/>
  <c r="K1520" i="2"/>
  <c r="L1520" i="2" s="1"/>
  <c r="K1519" i="2"/>
  <c r="L1519" i="2" s="1"/>
  <c r="K1518" i="2"/>
  <c r="L1518" i="2" s="1"/>
  <c r="K1517" i="2"/>
  <c r="L1517" i="2" s="1"/>
  <c r="K1516" i="2"/>
  <c r="L1516" i="2" s="1"/>
  <c r="K1515" i="2"/>
  <c r="L1515" i="2" s="1"/>
  <c r="K1514" i="2"/>
  <c r="L1514" i="2" s="1"/>
  <c r="K1513" i="2"/>
  <c r="L1513" i="2" s="1"/>
  <c r="K1512" i="2"/>
  <c r="L1512" i="2" s="1"/>
  <c r="K1511" i="2"/>
  <c r="L1511" i="2" s="1"/>
  <c r="K1510" i="2"/>
  <c r="L1510" i="2" s="1"/>
  <c r="K1509" i="2"/>
  <c r="L1509" i="2" s="1"/>
  <c r="K1508" i="2"/>
  <c r="L1508" i="2" s="1"/>
  <c r="K1507" i="2"/>
  <c r="L1507" i="2" s="1"/>
  <c r="K1506" i="2"/>
  <c r="L1506" i="2" s="1"/>
  <c r="K1505" i="2"/>
  <c r="L1505" i="2" s="1"/>
  <c r="K1504" i="2"/>
  <c r="L1504" i="2" s="1"/>
  <c r="K1503" i="2"/>
  <c r="L1503" i="2" s="1"/>
  <c r="K1502" i="2"/>
  <c r="L1502" i="2" s="1"/>
  <c r="K1501" i="2"/>
  <c r="L1501" i="2" s="1"/>
  <c r="K1500" i="2"/>
  <c r="L1500" i="2" s="1"/>
  <c r="K1499" i="2"/>
  <c r="L1499" i="2" s="1"/>
  <c r="K1498" i="2"/>
  <c r="L1498" i="2" s="1"/>
  <c r="K1497" i="2"/>
  <c r="L1497" i="2" s="1"/>
  <c r="K1496" i="2"/>
  <c r="L1496" i="2" s="1"/>
  <c r="K1495" i="2"/>
  <c r="L1495" i="2" s="1"/>
  <c r="K1494" i="2"/>
  <c r="L1494" i="2" s="1"/>
  <c r="K1493" i="2"/>
  <c r="L1493" i="2" s="1"/>
  <c r="K1492" i="2"/>
  <c r="L1492" i="2" s="1"/>
  <c r="L1491" i="2"/>
  <c r="K1491" i="2"/>
  <c r="K1490" i="2"/>
  <c r="L1490" i="2" s="1"/>
  <c r="L1489" i="2"/>
  <c r="K1489" i="2"/>
  <c r="K1488" i="2"/>
  <c r="L1488" i="2" s="1"/>
  <c r="K1487" i="2"/>
  <c r="L1487" i="2" s="1"/>
  <c r="L1486" i="2"/>
  <c r="K1486" i="2"/>
  <c r="K1485" i="2"/>
  <c r="L1485" i="2" s="1"/>
  <c r="K1484" i="2"/>
  <c r="L1484" i="2" s="1"/>
  <c r="K1483" i="2"/>
  <c r="L1483" i="2" s="1"/>
  <c r="K1482" i="2"/>
  <c r="L1482" i="2" s="1"/>
  <c r="K1481" i="2"/>
  <c r="L1481" i="2" s="1"/>
  <c r="K1480" i="2"/>
  <c r="L1480" i="2" s="1"/>
  <c r="K1479" i="2"/>
  <c r="L1479" i="2" s="1"/>
  <c r="K1478" i="2"/>
  <c r="L1478" i="2" s="1"/>
  <c r="K1477" i="2"/>
  <c r="L1477" i="2" s="1"/>
  <c r="K1476" i="2"/>
  <c r="L1476" i="2" s="1"/>
  <c r="K1475" i="2"/>
  <c r="L1475" i="2" s="1"/>
  <c r="K1474" i="2"/>
  <c r="L1474" i="2" s="1"/>
  <c r="K1473" i="2"/>
  <c r="L1473" i="2" s="1"/>
  <c r="K1472" i="2"/>
  <c r="L1472" i="2" s="1"/>
  <c r="K1471" i="2"/>
  <c r="L1471" i="2" s="1"/>
  <c r="K1470" i="2"/>
  <c r="L1470" i="2" s="1"/>
  <c r="K1469" i="2"/>
  <c r="L1469" i="2" s="1"/>
  <c r="L1468" i="2"/>
  <c r="K1468" i="2"/>
  <c r="K1467" i="2"/>
  <c r="L1467" i="2" s="1"/>
  <c r="K1466" i="2"/>
  <c r="L1466" i="2" s="1"/>
  <c r="L1465" i="2"/>
  <c r="K1465" i="2"/>
  <c r="K1464" i="2"/>
  <c r="L1464" i="2" s="1"/>
  <c r="K1463" i="2"/>
  <c r="L1463" i="2" s="1"/>
  <c r="L1462" i="2"/>
  <c r="K1462" i="2"/>
  <c r="K1461" i="2"/>
  <c r="L1461" i="2" s="1"/>
  <c r="K1460" i="2"/>
  <c r="L1460" i="2" s="1"/>
  <c r="K1459" i="2"/>
  <c r="L1459" i="2" s="1"/>
  <c r="K1458" i="2"/>
  <c r="L1458" i="2" s="1"/>
  <c r="K1457" i="2"/>
  <c r="L1457" i="2" s="1"/>
  <c r="K1456" i="2"/>
  <c r="L1456" i="2" s="1"/>
  <c r="K1455" i="2"/>
  <c r="L1455" i="2" s="1"/>
  <c r="K1454" i="2"/>
  <c r="L1454" i="2" s="1"/>
  <c r="K1453" i="2"/>
  <c r="L1453" i="2" s="1"/>
  <c r="K1452" i="2"/>
  <c r="L1452" i="2" s="1"/>
  <c r="K1451" i="2"/>
  <c r="L1451" i="2" s="1"/>
  <c r="K1450" i="2"/>
  <c r="L1450" i="2" s="1"/>
  <c r="K1449" i="2"/>
  <c r="L1449" i="2" s="1"/>
  <c r="K1448" i="2"/>
  <c r="L1448" i="2" s="1"/>
  <c r="K1447" i="2"/>
  <c r="L1447" i="2" s="1"/>
  <c r="K1446" i="2"/>
  <c r="L1446" i="2" s="1"/>
  <c r="K1445" i="2"/>
  <c r="L1445" i="2" s="1"/>
  <c r="K1444" i="2"/>
  <c r="L1444" i="2" s="1"/>
  <c r="K1443" i="2"/>
  <c r="L1443" i="2" s="1"/>
  <c r="K1442" i="2"/>
  <c r="L1442" i="2" s="1"/>
  <c r="L1441" i="2"/>
  <c r="K1441" i="2"/>
  <c r="K1440" i="2"/>
  <c r="L1440" i="2" s="1"/>
  <c r="K1439" i="2"/>
  <c r="L1439" i="2" s="1"/>
  <c r="L1438" i="2"/>
  <c r="K1438" i="2"/>
  <c r="K1437" i="2"/>
  <c r="L1437" i="2" s="1"/>
  <c r="K1436" i="2"/>
  <c r="L1436" i="2" s="1"/>
  <c r="K1435" i="2"/>
  <c r="L1435" i="2" s="1"/>
  <c r="K1434" i="2"/>
  <c r="L1434" i="2" s="1"/>
  <c r="K1433" i="2"/>
  <c r="L1433" i="2" s="1"/>
  <c r="K1432" i="2"/>
  <c r="L1432" i="2" s="1"/>
  <c r="K1431" i="2"/>
  <c r="L1431" i="2" s="1"/>
  <c r="K1430" i="2"/>
  <c r="L1430" i="2" s="1"/>
  <c r="K1429" i="2"/>
  <c r="L1429" i="2" s="1"/>
  <c r="K1428" i="2"/>
  <c r="L1428" i="2" s="1"/>
  <c r="K1427" i="2"/>
  <c r="L1427" i="2" s="1"/>
  <c r="K1426" i="2"/>
  <c r="L1426" i="2" s="1"/>
  <c r="K1425" i="2"/>
  <c r="L1425" i="2" s="1"/>
  <c r="K1424" i="2"/>
  <c r="L1424" i="2" s="1"/>
  <c r="K1423" i="2"/>
  <c r="L1423" i="2" s="1"/>
  <c r="K1422" i="2"/>
  <c r="L1422" i="2" s="1"/>
  <c r="K1421" i="2"/>
  <c r="L1421" i="2" s="1"/>
  <c r="K1420" i="2"/>
  <c r="L1420" i="2" s="1"/>
  <c r="K1419" i="2"/>
  <c r="L1419" i="2" s="1"/>
  <c r="K1418" i="2"/>
  <c r="L1418" i="2" s="1"/>
  <c r="K1417" i="2"/>
  <c r="L1417" i="2" s="1"/>
  <c r="K1416" i="2"/>
  <c r="L1416" i="2" s="1"/>
  <c r="K1415" i="2"/>
  <c r="L1415" i="2" s="1"/>
  <c r="K1414" i="2"/>
  <c r="L1414" i="2" s="1"/>
  <c r="K1413" i="2"/>
  <c r="L1413" i="2" s="1"/>
  <c r="K1412" i="2"/>
  <c r="L1412" i="2" s="1"/>
  <c r="K1411" i="2"/>
  <c r="L1411" i="2" s="1"/>
  <c r="K1410" i="2"/>
  <c r="L1410" i="2" s="1"/>
  <c r="K1409" i="2"/>
  <c r="L1409" i="2" s="1"/>
  <c r="K1408" i="2"/>
  <c r="L1408" i="2" s="1"/>
  <c r="K1407" i="2"/>
  <c r="L1407" i="2" s="1"/>
  <c r="K1406" i="2"/>
  <c r="L1406" i="2" s="1"/>
  <c r="K1405" i="2"/>
  <c r="L1405" i="2" s="1"/>
  <c r="K1404" i="2"/>
  <c r="L1404" i="2" s="1"/>
  <c r="K1403" i="2"/>
  <c r="L1403" i="2" s="1"/>
  <c r="K1402" i="2"/>
  <c r="L1402" i="2" s="1"/>
  <c r="K1401" i="2"/>
  <c r="L1401" i="2" s="1"/>
  <c r="K1400" i="2"/>
  <c r="L1400" i="2" s="1"/>
  <c r="K1399" i="2"/>
  <c r="L1399" i="2" s="1"/>
  <c r="K1398" i="2"/>
  <c r="L1398" i="2" s="1"/>
  <c r="K1397" i="2"/>
  <c r="L1397" i="2" s="1"/>
  <c r="K1396" i="2"/>
  <c r="L1396" i="2" s="1"/>
  <c r="K1395" i="2"/>
  <c r="L1395" i="2" s="1"/>
  <c r="K1394" i="2"/>
  <c r="L1394" i="2" s="1"/>
  <c r="K1393" i="2"/>
  <c r="L1393" i="2" s="1"/>
  <c r="K1392" i="2"/>
  <c r="L1392" i="2" s="1"/>
  <c r="K1391" i="2"/>
  <c r="L1391" i="2" s="1"/>
  <c r="K1390" i="2"/>
  <c r="L1390" i="2" s="1"/>
  <c r="K1389" i="2"/>
  <c r="L1389" i="2" s="1"/>
  <c r="K1388" i="2"/>
  <c r="L1388" i="2" s="1"/>
  <c r="K1387" i="2"/>
  <c r="L1387" i="2" s="1"/>
  <c r="K1386" i="2"/>
  <c r="L1386" i="2" s="1"/>
  <c r="K1385" i="2"/>
  <c r="L1385" i="2" s="1"/>
  <c r="K1384" i="2"/>
  <c r="L1384" i="2" s="1"/>
  <c r="K1383" i="2"/>
  <c r="L1383" i="2" s="1"/>
  <c r="K1382" i="2"/>
  <c r="L1382" i="2" s="1"/>
  <c r="K1381" i="2"/>
  <c r="L1381" i="2" s="1"/>
  <c r="K1380" i="2"/>
  <c r="L1380" i="2" s="1"/>
  <c r="K1379" i="2"/>
  <c r="L1379" i="2" s="1"/>
  <c r="K1378" i="2"/>
  <c r="L1378" i="2" s="1"/>
  <c r="K1377" i="2"/>
  <c r="L1377" i="2" s="1"/>
  <c r="K1376" i="2"/>
  <c r="L1376" i="2" s="1"/>
  <c r="K1375" i="2"/>
  <c r="L1375" i="2" s="1"/>
  <c r="K1374" i="2"/>
  <c r="L1374" i="2" s="1"/>
  <c r="R1373" i="2"/>
  <c r="Q1373" i="2"/>
  <c r="P1373" i="2"/>
  <c r="K1373" i="2"/>
  <c r="L1373" i="2" s="1"/>
  <c r="R1372" i="2"/>
  <c r="Q1372" i="2"/>
  <c r="P1372" i="2"/>
  <c r="K1372" i="2"/>
  <c r="L1372" i="2" s="1"/>
  <c r="R1371" i="2"/>
  <c r="Q1371" i="2"/>
  <c r="P1371" i="2"/>
  <c r="K1371" i="2"/>
  <c r="L1371" i="2" s="1"/>
  <c r="R1370" i="2"/>
  <c r="Q1370" i="2"/>
  <c r="P1370" i="2"/>
  <c r="L1370" i="2"/>
  <c r="K1370" i="2"/>
  <c r="R1369" i="2"/>
  <c r="Q1369" i="2"/>
  <c r="P1369" i="2"/>
  <c r="K1369" i="2"/>
  <c r="L1369" i="2" s="1"/>
  <c r="R1368" i="2"/>
  <c r="Q1368" i="2"/>
  <c r="P1368" i="2"/>
  <c r="K1368" i="2"/>
  <c r="L1368" i="2" s="1"/>
  <c r="R1367" i="2"/>
  <c r="Q1367" i="2"/>
  <c r="P1367" i="2"/>
  <c r="K1367" i="2"/>
  <c r="L1367" i="2" s="1"/>
  <c r="R1366" i="2"/>
  <c r="Q1366" i="2"/>
  <c r="P1366" i="2"/>
  <c r="L1366" i="2"/>
  <c r="K1366" i="2"/>
  <c r="R1365" i="2"/>
  <c r="Q1365" i="2"/>
  <c r="P1365" i="2"/>
  <c r="K1365" i="2"/>
  <c r="L1365" i="2" s="1"/>
  <c r="R1364" i="2"/>
  <c r="Q1364" i="2"/>
  <c r="P1364" i="2"/>
  <c r="K1364" i="2"/>
  <c r="L1364" i="2" s="1"/>
  <c r="R1363" i="2"/>
  <c r="Q1363" i="2"/>
  <c r="P1363" i="2"/>
  <c r="K1363" i="2"/>
  <c r="L1363" i="2" s="1"/>
  <c r="R1362" i="2"/>
  <c r="Q1362" i="2"/>
  <c r="P1362" i="2"/>
  <c r="K1362" i="2"/>
  <c r="L1362" i="2" s="1"/>
  <c r="R1361" i="2"/>
  <c r="Q1361" i="2"/>
  <c r="P1361" i="2"/>
  <c r="K1361" i="2"/>
  <c r="L1361" i="2" s="1"/>
  <c r="R1360" i="2"/>
  <c r="Q1360" i="2"/>
  <c r="P1360" i="2"/>
  <c r="K1360" i="2"/>
  <c r="L1360" i="2" s="1"/>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L1355" i="2"/>
  <c r="K1355" i="2"/>
  <c r="R1354" i="2"/>
  <c r="Q1354" i="2"/>
  <c r="P1354" i="2"/>
  <c r="K1354" i="2"/>
  <c r="L1354" i="2" s="1"/>
  <c r="R1353" i="2"/>
  <c r="Q1353" i="2"/>
  <c r="P1353" i="2"/>
  <c r="K1353" i="2"/>
  <c r="L1353" i="2" s="1"/>
  <c r="R1352" i="2"/>
  <c r="Q1352" i="2"/>
  <c r="P1352" i="2"/>
  <c r="K1352" i="2"/>
  <c r="L1352" i="2" s="1"/>
  <c r="R1351" i="2"/>
  <c r="Q1351" i="2"/>
  <c r="P1351" i="2"/>
  <c r="L1351" i="2"/>
  <c r="K1351" i="2"/>
  <c r="R1350" i="2"/>
  <c r="Q1350" i="2"/>
  <c r="P1350" i="2"/>
  <c r="K1350" i="2"/>
  <c r="L1350" i="2" s="1"/>
  <c r="R1349" i="2"/>
  <c r="Q1349" i="2"/>
  <c r="P1349" i="2"/>
  <c r="K1349" i="2"/>
  <c r="L1349" i="2" s="1"/>
  <c r="R1348" i="2"/>
  <c r="Q1348" i="2"/>
  <c r="P1348" i="2"/>
  <c r="K1348" i="2"/>
  <c r="L1348" i="2" s="1"/>
  <c r="R1347" i="2"/>
  <c r="Q1347" i="2"/>
  <c r="P1347" i="2"/>
  <c r="K1347" i="2"/>
  <c r="L1347" i="2" s="1"/>
  <c r="R1346" i="2"/>
  <c r="Q1346" i="2"/>
  <c r="P1346" i="2"/>
  <c r="K1346" i="2"/>
  <c r="L1346" i="2" s="1"/>
  <c r="R1345" i="2"/>
  <c r="Q1345" i="2"/>
  <c r="P1345" i="2"/>
  <c r="K1345" i="2"/>
  <c r="L1345" i="2" s="1"/>
  <c r="R1344" i="2"/>
  <c r="Q1344" i="2"/>
  <c r="P1344" i="2"/>
  <c r="K1344" i="2"/>
  <c r="L1344" i="2" s="1"/>
  <c r="R1343" i="2"/>
  <c r="Q1343" i="2"/>
  <c r="P1343" i="2"/>
  <c r="K1343" i="2"/>
  <c r="L1343" i="2" s="1"/>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K1336" i="2"/>
  <c r="L1336" i="2" s="1"/>
  <c r="R1335" i="2"/>
  <c r="Q1335" i="2"/>
  <c r="P1335" i="2"/>
  <c r="K1335" i="2"/>
  <c r="L1335" i="2" s="1"/>
  <c r="R1334" i="2"/>
  <c r="Q1334" i="2"/>
  <c r="P1334" i="2"/>
  <c r="K1334" i="2"/>
  <c r="L1334" i="2" s="1"/>
  <c r="R1333" i="2"/>
  <c r="Q1333" i="2"/>
  <c r="P1333" i="2"/>
  <c r="K1333" i="2"/>
  <c r="L1333" i="2" s="1"/>
  <c r="R1332" i="2"/>
  <c r="Q1332" i="2"/>
  <c r="P1332" i="2"/>
  <c r="K1332" i="2"/>
  <c r="L1332" i="2" s="1"/>
  <c r="R1331" i="2"/>
  <c r="Q1331" i="2"/>
  <c r="P1331" i="2"/>
  <c r="K1331" i="2"/>
  <c r="L1331" i="2" s="1"/>
  <c r="R1330" i="2"/>
  <c r="Q1330" i="2"/>
  <c r="P1330" i="2"/>
  <c r="K1330" i="2"/>
  <c r="L1330" i="2" s="1"/>
  <c r="R1329" i="2"/>
  <c r="Q1329" i="2"/>
  <c r="P1329" i="2"/>
  <c r="K1329" i="2"/>
  <c r="L1329" i="2" s="1"/>
  <c r="R1328" i="2"/>
  <c r="Q1328" i="2"/>
  <c r="P1328" i="2"/>
  <c r="K1328" i="2"/>
  <c r="L1328" i="2" s="1"/>
  <c r="R1327" i="2"/>
  <c r="Q1327" i="2"/>
  <c r="P1327" i="2"/>
  <c r="K1327" i="2"/>
  <c r="L1327" i="2" s="1"/>
  <c r="R1326" i="2"/>
  <c r="Q1326" i="2"/>
  <c r="P1326" i="2"/>
  <c r="K1326" i="2"/>
  <c r="L1326" i="2" s="1"/>
  <c r="R1325" i="2"/>
  <c r="Q1325" i="2"/>
  <c r="P1325" i="2"/>
  <c r="K1325" i="2"/>
  <c r="L1325" i="2" s="1"/>
  <c r="R1324" i="2"/>
  <c r="Q1324" i="2"/>
  <c r="P1324" i="2"/>
  <c r="L1324" i="2"/>
  <c r="K1324" i="2"/>
  <c r="R1323" i="2"/>
  <c r="Q1323" i="2"/>
  <c r="P1323" i="2"/>
  <c r="K1323" i="2"/>
  <c r="L1323" i="2" s="1"/>
  <c r="R1322" i="2"/>
  <c r="Q1322" i="2"/>
  <c r="P1322" i="2"/>
  <c r="K1322" i="2"/>
  <c r="L1322" i="2" s="1"/>
  <c r="R1321" i="2"/>
  <c r="Q1321" i="2"/>
  <c r="P1321" i="2"/>
  <c r="K1321" i="2"/>
  <c r="L1321" i="2" s="1"/>
  <c r="R1320" i="2"/>
  <c r="Q1320" i="2"/>
  <c r="P1320" i="2"/>
  <c r="K1320" i="2"/>
  <c r="L1320" i="2" s="1"/>
  <c r="R1319" i="2"/>
  <c r="Q1319" i="2"/>
  <c r="P1319" i="2"/>
  <c r="K1319" i="2"/>
  <c r="L1319" i="2" s="1"/>
  <c r="R1318" i="2"/>
  <c r="Q1318" i="2"/>
  <c r="P1318" i="2"/>
  <c r="K1318" i="2"/>
  <c r="L1318" i="2" s="1"/>
  <c r="R1317" i="2"/>
  <c r="Q1317" i="2"/>
  <c r="P1317" i="2"/>
  <c r="K1317" i="2"/>
  <c r="L1317" i="2" s="1"/>
  <c r="R1316" i="2"/>
  <c r="Q1316" i="2"/>
  <c r="P1316" i="2"/>
  <c r="K1316" i="2"/>
  <c r="L1316" i="2" s="1"/>
  <c r="R1315" i="2"/>
  <c r="Q1315" i="2"/>
  <c r="P1315" i="2"/>
  <c r="K1315" i="2"/>
  <c r="L1315" i="2" s="1"/>
  <c r="R1314" i="2"/>
  <c r="Q1314" i="2"/>
  <c r="P1314" i="2"/>
  <c r="K1314" i="2"/>
  <c r="L1314" i="2" s="1"/>
  <c r="R1313" i="2"/>
  <c r="Q1313" i="2"/>
  <c r="P1313" i="2"/>
  <c r="K1313" i="2"/>
  <c r="L1313" i="2" s="1"/>
  <c r="R1312" i="2"/>
  <c r="Q1312" i="2"/>
  <c r="P1312" i="2"/>
  <c r="K1312" i="2"/>
  <c r="L1312" i="2" s="1"/>
  <c r="R1311" i="2"/>
  <c r="Q1311" i="2"/>
  <c r="P1311" i="2"/>
  <c r="L1311" i="2"/>
  <c r="K1311" i="2"/>
  <c r="R1310" i="2"/>
  <c r="Q1310" i="2"/>
  <c r="P1310" i="2"/>
  <c r="K1310" i="2"/>
  <c r="L1310" i="2" s="1"/>
  <c r="R1309" i="2"/>
  <c r="Q1309" i="2"/>
  <c r="P1309" i="2"/>
  <c r="K1309" i="2"/>
  <c r="L1309" i="2" s="1"/>
  <c r="R1308" i="2"/>
  <c r="Q1308" i="2"/>
  <c r="P1308" i="2"/>
  <c r="K1308" i="2"/>
  <c r="L1308" i="2" s="1"/>
  <c r="R1307" i="2"/>
  <c r="Q1307" i="2"/>
  <c r="P1307" i="2"/>
  <c r="K1307" i="2"/>
  <c r="L1307" i="2" s="1"/>
  <c r="R1306" i="2"/>
  <c r="Q1306" i="2"/>
  <c r="P1306" i="2"/>
  <c r="K1306" i="2"/>
  <c r="L1306" i="2" s="1"/>
  <c r="R1305" i="2"/>
  <c r="Q1305" i="2"/>
  <c r="P1305" i="2"/>
  <c r="K1305" i="2"/>
  <c r="L1305" i="2" s="1"/>
  <c r="R1304" i="2"/>
  <c r="Q1304" i="2"/>
  <c r="P1304" i="2"/>
  <c r="K1304" i="2"/>
  <c r="L1304" i="2" s="1"/>
  <c r="R1303" i="2"/>
  <c r="Q1303" i="2"/>
  <c r="P1303" i="2"/>
  <c r="K1303" i="2"/>
  <c r="L1303" i="2" s="1"/>
  <c r="R1302" i="2"/>
  <c r="Q1302" i="2"/>
  <c r="P1302" i="2"/>
  <c r="K1302" i="2"/>
  <c r="L1302" i="2" s="1"/>
  <c r="K1301" i="2"/>
  <c r="L1301" i="2" s="1"/>
  <c r="K1300" i="2"/>
  <c r="L1300" i="2" s="1"/>
  <c r="K1299" i="2"/>
  <c r="L1299" i="2" s="1"/>
  <c r="K1298" i="2"/>
  <c r="L1298" i="2" s="1"/>
  <c r="K1297" i="2"/>
  <c r="L1297" i="2" s="1"/>
  <c r="K1296" i="2"/>
  <c r="L1296" i="2" s="1"/>
  <c r="L1295" i="2"/>
  <c r="K1295" i="2"/>
  <c r="K1294" i="2"/>
  <c r="L1294" i="2" s="1"/>
  <c r="K1293" i="2"/>
  <c r="L1293" i="2" s="1"/>
  <c r="K1292" i="2"/>
  <c r="L1292" i="2" s="1"/>
  <c r="K1291" i="2"/>
  <c r="L1291" i="2" s="1"/>
  <c r="K1290" i="2"/>
  <c r="L1290" i="2" s="1"/>
  <c r="K1289" i="2"/>
  <c r="L1289" i="2" s="1"/>
  <c r="K1288" i="2"/>
  <c r="L1288" i="2" s="1"/>
  <c r="K1287" i="2"/>
  <c r="L1287" i="2" s="1"/>
  <c r="K1286" i="2"/>
  <c r="L1286" i="2" s="1"/>
  <c r="K1285" i="2"/>
  <c r="L1285" i="2" s="1"/>
  <c r="K1284" i="2"/>
  <c r="L1284" i="2" s="1"/>
  <c r="K1283" i="2"/>
  <c r="L1283" i="2" s="1"/>
  <c r="K1282" i="2"/>
  <c r="L1282" i="2" s="1"/>
  <c r="K1281" i="2"/>
  <c r="L1281" i="2" s="1"/>
  <c r="K1280" i="2"/>
  <c r="L1280" i="2" s="1"/>
  <c r="K1279" i="2"/>
  <c r="L1279" i="2" s="1"/>
  <c r="K1278" i="2"/>
  <c r="L1278" i="2" s="1"/>
  <c r="K1277" i="2"/>
  <c r="L1277" i="2" s="1"/>
  <c r="K1276" i="2"/>
  <c r="L1276" i="2" s="1"/>
  <c r="K1275" i="2"/>
  <c r="L1275" i="2" s="1"/>
  <c r="K1274" i="2"/>
  <c r="L1274" i="2" s="1"/>
  <c r="K1273" i="2"/>
  <c r="L1273" i="2" s="1"/>
  <c r="K1272" i="2"/>
  <c r="L1272" i="2" s="1"/>
  <c r="K1271" i="2"/>
  <c r="L1271" i="2" s="1"/>
  <c r="K1270" i="2"/>
  <c r="L1270" i="2" s="1"/>
  <c r="L1269" i="2"/>
  <c r="K1269" i="2"/>
  <c r="K1268" i="2"/>
  <c r="L1268" i="2" s="1"/>
  <c r="K1267" i="2"/>
  <c r="L1267" i="2" s="1"/>
  <c r="K1266" i="2"/>
  <c r="L1266" i="2" s="1"/>
  <c r="K1265" i="2"/>
  <c r="L1265" i="2" s="1"/>
  <c r="K1264" i="2"/>
  <c r="L1264" i="2" s="1"/>
  <c r="K1263" i="2"/>
  <c r="L1263" i="2" s="1"/>
  <c r="K1262" i="2"/>
  <c r="L1262" i="2" s="1"/>
  <c r="K1261" i="2"/>
  <c r="L1261" i="2" s="1"/>
  <c r="K1260" i="2"/>
  <c r="L1260" i="2" s="1"/>
  <c r="K1259" i="2"/>
  <c r="L1259" i="2" s="1"/>
  <c r="K1258" i="2"/>
  <c r="L1258" i="2" s="1"/>
  <c r="K1257" i="2"/>
  <c r="L1257" i="2" s="1"/>
  <c r="K1256" i="2"/>
  <c r="L1256" i="2" s="1"/>
  <c r="K1255" i="2"/>
  <c r="L1255" i="2" s="1"/>
  <c r="K1254" i="2"/>
  <c r="L1254" i="2" s="1"/>
  <c r="K1253" i="2"/>
  <c r="L1253" i="2" s="1"/>
  <c r="K1252" i="2"/>
  <c r="L1252" i="2" s="1"/>
  <c r="K1251" i="2"/>
  <c r="L1251" i="2" s="1"/>
  <c r="K1250" i="2"/>
  <c r="L1250" i="2" s="1"/>
  <c r="K1249" i="2"/>
  <c r="L1249" i="2" s="1"/>
  <c r="K1248" i="2"/>
  <c r="L1248" i="2" s="1"/>
  <c r="K1247" i="2"/>
  <c r="L1247" i="2" s="1"/>
  <c r="K1246" i="2"/>
  <c r="L1246" i="2" s="1"/>
  <c r="K1245" i="2"/>
  <c r="L1245" i="2" s="1"/>
  <c r="K1244" i="2"/>
  <c r="L1244" i="2" s="1"/>
  <c r="K1243" i="2"/>
  <c r="L1243" i="2" s="1"/>
  <c r="K1242" i="2"/>
  <c r="L1242" i="2" s="1"/>
  <c r="K1241" i="2"/>
  <c r="L1241" i="2" s="1"/>
  <c r="K1240" i="2"/>
  <c r="L1240" i="2" s="1"/>
  <c r="K1239" i="2"/>
  <c r="L1239" i="2" s="1"/>
  <c r="K1238" i="2"/>
  <c r="L1238" i="2" s="1"/>
  <c r="K1237" i="2"/>
  <c r="L1237" i="2" s="1"/>
  <c r="K1236" i="2"/>
  <c r="L1236" i="2" s="1"/>
  <c r="K1235" i="2"/>
  <c r="L1235" i="2" s="1"/>
  <c r="K1234" i="2"/>
  <c r="L1234" i="2" s="1"/>
  <c r="K1233" i="2"/>
  <c r="L1233" i="2" s="1"/>
  <c r="K1232" i="2"/>
  <c r="L1232" i="2" s="1"/>
  <c r="K1231" i="2"/>
  <c r="L1231" i="2" s="1"/>
  <c r="K1230" i="2"/>
  <c r="L1230" i="2" s="1"/>
  <c r="K1229" i="2"/>
  <c r="L1229" i="2" s="1"/>
  <c r="K1228" i="2"/>
  <c r="L1228" i="2" s="1"/>
  <c r="K1227" i="2"/>
  <c r="L1227" i="2" s="1"/>
  <c r="K1226" i="2"/>
  <c r="L1226" i="2" s="1"/>
  <c r="K1225" i="2"/>
  <c r="L1225" i="2" s="1"/>
  <c r="K1224" i="2"/>
  <c r="L1224" i="2" s="1"/>
  <c r="K1223" i="2"/>
  <c r="L1223" i="2" s="1"/>
  <c r="K1222" i="2"/>
  <c r="L1222" i="2" s="1"/>
  <c r="K1221" i="2"/>
  <c r="L1221" i="2" s="1"/>
  <c r="K1220" i="2"/>
  <c r="L1220" i="2" s="1"/>
  <c r="K1219" i="2"/>
  <c r="L1219" i="2" s="1"/>
  <c r="K1218" i="2"/>
  <c r="L1218" i="2" s="1"/>
  <c r="K1217" i="2"/>
  <c r="L1217" i="2" s="1"/>
  <c r="K1216" i="2"/>
  <c r="L1216" i="2" s="1"/>
  <c r="K1215" i="2"/>
  <c r="L1215" i="2" s="1"/>
  <c r="K1214" i="2"/>
  <c r="L1214" i="2" s="1"/>
  <c r="K1213" i="2"/>
  <c r="L1213" i="2" s="1"/>
  <c r="K1212" i="2"/>
  <c r="L1212" i="2" s="1"/>
  <c r="K1211" i="2"/>
  <c r="L1211" i="2" s="1"/>
  <c r="K1210" i="2"/>
  <c r="L1210" i="2" s="1"/>
  <c r="K1209" i="2"/>
  <c r="L1209" i="2" s="1"/>
  <c r="K1208" i="2"/>
  <c r="L1208" i="2" s="1"/>
  <c r="K1207" i="2"/>
  <c r="L1207" i="2" s="1"/>
  <c r="K1206" i="2"/>
  <c r="L1206" i="2" s="1"/>
  <c r="K1205" i="2"/>
  <c r="L1205" i="2" s="1"/>
  <c r="K1204" i="2"/>
  <c r="L1204" i="2" s="1"/>
  <c r="K1203" i="2"/>
  <c r="L1203" i="2" s="1"/>
  <c r="K1202" i="2"/>
  <c r="L1202" i="2" s="1"/>
  <c r="K1201" i="2"/>
  <c r="L1201" i="2" s="1"/>
  <c r="K1200" i="2"/>
  <c r="L1200" i="2" s="1"/>
  <c r="K1199" i="2"/>
  <c r="L1199" i="2" s="1"/>
  <c r="K1198" i="2"/>
  <c r="L1198" i="2" s="1"/>
  <c r="K1197" i="2"/>
  <c r="L1197" i="2" s="1"/>
  <c r="K1196" i="2"/>
  <c r="L1196" i="2" s="1"/>
  <c r="K1195" i="2"/>
  <c r="L1195" i="2" s="1"/>
  <c r="K1194" i="2"/>
  <c r="L1194" i="2" s="1"/>
  <c r="K1193" i="2"/>
  <c r="L1193" i="2" s="1"/>
  <c r="K1192" i="2"/>
  <c r="L1192" i="2" s="1"/>
  <c r="K1191" i="2"/>
  <c r="L1191" i="2" s="1"/>
  <c r="K1190" i="2"/>
  <c r="L1190" i="2" s="1"/>
  <c r="K1189" i="2"/>
  <c r="L1189" i="2" s="1"/>
  <c r="K1188" i="2"/>
  <c r="L1188" i="2" s="1"/>
  <c r="K1187" i="2"/>
  <c r="L1187" i="2" s="1"/>
  <c r="K1186" i="2"/>
  <c r="L1186" i="2" s="1"/>
  <c r="K1185" i="2"/>
  <c r="L1185" i="2" s="1"/>
  <c r="K1184" i="2"/>
  <c r="L1184" i="2" s="1"/>
  <c r="K1183" i="2"/>
  <c r="L1183" i="2" s="1"/>
  <c r="K1182" i="2"/>
  <c r="L1182" i="2" s="1"/>
  <c r="K1181" i="2"/>
  <c r="L1181" i="2" s="1"/>
  <c r="L1180" i="2"/>
  <c r="K1180" i="2"/>
  <c r="K1179" i="2"/>
  <c r="L1179" i="2" s="1"/>
  <c r="K1178" i="2"/>
  <c r="L1178" i="2" s="1"/>
  <c r="L1177" i="2"/>
  <c r="K1177" i="2"/>
  <c r="K1176" i="2"/>
  <c r="L1176" i="2" s="1"/>
  <c r="K1175" i="2"/>
  <c r="L1175" i="2" s="1"/>
  <c r="L1174" i="2"/>
  <c r="K1174" i="2"/>
  <c r="K1173" i="2"/>
  <c r="L1173" i="2" s="1"/>
  <c r="K1172" i="2"/>
  <c r="L1172" i="2" s="1"/>
  <c r="L1171" i="2"/>
  <c r="K1171" i="2"/>
  <c r="K1170" i="2"/>
  <c r="L1170" i="2" s="1"/>
  <c r="K1169" i="2"/>
  <c r="L1169" i="2" s="1"/>
  <c r="K1168" i="2"/>
  <c r="L1168" i="2" s="1"/>
  <c r="K1167" i="2"/>
  <c r="L1167" i="2" s="1"/>
  <c r="K1166" i="2"/>
  <c r="L1166" i="2" s="1"/>
  <c r="K1165" i="2"/>
  <c r="L1165" i="2" s="1"/>
  <c r="L1164" i="2"/>
  <c r="K1164" i="2"/>
  <c r="K1163" i="2"/>
  <c r="L1163" i="2" s="1"/>
  <c r="K1162" i="2"/>
  <c r="L1162" i="2" s="1"/>
  <c r="K1161" i="2"/>
  <c r="L1161" i="2" s="1"/>
  <c r="K1160" i="2"/>
  <c r="L1160" i="2" s="1"/>
  <c r="K1159" i="2"/>
  <c r="L1159" i="2" s="1"/>
  <c r="K1158" i="2"/>
  <c r="L1158" i="2" s="1"/>
  <c r="K1157" i="2"/>
  <c r="L1157" i="2" s="1"/>
  <c r="K1156" i="2"/>
  <c r="L1156" i="2" s="1"/>
  <c r="K1155" i="2"/>
  <c r="L1155" i="2" s="1"/>
  <c r="K1154" i="2"/>
  <c r="L1154" i="2" s="1"/>
  <c r="K1153" i="2"/>
  <c r="L1153" i="2" s="1"/>
  <c r="K1152" i="2"/>
  <c r="L1152" i="2" s="1"/>
  <c r="K1151" i="2"/>
  <c r="L1151" i="2" s="1"/>
  <c r="K1150" i="2"/>
  <c r="L1150" i="2" s="1"/>
  <c r="K1149" i="2"/>
  <c r="L1149" i="2" s="1"/>
  <c r="K1148" i="2"/>
  <c r="L1148" i="2" s="1"/>
  <c r="K1147" i="2"/>
  <c r="L1147" i="2" s="1"/>
  <c r="K1146" i="2"/>
  <c r="L1146" i="2" s="1"/>
  <c r="K1145" i="2"/>
  <c r="L1145" i="2" s="1"/>
  <c r="K1144" i="2"/>
  <c r="L1144" i="2" s="1"/>
  <c r="K1143" i="2"/>
  <c r="L1143" i="2" s="1"/>
  <c r="K1142" i="2"/>
  <c r="L1142" i="2" s="1"/>
  <c r="K1141" i="2"/>
  <c r="L1141" i="2" s="1"/>
  <c r="K1140" i="2"/>
  <c r="L1140" i="2" s="1"/>
  <c r="K1139" i="2"/>
  <c r="L1139" i="2" s="1"/>
  <c r="K1138" i="2"/>
  <c r="L1138" i="2" s="1"/>
  <c r="K1137" i="2"/>
  <c r="L1137" i="2" s="1"/>
  <c r="K1136" i="2"/>
  <c r="L1136" i="2" s="1"/>
  <c r="K1135" i="2"/>
  <c r="L1135" i="2" s="1"/>
  <c r="K1134" i="2"/>
  <c r="L1134" i="2" s="1"/>
  <c r="K1133" i="2"/>
  <c r="L1133" i="2" s="1"/>
  <c r="K1132" i="2"/>
  <c r="L1132" i="2" s="1"/>
  <c r="K1131" i="2"/>
  <c r="L1131" i="2" s="1"/>
  <c r="K1130" i="2"/>
  <c r="L1130" i="2" s="1"/>
  <c r="K1129" i="2"/>
  <c r="L1129" i="2" s="1"/>
  <c r="K1128" i="2"/>
  <c r="L1128" i="2" s="1"/>
  <c r="K1127" i="2"/>
  <c r="L1127" i="2" s="1"/>
  <c r="K1126" i="2"/>
  <c r="L1126" i="2" s="1"/>
  <c r="K1125" i="2"/>
  <c r="L1125" i="2" s="1"/>
  <c r="K1124" i="2"/>
  <c r="L1124" i="2" s="1"/>
  <c r="K1123" i="2"/>
  <c r="L1123" i="2" s="1"/>
  <c r="K1122" i="2"/>
  <c r="L1122" i="2" s="1"/>
  <c r="K1121" i="2"/>
  <c r="L1121" i="2" s="1"/>
  <c r="K1120" i="2"/>
  <c r="L1120" i="2" s="1"/>
  <c r="K1119" i="2"/>
  <c r="L1119" i="2" s="1"/>
  <c r="K1118" i="2"/>
  <c r="L1118" i="2" s="1"/>
  <c r="K1117" i="2"/>
  <c r="L1117" i="2" s="1"/>
  <c r="K1116" i="2"/>
  <c r="L1116" i="2" s="1"/>
  <c r="K1115" i="2"/>
  <c r="L1115" i="2" s="1"/>
  <c r="K1114" i="2"/>
  <c r="L1114" i="2" s="1"/>
  <c r="K1113" i="2"/>
  <c r="L1113" i="2" s="1"/>
  <c r="K1112" i="2"/>
  <c r="L1112" i="2" s="1"/>
  <c r="K1111" i="2"/>
  <c r="L1111" i="2" s="1"/>
  <c r="K1110" i="2"/>
  <c r="L1110" i="2" s="1"/>
  <c r="K1109" i="2"/>
  <c r="L1109" i="2" s="1"/>
  <c r="K1108" i="2"/>
  <c r="L1108" i="2" s="1"/>
  <c r="K1107" i="2"/>
  <c r="L1107" i="2" s="1"/>
  <c r="K1106" i="2"/>
  <c r="L1106" i="2" s="1"/>
  <c r="K1105" i="2"/>
  <c r="L1105" i="2" s="1"/>
  <c r="K1104" i="2"/>
  <c r="L1104" i="2" s="1"/>
  <c r="K1103" i="2"/>
  <c r="L1103" i="2" s="1"/>
  <c r="K1102" i="2"/>
  <c r="L1102" i="2" s="1"/>
  <c r="K1101" i="2"/>
  <c r="L1101" i="2" s="1"/>
  <c r="K1100" i="2"/>
  <c r="L1100" i="2" s="1"/>
  <c r="K1099" i="2"/>
  <c r="L1099" i="2" s="1"/>
  <c r="K1098" i="2"/>
  <c r="L1098" i="2" s="1"/>
  <c r="K1097" i="2"/>
  <c r="L1097" i="2" s="1"/>
  <c r="K1096" i="2"/>
  <c r="L1096" i="2" s="1"/>
  <c r="K1095" i="2"/>
  <c r="L1095" i="2" s="1"/>
  <c r="K1094" i="2"/>
  <c r="L1094" i="2" s="1"/>
  <c r="K1093" i="2"/>
  <c r="L1093" i="2" s="1"/>
  <c r="K1092" i="2"/>
  <c r="L1092" i="2" s="1"/>
  <c r="K1091" i="2"/>
  <c r="L1091" i="2" s="1"/>
  <c r="K1090" i="2"/>
  <c r="L1090" i="2" s="1"/>
  <c r="K1089" i="2"/>
  <c r="L1089" i="2" s="1"/>
  <c r="K1088" i="2"/>
  <c r="L1088" i="2" s="1"/>
  <c r="K1087" i="2"/>
  <c r="L1087" i="2" s="1"/>
  <c r="K1086" i="2"/>
  <c r="L1086" i="2" s="1"/>
  <c r="K1085" i="2"/>
  <c r="L1085" i="2" s="1"/>
  <c r="K1084" i="2"/>
  <c r="L1084" i="2" s="1"/>
  <c r="K1083" i="2"/>
  <c r="L1083" i="2" s="1"/>
  <c r="K1082" i="2"/>
  <c r="L1082" i="2" s="1"/>
  <c r="K1081" i="2"/>
  <c r="L1081" i="2" s="1"/>
  <c r="K1080" i="2"/>
  <c r="L1080" i="2" s="1"/>
  <c r="K1079" i="2"/>
  <c r="L1079" i="2" s="1"/>
  <c r="K1078" i="2"/>
  <c r="L1078" i="2" s="1"/>
  <c r="K1077" i="2"/>
  <c r="L1077" i="2" s="1"/>
  <c r="K1076" i="2"/>
  <c r="L1076" i="2" s="1"/>
  <c r="K1075" i="2"/>
  <c r="L1075" i="2" s="1"/>
  <c r="K1074" i="2"/>
  <c r="L1074" i="2" s="1"/>
  <c r="K1073" i="2"/>
  <c r="L1073" i="2" s="1"/>
  <c r="K1072" i="2"/>
  <c r="L1072" i="2" s="1"/>
  <c r="K1071" i="2"/>
  <c r="L1071" i="2" s="1"/>
  <c r="K1070" i="2"/>
  <c r="L1070" i="2" s="1"/>
  <c r="K1069" i="2"/>
  <c r="L1069" i="2" s="1"/>
  <c r="K1068" i="2"/>
  <c r="L1068" i="2" s="1"/>
  <c r="K1067" i="2"/>
  <c r="L1067" i="2" s="1"/>
  <c r="K1066" i="2"/>
  <c r="L1066" i="2" s="1"/>
  <c r="K1065" i="2"/>
  <c r="L1065" i="2" s="1"/>
  <c r="K1064" i="2"/>
  <c r="L1064" i="2" s="1"/>
  <c r="K1063" i="2"/>
  <c r="L1063" i="2" s="1"/>
  <c r="K1062" i="2"/>
  <c r="L1062" i="2" s="1"/>
  <c r="K1061" i="2"/>
  <c r="L1061" i="2" s="1"/>
  <c r="K1060" i="2"/>
  <c r="L1060" i="2" s="1"/>
  <c r="K1059" i="2"/>
  <c r="L1059" i="2" s="1"/>
  <c r="K1058" i="2"/>
  <c r="L1058" i="2" s="1"/>
  <c r="K1057" i="2"/>
  <c r="L1057" i="2" s="1"/>
  <c r="K1056" i="2"/>
  <c r="L1056" i="2" s="1"/>
  <c r="K1055" i="2"/>
  <c r="L1055" i="2" s="1"/>
  <c r="K1054" i="2"/>
  <c r="L1054" i="2" s="1"/>
  <c r="K1053" i="2"/>
  <c r="L1053" i="2" s="1"/>
  <c r="K1052" i="2"/>
  <c r="L1052" i="2" s="1"/>
  <c r="K1051" i="2"/>
  <c r="L1051" i="2" s="1"/>
  <c r="K1050" i="2"/>
  <c r="L1050" i="2" s="1"/>
  <c r="K1049" i="2"/>
  <c r="L1049" i="2" s="1"/>
  <c r="K1048" i="2"/>
  <c r="L1048" i="2" s="1"/>
  <c r="K1047" i="2"/>
  <c r="L1047" i="2" s="1"/>
  <c r="K1046" i="2"/>
  <c r="L1046" i="2" s="1"/>
  <c r="K1045" i="2"/>
  <c r="L1045" i="2" s="1"/>
  <c r="K1044" i="2"/>
  <c r="L1044" i="2" s="1"/>
  <c r="K1043" i="2"/>
  <c r="L1043" i="2" s="1"/>
  <c r="K1042" i="2"/>
  <c r="L1042" i="2" s="1"/>
  <c r="K1041" i="2"/>
  <c r="L1041" i="2" s="1"/>
  <c r="K1040" i="2"/>
  <c r="L1040" i="2" s="1"/>
  <c r="K1039" i="2"/>
  <c r="L1039" i="2" s="1"/>
  <c r="K1038" i="2"/>
  <c r="L1038" i="2" s="1"/>
  <c r="K1037" i="2"/>
  <c r="L1037" i="2" s="1"/>
  <c r="L1036" i="2"/>
  <c r="K1036" i="2"/>
  <c r="K1035" i="2"/>
  <c r="L1035" i="2" s="1"/>
  <c r="K1034" i="2"/>
  <c r="L1034" i="2" s="1"/>
  <c r="L1033" i="2"/>
  <c r="K1033" i="2"/>
  <c r="K1032" i="2"/>
  <c r="L1032" i="2" s="1"/>
  <c r="K1031" i="2"/>
  <c r="L1031" i="2" s="1"/>
  <c r="L1030" i="2"/>
  <c r="K1030" i="2"/>
  <c r="K1029" i="2"/>
  <c r="L1029" i="2" s="1"/>
  <c r="K1028" i="2"/>
  <c r="L1028" i="2" s="1"/>
  <c r="L1027" i="2"/>
  <c r="K1027" i="2"/>
  <c r="K1026" i="2"/>
  <c r="L1026" i="2" s="1"/>
  <c r="K1025" i="2"/>
  <c r="L1025" i="2" s="1"/>
  <c r="K1024" i="2"/>
  <c r="L1024" i="2" s="1"/>
  <c r="K1023" i="2"/>
  <c r="L1023" i="2" s="1"/>
  <c r="K1022" i="2"/>
  <c r="L1022" i="2" s="1"/>
  <c r="K1021" i="2"/>
  <c r="L1021" i="2" s="1"/>
  <c r="L1020" i="2"/>
  <c r="K1020" i="2"/>
  <c r="K1019" i="2"/>
  <c r="L1019" i="2" s="1"/>
  <c r="K1018" i="2"/>
  <c r="L1018" i="2" s="1"/>
  <c r="K1017" i="2"/>
  <c r="L1017" i="2" s="1"/>
  <c r="K1016" i="2"/>
  <c r="L1016" i="2" s="1"/>
  <c r="K1015" i="2"/>
  <c r="L1015" i="2" s="1"/>
  <c r="K1014" i="2"/>
  <c r="L1014" i="2" s="1"/>
  <c r="K1013" i="2"/>
  <c r="L1013" i="2" s="1"/>
  <c r="K1012" i="2"/>
  <c r="L1012" i="2" s="1"/>
  <c r="K1011" i="2"/>
  <c r="L1011" i="2" s="1"/>
  <c r="K1010" i="2"/>
  <c r="L1010" i="2" s="1"/>
  <c r="K1009" i="2"/>
  <c r="L1009" i="2" s="1"/>
  <c r="K1008" i="2"/>
  <c r="L1008" i="2" s="1"/>
  <c r="K1007" i="2"/>
  <c r="L1007" i="2" s="1"/>
  <c r="K1006" i="2"/>
  <c r="L1006" i="2" s="1"/>
  <c r="K1005" i="2"/>
  <c r="L1005" i="2" s="1"/>
  <c r="K1004" i="2"/>
  <c r="L1004" i="2" s="1"/>
  <c r="K1003" i="2"/>
  <c r="L1003" i="2" s="1"/>
  <c r="K1002" i="2"/>
  <c r="L1002" i="2" s="1"/>
  <c r="K1001" i="2"/>
  <c r="L1001" i="2" s="1"/>
  <c r="K1000" i="2"/>
  <c r="L1000" i="2" s="1"/>
  <c r="K999" i="2"/>
  <c r="L999" i="2" s="1"/>
  <c r="K998" i="2"/>
  <c r="L998" i="2" s="1"/>
  <c r="K997" i="2"/>
  <c r="L997" i="2" s="1"/>
  <c r="K996" i="2"/>
  <c r="L996" i="2" s="1"/>
  <c r="K995" i="2"/>
  <c r="L995" i="2" s="1"/>
  <c r="K994" i="2"/>
  <c r="L994" i="2" s="1"/>
  <c r="K993" i="2"/>
  <c r="L993" i="2" s="1"/>
  <c r="K992" i="2"/>
  <c r="L992" i="2" s="1"/>
  <c r="K991" i="2"/>
  <c r="L991" i="2" s="1"/>
  <c r="K990" i="2"/>
  <c r="L990" i="2" s="1"/>
  <c r="K989" i="2"/>
  <c r="L989" i="2" s="1"/>
  <c r="L988" i="2"/>
  <c r="K988" i="2"/>
  <c r="K987" i="2"/>
  <c r="L987" i="2" s="1"/>
  <c r="K986" i="2"/>
  <c r="L986" i="2" s="1"/>
  <c r="K985" i="2"/>
  <c r="L985" i="2" s="1"/>
  <c r="K984" i="2"/>
  <c r="L984" i="2" s="1"/>
  <c r="K983" i="2"/>
  <c r="L983" i="2" s="1"/>
  <c r="K982" i="2"/>
  <c r="L982" i="2" s="1"/>
  <c r="K981" i="2"/>
  <c r="L981" i="2" s="1"/>
  <c r="K980" i="2"/>
  <c r="L980" i="2" s="1"/>
  <c r="K979" i="2"/>
  <c r="L979" i="2" s="1"/>
  <c r="K978" i="2"/>
  <c r="L978" i="2" s="1"/>
  <c r="K977" i="2"/>
  <c r="L977" i="2" s="1"/>
  <c r="K976" i="2"/>
  <c r="L976" i="2" s="1"/>
  <c r="K975" i="2"/>
  <c r="L975" i="2" s="1"/>
  <c r="K974" i="2"/>
  <c r="L974" i="2" s="1"/>
  <c r="K973" i="2"/>
  <c r="L973" i="2" s="1"/>
  <c r="K972" i="2"/>
  <c r="L972" i="2" s="1"/>
  <c r="K971" i="2"/>
  <c r="L971" i="2" s="1"/>
  <c r="K970" i="2"/>
  <c r="L970" i="2" s="1"/>
  <c r="K969" i="2"/>
  <c r="L969" i="2" s="1"/>
  <c r="K968" i="2"/>
  <c r="L968" i="2" s="1"/>
  <c r="K967" i="2"/>
  <c r="L967" i="2" s="1"/>
  <c r="K966" i="2"/>
  <c r="L966" i="2" s="1"/>
  <c r="K965" i="2"/>
  <c r="L965" i="2" s="1"/>
  <c r="K964" i="2"/>
  <c r="L964" i="2" s="1"/>
  <c r="K963" i="2"/>
  <c r="L963" i="2" s="1"/>
  <c r="K962" i="2"/>
  <c r="L962" i="2" s="1"/>
  <c r="K961" i="2"/>
  <c r="L961" i="2" s="1"/>
  <c r="K960" i="2"/>
  <c r="L960" i="2" s="1"/>
  <c r="K959" i="2"/>
  <c r="L959" i="2" s="1"/>
  <c r="K958" i="2"/>
  <c r="L958" i="2" s="1"/>
  <c r="K957" i="2"/>
  <c r="L957" i="2" s="1"/>
  <c r="K956" i="2"/>
  <c r="L956" i="2" s="1"/>
  <c r="K955" i="2"/>
  <c r="L955" i="2" s="1"/>
  <c r="K954" i="2"/>
  <c r="L954" i="2" s="1"/>
  <c r="K953" i="2"/>
  <c r="L953" i="2" s="1"/>
  <c r="K952" i="2"/>
  <c r="L952" i="2" s="1"/>
  <c r="K951" i="2"/>
  <c r="L951" i="2" s="1"/>
  <c r="K950" i="2"/>
  <c r="L950" i="2" s="1"/>
  <c r="K949" i="2"/>
  <c r="L949" i="2" s="1"/>
  <c r="K948" i="2"/>
  <c r="L948" i="2" s="1"/>
  <c r="K947" i="2"/>
  <c r="L947" i="2" s="1"/>
  <c r="K946" i="2"/>
  <c r="L946" i="2" s="1"/>
  <c r="K945" i="2"/>
  <c r="L945" i="2" s="1"/>
  <c r="K944" i="2"/>
  <c r="L944" i="2" s="1"/>
  <c r="K943" i="2"/>
  <c r="L943" i="2" s="1"/>
  <c r="K942" i="2"/>
  <c r="L942" i="2" s="1"/>
  <c r="K941" i="2"/>
  <c r="L941" i="2" s="1"/>
  <c r="K940" i="2"/>
  <c r="L940" i="2" s="1"/>
  <c r="K939" i="2"/>
  <c r="L939" i="2" s="1"/>
  <c r="K938" i="2"/>
  <c r="L938" i="2" s="1"/>
  <c r="K937" i="2"/>
  <c r="L937" i="2" s="1"/>
  <c r="K936" i="2"/>
  <c r="L936" i="2" s="1"/>
  <c r="K935" i="2"/>
  <c r="L935" i="2" s="1"/>
  <c r="K934" i="2"/>
  <c r="L934" i="2" s="1"/>
  <c r="K933" i="2"/>
  <c r="L933" i="2" s="1"/>
  <c r="K932" i="2"/>
  <c r="L932" i="2" s="1"/>
  <c r="K931" i="2"/>
  <c r="L931" i="2" s="1"/>
  <c r="K930" i="2"/>
  <c r="L930" i="2" s="1"/>
  <c r="K929" i="2"/>
  <c r="L929" i="2" s="1"/>
  <c r="K928" i="2"/>
  <c r="L928" i="2" s="1"/>
  <c r="K927" i="2"/>
  <c r="L927" i="2" s="1"/>
  <c r="K926" i="2"/>
  <c r="L926" i="2" s="1"/>
  <c r="K925" i="2"/>
  <c r="L925" i="2" s="1"/>
  <c r="K924" i="2"/>
  <c r="L924" i="2" s="1"/>
  <c r="K923" i="2"/>
  <c r="L923" i="2" s="1"/>
  <c r="K922" i="2"/>
  <c r="L922" i="2" s="1"/>
  <c r="K921" i="2"/>
  <c r="L921" i="2" s="1"/>
  <c r="K920" i="2"/>
  <c r="L920" i="2" s="1"/>
  <c r="K919" i="2"/>
  <c r="L919" i="2" s="1"/>
  <c r="K918" i="2"/>
  <c r="L918" i="2" s="1"/>
  <c r="K917" i="2"/>
  <c r="L917" i="2" s="1"/>
  <c r="K916" i="2"/>
  <c r="L916" i="2" s="1"/>
  <c r="K915" i="2"/>
  <c r="L915" i="2" s="1"/>
  <c r="K914" i="2"/>
  <c r="L914" i="2" s="1"/>
  <c r="K913" i="2"/>
  <c r="L913" i="2" s="1"/>
  <c r="K912" i="2"/>
  <c r="L912" i="2" s="1"/>
  <c r="K911" i="2"/>
  <c r="L911" i="2" s="1"/>
  <c r="K910" i="2"/>
  <c r="L910" i="2" s="1"/>
  <c r="K909" i="2"/>
  <c r="L909" i="2" s="1"/>
  <c r="K908" i="2"/>
  <c r="L908" i="2" s="1"/>
  <c r="K907" i="2"/>
  <c r="L907" i="2" s="1"/>
  <c r="K906" i="2"/>
  <c r="L906" i="2" s="1"/>
  <c r="K905" i="2"/>
  <c r="L905" i="2" s="1"/>
  <c r="K904" i="2"/>
  <c r="L904" i="2" s="1"/>
  <c r="K903" i="2"/>
  <c r="L903" i="2" s="1"/>
  <c r="K902" i="2"/>
  <c r="L902" i="2" s="1"/>
  <c r="K901" i="2"/>
  <c r="L901" i="2" s="1"/>
  <c r="K900" i="2"/>
  <c r="L900" i="2" s="1"/>
  <c r="K899" i="2"/>
  <c r="L899" i="2" s="1"/>
  <c r="K898" i="2"/>
  <c r="L898" i="2" s="1"/>
  <c r="K897" i="2"/>
  <c r="L897" i="2" s="1"/>
  <c r="K896" i="2"/>
  <c r="L896" i="2" s="1"/>
  <c r="K895" i="2"/>
  <c r="L895" i="2" s="1"/>
  <c r="K894" i="2"/>
  <c r="L894" i="2" s="1"/>
  <c r="K893" i="2"/>
  <c r="L893" i="2" s="1"/>
  <c r="L892" i="2"/>
  <c r="K892" i="2"/>
  <c r="K891" i="2"/>
  <c r="L891" i="2" s="1"/>
  <c r="K890" i="2"/>
  <c r="L890" i="2" s="1"/>
  <c r="L889" i="2"/>
  <c r="K889" i="2"/>
  <c r="K888" i="2"/>
  <c r="L888" i="2" s="1"/>
  <c r="K887" i="2"/>
  <c r="L887" i="2" s="1"/>
  <c r="L886" i="2"/>
  <c r="K886" i="2"/>
  <c r="K885" i="2"/>
  <c r="L885" i="2" s="1"/>
  <c r="K884" i="2"/>
  <c r="L884" i="2" s="1"/>
  <c r="L883" i="2"/>
  <c r="K883" i="2"/>
  <c r="K882" i="2"/>
  <c r="L882" i="2" s="1"/>
  <c r="K881" i="2"/>
  <c r="L881" i="2" s="1"/>
  <c r="K880" i="2"/>
  <c r="L880" i="2" s="1"/>
  <c r="K879" i="2"/>
  <c r="L879" i="2" s="1"/>
  <c r="K878" i="2"/>
  <c r="L878" i="2" s="1"/>
  <c r="K877" i="2"/>
  <c r="L877" i="2" s="1"/>
  <c r="L876" i="2"/>
  <c r="K876" i="2"/>
  <c r="K875" i="2"/>
  <c r="L875" i="2" s="1"/>
  <c r="K874" i="2"/>
  <c r="L874" i="2" s="1"/>
  <c r="K873" i="2"/>
  <c r="L873" i="2" s="1"/>
  <c r="K872" i="2"/>
  <c r="L872" i="2" s="1"/>
  <c r="K871" i="2"/>
  <c r="L871" i="2" s="1"/>
  <c r="K870" i="2"/>
  <c r="L870" i="2" s="1"/>
  <c r="K869" i="2"/>
  <c r="L869" i="2" s="1"/>
  <c r="K868" i="2"/>
  <c r="L868" i="2" s="1"/>
  <c r="K867" i="2"/>
  <c r="L867" i="2" s="1"/>
  <c r="K866" i="2"/>
  <c r="L866" i="2" s="1"/>
  <c r="K865" i="2"/>
  <c r="L865" i="2" s="1"/>
  <c r="K864" i="2"/>
  <c r="L864" i="2" s="1"/>
  <c r="K863" i="2"/>
  <c r="L863" i="2" s="1"/>
  <c r="K862" i="2"/>
  <c r="L862" i="2" s="1"/>
  <c r="K861" i="2"/>
  <c r="L861" i="2" s="1"/>
  <c r="K860" i="2"/>
  <c r="L860" i="2" s="1"/>
  <c r="K859" i="2"/>
  <c r="L859" i="2" s="1"/>
  <c r="K858" i="2"/>
  <c r="L858" i="2" s="1"/>
  <c r="K857" i="2"/>
  <c r="L857" i="2" s="1"/>
  <c r="K856" i="2"/>
  <c r="L856" i="2" s="1"/>
  <c r="K855" i="2"/>
  <c r="L855" i="2" s="1"/>
  <c r="K854" i="2"/>
  <c r="L854" i="2" s="1"/>
  <c r="K853" i="2"/>
  <c r="L853" i="2" s="1"/>
  <c r="K852" i="2"/>
  <c r="L852" i="2" s="1"/>
  <c r="K851" i="2"/>
  <c r="L851" i="2" s="1"/>
  <c r="K850" i="2"/>
  <c r="L850" i="2" s="1"/>
  <c r="K849" i="2"/>
  <c r="L849" i="2" s="1"/>
  <c r="K848" i="2"/>
  <c r="L848" i="2" s="1"/>
  <c r="K847" i="2"/>
  <c r="L847" i="2" s="1"/>
  <c r="K846" i="2"/>
  <c r="L846" i="2" s="1"/>
  <c r="K845" i="2"/>
  <c r="L845" i="2" s="1"/>
  <c r="K844" i="2"/>
  <c r="L844" i="2" s="1"/>
  <c r="K843" i="2"/>
  <c r="L843" i="2" s="1"/>
  <c r="K842" i="2"/>
  <c r="L842" i="2" s="1"/>
  <c r="K841" i="2"/>
  <c r="L841" i="2" s="1"/>
  <c r="K840" i="2"/>
  <c r="L840" i="2" s="1"/>
  <c r="K839" i="2"/>
  <c r="L839" i="2" s="1"/>
  <c r="K838" i="2"/>
  <c r="L838" i="2" s="1"/>
  <c r="K837" i="2"/>
  <c r="L837" i="2" s="1"/>
  <c r="K836" i="2"/>
  <c r="L836" i="2" s="1"/>
  <c r="K835" i="2"/>
  <c r="L835" i="2" s="1"/>
  <c r="K834" i="2"/>
  <c r="L834" i="2" s="1"/>
  <c r="K833" i="2"/>
  <c r="L833" i="2" s="1"/>
  <c r="L832" i="2"/>
  <c r="K832" i="2"/>
  <c r="K831" i="2"/>
  <c r="L831" i="2" s="1"/>
  <c r="K830" i="2"/>
  <c r="L830" i="2" s="1"/>
  <c r="L829" i="2"/>
  <c r="K829" i="2"/>
  <c r="K828" i="2"/>
  <c r="L828" i="2" s="1"/>
  <c r="K827" i="2"/>
  <c r="L827" i="2" s="1"/>
  <c r="K826" i="2"/>
  <c r="L826" i="2" s="1"/>
  <c r="K825" i="2"/>
  <c r="L825" i="2" s="1"/>
  <c r="K824" i="2"/>
  <c r="L824" i="2" s="1"/>
  <c r="K823" i="2"/>
  <c r="L823" i="2" s="1"/>
  <c r="K822" i="2"/>
  <c r="L822" i="2" s="1"/>
  <c r="K821" i="2"/>
  <c r="L821" i="2" s="1"/>
  <c r="K820" i="2"/>
  <c r="L820" i="2" s="1"/>
  <c r="K819" i="2"/>
  <c r="L819" i="2" s="1"/>
  <c r="K818" i="2"/>
  <c r="L818" i="2" s="1"/>
  <c r="K817" i="2"/>
  <c r="L817" i="2" s="1"/>
  <c r="K816" i="2"/>
  <c r="L816" i="2" s="1"/>
  <c r="K815" i="2"/>
  <c r="L815" i="2" s="1"/>
  <c r="K814" i="2"/>
  <c r="L814" i="2" s="1"/>
  <c r="K813" i="2"/>
  <c r="L813" i="2" s="1"/>
  <c r="K812" i="2"/>
  <c r="L812" i="2" s="1"/>
  <c r="K811" i="2"/>
  <c r="L811" i="2" s="1"/>
  <c r="K810" i="2"/>
  <c r="L810" i="2" s="1"/>
  <c r="K809" i="2"/>
  <c r="L809" i="2" s="1"/>
  <c r="K808" i="2"/>
  <c r="L808" i="2" s="1"/>
  <c r="K807" i="2"/>
  <c r="L807" i="2" s="1"/>
  <c r="K806" i="2"/>
  <c r="L806" i="2" s="1"/>
  <c r="K805" i="2"/>
  <c r="L805" i="2" s="1"/>
  <c r="K804" i="2"/>
  <c r="L804" i="2" s="1"/>
  <c r="K803" i="2"/>
  <c r="L803" i="2" s="1"/>
  <c r="K802" i="2"/>
  <c r="L802" i="2" s="1"/>
  <c r="K801" i="2"/>
  <c r="L801" i="2" s="1"/>
  <c r="K800" i="2"/>
  <c r="L800" i="2" s="1"/>
  <c r="K799" i="2"/>
  <c r="L799" i="2" s="1"/>
  <c r="K798" i="2"/>
  <c r="L798" i="2" s="1"/>
  <c r="P797" i="2"/>
  <c r="K797" i="2"/>
  <c r="L797" i="2" s="1"/>
  <c r="P796" i="2"/>
  <c r="K796" i="2"/>
  <c r="L796" i="2" s="1"/>
  <c r="P795" i="2"/>
  <c r="K795" i="2"/>
  <c r="L795" i="2" s="1"/>
  <c r="P794" i="2"/>
  <c r="K794" i="2"/>
  <c r="L794" i="2" s="1"/>
  <c r="P793" i="2"/>
  <c r="K793" i="2"/>
  <c r="L793" i="2" s="1"/>
  <c r="P792" i="2"/>
  <c r="K792" i="2"/>
  <c r="L792" i="2" s="1"/>
  <c r="P791" i="2"/>
  <c r="K791" i="2"/>
  <c r="L791" i="2" s="1"/>
  <c r="P790" i="2"/>
  <c r="K790" i="2"/>
  <c r="L790" i="2" s="1"/>
  <c r="P789" i="2"/>
  <c r="K789" i="2"/>
  <c r="L789" i="2" s="1"/>
  <c r="P788" i="2"/>
  <c r="K788" i="2"/>
  <c r="L788" i="2" s="1"/>
  <c r="P787" i="2"/>
  <c r="K787" i="2"/>
  <c r="L787" i="2" s="1"/>
  <c r="P786" i="2"/>
  <c r="K786" i="2"/>
  <c r="L786" i="2" s="1"/>
  <c r="P785" i="2"/>
  <c r="K785" i="2"/>
  <c r="L785" i="2" s="1"/>
  <c r="P784" i="2"/>
  <c r="K784" i="2"/>
  <c r="L784" i="2" s="1"/>
  <c r="P783" i="2"/>
  <c r="K783" i="2"/>
  <c r="L783" i="2" s="1"/>
  <c r="P782" i="2"/>
  <c r="K782" i="2"/>
  <c r="L782" i="2" s="1"/>
  <c r="P781" i="2"/>
  <c r="K781" i="2"/>
  <c r="L781" i="2" s="1"/>
  <c r="P780" i="2"/>
  <c r="K780" i="2"/>
  <c r="L780" i="2" s="1"/>
  <c r="P779" i="2"/>
  <c r="K779" i="2"/>
  <c r="L779" i="2" s="1"/>
  <c r="P778" i="2"/>
  <c r="K778" i="2"/>
  <c r="L778" i="2" s="1"/>
  <c r="P777" i="2"/>
  <c r="L777" i="2"/>
  <c r="K777" i="2"/>
  <c r="P776" i="2"/>
  <c r="K776" i="2"/>
  <c r="L776" i="2" s="1"/>
  <c r="P775" i="2"/>
  <c r="K775" i="2"/>
  <c r="L775" i="2" s="1"/>
  <c r="P774" i="2"/>
  <c r="K774" i="2"/>
  <c r="L774" i="2" s="1"/>
  <c r="P773" i="2"/>
  <c r="K773" i="2"/>
  <c r="L773" i="2" s="1"/>
  <c r="P772" i="2"/>
  <c r="K772" i="2"/>
  <c r="L772" i="2" s="1"/>
  <c r="P771" i="2"/>
  <c r="K771" i="2"/>
  <c r="L771" i="2" s="1"/>
  <c r="P770" i="2"/>
  <c r="K770" i="2"/>
  <c r="L770" i="2" s="1"/>
  <c r="P769" i="2"/>
  <c r="K769" i="2"/>
  <c r="L769" i="2" s="1"/>
  <c r="P768" i="2"/>
  <c r="K768" i="2"/>
  <c r="L768" i="2" s="1"/>
  <c r="P767" i="2"/>
  <c r="K767" i="2"/>
  <c r="L767" i="2" s="1"/>
  <c r="P766" i="2"/>
  <c r="K766" i="2"/>
  <c r="L766" i="2" s="1"/>
  <c r="P765" i="2"/>
  <c r="K765" i="2"/>
  <c r="L765" i="2" s="1"/>
  <c r="P764" i="2"/>
  <c r="K764" i="2"/>
  <c r="L764" i="2" s="1"/>
  <c r="P763" i="2"/>
  <c r="K763" i="2"/>
  <c r="L763" i="2" s="1"/>
  <c r="P762" i="2"/>
  <c r="L762" i="2"/>
  <c r="K762" i="2"/>
  <c r="P761" i="2"/>
  <c r="L761" i="2"/>
  <c r="K761" i="2"/>
  <c r="P760" i="2"/>
  <c r="K760" i="2"/>
  <c r="L760" i="2" s="1"/>
  <c r="P759" i="2"/>
  <c r="K759" i="2"/>
  <c r="L759" i="2" s="1"/>
  <c r="P758" i="2"/>
  <c r="K758" i="2"/>
  <c r="L758" i="2" s="1"/>
  <c r="P757" i="2"/>
  <c r="K757" i="2"/>
  <c r="L757" i="2" s="1"/>
  <c r="P756" i="2"/>
  <c r="K756" i="2"/>
  <c r="L756" i="2" s="1"/>
  <c r="P755" i="2"/>
  <c r="K755" i="2"/>
  <c r="L755" i="2" s="1"/>
  <c r="P754" i="2"/>
  <c r="K754" i="2"/>
  <c r="L754" i="2" s="1"/>
  <c r="P753" i="2"/>
  <c r="K753" i="2"/>
  <c r="L753" i="2" s="1"/>
  <c r="P752" i="2"/>
  <c r="K752" i="2"/>
  <c r="L752" i="2" s="1"/>
  <c r="P751" i="2"/>
  <c r="K751" i="2"/>
  <c r="L751" i="2" s="1"/>
  <c r="P750" i="2"/>
  <c r="K750" i="2"/>
  <c r="L750" i="2" s="1"/>
  <c r="P749" i="2"/>
  <c r="K749" i="2"/>
  <c r="L749" i="2" s="1"/>
  <c r="P748" i="2"/>
  <c r="K748" i="2"/>
  <c r="L748" i="2" s="1"/>
  <c r="P747" i="2"/>
  <c r="K747" i="2"/>
  <c r="L747" i="2" s="1"/>
  <c r="P746" i="2"/>
  <c r="L746" i="2"/>
  <c r="K746" i="2"/>
  <c r="P745" i="2"/>
  <c r="L745" i="2"/>
  <c r="K745" i="2"/>
  <c r="P744" i="2"/>
  <c r="K744" i="2"/>
  <c r="L744" i="2" s="1"/>
  <c r="P743" i="2"/>
  <c r="K743" i="2"/>
  <c r="L743" i="2" s="1"/>
  <c r="P742" i="2"/>
  <c r="K742" i="2"/>
  <c r="L742" i="2" s="1"/>
  <c r="P741" i="2"/>
  <c r="K741" i="2"/>
  <c r="L741" i="2" s="1"/>
  <c r="P740" i="2"/>
  <c r="K740" i="2"/>
  <c r="L740" i="2" s="1"/>
  <c r="P739" i="2"/>
  <c r="K739" i="2"/>
  <c r="L739" i="2" s="1"/>
  <c r="P738" i="2"/>
  <c r="L738" i="2"/>
  <c r="K738" i="2"/>
  <c r="P737" i="2"/>
  <c r="K737" i="2"/>
  <c r="L737" i="2" s="1"/>
  <c r="P736" i="2"/>
  <c r="K736" i="2"/>
  <c r="L736" i="2" s="1"/>
  <c r="P735" i="2"/>
  <c r="K735" i="2"/>
  <c r="L735" i="2" s="1"/>
  <c r="P734" i="2"/>
  <c r="K734" i="2"/>
  <c r="L734" i="2" s="1"/>
  <c r="P733" i="2"/>
  <c r="K733" i="2"/>
  <c r="L733" i="2" s="1"/>
  <c r="P732" i="2"/>
  <c r="K732" i="2"/>
  <c r="L732" i="2" s="1"/>
  <c r="P731" i="2"/>
  <c r="K731" i="2"/>
  <c r="L731" i="2" s="1"/>
  <c r="P730" i="2"/>
  <c r="L730" i="2"/>
  <c r="K730" i="2"/>
  <c r="P729" i="2"/>
  <c r="K729" i="2"/>
  <c r="L729" i="2" s="1"/>
  <c r="P728" i="2"/>
  <c r="K728" i="2"/>
  <c r="L728" i="2" s="1"/>
  <c r="P727" i="2"/>
  <c r="L727" i="2"/>
  <c r="K727" i="2"/>
  <c r="P726" i="2"/>
  <c r="K726" i="2"/>
  <c r="L726" i="2" s="1"/>
  <c r="K725" i="2"/>
  <c r="L725" i="2" s="1"/>
  <c r="K724" i="2"/>
  <c r="L724" i="2" s="1"/>
  <c r="K723" i="2"/>
  <c r="L723" i="2" s="1"/>
  <c r="K722" i="2"/>
  <c r="L722" i="2" s="1"/>
  <c r="K721" i="2"/>
  <c r="L721" i="2" s="1"/>
  <c r="K720" i="2"/>
  <c r="L720" i="2" s="1"/>
  <c r="K719" i="2"/>
  <c r="L719" i="2" s="1"/>
  <c r="K718" i="2"/>
  <c r="L718" i="2" s="1"/>
  <c r="K717" i="2"/>
  <c r="L717" i="2" s="1"/>
  <c r="K716" i="2"/>
  <c r="L716" i="2" s="1"/>
  <c r="K715" i="2"/>
  <c r="L715" i="2" s="1"/>
  <c r="K714" i="2"/>
  <c r="L714" i="2" s="1"/>
  <c r="K713" i="2"/>
  <c r="L713" i="2" s="1"/>
  <c r="K712" i="2"/>
  <c r="L712" i="2" s="1"/>
  <c r="K711" i="2"/>
  <c r="L711" i="2" s="1"/>
  <c r="K710" i="2"/>
  <c r="L710" i="2" s="1"/>
  <c r="K709" i="2"/>
  <c r="L709" i="2" s="1"/>
  <c r="K708" i="2"/>
  <c r="L708" i="2" s="1"/>
  <c r="K707" i="2"/>
  <c r="L707" i="2" s="1"/>
  <c r="K706" i="2"/>
  <c r="L706" i="2" s="1"/>
  <c r="K705" i="2"/>
  <c r="L705" i="2" s="1"/>
  <c r="K704" i="2"/>
  <c r="L704" i="2" s="1"/>
  <c r="K703" i="2"/>
  <c r="L703" i="2" s="1"/>
  <c r="K702" i="2"/>
  <c r="L702" i="2" s="1"/>
  <c r="K701" i="2"/>
  <c r="L701" i="2" s="1"/>
  <c r="K700" i="2"/>
  <c r="L700" i="2" s="1"/>
  <c r="K699" i="2"/>
  <c r="L699" i="2" s="1"/>
  <c r="K698" i="2"/>
  <c r="L698" i="2" s="1"/>
  <c r="K697" i="2"/>
  <c r="L697" i="2" s="1"/>
  <c r="K696" i="2"/>
  <c r="L696" i="2" s="1"/>
  <c r="K695" i="2"/>
  <c r="L695" i="2" s="1"/>
  <c r="K694" i="2"/>
  <c r="L694" i="2" s="1"/>
  <c r="K693" i="2"/>
  <c r="L693" i="2" s="1"/>
  <c r="K692" i="2"/>
  <c r="L692" i="2" s="1"/>
  <c r="K691" i="2"/>
  <c r="L691" i="2" s="1"/>
  <c r="K690" i="2"/>
  <c r="L690" i="2" s="1"/>
  <c r="K689" i="2"/>
  <c r="L689" i="2" s="1"/>
  <c r="K688" i="2"/>
  <c r="L688" i="2" s="1"/>
  <c r="K687" i="2"/>
  <c r="L687" i="2" s="1"/>
  <c r="K686" i="2"/>
  <c r="L686" i="2" s="1"/>
  <c r="K685" i="2"/>
  <c r="L685" i="2" s="1"/>
  <c r="K684" i="2"/>
  <c r="L684" i="2" s="1"/>
  <c r="K683" i="2"/>
  <c r="L683" i="2" s="1"/>
  <c r="K682" i="2"/>
  <c r="L682" i="2" s="1"/>
  <c r="K681" i="2"/>
  <c r="L681" i="2" s="1"/>
  <c r="K680" i="2"/>
  <c r="L680" i="2" s="1"/>
  <c r="K679" i="2"/>
  <c r="L679" i="2" s="1"/>
  <c r="K678" i="2"/>
  <c r="L678" i="2" s="1"/>
  <c r="K677" i="2"/>
  <c r="L677" i="2" s="1"/>
  <c r="K676" i="2"/>
  <c r="L676" i="2" s="1"/>
  <c r="K675" i="2"/>
  <c r="L675" i="2" s="1"/>
  <c r="K674" i="2"/>
  <c r="L674" i="2" s="1"/>
  <c r="K673" i="2"/>
  <c r="L673" i="2" s="1"/>
  <c r="K672" i="2"/>
  <c r="L672" i="2" s="1"/>
  <c r="K671" i="2"/>
  <c r="L671" i="2" s="1"/>
  <c r="K670" i="2"/>
  <c r="L670" i="2" s="1"/>
  <c r="K669" i="2"/>
  <c r="L669" i="2" s="1"/>
  <c r="K668" i="2"/>
  <c r="L668" i="2" s="1"/>
  <c r="K667" i="2"/>
  <c r="L667" i="2" s="1"/>
  <c r="K666" i="2"/>
  <c r="L666" i="2" s="1"/>
  <c r="K665" i="2"/>
  <c r="L665" i="2" s="1"/>
  <c r="K664" i="2"/>
  <c r="L664" i="2" s="1"/>
  <c r="K663" i="2"/>
  <c r="L663" i="2" s="1"/>
  <c r="K662" i="2"/>
  <c r="L662" i="2" s="1"/>
  <c r="K661" i="2"/>
  <c r="L661" i="2" s="1"/>
  <c r="K660" i="2"/>
  <c r="L660" i="2" s="1"/>
  <c r="K659" i="2"/>
  <c r="L659" i="2" s="1"/>
  <c r="K658" i="2"/>
  <c r="L658" i="2" s="1"/>
  <c r="K657" i="2"/>
  <c r="L657" i="2" s="1"/>
  <c r="K656" i="2"/>
  <c r="L656" i="2" s="1"/>
  <c r="K655" i="2"/>
  <c r="L655" i="2" s="1"/>
  <c r="K654" i="2"/>
  <c r="L654" i="2" s="1"/>
  <c r="K653" i="2"/>
  <c r="L653" i="2" s="1"/>
  <c r="K652" i="2"/>
  <c r="L652" i="2" s="1"/>
  <c r="K651" i="2"/>
  <c r="L651" i="2" s="1"/>
  <c r="K650" i="2"/>
  <c r="L650" i="2" s="1"/>
  <c r="K649" i="2"/>
  <c r="L649" i="2" s="1"/>
  <c r="K648" i="2"/>
  <c r="L648" i="2" s="1"/>
  <c r="L647" i="2"/>
  <c r="K647" i="2"/>
  <c r="K646" i="2"/>
  <c r="L646" i="2" s="1"/>
  <c r="K645" i="2"/>
  <c r="L645" i="2" s="1"/>
  <c r="K644" i="2"/>
  <c r="L644" i="2" s="1"/>
  <c r="K643" i="2"/>
  <c r="L643" i="2" s="1"/>
  <c r="K642" i="2"/>
  <c r="L642" i="2" s="1"/>
  <c r="K641" i="2"/>
  <c r="L641" i="2" s="1"/>
  <c r="K640" i="2"/>
  <c r="L640" i="2" s="1"/>
  <c r="K639" i="2"/>
  <c r="L639" i="2" s="1"/>
  <c r="K638" i="2"/>
  <c r="L638" i="2" s="1"/>
  <c r="K637" i="2"/>
  <c r="L637" i="2" s="1"/>
  <c r="K636" i="2"/>
  <c r="L636" i="2" s="1"/>
  <c r="K635" i="2"/>
  <c r="L635" i="2" s="1"/>
  <c r="K634" i="2"/>
  <c r="L634" i="2" s="1"/>
  <c r="K633" i="2"/>
  <c r="L633" i="2" s="1"/>
  <c r="K632" i="2"/>
  <c r="L632" i="2" s="1"/>
  <c r="K631" i="2"/>
  <c r="L631" i="2" s="1"/>
  <c r="K630" i="2"/>
  <c r="L630" i="2" s="1"/>
  <c r="K629" i="2"/>
  <c r="L629" i="2" s="1"/>
  <c r="K628" i="2"/>
  <c r="L628" i="2" s="1"/>
  <c r="K627" i="2"/>
  <c r="L627" i="2" s="1"/>
  <c r="K626" i="2"/>
  <c r="L626" i="2" s="1"/>
  <c r="K625" i="2"/>
  <c r="L625" i="2" s="1"/>
  <c r="K624" i="2"/>
  <c r="L624" i="2" s="1"/>
  <c r="K623" i="2"/>
  <c r="L623" i="2" s="1"/>
  <c r="K622" i="2"/>
  <c r="L622" i="2" s="1"/>
  <c r="K621" i="2"/>
  <c r="L621" i="2" s="1"/>
  <c r="K620" i="2"/>
  <c r="L620" i="2" s="1"/>
  <c r="K619" i="2"/>
  <c r="L619" i="2" s="1"/>
  <c r="K618" i="2"/>
  <c r="L618" i="2" s="1"/>
  <c r="K617" i="2"/>
  <c r="L617" i="2" s="1"/>
  <c r="K616" i="2"/>
  <c r="L616" i="2" s="1"/>
  <c r="K615" i="2"/>
  <c r="L615" i="2" s="1"/>
  <c r="K614" i="2"/>
  <c r="L614" i="2" s="1"/>
  <c r="K613" i="2"/>
  <c r="L613" i="2" s="1"/>
  <c r="K612" i="2"/>
  <c r="L612" i="2" s="1"/>
  <c r="K611" i="2"/>
  <c r="L611" i="2" s="1"/>
  <c r="K610" i="2"/>
  <c r="L610" i="2" s="1"/>
  <c r="K609" i="2"/>
  <c r="L609" i="2" s="1"/>
  <c r="K608" i="2"/>
  <c r="L608" i="2" s="1"/>
  <c r="K607" i="2"/>
  <c r="L607" i="2" s="1"/>
  <c r="K606" i="2"/>
  <c r="L606" i="2" s="1"/>
  <c r="K605" i="2"/>
  <c r="L605" i="2" s="1"/>
  <c r="K604" i="2"/>
  <c r="L604" i="2" s="1"/>
  <c r="K603" i="2"/>
  <c r="L603" i="2" s="1"/>
  <c r="K602" i="2"/>
  <c r="L602" i="2" s="1"/>
  <c r="K601" i="2"/>
  <c r="L601" i="2" s="1"/>
  <c r="K600" i="2"/>
  <c r="L600" i="2" s="1"/>
  <c r="K599" i="2"/>
  <c r="L599" i="2" s="1"/>
  <c r="K598" i="2"/>
  <c r="L598" i="2" s="1"/>
  <c r="K597" i="2"/>
  <c r="L597" i="2" s="1"/>
  <c r="K596" i="2"/>
  <c r="L596" i="2" s="1"/>
  <c r="K595" i="2"/>
  <c r="L595" i="2" s="1"/>
  <c r="K594" i="2"/>
  <c r="L594" i="2" s="1"/>
  <c r="L593" i="2"/>
  <c r="K593" i="2"/>
  <c r="K592" i="2"/>
  <c r="L592" i="2" s="1"/>
  <c r="K591" i="2"/>
  <c r="L591" i="2" s="1"/>
  <c r="K590" i="2"/>
  <c r="L590" i="2" s="1"/>
  <c r="K589" i="2"/>
  <c r="L589" i="2" s="1"/>
  <c r="K588" i="2"/>
  <c r="L588" i="2" s="1"/>
  <c r="K587" i="2"/>
  <c r="L587" i="2" s="1"/>
  <c r="K586" i="2"/>
  <c r="L586" i="2" s="1"/>
  <c r="K585" i="2"/>
  <c r="L585" i="2" s="1"/>
  <c r="K584" i="2"/>
  <c r="L584" i="2" s="1"/>
  <c r="K583" i="2"/>
  <c r="L583" i="2" s="1"/>
  <c r="K582" i="2"/>
  <c r="L582" i="2" s="1"/>
  <c r="K581" i="2"/>
  <c r="L581" i="2" s="1"/>
  <c r="K580" i="2"/>
  <c r="L580" i="2" s="1"/>
  <c r="K579" i="2"/>
  <c r="L579" i="2" s="1"/>
  <c r="K578" i="2"/>
  <c r="L578" i="2" s="1"/>
  <c r="K577" i="2"/>
  <c r="L577" i="2" s="1"/>
  <c r="K576" i="2"/>
  <c r="L576" i="2" s="1"/>
  <c r="K575" i="2"/>
  <c r="L575" i="2" s="1"/>
  <c r="K574" i="2"/>
  <c r="L574" i="2" s="1"/>
  <c r="K573" i="2"/>
  <c r="L573" i="2" s="1"/>
  <c r="K572" i="2"/>
  <c r="L572" i="2" s="1"/>
  <c r="K571" i="2"/>
  <c r="L571" i="2" s="1"/>
  <c r="K570" i="2"/>
  <c r="L570" i="2" s="1"/>
  <c r="K569" i="2"/>
  <c r="L569" i="2" s="1"/>
  <c r="K568" i="2"/>
  <c r="L568" i="2" s="1"/>
  <c r="K567" i="2"/>
  <c r="L567" i="2" s="1"/>
  <c r="K566" i="2"/>
  <c r="L566" i="2" s="1"/>
  <c r="K565" i="2"/>
  <c r="L565" i="2" s="1"/>
  <c r="K564" i="2"/>
  <c r="L564" i="2" s="1"/>
  <c r="K563" i="2"/>
  <c r="L563" i="2" s="1"/>
  <c r="K562" i="2"/>
  <c r="L562" i="2" s="1"/>
  <c r="K561" i="2"/>
  <c r="L561" i="2" s="1"/>
  <c r="K560" i="2"/>
  <c r="L560" i="2" s="1"/>
  <c r="K559" i="2"/>
  <c r="L559" i="2" s="1"/>
  <c r="K558" i="2"/>
  <c r="L558" i="2" s="1"/>
  <c r="K557" i="2"/>
  <c r="L557" i="2" s="1"/>
  <c r="K556" i="2"/>
  <c r="L556" i="2" s="1"/>
  <c r="K555" i="2"/>
  <c r="L555" i="2" s="1"/>
  <c r="K554" i="2"/>
  <c r="L554" i="2" s="1"/>
  <c r="K553" i="2"/>
  <c r="L553" i="2" s="1"/>
  <c r="K552" i="2"/>
  <c r="L552" i="2" s="1"/>
  <c r="K551" i="2"/>
  <c r="L551" i="2" s="1"/>
  <c r="K550" i="2"/>
  <c r="L550" i="2" s="1"/>
  <c r="K549" i="2"/>
  <c r="L549" i="2" s="1"/>
  <c r="K548" i="2"/>
  <c r="L548" i="2" s="1"/>
  <c r="K547" i="2"/>
  <c r="L547" i="2" s="1"/>
  <c r="K546" i="2"/>
  <c r="L546" i="2" s="1"/>
  <c r="K545" i="2"/>
  <c r="L545" i="2" s="1"/>
  <c r="K544" i="2"/>
  <c r="L544" i="2" s="1"/>
  <c r="K543" i="2"/>
  <c r="L543" i="2" s="1"/>
  <c r="K542" i="2"/>
  <c r="L542" i="2" s="1"/>
  <c r="K541" i="2"/>
  <c r="L541" i="2" s="1"/>
  <c r="K540" i="2"/>
  <c r="L540" i="2" s="1"/>
  <c r="K539" i="2"/>
  <c r="L539" i="2" s="1"/>
  <c r="K538" i="2"/>
  <c r="L538" i="2" s="1"/>
  <c r="K537" i="2"/>
  <c r="L537" i="2" s="1"/>
  <c r="K536" i="2"/>
  <c r="L536" i="2" s="1"/>
  <c r="K535" i="2"/>
  <c r="L535" i="2" s="1"/>
  <c r="K534" i="2"/>
  <c r="L534" i="2" s="1"/>
  <c r="K533" i="2"/>
  <c r="L533" i="2" s="1"/>
  <c r="K532" i="2"/>
  <c r="L532" i="2" s="1"/>
  <c r="K531" i="2"/>
  <c r="L531" i="2" s="1"/>
  <c r="K530" i="2"/>
  <c r="L530" i="2" s="1"/>
  <c r="K529" i="2"/>
  <c r="L529" i="2" s="1"/>
  <c r="K528" i="2"/>
  <c r="L528" i="2" s="1"/>
  <c r="K527" i="2"/>
  <c r="L527" i="2" s="1"/>
  <c r="K526" i="2"/>
  <c r="L526" i="2" s="1"/>
  <c r="K525" i="2"/>
  <c r="L525" i="2" s="1"/>
  <c r="K524" i="2"/>
  <c r="L524" i="2" s="1"/>
  <c r="K523" i="2"/>
  <c r="L523" i="2" s="1"/>
  <c r="K522" i="2"/>
  <c r="L522" i="2" s="1"/>
  <c r="K521" i="2"/>
  <c r="L521" i="2" s="1"/>
  <c r="K520" i="2"/>
  <c r="L520" i="2" s="1"/>
  <c r="K519" i="2"/>
  <c r="L519" i="2" s="1"/>
  <c r="K518" i="2"/>
  <c r="L518" i="2" s="1"/>
  <c r="K517" i="2"/>
  <c r="L517" i="2" s="1"/>
  <c r="K516" i="2"/>
  <c r="L516" i="2" s="1"/>
  <c r="K515" i="2"/>
  <c r="L515" i="2" s="1"/>
  <c r="K514" i="2"/>
  <c r="L514" i="2" s="1"/>
  <c r="K513" i="2"/>
  <c r="L513" i="2" s="1"/>
  <c r="K512" i="2"/>
  <c r="L512" i="2" s="1"/>
  <c r="K511" i="2"/>
  <c r="L511" i="2" s="1"/>
  <c r="K510" i="2"/>
  <c r="L510" i="2" s="1"/>
  <c r="K509" i="2"/>
  <c r="L509" i="2" s="1"/>
  <c r="K508" i="2"/>
  <c r="L508" i="2" s="1"/>
  <c r="K507" i="2"/>
  <c r="L507" i="2" s="1"/>
  <c r="K506" i="2"/>
  <c r="L506" i="2" s="1"/>
  <c r="K505" i="2"/>
  <c r="L505" i="2" s="1"/>
  <c r="K504" i="2"/>
  <c r="L504" i="2" s="1"/>
  <c r="K503" i="2"/>
  <c r="L503" i="2" s="1"/>
  <c r="K502" i="2"/>
  <c r="L502" i="2" s="1"/>
  <c r="K501" i="2"/>
  <c r="L501" i="2" s="1"/>
  <c r="K500" i="2"/>
  <c r="L500" i="2" s="1"/>
  <c r="K499" i="2"/>
  <c r="L499" i="2" s="1"/>
  <c r="K498" i="2"/>
  <c r="L498" i="2" s="1"/>
  <c r="K497" i="2"/>
  <c r="L497" i="2" s="1"/>
  <c r="K496" i="2"/>
  <c r="L496" i="2" s="1"/>
  <c r="K495" i="2"/>
  <c r="L495" i="2" s="1"/>
  <c r="K494" i="2"/>
  <c r="L494" i="2" s="1"/>
  <c r="K493" i="2"/>
  <c r="L493" i="2" s="1"/>
  <c r="K492" i="2"/>
  <c r="L492" i="2" s="1"/>
  <c r="K491" i="2"/>
  <c r="L491" i="2" s="1"/>
  <c r="K490" i="2"/>
  <c r="L490" i="2" s="1"/>
  <c r="K489" i="2"/>
  <c r="L489" i="2" s="1"/>
  <c r="K488" i="2"/>
  <c r="L488" i="2" s="1"/>
  <c r="K487" i="2"/>
  <c r="L487" i="2" s="1"/>
  <c r="K486" i="2"/>
  <c r="L486" i="2" s="1"/>
  <c r="K485" i="2"/>
  <c r="L485" i="2" s="1"/>
  <c r="K484" i="2"/>
  <c r="L484" i="2" s="1"/>
  <c r="K483" i="2"/>
  <c r="L483" i="2" s="1"/>
  <c r="K482" i="2"/>
  <c r="L482" i="2" s="1"/>
  <c r="K481" i="2"/>
  <c r="L481" i="2" s="1"/>
  <c r="K480" i="2"/>
  <c r="L480" i="2" s="1"/>
  <c r="K479" i="2"/>
  <c r="L479" i="2" s="1"/>
  <c r="K478" i="2"/>
  <c r="L478" i="2" s="1"/>
  <c r="K477" i="2"/>
  <c r="L477" i="2" s="1"/>
  <c r="K476" i="2"/>
  <c r="L476" i="2" s="1"/>
  <c r="K475" i="2"/>
  <c r="L475" i="2" s="1"/>
  <c r="K474" i="2"/>
  <c r="L474" i="2" s="1"/>
  <c r="K473" i="2"/>
  <c r="L473" i="2" s="1"/>
  <c r="K472" i="2"/>
  <c r="L472" i="2" s="1"/>
  <c r="K471" i="2"/>
  <c r="L471" i="2" s="1"/>
  <c r="K470" i="2"/>
  <c r="L470" i="2" s="1"/>
  <c r="K469" i="2"/>
  <c r="L469" i="2" s="1"/>
  <c r="K468" i="2"/>
  <c r="L468" i="2" s="1"/>
  <c r="K467" i="2"/>
  <c r="L467" i="2" s="1"/>
  <c r="K466" i="2"/>
  <c r="L466" i="2" s="1"/>
  <c r="K465" i="2"/>
  <c r="L465" i="2" s="1"/>
  <c r="K464" i="2"/>
  <c r="L464" i="2" s="1"/>
  <c r="L463" i="2"/>
  <c r="K463" i="2"/>
  <c r="K462" i="2"/>
  <c r="L462" i="2" s="1"/>
  <c r="K461" i="2"/>
  <c r="L461" i="2" s="1"/>
  <c r="K460" i="2"/>
  <c r="L460" i="2" s="1"/>
  <c r="K459" i="2"/>
  <c r="L459" i="2" s="1"/>
  <c r="K458" i="2"/>
  <c r="L458" i="2" s="1"/>
  <c r="K457" i="2"/>
  <c r="L457" i="2" s="1"/>
  <c r="K456" i="2"/>
  <c r="L456" i="2" s="1"/>
  <c r="K455" i="2"/>
  <c r="L455" i="2" s="1"/>
  <c r="K454" i="2"/>
  <c r="L454" i="2" s="1"/>
  <c r="K453" i="2"/>
  <c r="L453" i="2" s="1"/>
  <c r="K452" i="2"/>
  <c r="L452" i="2" s="1"/>
  <c r="K451" i="2"/>
  <c r="L451" i="2" s="1"/>
  <c r="K450" i="2"/>
  <c r="L450" i="2" s="1"/>
  <c r="K449" i="2"/>
  <c r="L449" i="2" s="1"/>
  <c r="K448" i="2"/>
  <c r="L448" i="2" s="1"/>
  <c r="K447" i="2"/>
  <c r="L447" i="2" s="1"/>
  <c r="K446" i="2"/>
  <c r="L446" i="2" s="1"/>
  <c r="K445" i="2"/>
  <c r="L445" i="2" s="1"/>
  <c r="K444" i="2"/>
  <c r="L444" i="2" s="1"/>
  <c r="K443" i="2"/>
  <c r="L443" i="2" s="1"/>
  <c r="K442" i="2"/>
  <c r="L442" i="2" s="1"/>
  <c r="K441" i="2"/>
  <c r="L441" i="2" s="1"/>
  <c r="K440" i="2"/>
  <c r="L440" i="2" s="1"/>
  <c r="K439" i="2"/>
  <c r="L439" i="2" s="1"/>
  <c r="K438" i="2"/>
  <c r="L438" i="2" s="1"/>
  <c r="K437" i="2"/>
  <c r="L437" i="2" s="1"/>
  <c r="K436" i="2"/>
  <c r="L436" i="2" s="1"/>
  <c r="K435" i="2"/>
  <c r="L435" i="2" s="1"/>
  <c r="K434" i="2"/>
  <c r="L434" i="2" s="1"/>
  <c r="K433" i="2"/>
  <c r="L433" i="2" s="1"/>
  <c r="K432" i="2"/>
  <c r="L432" i="2" s="1"/>
  <c r="K431" i="2"/>
  <c r="L431" i="2" s="1"/>
  <c r="K430" i="2"/>
  <c r="L430" i="2" s="1"/>
  <c r="K429" i="2"/>
  <c r="L429" i="2" s="1"/>
  <c r="K428" i="2"/>
  <c r="L428" i="2" s="1"/>
  <c r="K427" i="2"/>
  <c r="L427" i="2" s="1"/>
  <c r="K426" i="2"/>
  <c r="L426" i="2" s="1"/>
  <c r="K425" i="2"/>
  <c r="L425" i="2" s="1"/>
  <c r="K424" i="2"/>
  <c r="L424" i="2" s="1"/>
  <c r="K423" i="2"/>
  <c r="L423" i="2" s="1"/>
  <c r="K422" i="2"/>
  <c r="L422" i="2" s="1"/>
  <c r="K421" i="2"/>
  <c r="L421" i="2" s="1"/>
  <c r="K420" i="2"/>
  <c r="L420" i="2" s="1"/>
  <c r="K419" i="2"/>
  <c r="L419" i="2" s="1"/>
  <c r="K418" i="2"/>
  <c r="L418" i="2" s="1"/>
  <c r="K417" i="2"/>
  <c r="L417" i="2" s="1"/>
  <c r="K416" i="2"/>
  <c r="L416" i="2" s="1"/>
  <c r="K415" i="2"/>
  <c r="L415" i="2" s="1"/>
  <c r="K414" i="2"/>
  <c r="L414" i="2" s="1"/>
  <c r="K413" i="2"/>
  <c r="L413" i="2" s="1"/>
  <c r="K412" i="2"/>
  <c r="L412" i="2" s="1"/>
  <c r="K411" i="2"/>
  <c r="L411" i="2" s="1"/>
  <c r="K410" i="2"/>
  <c r="L410" i="2" s="1"/>
  <c r="K409" i="2"/>
  <c r="L409" i="2" s="1"/>
  <c r="K408" i="2"/>
  <c r="L408" i="2" s="1"/>
  <c r="K407" i="2"/>
  <c r="L407" i="2" s="1"/>
  <c r="K406" i="2"/>
  <c r="L406" i="2" s="1"/>
  <c r="K405" i="2"/>
  <c r="L405" i="2" s="1"/>
  <c r="K404" i="2"/>
  <c r="L404" i="2" s="1"/>
  <c r="K403" i="2"/>
  <c r="L403" i="2" s="1"/>
  <c r="K402" i="2"/>
  <c r="L402" i="2" s="1"/>
  <c r="K401" i="2"/>
  <c r="L401" i="2" s="1"/>
  <c r="K400" i="2"/>
  <c r="L400" i="2" s="1"/>
  <c r="K399" i="2"/>
  <c r="L399" i="2" s="1"/>
  <c r="K398" i="2"/>
  <c r="L398" i="2" s="1"/>
  <c r="K397" i="2"/>
  <c r="L397" i="2" s="1"/>
  <c r="K396" i="2"/>
  <c r="L396" i="2" s="1"/>
  <c r="K395" i="2"/>
  <c r="L395" i="2" s="1"/>
  <c r="K394" i="2"/>
  <c r="L394" i="2" s="1"/>
  <c r="K393" i="2"/>
  <c r="L393" i="2" s="1"/>
  <c r="K392" i="2"/>
  <c r="L392" i="2" s="1"/>
  <c r="K391" i="2"/>
  <c r="L391" i="2" s="1"/>
  <c r="K390" i="2"/>
  <c r="L390" i="2" s="1"/>
  <c r="K389" i="2"/>
  <c r="L389" i="2" s="1"/>
  <c r="K388" i="2"/>
  <c r="L388" i="2" s="1"/>
  <c r="K387" i="2"/>
  <c r="L387" i="2" s="1"/>
  <c r="K386" i="2"/>
  <c r="L386" i="2" s="1"/>
  <c r="K385" i="2"/>
  <c r="L385" i="2" s="1"/>
  <c r="K384" i="2"/>
  <c r="L384" i="2" s="1"/>
  <c r="K383" i="2"/>
  <c r="L383" i="2" s="1"/>
  <c r="K382" i="2"/>
  <c r="L382" i="2" s="1"/>
  <c r="K381" i="2"/>
  <c r="L381" i="2" s="1"/>
  <c r="K380" i="2"/>
  <c r="L380" i="2" s="1"/>
  <c r="K379" i="2"/>
  <c r="L379" i="2" s="1"/>
  <c r="K378" i="2"/>
  <c r="L378" i="2" s="1"/>
  <c r="K377" i="2"/>
  <c r="L377" i="2" s="1"/>
  <c r="K376" i="2"/>
  <c r="L376" i="2" s="1"/>
  <c r="K375" i="2"/>
  <c r="L375" i="2" s="1"/>
  <c r="K374" i="2"/>
  <c r="L374" i="2" s="1"/>
  <c r="K373" i="2"/>
  <c r="L373" i="2" s="1"/>
  <c r="K372" i="2"/>
  <c r="L372" i="2" s="1"/>
  <c r="K371" i="2"/>
  <c r="L371" i="2" s="1"/>
  <c r="K370" i="2"/>
  <c r="L370" i="2" s="1"/>
  <c r="K369" i="2"/>
  <c r="L369" i="2" s="1"/>
  <c r="K368" i="2"/>
  <c r="L368" i="2" s="1"/>
  <c r="L367" i="2"/>
  <c r="K367" i="2"/>
  <c r="K366" i="2"/>
  <c r="L366" i="2" s="1"/>
  <c r="K365" i="2"/>
  <c r="L365" i="2" s="1"/>
  <c r="K364" i="2"/>
  <c r="L364" i="2" s="1"/>
  <c r="K363" i="2"/>
  <c r="L363" i="2" s="1"/>
  <c r="K362" i="2"/>
  <c r="L362" i="2" s="1"/>
  <c r="K361" i="2"/>
  <c r="L361" i="2" s="1"/>
  <c r="K360" i="2"/>
  <c r="L360" i="2" s="1"/>
  <c r="K359" i="2"/>
  <c r="L359" i="2" s="1"/>
  <c r="K358" i="2"/>
  <c r="L358" i="2" s="1"/>
  <c r="K357" i="2"/>
  <c r="L357" i="2" s="1"/>
  <c r="K356" i="2"/>
  <c r="L356" i="2" s="1"/>
  <c r="K355" i="2"/>
  <c r="L355" i="2" s="1"/>
  <c r="K354" i="2"/>
  <c r="L354" i="2" s="1"/>
  <c r="K353" i="2"/>
  <c r="L353" i="2" s="1"/>
  <c r="K352" i="2"/>
  <c r="L352" i="2" s="1"/>
  <c r="K351" i="2"/>
  <c r="L351" i="2" s="1"/>
  <c r="K350" i="2"/>
  <c r="L350" i="2" s="1"/>
  <c r="K349" i="2"/>
  <c r="L349" i="2" s="1"/>
  <c r="K348" i="2"/>
  <c r="L348" i="2" s="1"/>
  <c r="K347" i="2"/>
  <c r="L347" i="2" s="1"/>
  <c r="K346" i="2"/>
  <c r="L346" i="2" s="1"/>
  <c r="K345" i="2"/>
  <c r="L345" i="2" s="1"/>
  <c r="K344" i="2"/>
  <c r="L344" i="2" s="1"/>
  <c r="L343" i="2"/>
  <c r="K343" i="2"/>
  <c r="K342" i="2"/>
  <c r="L342" i="2" s="1"/>
  <c r="K341" i="2"/>
  <c r="L341" i="2" s="1"/>
  <c r="K340" i="2"/>
  <c r="L340" i="2" s="1"/>
  <c r="K339" i="2"/>
  <c r="L339" i="2" s="1"/>
  <c r="K338" i="2"/>
  <c r="L338" i="2" s="1"/>
  <c r="K337" i="2"/>
  <c r="L337" i="2" s="1"/>
  <c r="K336" i="2"/>
  <c r="L336" i="2" s="1"/>
  <c r="K335" i="2"/>
  <c r="L335" i="2" s="1"/>
  <c r="K334" i="2"/>
  <c r="L334" i="2" s="1"/>
  <c r="K333" i="2"/>
  <c r="L333" i="2" s="1"/>
  <c r="K332" i="2"/>
  <c r="L332" i="2" s="1"/>
  <c r="K331" i="2"/>
  <c r="L331" i="2" s="1"/>
  <c r="K330" i="2"/>
  <c r="L330" i="2" s="1"/>
  <c r="K329" i="2"/>
  <c r="L329" i="2" s="1"/>
  <c r="K328" i="2"/>
  <c r="L328" i="2" s="1"/>
  <c r="K327" i="2"/>
  <c r="L327" i="2" s="1"/>
  <c r="K326" i="2"/>
  <c r="L326" i="2" s="1"/>
  <c r="K325" i="2"/>
  <c r="L325" i="2" s="1"/>
  <c r="K324" i="2"/>
  <c r="L324" i="2" s="1"/>
  <c r="K323" i="2"/>
  <c r="L323" i="2" s="1"/>
  <c r="K322" i="2"/>
  <c r="L322" i="2" s="1"/>
  <c r="K321" i="2"/>
  <c r="L321" i="2" s="1"/>
  <c r="K320" i="2"/>
  <c r="L320" i="2" s="1"/>
  <c r="K319" i="2"/>
  <c r="L319" i="2" s="1"/>
  <c r="K318" i="2"/>
  <c r="L318" i="2" s="1"/>
  <c r="K317" i="2"/>
  <c r="L317" i="2" s="1"/>
  <c r="K316" i="2"/>
  <c r="L316" i="2" s="1"/>
  <c r="K315" i="2"/>
  <c r="L315" i="2" s="1"/>
  <c r="K314" i="2"/>
  <c r="L314" i="2" s="1"/>
  <c r="K313" i="2"/>
  <c r="L313" i="2" s="1"/>
  <c r="K312" i="2"/>
  <c r="L312" i="2" s="1"/>
  <c r="K311" i="2"/>
  <c r="L311" i="2" s="1"/>
  <c r="K310" i="2"/>
  <c r="L310" i="2" s="1"/>
  <c r="K309" i="2"/>
  <c r="L309" i="2" s="1"/>
  <c r="K308" i="2"/>
  <c r="L308" i="2" s="1"/>
  <c r="K307" i="2"/>
  <c r="L307" i="2" s="1"/>
  <c r="K306" i="2"/>
  <c r="L306" i="2" s="1"/>
  <c r="K305" i="2"/>
  <c r="L305" i="2" s="1"/>
  <c r="K304" i="2"/>
  <c r="L304" i="2" s="1"/>
  <c r="K303" i="2"/>
  <c r="L303" i="2" s="1"/>
  <c r="K302" i="2"/>
  <c r="L302" i="2" s="1"/>
  <c r="K301" i="2"/>
  <c r="L301" i="2" s="1"/>
  <c r="K300" i="2"/>
  <c r="L300" i="2" s="1"/>
  <c r="K299" i="2"/>
  <c r="L299" i="2" s="1"/>
  <c r="K298" i="2"/>
  <c r="L298" i="2" s="1"/>
  <c r="K297" i="2"/>
  <c r="L297" i="2" s="1"/>
  <c r="K296" i="2"/>
  <c r="L296" i="2" s="1"/>
  <c r="K295" i="2"/>
  <c r="L295" i="2" s="1"/>
  <c r="K294" i="2"/>
  <c r="L294" i="2" s="1"/>
  <c r="K293" i="2"/>
  <c r="L293" i="2" s="1"/>
  <c r="K292" i="2"/>
  <c r="L292" i="2" s="1"/>
  <c r="K291" i="2"/>
  <c r="L291" i="2" s="1"/>
  <c r="K290" i="2"/>
  <c r="L290" i="2" s="1"/>
  <c r="K289" i="2"/>
  <c r="L289" i="2" s="1"/>
  <c r="K288" i="2"/>
  <c r="L288" i="2" s="1"/>
  <c r="K287" i="2"/>
  <c r="L287" i="2" s="1"/>
  <c r="K286" i="2"/>
  <c r="L286" i="2" s="1"/>
  <c r="K285" i="2"/>
  <c r="L285" i="2" s="1"/>
  <c r="K284" i="2"/>
  <c r="L284" i="2" s="1"/>
  <c r="K283" i="2"/>
  <c r="L283" i="2" s="1"/>
  <c r="K282" i="2"/>
  <c r="L282" i="2" s="1"/>
  <c r="K281" i="2"/>
  <c r="L281" i="2" s="1"/>
  <c r="K280" i="2"/>
  <c r="L280" i="2" s="1"/>
  <c r="K279" i="2"/>
  <c r="L279" i="2" s="1"/>
  <c r="K278" i="2"/>
  <c r="L278" i="2" s="1"/>
  <c r="K277" i="2"/>
  <c r="L277" i="2" s="1"/>
  <c r="K276" i="2"/>
  <c r="L276" i="2" s="1"/>
  <c r="K275" i="2"/>
  <c r="L275" i="2" s="1"/>
  <c r="K274" i="2"/>
  <c r="L274" i="2" s="1"/>
  <c r="K273" i="2"/>
  <c r="L273" i="2" s="1"/>
  <c r="K272" i="2"/>
  <c r="L272" i="2" s="1"/>
  <c r="K271" i="2"/>
  <c r="L271" i="2" s="1"/>
  <c r="L270" i="2"/>
  <c r="K270" i="2"/>
  <c r="K269" i="2"/>
  <c r="L269" i="2" s="1"/>
  <c r="K268" i="2"/>
  <c r="L268" i="2" s="1"/>
  <c r="K267" i="2"/>
  <c r="L267" i="2" s="1"/>
  <c r="K266" i="2"/>
  <c r="L266" i="2" s="1"/>
  <c r="K265" i="2"/>
  <c r="L265" i="2" s="1"/>
  <c r="K264" i="2"/>
  <c r="L264" i="2" s="1"/>
  <c r="K263" i="2"/>
  <c r="L263" i="2" s="1"/>
  <c r="K262" i="2"/>
  <c r="L262" i="2" s="1"/>
  <c r="K261" i="2"/>
  <c r="L261" i="2" s="1"/>
  <c r="K260" i="2"/>
  <c r="L260" i="2" s="1"/>
  <c r="K259" i="2"/>
  <c r="L259" i="2" s="1"/>
  <c r="K258" i="2"/>
  <c r="L258" i="2" s="1"/>
  <c r="K257" i="2"/>
  <c r="L257" i="2" s="1"/>
  <c r="K256" i="2"/>
  <c r="L256" i="2" s="1"/>
  <c r="K255" i="2"/>
  <c r="L255" i="2" s="1"/>
  <c r="K254" i="2"/>
  <c r="L254" i="2" s="1"/>
  <c r="K253" i="2"/>
  <c r="L253" i="2" s="1"/>
  <c r="K252" i="2"/>
  <c r="L252" i="2" s="1"/>
  <c r="K251" i="2"/>
  <c r="L251" i="2" s="1"/>
  <c r="K250" i="2"/>
  <c r="L250" i="2" s="1"/>
  <c r="K249" i="2"/>
  <c r="L249" i="2" s="1"/>
  <c r="K248" i="2"/>
  <c r="L248" i="2" s="1"/>
  <c r="K247" i="2"/>
  <c r="L247" i="2" s="1"/>
  <c r="K246" i="2"/>
  <c r="L246" i="2" s="1"/>
  <c r="K245" i="2"/>
  <c r="L245" i="2" s="1"/>
  <c r="K244" i="2"/>
  <c r="L244" i="2" s="1"/>
  <c r="K243" i="2"/>
  <c r="L243" i="2" s="1"/>
  <c r="K242" i="2"/>
  <c r="L242" i="2" s="1"/>
  <c r="K241" i="2"/>
  <c r="L241" i="2" s="1"/>
  <c r="L240" i="2"/>
  <c r="K240" i="2"/>
  <c r="K239" i="2"/>
  <c r="L239" i="2" s="1"/>
  <c r="K238" i="2"/>
  <c r="L238" i="2" s="1"/>
  <c r="K237" i="2"/>
  <c r="L237" i="2" s="1"/>
  <c r="K236" i="2"/>
  <c r="L236" i="2" s="1"/>
  <c r="K235" i="2"/>
  <c r="L235" i="2" s="1"/>
  <c r="K234" i="2"/>
  <c r="L234" i="2" s="1"/>
  <c r="L233" i="2"/>
  <c r="K233" i="2"/>
  <c r="K232" i="2"/>
  <c r="L232" i="2" s="1"/>
  <c r="K231" i="2"/>
  <c r="L231" i="2" s="1"/>
  <c r="K230" i="2"/>
  <c r="L230" i="2" s="1"/>
  <c r="K229" i="2"/>
  <c r="L229" i="2" s="1"/>
  <c r="K228" i="2"/>
  <c r="L228" i="2" s="1"/>
  <c r="K227" i="2"/>
  <c r="L227" i="2" s="1"/>
  <c r="K226" i="2"/>
  <c r="L226" i="2" s="1"/>
  <c r="K225" i="2"/>
  <c r="L225" i="2" s="1"/>
  <c r="K224" i="2"/>
  <c r="L224" i="2" s="1"/>
  <c r="K223" i="2"/>
  <c r="L223" i="2" s="1"/>
  <c r="K222" i="2"/>
  <c r="L222" i="2" s="1"/>
  <c r="K221" i="2"/>
  <c r="L221" i="2" s="1"/>
  <c r="K220" i="2"/>
  <c r="L220" i="2" s="1"/>
  <c r="K219" i="2"/>
  <c r="L219" i="2" s="1"/>
  <c r="K218" i="2"/>
  <c r="L218" i="2" s="1"/>
  <c r="K217" i="2"/>
  <c r="L217" i="2" s="1"/>
  <c r="K216" i="2"/>
  <c r="L216" i="2" s="1"/>
  <c r="K215" i="2"/>
  <c r="L215" i="2" s="1"/>
  <c r="K214" i="2"/>
  <c r="L214" i="2" s="1"/>
  <c r="K213" i="2"/>
  <c r="L213" i="2" s="1"/>
  <c r="K212" i="2"/>
  <c r="L212" i="2" s="1"/>
  <c r="K211" i="2"/>
  <c r="L211" i="2" s="1"/>
  <c r="K210" i="2"/>
  <c r="L210" i="2" s="1"/>
  <c r="K209" i="2"/>
  <c r="L209" i="2" s="1"/>
  <c r="K208" i="2"/>
  <c r="L208" i="2" s="1"/>
  <c r="K207" i="2"/>
  <c r="L207" i="2" s="1"/>
  <c r="K206" i="2"/>
  <c r="L206" i="2" s="1"/>
  <c r="K205" i="2"/>
  <c r="L205" i="2" s="1"/>
  <c r="K204" i="2"/>
  <c r="L204" i="2" s="1"/>
  <c r="L203" i="2"/>
  <c r="K203" i="2"/>
  <c r="K202" i="2"/>
  <c r="L202" i="2" s="1"/>
  <c r="K201" i="2"/>
  <c r="L201" i="2" s="1"/>
  <c r="L200" i="2"/>
  <c r="K200" i="2"/>
  <c r="K199" i="2"/>
  <c r="L199" i="2" s="1"/>
  <c r="K198" i="2"/>
  <c r="L198" i="2" s="1"/>
  <c r="K197" i="2"/>
  <c r="L197" i="2" s="1"/>
  <c r="K196" i="2"/>
  <c r="L196" i="2" s="1"/>
  <c r="K195" i="2"/>
  <c r="L195" i="2" s="1"/>
  <c r="K194" i="2"/>
  <c r="L194" i="2" s="1"/>
  <c r="K193" i="2"/>
  <c r="L193" i="2" s="1"/>
  <c r="K192" i="2"/>
  <c r="L192" i="2" s="1"/>
  <c r="K191" i="2"/>
  <c r="L191" i="2" s="1"/>
  <c r="K190" i="2"/>
  <c r="L190" i="2" s="1"/>
  <c r="K189" i="2"/>
  <c r="L189" i="2" s="1"/>
  <c r="K188" i="2"/>
  <c r="L188" i="2" s="1"/>
  <c r="K187" i="2"/>
  <c r="L187" i="2" s="1"/>
  <c r="K186" i="2"/>
  <c r="L186" i="2" s="1"/>
  <c r="K185" i="2"/>
  <c r="L185" i="2" s="1"/>
  <c r="K184" i="2"/>
  <c r="L184" i="2" s="1"/>
  <c r="K183" i="2"/>
  <c r="L183" i="2" s="1"/>
  <c r="K182" i="2"/>
  <c r="L182" i="2" s="1"/>
  <c r="K181" i="2"/>
  <c r="L181" i="2" s="1"/>
  <c r="K180" i="2"/>
  <c r="L180" i="2" s="1"/>
  <c r="K179" i="2"/>
  <c r="L179" i="2" s="1"/>
  <c r="K178" i="2"/>
  <c r="L178" i="2" s="1"/>
  <c r="K177" i="2"/>
  <c r="L177" i="2" s="1"/>
  <c r="K176" i="2"/>
  <c r="L176" i="2" s="1"/>
  <c r="K175" i="2"/>
  <c r="L175" i="2" s="1"/>
  <c r="K174" i="2"/>
  <c r="L174" i="2" s="1"/>
  <c r="K173" i="2"/>
  <c r="L173" i="2" s="1"/>
  <c r="K172" i="2"/>
  <c r="L172" i="2" s="1"/>
  <c r="K171" i="2"/>
  <c r="L171" i="2" s="1"/>
  <c r="K170" i="2"/>
  <c r="L170" i="2" s="1"/>
  <c r="K169" i="2"/>
  <c r="L169" i="2" s="1"/>
  <c r="K168" i="2"/>
  <c r="L168" i="2" s="1"/>
  <c r="K167" i="2"/>
  <c r="L167" i="2" s="1"/>
  <c r="K166" i="2"/>
  <c r="L166" i="2" s="1"/>
  <c r="K165" i="2"/>
  <c r="L165" i="2" s="1"/>
  <c r="K164" i="2"/>
  <c r="L164" i="2" s="1"/>
  <c r="K163" i="2"/>
  <c r="L163" i="2" s="1"/>
  <c r="K162" i="2"/>
  <c r="L162" i="2" s="1"/>
  <c r="K161" i="2"/>
  <c r="L161" i="2" s="1"/>
  <c r="K160" i="2"/>
  <c r="L160" i="2" s="1"/>
  <c r="K159" i="2"/>
  <c r="L159" i="2" s="1"/>
  <c r="K158" i="2"/>
  <c r="L158" i="2" s="1"/>
  <c r="K157" i="2"/>
  <c r="L157" i="2" s="1"/>
  <c r="K156" i="2"/>
  <c r="L156" i="2" s="1"/>
  <c r="K155" i="2"/>
  <c r="L155" i="2" s="1"/>
  <c r="K154" i="2"/>
  <c r="L154" i="2" s="1"/>
  <c r="K153" i="2"/>
  <c r="L153" i="2" s="1"/>
  <c r="K152" i="2"/>
  <c r="L152" i="2" s="1"/>
  <c r="K151" i="2"/>
  <c r="L151" i="2" s="1"/>
  <c r="K150" i="2"/>
  <c r="L150" i="2" s="1"/>
  <c r="K149" i="2"/>
  <c r="L149" i="2" s="1"/>
  <c r="K148" i="2"/>
  <c r="L148" i="2" s="1"/>
  <c r="K147" i="2"/>
  <c r="L147" i="2" s="1"/>
  <c r="K146" i="2"/>
  <c r="L146" i="2" s="1"/>
  <c r="K145" i="2"/>
  <c r="L145" i="2" s="1"/>
  <c r="K144" i="2"/>
  <c r="L144" i="2" s="1"/>
  <c r="K143" i="2"/>
  <c r="L143" i="2" s="1"/>
  <c r="K142" i="2"/>
  <c r="L142" i="2" s="1"/>
  <c r="K141" i="2"/>
  <c r="L141" i="2" s="1"/>
  <c r="K140" i="2"/>
  <c r="L140" i="2" s="1"/>
  <c r="K139" i="2"/>
  <c r="L139" i="2" s="1"/>
  <c r="K138" i="2"/>
  <c r="L138" i="2" s="1"/>
  <c r="K137" i="2"/>
  <c r="L137" i="2" s="1"/>
  <c r="K136" i="2"/>
  <c r="L136" i="2" s="1"/>
  <c r="K135" i="2"/>
  <c r="L135" i="2" s="1"/>
  <c r="K134" i="2"/>
  <c r="L134" i="2" s="1"/>
  <c r="K133" i="2"/>
  <c r="L133" i="2" s="1"/>
  <c r="K132" i="2"/>
  <c r="L132" i="2" s="1"/>
  <c r="K131" i="2"/>
  <c r="L131" i="2" s="1"/>
  <c r="K130" i="2"/>
  <c r="L130" i="2" s="1"/>
  <c r="K129" i="2"/>
  <c r="L129" i="2" s="1"/>
  <c r="K128" i="2"/>
  <c r="L128" i="2" s="1"/>
  <c r="K127" i="2"/>
  <c r="L127" i="2" s="1"/>
  <c r="K126" i="2"/>
  <c r="L126" i="2" s="1"/>
  <c r="K125" i="2"/>
  <c r="L125" i="2" s="1"/>
  <c r="K124" i="2"/>
  <c r="L124" i="2" s="1"/>
  <c r="K123" i="2"/>
  <c r="L123" i="2" s="1"/>
  <c r="K122" i="2"/>
  <c r="L122" i="2" s="1"/>
  <c r="K121" i="2"/>
  <c r="L121" i="2" s="1"/>
  <c r="L120" i="2"/>
  <c r="K120" i="2"/>
  <c r="K119" i="2"/>
  <c r="L119" i="2" s="1"/>
  <c r="K118" i="2"/>
  <c r="L118" i="2" s="1"/>
  <c r="L117" i="2"/>
  <c r="K117" i="2"/>
  <c r="K116" i="2"/>
  <c r="L116" i="2" s="1"/>
  <c r="K115" i="2"/>
  <c r="L115" i="2" s="1"/>
  <c r="K114" i="2"/>
  <c r="L114" i="2" s="1"/>
  <c r="K113" i="2"/>
  <c r="L113" i="2" s="1"/>
  <c r="K112" i="2"/>
  <c r="L112" i="2" s="1"/>
  <c r="K111" i="2"/>
  <c r="L111" i="2" s="1"/>
  <c r="K110" i="2"/>
  <c r="L110" i="2" s="1"/>
  <c r="K109" i="2"/>
  <c r="L109" i="2" s="1"/>
  <c r="K108" i="2"/>
  <c r="L108" i="2" s="1"/>
  <c r="K107" i="2"/>
  <c r="L107" i="2" s="1"/>
  <c r="K106" i="2"/>
  <c r="L106" i="2" s="1"/>
  <c r="K105" i="2"/>
  <c r="L105" i="2" s="1"/>
  <c r="K104" i="2"/>
  <c r="L104" i="2" s="1"/>
  <c r="K103" i="2"/>
  <c r="L103" i="2" s="1"/>
  <c r="K102" i="2"/>
  <c r="L102" i="2" s="1"/>
  <c r="K101" i="2"/>
  <c r="L101" i="2" s="1"/>
  <c r="K100" i="2"/>
  <c r="L100" i="2" s="1"/>
  <c r="K99" i="2"/>
  <c r="L99" i="2" s="1"/>
  <c r="K98" i="2"/>
  <c r="L98" i="2" s="1"/>
  <c r="K97" i="2"/>
  <c r="L97" i="2" s="1"/>
  <c r="K96" i="2"/>
  <c r="L96" i="2" s="1"/>
  <c r="K95" i="2"/>
  <c r="L95" i="2" s="1"/>
  <c r="K94" i="2"/>
  <c r="L94" i="2" s="1"/>
  <c r="K93" i="2"/>
  <c r="L93" i="2" s="1"/>
  <c r="K92" i="2"/>
  <c r="L92" i="2" s="1"/>
  <c r="K91" i="2"/>
  <c r="L91" i="2" s="1"/>
  <c r="K90" i="2"/>
  <c r="L90" i="2" s="1"/>
  <c r="K89" i="2"/>
  <c r="L89" i="2" s="1"/>
  <c r="K88" i="2"/>
  <c r="L88" i="2" s="1"/>
  <c r="K87" i="2"/>
  <c r="L87" i="2" s="1"/>
  <c r="K86" i="2"/>
  <c r="L86" i="2" s="1"/>
  <c r="K85" i="2"/>
  <c r="L85" i="2" s="1"/>
  <c r="K84" i="2"/>
  <c r="L84" i="2" s="1"/>
  <c r="K83" i="2"/>
  <c r="L83" i="2" s="1"/>
  <c r="K82" i="2"/>
  <c r="L82" i="2" s="1"/>
  <c r="K81" i="2"/>
  <c r="L81" i="2" s="1"/>
  <c r="K80" i="2"/>
  <c r="L80" i="2" s="1"/>
  <c r="K79" i="2"/>
  <c r="L79" i="2" s="1"/>
  <c r="K78" i="2"/>
  <c r="L78" i="2" s="1"/>
  <c r="K77" i="2"/>
  <c r="L77" i="2" s="1"/>
  <c r="K76" i="2"/>
  <c r="L76" i="2" s="1"/>
  <c r="K75" i="2"/>
  <c r="L75" i="2" s="1"/>
  <c r="K74" i="2"/>
  <c r="L74" i="2" s="1"/>
  <c r="K73" i="2"/>
  <c r="L73" i="2" s="1"/>
  <c r="K72" i="2"/>
  <c r="L72" i="2" s="1"/>
  <c r="K71" i="2"/>
  <c r="L71" i="2" s="1"/>
  <c r="K70" i="2"/>
  <c r="L70" i="2" s="1"/>
  <c r="K69" i="2"/>
  <c r="L69" i="2" s="1"/>
  <c r="K68" i="2"/>
  <c r="L68" i="2" s="1"/>
  <c r="K67" i="2"/>
  <c r="L67" i="2" s="1"/>
  <c r="K66" i="2"/>
  <c r="L66" i="2" s="1"/>
  <c r="K65" i="2"/>
  <c r="L65" i="2" s="1"/>
  <c r="K64" i="2"/>
  <c r="L64" i="2" s="1"/>
  <c r="K63" i="2"/>
  <c r="L63" i="2" s="1"/>
  <c r="K62" i="2"/>
  <c r="L62" i="2" s="1"/>
  <c r="K61" i="2"/>
  <c r="L61" i="2" s="1"/>
  <c r="K60" i="2"/>
  <c r="L60" i="2" s="1"/>
  <c r="K59" i="2"/>
  <c r="L59" i="2" s="1"/>
  <c r="K58" i="2"/>
  <c r="L58" i="2" s="1"/>
  <c r="K57" i="2"/>
  <c r="L57" i="2" s="1"/>
  <c r="K56" i="2"/>
  <c r="L56" i="2" s="1"/>
  <c r="K55" i="2"/>
  <c r="L55" i="2" s="1"/>
  <c r="K54" i="2"/>
  <c r="L54" i="2" s="1"/>
  <c r="K53" i="2"/>
  <c r="L53" i="2" s="1"/>
  <c r="K52" i="2"/>
  <c r="L52" i="2" s="1"/>
  <c r="K51" i="2"/>
  <c r="L51" i="2" s="1"/>
  <c r="K50" i="2"/>
  <c r="L50" i="2" s="1"/>
  <c r="K49" i="2"/>
  <c r="L49" i="2" s="1"/>
  <c r="L48" i="2"/>
  <c r="K48" i="2"/>
  <c r="K47" i="2"/>
  <c r="L47" i="2" s="1"/>
  <c r="K46" i="2"/>
  <c r="L46" i="2" s="1"/>
  <c r="L45" i="2"/>
  <c r="K45" i="2"/>
  <c r="K44" i="2"/>
  <c r="L44" i="2" s="1"/>
  <c r="K43" i="2"/>
  <c r="L43" i="2" s="1"/>
  <c r="K42" i="2"/>
  <c r="L42" i="2" s="1"/>
  <c r="K41" i="2"/>
  <c r="L41" i="2" s="1"/>
  <c r="K40" i="2"/>
  <c r="L40" i="2" s="1"/>
  <c r="K39" i="2"/>
  <c r="L39" i="2" s="1"/>
  <c r="K38" i="2"/>
  <c r="L38" i="2" s="1"/>
  <c r="K37" i="2"/>
  <c r="L37" i="2" s="1"/>
  <c r="K36" i="2"/>
  <c r="L36" i="2" s="1"/>
  <c r="K35" i="2"/>
  <c r="L35" i="2" s="1"/>
  <c r="K34" i="2"/>
  <c r="L34" i="2" s="1"/>
  <c r="K33" i="2"/>
  <c r="L33" i="2" s="1"/>
  <c r="K32" i="2"/>
  <c r="L32" i="2" s="1"/>
  <c r="K31" i="2"/>
  <c r="L31" i="2" s="1"/>
  <c r="K30" i="2"/>
  <c r="L30" i="2" s="1"/>
  <c r="K29" i="2"/>
  <c r="L29" i="2" s="1"/>
  <c r="K28" i="2"/>
  <c r="L28" i="2" s="1"/>
  <c r="K27" i="2"/>
  <c r="L27" i="2" s="1"/>
  <c r="K26" i="2"/>
  <c r="L26" i="2" s="1"/>
  <c r="K25" i="2"/>
  <c r="L25" i="2" s="1"/>
  <c r="K24" i="2"/>
  <c r="L24" i="2" s="1"/>
  <c r="K23" i="2"/>
  <c r="L23" i="2" s="1"/>
  <c r="K22" i="2"/>
  <c r="L22" i="2" s="1"/>
  <c r="K21" i="2"/>
  <c r="L21" i="2" s="1"/>
  <c r="K20" i="2"/>
  <c r="L20" i="2" s="1"/>
  <c r="K19" i="2"/>
  <c r="L19" i="2" s="1"/>
  <c r="K18" i="2"/>
  <c r="L18" i="2" s="1"/>
  <c r="K17" i="2"/>
  <c r="L17" i="2" s="1"/>
  <c r="K16" i="2"/>
  <c r="L16" i="2" s="1"/>
  <c r="K15" i="2"/>
  <c r="L15" i="2" s="1"/>
  <c r="K14" i="2"/>
  <c r="L14" i="2" s="1"/>
  <c r="K13" i="2"/>
  <c r="L13" i="2" s="1"/>
  <c r="K12" i="2"/>
  <c r="L12" i="2" s="1"/>
  <c r="K11" i="2"/>
  <c r="L11" i="2" s="1"/>
  <c r="K10" i="2"/>
  <c r="L10" i="2" s="1"/>
  <c r="K9" i="2"/>
  <c r="L9" i="2" s="1"/>
  <c r="K8" i="2"/>
  <c r="L8" i="2" s="1"/>
  <c r="K7" i="2"/>
  <c r="L7" i="2" s="1"/>
  <c r="K6" i="2"/>
  <c r="L6" i="2" s="1"/>
</calcChain>
</file>

<file path=xl/sharedStrings.xml><?xml version="1.0" encoding="utf-8"?>
<sst xmlns="http://schemas.openxmlformats.org/spreadsheetml/2006/main" count="39132" uniqueCount="154">
  <si>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</si>
  <si>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</si>
  <si>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</si>
  <si>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</si>
  <si>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</si>
  <si>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</si>
  <si>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</si>
  <si>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</si>
  <si>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</si>
  <si>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</si>
  <si>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</si>
  <si>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</si>
  <si>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</si>
  <si>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</si>
  <si>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</si>
  <si>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</si>
  <si>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</si>
  <si>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</si>
  <si>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</si>
  <si>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</si>
  <si>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</si>
  <si>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</si>
  <si>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</si>
  <si>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</si>
  <si>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</si>
  <si>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</si>
  <si>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</si>
  <si>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</si>
  <si>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</si>
  <si>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</si>
  <si>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</si>
  <si>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</si>
  <si>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</si>
  <si>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</si>
  <si>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</si>
  <si>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</si>
  <si>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</si>
  <si>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</si>
  <si>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</si>
  <si>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</si>
  <si>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</si>
  <si>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</si>
  <si>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</si>
  <si>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</si>
  <si>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</si>
  <si>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</si>
  <si>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</si>
  <si>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</si>
  <si>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</si>
  <si>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</si>
  <si>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</si>
  <si>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</si>
  <si>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</si>
  <si>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</si>
  <si>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</si>
  <si>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</si>
  <si>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</si>
  <si>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</si>
  <si>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</si>
  <si>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</si>
  <si>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</si>
  <si>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</si>
  <si>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</si>
  <si>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</si>
  <si>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</si>
  <si>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</si>
  <si>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</si>
  <si>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</si>
  <si>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</si>
  <si>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</si>
  <si>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</si>
  <si>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</si>
  <si>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</si>
  <si>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</si>
  <si>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</si>
  <si>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</si>
  <si>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</si>
  <si>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</si>
  <si>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</si>
  <si>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</si>
  <si>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</si>
  <si>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</si>
  <si>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</si>
  <si>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</si>
  <si>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</si>
  <si>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</si>
  <si>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</si>
  <si>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</si>
  <si>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</si>
  <si>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</si>
  <si>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</si>
  <si>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</si>
  <si>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</si>
  <si>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</si>
  <si>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</si>
  <si>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</si>
  <si>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</si>
  <si>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</si>
  <si>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</si>
  <si>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</si>
  <si>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</si>
  <si>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</si>
  <si>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</si>
  <si>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</si>
  <si>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</si>
  <si>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</si>
  <si>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</si>
  <si>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</si>
  <si>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</si>
  <si>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</si>
  <si>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</si>
  <si>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</si>
  <si>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</si>
  <si>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</si>
  <si>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</si>
  <si>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</si>
  <si>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</si>
  <si>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</si>
  <si>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</si>
  <si>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</si>
  <si>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</si>
  <si>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</si>
  <si>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</si>
  <si>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</si>
  <si>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</si>
  <si>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</si>
  <si>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</si>
  <si>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</si>
  <si>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</si>
  <si>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</si>
  <si>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</si>
  <si>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</si>
  <si>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Units Sold</t>
  </si>
  <si>
    <t>Sum of Total Sales</t>
  </si>
  <si>
    <t>Sum of Operating Profit</t>
  </si>
  <si>
    <t>Average of Operating Margin</t>
  </si>
  <si>
    <t>Total Operating Profit</t>
  </si>
  <si>
    <t>Total Units Sold</t>
  </si>
  <si>
    <t>Row Labels</t>
  </si>
  <si>
    <t>Grand Total</t>
  </si>
  <si>
    <t>Jan</t>
  </si>
  <si>
    <t>Feb</t>
  </si>
  <si>
    <t>Mar</t>
  </si>
  <si>
    <t>Apr</t>
  </si>
  <si>
    <t>May</t>
  </si>
  <si>
    <t>Jun</t>
  </si>
  <si>
    <t>Jul</t>
  </si>
  <si>
    <t>Aug</t>
  </si>
  <si>
    <t>Sep</t>
  </si>
  <si>
    <t>Oct</t>
  </si>
  <si>
    <t>Nov</t>
  </si>
  <si>
    <t>Dec</t>
  </si>
  <si>
    <t>Country</t>
  </si>
  <si>
    <t>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</si>
</sst>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164" formatCode="&quot;$&quot;#,##0.0_);[Red]\(&quot;$&quot;#,##0.0\)"/>
    <numFmt numFmtId="165" formatCode="&quot;$&quot;#,##0"/>
    <numFmt numFmtId="166" formatCode="_-* #,##0_-;\-* #,##0_-;_-* &quot;-&quot;??_-;_-@"/>
    <numFmt numFmtId="167" formatCode="0.0%"/>
  </numFmts>
  <fonts count="15">
    <font>
      <sz val="11"/>
      <color theme="1"/>
      <name val="Calibri"/>
      <scheme val="minor"/>
    </font>
    <font>
      <sz val="11"/>
      <color theme="1"/>
      <name val="Calibri"/>
    </font>
    <font>
      <b/>
      <sz val="18"/>
      <color rgb="FF2A3E68"/>
      <name val="Calibri"/>
    </font>
    <font>
      <b/>
      <sz val="12"/>
      <color rgb="FF2A3E68"/>
      <name val="Calibri"/>
    </font>
    <font>
      <sz val="11"/>
      <color theme="0"/>
      <name val="Calibri"/>
    </font>
    <font>
      <b/>
      <sz val="39"/>
      <color theme="0"/>
      <name val="Calibri"/>
    </font>
    <font>
      <sz val="11"/>
      <name val="Calibri"/>
    </font>
    <font>
      <b/>
      <sz val="36"/>
      <color theme="0"/>
      <name val="Calibri"/>
    </font>
    <font>
      <b/>
      <sz val="14"/>
      <color theme="0"/>
      <name val="Calibri"/>
    </font>
    <font>
      <sz val="14"/>
      <color theme="0"/>
      <name val="Calibri"/>
    </font>
    <font>
      <sz val="18"/>
      <color theme="0"/>
      <name val="Calibri"/>
    </font>
    <font>
      <b/>
      <sz val="20"/>
      <color theme="0"/>
      <name val="Calibri"/>
    </font>
    <font>
      <b/>
      <sz val="18"/>
      <color theme="0"/>
      <name val="Calibri"/>
    </font>
    <font>
      <b/>
      <sz val="11"/>
      <color theme="1"/>
      <name val="Calibri"/>
      <scheme val="minor"/>
    </font>
    <font>
      <sz val="11"/>
      <color theme="1"/>
      <name val="Calibri"/>
      <family val="2"/>
    </font>
  </fonts>
  <fills count="6">
    <fill>
      <patternFill patternType="none"/>
    </fill>
    <fill>
      <patternFill patternType="gray125"/>
    </fill>
    <fill>
      <patternFill patternType="solid">
        <fgColor rgb="FF2A3E68"/>
        <bgColor rgb="FF2A3E68"/>
      </patternFill>
    </fill>
    <fill>
      <patternFill patternType="solid">
        <fgColor theme="0"/>
        <bgColor theme="0"/>
      </patternFill>
    </fill>
    <fill>
      <patternFill patternType="solid">
        <fgColor theme="4" tint="0.79998168889431442"/>
        <bgColor theme="4" tint="0.79998168889431442"/>
      </patternFill>
    </fill>
    <fill>
      <patternFill patternType="solid">
        <fgColor theme="0"/>
        <bgColor rgb="FF2A3E68"/>
      </patternFill>
    </fill>
  </fills>
  <borders count="12">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theme="4" tint="0.39997558519241921"/>
      </top>
      <bottom/>
      <diagonal/>
    </border>
  </borders>
  <cellStyleXfs count="1">
    <xf numFmtId="0" fontId="0" fillId="0" borderId="0"/>
  </cellStyleXfs>
  <cellXfs count="57">
    <xf numFmtId="0" fontId="0" fillId="0" borderId="0" xfId="0"/>
    <xf numFmtId="0" fontId="1" fillId="0" borderId="0" xfId="0" applyFont="1"/>
    <xf numFmtId="0" fontId="2" fillId="0" borderId="2" xfId="0" applyFont="1" applyBorder="1"/>
    <xf numFmtId="0" fontId="1" fillId="0" borderId="2" xfId="0" applyFont="1" applyBorder="1"/>
    <xf numFmtId="0" fontId="3" fillId="0" borderId="0" xfId="0" applyFont="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8" fontId="1" fillId="0" borderId="0" xfId="0" applyNumberFormat="1" applyFont="1"/>
    <xf numFmtId="10" fontId="1" fillId="0" borderId="0" xfId="0" applyNumberFormat="1" applyFont="1"/>
    <xf numFmtId="14" fontId="1" fillId="0" borderId="0" xfId="0" applyNumberFormat="1" applyFont="1"/>
    <xf numFmtId="164" fontId="1" fillId="0" borderId="0" xfId="0" applyNumberFormat="1" applyFont="1"/>
    <xf numFmtId="0" fontId="4" fillId="2" borderId="1" xfId="0" applyFont="1" applyFill="1" applyBorder="1"/>
    <xf numFmtId="0" fontId="7" fillId="2" borderId="1" xfId="0" applyFont="1" applyFill="1" applyBorder="1" applyAlignment="1">
      <alignment vertical="center"/>
    </xf>
    <xf numFmtId="0" fontId="8" fillId="2" borderId="1" xfId="0" applyFont="1" applyFill="1" applyBorder="1"/>
    <xf numFmtId="0" fontId="9" fillId="2" borderId="1" xfId="0" applyFont="1" applyFill="1" applyBorder="1"/>
    <xf numFmtId="0" fontId="10" fillId="2" borderId="1" xfId="0" applyFont="1" applyFill="1" applyBorder="1" applyAlignment="1">
      <alignment vertical="top"/>
    </xf>
    <xf numFmtId="165" fontId="12" fillId="2" borderId="1" xfId="0" applyNumberFormat="1" applyFont="1" applyFill="1" applyBorder="1" applyAlignment="1">
      <alignment vertical="top"/>
    </xf>
    <xf numFmtId="0" fontId="1" fillId="2" borderId="1" xfId="0" applyFont="1" applyFill="1" applyBorder="1"/>
    <xf numFmtId="0" fontId="1" fillId="3" borderId="1" xfId="0" applyFont="1" applyFill="1" applyBorder="1"/>
    <xf numFmtId="0" fontId="0" fillId="0" borderId="0" xfId="0" pivotButton="1"/>
    <xf numFmtId="0" fontId="0" fillId="0" borderId="0" xfId="0" applyAlignment="1">
      <alignment horizontal="left"/>
    </xf>
    <xf numFmtId="165" fontId="0" fillId="0" borderId="0" xfId="0" applyNumberFormat="1"/>
    <xf numFmtId="0" fontId="13" fillId="4" borderId="11" xfId="0" applyFont="1" applyFill="1" applyBorder="1" applyAlignment="1">
      <alignment horizontal="left"/>
    </xf>
    <xf numFmtId="0" fontId="13" fillId="4" borderId="11" xfId="0" applyFont="1" applyFill="1" applyBorder="1"/>
    <xf numFmtId="0" fontId="0" fillId="0" borderId="0" xfId="0" applyAlignment="1">
      <alignment horizontal="right"/>
    </xf>
    <xf numFmtId="0" fontId="14" fillId="5" borderId="10" xfId="0" applyFont="1" applyFill="1" applyBorder="1" applyAlignment="1">
      <alignment horizontal="center"/>
    </xf>
    <xf numFmtId="0" fontId="14" fillId="0" borderId="0" xfId="0" applyFont="1" applyAlignment="1">
      <alignment horizontal="center"/>
    </xf>
    <xf numFmtId="14" fontId="14" fillId="0" borderId="0" xfId="0" applyNumberFormat="1" applyFont="1" applyAlignment="1">
      <alignment horizontal="center"/>
    </xf>
    <xf numFmtId="8" fontId="14" fillId="0" borderId="0" xfId="0" applyNumberFormat="1" applyFont="1" applyAlignment="1">
      <alignment horizontal="center"/>
    </xf>
    <xf numFmtId="3" fontId="14" fillId="0" borderId="0" xfId="0" applyNumberFormat="1" applyFont="1" applyAlignment="1">
      <alignment horizontal="center"/>
    </xf>
    <xf numFmtId="6" fontId="14" fillId="0" borderId="0" xfId="0" applyNumberFormat="1" applyFont="1" applyAlignment="1">
      <alignment horizontal="center"/>
    </xf>
    <xf numFmtId="9" fontId="14" fillId="0" borderId="0" xfId="0" applyNumberFormat="1" applyFont="1" applyAlignment="1">
      <alignment horizontal="center"/>
    </xf>
    <xf numFmtId="3" fontId="14" fillId="0" borderId="0" xfId="0" applyNumberFormat="1" applyFont="1"/>
    <xf numFmtId="0" fontId="14" fillId="0" borderId="0" xfId="0" applyFont="1"/>
    <xf numFmtId="9" fontId="14" fillId="0" borderId="0" xfId="0" applyNumberFormat="1" applyFont="1"/>
    <xf numFmtId="8" fontId="14" fillId="0" borderId="0" xfId="0" applyNumberFormat="1" applyFont="1"/>
    <xf numFmtId="10" fontId="14" fillId="0" borderId="0" xfId="0" applyNumberFormat="1" applyFont="1"/>
    <xf numFmtId="14" fontId="14" fillId="0" borderId="0" xfId="0" applyNumberFormat="1" applyFont="1"/>
    <xf numFmtId="164" fontId="14" fillId="0" borderId="0" xfId="0" applyNumberFormat="1" applyFont="1"/>
    <xf numFmtId="0" fontId="8" fillId="2" borderId="6" xfId="0" applyFont="1" applyFill="1" applyBorder="1" applyAlignment="1">
      <alignment horizontal="center"/>
    </xf>
    <xf numFmtId="0" fontId="6" fillId="0" borderId="7" xfId="0" applyFont="1" applyBorder="1"/>
    <xf numFmtId="167" fontId="11" fillId="2" borderId="6" xfId="0" applyNumberFormat="1" applyFont="1" applyFill="1" applyBorder="1" applyAlignment="1">
      <alignment horizontal="center" vertical="top"/>
    </xf>
    <xf numFmtId="0" fontId="5" fillId="2" borderId="3" xfId="0" applyFont="1" applyFill="1" applyBorder="1" applyAlignment="1">
      <alignment horizontal="center" vertical="center"/>
    </xf>
    <xf numFmtId="0" fontId="6" fillId="0" borderId="4" xfId="0" applyFont="1" applyBorder="1"/>
    <xf numFmtId="0" fontId="6" fillId="0" borderId="5" xfId="0" applyFont="1" applyBorder="1"/>
    <xf numFmtId="0" fontId="6" fillId="0" borderId="8" xfId="0" applyFont="1" applyBorder="1"/>
    <xf numFmtId="0" fontId="6" fillId="0" borderId="9" xfId="0" applyFont="1" applyBorder="1"/>
    <xf numFmtId="0" fontId="6" fillId="0" borderId="10" xfId="0" applyFont="1" applyBorder="1"/>
    <xf numFmtId="165" fontId="11" fillId="2" borderId="6" xfId="0" applyNumberFormat="1" applyFont="1" applyFill="1" applyBorder="1" applyAlignment="1">
      <alignment horizontal="center" vertical="top"/>
    </xf>
    <xf numFmtId="166" fontId="11" fillId="2" borderId="6" xfId="0" applyNumberFormat="1" applyFont="1" applyFill="1" applyBorder="1" applyAlignment="1">
      <alignment horizontal="center" vertical="top"/>
    </xf>
  </cellXfs>
  <cellStyles count="1">
    <cellStyle name="Normal" xfId="0" builtinId="0"/>
  </cellStyles>
  <dxfs count="22">
    <dxf>
      <numFmt numFmtId="0" formatCode="General"/>
    </dxf>
    <dxf>
      <alignment horizontal="right" vertical="bottom" textRotation="0" wrapText="0" indent="0" justifyLastLine="0" shrinkToFit="0" readingOrder="0"/>
    </dxf>
    <dxf>
      <alignment horizontal="right" vertical="bottom" textRotation="0" wrapText="0" indent="0" justifyLastLine="0" shrinkToFit="0" readingOrder="0"/>
    </dxf>
    <dxf>
      <numFmt numFmtId="165" formatCode="&quot;$&quot;#,##0"/>
    </dxf>
    <dxf>
      <numFmt numFmtId="0" formatCode="General"/>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sz val="11"/>
        <color theme="1"/>
      </font>
    </dxf>
    <dxf>
      <fill>
        <patternFill patternType="solid">
          <fgColor theme="0"/>
          <bgColor theme="0"/>
        </patternFill>
      </fill>
      <border diagonalUp="0" diagonalDown="0">
        <left/>
        <right/>
        <top/>
        <bottom/>
        <vertical/>
        <horizontal/>
      </border>
    </dxf>
    <dxf>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2" xr9:uid="{BCA3D683-FECA-4B0D-8702-E21D013166F3}">
      <tableStyleElement type="wholeTable" dxfId="21"/>
    </tableStyle>
    <tableStyle name="Timeline Style 1" pivot="0" table="0" count="8" xr9:uid="{4CBCD434-35D3-44D4-A7B2-32BB1A7077D5}">
      <tableStyleElement type="wholeTable" dxfId="20"/>
      <tableStyleElement type="headerRow" dxfId="19"/>
    </tableStyle>
  </tableStyles>
  <colors>
    <mruColors>
      <color rgb="FF2A3E68"/>
    </mruColors>
  </colors>
  <extLst>
    <ext xmlns:x14="http://schemas.microsoft.com/office/spreadsheetml/2009/9/main" uri="{46F421CA-312F-682f-3DD2-61675219B42D}">
      <x14:dxfs count="1">
        <dxf>
          <font>
            <color theme="0"/>
          </font>
          <fill>
            <patternFill>
              <bgColor rgb="FF2A3E68"/>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2A3E68"/>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customschemas.google.com/relationships/workbookmetadata" Target="metadata"/><Relationship Id="rId5" Type="http://schemas.openxmlformats.org/officeDocument/2006/relationships/externalLink" Target="externalLinks/externalLink1.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[Key Retailers Data Analysis &amp; Visualization.xlsx]Pivot Table(s)!PivotTable1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Table(s)'!$B$9</c:f>
              <c:strCache>
                <c:ptCount val="1"/>
                <c:pt idx="0">
                  <c:v>Total</c:v>
                </c:pt>
              </c:strCache>
            </c:strRef>
          </c:tx>
          <c:spPr>
            <a:solidFill>
              <a:schemeClr val="accent1"/>
            </a:solidFill>
            <a:ln>
              <a:noFill/>
            </a:ln>
            <a:effectLst/>
          </c:spPr>
          <c:invertIfNegative val="0"/>
          <c:cat>
            <c:strRef>
              <c:f>'Pivot Table(s)'!$A$10:$A$22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Table(s)'!$B$10:$B$22</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C86E-4EC3-A6B2-5E71A6339091}"/>
            </c:ext>
          </c:extLst>
        </c:ser>
        <c:dLbls>
          <c:showLegendKey val="0"/>
          <c:showVal val="0"/>
          <c:showCatName val="0"/>
          <c:showSerName val="0"/>
          <c:showPercent val="0"/>
          <c:showBubbleSize val="0"/>
        </c:dLbls>
        <c:gapWidth val="219"/>
        <c:overlap val="-27"/>
        <c:axId val="426230367"/>
        <c:axId val="426230783"/>
      </c:barChart>
      <c:catAx>
        <c:axId val="42623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30783"/>
        <c:crosses val="autoZero"/>
        <c:auto val="1"/>
        <c:lblAlgn val="ctr"/>
        <c:lblOffset val="100"/>
        <c:noMultiLvlLbl val="0"/>
      </c:catAx>
      <c:valAx>
        <c:axId val="4262307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3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[Key Retailers Data Analysis &amp; Visualization.xlsx]Pivot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2A3E68"/>
                </a:solidFill>
              </a:rPr>
              <a:t>Mothly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s>
    <c:plotArea>
      <c:layout>
        <c:manualLayout>
          <c:layoutTarget val="inner"/>
          <c:xMode val="edge"/>
          <c:yMode val="edge"/>
          <c:x val="0.16533231397594456"/>
          <c:y val="0.22161818314377368"/>
          <c:w val="0.81465026246719185"/>
          <c:h val="0.6534846165062701"/>
        </c:manualLayout>
      </c:layout>
      <c:barChart>
        <c:barDir val="col"/>
        <c:grouping val="clustered"/>
        <c:varyColors val="0"/>
        <c:ser>
          <c:idx val="0"/>
          <c:order val="0"/>
          <c:tx>
            <c:strRef>
              <c:f>'Pivot Table(s)'!$B$9</c:f>
              <c:strCache>
                <c:ptCount val="1"/>
                <c:pt idx="0">
                  <c:v>Total</c:v>
                </c:pt>
              </c:strCache>
            </c:strRef>
          </c:tx>
          <c:spPr>
            <a:solidFill>
              <a:schemeClr val="accent1">
                <a:lumMod val="60000"/>
                <a:lumOff val="40000"/>
              </a:schemeClr>
            </a:solidFill>
            <a:ln>
              <a:noFill/>
            </a:ln>
            <a:effectLst/>
          </c:spPr>
          <c:invertIfNegative val="0"/>
          <c:cat>
            <c:strRef>
              <c:f>'Pivot Table(s)'!$A$10:$A$22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Table(s)'!$B$10:$B$22</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5931-4FBD-B239-A6DAC017290B}"/>
            </c:ext>
          </c:extLst>
        </c:ser>
        <c:dLbls>
          <c:showLegendKey val="0"/>
          <c:showVal val="0"/>
          <c:showCatName val="0"/>
          <c:showSerName val="0"/>
          <c:showPercent val="0"/>
          <c:showBubbleSize val="0"/>
        </c:dLbls>
        <c:gapWidth val="40"/>
        <c:overlap val="-27"/>
        <c:axId val="426230367"/>
        <c:axId val="426230783"/>
      </c:barChart>
      <c:catAx>
        <c:axId val="42623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30783"/>
        <c:crosses val="autoZero"/>
        <c:auto val="1"/>
        <c:lblAlgn val="ctr"/>
        <c:lblOffset val="100"/>
        <c:noMultiLvlLbl val="0"/>
      </c:catAx>
      <c:valAx>
        <c:axId val="42623078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3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rgbClr val="000000">
                    <a:lumMod val="65000"/>
                    <a:lumOff val="35000"/>
                  </a:srgbClr>
                </a:solidFill>
                <a:effectLst/>
                <a:latin typeface="Calibri"/>
                <a:ea typeface="Calibri"/>
                <a:cs typeface="Calibri"/>
              </a:rPr>
              <a:t>Map of Units Sold</a:t>
            </a:r>
            <a:endParaRPr lang="en-US">
              <a:effectLst/>
            </a:endParaRPr>
          </a:p>
        </cx:rich>
      </cx:tx>
    </cx:title>
    <cx:plotArea>
      <cx:plotAreaRegion>
        <cx:series layoutId="regionMap" uniqueId="{B8694D2F-9855-46A3-9A39-59F6181C884E}">
          <cx:tx>
            <cx:txData>
              <cx:f>_xlchart.v5.2</cx:f>
              <cx:v>Units Sold</cx:v>
            </cx:txData>
          </cx:tx>
          <cx:dataId val="0"/>
          <cx:layoutPr>
            <cx:geography cultureLanguage="en-US" cultureRegion="US" attribution="Powered by Bing">
              <cx:geoCache provider="{E9337A44-BEBE-4D9F-B70C-5C5E7DAFC167}">
                <cx:binary>3H3ZcuM4k+6rVNT1oZsgAJL4Y3oimtRqLd7K5SrfMNS2mwQ3cN+e/iQh2ZJZctsT5bkYqTtQRCKT
AvURQG6A/+uh+c9D+LTJvjRRGOf/eWj+/OoVRfKfP/7IH7ynaJOfRfwhE7n4pzh7ENEf4p9/+MPT
H4/Zpuax+4emIvLHg7fJiqfm63//F9zNfRJL8bApuIivyqesvX7Ky7DI/6XtaNOXB1HGRS/uwp3+
/Hp789fXL5vHiMcjnhcZfyjQn1/XT/WXnyILvn55igtetN/a5OnPr6+4vn75Y3j/X/ryJYTuFuUj
yBLtjGGmYWQaX7+EInZ3dMWgZ7qmqsSkiMkPtG+/dL2JQPAjXZEd2Tw+Zk95Ds8i/z2UfNVxaPj5
9ZdfIebF0+OXm2JTPOVfv/Bc2NufyRZ9729v5OP+8RqG//6vAQF+gAHlAKnhr/Ve0y9dPAbUX+Hm
7020ef7Jfh8nrJ0Zuk40XWWq/ODXcJn6mUlUjDVV28LFnr97C9cHOnQcrRfBAVh/LU8GrGsPXqYv
8zzcxI/Pv9rvI0YQDCBTY9TcAWK+RsxAZxSZpqoTumUARA8H2Ed7dRy219ID7K7nJ4MdvJ558Inj
TCdniBCKAJPtONNeo4aodqYZzMQqG+D1fk+OI/UsN8Dor8XJYHTXCljG3OfX+xOGFixajOma3sPU
fwZDC6nGGaU9jqq6ZXj+7u1k+IEOHcfqRXAA1t3prFxrkRXeF3uTiZDHnziwMD2jmGGDwsiRn6G+
wc6QSYlGzO24U4f6xof7dRy64XMNEFzbJzPcRk/hpt5kT8/v/O+PN8zOVNU0dA3vxhsoFwNdkeim
TkCL3GJLn797O94+0qPjqO0lB3iNxieD190m92B6LET8/Kv9PmLEOCMIYQMjcnwZ01SYIXVsIm2w
jH2sN8fROpQd4HUH1szQwvm/qttnvBOfOjWSM41hTTMROTo1IgSqZK8m6lSXaKLnF2Wn27/foeN4
/fUsOADrr/uTAevC4+L51/qEYaXCsKIUE2ZshxUMnsOJ0AQrDRRDamo7o3lghb3Xm+MwbaUGGF3M
Tgajv7JgE+eb/PNwwuQMViJTxW8oiEw7I5gBknSnbQwWrI/06DhWe8kBXn9dnwxe9ibk/4gs5p+p
HhpnGiW6ztDO7oI57nBkIcTOdGSA6aXuJsnnt2U7B36sT8cxO5QdoGafzrJli1Bkm8dPnA2xCWaY
SalKwFHYf4aYqaDzE8PE+kDH+EhX3oDq5SGGQF2czvAScfz0UPCHsnh+xz9h5QJvkwFuDYzBJj6C
lQErFzZBBdEGU6H9sd68BdfBowwR+3YyiK02PH76RKzoGYapkNBnc2tgKuvsTEM6aPbGbiokz9+9
nQvf7c5xsHZiA5hWp2NoTWAC5I+fuGhp5hll4GjS8MAgBj2QmAYmGvgJ5WcwAX6gJ8cxehEcoDQ5
HW/89Elk7qeqFtqZTmBqM41daGQwnEx8RgjBBlF3yuAArA906DhYL4IDsKano1RcBOHGE58a6AKd
wcSE6Lt1aqhUMHDtqv2wMoytsTw0sT7Qo+Nw7Z9lgNfF6bjiZ+AZ5Px5ufh9tUJq5b1r8HnsDFVA
CnBqsE7peLBIvd+T4yg9yw0wms1PRpu44/mDiHP+me5AcqZjxiiG8PH289q6MhlofxCqpOz4evWh
Lh3H60B0ANnd6UA2f4RZ8PNGFSFn2GSqoZGdG2kY30KAJ2BlgOX1/K1b1e/djhwHaSc2AGg+Opkx
NQ8hmiX4J7qYiHqGAB8C5u92RA0wgiGFiKmDL3AfMzkM73+kR2+A9fIsQ7xORwmcx49886k+dnYG
riUG7qPdBAhqw6F/CfJnwPiFbAy20zsGy9UHOvQGWs9PMgRrfTqDS9SfaFRBRhoYtjo1yC50Ber4
IVIMgwKoqjpSd+36YAp8pzdvwCSlhhidkKKePbmfGmDEkDdoQtAX60c1CiQDjCbEIEEjPJz3Lt7t
yHGAnuUGEF2cjlt98dlBEBOcEASMXmMXrBro5swELUOFOe/AzXSI1Pv9OY7Us9wAqcXNyUx4C/iZ
yoegfX6zf9+OwmDVaqCCm+R42plJYXkCHMEu3g63wfL0kR69gdbLswzx+nkyeC1FyfNP1ifUM2Yi
yIqhw+UJQegRmRDN32kaA6Q+1JfjUB2IDrBans5Ctdpk7ecm4vZhqn5w0YHKZ+gQrEeQecF2bnRA
8nD++0hPjgO1lxzgtDodi2q1yfPNg1fmT0WRP/9wvz8RgvYHUV4MuUkQhzpU+yBdWldB8YMA1ou9
9RqtD/bnLcheiQ9xO6HxxR887m4+17lkGsRghnncWwFrlwFJn+Cu3bUPFPbVB3r0BmgvkkO85iez
dq04hFBzUWw+cYzpEF9kCDJgdgGPoWIIOfB9hjukpD1/6S6w+JG+vAXVy2MMsTodQ3jF87z/P0n4
8w/3+zNiv/NHAxf7ix9psIyBownyAjVwBe6yMH4ZXh/q1FuwHQgPgTsdhb4HTpTZZ6IGxpVuQHoZ
ASWx/8BQOlzO+gw0w4DMmOftQUdQe69Hb0O2lRzidTopMisRF5/qHoR86V6zQAyiwPIz0OqRCqMM
tgVpv8SxPtCVN3B6foYhTN9OZu1aP/2dfe72LNhUB6o8JLZDxFF+hsOKnYFV1gf6jyd2fqRHx+Ha
Sw7wWp9Ogsz6qdp8Zn4M7BvBVCega+zCigNFAyEd1i7YFgQ5NBJNaD/U6d/vz1tYbZ9jiNT3ExpZ
9ZfZJkpg58hnbvQh+Ew3qY4ghX07vAbTYL9nFYaeBlGUl+H3GrAPdust3F6JD+E7nYz3fvP8+VOW
P7XPL/zv64l9QBIDMBQf1zgMiBmDEgkHGOwc9gPH1Mf69DZwz88zRO38pAbd6qnhD58Y6oedCkSD
9QyR3YI2GHFI1c8Q5Dsx1fxlcqy/vN+bt/F6lh3itTodvOSW0dEm+FzrGbbWER0DHpBRIz+vNXsY
fWfgpQfj+XmgPY/xrRG93Yj6fq/eQO7VMw2xOx334uVTHOdtWG0+dZcJzJEmg00mO+Xwlx0LhnFm
YtPsI2ZbaCGp43B9+2ivjmP3WnqA3eVfJzPubkT5v7OFHGLOKnjrNbRb4QZzpdmjC1m8sF9yi97A
pv54v47jN5QfIHhjnxiC789R/8OzhmCtw7BvAVTILT6DROx+5tQw7O9C+kA32f7y7/fn33B7lh6i
djpz5jeYM+GkpadP3IoCpzaYBKxp2N7/MiEeurEgbQoTDDv33jAIPtSl46gdiA4g+3Y6HuNvT82n
7ntFoHpgk8AUuLXPBgY3A4MczoiC9W23FWKwvr3bnbegkk8xhOnHycyHt8XGe9YEft9S690iGjZA
CdmFMofzYL/f34AUAk0frGDv9eM4PFupATq3304Gne9PWQTO1M8DCPKvVYNq8N9Aw4BdkjocO8R0
MMjkB4LUh/rhB3pyHKIXwQFK308IJQ7buj5Vm++TpiB/Q+2VPvkZomWe6Qy8VaAwvsyGr9D6QI/e
gOtFcojX6Wjxd0958eX7y4Nuf7hPmPwAFKJRSBZ4YzeeCvv84eAapu6V/EPQPtyt48gNxAfw3f3f
9BC/PkjnEKmHw0NF/4dHg8IyRSE3VNcBDPkZLFOgTED2KIYDJ4+bW7cf7dZxpAbir54ETv58ffP/
nYNB3z409OVI1dGm2IzlWawH54b+e6t8XDg1diC6W0i2I+zV0z6vMfPHP79qhBzA2N/i1QI0+Fm2
r8KL3NMmL/78quj6GZxfgyEjhzANDn6FRayGwf7nV8i8OiMMUnkgcq0xjemQahD3Dqc/v4LnH8NZ
DhCw3p0RkPdGPohAch3o//AGIIjLMTig4+VU3EsRtpBz/vJj7Opf4jK6FDwu8j+/wvFUX78kW76+
l2BmwLygMpgBNAN8aLBrF9ofNtdwPhawo/8XIj+LUR3QpxSLFY1VfNukoTZKvI5NUaVrtzVJtVHU
ZWwqW1VTQdtWLYvxtjUMg13rMVl5K8l8TBaxDXeFN3KrJF3IwgzDNLH2dda06cLoiwHNd7vkmVHJ
l3pcNDOXdNlyX4QJO6xyEikLEcxYyvCdm4TRErLtXVvpq2kbq+O69oyppqfkTjOKxyAu6gu36Szk
eWNhZP4k6Or2niapHReI3VVuM6HMLwrHUo2OjEKncxZtmzoLeaUnzFnEjqtn1r4eOAifV5VvBa3q
jonhtFaRYd8dmXWHFk2IjHQC+5zQQtY9vbxQhKP+nQTcn7U+iZd+54ll2Bee0xh2qCbEHjTIqix0
nollkARKbsnLZMbcOljKtrBplLHrNf7Yddtq0uDOXPt5Vk3cxDHXXn/VNU1jZYyKUYKmIsf5d6am
ymURimAaKJ6wmqQS66ovHCWAwkhbiyZxbRVF7ZaJRSI9GiWpy6a4KNbILbq1myjkBsHWsbFWOe4k
azJ647lJvXKT/DaNImekeiqtroPAz88bzzZ0ml+Xalhcw3NUs5hzvqXJhn6sWIz77lxW9U5zr/9N
SN4opNUMZ0LM6waL1KK8bBe1GRwWkpZoRnPQIGkVSW53mJt43frVjKA6vMgw924cR6HTnOjIzoju
3TR5i6yqzpuRr9XFNA0KvEBIK88To65mJkr5mja+Po7NTlxrjYltqgTeXRAasVU3rFokcaqOhNaE
tl/n/nd5Fb5c5bXCt7T9FWS8azM/9PQxCjNuIyOmU+Y5pWfLeh1XdOpGzJ1VqC1HVeellpLX3o3R
BPGsy6p05jaqeZ3kVWZVSuQ/ek09LlIvui+cFo08ovAVLTRn6eKAjJyidSaiJNSKEsdFFgSlqQUv
vZgkoSbWXuuJtWpkYt32RWrU1GpYlkxkQ2a2HoJxAy2KV1DLTJMHo2xWqRPea35Ue3bCUuW8r8Zx
VXm2MDrlHJfiHoYnPNBLNYtJdpV3c4S7aNHRAqcWCQha+HEYuKMCghVjXHfZlrht93P0t55E3syI
KB8LT9HtslJ8c0qVB6WImlVgOHgdNcw2fSPsvldhHVpqyl0ztky3CC1Ek9ZyadBeso422yImI5Dg
hxS3MS2RZt3UIcDahI3dEK2dhobLr4QjNEtrs+iB1+6s8cvmjubZ2ojTadDPI7KAWc9Z0H4ekdVI
Tib7OgB44XQxt4wM+cuiQtHKy4gxguWm++E66lLPNf3R490N6Si/i0xWj1Xq+EvRZdGKw/a9LWsV
d0ufROLuYCk8srrA5qPB6gLhUY0wSEnogwCw0PSrz8HqYqCIl57umU+BzsM5Z4EfWhrjybmS6OK8
CDSoy8thfch6UP/lciibt11gK0VDxgR36m2ZutcpbZuLiHP/VtS2E+WR7YjWGYc9zLJAekdgDouC
ZRwWW3qkCQ9bstXsJRolc8aSby/2IrGnU61zsSUl3v+ONM5WaVzHN62ZBVZeifqKa1m2dHTPH1G9
SDZuUJ27DXa/R0zhc2I60cTNzGRTLQruBps8EvkEjso3Z3oY5N8VJZpHfmDVXXHTuF18qegFvY68
cuW2RvmjpdSbdXASzhgZRfkjrtLIirLcu4ho7s4y10A2ylBksaz17isnb+1IVZtlFZvtTRSkl0ZP
z83GG6tR58xTTuO7rlRtSS+Zb0zawtemThR496i4qNvG+OG0sTKryoyMJdmtyLzwE37rMrNYFKQL
Rk7t8nus+aN33j4TcpNe6TbgdgPDRiMYvAewfZH17QdvX+djM9dVnT/6KMABt2Hp8tWguydqp9t1
q4HOkDj4uuxMWMpFe6+GTLcVt8iXXd7ia89V7loYsBNUC3/Uhk6wzLAaLKMk211JmmJGl0HcubMB
XfI2pd7kluTbN/t6epnhDH7xI7eTNDX3p4lXXhmUiHFTlvVSLSK6DDLTH0eic38Uun9h9IObOvQy
1Yl6J1k1j+xYq047YBVGaDwKBV/6SYTudKcVY5Qgb5R5hUs8SyFKl8SXZlnPYUhOap/4rtVfqSEJ
XMstvd3V69Yhn9LwSRMIkHjNJ8wcnWtZSWwzZupSabvDgiVo7mM9mw/oe97ASdSlrOpULIsmcmY8
aNvS2rPsZSWNivhCq8NmJkVlo6QPxSKmXiuBVo8aEUycLmy/weLp28hE2Q+9LbjFC7P+202KVRe4
nmv5QWFxrpTcinhiFZRl14hHma3Q+Bb5jX+heap2+1LrmItvOU9vtSryL1Bf69tkTYOVas/5Ibmu
/4aXu+y/z4VvkLWXtv339W372kvPaBwa8yDhpeUj7q3MxCV2QzUxigziriRNXu2LQDa4IbF11Oz4
jjF7jePM/n0kU/DCHg5ksJ0gfx52VmoUjF8TG4OBnJStMODtNR8VN0RUsShKtbE0KQSahqWmfJOV
IJjVNFG+JVwXN7zdVJGxcHLfXel6BvrESzVxVNAn/NrZtjJuZFfMbUcqzFS0S7UlJqE7yxNVW9L+
Cvc0eSVp+1aROMp0zyeval5fo7jjy9pgoL0SrZkUaZZfBJ27K2SDKFkD5sQzTbJ0MD3bsiGhYUOt
rJeDQzV3t5HckpEFLbP+/Tc2wLkw/I0xnJ/A+oAhOBiGv3HjcUXzMqw8cl+9KbrMvDIN31/lgVPZ
ctYEteuhjLF5BeolX6UvdBPo+Qu96nhti1RrezXtoTE4O+CXdOwaD6Gz4Rm7ZkXYlRZMoGjpvMwM
26uepnZ5Ova5Tizm5Sow9hOHbJaFHNHySjKCBkIsSCeGO0ri9uYmcmI77Tx1pAgwPNIwSKy4YvEi
7Q2PSGB16qmYj2RVjc3wqkD+tiZ6Duy4icWbSCw4ve+K0Dadli7CtMgvaq1O7IIH0UMKEPmO3txH
YIqM9xw6fXToeV6Z+tzAOLAKpMOLt68n+B2NS/8VRQOMQzh9ixE4FBds+tdLnksrrqiNhx9pXLh2
zjlali+FnnP4FWW9KAhoh4k7xgXPz/ekNIbhFfIKjztOyVrhAVkHeWj52MtXpC3JWusLSec+Cces
RcQeNMjWhoVg2Wp8XJRMKeai40a4VkXlj7gW/UgbjuZU0Pwib8r8AvdXPV0QvZ1teQOfBBekDBYV
qbTbThPs0jD4IqsTfIuD1rzs21LVPGjL+xoh9TchwnYsNCWd53XiL+SVX7e7q/Dlat+6v3Jrw18E
Wp5N/32Emb/MYlSDc9HgCNx++wiEOgazWKFz1W+D2IGNzvEIIUMXVtmlYLOoYLjoyIwWsppSB1k0
87uR6EBLtmTzgNE3PcOwt+ySqenvITn37PKWsipvaSb0ItRwNOF+0a45wYlmFU5YrpOFpHQ1bteB
JBuJ70zcWm2sEIagZu3bwY9VWoYRBtMO8Xa9bd7dBYFdbWVZRMfCHSeZWRZgQ5bZEvkijUbyUha5
EjqLyB3LilqTbHnAvGdr+xYPghELJRzDFiC4nSRtL52Sw8RqYGfi5KFY5XHcThLQYiwDvBErSZMF
BVurseSlWRvLRG2zue4V3o62Z/RYsbuDpLGEMsi0fPnbT8fMIfzLG4BhW5EOZ23AXuU+sUZ9PTo9
w3NCv1Wzx6CIu5yMjYRNMq9VVqGZXiZKU81lbUsykNNZWVy2IxcOL7LDbb3nlu1+wNvz2sjmbWwq
Kxx5tJq2TBzcRjZIXg4xm1Eh6sJyksy3fdEpP6kWX4skQ64FHrK2MOBfF182Wpze107i2mERqzeq
1zXjWCjOKk1Uf67xOJ2buodXAWhNY1T72Q2OYt9uc8+97+/oBYba35E4bnBtYi+bEiXBVlGn0QME
laZpU7c/eBU5404x6nMU6s6l5AgzvV6Hvu9bhZyv+vmpIaW6NOSkVadtYlHshpPypWXPKLQyHGG3
iu24xvkVa4QVpo13Q1Lm3Wh1qY04M/OJpL1wFE0ajFDjXKe9A4F2XjzRHIeP8r4qaTw0oknKQPk3
pMvBfanHYKpfSUZJU5jvjzrk51eyYX+vSHouYo1YKFeKc5J647Qw43XpNuAQ6a8MLRLrhMZ0gVJ3
PKBLDtnYS0rWvRDtJbNe8uW2kkPSJZvGm+1tJWkg/vq2ORPvKG2wvXGoUVA4OxrML7D/4QWFoy9e
v+0u63zKkkL5O8iDcQG+C2wpmZmOkCibkVwj9muJWbFmbd5LAo8TYJVrShvhdBR03Y5f0qRkx7tm
XT3Ai9TftV+ltvd6ff/tl3Lf+MeAKS9oovwq6ovKuPZUkl5uNb9e/QMTfE9xzSi4TPwlKTW7gVno
KihCesOUyh3lRJCp6zB6E3e6v9BTLbVka4MaetMLEAdeA0kCjysI1J0V5nk8lRqqwoJyBCuEmMmq
G6XlSAuRmKm9M91znlul533fKj3vslXtmQeyKFDjWxHV0bxLmn+cVosuPdWLt4XiVo9dEqC5JMnG
0gyrua9l/0Qojy9DVetGDfzFOngSiPqXEx+7o6rXavwqD+xWa+lF2qrlwshpMqa5497nhmJnjod/
dJ0zct1UTJ2m9EYwt3g3VYq9GxQ0Y+YWyoUkNbwRoGQl3qimPkxxZa2NWVHGE0/hlU2RYBcpYeaF
0V8l1HUt8KaE831DEzCySpXOlmx7urxJWcTVQQP4CjsLqwooG9wh3aLKUvBuBKCT+4m4VBX9oWiN
5kdbiXhiINpO9SRpfziluNBLs74OPO+dcWBADOeVYg1eMThGRIXNbHAeNKjXAx9YWTtmpqZd83eT
gadfteJGiS2dNHQFetqVoJGT2EZB/sGVxxadr1Y34LbNZ4ER1basyqJKvulxl17LisbhvYHtjs5E
Vj0U05Xr0ytZK524uqm4808QpuVCq5RkDb5VsvVzta0yFnWtLKQPa+urCk3mTbwqDOw9H5ZeLFY6
45TRkRKeSyUsYmDvBEmojqTeJV5XWcuiUWEkEwh70RUOxY107ssiCaJLt8qStaw5AME4xIY+3kYD
/Ezf8wvUYrsCBfWc+A0eyatIb8xvaZst695PI+mkDcg5KxzzW2EmQzquVVgNfZ7ZNVJd5x1NDtE+
KgYqI0TXZNTMgI1UcGQWhtPLTIIJ+DdfT21mquVFm+vi77ytzVHsONm8iMq137RBazWx16xckTUr
eSWCOJ/rWb4GWyOn55K5r0a147cWw9ehGhorJng0SxjzzguljlaG3+ljI46aG9CjmJVxHm2MqFkE
ZZLD+hqallEF2qPRtr4Vq3StgU9wBU78GDxcZgtxJViQ0k41TUsP2/gyNgKLGd20jBzN8iot4E8a
BHxHcetFdtcrWvtC93i+NPtiT6vixFJR41qQ54bGDFb34lpU+jx2slmkNfgO+54YtQmhcxoq+K7Q
zaWjseS6DNv62i+cBUyBwffEuDCMLlhCV4KlvJKF2WVtbvlVsRB5iGaSlrEKIkSaq063Jh0Enr6F
Se5M90agtBv3VWn0SZvwhVeSJIeuJGOHVsU8T9x2sS+6KmkXURjNoqjQZhi7SWrtW7d1w4OAle50
c+rX5KLT61EZR+kK9zVJKmDVWahFs5I1mGN29EqofNL6am3vaZIFYjj3qGzzaQ0+3uxvH6vxuC4a
fY5jHcyvpHV/RjjGNvgu24Voo/gOZf6WLhxHzFvP98fgmfN+YpGDLwo2mF2QKNavEClu9Z5OwXif
BKxxprFixBBEar2utpy0Qe2iamr9JsaC3xZiIh1PJEeyIv1HxDO9vkVWwp7NrQ7YXD5JfebBJs1/
042xCkHwwZCCudHQ+jw8Q4UkiH7IHThrG1zHCYs7/HfkwXjpD49eykIxO3+StmFh7WnEK9rK0sAR
vuWJw1BdwsijL1KSd1CV/FRtYyuM4JGMtLjxlK499ysGjtG+aKlqw+7KZr0n6TxXrTbV4lmqCbJl
87AeTHQ1N21Jw3WARjRl6URlZmMnTR7NUZOyb6muqGMdJxDR7atJR7JZUJgeaJ1Q9dsY4oEiKSxZ
LeEPw15UKlnJWuB14ptLt4KSEunVzPF949Jl/MFXo3gR6eB0LknjWDIE1vb654Cm9rTgNd+eplCI
XG9jbQO5EpvtgtZaYHWK+7MMouB7XlXKGGkeLCmt66z0Tq1GIQ3Un2rnzlVU6o+vWQMDVh/Ss9K0
qka8aeqpmXkGRF4qb232RaqCO1dVPdvjobfWaRqplmyV9dps1qDrk7mSaaFqSRqrqLfOlKCwsdfG
4wO5VNGMaWhCHkDqeeEF7or7Dg6n/O7roKaRCBw3spolNZkagRePZTXXQj7GZu1Mt8yh49laWGUL
WXWV9IdBvfJCdzP03Qty28T0qXRKCCbC3xK4aWnKV4mOfshVTJIgNrcA84ZfGIIZSzcg16QVEOeU
+jiKOtVKEHgE94r6XiuXrVoKbsGBuq44qpg3iJvnrHNg9inK1j9POZl7jRpZvmZCyL3NF7gvXNjC
CgFDuOpEIGC2Y6M9SV5JNskhq7JQCyNfOA7KpxB155bvluZUcww8FoLzH7oQrcW7tlsFtet8Z+2F
Z1T8h+pQZ9E5cWzLqsYiMoJd5NFcVkURL6oYOdd+5v90cn0ToNYYubrTnDM44Py28MJFFlbtvaTz
nq4R9SjdAJ/6OVdwZ8lwaKOzYCyrMiYqo6GyYR823dPKrpglnTpXchWvHNUTE1j8VAh6Q3VfsJeq
o9LIoinhU9nqgunbbrmzVPNXHZ87SYpXPvPTsduQeIw7bK4asMIst67Tn2A3djb3dGdRgX/5Nikd
GOw8/UkChUx9LSwmeacmP1ONrDis7Dcm8dhWvOvZBuJRqYwkHVQlMqbcX/LUVA7SH7BIfMuPDHwu
0x9AE0AXeYcAB0iaaGOjsGkHWqJZusGFUd7yxjFMC3xQYBxAsHHUcCUbVz4EsCQNNipDBMO4ZaV4
xRbTH0ENlo/lJQq7Iu11B849YSMWK6NAw3xCcendqCx1+sa0z31wKh1Ox/i3FQL+8OtghYA/Pwqb
yZiuIkiSg78DMfBtGpESp1VcJfeJQyo7Av1roVY8zizMEZTba92hdFEZiWprnk5sKpu2DLJpW2Q0
mfo1Dy0IfqbTKorDbTgB9n+nUxPezbE0uRyhJ1Oh5OFYGmR6JXatfhWJKwZDVeYvyHwGeVXm5W1m
lHy+p+9TIernRskvcyL2bEytb/0uvxZabHVxwG8DvxkbVdT90FAIY4pHCng4svYHq7vGYuDjXQes
3rIpnVGtokbRbKnwgHahThyK+DY+Jml7TWjgbd8zD9SpQXV/Z1in+NbDvr+p1lTLAvvmBWuKtYxL
Rry+QkpQ35GMpmPih8WSKQFbKm7rjRXFj37kOFvDKYLtppQOYviDje61A2uphZIivSAUdN9aU89h
1W5/4JxGs7zNIOrTVyWbBqlMywRVsSWcNgW3dhNd7t9lt41uq6RRz7cvM9aTZoYjsHEliyyK/sX3
dHFb1kI939P3vPKe20GjULG9ny9abuedl9lgpAbX4IlGoyanbJww6l/LQov4fReRdiFrTo3MSyf4
IStSxjMcbY4LlkOyDMgcu08TB+o7KhZk0/8ygGArCuyBgCQjOEr2F6slaII8cjyR3BeeFp2DF9pb
hYS5qyZvIzsA42NEcxrnI0k81iwbioT+zHOSLKShWbCLUnera1kJsiwfaY7pTWVVaUq0Up3memvk
BoH6lArDXVaZSWctotx2mobWI5+V7giniRjVWavPUr+842D6jAX3IIGn69gFJTUywFuO78yY+OeS
pvfuAr9VIE7kpFNZ61pS9rl2kNtUVwnMgELkxIodRq5MrxvLTkUaeB7UQPfG0lp2ROldQSDb1oVb
30iOjIQQhotDMZfV1NDN87p39MgqwiGx0oDX05B08TIhzagAbWmtJ2277tICvOrIU+uxWyqF7Zll
rI9kU66o9ywxyaxlbme7ruvNRBtXI7dp0LVn5NWoA+fOtRu01ajpr/yeJhxTWylSbTcCxGCN5BBK
D71L6mkQNumLvI8SSjoYfZey1nF1DHFstjD1wLj8/5R9WZOcPNL1LyKCXXALtS9d1dW7bwi3F0BC
IEBCwK9/D2qP249nvpn4LkwotVS3q0HKPHlOMlvDm9k6+iafN4Ow+NbpdH5Ukob7os7uZTX2Z0NZ
k27N9kXcZUikYUs3F4tn94yR/myszxmG8mZW/f4MM6PMxynx8MQnn/ui2excpy/OMvv+V7cxyeAW
Z0BVxvjcMs3+aMYy9f1zszSt1j8PfdSFd8thJSLKTh4yrgfEjSDD0ECfbacBWSaqRuB9RYkvNaDP
qvCHhMu2+dpyeY0rP/sZyvehnkKwIByxbsAg/N5L50sdxvVbzsI8rYF3H4SLgNq1PHKeXErOlEhy
LoO+2dcOu49Y7c2rYukzA3X0EBbwAQfbWgLwMadpPbj59hOaG+tq08TDGXfBfZQX/rffjSqnHz30
X41lSDrkYhUDO4Z2FZ2toldzojtAiyqwOoQi6IwdMDhXrczEptakvC9pEByEPZZJoaRdpb0f5CvL
ZvHGOAfYfbp7Ol0qK9q2ILGdPvc/gm9jA3+Ppx9b39DfZBFZa+KAZqlLVj1i/quT+epdlSFPBgdY
f+DH/YHYwlu3HVIIhPeJmdEop1zJrmNnrhS5CzNfpKwl7t6KGhy6URwcBSLXY7dcjPl56Vp7q72q
2H92qZDprTfhPavPTterLdI7a4BvxZ2LbOR1RJb1Glk0REg1k+1AfCtLmogOm6IN7dQM+8vEciwo
Io8cicyWbqOyihNv8OItrbr54PC6PlVMOhvldLh58DKjtA8y8tKS4Ns4B/UPwbyExKDxJXM+7ay2
G9+ZBS6Fq/psNQEUT6Kh6R4aq0hiiM7uqz5qHxqqyrWtGNuYQa+U5JJZ8cYMmq7cqa1EApDcG9Oy
K30M8gABvmZSAKepnirqVee5FfVKBODjbtre5uuSI/lXVEgl2njNGdy0pWk6zYUtwx8t2w2aRNRI
NX7OMSa223Ab+aN1YFnhkmT0u/JQlPR1bMb4krU8vgxLq3VLK7WZmNZmQLNm3GVdbiWIXkjKshLb
SjROr66LxMlIXsTgZsd8FH1aA+JpuU/n57m2bdy4Lr2ZS249qazNrhZA55sM6vHoTN2Xz3Gv86O1
FqO7Mn2u3X+NmpHCUSAgmG2rqUReMBdfZcDDFV5i35xKbZM7x5l0ijuFf/sPM0RuOxst/FcP4dkt
B/7pIch4MhYN8j+sZQyeBlLOy8zGsdaf1jI2hSH7wQHiHqtG0asCZ+7jeWsrgP4jkNAPd90Qj+t+
OGY+CHuZ4HeTdKznIOrTrpuHx8zqh5vt1HiNRWM9+3UwnlqvchK9zKJCky1tC7E2oxUt+lXRC7CL
BYgg5qPdpqqujlR/BAeDHpptl9FfvwHNPb6VOaNJzyLvNM7uTXEyV/jLlNV6CJHpc3TU38wF6bK7
UTTBWmb9JTCkiq5HPrgoJcD7havx0VlNQbMdXGTSspziCAstxGYuq6/CG2pQYS19ocXe9Hx2f04t
nIBfzUDFnXGZahMr3g4C2ohd2djuGhh5n4BdWv3oQS5zmuwH4VGJDIGUT0EVg7LvqPk0Csc5EisZ
VQon0Vp9EE2q8hCH8/Bk56Q7DHn0R78/evTczM07z7l3w+GT2pUXPxqkpYmyNC61uBmLZuTVGbLs
A5dxAYKmg2qbgxkcchmvkHautsYsvVBuaUnclfm0cOqmA3EtkgRR1m8Gp6GANGOkCrMuONk+Misd
ccJEZ7J4x7N3Pzgsf/I9HGDC5d7GLpv2PC0ZLkTT276zyu+k8niCLVg9ZHNubVUxTTswZIZbNUcq
MVMoA9oCFsiXSlv4iwwFyGsuH/4HBu7/B2eS4J1gECT5ODA8569ozAOvM3diUX0pS5aEQ6uujmf1
NyZddhA9axMwauTN9AnSO9j0K7U1phmYPfL3qtFydlMTS+shCIekntNojDlLfPXZQGqd33t27q6B
RiEjTDzZH80l40G7aQL762xZ/bHOySgSl7j9EcXrfk0xpl9LrDPNz8V/rDGfM07d2/+IXk1uv/kj
ZeAu79eA+gc86KVazd/fV9/ZfaG5p9/coeYbnjs08RZ/wlkupiWKCsd6actbVxK6N33l4lToNsAA
8gD9llgeTUynYmV05pA9n9hAEAI1OYLR0Ln81Rrcyv3oG3+3/v/nabfbyCCftyZPGYAQnBQ+gDUT
Fhsz9yk7msSkMZk/0j9MM/o5+XOtbIYo+Wvyp5n3HX5QZWWpPTrkFDVNc4kmtuNLct9cgNd7KY89
bwsAtnio5ri+QF+X4g267XvHJisBR1neQ6fh7gRDEFlEPkNc4HkJHYfwO8uSHn/t7yFTVsKrkR6E
gy05FL1IorGqX/MJW75VjM7WmPVIHq2G1Pe1i2QcmGN3Xuzx17Jq+l1hKUgNjEnnOQl1Np01HaZn
r/5B+Vy/6qquj54fLXc2PhpKg3LVRHZ/MKOTb6VxUXcgjNojwgn8BubDbF7mG/MbfJh+/NhEQ32v
4rq99UNwx/MiWAcBLfcK9MhVN5IAKQ2RXUu6cGRZW77j4Xgro8Z78Gzq7cPSKTZ9QLsvEXm3JCne
/1qYKeflv9//brhk+/+8/wFRhS4B8wkV0Vwf7yj+J74/e9g1rTjkz+EIX+TZdyJ/0xc0nDZ5tVKD
yo5W6GXHYmjvizz3t8Yy/ciskS75tKGmAfIOGthOa5/vp5Aixiv8hqfEVU5Csrnfe0Mw3to2FNcm
VGneVdPNdNXNOGwGq5YrY5oB340fwk6B9rksIhDnnPpifjKWuYyZIyDuAqoygPK7pi50S2TuybZR
2bweKWh8cDKLtLNldQpARngZS7ASIj49gUmX71tKaFoMQyAXNsycuniH88o8xB+PvHmUS9lsfb87
5sp2kwDH0pbGc3/xkfT6uAjmu4lfBdUfA8UyxawgywozuRbhu+NlIfQzAvq4IVdITsWsPcrfrc6M
GBuJ3ihK8S7Pb6OIQfheJlqjfSft8PoXDmDMz75ySmaQmE6mp8FxdP6EDKSbt8iyZX5SRHVxgALE
es5p9sXH3n8xlpKXym+iJ+5m/N4mxQVpJ+vZVcV4tG2/TLtAWc8QKZXbEFBrr8GcvEGAU9+wV9P7
Hn+QgtnBg0VxaQvdJLGg7dH0cRFvG8mnbUbFcLQySx2tZhqOceVGIvm0TetzTrTMNibCvrsCILM7
OOPuI4grAF4cikw8GRqFIU6Yll+oNhmbGEzzSSDYywElf84LGijAeovOcA8c/+KUQZCGHTwobzHN
xZZ5cKl9cb+wTQ9TF5QkkQPLzt2QJX9No62ckg91nD1n/pH1XXExl3rs2F00XY0BNBCwM5Dl50a5
876eNfcTM0LKJfnkO4Btl6UxbqZjJOkZOw69jT1JqkZXV2OJkHHkL8plN6I3c+EVUlwz9FVwL/7V
54sCvryIUs6G4lx30/c+G7wnForIWKKk3hO15j8s5Nw+rJ677hNj2R9jA0RRK0CvfJWLcD4EBbUP
piX1OH+0TB90mF5i6woEfVW1B9SFFgevcTKk24iqq+Sj7fjQKXJa1QlBznsftdO0H7mqTm6UQY9n
Tdmd0nxeW0h13houypVfF/KpDlqSZBp5i3Eof1DEk9+C2sHtPEooAEqa+EOJoKPvuoSwnOeQd6gT
b63oPSz6n1koo9c6buLEFw5/aqASW2URxEj/fUP9N+Vu5IFRtVQscc0L3/F26n9uqCzMilq3PXkq
ZGYn5ujVQrVppWl1MPD1aEGpKmy7Opij14zysv81ajvVr9HPtWbUDca9chtx/5/Wm48zCwoXDOOg
69zpWLcjeC2yqJO/FAGhAh0cwfDgJh8gVkRjffLdsk8RL+sn0WVdmsehfvIRtCtwHS3Lvfh+KV7m
qJwPI2mWjCxMIIX2Osq9CZskzDAnoHm3sj3P0mlegqBJ26mttiqQ8TqXRbiD9qfdBoMbPqk5uJlA
cJJzkUQgPD9QHQS7PrfbbS4pebIG71ZCKrXLg8LfeWN7sPumfgss0MahlHbOvle7xyJ2g3XchMMz
78Nng3L/nsr7+tdUMmTOx9QoHl8aLawVFJPk7EeQJa+cCtop2qijjAv4dGrKo7OLFOzZkzp6d/l8
C/FQvtte+4MUY/jmCa6SmGfzC1RrkESG4fA0EogweOyqh4rW06pVAClsSw7rqC38S11bwwa80OIu
64S9HZUvT6H2yc61xvgQR4QfPKsZ90Rr+xi1bbObQogB47Ipt2oU5E7QwFqH0TRfXbBCkQLU6lbT
plrRMpKPfecilndr/YyNy0sUH53XklgVWBPa+kLm+RX/k+4bHIAzmVvyI9B846umOORI2uxajf/O
4NfVZWqm9r4W7ftIPefNyX171edOe2A9hJBOpRPTz0dJth24bZsxJ/ZbkQe7ooqKR60uIx7u/RxP
dCcglYZSqi9TJLXYN79VSdEy9WNqozxRoRJPZVblGzewvKNs6/wc5QFfV3abvzAdPut4Vj8sRjdK
Bf4mbKi7mxDTpI3H1I03mbfxlD0cCbjb2BBzsVFdIR56TrFdFh5/D9p544hOHllTVilhIjoi8U8+
LsYMkY2DDxIUKzPgEEd3iWnanKJpJn0042W5J+f6yMo/PsZMjkqpU2I31d614n41aru7y+zSPaiw
djc5WIuPIDzWOHD8+odXvOm5mL/VOJjTsavte7ed651F/WjnW7l7tYoIj15L2vc+71Kzpo6in8q1
myfBfbZRuPWOgQdltuXUBIT1YgQc3dk4Fik/YDd8KI33sVy8xUsx/Z2aH8D8/NX12Y+s5IOxdOZC
2lKV/cdn/D/7zIeYnzAO1Sv3QBMIyyhYQSyUP6qh7e8kj66uRYtH0xUG8tAjmXyxl64o7jgElKW9
NYM0iDjoZEgGGDN2J+Bx4dYnNu3TfhzWkNfdedUsL6G05IMsymNeMcBYzlDtWifw1sOCakE6TZPB
jftL63nqwVX5H9PUBKYlj188RqadAEzHYw3OuttG3WkMwF0zF2NyNuHvFwT1CvCRd82cJr/S8gBp
LvBK02Xp4Ave8SJ/9c0hHnTQANq1GYWXIfAO7f+WXgXO8E8HPYJgJALLE6lVPJyoZ/YXAaf1aj43
tHafkP9EMmaDvVYc9BxtQ+Bu9+1ykM9xvIVs85e1jH1ay5iZKZdjffzHzH9fZ2b2y2f+/gm/15XM
6ra6q+ckGzKkUzKlkV6JT3Y/gDMZhdOd6TGXCWSprUUrlCL450AfVogCDFAcRdxexV19KFgAIvuS
csMD3twFXbYzlrn4fRlssVF0qRMUmoGBGKl0iKNpW9ROOoO3BA2gii9kKrND6dH7sqbxxXSZllUi
XaPy2cKJ8a8BoFvdpub5dEfjfu3z2b3mi9c68VasQma1oJ3UwUPhUPsI/4ElE3ffO+C8j6UT/Zil
Wzx1zqA3U505BydjwZ3vewUYw3m/F42O10CjoCySwY0ILh6YqLeMh81LWGt6ChSwQWOO4Cti1wrk
phtr8TLNbplaziFshLqzqpqvgEm5UJs0IR5zHTR3ebeenR6U0d6y9nAl5HrgEMFup3n+GriNTiY2
yDWQ6ehJCffmIdn6jQ9IoYwNFAGgBoW7ykMm/T/MALrZrGTmuFsIeZzNLCSSGi7nZ8TAYs2FzZ9x
ln2HTiD74bpvSqr+WkFZ7O8y0uUInUQA9KYKrrpqnAMFUrIG5z54tYW1KcaAf3Os6tcM/Pb2YZEO
rkmI9FUv/D4tOIMLvlB+AamrtOoQK7sCJBdwTksr0scPilxWqPxUTuNptPM2B0RQJtLqoQftaYDK
Hdr9mTv+HWBm9t5BF5wMoMK+RKKtUzil7HEaSmeV4T9zrcpYbmpQx89BwafdKEFlmcqhOGZj0Oya
qInOgBurDUUtr3v8xVCUwUNCecp52G/gg89nr52gBHIbb5/b1vTKRpwBYoyBmWfdeYTaJjH9ftbP
K68YMW3ZuMZ2/GOazdogkcsOZk01Pk0Gv6YxBok3i3/iaGcvPr5CFFHo3nKUO1hXYVScJG27u8ph
WZpDZvnuoPJIboffSttu0lmyGMyo2D30sivxy7rtC2v4HQ9Z+I1X1Y/a0t0jaVvxv1zfpSrcn1gC
tiq84cB3HcBpduBD7vZP11eOzCGVaqYnsHXiW+c/R57CxotyGYdgiKEYqFj7xksqktCS6jLo1rsf
XQelNdDPZrYeJr0qoDpKPTGyvQlEjFn2wZ+mGQ0beWxLcR/PUXXKnFJvim4Ut6pjXToC7Xjz+Hxf
Gl5uHO1FQNqffSi+elMVvViQH6ZcO3yP5M9PvNjNPlp2j+SNEtOXgtS3HhWDHrqlvwAZf5X73vRl
OLU0ay7aBvRuIvqGzfZGz02emnjf4AJIcI3n0hXBPqyIL7dBY9dJG3h0S6oBniWE48hVRnX3C0wn
2lmBLT2cCK1zOEj2qE/GzvJGn/IxUMhKjPTvATMlFCGWmIky7sY1j8Yn6YdXwyQ03EOo3KvT0mVB
NHBfCFKhxESkV5DQ2ueIyHaNNwMiGLJtgRIg5fhdllBVunnwk0TtjWaR9YqCAkHKaOdcZ4jVsf87
wOJ+Ly8zcMbMcnxzH8vDIPd/duVwm70pvyg/0ztSjvWlh6wgafKwfu26Um4iEvKt1fX1a0HCN5X5
+lq2c/kQQ9Jpuqe4jnYonoASP8uiekL057tddvILW76Uzc73Mv4aNyI8IkvcpcYcrekBarMLXQoC
1V12R2jQPuZaVkfteMPK9Od1fgGprn305LSq49lJ7EpsfCnhgsOTP4E8/ufls88mUq/9pvMSM+Vz
wJhgiuo1FHpkVet+Wo0ur+7jto7XcDdsHJTlsC0pb095OzV7BrfwwMFcOHp4QHceVQo1QrizsfMh
An155uuJ0/FWVXGWiqjun5hssmR0HPVqFz1LOJ28r2625IBF86MT/WZiWVYkc7CNAnBRE2/KEsXy
Mk/sBkmYjMhvKi8fvGGu6c8BZIq9yZiNPfICmWL39pJNa6LykGF/uzdjyOh8jHmLKP73mMnJ/fu6
mHXFatC1+6EeiP0yBKk0LnaGgQltrHdoRAEp4qLflTmxNr6uBKiuuCPVQ2zne7jx+U8I1fZF1pRv
wEIcbBQju6viyjvYKG2z4dQlD1GHLHaJ0iw/aJji6SffO6e1k9mtrVvkzM1Wwhk4jDnKJeUt/M3W
raa3ps2PZVzJc28zb0uA5CUAPvOfoJzy2vd+WkK+NUguvxDFxKqN1HzxiJh2s+eKvZcpf8Osqjii
Ukq5qYreOXqdU55t2VZrkL7Yi6erZ9QBUD/Actko5hdfJ4a6HSKciiuEEdhp2rrY5d3g3ZOCFQiL
3eCd6C9wmSE3qGpPn0sjUwhHoY9LflIvegUzAEbQr5bvTCPqGzRzYk9BeB20fOtEPL4O0TRtSO0D
a1yIWNLxV7ay4sep0u0JuqYytaVfvqqGgq6G22NnzHjuzqrP9a3LpLzXDXtwl1lx41U7LicUpVlM
gHdAPq3iWx1odYd8Ar4KATHSJ0lqLieCTHMJLP832WpSw8pCyamL6SI1KXddVWyRK/COFRshuMhJ
vPVFj53BrqxV7yj1yMIxTOxu0F9kLu4p7o48EdaaMdYUSU3FcfKG/F3ODkTneek/2fPdh2NgsW/Y
qJ8z6XsvQjrzTvG6WBszjgeVWhaetI9R/Ld0nYeorfzf/PTw386+EAWFUQsBDH4ntv9N4e3oGRLp
sLUedVw74DZ5Xjq183CxNWeHXnfZBuLg5jFr4Jb4LiffBXiBucRD/Dl3gop3P7E7uAWYXor6UbRF
lYjGCz+nc7wl4+OjK+gbDx9zl48OFjVJn0k3/RBq17MCpb6qjhKI749OOodRNeyL7Ac/LSWtrz7r
3F2DuGOXNw695tBIp6HV5F84FNk5nHKzaNCEAQUFT2MGb8JddgIR8PKR5DRxl+x8gYJXj0wj+bvs
IGbstzWx+e+xZR1YLuR/lJUBZe5v7wOKEw+VKOzQwz8w0P/pfQC+yXzQCcmjh9TuiqmJiZcqyBJQ
zNgWRLH+GNkaSmTT7BTSkXK5fIzU/hSnplNXPTKR8xSlOQ/AJA3ns+G5GDqMaf3FifnL1DqYUNlA
hv4OYinUBlLDAAd8iB6I48LpjAZ1dKyWnCQLh3WPsg9PKFWSJ0sU9IOLE0pqBN/NIm6VWESo2tge
Yn6zqGc5Hssi8p5IJeDqVxfXFcV3pfU6cns8JW3epOEEMgzUfV+JDOfX2JF9Ci1LcLMnBhE4K8Oz
pL61g/7Q3jObFecAdIGNP2vrEBf+c5EBUKtAsjkBoouP4IfSjcVn/VhDE4ezUk8/MtCbpY8bBHw8
8D0G+qRZHKzLuPu1CEB4+bEIYWv7e9FkmAIdSnV1lVt+LKLLT1rCpo+flLmWfrSzECkSEIC2gx/z
dQ1iZ/k8y/wrNGHOSXuMHmZBYzi7QBn7DL5sP475zl8wyNazmyRop/gDg0R5qWSJN59EFay0Df6m
ZTnhqxh+9gvPXSo5bjrgKbsooGTpbj3aXHOfvXLCM5RHgzK9790XlDHM7kyXuRgz5tUGwDs9/dXv
966bKq67dT3dmPKmY7EUQEQGBNL5pfV5MX0sH8SO1SfsUNGAuM1+qNlCOK6y4OQsElQSgk/rRnV4
cofQfTKjk7KDUxc/5N3Y713OvBc2xxsk6cIHeyTFfVfoh2oRgTV+H+8czsKVNbve2lKoB9SIrt5p
4O8r89Q60VTv4ilSH6YZ5aHYZ860DYT8GSyh2Qii/gYwTogumBZ1zi34n7es+e5NxDr18UTOxsEt
nE1J7Pb84fO6UShnoPPusAI4DXeGobqbtimqp/UF2NVw1RBl5iuo1YuToAV/CGb6Z/+MqG+sA/6w
zA8Uj99891RNYPhzCY0tU8XaN79RycUern+00t5g78I5wB+AF3PCpYzOkhXNkyXztYkzp1qJPQc+
nGrmqodpLMRWRB7dmERhxriXcObHJ4av7KWmV2E70zPYZ48fJBhwvbzV7Fn2Br4xOfBMWedokAgv
qWxfA8mu+YJ1DlQcQl4Hb5qNFETxuLy0WZntY6vvt2Ue+7eqrtwkAlflu3Q3Put/1tA6vNXNDWBw
AxHhvxqW9XfPn0M12As0+XNO3UryZkPcZ1IO4L4sOSICuHW5neoeKSO3dPKNGR0gk2yb6T0iST0h
Vs/w50whJZB3VUnYSQVNidprPXlTvFv3lXS+8UbZSeyw+b6CkwQiYBhtqlLHT1wOj2ZGx0sErGX1
JEXVblVUl3unUu1NLeCbmUFQd0AEw3QW2NNWcqk30i0XbUNMYxfcWUVOMSGuDyk6SeillSL0iY/l
nedW7dUcPg0sLBBXcxsvY5+W9PI/rN/rsgw34n8//WOb/Pv5v9BtkPlxkKj79zo9XmD1Vm6P0+Mc
HzrL0WpfcnCS8EqJYTU0NDwaYYRp5SpDAORD47SifWaBSzZkG1WjJA3EKdDhA5s4tv4YIXtuPzLC
4nWIrWo7+ZJuwqwGKrxQiw3JmC6VimSD2jktBGslCu4cQ+ysz8SPn+uIuRdj2fmYeDV9ZCVQGyes
swP27W6V1yR4g+L6OwFR7l7EvXXH5mFMOBRmd1NstcAgxvtCDj3Ef+p7gEq1bx2QNXAXhumFeqpM
y666sinXdw2FCr2Mouaui0m2o47u9x2iU44Ycj2pdngYXXs+VaX64szu8DC1tZtSOeSbMEZWQeCs
+x6HfeLhu9sxh1q7NpPvU4c6cNznAt9H7q20E3dfHTzttSvIiz/52RZy4HobtkLdF6E4V6DyvlXc
W5m8ki1RXWrSTXEltL3XVkH341iGx6yGFsVccHyCodi0KLe26IQWXdXwU7s4b5GhKdv4tWgyFNr0
7O4YkUlekBLDUarKae0FY7vpWOZfOuxOqc7aaBNpMAoSqLZRUUgxcosy++KBBvfVAWEmaURTJxkR
AgHPtGns6KUI6uE9isomaXXXr+ms6DbsbCfFDqBf4jAsk84vhm855PBd3uoiUd7jUPvxz2Cw7hEU
7ySy86uJQLEwMTeV0pGJ5kW0Zb6Mj83Yj7swsg7Z3NRrZ4KKveqHxAa7+mWu1bgZwIvbNJlCBF7L
iyvA3+tBOnxXTF8jJFt/IOUEzIbEaZ4V0QblguShAi3GqP0w4V+ywHqaB8gWqtOYF/TeXNrWdo4W
A4Vv6WKW1aUlj4K1CBrnrMkE/YEWr2Mkrm1Yi0ewch+dLq4uKKJkPzWW89zkDrlzqejPU9BdIQQA
pZ9TihDuB7VVfbLL/BZD173PCS99CLEb/2QBgI7XcxHyNx0CNRbK7jbGtKbwEgmEh6E76DsVyjHJ
rbp+8y1arjpbFUc3VmfQNCPwn1HhyihoihitFjWbmCjyLZ/0r34zyABiAq5ZphgblbC+WKSpV0M2
PSEzUl/aij7BO+nvppHiSZq1c9C6H57tCDs1qOF8C5DkO85dfc+jwTuPI9kFlV+UKcqiAdDzQUFf
Bu0p0/fDSMhBzOwdOUbM0KiQsI9L1Mz6sEtUxE0mqCaTbKyHtQCy/Aw3Rq1BvcextpihF8apHTtq
X6M+86aMxZRq2VsodhR69fGjSXyFMAkeV5TqpZflOKAi10oLfSd0ER/wrrJrO9HgEnG5RfS59mPv
e6MdeHhUvms/GK6z5CJ1m6jbdOXb3IHoSxHpTIr2P7X/oCOin3pWxKc2m6EdbivIKpiCiIRiS0cJ
v2xn65InAo/zlVtKXOulRXznyrHpH02XGRyanm+19vLUmCA38TvL6d4ZUsJNT4LHjtnDXvdhlxqT
lPkM5I19pVYdPqK2sL5x1aTVYokGis0yH9R6tEfrNC8XsMl+tSrmDduhCL9+dn1O+5wbQ1GM1AZ+
+u+VJOyPYPH+bDMRHca2p/tIZTEkoSPflb6Tn3VZ9tui89gdUonTxhNee5mjjqxjjtIeWufXGCfz
ruENP6IesTwUePx3qmyik4dKqRt3suf/o+3Klhu3ge0XsYr78ipSu2RJtseemRfWLAn3DSAJgl9/
D5uO6SiZ3KRu3RcUgW6AsixRQPc5py9D01brEOCPx27MID1tCvW5zm+MWUAduGNxg651uutNxvZp
5LUXmXQJ4l45+6KH5Vlt8E3PcmALtJJ/TVln+EDqFVcDadcdgFTqrq+7zG8qHXQ7RFH3mo3VhKVM
Pxmi8V3H0L7ZOFjoKrN/c+viScMewueICl6FoawhLlL/boJUFuNZ+CXq8QpFnFVXq0y6HZPtg4uv
0jbTXbEdLGBlVMdFbMGO9VfV4t91u0h/L+0zUJoQWMCX+Woj9/zFiY3ab3qNP0Lupds0eVud3IEd
vRQ5wTBS+BUMo84vOTIBTTX4ccXy39QYxyyvxJ7Eds1yA3phdRxHwzrrwJEEsSe0z6aQZ8RAXCQq
PQ2P7A1X7eZbElvjWrhqc0CY0nksufgN3Ao8KJG1x4mY27eCd+nRSCKozBW9fCi86fhiWd9TrY5A
y2jlTovbbmtH2CJBoOvWAaX7wwNMbqWVhXyUhSmAMGfqhpV994rwBBIk8EimjbPbVMVNF7wCDoDv
VCfK987o2XttTKsT/pfZVqqtffHMxgsSMakVDam3k3oiT2UNOP6QeOGzZZr86rDhkIGZKgyxMhqk
e6Ohzc8JZBS3yCC3awJ3RXgvA1skzZ6gXx2EzYEUcVtoGgH6xTt31UHT9FlV+/JRDSuETFvraLE+
9w2zF/uu06L16GrlFxAxfkPWZbg2HqgdlRH/TKZnrpV5q7pXaj/REYeVnmrv+6SX26HPysdIFx7i
lR3/YXsMYp6d9puClEWjJs6nRjXHtaZlX1zJ6qAqDe9aTA0I9mKlp/ighraiKysEgrRgZE69jkPm
XcnR82xz66amt1rGIOwFfouFB8u0Crnl1mBf3XntebHc1rYRUA29GF+lEsVrt6rLsxIhAAh+IPbP
vZGfvNT76mSGd04MnK9j/jQaRuLrow7BWg8sdxYeHM/VzjUIKv4IfW1ATyCK7+Vc35d9Li/11CS7
UhblBofjZFfjpBCYdqe/Qu70m8GG4Xfk50YglbFRwWmbKXmx4q1XrQVi33hc5tF4UHI8qE3Fug14
juxUqaRB3tjaJzuNnF2YKSWkNkt8X7X8MzAzeTC6HBsutZanMQR6pDAsZ5PaxgA9oKzauKp0TlXT
dT2UlLonq3KKHY0tjcbdP1y4qyOu5gD+hd0IFAk5f3W54KvSMZOXHqLuQV9YxjXzYhxRgYUAnnub
GiMoAiAkAN8DOU+hN2I1Ju1ZMANHQESongrkmVYgZQ97GtMKw171YwtSseJeUyNxfkMuClUQ/DaM
3MfIwC450dVvqqLIA5Cn48FUwDRZhdBOTuQUmmgUgY1g9lnhSf5FqDEA64ADTcBlFwHw+ABUeg+5
P8P2s8FlaxsYeitOkJCMiuSk1kO5T8YS34daVYLGGXWk9rzwUTriMbKjM7jRUQxxIAUBlqzbhhqr
boingZKsNCV4bC1o4zZ2TaDUsk92JdPzgLgGQiEt+5TVlfvgZeYzPj/28yjB5gEd/A+GuDOpxSxU
sAanuKDpkQAmgjgZ0oaHD239gzp2HKvryhFZ4DhsvGaQxloZWjuAmWCM13kMah9bPXeBvZhcyIDT
AjRSFGjAYKQWaearVokN8CQXOHhOc+q6/O0qN+psDdlICzJfgrfIw8JnvsSTCJ+rXO03kMyHLJ4F
yUlFBbW70LzwTA0+Bt6+A9PKgLbI2WI2fgCK9NY2SoavPx6L2ME6N20cII6Cd2ZvMcu50VjrVgc9
4+OuSl0dAlNgdnW5jSz8AO1DtYSmSiMfkHUyrqqUlm+EcXSL8aq30pH5TsHRstGjEWw0OYUQLkCw
Br2lmviZBnLTq3VwcVLzSw9S3znuf0qjQqK1k/XGcxG4rZPMOfCQYy82XWkZ5HPmQepT0zoPyPLK
Td8l7RphU6QoajAhhZJ/CbM4+4piApMiitK+4Hmv+W0aRk/AoiRrM2XhxVbxoUiybzhcIQHfMYD3
Ows/LVOXGuHpQNVaHqID4LXBpA+OfShFoIhcvxr8MTE5iI2qDemVEG8wJBGgnKx6LN+Hti7A39CU
xK9HxAPMzMqDZFSMGzVNDEogdlvdRovUtzHWdh0SNnqzH3Jmzn5C0x6Q0LNPWWV5mzqdcOKOZh7a
BJEWDxrWz1ps80fBxUqFQOuz6fRrL1OV27RRDzuuvRpArJ4QIAjnrlUXhZ9KkW4KvU4ZdGBRAaOG
/P8WEkw5crHVDzdMK1QOEOKA71qCE7M53CwoafjSy8et5YXuMWPKS5xW2aMAQ9LsGH+OpGTPFdBI
tdFqD3WksGfPEJbfQ6MaT1h0UYUl3Go9QjNhGz5YFUBVoG6FD2Vq/9TGMX2NipTtEzVGRsiLslcb
bJm1KXiyIysYEZBujM0a6BVYUWYCWsWZ8qS6pvqI3w/AWDA8OD14i3Flr2wcNI+OMgIw2FvGzjJ4
HkBFxAZjKuMQbAJ6DDxw+1OBUALqV7hqgLg+rFLVtnWFn3clcyyEWGLINwImuqa5utdH21qru/U8
twPoDL/2iPNNztjh8U01AhlP1qxH7M+UYzN3AdPCD5Yc1A05lyJHfnMwId453VeNsnLNOgTG5rnD
EAYOEtpbcjb6Vg9Y7IazNbd5B32LotnNcxOBxFuPlBD9CdkYKz4yrNkWxXh2luP1lx7S95siGeuT
mx2BPkmeFe73miqeFc3pnws2vIBF5Z0rsxx2TQ/ypmIM4tK1kKBLeg/0IiWx57FW+9aM0FObh3qI
FTyYSDaHag2d2xQnZgDN44MrXHGhNUqW5NA8KZOtWw5+4ZQCW7zECQCfzo9RBOI3WG8/SgSnvtV1
rK+A8rAuRWilu2RwD207FtfOyj51aha9go+sH1DXAmrM3hC9sqxtN4i1yw1ZAR7gPnKE3oGslcme
Cl711yhxjZfuG2+KaKfHlRrUwmJQDLFZwMFb3fIUSU7UtIAMklejOsg6tZw/LvPp0tSKRvc/OHy4
NAut3mQS4YPIegxBwnyx8ec9eSZgvIMXvRj4tN3CvDpQT7GEeUkj+Ui9dCyhgFmKH9Rj+KNB304a
pFub+GVk0A5yB+ToaNW0HY1NCGRKkNqKcZGh+taYyt5RRHRZhrHhrw95GH0ip2U8NzttHUtkiu8M
VZSqqyYEW2BxJhfEI3DWgY6ZeL9d2OPAaDFN+wQ+/CYRrfzijnYYjC1AzVIr1bOqI9wF7HTgQusF
/HcW+8lUBYUa1FV6u8oNy8XXu8RvuIP6J2TV3q/yqvDWQw9CyZ2BnMkqOiX6YAXZB+VXbMERlUDs
dV6Vc3eV8xHAvQ6kYgRY5FgeIBf21qTYKhzyqaGrxbD4LYY7v3/hsiw/AhCfrWj9ZR51F5/lTv/C
5W6pZe4vX+Uv77a8gsXlbnkeTcC8O/PdnZZllhdzt8zi8t/ej18u8893omn0KrVeNpsuTh6XP4HG
l+4vb/FLl8Vw90b896WWP+NuqeUN+093u3sF/2nuP78vv1zqn18p5B0YdodG5UMgBFu7ZPoaUvMP
/Q8mpKIwq8zdt1lzvzOzal5l7s8TPkz72zvQIC31cdavX9Fy18VHRd55XC+Wjyv9X++PwwyO3sJM
sTtf7jivOt9nue/H0f/rfec7fvxL6O4tOBBWI/rNctflVd2NLd37F/rLKWT48NKXJciST//yuzEy
/Iuxf+Hy35cCpr4LJCr8rMxU8oduiJ01AyLep27cT5IBZsmB3IEVGC3LVxs3DBSXV/o25yjqx5mH
HeVkJsdBRsDEAbxyAkmdHfQKNZsCMkf92jRz7wzMLxh0NNSPXn5sPOwCa73Wt7o0nMBEUskH789H
mgHQy6lc21zMjeq6UUk3cPYg6UmX1jBmir8UetOdt4nL0FIKLgyNFCrHPP8WJlzZm5B89suiyLbI
SSEepRbVI1CZO7Mp2weILZWPCqIvJ8trr2Qjrwbf3I1nsyEALbx8JDc9QymxGMGWA7nooYotUomt
KVYlh7yugOEyU221LPQv7667/dWx9BBB1L+5syehvKSH36PSQASudMV5BBJLrmxof5ypj2KTsT/k
3pt5MZjvLrapwKUa4FKJt2k0lxry895XsZos3lQmyLtaDUaLwVJkAeiSGkQJIVK69D84Za57BvpS
bj/MAfL0D/cPoxBXzF1/MFQBmT5IuKP0m/3Qa4nzQFc5alf0fdmd78axIUoC7E/xGbqbMLTxqc8i
qDX8sQZ5UFPjeAsVKLvfLmN0FedOvwMN8re7cVqk5u6R1aN9ICMNObnYFKoU+wZ4e2AmkSdEIScL
b5Hjlzbz5nEy0jhdLQ3gdfaRuiMJ4NGli2RKyNK3uTSNm0kYJAZrUfOsGDaAAPR+ko66t4K+Hr+u
Gg1BEhQ1UvCpBYQaYTt72KRe1V5FpLZXptXOwendZxpaxiG/9WwVrYuzBlypKQBH3thm1Ptymklj
8z1opWWQ7uM6kZzvQwa1Hj8XFeNbounSFXSgbm983TvqLkT4vHo12+Zr4uwSexeysEA7tIEHXc4Y
OdyD2hpGDl3zpuAHpVFsXIeKyv503WoGU31yD1vWD8dW0+1VxPsi4Knxxp3OlM5zEd0AO3ppjJpD
rBPRfBr64HLPvCZ7lLqgY39wNZRQ0HQiYkO+YJWgqgUKpyFmbRogSvPctY/xBIpAhUj1a1FBHWgq
pLB4xLamQTRYFL6+vwP9ZAXA5xsadKZqoeC/WgiABNU7NgiaRsfSjpA5miKA+KY8JsiiQrgSsnjU
QJC9QF25tp9F82rSk578WmTDZj9ALcQaqicc0nE1v00KBZukZWkQQ+o99oEULAEHKdJAhB671UKy
G41p01gHUjfK4SBGu6E+me/WGdT0wrsw2vc2F6detfqTJ5AhXlE/hQr90dUfqq4aymA2IPgEPMDg
dN9jFLdB4l7vob8c1cGyQlemb2vdjcXTeqH+cDdsq4myVfTh1r1XCf3wu/JWRZSFo48YgvbhF2b+
2UEK8Dj7UP/DzPlHRoSJ6kcAPflg+EEfV0HGtMiTVwFe2Lacis1Rk79fSSoqt/TJ3ItsnnE3Tl2c
oPstkP+fuejccYXAJ1hTHkjMhZko56UpQ/7WNaN21QEmciIjjc9ze7Bx/Ghk43qZhqh6GPR1o/mz
2q0JwiFoUAJigKaRJAABa81acfgXQ3ZFdGhLR5zKtMTBNOHNPh3zZp8Zuas+CguxA3VwS5982OSY
EVVBekBGd8i6IQ75QENurFc+NqMC8iBcUwvf023oFQ/OuMPPnHYBmVW/0FWBOqD6mHTnZVxH6bZT
oVvQLoKrpwJUu9KG2to6eNmg+GFwaRDWw18C1HeQKBCxns2J6UGq8v1u5M2nWw6VgpQM7ra8gJiV
/NRzc77bh/Eyb4COQV08Mer7MU+aLeLU6pPXFRCqVEL7p47iNXFXiO9uWwqfgdR/Dd99E8MZ73yF
85nhNnkDPeVIQwqg4xBHyz2OcFIZ7QzoNYnZ3NgJIpJAOryNVSBWVUODAivTjHkyrSPiKajXxO6K
TxYGHTMtoBXtId6Ry/2UaW1QaxOovmMGWSurCXLdcQb7Asx6uXY5hIbxr7N/2jF4IlrWfIvtFLoe
Fs8vDctQ+xfFDDcWeC7P5EtyLX/2VfvRQpoG0AdFZ8rK0fCTRJwBjqoHIMNk6E4wYtWArhpZiW1A
VscF0IGsNLfqkIdUPcP0mB9iHd9EnnzFpnpSiNcjAt8AP7V0ydpMlajIWlSoocRMAJq4BpVfr1uZ
Yc4vECoBg2e6WgzLWDxZgeDQtnYKtgL5USOgxjwbwN34OSLDNwqBJOoygW5xtxLdQkLtBIrQWJic
l3vn04sC+oqfG8CaDMes17YEHC+xh/QLeFAofqR+ifAGIFmYQGpYdNqXxtIAsqrlk6wE+HlKliMT
HmlfnFJ1kPxUw3OUjyoKIOIDO02nVcu2ZPsB8d5/t2o46NDGUBRUs8LmcW8J19pqYQ9mNvBZK+iH
9adET6LXuB73UYNof+um43PVVP4wCaOBP1c96B2qBkWTF0iL2DvbqDFDVi/TG/wpWJKstCRYeeJE
1sRUPyxZyhKJYqzhttVPpBRyZBi8Cgh6p3tUITi+79zY3qDWkf2ijMkD/Q4vHjmAn/s6caxNzC2I
LptQpxIrNlrNlvbJY5oYR9Mp/bu9MkiV2IGPqmocrfTN+jZGloSzDxY54OdnNW/VkfDZGRV/yqby
jUaeQ0XH5IdWFYp4eO8iKRqdqRlLZw9ydH22FVQlxELVjmtu8kiNB4BHnQGLRz1oW+jnxmyPRm+i
AEwhi2FbdKLHQxYTRnz/H50ib/2p/NK2ghQdisS06qFuO+dMLlIPxYPtjttlgm6P2Q5PULDqaQKo
zJbfQj599pnvO2aXuqrieRED8o6XWCLxSa/CAQwfZdtDa0W+1AA1nQfANomNOS0/Km7tD6iK8KTk
gZqijkrVcfEkI6b7iUDhWxobgLg9ARX105v0XmmoqUxIBRXq2ZmGBNDpm4zZ2EVO3RqHvkfD+kw2
cjdT8Ei9ApSdVg3NgyzCL9AOEUcvisRRhgNQ6HRJDR7vioK6Fu8O917Nu4V8qBtWbdSsqA+ps2St
W2M/r7n4FFUqQ3+ZTetaTL69jnkJ6teF86wKFm3vXGyu4hc18j7FFkMllc4zD26vJMAOjiouqVn6
ZCdPMjuQynrzpL69eM4mckVCQvpaBJ0RcqI16Gq5JWoTKIb/t3cjT5xRY6gOApmo6ny4OBAYDNJB
y9bU7b0YY70xXHp3dFYCGhSbO0Mo8p8x8i37+/FqOMR1oR1ZyXIb5VSwyOA+6bIWD5EetQAnFc7G
w8nyBlF7tgrZKPbUpSbr3EfV7NMT9Zo01W6dNQQlCghdqqnnmVF0AzFzmdJAhePcddYulHxMfK9r
oTLgFd800L8T37CNEV8RHWJ/NH268WDGYsOTAjilhvmA94gbc9T4CUQA4CrDJ2qM1G6BILLCQz6N
uRxA1XFUUNxl6iJb313KSD80pvc2Qe8BYbBQR46GQEUr1s7YQzZ28gf2tjz1lfP74g9qIOBdNoqb
TQ5N30g/6mO5o+7Y1h3AaHbiU1dxc+OxrF+KLH+7G1SRGoQvbWdv5G0G1E1lIGjjTlX6oCWa4i9L
owAS69WZxpLKAoh46Zt7A0Q5aPXDIZwmkRd1qTESOwWOpoqCO8PSRe0WcxNbNjCCL4bmok6ONCKU
SnGRbBqgY28B+Bi0go8bZOEhXe8m8U1N3FUq6+IvVpproiQP+eaGGz3RfJD77+eTRwxx2tljucP7
/cm4rAFQMLR8AUL3IPW/sWJoeGUMBSNXNsg7Z1dp12BmRBASsMQP1qbRIZ0w1ivy7uzE8WVsDFdq
WqimnuuQQ9a+ldfSBsmjSMNiS68JEtMoyWCx09xzkUbjijWsMno73q306oq/seYIiX2Y201zxfTW
lWpm7ZCrjsBwykG9yWp2AFwQ2lIAwD4OsZ8nU8J/GqnU1DvYQ/k7mWYnFnbrvHGT9TInElW+kn30
tg4ZIGb8/7jOcu/hf389XT+qvmFBoazJLeNUcX3bp7q1b0MD+628742TbLAMtl65ccptIz0MoACj
KqBxoiFB1tmH3BuQctZa64FLMk0hT1qbusqA6hFBE0Hwqc0auaZBMs93JPcBJKQ1yFdslbhJ9vaU
riVwPqvaNOQONTHWqH6XmD6CGuYhaQoL0G0889sIP3koMYG+R893siOWI9113bTt7m1fEw7JHlE+
5QFfkOjidrm7GarWgNbxH2PqZED9OzBzmD6Pl1DeQSHfyQUVzD/3ulXvaT4N0QQNH58AnxTIokzz
ySD6wj3ZulQ2aTGAzyHqE7ASzWnUrPr0d10ykIuEqrXNRlBr/3dfWilPom+ODUU0Zj/ViqH4dGUC
tDJfldNYnSso/vdu/Wc/lANVgApGMNPN13faWNTVAeNVygSA2WkfR0PUsLiPPpThzgEtyEMDsm1F
dNacCOQz5JdNswDGeTANAJjTJ2MaDosuO0icpX3qWg2o99BIUgBgHqtXXUMQHlEgCI5OztjRz2uM
2NNcUyd+ikBWekWT4WtrYh+DChd2gXpv26p2Hnloo3bq0gU5ZN9HEDTZKtybrRHEym6pbVonSIQP
1xEyKZY0uiNE0OQ1NNHwRIEKdpPogdPXeHgNqZ2dRvdtAs2ixjXyeSr1aP5gZenaAZQmqN0mR6yz
k9tKS4xbDaLVuqsRJzMtCyX1prFQMVu/rmw+u5BBYoEVlNnKQ63L37rI0g4IDRs3iJoe1DRWz1rX
uolfvUpwxW7tZJJdq5w1e9i1huMlKPJcyEOm6L/PnibIWkCnm5VP91xeTB5B6zsFLKYGhv1I43nr
tX6DEh/beanlxZCZXmDq5PMLWZarXjUvc/ZlqkcQTMDBzpjOk26i9DtA/cHbUnCkXy2DmhyBu6Xz
IrkD8w1PiNbPPssSi2EZW5ZBtZ90NeJ7ilr3wwtCaK8gVCrPbSWtbdWZ9a4tWP4MJb/vOoCPP/7s
MCQoeMEihGVICkiq4MkYEPIiMUA1to3AboqPXXPqkjNZyXnpkvVubmUDnt4CY+2LzjLORQY80BC6
n4Fv1cJDpEEuHSQeqHyxWpEI06TmGbFd40zefGiDjBniWLW/55VlHmJIPB3BJMW/qlFQpxLM0IpB
RAyjqEY/HBESIqucXOiKGsZBkpot9307aY2D3f9ASTMbvOjJj5ajPoJIHajQzSGVEeTao6wvQING
Y4xarOyGBgH7Eb8jfm81pft7npvFEWjgGqHPpCiOHIgoP3NCzadJ3M29ddJ1CfZWpaOYZ5TqBWtd
SDAApzr3UxeqUfLixWGHUvLem9VSe3YbURrgDALeK06d1eeuSMeVViXha9cBjqT1lXwNm8RaeS0v
X0MHZQerKvJQRYErK8UCZ7czwGhC2sA7aKjFPPO0zTQN565GUg9Qq/nQXazEq/u3c/M8SnxH4Eje
TuxPowM8xmCJhr2C55ztSe0E6TOg2CVyhkcRNWsaGwC5HIPZPE0p+kpbs2kFE4SutafpbO0ypd5B
PsVdZ6DtftGz9IWDYnBT+0a/iKLJVzReFr0ZFCpg5N4E6gX9GVsz7XM4Nu0BbwBHpZIi+wJ2G1/x
yAsfgAUcH2ulvdF4pBfNJg9NC4Ex3CTh7aYzASdqobP5mnw14nT4KcYI5QrwWLv1dTvuUP2k2alm
ET3iOAgMvV3aP5Ovegv9E/KEvJm82SlkYd521tCbBPMJNR0DSFjk4EDliBqxicNHg6Aa5GspnfwM
NJ5zKRtF8ZXIwq/Z+1VUIlRKY8n71WKdr9KhOnclxLGSyL7F2L3u8Vk0HqgBid18sNIQVRtROXB1
Z6CuTMNbXRfunnwXD+i8IxJmAXPa59EjxP3KJ43l6TpUAfuvOIhjqVLXvtU7+Y92SP3RlMPXCNXF
1iPLPnrwKUXyjx6kE5WniV8kMaqJRgoIHyWkNrdQtynwLVLU+BJSVfHYcwJLhSbYXDI8psOJs1QY
j8BvUBLr6EEztAu8yUBWL3fxpcnZWSo1AylkOtN8mDatjRzwcOTs3E6ldvUeAV+j8epHCWDiXriK
vhnGWnlBBGv2MED6WRUSwkN2CkpUifywNumtowj0N6SetSOUddtH6CjKB2if74wSL9tXK1ltLKmL
gHypMdT8GyTstCP1mi4Zwansd9Bz51ccLv1+ZEhLhijmRoVyW444XGUgOjLyVn5y9DIgCjTkUXEc
RjmVgFjOru5oK9e21TMIin4ea73ylIRSrqG6X9lgykAWl5rYVtWDYk0NsOYFniK4BLbW1EEp6L4X
eDYiUzBZyH3itP/qsoxQBJKBDgveayOHWzI9ryH2ZSGHk1s41oO4UP42hm25WUp6jsDdorpfg1qB
0tnR+H3VT3IpU2M45jI2VyNUOAJyJMOyFF1FGd+m70vduWXuRfG0gidbSK7oadAWVtC2dnm16hwH
TTNLt0xv84DrCU6aag7ifKeizqjJvou68DZ6r44oRYD61FS7msZarx/9QRn4jQy/HFOnuWD4gZq6
+NCUnHHhd3LQAko8LgLRc9ryQx4zRvWiTSjEJ8pazuZZO/qv13N60zRQkm7WnO6qzt70VffJTQKI
X64sfcjPQvZ9vM4UUD2d8i/dbGIZlwIRurxvt9R7d22n5xg9zN7HaUXq0Th5vPvTuDkVSHr3p1uS
q/fVbiDAVE+q1dRUdWivec/G1TJGV5N+5lmvPMjYko/lQpcQfP23ea0rQAoiT5E1KKUlMmddNdlH
n2XFFsJrW2SjfqJegn1oGuthfj+oC9Ur0KLxBix/EbJssxsNuaWD5/n71LlLlrsxRHy/hRFrVpou
1DVv8WQjdYGaGz8BqO8vEaDFwLBqK9Ig4FFTnEwTOqHkRZOcqIf6wiRl/tdJLc/Ob6kSLdFQ6dss
QXerM4kaUijPvMpqezhTP0J5nE0vkUqkMWXy+egI1vUaTytnnk1mxIQ1ZBYRfwP22oDwUPqbiczb
XimlcaVmbHsncASP1ssYA70OKUQ1WhWlauJYjFLtYiocRg2i1dBbZYh5l0MIBcepcFhsZwaKUX8l
hw/DXa9tIGdb+DS2rIGYHHBP3HHmNchgl5p31iNsNadbde/3Awoo34yjKe4N2HP8QOq13y+LNx6+
BrXZ4cPn6TsoKEESZiraClFDdjP0Cjxrx7zwElXoURyS3SYHGiIHalLn4xC5ThMBVrbmiX9ea1n+
z2vJqv3sJal2cPV45dgWf6Qm1SpUvNfC7q2uTVtBFEkfPXPfqXn72PeFd+2LeIpRoZaMiFBfNVTh
PfcRuEIuvtTevB3Qca4VjjL33sv9aIY6rU9j0hy864D1qdfV2mtSxK9Dlji3QWC712RGvKcuUXe8
0TmChcbPxOEpUi+6pdqROuQUQ5keXEbzOZl4PzQO73Cb9UBNMQtkML9D6bxA4/jm0AzyAQP57VbL
UtOtHARxUXYbL0Zrq/gWMvD8pjVUMK9OArcpvCmzpYblJlJjgCyA07/GRf/AxlweaYiaGqpOWxTF
1iHmCDdEHqEln8JPtQAeyBSnOTSDmTqoJIyy2zs6SmT0E0eX1EDDMQxaTdNWdEyhMTqW0NUytsy4
G6MFTGT9VqpbdesYBFBAhqAX9kE0DGRRZ8/U/DjLiYHu+iYYVkm2tiwdEpk9igtuFPAnN2xKkI5Z
XWxAM8g2zZRNXawy0n8MGhA0SOklPnhKzvoOJk9dstZIOc7WBSZPcHpkaeN57p1hXmqyZiM+yaht
iOgWWESoafQy1lDqCjUo+ru9Zr2Enf4VBZnKCxm7Vl9BJE9/bgrmPUo93tJwXKAQnyHAwx30xH4Z
KpXvS7XOArJaEVfWkZcijzbdIETt4/kG85KDc3cDJBM/3CBxubuBlClQr6C5tCcrznx0EXahbmEB
0Cc13c+z/gABT/fUhTIJuJUk3xsQOUYd+qcoBGduhF7ZELWosk+Dwm7kAAClA7GLyLgsM1EeMP7e
aDgEe6H5OR8La4PiLvhYWVCtz4cC+jATZqWfwC5LQ2MlCq9A3rbcLuNewsSmAVAScS4UB7ubSl2F
wJTTXPB0US/qfWH5mCb4MFldxOpVN9WnoMauOgSq6JKlgGC1U7OYaUyOURyMAoEgMtwvMa9TMySK
EYUODJ3Zp6URXc8PfQ3o0vt4BDTSyRggtBf8cQnKYT/yDz5VmwzbrPW+99FQPUArWT8zZUMdSEOj
zLON7fg83hRbGqcRumqnOSLj+hl7m2U4QkFJaNohyfqnRT+st4z/adEIBbH6kieu4+tgTk1nCjqA
WKFrb4ch+0pDS3N3/gBR+DOKfgFPO80EvkzfJOmAaPHUXXydabUmTr7OJyCyzueZvhEBAE3uMTWK
BiGdkj3xHAQ+VRlBRikaBzrCjfMsbTDTIVjzO0rYuZ80PD8Rw9PC05gydtQNACFRv8h4wnsuVrHS
qj+V9kJ1vqY5VqO/zQk1JTzxKEFp7qySa01IXxYVTsWIaH9t8Xxe9RBxuTDeQ85DjXD6iovxK3eg
/QC9SOnnHFqOjpBVgIxKegH0eNjbrlS2usOrm6t5DU4+4GEZHuSWJ/EwmYjr0HP9890krWUK1FbN
6tYy6B64Unf2pvBkgaoT2ECCH8ScTWaVxkvGhodcuvmPzMjApMTu7RH6mgwcU3jEimq8MNE/UPzs
7zze1/ilB0hsrl+CBRy4XfYJuhTFlYAO3VpFduvFkpyBABY/E6CiilX7MEBja4Y5FLUBqCeqYWyM
AepVHfR2t7VR9n5Vmai2PSEh0jKZF6X5bUCLSqAlaVHCUIDY6cyLdprs1imKlgBajG2K6ohrpDbl
CbUNcAJBcbK5S0XqSTdWwxBiJ1BYmbY7ND4NsVQtT7TE+zo0hIKevpMqGt5myPfbAD2CeAWRj+g0
2np24VMhvS6Oyx9dDMRU63lf5aiGQY6D1uxhtWq/igHS8YC029g8BYHqPZ4KOQB+qepcgwFl5CTF
T5dBCzrYKHOp4OhCs5G0aVY6NB+mH+TIDqphRHhNFsWlqKElSnXNuyYdAKj6q4HZCs4SkyFCRG2e
kfUePsWTIUpr86Qb0CE+DwhVFRVX+dNbfEcYTrEZkKCmendB2Ev1W5u9olJo8QORPtVPPDk+aMA3
nUBgh0TYm0PZJ2uWK8DzKam7lW23sdTWOdoytJwA4ZJsU0JIESgj1Jgnc6LozjHB3wP5IdSrzEG9
2+c6SOz0lwFmvTaA/n/thv9h7cua29aVbn8Rq0hwftU8e5AdJ35hJdkJwXkASRD89Xeh6VhOds45
dau+FxbR3YAURxKB7tVrgenjZgc3ztrJM/7yl3hP21kSVkA2CnCRVaD3yLMW31Kdk6SxGcTtAmVj
F4J2yF2EtTUuHK/oIBnb2C8ClZe2QxISyYELb/t6QSyb4FkBpZUBvkMaOp7z3yc1lgNwXqnOSFJV
oL/VFwM8lYAXQj+jm37ZtCOFTBkUYSRgT6a3VmA3rq2gOaVCqQeuL+XorkVdgd1dj+gCwL+TCGw6
tSUsevOuR62YRqB0BB8HkH2QRI6PN1M6tsVRDuYXMtHF68NqH5ism2eKpOX7snV/QKKnP4L7EzJG
/ZgNEAet+iWI0F3UmGSNfLs2koci6W4Op7ETFz/K3DSBl8nGE45M1rqZBrkgrKUl0X2DfTk8NKYY
uqMLWNLAW5CdbmbQ96b9ou77twmtgMR2M5l3GfMhZWR0oY/fZIPhL9e30Vo1cbBKM1s9iYEjj+qG
D8wElouPNdhDPcs4knOSpomGSgitkzcA/dMOotXRkrwBHjVnT/lf0VmsnlxwQV8hB1C1bdsvq9a4
ayS4xSiyctGd3ajS3NM6rMVXR7hSrcnLRC8PFvpdwYaJdwQcR3qfsvpAy1IEkJAg7DOaRxolJYgo
ceRsTrQaclY9SOwbBRotD3qjDvTwXGvAMWzi7DlCMysKHglooqBEupP4IO9t0Oie0ZWNn+Y2rp8a
kGMsTAlltgp/tAgJnxhyQWJlxum46+MSgAudU8Vx2lomCW/AiodhwSpuL4BmyM54KIGvpXbQbGM4
/irtUmuZR8VvgdyHCEDUFBuzbKACrEtwhi7BRbo0lyMHFA5jdyETOT0BAhszdOSGIsjh9SByovlk
uy1iuT0wukV/IbspDAlJGmhmoV/fOrV9U+5qHj1Ek+GA+osoreKCgcjKAkfqFKXfCzzLQa6iPVyE
uIUWTLbxoB28ICO4mxFOt3MoqCvLdd+jLAV56lUYvvCqU3e3FIAyHLQFRImxo8QBORLhjBDCFu0K
P7D2PTlyJlDzrqwXEGTkB7+qSvzwhWzrFH14qTvoGhRuAkGFaJqWZuunL50MqoU/FdHXJmguUiIh
vxin1xoHPvxVqw4dJEPzI3OKT67MytfewH8t+pfVM84DxYqXuXjohwoJAce1zgEfp52K/f7QmKGE
Ki/71ytXo/PxlV39ygavL7WqkGep8lcU7T++8tBnn9K6MJdp6Qx3U1JuQGIGNu7JMbZOpYyvtsTn
POwzBjLsNliD4j88oed/OKCObm1tmZr3GQjNlr5o6s+u6F80aBvzf4LaCJXOKftqWIb5Eg9+tmL4
0t/HeWRs0b+dHpIsFeexS6e1G07Vk88jEEZzx/oGIY23t2HhbRhRHH/rbSQB/3gbagr/9TYSJ6h+
exstNjZnG/vkZT/i+9xIyFegCFE8gQq2erA7/KzokROauADLV/qqvJAJuy2xCoXdb2lI0/kErBIN
O3ucp6Ov2xdLPRWNAegxBymyPznJarC5e40qq3jAUQvAhM69Qk/AvQ6xTsJABOlItjaONepXc12B
5PgKhFHx4EVv0yEJhnpi4iKb4PTmqe+ct4vQdxng754xAF2qR14yTMit5DYSp9oDch6o9ljm3gRL
5Yp0HRwL2QWUQKYT2GChqWd+JzPURSEVo6NIp4aiykmpU92YD9i3RMukrsGHqaTTngbNoEIX1g0D
9scgg05A/7i/OSCNgGjzPVqN7brqoh3kOvuljfzZnop3eQbuKzBMBCBDBc6avOC8DvdU+CvYBDne
APSyXhStZ+DAJDlfRJEMtlVitfaK9N4tbYSmQrAlYXcSi6c78jKwuC067W06YGd62UF1HSRhdxO3
nxix1OqR8swnorAlnx7dfDrSfI/8fR4EhufI2m5tNJIBFhZJV62zDhxKtAWcd4NkHJMaOiF6s0il
crrM0U5no8sXpfnbJVSGWqsau1/JvV3qGDZACol6BbBrVedh9qKStkarH+zETZslIZgsmny2B0oz
jAWRetX2W7zFnB/Yvkn8hiH3MmrGdrp0GUO3iOwTpNtgu3ljHVf43QSwA50Wy7zgl9jCg6vrJDot
lD9+DsMoXo12wQ5U3fGr+2lS4uWPKOmnurZ4yHGCfzDwn9bbHgoXQeI7q6DkKHBqYVZpi/GhUfgv
pbLGwHBmo/LaaBv+Q+6Y9hUsO2sDzxtoprj9ychxXiOlGpZb2M4xjiYirWMD2ZcS0HQujuTtcveg
QFvxGMfcoTXIPEBa9MQLrEFL2siDAY+UFYuCVxkUrHp+rVXTgH4HQKXGTvi1AnE/yFqC5TSCfXbZ
2AM0DaPI3zSO9+bNcKymqWT623wdQU4fDXZrF5o06B1o/a7W/xQxE5j7ldOc8E8RM2e56fL2RN5J
V8bJi+o4gjn4zW9e+jbRkPvs49y/BdN3Db9q2Ukey8Qfl6UXGk9GrP51p0b2ZpPvd3/EGSm03EfR
jltRZvaRjwFId/SHFjiIR1WP6uoOnX2se5VD1RAfzhZ03zZOLx/s9GGOfsXLFFyg01BJz1zXno8E
EUhMjpPg7KhY560gCW8vyHZz/G2IXAJrFjTv5rbLyVt1HArZfzgsvX6OJ+6qC2xIfBkWv6NLUeVP
6F/1gXj8ZaI78LqFS3DK5+uK9DLJWKcCtCleAAq036MTDrB77n27mW0VJ7dXKPzq7RV8F9gtzRoX
LlnM8zXNuAV7RnGNZbE3DLBsonspXTTFmG46qHxCSy5g+24ym4upK70GL8Kj2QNioCu9eNKKR4Gc
E2QWGui26ghyFMLZW+ghmyehvbhfCYibKWuKLpAj7RZGHtZfuhrlSJcV/FhEQ/0CPbLZ3iqoFEGQ
yFk3Wdt8qbFXtayqerTLCGxFhQLSWNsHPR0dUPFtegPJ1Wvs9Z8gclGtoL2XXaWJdAvdkU1qm9I2
uvu/iTMqpBdKE1zT48itZWhPoNvXv2judhpU99lhXB2VCcwyWbO8sJajxC9KzW3oV6z7CSTYIUR4
DBDkbVqRWlsSuph8++JalfmYFWN2nwj2D5kpKkgCc1s6jvqso8zQ39oF8DCV4Vyx1yyPlosfAdTj
3SvZKs5XI5ocH2zXdq8phJpXPlDXW4qgCY5CulMLwF7JpicMHthb5zxAwOIEIL5sDdZu/gK4dLuP
hpatuU59+bC7nfvRXuFY9Krj/2aXUw712SZa8JH3l6yUwSZjQ7WuSl48g8bQ3kGXMlzyqCueJW/R
tOzH/sIIMUynCEmJGvSYFGzZ4PMZCnkhZ1an02MGErIYWycJna1VEVfsifUyeZB+J3dD5gUm0nBe
d6jxsMwX0oqjvWNvLVeI4R9yGBXoro4FG7vDHA7ZPujNQIQK6KkGLCxTPV6cpOpfupU3OvLFNEQH
wakxX9AwrnvNMGlABlZ7oUpaQ1wBrSw0LEYomMWuvKIyHT4EvXcmM/66YCiKAXKvsxZLBlBBKyAE
syOvb6nXyFHdJstxvrs9bpEdydUiQYYEWgAfHsP0tL09fKNxrZt6PwSQj5MCC5wTZF7mZzVNZMhB
JyBDOjlgd8cZ0pKbQVfZin7sHpMp2nQ9j+/I1JsB9I55+w/5yHSbdLP9Pqkbp+Zo9fIfiv//nZT0
QIuB7QFvrRcB8qT+eBemMaAetZB280218dFIsdu8llFXPZVZ9NPSu67Gb5NFgM3kGXSC9jz0fh+S
9xaMjJU434YyQ8eZlcfNKjT2kaM7i0c7mO4xiqnPePjryPbLciFzr3kEJIQt3YKzh4BZagNZ6fYE
IrjhIAXEckI/EHfIL9srA4CJ56mBkIaqmvZb0PC9sIC3XVSAc4OfAEKhhf0Nyjv8s8d8tsxQbpuX
HAxN++iXb0vKCYClXrpvS6Kl/BTjs5t0Qn42KjaAmhF3Cj14C+gcyM+lwGvSndS2v8ZV9gSa2BCE
pcuxK/iGtMEipFXOng+KiwbEyWsatn0LoXAocpJSGGmG1QXzz+92khbzkMDAwzhLsRc8ByVkgxe4
cSI8fxaQ6phvPrr+S4wJwM9hmBJ7E/d2v+KTH+2TMFSffchZ97KqPwmrSs85GKIXI3Q9PlNYkmTG
HhzB0Nl0/EXNhnCXZizacjQrrtCY7KwTWeP/us6nfmVXOXQ/aKw6pwetiOOsR4gKQRfUm9a26W+B
ZfonclW8J956gK66O7p7t99MZJ9ca44ninsyuRowMsKOp2q8JzuZyPk/7X+sj8/4h/fz+/r0PkNC
dLyvLZm7CdHVtrEMz8EH8tdlAJGtYv1dX2bgfW9kgNJFmX5rbT/K1sC2I//T9iAZ0RPmGHtKIfSS
+lCFSfEr/e+lbpb35ebpKSh9vbGAQrhWQ3AqV3+KRL0MrSDfkI20E3own15kbi7sgYEXG49S24mt
PUqj5owbk0HuLFwR9GcfLPPPSWO/PYDT+i1shpHpsLCr+jNYQ7zn7FfY1I3/Wu33MJpeRTH+iz18
+u0JB2MoMN11tQtNervxHxKROA9Ae0r0D+ODXpmnvAOzBUUKx+52nmcH4EpkOJTo+HZKQHXIW3Dd
UowyXG/RCqDpGGosc4x+BbAvux9ewVzN4bmMphNoI+4pmpYdQ/xu2XNxyBTjYfSBWnEio9jl0MH8
ZNYoSUR+FJ9pCKq/bVt0ydWAIt21UPZK6R7XLLcZup5EtaDhNFn2DmTM5uzNRw4gzFiWO/LSkhyC
G2ca6iVVDk4+WrIEvU7ex93ZjSPQohghkhV8yShvoi+iLQAThxzciXIpfVxP0MRL4g0NrYzLIzOh
WTQ0vHyKUTe6OvmcSqGAtgHl8226EI25DP1+bXU2VArjNHwYG7SqMa0WWssBtBN+B6BxP4D94d8R
MuiO7YhH/R8RQE4hLa5LHn9Zw8f5fTUmNvThsWcp2BpIHKRUPNvBddK0+0NqbIhIf7bNfpDqg2S/
acEC65aGtXUbB1UJBlZT1MGak09DlEzmISFsCFPDpTubbpia90mE1qGodxONKPR9IkM7wonHaKVO
WXXX59kR8oP+FdBg/+oz9gltXO0ZJLE+JMubYI389rgmZ+cb4VkhZdVpJ5nKMr9Ufs7ASovZWeKm
a7TUtxuaHpjCwkm0/TbP1pMgpbEFvD+5J5MZDNhUgfh5S+9gHIL+yKEHvCAvrcFQgytNNjyQSdYG
Ooikn+3oLUBduzm4zDMBAPn1jkD6A9Uv45EsnVlA9Wn6FqXJsKcEnABB7nZq+npO4MnE7i540D6Q
kz5kqMZC9D3lD/QB41mHto/fp4uirlfcY6BvLrNgn+A5AOxusO/CpnhyWVo+Fdgn2WM23sWNjc+4
y5yly7jYkRMI6WlngyhhSRPep+P3qgCJq/LXgVelF9u+EmiC4SG0AqR3AvsO+O6zBkXlVo7JN9Dg
fvV66PuAaCTcFxxqjH6eW6+YSH6aqGojWLkpQDPlyjBTtnc1BN8yGrVDWdzS0AvxgLqwu4jqNt8E
YC2QkEH63GeJDbbTHBWMXCtJaSkXbQeyln2w/x6PmuGZhS3v92hdHgFhzYBU0Jm/P3KAtZ/USztB
QePm+JAsbCkT6EuwapYJfsOHoQKXhoweoOIVPXgWqizYHofbATK2D+AIQM7fQ+uXDMITRbAote7H
/uukXDdd5iH3NH34j8iXXrp0NTtwq5ekWFqDlnSbFpp9+hWagSF520O9OxrQ9KZPdvhd8iDjF3d7
GrbMXHGwwj4nOHlg2/LvMHpUDC4UtMOi+2tYo1cjIPN7mD7HzKuRnV7U6B1xe1FarR/AqDxkEsAJ
CJNtuynLjtAFy4+FZThbBRTCHZcVYOyVFVz7CKnrhrnVF5bwLwmX9Y8mhd5d5o98YY+AQLe8+tGH
zRdl8PJL0ZQppHEy/6oYvsy1wfM7CFS8vUpjjR9fxXOSdI06WAv649fGNt9YY6A0LY/AbBFHzAcz
tCFnWpm/2WiSpuAIYgsSG2GwzpF7u0Ikpjq4KNlAmMd1rmSLxedOOsOjtPA4CF3IDrcTuLBu8ZC+
AqRRmNiltlb7MF9ehm6CaGnl3Ltq9A623qx6wG5srEylKGNP4g7F9hFo19+Ns3g8GW0dma6dwyiC
4J8qM08mWE5uN75nzZbw181vMVUaqk9J17zSHpl2y7RRVgPE5kVk7skuw+CO2wGwD/n0pY8hO3BL
71IaWNsdBrFzx4s31Hmg5Kc6hlIFpCKsVYI6IyTn0uliR8JcUoAbfsq6xlnyEs3qrYjzpZjMeDMl
rnMxgLidL1bI+CkUznooIqS3yEEhEnJLyxJfsg3ZBvT/rUw3iSFM14u7QYIupHOzcVOVAn+/pjKQ
gBTqgE2j+gz2XB8Sla5x6PWQsU0Tjv5LDfKaoxtAvY9r7WirmPxlL0DhP/lGCSas+ketbONV3wRZ
/XZjgR83ExAEcS1UF0srtz41QdeteC+cO2lBWyBrk+KAggEYHaIpXNcMqgipFZXLvAb5Tqzl6Up9
1wdAewPIg7FpoeiXjqa1/s8xFEiXNAXbCdfRt8Xojhdfy7ILcdyyT3TkHCo+3TNjOpEMWZYyda99
dMIkX8vwadGH03fff5sHPhSw3I/OawtZhgWIj/iV21GwUQEwNhI0hmeWhsm6b4T1qTL6r0U1Qs08
AQ8ednXfQfdsL0Y9yWC/JgF8O57R0JOCWdMwP03jOE+CrOo8qa2Q0ALcxIiG7Jg0rrHMJ5kukXPK
jnE0gqSdPF2Uqrdbck2ZiQSKW0wHe0QBrdRtlZWBRvDEgvA6tMCSUxiBQcMoRPtoOGm9rGrBX1Uh
73wXvV6LQX4dRND9QMvUTx64wSc/t8HDHIzOXeabGXSfBD/gL1ufM2WztXAC/8pS8ZJE8XbS9SO6
yEqFwNZw9I3TOLdRLs7c8WBRBepDzLubB1wdaNSZUJzvVDhtCRJUjdApH1pk9GaEkIYPgZLl7zbh
gYGCRKkpmOLG97mEOqL1KO4/rue22KMHWXcC/wbaU0zfWN0yLINjPoElHZgbnaQpHYACK9cDVZlG
R+sLTYqg7bS+2aY0vFjGa4Nj9yEJwhqnZNMY8TeMV/NwlIV3p2SRonM3CZEuAHFSoi/kAJNdtLDd
km8/RGO3vGpVPpxvwa6vib2z+vohDELuyXp0ixZc4C8giAnPoqpde9EhH7AP7eilZiy6KIFzywrw
+41ng4FsDkHP1bRIk8jAr4sqVsATQdTg9vs0srwGmfWafpg6sjuqdy5l3hUrqYPJE+WowC1MAYBg
KubgP378aPWC2RbIFtGWrtkOPU2PGLMSfZl0axLx4c1FRmmlDlB9wGboKaSB9yGOD1bFVxToJhba
g+zat/fMkbNtXsFW9a6FTJvDF0VdQG7Cspz7JJuanZt0+b60XXU3QQgSGnFp82WE3KNvxMaPQDY7
r2L+a+cX45ImFV7a7GRugXkk7NWdjSXnSYXpnekXwSm7HXJE3jwpAq7tPkzVmkGhb1HoTgVPdyrQ
pR6bJZJW4dl2pAVcjT7ag2uDg/4KrQcgZHyLw6kJzCWiboA3R8pn8T7ZrBK5hT4a5I1RzrkDZni8
KzLZnJkHhXrBCg/iO6BAMZNWHarQfKCRp010B96SfNd7uj1BT6VFyFEacbYxa8Dv/Kgt31YJ87xb
sR6Z1MQKomRdOjhojhkDIeHtpVBbwrsBgmZHq40q3UVpKi4CpArrIJDJmr5Rlf5amUl5hZIbO9Go
jcLuXDY9eP/go0vYmHLtAXGxTqvwzYbO1YeoMoL5u4iu2vJcT/YdxdNXEeTxYh1z2axvC8lI3NuQ
LT7TOkgOg35D+SmSTKBUqTX/lZUlP4VM/Xt3gHi3iMBaT3bhuf7Sai12bONyfGYp33YqsL7k0oKS
ddmqLYVlKKHnFg727TSww39admJGvfAkaLho2SKS5cEmWGBr9PYOXYPRunCnbkMsZDRMkVv/MOR6
SJRlZttE65s3kkhKmOXPGI+F5wGaQgeR4V9JQ4cjW155ARoRtDd1NUckr4FL1EMzBfZQaJp+GqJk
kJyzusvmYaykeY5r48e8EioelzQuv9IoFq57GTrzkz9N03NXiu7OgI4Y+bhl8/s2Dy/kG4FcvG+V
Dc4AvCIYNZoHbLB2EQhWnhNjMoApUhvyFQOzHj0QBtK83u3bq+qSJfnqKU6evOJnjU/eVqbAuvdR
OVxlUWag5cqHo6fJnQAbtncpc2po6YAvag5BN01ju+4DjdIyZ8AAJtaGhoMFDHeZhRca0aQSG/QF
EgTDkYa0pB/0D36WPilNe5IPbfZo6KxtWXNniw3GALkbXu9H9O5fKARFGX6BBsX+NqErhLlFIwAQ
FHoRuvRFIuZF4qIZ9jagywswTIQoZdfeIm1CoJlrxzEWzHA5RLZEuHL6Kbqv8yq6R7dkvksgb7Qw
KaZhaLMr6/5CXrpQsDqUYezdz0FZix+XFp+Bed0sBFOS6Wbx7jbp9lqlfhkrBYVtmJXuCg1XwJCE
scmOLv4473uBQiZAa9P4w9N/TFS+7n0kwevO3KZ9Puw8dAtdY+7+w9Op+F6aISoHfvVcgC7tbwFZ
6z+HqqrnADx4h12tcOjSK+Q4LD364JFZJB407Usrrs9+btgvTGymqEhe6mZsLmMSA6etzX0p+TYD
cHyDYpT9cpv0NsRuPUUma5qq4/xkHFmI70jCK7T3QR7pw6WPAHjjg4LKLxytfrbSHWTe/QsOPIk9
hiuyhIxhn5NV1TbKS6jhuU4IWddcrF3B0mdRYCuYdHH3T4VclcEc56dAGav2VfrF7ZDUyIHPxkm7
x/EQ2++DVbdottPTI4jdzNOnwGyfUfIY1mmO3X6rsRCexkeI1sHj0u8vNPJNsClMXSaWlrKA79De
PpBv3jhGu3zjVkBM6anv88NgLDdmCAbTBBTWyAWgEX7QPSq5DVoVfEGuqNsH4IrCWWDwmfnayyfy
R+B2WzE7nI40MdcTO2pumcanJk/UwddtFU0XlBdX39Ew9iJ8T6PhZE3Q2gYLB/gZm0qeKIwiJiOu
tl0Pstg9wEf9MnCLBhVPZcy9AVGeVovEMuW9NQT1BdgXA2hWlE49WVf4fNZanPTXDDvOwgcQAoLD
PHe++yIQR3o49W0SXiCDtu04nvTLlsXDBkx67eq21dMTPJl3RzJJ0PRtzMAGSBrpUZF642uU13sQ
7xg/LNc6Qbh0+iLALLD00e9/B94sY+f25rBDeylQm3qS76JvMTWb/TTy6m6KnHKRqZKfc92VmiWA
R0tIAs2jd7sr3FKsClkcShtcijeSGcBCoetj9D7YVc3yQI4cH691lTuo8bMISq69qc4NGNJe+p+1
tPqXmI0xOHLBihY2of0iwP+1SS05bigIrK1vc5jXOC/WdyfOd7Ipk4e+sfmVFTaA8bkJ+qo2Ta65
qNoTfnG+kHPivD6Dovpcjl5+slWWr6CMC4FFPQx7PAEXdEuXyEjxE6Y9aszg8SHcqYV6vDUZB/cb
IHH5g6P85pIDP7rohtD8zNvRWFUNK/c0zFCxgDqmfM4sfQQDznbBwQzzOUqbEdgKM9j7PEiP6Dr1
ltgOLfpMiE9TEfOzaagQBLqAAUBItlsZVRAfKj3UYUKHmXHDz8hXQhMtblEMAwprBSobfqDhe5il
VwNYDNxoBCqY2m/o7ADDVl19DT3k1HXGPDVbCaRVH1zGsKxO6IjzVu8RKEmgBSCVcunpiKgDpTxF
QJOo+ho3b2tQhAHFOXARgSMZP0jmY4di2npq0AMyVo31iFZ66zEX4aZFlvKOIooktYE4CMcFslPg
2fVTb1rg10btKdix0ZgtVAvMFabSjFaviXRku3YqORXL2jM24+B+YdDU2megY1p0mhnGnaL6SEOI
1NjPbi/ehvGokk2CVuXV2AhvV5cQDKOzuod/9U5UMlnRQZ68NKTT+i3Y6WR0RFInXVBVq3M6UAWn
5bBJ2sAASLnoD8Kxg6MJ1NZcHcsiUHKNqLDSBLJT6axVY7JVwADNK90m/LkmMkVQJVxlHNselgPo
xoshuw8zPNHGyX9oohImYAiOIwteb6Yh9SCJ4BRyGXd5ny59XohVanTZZh7X8aQ5yxN7P4+tCA/f
piovtERVeNm9GnucD/Vk4O3m9XO02IKkbjzkybGIZXbCbuftMgUpwD5/jnlVD8eiPZKdZnRRaING
1SSqGfvia7D5NEQQDPbRS2lHBluQzdUO/PdXyxKgqPWNBoTukEZHGRVIO54U18lV7tMoAJNRyV0v
DPeJLLYx7UEf0d8LbRpss1mkde8fKaJERWLVCiihtUbrYUeFVknRgEOKpnJIyR7QjBUuaIiWWOvy
P17Jt5v+PgHEpUUVPuxzF53SU1McO31JRhvjXvECmKGpONIduSunH0FObI/gbXyfE1M4+Smynmrw
+fx5S36jHZo1pLSSrZPH2Yp0w/eF7g6r8TlZsdaU5x4A/LOb59kqN5l9HL3qh4iy/mTJ/u0Sp05/
IpsXgF/PdfIjOScd0YOtAXm09xDyjOigA6UzeNUK4+FWppoGnx9N1XwR753lDsoMZKIyFV2MDhSV
OopGFEoTJ97NE+eK1q+1bsv/vhbZ31/xthb79Yq0MitL+4hebPx84seoydB5Swje4H2I4w57Tjv8
rNy82E58HJIXBXGes/bsuIY8j0xEezzaDh1Lgdgh23wbAKCyTy3rQDa6lF6NfmZ9QZsBSEpfeIcT
BHi7hK+eDcDvg9R4qbum+lbawUuAD8I3UEHPN8CTzje/ucxo9D9BKuOg3aWe+T+W+D+PgQQYurzA
3712e9c9NaPnLIjooeA537TQqZ3ZIWwfyi51bbqXDv/kTyx4SiZmv/xtUhSwdmaH+PekMa3tl9h2
kpMs0XzZF8Z4T5cu8XNoZS5vlgmJuHsv0RvyjGvRV1OzWZa1tbUSnFE9aakPU/N+aURNFc1LDha4
OsxRJyX0K+ic3n0TcWubRSCCJZuDCuWi7fwS1KBlvR7QU7+PfJF/Usa0LRsGUKu2m3YW3uwyrt7s
Phjb9g3wdZ/cCmfId/st/nd71aB/japXc+FLV69AeQlNZjUXyxrQ1p76sH261c/ygTXbwQ3G5a1+
JlHCRBY2CTa3oljvxF/y2BmPZJrtfFlF6CijmttkRNmJ2/XT7aV7/OBsm4ar5W2ZNho+Lk0OZeXz
0rSQCSrn+95jy8lCh6DwJiQGc0BSLnnteUujFQX6AMboMnvwC6X26Gt5LrSN4loWQUERCJItrTDP
pQXeV5Fg90FDk170/YLt6bzSzXRbs0myLZ43/pGcwIE9pm7enwa08a/GwseOW29k5p0HHny1clCa
1aYAPNO7Kleg6tJD2q64ZYxam4yyI9m8AAQHAIXfkXMO0+t6KIVvbraS/bwta6jg47I0KTSQzEql
yHCOwjaIlh3AaE1OunTvy0YCRwVVY1c1doa7rzvs7Gg/E8TAQdCQ9jM09IJBohEJpYnbkLzoZcP3
JTsFMU49AzqIt9E4fQ07HIli3xxOIBTHHo/GvjbSHV2SqIREbNZuaWoElnU8NvQUGt9WiCoQ/NtD
+/iHfV75w4uoPEwWflDKDVIcw3704ytzBvPVhxBrGLnJ96JPh2U7psEFgr/dCTQeaCdUVfjVas4U
4EKVeFn54JRvxro+l9ARWZHD29rQmPoGZedm5TUyOYc8Li58AvYApa3ku8eehtqavtpoSl9Bx7bU
2+ZoixIxcg8Cwp145qrXwnTEIsns+L4sPedCDhwB0FuhHQZa7GZHbYB/OWLooxibg29xUCu6GgI1
CvlINtm5QNmpQT02yAxu7NiQd1HO2Z3Vmg9Cb2pTlJJoJDuDbwww5kMRGCKPse+zA7Iqe2pquTW6
0BDqzu4B5Oezk+LJTheF0tLBTbzdn3a9LNihjUNldbsP8dpOL5BNBj+iIWd2/jEd3buoH5tyfnu3
fhsKAySyPE51vr0ty4CpP6eBXDaGGM+eh4LOCEz+3RDhcY1Gs+RRZCFgvxUUG8Y2LJeWY9UvvmjR
xifb/DUIgAKQsvweZiBPKr3+Z++UqywrfOiHPqIYlOKUkotlHdrRT5TOAOPOs29j8g969Jpnp+/V
muOn8dSYZXW0UF3dTIGDTSXIBxZxEXTfbRYvjSkvfoKD+1PvKuclNEYk95F5v3iGae4rB637Ps5k
D2kZDEvZmdarcoa99Kz8p+lPh16FzStAmxDoAvuh34sFl8N0NVmZbiOnyQ6NL7I7J+DxygoH+Qok
/VbVWf7DVPxzn6fq0yBHhdOnVZ5Cq3dO+GZXa3/wqxe/RzpQh9rdtE/8gB+bNnGXdZz2oMB2xTEJ
rOnaCesKng73FRrNUHOKnO4E/bD6ETRt38iOfwyyMkMjzyVo6x5awQGkToKVEaK5DgSY8cUoyuTc
WByHfdsevrXu2kuT8jvANZDJ0gFMeGqLHkq+TllW3qP5pbyvIjR4IeFQI1/vFvcWtNeCRV3gHU/5
HZnQw2WgMi1Dmy9Go9rFRpdupAZ94L/aeGBBniyQNpYHWz/3ZkeEboEpqu5pxL2oOheMn2+T8gpP
fcUTkHi+L1SiYLzClyndGAQRwYb6bWGK8bklFkXQfieyt0nzcdZZr45dsShdTfk2E7/NV4qhy4dx
PcbT8f9R9mVLcuPKkr9y7TwPbUASC3lt7jzkvldlLZJKL7SSqsV9J7h9/TiD1Z0ltU4fm7Y2GhEI
IFmpJAlEhLvXqHXVpnOAhM1CSLB45Il9mWsWRkhjIDgQbajGwc+s+gyAxifqJJMMzLNlt+/+NSrc
kSbzxdGoHLEkOgqeV1/ykJsPFoJmp9/Y2zL7aI+s5otI6nf/EgVAS2KvwO/mi+tF1kPvA001R7Iy
r63f+V2RBDkpCW5QqkkgqFoK/oWmasA94fF7fDH5cwtJpl0DCPemGWzzy4gHr69V8A2vMNCn1LFx
GrQY76BS7YAoA4DkaSRyuvlzP42scwSGfFnMI8lBeACB0UgbFRV3OoLouPpzJH0mUyhRpJEicNiX
GsVH5ICVHrAX/jr1K/6ACvFog38M99TFIfiGIV69s2u7QF4gsKEWrhn0qG3Qq9pW/B3SRZuhUKMP
TGKwBkeX+T3iQBaiYjb6JEbWrVyrs+7yzje27dg2B1k2wwl5doiPq7x8KPGYBzyvzV6wjHjyYhT3
LoKHUVdgDCtUMamK8JfaYNnyd9c2avtv1+YX7MO1hYYBkd0J+0XQraCv02VtB81hBmdNTVTNNweC
fdWW8QAcSb0vujjuFoisgkKOwnVOpcq1HYIxYDZKpG3XTh8YC6SxM+xaG7XpIWa2DHoP3zoZ6zzE
O9oXp3FS8eqnQ6aZ2tQ+xM5V0W/tXmUHAyUh507q/kxndNBRDoYyT8rVraMsvW9hzbxFWql+Y0e+
vXdUETw4wwRpG0D1i8qTEyCexWfyGLhtIb9pPwP90y2hx+4fejxK7Fta/0OMfz4lpxFOlAJQUSg2
XR9g2w82ugHBXaEcYFC8ZF1OZcW1XTcLs0FlYIuyoCcpUCLN4/ELuXkMNKeiKBCBa7HXCMOmuTST
W+sDyzcN/51bjzt/m6EUETJWSj9XaboFlBt5Pdx5G0sE4zadml1SLCPohnyOs5IdYktCdtwY2QsT
/R9D5Dr3SDT3d2DTBmJ98rdNVy5rrZC5mqZNdbYl/yFS79PmiBvvxhTIdlBrg2F346BmbInsYrin
rS01CxZF+3njO/UCsRF+aCKWGe6jkiETXQJd6lDhqh+KdmGarVi7mctOgqpd8ZJo5QbwjPv3T4Q6
zdFvEKdJRqs5AWQCeokURNUnCHR61sYvACrPVd9tqJ8OhgpfI1lY2z6zNDAsOISZ357zuswB5U8E
GGQc2S/IGOb1u48ttV4WdY3s7+RNHVr5PfgvobQQF0jeQmtdn3XnoZgQ+lLLJodEYxejmh+pe5xi
5dVswPjWLByEJvsFGauph84cVMrs81Ld3eyFaYH6Y+7V9sosUGjYY2Ug8Bo/1nSj4RYKzk3Mcc/R
aeA8FnYSQeEMcXM6IEeVdAjp/tluwC+UgdefLB9GUnuMQxOa5Uua6zYGQkIIxU8HK1X2mveJTC6g
B2s2DFzgl8L07DPTz+ZU7kUHMtPZGHT2UkZDtg6xUlHYg3jOafTTJbnEZBvcrIJ+T8DXtxmqkD1j
dxKAps/R2cKAKtnBnQ505seiycCkIGHEfs5dk7UZK47y3clLKA6l83rYkQ+ZuMj/HE1T3trkQ808
TwVf3nqkqfKVKSEoWXVIGHVZ+H6IEI2sgJdHO+mdEoRD/h+zLaEecheVyjdtavygCOSHIGUchlD5
CUCe3qCa/YS948do5i/BTRrsCP/ZCI1PqIK2z5YBfsDODgYoxQ/RuRySDNxL2rgChGYtyyawEONJ
/AUYI7O33o/XKFLMUPsRQrhGeMEfOiq/5b5svlQD8vaGDNgDFjwOuCdrhn/HPN7jpdWCBacCml/F
a4mXK+4HkeG7iLrhNJ8atjYOZoU1VRaXQBJNPXSQHSqzBtDi9dgNNqEF0B7oMF5QeHmFWGf16IyF
ewJYsFqS3dAgX8yroLyLPXu8d0WP9cs0IABXADJGuThy4IufnBxyuh3Lnv18rBY9GPlOdBg6Iz2x
6XCzUVN3ul6KxNrkIwrCu6w+19LPn11UwT7UjrdkVhWgrmVVySx5Fn2TPyPyivLGQj+Qo58nF1RJ
OXfUqqLqrc/KYZ4EenWgVU0C3IfTnPm0ocWDqNtTMxnFuEItEN9Ss3EKpAcR4N5Qcwi9GruxylnZ
04eCKzTcI7thL6kXmXjjUOagt6BeR7bhuWmwQqVe1lvVHUIGV+rE0jVcFGJgu9Qw7BFsy3EFQEZ1
aLA4QCgpjb0zflvemc6MrvgCvuxuZ5m5GBdW6bUIwA9ggjdTbAxTKDNPZ3TwoQpw8EIcbs3f+d2G
0QhyoWG35v//VLeP/GWqX67g9hm/+FGHqju9b81HL4DIsgGVkHxBp7cDiD/EKreLfgGhhOR461Ah
KOnLPP1zCLVv3c40461JZ79+QNIgI2kqsBz+8zRB+deF0afQlczG26eSUVYlzxeSm9dRh9i7TRdx
G0LN2YVOaUhRRJ+hvFnuDTvM7xtIQwqkgk7ZxNhJh2IQqAIxvGI5WPa7raOzKN4YEDU6D9MdgNpo
XW8qHQMr8ddYGpFHqJbrlXW+2UcG7PaY4ElEn3rrGECv08kuvmROgJW5Dlq5jovQXc6f+NfEiFIB
uA0O744+O9EZdsmlGa3mqWhwoF8S1QV381SJNot1EBrl7OIa7sUGCdEWDBP6IDXTh/lMJe372W9s
5NI7XCW4sTGODtlfZzebnKa5zUodN1sJltBlxHHHg97NfShaBW6qAEzq1PRE7D5oCxLaXWzdBZNH
CXm1XdCIdkmdJXfchxzxlrTs2Hke1GkoBQLEg8gXSkQzXWd3jm1fQJNSvhWjuBiSFW9cq0ugcJLB
4nhRfVJhAm4ml3l7VfXPVJBOZej+VIuOSMBsv5nIg+xpOd4BZb5gAzYEiYjuQaDHr1EYqQseSGtq
0cEYweac2M1bO/gxMn0NKvIKt6yXjvTAYqBS/1glfNrPl/Kl+essjsx3G521CZcvQTAkC5an6mXu
9bfMdB9jreOrECK+gvdanupmPJIJ4hDxtUEh/p2HZxlU83p/SW5tew1AxnRPXnRoqnoX23l3plYf
RvG1yvLPucrApDHNTKa+BmeFNCx/f7O1uV0tnYjFW3KhjkSnAF3kAPGQjeYMSsiJ+g2PV7dP9ZW2
t3EPBurbfL6dWHtl9qjXMh1ccJSPzpHL5krD6E9CXUQJpdLiw+xmCRreaL6E258QY0fZgf3rcjNl
XnXfuyo43a5MKy9cmKBJBCYVXxj51rLyFoYh1Ye/qrQ8lJFaoKsiFzq4IzhAarM257+KJlWtC9G9
NNXL28eyJnN2Rom69dtf2latcWBO9+X2xSFACt5/nexvV9dnwr3L/Reaa/43dPtiiroOd3NzLPgB
DBvdBKbp9sqCSIKRp/1rVDdPVpLGTxEkGw+KMVToTnbo2dlG3lxGrMNR/OnUmwZURnsnLfizBtEd
OTFpmctGsuoc2sJYGSJPFxoCfI9tb37qmiE7d1NLFu64Qa0ImJNL13ysZF/dOyC9apzYfCRTa4La
y0/98Ei2vvWLXRrmbDkPEJb/2JsbT2sTTJwo0cO6uo32NDk4ceMDoiLmgpo0wMWPxZBmfyVTOyKU
mPRttaXJgTZJT5Gd/UGddLlGaB6RwvXv5k9v7A7VZqFc02SOirsL48WF/OngRtFrHivzRK0ey8Ot
p6wWdCL4g0aj96+oVFlRJ5lySGQueOX1B2rGY2HvVIhgHbnQJXRAxrHxkQyGgsaLW45sRxcAWg92
8HWPrST2VF34mYV2ex250vfF2L15net+gbT7sIYi4LDzezQDbaxAuoUazch1T0WVQoEPCOov4Cnk
oMRNm2PRhihds66zuYUCny5L8IUgRrN833GDQm031+ndavNjpD6ObVYsPhTq2VENMXHTfjBw2YXv
fab8tc+yb7rW+VOBJNtO15D4QZTWfZocKLWNNeA3Xn81EOT8FgkUQMYd/xHbyV2TDNaLjpoBeqBW
dpV22G6d0uoPXiljxCliBtZA3j/FA5RxMwh0fp+GQ6OU/wgxXKUIBuMn6m08O8FPI2GAJEw48tAx
wGxhxgCfJUH/CRoV4HKG/ebWTejzxFVIIyKgNrtJYO/JDeiI99mGye02Wxh994joAJLHA2i+Ae8w
FunwlqoA1aWu9RmywyWKEs10V/dN/Kls+UkVZvANeJ5kWaA8+qKVxc65OSC1Zg/ht79GdgnEKGhk
Ln2Ubds2WxlRhASRnyWf6CzzZTyfdb+x/c7PZybDc7NIPuTZDGkPRzCD7T5k9eYcmxgeDTHKPaXX
5l6FLNlaGCVgJn/l6MiZZknKekf2PkoW2YjE7qVoi2IrQT/w2UqLmc9KJo65jm2n2qMKCeK8ST7z
WWEtDXvUgEDbco1Pk7+DOBlQaihTEEMOHmWr6Kz1VDu/DKQLHuwyiP9Nu1tGeuGF2ju6MWRHUCoT
55d0FEi4mN2KOpAnzC8hNATtVTT2K9RQecebmzeIYDP4iVr2HGjODoUaR5227VPQWdkaLGX9Zm6O
IGLjssIlWap90p05gsA1OVEnHToFwjCAuq7Uotn62HyfjZvd+2y+bfibVmcNIl6OFS+IMwvyQ6fO
MasLtWqW1LvITaslNemAIC+IOf36wksXBZuTRw0CsSWfpETI9ps5Zo9pwM9z/O5T7BLar0UL7slg
4MWjEZtH4mbwoE66i4G1WvfTTQGNvnCKRXd3JUS7H3k3HhnEX9d4OKpjUPvBsnFGfqrj3P7EQJc+
09bpLD+AhbJY+aia+0JuXlLyk8n8rWPlLUD18hvdMXUN4YoSMYtrw1hzbPzWWTE/Dr/p9JyXtvu1
jUG7OjZjeGBpkj1OA6m/inNo6FgoF7LDWO7jBPPI2pJvPgI+QdB035At7ZYtd4P72DFNiLmOYBm1
8xEiyvG7r4Aii4YcY7YykTxtwdAL7g/OVj2d2diqdpl2EC7A2dw7ndnBq2h6qLg7gAlNB5Bian9b
o6B3KxqOpKzGk6jBMgL8/mrcunjOXEuF1PrElzb/YwTNsKolgq70b5kEbXSFstykwXUvXCa+JuDa
hZhi99Uae7bUcdRBS8/vdo1sjR1DpvOuAyR8ibzc+FL2/Yk4tN0M7J1h3n1lZQI5SOAvjC5KnzJA
7wHdxplfFZANxSP5yYj0u+3WS2cZY/W6yyowA3E8KAHRSA90yZ5MkpMsq9f5iqc/RRYg+yKPNNA7
KBZEz25anPLccJ8iED4d8ESZ7sJu+DrZE4a3hRUE/CAVqFJ+to9IZCxysy53ePz1Zyz4+/MoZAd9
aJ5vY6sIFyXro2FBPSoIx0VTimCbdwN0zQzoIDjuFNSamjebipNhh9q26tpOhxrE+shewEZN6rjZ
8lrVm9Kz2iVVuVG9G/bAV8Wlt6f6tpvdUNG4ZagdXiRE03pTtnLt6orcWr3ONJ4evmFad1ksjHU4
nflyeD8j2+96UVgK+hzUSm4j/HoODlIHm3pUxXNVZW82ooxvYVlvEIjrvpqpF69QPzVctOMgsmfm
9SZLlFxa2WgsPCc1Tw4xIlCgmNoCETmsc/wDmeigpigynSFNAS3XYoQQLYpXN5HSQCtPgDsq4iIb
CACgf2PLMwI5+cWdHr+Ztl6ssWG7iAs8kgujj/ecGXhLlDE00Nva5xDTMaM3D3eFY0nxWrhBtDKF
SC9uzJxjMOb1uteZBtYbeHGoeb7xOv0x5G3z5ARhs/W8PN37qYBS2jQZeYw2FNfDWrwitB+tPDVm
K8WcYQcKQapRp4ObZeXaU8JaU7MDeO9BvjtwW2xlmqJcfGgex8wDtD8O0z1yGgAYQuHhCmWQd1up
zoYX7bNArn+nWeHZeNVOneOUildZwFYoWeyMR0TX8C10oV+sCPsfI3W1Q67XwisMKk8gUqyuAYIx
s42a1IHq9mZnLw0FAoSWt9YzYODtgVvFxE3tIHxYQRri1pQgUMT3ap8j20eFtCPdZTwxjEOq9ZOs
K/9RiSY5tUPsLYnRW/5p17mdnHJ7kmdCBH4NLt8EooTFAret+Q18Gxo1/1Zyr7QcwPWCf4hEhO0j
cyoQDk2P2iF4920DMBrblg4eAhPk1dpDIgt7w/ErZ1Dm6fXwGXIx73YqxABH5mwn/zGLvLVvjMAY
NE28410YbJDkQF7PGfFcRK4c7DYAhcRJsjPjtPlCHkET8m0Ecb4FFlvpcqaebwzWb3/bJuJ55MuA
khGOu7MkqOECWUP9jL5SXX1sUi8i/t2evv8y7P7W+8vYm3M7TVU6ht6O/njoBiRdIYVeHntEADZZ
ZdqPGUrCIHOcjW+5d1f0nfeHPZY/bOE4zzoxsbP0e++EKvBqHqPTwlhnA5BKdL+xgVfbyAhyxJ6m
NZCeFjzddEjc0V4y9nrDTN9w1QXIJPZpCXEfDuR1J9MaAsWDfkdi3/ygyYC1eZs+c1Yz/E67Ctw0
qb1JBIqLw7gszgDBZ2uUPZWfKmV+J2ijIb/jsRW/3cawcAxWhidetMQ/JqHWUGFcbm5Nt+7LDeSR
g02ifP8kBkCvRP+Zqt/zvIU0XeANF4c73cnS2MiEpWe+1vHsYPePrDcXyBaUqBDBLZFjhYmwMC9O
JEOTTk0xNanXboHtpF7sFa1n6v3d2FgGyFykGQhUjeyCZQLWlRCgtcreOZaaYak52btKgjBgaF5K
7eT2Dx0r5wF6tCsw3PrpNfAnAIMOT2DqFvx7BgzxCrQa/M4ooPo3GCp+9pO8WkNJajwD8pUcZBHL
7Vjk9r0dFWLZChm8tFb2kCY5/wFgP+obXf0WlH8OV4FG+UYbWyDyx7sC/AguQjFuehJN66F6oP9E
tz/ZLZ7JrSqqWX3IHaz0HtjuY5ZBGOkmSJQWQbMVOgAZ7ghBoluHWXAIfhj3YLABE1WBqn0EVxal
CLsjNZshf28S9BBvh4+9w89N6o0Y4GH/dmw+okanzNIVqG1PolbZ3p0WWKhGhCKbU6bBmdp0mFy8
fMz2UazCk4nFJ/EZRLr7wxN5cC+7nj+wMb4QGYKddfYWZaPRhryGdPwDKD3/Hmvb2YvM1mDDq0/g
Na1c/5oL/BWzV1YXcqOd2l4jQokC4b5in0Mb3HC4r71rFtTg48bD/wyMDHJQXhsg6NLZ5xGl4hBH
rO2HJq+bZW5m/ZfItV9bV8V/WGWD4VMeSiQltkosfpMuhFZ7XzAIsvm4p/0a3CjdgDRJa4ZnzzRe
E8Pj84Kyjc30lEfBKy3TaIPgAOW6cOw2PtBizeX4DQIMX6yJzYt4vXTvJWejwqtiYv4ie9NrQDsm
O++c5c2V7JDpTPBicMsFCHvHLUAz6WcFefHMdIJvqQcYtAIX2yVKgu7iAECNUoMm+BZBGkAwcG9Y
KvS2P4+MzXC8z1L7c4aVzRkUTNkZq97sjB1ItBO98cmxw/BoR+HGt9LyMUmi9l7GCgUtHZRBe8Rc
lpXH2I56jVY0J993vs69bJBvNcAfRyyOsGuR3IDkJSJk5EsHENdtRJcZd9QKS1eu/vVf//v//p/v
/X/7f+T3KCP18+y/Mp3e52HW1P/zL8n+9V/FbN6//c+/uOvYjhAcHBbCBfuIlA76v78+IAkOb/N/
BQ34xqBGZD3yOq8fG2sFAYL0Lco8H9g0v0To1uU7251YFYCkf2jiATBcrdUbUudIn2ffW2M172P9
LoiPQKxsY1phdUK0O5SaieQixyDdOsQrB7lUvgiGMtzOKoNx2PzUBo74EqAQ5rbMiGIRrZCNSSEQ
AmYiOvix99FGzmWarBh+4wfIE6N6djqILO3P9nToo6ba5HjogZHpz96k0l9App/uRMuwYheprFCP
5LSzC40lZ5oAagps8c9fPbf+/tVLySV+WUIgBy35z1896PFyo6uVfGy6cNghCeyjasoc1yk3ypcq
RtJkWk50I3DQpcOre/KQwDwBqs1QJvZ7ryrzjEMaOB/m6dhEs2H3GmLFxkGIOnhJwspaRXbcnRUk
MY9lAZ6MAbmpTyNIn/H1yrfJFfzTqPGeXJkHpRE/GU50m5nVcKeDyD5wbuGZC0iD+g+/S9f+9cvh
DFFffDscpSFSSPHzl9M5cemgdD57nBfpshDA5ef8EzIU+RWKsu0VUP1nehyGdWZs6JFHzckL5VrZ
dSigVWwF7itiwHotRZqBNQ0PpiCrIdYgRPPF0tVZTWtEvBQfsojln4VRQDKo6OA65PxYq/vAyKt7
FNpvkLAXj/nEpl+C2xZ0B7F3JBsow+JtU4D/kXppQBX2GzHx8iNqBtXaKuTA7dnpEsGpaD+qDKz9
XgbIY++BM8Pu4mpZe0ARBs0jtOvF4y++3LyvpbV3oNzxy9KeFOYsLdzD1Enyc2PrA53UIeiB5S87
mTz8o+rc9KmZDogUFpWIQACGRhrKdtECenhI3SJ7srRZbQxzzNfUS6O7LplH5yDvvZvjjbyw2Nri
TfyBXL5t1PRUNpsNdZQWC/7DL4K7P/0iBGOOif8FFLMVYMjKnm6nD08qPFmsAVQy/qPAKwrycay/
dCbolQlnGJafTLe2XmkRxo22P/nC6y9G4GKJZlSQgoziM6nKziqxJB47y8PSaeUWRbFoJrW3EEWA
0N4pI4jLxOWRBlEHNf+tbZ7MZ7G3rWsHVTaD7SQ71Y3mkXHHPNIZ72O7XGThgGorJIrYjjvR/tb9
N5/ZwCu9/Q/Pnp8f+9OXCQIoyZl0XAtEdK78+cuMg4qZScq8B9XXA1KxqbswgV+4t0LDRdF3aq7b
xM1ecibWtNYlj6oKgNLreAeGWxDPIo1YOMAet8WuRp5hes5W09P1wwEgo3OrId4GBzJD4wNBJzNA
OM0fs2UVm6B3tVh6Nd04XFCwhTpYarx3IDsTIkoAWneD62wZFQW4bDw3uUrUufzzt+Kqv/3EbK6Y
UKYFyl3G7V++FayouJ81iXxgkMs925NgBqhNYpSwTSq3xInqyyha9cU1lGOy+kC9nEPQgOiSyQb+
PABjHVDJE7WypwbUwfWyWdVVZICLO62XVAqYC9BzQArZP4qpYjDyt0oX6vPNq5aoTlMM0o3dFBoq
vAikGKHh76ipJ1vnAKEUDPbfbORXTKGm2XnyI9tQO1hqc+Olmui9F8of+SMew9AVsfwITF2y3FNP
WEJjy6sgw0W9H7xdXtcQyOXuKdDW9BMYvuLnVGwiqx53mUChymRneS/xjEBQEawp2PGDsN9BMb5w
Fm3t9o/WBCApAERG6hY7pak19XUDFJSSBmE5SIQFfgZ658709hD3Li66CUEzPzbe0UnVlyTTzQOZ
cry6VglyGBtqUoeZAELFzNd//o1Y4m+3jgu9DdeEuIArOHbhU/+H59DgMrzuBrt8CAJzijpnn6O6
Cr9lHYoOvV6ye2R+QpTnoQAY/HrBtwKMGMjvey8F0kob6KaCJUPJ8OnnkW7VMmxghpObGiEwruBi
kV1UISYFulpqOuG4Dgo9PraBAquIn23CSRGvyI38DJpYlJpOTewwmp2jJpabqZlWIB8tHdHvqAmg
0fuU1IQU8jpEqdnasfErJ0RQ6Fn1Ohxl8wF6DbQ4VkZVNQOHEKga9wkH1G2GXosURBJQAjNn6DXU
5vI7zxYfoNeF39dr3aV6/gj6nAHAHNR9W7F6sSylr9Jy/bu4Bf61B4jnxdYWlMIZS0+oUFBPpl/u
vaAwX8Aq0mzwTPW25BZF4D8vkOvqGgf1Ti12EGSXvHm9TWv7IyLA03CattC5j1B8cao1H1E3CunG
oWyDJ3Cuc9TnIFpXqXo/1MgIAFaglmC/CN+wfMoW6Vh6z3E7WivP6JO7DLWhO5231p5mEg0ygLeZ
Opb6D27RA5wMnazW65cWROMQnAY22ZkOZBdVM6xrYeulKcd3G3WQX49RNmP2PIcTbiFiVd85PiIo
GdfpVxDAH0gZsomao+hH9wVFjHIZqSEAfgLyqaqpzF0fImBvWraNK3DSr05YH2ovewaYIb5jeBxe
B2yMoHkBgWuRt0/Ic/mQs/Pzpzwda8gEFO2WmrJM9L5uUThOTYgw2/d1zTaRtvMrIuzmKmeJerDK
PLljpdqaQ68eyNSHXrPyLG/c2JPN4mUN5Y7Z3euS7GIV2Z6CtRANArthIvcUMAooQzbZml6hNrpl
AIRjseSAuu3FyMxrWAkE9fJ6b3tV+aO14lc7Gh1gXmtviW06vy9Nu97ypDZQDzSCrgEozk0R6vzh
d/Mk8b5Pi3KLgEW7LltI4mVh8VBMaBSUQUIleQKiZEYO0cY6yXBLwUYHAeEA8pUjnlJOWCIn3w9f
nDxfjUM+PEcxABpOKU3kWrBjx+qWA6CR40U6kRuKpFgBWNQfuqqpkIHr2i4+11FeLmuTuVfwkwZb
2ylCKM7kwym2EJ1HSaJ6lBYSBTIPnG/AVK2T1Oc/fO0e2wYZGRqOcgD3yv0g3KKgadz885PQ/vVt
iVUDZzbDi0Gapolnys8PQoShysbqjRaC8SZCrJ2H9BJBBkA3de8G2tyBKgwREbK10I4KmvZpbGQJ
wRuw5EtVmNeozbAe6Mr0e45fJYrL+OebB2r4fSSqvXCnJooV4lnRIFnF/qd110SqoicBWzqDhCOE
cZd+XafzOsJG9fFS8yG+6KCx7qmDIQNy/89fg/nrunT6GgTDumH6T0raYX94H6i+R523w/TlvaZd
uROSFLc8g/IxSLwQBrCtEXyZt5s+8e0V7+3y14cBjSgSFPnT3R8U4LNDpixa/vMlc/OXdY4yHdNx
8C/n4OHB/7bzBNLUhNBgGF3mBf3oqQpM6H74FTHhZArKg20n3paux7Z/mukdX5kopfq72Qdv42xm
tg6/Qmrj5l1HjVqJsMzA0bSmMGeq3PDZEuByyZP1ENQgDkbKY5XFZvBg+OX7GYQQ+KrTgHlkvslX
w3R288sgkfcftuO0f7hFQgTe6dgGc2wsbOlyhvbPP+duGPuwGkW8GzxAvcTShihLO0JqW2GhiQCS
eujGDoK6E+Ck0/E9it6qTzcPz+Aj8kNWv+h8D6qNFqAMYd9DyikAwXSCdw5QoHnwKFhaHrqpl5p0
8JEIHmTvnwLOoFX11/isEzFwwqb5jXXHf/4NWFN04ec/Fzevo8ASwi2lgMn6+c8F1CIdkMnydzOG
yy6Wc0QGsX33bPkZEpfgUKmmQzz6NXjAYW+HDJg2EFQvYgkWR1+3IOZjCmFr37K3A7icA+wXAN39
0L71EybMqf7Drxn/SPYUDfjwxwhm4S9xXdtChIc7zq9RLAZV31yFQb1NdMwPGnLhS1QKoYKtE/6X
MHVBgYfCc0dVQEryPlyQHRVAagMuRiSgwyz44rI8gdiRkBcTOYfnFHlRcstykR39AGEXauYCtNR1
1DGQOoZYLfdNcUDG7BuKraIfaXHBohFvpMy3kZHynJeJaniJyKB+4F7SbFJWlqcmadUBSeRu21R8
vAc221/hUW59nuZpGy/8MY7v81gGmB4lkolFcTH9AC8QMEi2FxTanx0/zg8W7m5zCg9pMFD5+jwa
zxV4Ny7kRWZqDrocd0A/v5KdTNRJh6EtvZWJZf9y/gQy1tOUtdm3C51l/pZsHz7MUc1WD1F9/GBL
2yw9Naxcia6E3iQNoY8SAH9traRKP9rIxxBVPmmgtQhY/P2qIUWNPaHD3C1WWuXeZ2BBTIAcg4qj
CXymk2QroP0scYoKC+H62PRAk6eN9kjt3Mn9ZeObIVa3wzrxaglVtTEeliBQxhtFNumj0oE6j9y7
kzxAazLpxDMXdcMEtEJEivyNz48GT3/cPDrBfoAEW+HRzmOsFzESiTi1bxRklmkOd5oIxOkgLdDi
TB48KeMdYuMIQE+dZLNjvkboKrifPyl1h006DONqniPEijcaoztVbcM6BlPcNM6qnWxtuqZazzPk
Xnm1oW95m1SZY7gC0LPY0qx8LLxLmPgHRzCRLwEHhCJF4Q27hM2f0/geP0G65TO50zw90vqLBkSa
B2p6gcMn1A7qOqdLoEPpg08jkdaJRvmOb+yqAv8mdFVksy3AEZDrvpB/yEOQc3hmsKLvZui9r3Ze
hycH3HB4xrQbK+D8AUSP/MEeQYUFPQl33UgRZMveiBdQbEmv5IIaAxsQNqiRhpaVr62IN1u3BZtw
nbwmXZJs+pGHe25Yxadk9LAAUckrKiDrlWxy6wjV0f7BaNtvZunFr6iLwlIia8yL47vxHVanckEd
mex/tKUyrqGXx6exbpIVfQAi40dnKmfM2+ECqj7Q2Pf4p6APSbynvHBtsK/2yTYpOndbc6P4Aunt
5cAqb2MlNaClLtI4RnPsohK5B41g4BJPl2hvxooBY42vDJFHtij6kJVLDw8xz/SzK/WaMmxXEjv/
LTUDw0U9E4RX56kq/IZLxGgujqvZIwQxwo1nIZBHzTKr2B0gjbvZt+mBz4ZUQL7xavs7zaYKZWwh
siuW2IWbj5bR84fUPlLfbMmAhEhR8TZfqmM02QF7FkitTFduJ9hfgUQEsKEaL03EY9+veYqJRkjW
bek6dM74yebZ+zV30rlDOXE2X/P0c9iA2yBf06cmAhXso1LIpE8fMB3ouhFv7ubr+qdrpkF9bfzt
mv24AmE/8m53Tdb/P8rOY8ltJFrTT4QIeLMlQVskyzttEFK3hIT39unvh2R1U6PpuDGzQSAtWGSR
mXnOb7aDkli7rvYOJbk5OGhdCbBD6dlayNsp7Wpgq+REysix9p5scZUCtmKeYut27dlC6ogtN8S1
bcGFLHMMIKq3QeS+J4bASFrWqciLipO8vdaWva6ugNoFuZL4ImIBMJLnuKngc9SovLEFSZ/hXabP
VYYj5eA9yg6ABoyNCpVqI4ulmuhPDJYd5RAcwFx/EEO+lXWNS7K4i9ZYoU6Hok/XX8OYtxEtuJyu
Qndb79NnNbTa+0mzd7ceWTV1/JldsZdzdXPrnXlH8n5dleWd7CeH1uGIHZs6NgdZl4/qcJrM+HOu
5u7gGlXqE9mNd2Y7Wkc1ybNzONbs1Ec/yMuDmxTYW6l5tkpFOf0U8zbNnebXlM5/cYLW39yC5EJc
BzmYcITv5sbkYKm34eMYoCOT93r2TddccsUMAjDLSafVv8eWgRB/O2dP8snjVFjHOB7tA9KAu9K1
kRfSZ+eujcVPY9Ar0qQK4pa2a50jVo2tWYYabDoss6ek8tZqAOZBaTaViTBHCsriuxuqFyS0l/Qn
URt35E2OAQqISC/+Vrrwrwpn1w97VJO1OUzBc4M+pY8NgwrtY/56Niz+8vjHc6MudB/hQ0CbE2J4
AyUMwVkDUfB/PA+Lbvh8RVNuvalEwRz1822NBogfpFjo5L3Ghnvqte8Q81ZBrzefXgPVXqAat1eJ
Zbx5pn2ssmXW2tPW7ozRkTH22n0eJeRy5EhikYGopufA08qjg5n0Rg7I8t2sx+43qCUpBjlDcwCm
777Mnv0g22c7JqarVcNFlITnYTfid748KfNChL5M54WvXXsYVZFsK70OvgX19jrQcPuN3s3FUVOJ
cGHy93F9IaBmV0rOG5dwIDjr5G/WxTIhwKVjEXX52+yKaa9DBd9mbdd9JuW0kh0UA34e3n3ZHeJL
1ZPnYj4lH9VYkLcbdg0PIRiIk40Cpi8bFKvZevxqvneuYe5cpEp3IhmV98Lkk1+eicRd5c/CTUnh
gvjBI7m6vl0Fxuor8C7hk63gUBMsJsJyRB2D+CGQ9NnOdrgb57Le40Iyvc0FPivLG51k6CoggJmd
7VnxgODF+mpmSXolWfVaTTh4ROAJ9kWYYBt2TXyT/bbQTiCeZZO6XIRgZIMWOs/KiDnnsprWSmw9
lcvFTdnbVUasbOTyGXk9De5fwh6b64JaZtG8K9D9WctBslcPendiO3mWJXvsPFw3BpbhotB3bHO1
IwyqlQMq5jU1FeUxCcs7LejD99EpeHMge15jkXWtAXNSs3EjW+0sTH2F1N1BBh9Bkv5KS1e9yNIy
ow6K4jVfZkSeDmF14pdWxXP/IYunAr9JSCEnsKfuqbN6dqd9Ner7wenu9aUBrhskst+albHc86Nv
H+YyxsMOXJZ7Ciz9n9tJ2LjszOPfofZtMEPEvrs+IwjmGclaOKJdu6yRu8pQzWSNHeNO713j0sA3
eZprVZyNTL3/6pwrJPzGLvOvZZ14IQzNqsXpZpmsyfEhVePHNPLSJ1LjBPyF97OzU9r0zs02etvw
byYf1JjFX13ZahuQ6OoGvLOBEpcdv6ehYm8yxSswtqFYDUiyByIpT7I4GvoeDBq7qCKwnvO53BRT
nryHoiaTsZh6sZFO3nFLcHe1Gny1xumY+Cg2TQfZ2qvOd7MQ9b0cqoSb2VBhLKRV+UDw5VU+J8vN
6ihfVLbMD2X8v1+UbM2IPsoXpaDwyWYhqXbBNKsnifK84j2XYk4CfBVwkrmKBcguVxmB35ChoRIQ
YF86OVJM4DbRtZOcM1o6WVk2+1UbbjjSr4Elxc/gQOZXA7R70sIOliV1KNiiocYuS65mHIxZTa6l
tJxORlgMD7ItaL179Lrce1nSQ/W5QlryWgJV+d6NjnaRbXmY/dCEFV1Vw1Uc5smNmMP5+gi1Tld8
N4KT1AZHYLVe5d4EIGR5cUFXoFmgpe6dbM1Z51daZpKnka34v/OdSkHadqH6ajteus7Uc2vXyYHU
WPEy2068SxRV82UxTNX27NbBh6PaEf/F+JSGE2pjslFteVRhNN4xb5TiZUz6YpvHhOhl6xAY2amZ
+EW7jm3RSXHTF9k1y5EqJ1DPxn15qOiGfoPjQ0r2nYk8FBiOoP/TemguqYG1QJpkmk9+vblYFT6/
gHK4jQUYiwnHhu21shIeTVWjPcRZbx4IPUxYwi1zqABBMiP7qAdxGGcw6ogj5s+aN2SXKhIXVdGU
ArDozIFNM7ATWlqtqGnvggnEWZBVxbOsw+jqm5XpALGWqsgbMI1fDkKTnGDSYC3oRcOvL+NHDehU
IDB3lEU5Qi+3IunVJ1mjCfZ6k5UmW9kmpmR4IAxy7S57DCOG111JJEkWXcKeCPf3T7MzfkMqpz3J
6lYB1sg/aH+UxbCpTJhG0AVkUV6GWn8x2jQ9yyd5M/SKiNULyhIvVF5Uy8d7w+cfJX0YzFHdGGrX
b/ilqbZ5Wzi+HNgXmvI0/Lz+tU3lzf4E2RxYHrPMsaHfJ2m808WUP8vuVk5iVldn/evlu6HJGch6
9xL8ptbwReHjh2ucnVD2dgzjIXEWZLbiHm9V8i4ZnS1IvvEsS9cqDDdIG47jDkLt13B0/g2g41O/
RungIMrR2aQmPIcJFOxDH7vZ9RI07mK4EBy9rkBmJmuQuxvH/Kuf4XXDtnMw9vNEGflDEmpn8tnt
GSRg5idjKv4KDjLMfGtXzf5/bZfjWZozDn9psSXL5fgVKaK7roWbL93Rb0UponMrQh1CfmbpDE2R
zmy/X2+tcmwDLNOvPXU8uGSw7htD+yVTwrYrkGira3snU8Ls2s4TRgRPLbtQ2SuInddpQK84zAZv
e/VQ0rXXvovaR8/0qsfUSN8kEqaMQ3frlKW37Vg6ScmuJhtaJSTjYnfT2UqVOjsJji1JEokSFNA/
XaTGVjKKykcKZ9xMQ5FMK8fLH9A9jA8SIHWtkzApe2wb/2ruhuc3AJFyRAHdVl3eNISUxWwC2c0h
zqD7Z7zKVizGMDjG1yFNhnA7hsTpSmVATVPTC/UsEm+jkR17MJbLhPrFQ5iVPya9To6yJOvdTv8a
KuvkRbWV0Z84tN1bBlrHEeLUd5PT9C9W0jWbthLNdliKpqI5BzsOo7VsLczYu69q8ygbZVXZ975n
qNqjLOGXgzzvlBV3eLD/PpuqbaOwth9xym6flOTc6fnwqC3250NGCt0LWnUl22SdHSrYWEUDAaGl
v6zzknNbd/qpj7PLbaA9jepKFv8YaOQWaXEGwQcbCFPMX0+SA+IsD/aF7rrpJWefgOiCRggrdPaK
kut3eTDY/9cdO/yt5gSgv1qiR0TSiFIsLATgAUPVWydZ6kbFusMY47ssyQuQ/2kd43S+M7IBoe7e
DZ964qnLYDlNELXK8u2O/L5JUN1eZmyFZZ2GQRFPtgAkleZ4QM5vuvyTYmStfVPYLhKovH3yEtf1
XWoYylmWpgEe7Thob7JUO0N/qgt33qVkzk5RKHCUXC7Jv3dW5HW7Nqk+ZY9Uq756yOKUpmvLLGNs
Cc0WCVpIQDOWtSsPtezLUKXevbo0ZEtDYQJmRRAWmn4xePeQjb9GwHb9NZc6dB0rPfQLRMHQZvPR
RP1y1punbIEpOPy075uSMIrsIOuGRQxIAQt7HdQUivnoeNvcOdvWuLYTPQIsnZsXeRm8ERs2PHS3
PYZKHOhpEO4CdJ6WFhP+4mgQUpP9ZCvgwpceV7a9VNbKPRtLFNu9k8JanobG/ko2yPLSqgThX2A+
4d8LvIRyb9Cfb3ehMgm/XOqUkFYz8X5vvfUbC+uE2c0PMQzVJ8FZ0iF8/BfyrvpTRTZS1td40BM2
a8q9OkbVp+CYlI2l/dZ3bHiQ4OTIvdTfhue41NzVQLMfWh3Fmhkfp3cOEgigL3f1UifvZJ1slf2G
vhZ/trre8DW2qIN67Q1C3ymzAUmuFYgkocR/BICykVW3enlX2G147lyz2XlWMr+YaXBWMOn4e7kB
MjnIG0zhrzVOjZPv1Yo84JPo4k4clVp7SAPOEJH85ORt482Y9bjTQICEz9ReLrLBmHVx9P4Z4fKX
Xq5UIAfjFjAexuzrxdjuBrfSXvgold2Qhrkvi2kD0tgibLOSxWZMOKaxUwjrSO/WhqJvhyGOwQ4x
1APhuKr45t0praG9yInruCKwuhSFzcReTqw9IMKLTvDkPiAwtimFPl68hRyUjFiEqlbo97CeSGUH
rWm8oxiGpGGSlWvNS813xc6J1ip5Bc+tMt7rsvmcLCN9CIl/vvzHIEWbVD8vdPucY6utKHHCXskP
Q1CXfGP8SN4Ms8+KZe9tw7a2maLnuwmMN/FxFl9ZNBqTk9Wy+Mpii5/qes5E9ThNqXnUU09ZIwM1
faiIJq37zspOhFz6dzBpuYlnguwlSlOBbuaNH56LaC+CT9nJ6BXZSw7+r16GAhck12xBNCTp303l
LGco2+7rsbL4x2Pp1aRDsa2UQfPJH2aX2yU20IMr1fOtJtNYx1dgstZ1bZUn2YC7SH6B/N6dVIR9
P/KM7zLrzCsuYfY+myprm5D5/Ojrxk8XzFLsYGIQlq17ilGCvR97LM+vYCZGBnWcvKZV+zVSC7Lr
SNkh/XdkpWfGdaREO2Ex+TgV7T7Cq+J7k+9GBKt+1ThRrqqyt18tVDo2RT9E57pSkrtaGfWtZ9nF
M5EWcltOb/7Vzd1KjkqK6bMTc/TeEoz3QZWJizBJrWoW8TtIsMlT3ARiHWZp9SMaXFQeyJwlASuq
UjYfc+RVaLY04h65yP7g1sUnm/7Mr0aTWBTGS+g9Te43Npxgarvo12J0ksB6+8wzzVkHhRU9aG2g
7103sfeFoZEkAn+PTe8wfpp2gY0Na6umBJ8dC0KnWd4lqLTipYdCsC7xCNlrXlG8qKSqoHt687o0
RfkyTIN63+KWyPeueJE9rNHdh/OUPsgqu/aadey64iD7z2Fv7apMS33ZShC/vSCP9igfJatcMfpY
7XSPstQKw4NvhI+JnDuKamVr46mMNCwvxg6NAhBs+U32HYusvmSRBeM7UgzMdKLshdDVpU/z4psR
gZE2kfQ51q4LtnaG1NFoxbcpmFDz7Ez+KfDy+CjVH7K7ooFNGl029rKILoNTtMNnYXTVHme9Ziur
8TH1WzPO4FJk+qHQRbWRk/aKdSz4Mr7YeQslzzAPYMiSp6Qw8e0xAXc3To8/VdEHLIUVazXR5Key
BWUkph6SVz4kazusuz0qXgoJ0qX8/zj4OtXytP+cQAtxAY3bAvWVRbGhhdmPnsVrrCFG1mmltZL1
uTbOfhkOxrVbnY+/dWvd9PduNpulg8o++TxF0hKcJOLfUdJ6q8bR8EtoZ/NdxXk3Rw/6TVU9cW/b
lVjNy48o+4N+58HN2MiiXVnk4QkUnGQxMF770G7fhFGblzELE9KYTNbbFmTiDonDuF/Z5Pz/gs3u
q3pOcAJg012sed4308BNDutE9Qmxln47Jq1yF3hVdwe5290aUak8xhOCbwKO9zer7y66HD8nyEAN
Uf13mWNRMTrtgEIr3sNl4OUXp5y6AzLW0z4OmvY+mxRUhbEieSNB9DOLe/ErVPeWbvA6Kk1/dVN3
xI2G756ykMziuNJ2MAO6Yytm3Fr73NpEaH++qMsPBaf38YdiN2hZExPDL7LfJ4Ya7CelDv220Y3X
PGrdfVkRhJDFCUjZPlGS+FrE5NTY616TXItDyLc0w/rMV4vYfE3VkWy5keesrxRbKx4p2sW1s0O6
el9hpHhtteuw3TtEhK5jReGwz0sFVoPL2NIme9JMGvaPy6uC3pNhG6f019bMgkjauSoqlEur55XR
PtSU6dqaeoGyC3tNvbbOaRzsSLFDxlhmrh0SIViCG9dWS8Pp2dIRHJdTiUg1dmqLjqossrZpu7lr
kC1YxubjMO90K8A0ZXmu1uvjDvs2qFpTc2jcst0HU/6K99A4rmBZNmd54eP9uouNe6eZx9OfPWQ3
AeV1RSIv3cliU2IynAsL06TFPjIzdffszS04ozK4Z/E1HMRR7GhbhYifykrZT17CIv7hRCBLZUk2
2gr6k102bONl/K1rnBKLSmNyYbc6edfq6oueY2l6m7vBmfXOFdaxiQJWPNktiOHcVmjl+HJiLePH
ZxXBHs9gWd/dHhYU2I9USvGQcCD/7flQOBpEjvJ4I/veHuboycFym/J0q+9CJTuiXf0mn3ybO8p1
d01gTLvO4TwHjgZVdLFbkRclwmlFeLhkTwur7J/qNBVWu5JlHauMf28tUmnotyA5YCiZrwKwOF1v
Zde2TJWVaPHjky3/y3RtGu30ICS1sDxyWuaxw45TkSybk+IiMeLpGy122Zuhg+sNmneoQv7LZdG2
EodzkyjOquWFbzUebrJeG13jUNUq21jAVx9aAxXMboA7g3I2XzOiAbI+ybzxMIsRcqCcHFseciTg
ComBsKHVSAXIS9nG3qleLrLYtla1VQOI4rJuqCqS1OT4y5WqqyaRqdg5x07rnJO08TvPmO9YhE1i
Y0uDHTj9hsAX60qSs8+WHWWLFmHbuPQWy9hbvbzzAu1rmCxex9ahdTQLNFd/VGmzmyZdOQFpSF0z
O8vLZEYIVi0XeSfrIhJGPjjoev1HA1LjEBCXsbJzrPS7SS2L4x/1soccSpo82NZsl69P/K+HybFa
7f0ggLhE5gj9pkMwbdXFHnFaLuC6vi6lNFBMoZUc7FDd1LJ46zMYobpWPWXY6Y0TryzNijCUrsOD
U2bpbhBh+hYFyaOklMxNEPNv0f7ewwOM/r/3CJSq9ae5RR7WQ0HU61qCV22Yn3TV2ZgGXru3KieN
EUe4lW8jaj3p9kZRnaHHZCdZf+3sTKrj9xmOdlbXtQ9ozcNsMXHsGImdeKT7amePLVWxqiarfbhW
lnmzA9C3CLlSVyyXpk6jDWds1ZfTXBs0B/+YBDXtWV1snBZvp1GZ1HWaBt36Vhe7wnGu5UJ6N92a
NA051ZUcKSt/a5flpkEL44/p/rPjuLwC2SIvckZbc7/qbkW+dSzsso+bVzjCbBMIaL5HxmVcleFU
nkfcGMnsFJV6V8FNUQ1BUbZ0QaN3ftjWcCv5lLey0q7txRRkMmI/qdE+NYbmqYpUfkv0yDm4XkK4
ZKiTR939kG2yBsRpvHeIPK5vdbaFj0eUw6bTEqt+EmAFnoon2V1eUsNj2666zvUZss4UaoxoiGj2
euEOey1TwcBkWXomGJeeG2Ife4EKRBUU2sD/rstVtsg+YDlb8Ng9Os5Lb9kAd1LbFr2BZFiW6sfC
SvrmJcgw/LUqrPA8N3zOrGj81DIw67WVteShK0zp0hCARN5Mx6mCVM/GMXxASBODRgUGZsLReTVk
5vQ3RPs1JJQhXKXdANbI8MAsmQgKpFH3ogQk8XqjRrrDQXpbTZP4oCz7LrhLxcYYp/GlbACTRzbK
+pqbHK4zYXRKcCVA8LHj65dm+SWYM0RU2/LOsHTyuM6UlmSH/inLO3lpoqbYm42B2FMYnu1/L4TW
4L6P/KxlkavvVLf5lI23+j/6zmMlFmzbf85xGyoStz/iybeRc9/q5d2tbi7d6BQhm728gj+edKuT
LyaZkV52cSH8t6ubm9GusnOEtkKrOSMMi1G9Exrb0c2aTR3P4PezR8+ByKkUrftS5vpDif3SvUoi
9aXptHk1O2161w+Z9zIHXeMTd3F4D2g1m8HeGmz/N/pS9BYv3VkBgiNnivtawzdGfJeNFlJBTwFf
F/bcpzqxSmzYQr7qeK9zDRY5WzJQYBlkWd4ikz4cQbQuvI/Re80CfL7TcbjIElTO5yxXh/trSZgE
ttzx4VqynX02F+qjLHkJERIb3YDccN7Bn0MbHtr5Xl50gLCbPDBUIArU5ZX51VCDqMRyxXU3rWp1
Ngz/pQVRlVXIL9T+NkOFTsB9HIpdnkaY0f87M+R4b5MboC89TDihO2XmBu0x+6EFdPNgFk68n0wH
ZllfAi1ZLgZRkXOG9bwecBphV0pdZ4Q7o55HtqeUZN84MvVVbUfQ1bH3eegwTYqV8aRG0+BnRLZ+
oMJTafaPGqU9X00y/WQopXOZetJqsqGCbY5vp/rZDxYczrn9CSHL3U1NWxwzzBoQAbzdxsCzj6R1
m3kdh3pxbDUb765RCQ5YOhBzhlBpW3X5Inpg4Kzw9YHgXvmSscHZ1Vhh+7I1g1x4rofsjWB02q67
YV65XdQ8lUtSFZWZeWU5uDj2oYcpAAwpbEW6XD02WjBfL0k+/F78ocx2htCvEt4RFYKXstwFcyF+
K8qGP+rSpV/p5ljQyiHa3G74bbH2NXCgUQgyHlMmNo5Qa1ixUfyoWTVMmKqpfjS9/eKNqvGSdKO5
Txwz2KZlH7wr0AhGoDQ/qhnJ0byf2kusZsZ5JNu5ruoxvx8joTa7MISJloPyQg9jCA5ak+AV2ejB
g75cODVVl2EhssWE+zdgYNmkNwOuMTTKbizRPwlfx0c5h7wIOwIEHm6hpYJLE+aMtzlShqYxfTPK
EqVNEum4QnXxLupBhAe9JS4xOg6XohJovjaBTSSC4q1BLMXMbIE+GZgw3RoU26rOCsBNp8pRzs0b
58MIA7SWRe3c2RCL34fuh71UB3hAHbolOEiWoFqBYA73GlxXFLAGBXdUWzlBHjY3Q5iR+FkaZJ1s
tTSOuYi10wc4bLVGg3ClZLNz77UgxF3HjH6oU/rUVJXyUgLt2jezqW/TKlc+cktZyw4TDtt+VyXm
SY4McqA60noFm5GnTFPJ735ZQbRWymqXGPexben3RCSHbZgpOIj8Wyfv6lhU6yWcsZ28qYdDyMmo
n0aXf0zGyotVp/rFK15kwSj4gVhlgP4OY+H87dRTl2zYd6cbEwaffxtVLeNDo+xXzRQ4O9kgX0oA
9gELnxCR+cUV24GKr3SNeJvwfL/vSy1ckdAn4FzP086pGmcju7kBKQLb9Fh3l9b/71FWH1WvHeZL
iqH3D4gT9Q+wEZD6MPBJJpN0utV3UU6ieJ5djoN0kw1JqqonQqwHOUjW8/ci+tAOS4jLMe7JdhNh
H1z7XbXUDymqE3s7dAecn0rYIN+vueWb0yi233vg64xQtIcGx6g9yCzj3iqbr9G8ox+gh38ZYfeT
6cLzVedPKgA6izSNsHBxigIMPW/SgLKh7cf7PE1UX081wMCNe540VNWkIlXc67tQjdyzLMn6pUr2
8mYR7K6JXz0vAPyZtnguJz14VLInQMJQXpbLjCWTH1djtJVF4KKLjXI17ap4RtjS7U6N1k731pwh
ZEnWfQ2laj7IxsgZpy0uzPlGtuJ3O95lOT48srXOUPSawHHJRlkF0wKorTndy5IVEGMImlPA8SbX
/cVvOl3sNHoApX4KIH0tize/6qvRjSyPS5+mUtq19LRWHXeEG61Nz66LbKeuYGTKlnd+VmD1cJgY
X6elJKtUXX9DJjY9y/4N/7I7bOJZdZYeLjCix16YBPCZzINMgcgGSDEdGx09umCPxRZw5NenTB8n
1Wb3aEZn8lKqzwsaHpG109nYrvjdfBzrvgRcqSfrKZvw21N6XAK6j7C1vIfkaPNj8+jA7U6niWxr
mjk7k+j61nU8e2sW6UcZlwogfVtZC9KTe9KxB4SAo0cv4Mddg6P4zSXQbbYoNGu6aaBxYY4XeadY
wI2qEgFH3eZjjZUhw769XESPvTXxJ1ZpQrFEzliSBzXA7bgJTN8tdKK4yYIk3zvj4+QtOyIPad+Q
5yOBMRVHQ6/n9asewfJGPuPI939cAWP7q0Bi76lUjfAQutmn14ffRRx6uyDSvH0SKMS2OA6zSkb8
F82vVjSlO3tBM7jNeIjrkr8V/Rw3wqbYtFYTclIPJUzErUD2IAlAn1faS2do3zxNd1cqiDDf7AKi
nYqzqg0SROoE8GcIu3U/8O0hSpDjOdVi24VmiPrgeSry5+QJV/osIACRiNgAenYgnpZj45Pp2AxD
x7qspvHdCGxxJYr23BGOD4nY/51YORKzldFuwkKrtmWrZKvBBGCqp/0aXUmATtGnZnfz97bqdvgX
HprZujfKWr3zGrCtLE79xovqfKVF06+g+17nqC9z9v2JFDbvRfOJyuAu9vL3PgNMopcdVNziSQet
thpqzOV15T3Mk7VVVywrVYv9mDC/p/kHul9bg3cm9zDNG53mp8o2wbfMN9gA1RHIMacTzF5WZtwT
MlCUYa3PeQrAyvqmR/oM4Js9pRcVYk2HT8ikmzJngZ0yzKaqMrlENsjqOSRvZyV4FIxFtwMt+l0Z
8vylC35VSOjuIKG9KkRH2SfMl3IkgJRFi+DUmLJ4zI6vavoFPCZ/yVyhykR4AYjk8DONw/qiTQZm
aOlL1/faq+EcexCUayUQLxq8EL9A2cAf+Q0g4mkesBe/mPN4LISKE1eSXYYWzycNisxmTvgwSPT2
uwg86TEKD17Vbhwd88SgqLHIMYfHTotqNp9ttYtsRAf7vnsA+uGb9TSAQjaPWuEqKzWKMpB23bMz
FyQsp2L2uyCvjyIeDnUHNhepJVKzwNeVTt0PAxyzwswBvoLrQraebH/kYKFSkiZqO9zielwZosC+
uA4wZ1xzRFfZu7aL0M6M1LUNAlIgvbCfZ3gMJhZAKy3ItSPHcnc9dApb96A+EMNemVU7geJQj7En
4IdXVaRvqqlqjl2CcPq9vK3gvaWr39pmXaUiL+x+16jdoSgJdIGOZJScRZPN1wlCPILiQF9l4zzs
IHvksJ3NeoXV+4iOxtwchRfpW6tT71W9rI4AyWe+YZGLXQrnY7+ZAJl0+vSTtcqGJjN7j41Y1OTZ
GaxY/cKjrSOukIfroHTwoErdv5/wc/qMXQ5wk1NFq1z/odvOswi6lU5O7xDCVd04cf9X2fDxCG9+
KE0bAd8S7WYy8EW+iGT33n2dJhH6wRiv2uIlj+Zqk3YAkevuZ+agWQJQ10E2tSw3sxK5930dHLLZ
VZ4DBH6DKbrTjO41t9pii3LJZ5unysYJGj48hB1R/+nPqi16UvgkqrWmeG6i/ltYmy1KhpG9S2wS
KuXQbYO+zte83uQuy8adF/GGZCWaLXpm9eeq4M3SUvGSDeT19YqjSyB2SZxtZwLKe1s0pywrkPZJ
itehVNdi8YbBpxKbKDzTyGgm27YITnWJqkTCl1HV+ocy0D4i3SFU09R3KueNdTf3/QbmonVUdEUQ
s0/MQyoQuajb6pfQimKFJ7Wh1r9Q6YlXoxljTd6kGKaGj21uaHsUeuuws3wUkAuneVZT8VaZarTy
jJGjr5tdIscOt7UxoC8cgk2tveyga2wSEjf5aGtvXnWJO62d5lS26cq1J3slvBzD96x0twXpnksH
ZLEOm/aSWx3RXORIEFODh9UKFU3Kpnslph+vRG99GEUII4uQ071Qvf2QonniNsdCmX56DvpXlvdp
DRn2n8ZwyMk8rSJBupjFeVxPFnC+QvfcNWHocc/JKyW7hppNmlV38dDyG+yO5hbzDH3VLU6fRqq9
Qegewa7WJ3NyPT8ue7wzEsipYojv5KUXVnxHdvQuzWob6rCdAePtn90EggWRpVVmK6uurX/FhvVm
DdNftd6SA4vME2DsuxIWojMRRzRtt/LRQXhvMBvdOHn6gqy4dRlZ7ldtndb7Mmyyh2wCh6dE3aPo
5pXZZekmY1Pn6xCzEMWKcfjSBrC0mb3uNJyVK10YCAK5yb7O3PCELU2A2o8R3c1eZh0CdmpHESXa
MR4MGJpRPt8VcTLsc0SQT0DDjZ0mxHTuoyxkMwutFXhMte0HjBHJNWmbMk6ch6wNo01Yn6sOWo8p
bJKpGECincGWOK/wOYwQ/10vKMh1m6jkzU0g8ZYQ1otteNgFzqJ6bZp9r9j4DeSx+9qStF/XjtWh
th+hMdwBAzImLJmQyFff54qTk1b1xYdSkRP1knY8lJZp+VBem1XLz+XHaMH0ieC1fEArbgEng30A
p4rrXyeMDxYwnBWhan2Mdtfh4StUvDUt/DOIi3yECKKs+FkfPoinc2BLqv5D84J+lYGS+vAspJCs
2a0/woKfCHQMqw8oZCOi2ki8hYpxxHBQv6A/6RGQcAJfFmMx65dcgUU0Rh9zm5RreEkmmO6w3Vbm
yCJrmsfI5kwchGZ/aRFxvTT8rXejW28BnHFWZgHySy+Dapk61pm9NhEl70GZa+WlTXjLBnPd27xK
JIYSpLzHAY1kRGG60FiioKj5AI0C9hvioGePpra2gYxvVVVpME5pvv8PW2fW3KqOteFfRBXzcAue
7dixnWSffW6oPR3EDGLm138PpLvT1fXdqCyBiWODtLTWO7h9RokZbRA4/uWTms6069ET2YAUsgPc
sAy/14zsVluD408iNbYpKWDfsPq9XqYenuTJsJura5/W06FrkvA6878oiX0Bs/iexaF4JZHa+WhS
sWRJRb0hhY6iXzG/2ubEgl3KKSCRALoO5W4KU+xk1T7pAsgM7c5YTFC7IglgxKc3e+jKozfjtIq0
Ix4s1fx32ZX4jJTzvsaVbztV3gfg4E0nhwTiC89/OIP4nWpX8K/YYEMwHG5n0NqOvQ3TOPLDjERr
I9HBEbzcJQmUIRGi8aUN2autpFd9mbqjjMSVnXdy06EdqqDDxsItID6QEECLNbSCzssdX81LCpEs
D20S2o+h8kiqW/mu6YzKH0qSGqUXuZsUAzi/obK8beLK3kyu7E8IddgvidASbroZ3EJDukwzmVAL
QuibUyaXwqgB6RqXCWm6bW9NyRluR70n8Lf4ZDd00+qDhmKGUJrw3PKoIg5V/TKducOITViHHima
OE5IIU+Otm3bsNyXkcgCM3lvbK1+jaZR98mo/c3sTYV5ENOpsPx+6is/biLlZldNdx3tUfELyvUv
jRhEgGYz/7jqnWKsN4qSNE/ayley3YAbOoA/pUSBsrAw0HY0DWV6NC99RGldVUuv0Bt33BLjtW2o
NmKj6J2i0MUxNXdfEHLf95GS+b2r3kwSOlvDniZfa5VT65XvQtjOpWiVP3LkhxotzXgxq7rYNlP6
uzHA70hExXHOeS07mVyyfhh9JZkcf8RloGXdRxWCZUW18xNG3uF2CnEPEj1M6S4MMV1DukM4yh9z
NIezGQLfGqs4iLvRChrBfdJVen5SRA8F1CAxOo3l0Z16nEHcsr6gOXZVJVsqA6iIgSWijuUGYFki
MpHbZzl6OLqMBE+a7Js9JNttPCpQ1moxH3Ira4BWVm9tU94VFcAbAtvN3mma75rI9MCQmskTlvHw
eeZt7kZYcnN0dCNci5acaNfH6RY5aCL4SJs2KruPyovFCY6SSvVq/rtpDLByhAUbHgo4FPisB/M4
4j7Ued+zsDD91unJdSDTNGZoQzf2jVLpeB0BGaJZ1OwyN/pwEKvZjp6Om6nItvMY2WyGe76gvhc7
OwrVrXCyDwyBxk1NymyL5Kq6zWLQhKUSIbSiV5diRA+rCVmicts0fAdJuJ2S9E7Q5kkbiDDek4PL
TinSu7aq22di/Atmly0y5smroWnKvuJB8sPpNQPAMeSJuDfsZyOLQrPhUjcR8EraumHHqkqdSJ+d
XWVE4z6vbG2TALDxhYucbHKLxGgR3jR9kIOQ3FhOeo89cbYtV25bJHKpW+fqroeOd5gd1YPxi8gJ
czhUmj7Ndx3C73Nnl8h5JXgxoKe+Cyd12ziu9KErZ7vQs5hJQhFtUXn6rqG7s627ZnhqOWmhHPZN
retYfXkenqUGwl91mIwbzB+f/FQuORb3B+nPbCcUnC4mY+NkYGQiknKg9R2Jo4lE0E4Pc2A+o/iI
yc/Acw0UsIGA2lsZ9IQUu9pCwbxGCQJ0eNk+6gwKl0Eh0KPmL0cQ9NloTr5KJG12WIMx//xEZmE4
iyS7K2E9B72qhS+iMb7bJnX4ua9OSZeKYzExXZsKcK6SakblnB12mVBPz3jvbjRc6IK61lBEKkOo
cyE4pbQ5tXoByGvM0HSMaj9EYHWvKuxZ+tqSn401g4IwyxxrJNu6h1467+BoYoaRQkjtZoWd+pgn
AAG8+ojlZXcaB9Gf1ldfTWSb3SlPgE7BqWGldki3g2/fT0Xm7vlxq5ORqdXJJt+1a+fyOiH2e0IS
aT4lOZs2D15SsF7NbSkGdNm4rykwIkNzJnvh+qT6r0Lz5Cmtiw/p5iRQCnOQhznO2SJ7sJrdbEKW
uJtOg9GhZe40eOHaWp77loU6i16Yx15ZDPGq/TjNxYlVpGATNIZbqys/7BhUQNtHJdcn1dLgs5ub
ZaDEZcxeyg1Pa0P4Shwap1eLtPsuVFR5mjuJXtZg7SXT4UmqKdjFmLDUr2X5lqTtr6Ytus/van21
fk3xbKF9PoWzi/JLJ/bh4ka57jPWV+7SXaz5+L03sipGPjSNPYbDyY7eITVVTHRbDal/dhdUZT0n
+TCKqNCCRq3TY9vOFNznjTakd03xEtzs+ccovlnIUKIEQQTfNGEYMEktH6C+9WVzTRWmCyR0gzid
wtyP1TDcz1l9GJoaYYUCV8QkPg4tvESFYA0Y7Gic1k+AmAd1YWd+p2xX4VdhuHOwvmy0uGL7Gxp+
3AKiRCoE+vdbWXhsrQaTfA2GVCeADvpJwDEPKgceW/3TnbOf5F1cvtkQDblet1x2x/TxwMIGNRbH
9beq9LE8yaVZu2tjIubBbb78lP/f4RAj+v86e3C8ZjcNguRisdeqIcBs+Tubky5oTFThtrZiIjBS
pIe+zj2KOpwQVfh/l26CWPrkS0+CzxRODeSOpgfxt5t+CzwlqACOmtJewqyLj5mSI+d+67AJ3HVx
fy/C6pIyD5xQycYhrcp/ICcXkShvoGl1eMzO+q1BG550uOJunVQqPsBoyglRMj/COi+Yu+d8pw3R
3aEqFuZPfNffpeoa+35JE6iWlZ/GCJlIKfXzpGFts4eI4Dw7yTPs9S54ybx881YaJPYDRQSRsh+O
SmmnPDrudBUTgmyWozRETeQZPcQb6j47hapAl7tVCKsgY535ao5owSiWP1N19pURkJZr6H7qReYT
xaOiqtKTV86/+bHxpwG0ejSHAm9NPWk3MSUyfWi96yBmY09SuYI1FiRsITaWbMqbmkNq7NlGBSKr
Er/LovJmJVScEbJCtL/YQ7SfN1RhPM5C8NkYUbbF40Z35/QvUP/yHBaJGWCJXGwaZa4vKcIZhlYq
HxXT7M4ZpXvM8CW6451JTdqa219jKvbO3OI935pPxxHlnkegOITk0T/KIkQxIVF+dKFZBcjT9iBG
RXZVVPY9jddvqywWP6IqfieTFODAbX7vI3FHENX5kwvyaawLeqHYtywkfCmipPalim2b2dg/ycy7
5AKYoxy17Q4kSx6UBuG4dDVEK7IlmzJq0qOO4vzGyc35gIrpvJ8pHWxAaRqbWWmbLeHjpqyGZK/W
S77DIyNVkGltRWdfAfpjVyj6RwGfxEjK+HuoVDZMcIoJ+jOt1HIhr8Rb1bDnRzOo39tG+6sY2hp1
cgiTVPupw+DVkriJhw7QUGzQXE7vIklzyK3pxCS1bac8O9d5NZytJXs3AfUdDFkfvF4q71hfb4Vn
kFKFsbcJu2w7Rkn0DlLwp8Bo6sWUuvJmqJaCfYY6bN0uB9lolfEuk6P7XZK/lp4Ltr4JpzOJz2iT
mcgp9VSQDyjyb1yU3H803mAETupoN3YAxlFWcbNv4J49Y7OF9U4l/I9EPtjykt8SQ2Liac24e2VW
Ld4j5sEzenE36pDUhiKKX1n1B1mBmBppXPmztL0naONwF8UOhOF6xmNrTucbKYbfk94e50m0z6Fp
3XuHsEVcgGfGaFruUQJnOlrr3xkf9rTWvFNqaZn/1f88vJ65Dq79tVlP/3r319j/e4n1sD2H6zyP
WJlyjMh8wv5YTI0/X5YDdsdrf321rjd9rHLS2v+vl1/Hv05fx9bmf8bW66xjk9YWG0OtRp+9XYb2
W1FULKrLS9UhhCGd+u9RozcJCJbjmQJkd4sf27/6n2/9bMVEGVCxlF2Uivq0NtWyzA5mifjY2jeb
6d991KuJIvvkUk569LA0lcfBzY0AEFH0WMeq3GZ2T8xhv46tjQo3XY2H8PI5lNvpa8Q09vWmFufG
o4ma/+fYeqBoZkl9Z9E6Xi7+OZYoja9pvXr8GmPHGSBmb9xKM9O2sVtFe6tCarxUauuqVqZ6DXMv
Zukb2x/S1T5ygMhPXVXG0xyKfGtjQHQvp5ntUzT5SLyV32MQF/sEA8gDhRFYy7ATMdnbaLrXb3qZ
kUsJixe77JuLmWR7lzX2jJMnIdKcZkeYY/uULf+5QLJ1j7jLeyEz5wr9UN0qbLuYViL7ZWjHhAhf
fUnH9oQYSn7GvVdgqQOQGxTVvDU8zcb0JEc/rpx/CAfZSb5o70lC/6VopfodvbViIwa72Kqz9kq5
uWOL2SHTWKZj0KBuuDdlSaVHRZBJ0yHKEXpv0r5X32tnADDapgubgkxShj8UFlSR8VdS/TaarmGn
DKCxi6yPeTCrTQ537pHFiBRUY/mTXP50XodkpHdXL8uPa29tIApHuwbq92Y9fx1rO/3ds3p5WXt9
XM5UmMaXtp08cGqt2JR5OjwKERbQYONhq0TD8FjH4pJgF3DUde15uHKe4zr/gwzNv06YR6SqyUqC
QVmusTa5/k88WOK+Xsar5vioYl3of53Qd9g9mIrMjutYzXN7aZXw6jXU8Kdyg15i9KrNuYqJZzrt
HDda0hNM2+tYZMX3vKCCug5ZZQ/qNit/rfP6OhQP8xSolabv124yNeVjIiv+eYUCC2wdoNKKeV1B
rsBBX5MqcQ5Jw/yKZMu/QbefpzQz8bkWfvsa/9/zSPEXwCENfbde7+vEXoufI9U4djb5EKDgVL4g
GWgejXHRz6nj0V/H1qYv1fKlXZooUYBz6tO8aD5BzfnPga+TtXR2DpWuvn4Nra+mLCxfvsbcJP+j
epLoR8ae78omeSl1SsYCs97PV19jttICIpDeaT1DocL0eVoR1dlB0QHDtDqq40llYoai5u17RCJo
GxIz7NauJsocN4QO3rVjNe8iDBeQz5IrXE6OB5EfEiEAVS/dQXQVjsHgTJBqYu8l7HfDy8C3lSYZ
5qVrUlQ/6A3I/Xbo7PexkMNBKERs69FsbNJDK6tpE5lw5fvWdk6hJCixU7JzqqIJRNIy+83pC7Zg
nvhYe1aupc+lTrD2Yje03wzTQiWpze/rUNlFRBN5NV/WLogpM8DD8XuNzsNGH2vvzYp7BUmwWNla
nue+aYRGB7UgqFu7JVIv6K8R5KwnG0wXrzAYzuvBEETH2zed27oPhsnguaqqV3W5aNoS7raeV1zW
E7ElJqabOpyRMC7017GBlWcrGlSoPPb3Xlz1kGhY8sZ1YVvXJld3QtKdSxmn7aGLBIatzwcna3bC
6TOwn1G8L1ALeYuGe1XJfOcpGENnw6J7OdhPkgQWxV+t25agst6VtCc7lanfuihldZ+K/N3Sxok4
n1kO05iMWNxwznMM3Rkd0ey9V0aKLV74gRw0Fhwj4s9eZ+7XXl0N8s0xjsyO8dbGy9IBFXRydN2D
vpUiRV2E4r0ZyWRlNSUpaDT6QSsiJxDUBJYsnxP0IF22cWZ2O9JYS27MJZzPn1NnFIGp59HB0zeI
j7qv9uIHszZ6djBM5WYU8lunK1jxuPV040Mjw1GO5Ksz9i6KAS0yoXgcRHYF1VBHQxDVrPJHW/Sv
YVirbzgZrogbX5pe+MzJa6U1sbqq1Hw/kwa6aGnWV2KJMezSfImKKPsc0sYwPilG/0ia7Fdlu8ah
wcbiKiz04SZC3HNe538Reze/XFNc+zHX/mCzsUu9xmKzdGum2ScgL6hhty1wCSv1PcSVv0UL/loU
0o/wxng3k+YYA+T9peUIwymvGTYmD90uzyjzFrtSI09bKEmxdYekougdfyPoq/e9C5FBtJ5Anz5t
X82+lCQC7PiXFD/UaLb3XqMt6PzC3UwqOcIiESXG2S5JWxVkrD3r9zkZirehSxZ2YSZOazer0RsF
NHGBeW+/ht1EHaobargaxvgaS3PhlyXNDlRwcmhqNEIspThg94SJQ2bLA0k/uTUXWjk7c+NB6M+f
n6lBUqDYAILaJgqFfopamZ/obUzyxvZN/Y7r4COamYEMptpdFOolbt8FqC9Fq951p0WzNi/uFru1
9352tXvb6Lv1GNKn3rnDQ9sf7d8dk/O7KRzvmVfI82OR8d5bxoSLNibMy7ERIThyzbiaLj0VvcVH
3ZO5X3o9xeJHgRPv2kMPuHo0XroTYWW9t2WN2W6R79djnWepdyeUh89eZdb3dpiPppqqyFroh7TO
5mu+NK06nOek1UnX0Ku6pt/1rmKjZaTb11HXHPa8U+6T0UEzYB00liOJxRozTfk516V9VQeNo+HU
zlszjnsEa5f+emhtKGBi89Rf187npfK6sSiqlqRR80Echj4nLdkIDNNcSwoIQyiHrd1y+QMUAWze
vcCeqVoAJ6I7tjpnz646HzsxvX121yOarPpTbKXXPOv/MsukPOZkvK59X/+rQQHT2eIrVwf/c2BQ
vfFF56N8ndsajmb4zajVPgBypEWWq8QtyaBRTxAMMMPoZqTuuBM9ZEotU6MbTxIkAbufp8viYbSO
ree5WAPd1q5bm68w7sgyLO//Gp/rBvkiaSvoMkaSUC7UNmIKBYxTmiJpCwDGUCyHrKKIvIzFJrMn
QkARcA67fcut4r0Ka3Fde543hQu0Ekfy5eDQJspeGeyEjXTRval2ob/Y+H6AGGkBvXBGDSyVzfFz
7QhJjQm9+vmydrUWKAdkvGy/dqupSI7h4IEcXt6JjGd+m4f48w+vQ7Y1BbHMosfas/KBFOuAJsra
jfF+39rmkohe3i5sqzrBxbD9tZvpjvUqoeCuvfXztZF+yOxcvq6fPV9wXqOVKPhpLp97ARZNulZt
126FuTy3ZoHbzfrZ7BwZpAQhqKW3Xi0O+9esIsVLYZnSmqUVaqDUjTzZFAtIJE81c7VZNgfVpjIU
Yf757ozl5CdR5PwAQHyWvMKTjuepseZ/yFt8TGRCv1cddBGK8uKJzzdLPaGhj0dndQXBkR2q0g5P
rTGLcxgq8YE6ZHEoEfG86XnykSHP9rudnIc54dfuuNXvIi9tLJfT8aRVmBq7Cegbcj/x7yOF+IYM
PhsDLXKTazYWCUicKDpTIt0n4/xmz4XhI8cJfKPK7Jd27srZz2uN25sntc/y29ootp3dyIYikR3+
cFB4DPoUBro71NTToroHcAX0HA6disZmB4vFa8czYPn5KJv6J7aZytHS8unN6mpuu/FVww/+A9+1
X8XsBhToUe6uwp2wxZ+6y9NbnMTo1maOsoOmr35UVqIRtLY7zdXtd2HvKYll34x5HnaGEidbV8nO
keL9IlxXT6aM/5hx+bMbhUl5p3YOGohRqmwuxlkIjY0yyVBggvzgCSP9e6BIlE2WCxSppljp8GCn
9ehtdEF5qQYI8CjLPRn5hJIfpudtkWD+gjoxVQLtWz1H3sHyqHwCfM+2tUAe03QAKw1g4ZumDy/W
3y6s7+tQaA9DbU4Q0WufKlS0U0syYhZylyReRvK9KrG5dIzbOP6t43hi3MvWdg9T3iF/OAJQlgF5
RuWgKdTV4DTVO7jzOvIgoXH6BdRDvWZkwDboK9mbwi4WH9n5yPKIxKYdfa9zVz5nnUWbIf3mULgH
3O0IMqY0ijmKy+glv6YC08VxQDsXq8V/ZmgwVat7uAFGTWD1or1TvNX2Vm2JU2QVZOXjyt1EhWp8
gPz8OVhJ9Y+JCia1oD9x19WQvwXJ+rJCHGJoO19FpO6Ic9/wUEstfq1Bqay9tamtVttBnCc5tpyx
NmGlg3QZvXMIWeWBjIoG7C85gI3YJngx3HrNVJ8TpdWtp1PrXrsWQorXPEELfjnYgy58DgZk7NHu
L+uQAftg78R2vWncVHt6vdGC8gRAtPTWIc2wEHxrs/S0vmFZfY4GKzOxS3wotXBR+6y65xQCaTXj
6r728KSKtpkbYqGzHBzZ2VCvbk9rz9O17hkrGQgBB0n6dUzHI+TYe4UNi4Y3rA1ByY5HA3vR5Q2R
q0zbtE5V0AicQVSdvHY61YfloLI040DiT4E0cFzPINU9nMISFaivS0ZudkJ8Nf38zHk8lEHsTc8p
Id0xWZr+bEKs0QopTlkuWOnKNvnHbm10pYmdHo6wH9nwu8IT942cZjAZ1og1SWG8VWP1S6QITazH
SNGqAeKU3gHEqPlma/gZKr03bNdzC0OPTjU2NcF6dFCp9GC/bu1D85X1vgIMI6f85AkiCKho8WNt
EEcpt3Ualtv0P2P6FOd+VHuId9t6/JiiEZRX6KH9be4zERtPt+yMZzorTPpgWo5rN1G87qjNwEPW
U7TBNp4sYJOTx5/nFw1l5BGV1oO9vL2O5A64e4ggOty2Wumcx9qkScNs1wzj0YkS59GijX4dEwWa
uQ4ArTQj2NE40uzXk8kIijtacuxpwrYIQP02W76gcQuw+V/Xk90/Za6EW5j9AKOwTXnApdOxuGu6
z+461ppyIzXWs7WHiWm5n2sAdp9dPeRdc74PAW7c1qHRmCnndYmKrUcdPdexaQ5PWsGDsfZkq/SH
1pIlZ/BH16a3p1sFOOTlcwgWJI5Wg+cbThG/Oi6PeYt2lj3ppk9tl0qxMUSPtfFUsVdLY76uvTF0
m2ss3X2pZ3EazM2SBZa1469Hy5hVPrN0UmdNmuy+xgwv/eOpKoteXzV3LYZV9sfBW3Rs1MfacB+h
4NFTrf4aC83hXcbqeEHRR330UZhcpGb/9XVCyj4F5Y2m2X+NudiVtePnRZt+QLACGaHAGu3posfJ
azt6+ZU1ML9SQj/1kCBOaw+jTFv115deJh5aa7bH/xpb32Y15U/ZhtFGq+ockE/h3NfGlWQJHQgB
MNQZq1QFkC61GDlsUjiqT5mE1TNMK9JrXhLv17E8LshVJkDMRVFWwVSHqs+9Hx7Xk00Dj9YSlWLD
BP5TqdhhZUyz26iL5VPO1aMlUfiC3qt8likit6ZQwkCFDorXw3B2OrPnC+CgAD61oZAKUkqz5VOd
ZHJrEve4HlyH8BnTSN433lGbhuo6mePZlqLn9xyM98YcqpM3yg5U0BTlLzKqtkW1VdSh2jSNIzea
Fc0Aj8JmZyqG89KnUDSSPkwX+7EtPm7fGiMs4cP3l7DqX6w+QrFdUJOCl/Az7JKdJRA8SC12OiUR
gFdp9WGM7d+zW4Bgk0e1j2BOKAJMt9rrm5YYJGiIPgoPfyE992dQwsEYKxBJQ1bztdoHPgZ2vQkG
XVWGE4iJd0068T5iQSDBrQJJB6Tc9/pZndGaazXFoLgAO8lV9tmof7DvYrIBvbCpDPWad9kRM2rl
UncV9Nh+cI95DwHOMN6TZkjY/rnsk0F75r1wn3NuaaeJijb5jpZkolH6eTG1cKZ8dcRJF3ViyrcT
bgBe1ad+O7NGshl+Ufu7JhrvdRHhmyAx2FNtwnuMjIvZJOpOwRjFL+OPeZ7fqAht4lardqXduuc+
xw2GRAAvv5ppQAHeNuozomXfQFiMuNC1/a5yBD6uuh5e++I3lxEn5FYMH93nIXBMg8ptqWiXnFg1
t0b1bmRceajz+WwhOBsJQCK5guViqsPJm9JDow3yJLtQbrGPHDaN40SXzJXzRm31b9GIfwCIqW4b
zVA01Lm6W8A/7rVuvitJXB9y1BovyCSCK2FN2WaN016qsiRLog/wt+YwiOqpvwAkOHQSQcZWpkEh
q72Xj96xMKZ6kxE3sLUyhW/gphXIvjtY9YIIjDptaw52ugMg/BOpph+LmejBpEoe8G31AXC4LkCd
jQwe943dKMD10rY9a7ToJADXQkuCHXtnsNobNmwb9Wed6hO8OlOeB4AGR2VJeBjNfY2otSWsJkTh
Nuqog2QCYZYiRTIiHlr1Xc9/9LZyzTJ4voijBFlyB738z+wa9Yn6m8pKmEo019TTVNbaw4ThYXLb
U+615ZCCv3HqwChEfOmKOjpFIxFGrvH8TgJfnqyrkNsblru3yklZOT2aFE78jlEvAWZKDtWupdwL
e/rpmqp7Gd20DUgFtoJU6CfYAW81aku2c4x6gSNEBJlGKzAtK+WSKfkGEaAIhiT+3eQVLtmxeWAt
71MQK8hbyR1f6D8ywyJmJA1P9QFTjra2XkmM6H4CumwTJs3Tcxs4Zm6D+5tqlEchmQcTxQzmoW+C
qiMnIItXNE3VSx/H2qVdGsfEsNKBhJkVvtCjcGt2IPWEprNDUZyOuddqtlGaugGgrF1cRr8VKg8o
McQoCpHK+NVbQ/XRImvOon3oCmzsHBdOkx5RA1FH6Kke4fFL1ADkme/sSNqAumddmVdszXMfN4D3
LFEFf96xFgj1ZoJcfBs9EuxS7yaqwtEDYRWWz7YGoRSqHTh8M7mMIC99bLOIKtgUdqkKh8dsSV7P
WbSzvUV9tu5/R26YI1BmAG909QwQg1kAPAz3YsaqUYcw73caVKb2zwBpMAb2u2084HzSdsg6O75Z
tGqA0HS5VcsOhHKnYMCiqQrykejFRFFIYaFyn1M9PUZhNxdSjXkwdxOiaHl7g738INPc+BZ68kdv
0kGB6qF1dGz3pIS9d1LS0D1ZC06nTrofjetdqphp1mwUprGsrg8zCktYqP49AETd1133N94HBpxg
O9oqVTq9DHgVXRySx+VCII4y/Zk57hn8w0SUPYZ8g8PfI7t2shsR8KUk2epGF/pNCYkiT2oSFW1k
UnWrrEPt1qVvpXa7B7peAorzLEA3LAY7yMwnp6AopZdobiEd+6ysziXLU2qbNEn21dSa+17W3l+Z
9waXqVPb8Ndsyw2cd9ZSb4HIKL9iow8KK49O+hjhj1irzYadunfoAZ7tLXCg4E4oSSkhm7cOwr1j
lSQ9VHNDzPjijdbwmg1oFDn0EJNJt60ZvRW5Yp+/mnoonc+uTeR/tCUUMWy+rlZI7OgNFjhGNwfo
WXveLoxCLxAe6msaU1/AltnX1YhHMTSN8ywTyqZEH7+zQt8WUTqd1Bn5JoSi7loS/bEWhyioOhd0
i9ebkd0ZC/HSLOI5ZjFqF9WU7X3o2+naJsvMTc+rovYuY0LdWmb7KnJUEWQOPyOYsKPSsv/o+ozI
w4o/0kxH59AsXy1jtHdjEbP/XprQfZm9Dh5aqyXbprtnTpOeBNuDUxY68cYoIQDAxo7Plm3e9ciA
veGN3FHYPQ4grsjvJdtBkfcZg0oSe2zOukXgTMsPKwbMXirSUIWBJZrW4nUFAvM/jdJRL+rRNi09
7DIMgaRWWIHUGHOvJc2CX4OD7PlSCFBmfauH2LpiuAVHAjNQD4511IPGmqJhYscZ8l5SIxcEpY/c
qOW5MadXVcwj1I7Q3oyo0gTT0kWmYAp6kx/LzFyAZo7I4JV0SE/OGugizyzPIDIOwwQjBbjStTO7
u9Li/1SYSbrRMdGcgxUzJxYCvwX+bOsMUwGnYHavY6ZphIJdfvMozZ2Spv6YgRu947UB2rD8IYY4
e1cLXGK89rdbhtzca5bAWVIFctbZ6WTcUI7nai9rM7GEAbDylE24no0GOPZq1doqgD1DkAKTLMzT
ehlcK99iGRXHPKmYssfO2WDYDTyEkgIguHIOShTTYqe0eS7swGTKexk0KL0SoAD+a8Mubfh7SI6E
LwkJ1kM6iw+BFBzio7sJa7mN44wQ3Be8EQDtTarx66L/mylB1st/2Ne053bI93KULJOgAlMHS2s1
hSTUwuOU8uiI72VRGd+QkEeRc3zoaWQdskF5zCQBFnqruq/NxXgg+VvtjEPijYJq/cZLZu8oYuua
UEoLMh1ZpVYtEP4zQIzbZ9fUp4uWJW+jyi5V1BEyigLK8GLSVIfo2qQNfw8o0MenAkSUy25nU/AG
y1XZn8IR2fRPNzjaE9iuizS2MrERMJmntQVXX2R9sykz23uFBeDc1OltBsH3agBGsIuo2dVJ+q0i
MEC+MgZaWVFMXbtzpufEfFUOQFNR9mnnCuInIwP+Ym2KqDOCuir7A+yI8q0zZXMYYYsEa1dPnQa8
sbTwC1WaF8Jl/p+2szd6Ff2ebGXal0k2nxH+eO1nwN6ma6e3CCmXW9RoksowUphO72RbS9r1voIG
bkSwM5QUibmcj7cwNdwBqWBHUGQsI9+Zx3zLLvpmkOdgFt/k+a0TgMV+FPYbpmXtMV8wM9WCqxMg
LI6mc4sX3Kg0JvUIMEIsSNK1mfT4Q1GMcJv8Z2gdX0/Pl8dOnqqI79VrodP5eZnRrkDPRgc5rck6
2oS7CUfIgyXekgakQPgcmyjbRdB57daAW/R/jJ3XkqTIlq6fCDO0uA0dGSkrs+QNVl3dhdaap5+P
Re9NTp7uY3Pj5gqIAMdx8YthfEWoHHVDPO9WXQ3BCAluKDOZMLixg5L3IrghBZ2fQpIc/5jcJrgD
l2XNRwar/BKJyhttVXDJLhJNZlaQYGHx94a6AO3rtjoKQqVynhZIIWPZ7K7ogVsHDV4P/i5RtGUd
gdwALNaRXZXvjpIfEjXAIfdPsx9AMS83rlnOKLENn2hriTofBaoomeOcTdlFakZOy51BFjH4+/h2
OYnU0kJ12tlOlh7kVyZoTbMBi/DZ4up3Dhr1LAojjreH5D5cwXD+6pbnN5qRc8lRo5Y9YAkSuf8S
jZkis6WF8Z0ks6w6h6Wi4z+z/KYc3GeAd8ZFLik/A+flMKoGxEn66uiV5Z9yXDoGcMyXx7g+YckU
vFTus+tiLaTRLW8s9e6M1AqeTIA+VuyvtAZot+xQj1M6HlW9/il4YAkGYNRdDb+O9VQkR7JqsDEj
qpyUPt5tjrLpveK8QjX40cNcPHpNyBO1kRA9tUnzKs/eTtyngXWf01wbdOvWEKG3x9Cd7a3iLnWY
/rUhmm3bQwM7rAOhboKDPC55GhIr8fhMdhKVVmCFus++crfzij6/w9fRA30m0SWAiEDbUM4VXu/0
LUMyA0QA5ozVMEag76JytIMjBUhk18jv1uic9qCh7Ogi1xubhjXq5hC3ydd51O/kzq13CWrprrDS
6SD3Wu5K0hbM/1sN8ZUFAyDPRI6QmOStzUHSEhgpjiFNFwLRRPRx6D7Jg1+bptyarTVISc3K564C
w36QWyE/Uu9r7k8bFPqeFXRGuVb1R7vYhiB3ud5fM3f6GeCVccoYDdDqXrUqb2Hahqd8hujc6tMn
fek65LOdxbZznoMZJDB2fDsVOidKuA16QlaSF//Phd/9BoliewXZXQ/1teb69FCTwaG0N/SDdAHy
fe+QG7/YALLGTylc3vXmrnCKd2/NO1DFxztosI1XRLAm5+ZkhLk2H2M3/KF0mXrc7jCd4J3uuFC6
t85F7Z8zTCxP8lt6v3pK7Vk9odHYz/smC+/bQVeAeSz90PJay5ES+9c8rytnhAPC5CAtoY/TE0MY
pi5LQ9BHpJ1MONZb81kq2NVMBVPfD0iwXaQFj501XKbcYlpSHXNnwPjIXcCV/3pdu0ivfghW2MsN
4AoLIGVre3P84OoLgNEo7HqRt6F7W7plaUmS3PIKVn+WHsnSZ+foO9UAZiV9dgKFPlLqS7C9re+a
6BqV8rnyhovXmHtpCesh2AqclS9twwaB9IVM2JszCt3X7Q3f2rLkSTJYWqHa96cGkN45dKKTlJnS
2KXGdvzHJihpeWoSW4+R9Br9UC7JD3lrsy0r2/6768FWjg3+1LwGcOV2KfCYIgXk1tsgnJcPh+5B
NA10JqqTfsKHgn16xgXyxAdbxxjUecrn9sVhbMD88F5nxWJWCzy2k5ccUMpQdzdrwarOY/mSD253
Ms2ZoUSjqwc1KFi76RGY2bHBexLewZQvdpHmPNSHICqfHMyLtwcvV5Xk+jptacncmsmHQ4ohbS89
9oPSGCWol+5aYnoCfcmM4TzJ3ZeTFOAZJzArNLveh1a/l7cEVju5En2XO7jGt9xCREnmLROuwUdI
dd9t4VKE3LAuVtIr6+BQQ+IF3zAm+ueoB+6OjMlR7rEE8tjjZXiCUC5z5Cn9I5/0Oy82spM6j7fE
LBEo87qLdDIavXYLZ7dEPfcQFsH6BTDaPyHlZ1c5oTx5idHTtwsbxo6GP+fBe8Yszl0xy35iv/p4
np1yaRFbZ6BqqnPluO336e2oHfoJ4v12F8vMoSdNls9M5mbWwbegCwmpBF7AN3DJBiNxD/lRqcLe
GpQTA12UUbOOq46ZDLbA61bnyXWuE8Ac9nPP0CPRKI7sfYZj2Dq6WmdRkRYU7Lnp2toJw6V+rI3E
OMn55Xf5djReW/1pNvL2pJrGizzV7dFKLO+6X7ExRbuxKFD6h0L+9wRt6zgU+fZLeh3YMT0tcaRh
+gDG/6hldg47v82HBwTZzQvQtOpOWDtD1FV3tIXfZZhl6/OVJ7H1MduD4QP9Vwo905y8+mBBkEYW
wzFwOCl4CVx68AMKgceSWyZPRpp1oLL2aAEP9gt8Q/7bmUuFrUffnuTaoJf+frsJW6nEpMr//1SM
1UbYSw9bVy8/RpLrWHxLS2zNnCNsPxjQIswgA12lsy8qHotSRS67DrkkisMmr9oaZV/7b1j9+qGU
3/lulLEeW+buHljAPRuC2GPwoZfxK5sjLF3LazIXyMHsg8n8gdYK68lhn1yKJgzVo1Rfo/7yBY0A
g3RBuo7jpKXKiG4Ltrxpzthy0FCK1ICJLYMw+TtbsKIkJf1uLLv++nIeYeI8jAW6bj3xBnj6yWaX
at6j11uwCfWHKz/ErO90V1evMiyTQZ3EJFhPvQwLJclGEJrXAQSQrbJU2ZIS24LtMW552zU+HBvl
nzuEOujD6DOl4+wAAuQXScubxx1PmMYv5euPn0ut2EXKoL4bRsojXFve/DOAaH+V5hqhpAtoenkG
YdchuSEt5Z+jcvTaVQHKaS5umR4+UkECmCLbFO4DJ0QIHlK6FWxzQCmQYKsnycH/NWh1fl1//dKS
V7LH9s6s45m1MUuup+cd+yf/fe8kttaS6Me0HLSe9V2tjxf4eJSisbHR2m/ajNSs9Cvb6EGO/ae8
rYqUruNsiW6BPI8tKTE57l/P+m46I7Wl4odL/VPeh7N+uFKwdPgYzdVdCKNvecXxcGavoprXuaq8
8BKwlAI5ExoRk/dlmW0Ltrw5wxMU+h11qtYgulaS7lZOvlV9VyJR3wxACLEFv7ZoeVnkPdlelu2l
+te87TB576TeP+X9X0/lz/lC7i9i0H7jwcWhjWHtMhaWD9cWrDPZLf1ureKfqn/IW+cTy2nXK8h5
PtRZrzAk3r2mDL/Vzgv30jXIHFRi2zda+pAtKbFtQLZV/pD3ISn1/B7BgP6XViOJkBQ2RD5eTvbe
Gd5KE16jkivpmaVsptVZlZ10r3jdunfAVNDGt7QyLzRySUvPz1goYEXJyix3XTryA6ud99I9sPqP
JGuDMvDfdLW107BV1hCkdynKGRIm4m+Hf+put6bgyKR/q7M1gy3vQ3ORpJSOQZOyZOHC9BrU2Tx0
jp7Oe5n/JgAMWC5KxregHaLT+sbLTdmCtVvd0nK7/jUpBdurK8mAhZS/u29JfziD5M1ZAnZCS3iN
ts5+HViv5fJ8tiMbvEqYvGVXi4URY1kheTdz3KrJsRLIwGBLSuxDPelEt7x3f1xKPhwyeJVynI0H
UIHPNVQKXAOkBivlhgaSY/lwlTjita/SdflZkmUXuTNl0ufZZVadXZM51kVe9u2Jru/+u8XMd0OF
rarE5PFGRc+K3lppXeTKHURPjDhCJkVHK3uYvZLtGNRctOlRXtF1nVJawDjrcfNNXuS/V7VqNThi
nc3WScPmYJ5n1wSJYFjikNYkqBt2K3db2rcCBf2z0NqVi+6wM1sYkNEhbysflq4FZ1P3b8LZttgA
iFS0a+SuynOpM6hMelW8lTE8E+GT68sDnltEd9p1PfPD7Zeb+u4RrVPX9a7LnEWi62sesTk5e+Z0
lLssl90C+QFbUm7sh7x1ViclH8mcW00p3v6SHob63sZab4eNIVZxQe5/6Yp4PBsIAR51GLMkoZ4h
QFpc8Zmk1NLZOzMcZHqWUs8D5qknCd5NdfAaadlZW86hJnX2UAZ1u5Nac5eNF2UuzYPaZ4D0hqHY
NRGvugRe5pp72wPgqYEpuk8T96RGoZUfkQzCcJmZ/ZFVSVDDk3Nt9KB5gpPFXjOisRDPMwf3oli9
T/3xbUG0fwqQgf0E/6Y+oBo3ospBUvIyBI+yhO2JekQFIrar9FPsOSgLmt3DFKOF4ABbOOns7Z89
y5+f06r5Bd/x0pta+WXMTVy1Uv9HXjIkr/GBv/MDFaR41rz13mz99FitZ2fXD9hw0FrUcYZhFzR1
/bWewfQyJS8/62pq71HUAV4VIdulFostgMlS8pxbFfpNqnqokAhGGaoEx40RY/U4LiUsJWEmMOAo
ECbauSns8nGekupRYhJkReGge5bnCAuzCG8VcXAoK+SH/Gn4brJ5dm7VRcovUysDOxKUOA7LAvDO
9Zm5xUWM6rUK4dPwMRJVUTA8tFkBJshrB+bDTeHegdRge81jsb1F9Wvqp+h5WAKILtGzryY/kNVU
rpJVZph0o7uIKleB8JlhsVvjBM8NatjPKjuhz6miaftpHANmEBTEtge0KrW5lzmWonjI7qZh6B61
pPOe5iWoM2B7Nm0LdjU1toJQz9K9Vjq4og3szpgTZnPjqKML4/81JdH8uKZAc6D869DmtuOryPKe
UJmJ9lXY7tA9NY6OZpmHaWpyNN4A0xeGZt7ZDlBnYK3aQbf1pN1hBY8MBg7gpReW9xVUu/tmCbYk
7fOcFKyhDkgb2XDTSv0un83U2Gumod1JUEzBfzKLvlL2kwfL3QtTFpsRNXjrfQCjrj3235Mh/2aw
lQ4uHLo/75YJnxlkImiFokIlpp//Yrvza5gn+vepSUArIIjzFowZsGt0sJ5mjb1ka0qsW+Xm/Z3e
x+0lTePikUegQflv1U/NqNC4stR8UI3+rUY16MGNkqfBrhqor0r9Ke7ZOHIQezxKUgrYCv2M/Hp+
rMddj3HHblqqx1qKKV8Mlms5jh1sshwF2i19xuHdwVb+w0ln8yanqhtTe3S88AI5DKfODFm0Ex+c
6rD9gjZIfofhnKznrY25fWq69piryNrsfSyW+yB7xahwZtG+aJgr2+YNokXzCe55/8jS8VVSGO22
nzCtgwyVjYg1LTUkzzHKjwcl7pvqoseFayBAbWg/rFgsUQUG3T36af19PbCsXKaonUiBg5LFFRnM
BDQbt0I3lfaM2Ka2l6TcnixVl0+VAyZsuT/2OAJ0qZaBXny2x9/r30mT3D/bRQ3nbLl/qE6DyMsm
D3962sw4mCinSFSCKphhuG9paW1ji4Tku0wplpIOcsdheAI4AwIvGHbgurBUKCs6Jb3+VtdBeOnt
IUDjPax+lOVJyuMhrE+pjmpTNSsOC9aKi1s464HXJoiC+24JhgTdE9fwz+8K+j7FTuZL4NvxEQpD
fCvHDA/DJZCY5JnMsrFssFFUi7WowW/wXyrKIWvt7ehuxBzw/3JI6g7gK1Tt/PE0bVcgcvsyPpYq
q4H7D79OastFpqLUm/u0XXgUbDuaVgsDFkXKh2gJcgQmHiQ5+T6KhZE/QF5XYxbXl+JSRbl8t1WS
GA56Nz58HfvIHBy7rKqEZeXhiTEpyp3zxQKKj7KUlH44VJJy4RbV0YuDEPh6qFzt3RGZbh67EoDG
x4LlV01lDNnxZS7sbyn2pCCXZje9tVOV3twxAnCiobzZZewzquxWHJMi1F7VMhzuXb3+Iw819XWw
C/VVD+vHjg72kb1pmC6IDvL16w30v5y61W820JIvbsap2MwpH1LUDL5ElfIVPnLwJIVmGTz4RWw/
SxlI4WMKoe5TvtQc6y/JoJlvmh8Vn7XkKlX45mSvatNAv3wM63S67wMtfRiXAHE/fdiZSU3UbuYd
fTZovCUpdSCaspHju3+pyYB7qcvaJcyl9Evm1ehoa0a7l6TRN8PFwDX1UJoWivg72+r6T9hYIV1k
jfoxglD5pemxRVDh650XfuUXoGDlwc588zJimflc2uMbEJruu1X+nN3G/WopbnuXlRHSSbbefW9m
gBSqY+XPiOigpRv2vwPHbr8D2dIPc4yLuN34bxrgMzRs2wG8J7E4bI8z1rDwhf+TBS3y78IPebrl
gIrN5vty8Oojfm0lCnNO8ZYpln3XpN2E5nZfvOkwpj9h/b6TQgUY2xsIjK8wedUHybL9hv0FdyjP
khxRk7hq3pTsJVnHrvk8s0snKTljN6gPKlpvOozoWzDN4BIKKzRuNVox0KJrHxU2O39g0T3uDmDx
kPVEWvZY+YNzJyV963tHUxss2h1uJ7NPz4NgTPSlV6t+D8cnupOkE6k2MIWov0nSxogIH0jdv5fk
rEw/Xb75j5Ka+uyZ/jp/NmLwPf4YXMJoUF7SrFUfIh8acehjVzXk1TNAnyOyE/1L6bWfk7hVb4AV
hhddb3lVYlTlq8S9lwqSjy7iqVTq7FGyJDBROYpsCAx1p2O4WuAem9nBi1SPoaM95+ZL0xQnt3Mr
DAvrIzLm5c2enOIWdZDlFrHg8qaoBE1XucjMqtMh9npEx+2oeQo1ByvwyXpDISz9rlqVd0Q3s7xI
Eo4OkHq9+FKaI5KURg+WYKmm9ZO/Q9MPVE0+4q6stgDFq/Q7KOrsDB3fOensfXy3LeOWu4r1aoaZ
81AmFgCLpVo7qX9NoCWvfNq0B4Z1Gm5ExNwlmLXU37OC14Df/U/eVkViltL+VfW6dv6n4/UWAExn
x0/1ODePo1IBly5cpO9AdZl8if7KVf+zOQ72l8YZ0QfK9eI+Cw0bZeMqBRE3zF/7yn2RqqOR3teR
4X2rm1w9uHVsPaSlhwFLXaOWgi7sZ+hIvxTEr45xsXeBDd2rJS+VO8Y/Ow2AmGW4zZNndsGdYjvJ
OUpD9RVVlXonp3fmb2rpNb869o2AEZkxOoyTcWHNtkR1t7RePBvNcV53B2FLLd8lWV2gjItG1X1J
n3pvl+Gh9/X4rkac/O+CtY4Ul1suPBLAz8j4H9Q5UOODlIfgHu/lbLHjkmlX0Akrx7yuSSnWPS0Z
T7za0Voz0PQXy0yss2oPcLe3U1iOebOBl985oaUcU63QsaUanIsF3veK101zrxmmc7KTbHqe8HE5
9K3afOZtVIH+uM4Pxs4vaPMovxvvzR0ShqRjYZ1eXu22MH/BSUQs0qSfp/Xx0maJA0klmI91VdWP
sd7WF9OohrvIbS3cff0SW4LOQR8LsCodH8xMvUQWy+/973Ewfk4iU/lLAWm5XijLNaTiCuvPKR1+
horifNPsJkPtWJtfQxttcIYowRMUavecLaLiquKntz6NrTPLAemTCxUIjHNjsX5GR2b7c/idDvgH
5EPlTz3ABxl0EiNsBuFJ4Jp/ZSgj613/FmDN0bSf+g7MMjrFzZvXMifs+kp7ArfRAc/BYQnelXNg
cc33L7pu4EE1OoukgZriFqd12U1ijlOzBYgEwkOXIOuCf80nzRm8tzz1vmlTrDyYvedxD5DvrcO0
vpNkZ6A8lztxd9XjHmEqjXHZtSuBuhWN630OIKTvqiFUH/qq9D9H9fxdtwL9UVLzggB3dOtJqnqa
c4s0y3+WVNgH5zYt009mofuf/Zm9xMJqXkvDcT7759HPnO8xn8pzO6rt2WmH4Eehn+uhtn+UILKw
zKnqyxAMxTds7va9FbmfmEfeY/JQPNa+gnh+AHmj60Ntt+YtBVHBjjPOuguTZTwjdjTxEiG8ZkTG
X2J3aCGmFjpB93mr0Bi1cajszjoNWAo+dktAw5gODd7IB0lKARu2xWMz47aFZfUNsBNXDroKdAOG
ozvW7opHYwlspHhvrmI85E41f2IV4FtXRtOPKVqAHi18DnSgkNxL9W/xPEw/xjqy9uOSHy35/7u+
i+TSVt93fc4DPG3fBC6Cb/85/5b/b+f/3/Xluno1wNz2zKOZW/F+YML+Ug5T/aI7pn62lzzkMuoX
KciZ/K55UgWhyOalXPI+HMuXEzkrxTvHOt9ECayFbelVjXqiZWR/56nYR3u5edqqSeEYe96uruEb
BOWTkrUWhEk4X6NWD8HR4V0/9OjYHLJRK54kGE2eV9F/0XdaUx31MFHvgwoiHp2UJFBoV+/bJZCk
bSiQ7td0Vh16pmtoPf6nVPK3pBwheWjb3fIIQNuWtZ5pS6d0evPoPpXcrp899h8oknnfE/hMNKoy
v3o+XFJ9dD5Ndu/9NBCgY7XQG54s18VwNEFvpUjViN1X2MQQj69NqZwM3Zu/osgwnDvOKoKnX6Bl
XeUaYQacr69a6wEnbO/R7zQ2upZzY17xpHPXPoMbsXAdMIyT3rTjnV6HaHYvhjviqLOa61hhATmX
yZcUSNCj1X10AVnBRO+dq5maJeI6rf+SOYnygkB0d9AvHjZiyTyj6WKgHYMIuWPuGILAi4nH+qxU
WX9m8ocsvvG7MtsfSIwMX6MYJ/ika/unqOm1ixq32dUfU/MxDHQ8MZRy/pKG6W9Ah9lvDg6xg79T
TBN1LKx/X/CTORtjFzxWRdO8FEtgqAwPwwK5xKWCoS9UpAbIhtWWj1oKLx7JZPU4eEX3KPWlGgZP
R0wjJwzQEKdJFk92IPN4yfbJS4BYB75qTfqM6BAGERbGaEanjid80OpHK+iScwW15iHJIFUYoznf
Oy7IYtjx9s3JhuhaIGV888zIurLsUdx50zzcZdU4XhU1Km+ZUWDs4/fRfdL4SDwNjnuflBNerzWL
JFGX+Ke4bVUcGNT65HrFCNEV0WUEoPpn9ifKYxo73YuP2hO6wWAH6XFAA1V9/zp3WP1g7jy+RRby
yJ2567uQRamgUD837EHvw1E1voyui5Y3uqdf8Z7pd1U0jQ8+PlRIUOfpoZrCCCUs9OP4NkH48NP5
j6Rxjz5+ZN/YvW7QtYkWrv0cvYIl/R3Z6vyHkhh/sPALvdwKWCgPXP2UtXyc/cE898sZ3Bj/DnBg
JRYPIxMqe0KkE4jJHwW4RL0zf3pgDZgCZsMNbdTxucZIfVHjnxFdqx88a+qQQuYNYGZUXrJGQ0gG
8b7xMUathUH5eMlNJXrzFc95dDTYtGIEH5o9lDvLHy59OkzfTJu5k6YFb27Bm6JNeYFsgDp+iwAA
HoNy6C9ylB4n19oYtLvc0YYDa4nFHYygmKnqggy2PAw5/Ha3ZpkTgohSRWLvMu2lRDI/lmzVx0z0
CbnAdh7JqyoXHhobePsMx8BHq2yxcmyV7kuHgeXd6KsZ8hXckgy9bdYtB5geSxJFO+84tQU+l0tS
NydIS6ZVXCXpp7W2g50Y7zB5gCRnO0wKlkDPQ/yeSnMqb6OXVDhYEJNgqyMxycNpnNqNDkRpyEFj
/R+OmxGMKiGo/69zS/LdpR18BK6MhHbv8rZD5PpjVM53WfqtmcLwjT7X3xWxY111H25Fnxuvquf4
Z2MIlf2c85gdr4if7aq4SEoOMg3vte0y78GylAvSRfOj1zVQCtu8/dqPTrUzBif42QbKG4Qi709T
0065S3eADvg+0HI9ogKivF0W/2Yx4wl1kPiPKqpjPjtN+22xu98nVlc+sM59UxFxf4AoUD3kWhWe
kDOdd4mpVg9bgZQywPq7noklT9E6e7X7AkQG5+blDHKIVNySvT06O2eo2bP870U+nFoZE/hCuv8l
BaOKYOZyke0EkkwH9cLmV3x3cAfFue/GAAMirENxfFH6EAqJ7jybKDk+p/bS+2oFCAMzdNc8mL5Y
KqXuxWGp4MFRMS6JVaT+1+SSh1P38BAtgeQBwdSO+KKxC7KUbgVST/KqWs1O5oArgCRb28iPEbIw
hy6eWN6v6j8iiAteodbftWCC/taX0xenZNJeT43/ms95fwAq1r/oXYwapjNmT66BqEqMiNvDZPXD
pQBVi4JjBGYf26qrlXpogiy9+OCo0WOeqtUpY677rKK1y4oBq9epVSssrBfZZ35duGfN2/2a2Cig
WLNp/sBT9JvfpPav0vLvVBYyA5Rw4DUldcJQ+nNRtjbyfSwysKHR/R4n797P8+KX0cQ/FZNVanpL
APSghiyrxw3LRGrBQtIzm7Phs18PDZrmTCCkdHTC8hZmUAGlNMfC897v52YnpXEaZnheoiknpVNr
p4+1Yv5IljOx45E/pXX1KmWx6bLmhNASY/LoqWxV5THGSYh4YM3Rk8QkULPg+6yr1XXLkhhuqOEh
xsdnPWorVZ3MOcdsRO0kz2lC5CbdBt4p4qD7rd52HXXIHhqzsO/8WafuHONKBRPpdUy8ki0in80T
LdVunttpNxUeFZz1SDunM1IxUiDB6KIatFeWOrWiTNVpO0bzlV/lXKJs99/TvKtiOTEcMjn5drYe
m45970zlYT2vFPtpzCXe1ZxtRdljh2UeDNuDCLacXhlqKIIwWN8dKAXrJeUHhpnqnzzT/LLmGfIL
totPXkIT9J1OvTZhe/jH/7TV/vu82p9ZgG7D+huWuyCxdz92+XHrb5KS9aJdmT3FCLtCFT9brave
iqWaVPDNmmUeiUqJBJPcfomabod0w/CHx47Qg9INJ0Yb2KmNzUOTRNW+xsAiiKCaBU3+0yqaCQ09
MI29erVDfz47XvcXsNzpkCKsqEa/ej3BOtK08aPw0Afzhu4apu2fdeZ7J8ZMNxcJ06jSo4NmT4uU
rffLVrDIjrudUtORIzRrIofveqwxNrhbuXXyhXnmBRLeZ7PpvV3Pa4eux/RW+xXg4u6zFoycDJof
itjJY682904M/7IC9cSCzjFldasw9Z9hMdwr7HpOBZaIExIM5bLhVyhsOiTwfS/wiJmmesktUrSX
uk2UZzVmylviZ/Rc+TeTsQj2ckvWMPbQpNLkYc3TMHHZzcWQXbejAlbyDlmN5BK+qcqzFMBB+9nO
MK6qtofKOb821WuTmsPzwECodWq00HOm5MMMZATxspgfEnxWSkxWcMjB9qDqHJQd2nE3QjU1PfCG
VvrYayMOYEswpf5LPcDjz4qbEwwWqH+CgtXiPRyz8aQXaI1JXo4Cw3nGZY0F0//kdTMDCSRN9XOF
i17hWv5TtgTIUXilUz23NnJNaYsuzsgY5nlegig1yos7OdNOkvQgxnOMGgWEoWbN2vIb2/waWa1x
J1muUunoko0zdqFNcZQ8CQzd19kmQrNRqrwrQDHPmJr1wpJt6QX7u1ORX+XCkueHw872WuPQTjU7
1suPlMIoUfObZSNAuGRZLKs/Oo5yGIIwfinKYwEh+LnVtOiFPfPfY1T510EzHhAiT+9HzKqeJXBn
tP6RtbJOW1469TkmbijzJ6oSK1AafQPP6+4usRLrmcV+az22i+zjXPi4H4Vtg4uWy6TNT/EYmq3S
Pa9pHJKqU12k5h6cL+Vhaem3ZfAcN+7T7DE66OeKvaKqM589L1GerOgWLAkjiv8ORqv+3rFqeTeZ
6TIthO+D+x/AjK3emKBylM50vXIiRy1svCuiZwzvuseymA5ri5rLKABr3O5QRW6eijoLXkwWyV70
uHgt/WC8STUJGJLpO2yByoskpa6GyvrBqkCOy1GSB6MihZKQPDCHG/eeGnjPaW54z+hyz3eG0f0I
/BqVkCVfd7IeJ6l458cuzH+phgLmlZ378EFqMPJ7ViPNuEUz7a+YovaiBJ79DFnUecZBrDpqoYuX
wTg7z1KgtYh7qiWbM5KUAgRTzMcqZcCI84aCcmzYspVsGPs+ov9Neut+qxuydoqZWeOcU72KT+4E
YgI5y/ClhA1xwJ4lORoOymh7p638k+EZKIej3/KC1HP0YrYN3FAjYf1gZD3UNVJMhRYvEwkYu8y4
ZeHmqc8jo40ywA5PwSzEX5T6fISH/44tSfT1vuYtXn54a3jg7xZrFR9z6DuJYdecsX991y4soW6B
MEpMgkGAkkvApBbgpGQiXdudPZ0d7zFG8KWY3sIVeLXgvFWG3fU3VZ9ZZmmZxS7Ehy1gjAzVQdKZ
sB56M/tqLsSjbmHS1MtPwJsI5pEt/COrQtgNNUgWBdDdvZNAr9pxxuCoXvQ3/hvVU+9XlOhoYDQ5
so9S3PczDFGJxsjOIPmfxGxzIJzPph0qe+sdcycsSBJ0RmLXZgtR7uJajNjLbVmVOaN9gt0BDDPo
C+ZRmQwFil3319SZf/qoRaRFdR6x/zpY2muAr+Nd0fXfHG7rLcIO7NRq5o9wMr3juKBqE05TeDd6
nOwo/3e72xKTJ8AeVng0A+6VgkvaTe30Q50E5qXFqO3ONoryajNJSKq43ilqdx5M+3PKv7asEYY+
pA6VJ0wT0GrG5C6C9LNiHeIaEvNCSssXxLWzPCyJZYg2HCtkQfju9tpdg7JFUNlsdBklSnxJOt6/
uzFQlLlvttcgoehoe0XJfNb7WXCrQuuXmYXK0bDui6Ee75rQHtbAMKPxzteXO5dNPzJNr+6g/FZ3
Xl4hOi7R3PV67ShRsV6VmASJ41egnTzUMBbsfLHYsZRGBUGHQcc/NqzSc/JrlCEEsHBEl78pgfzh
LdllBsoyGr6Z/sJhmheMotyOQjinEm1nFrzyzJkO25ORdrolJeZpA/ZWEHjpvAt0AgmMBfa3BVZn
hufOtG7Jgr2XdiBBtCQHtjhOc9TcS1bpW5g7BC6jEbE16MXRwFZ6nm9fFJ9SralxHzVyOGALa2yN
Op0+XBNEviDJc08XfYjKxMZAAknGESrEWqT8rhlSDjeMIdvd3Dg9rihKPN4ctzgY2HS1xTjtggxr
3RB/6oPqVsxidNU/s/bzp5eOb1q5COsyHsE3tsBwDir9xNb5Uc96eKPJQ1ZU4Q6NMjZK5zK8t8HC
PAR+t2e/vdkNU/aYaXwicq+yDh4qqze1avd0GSVb6KwsllV3RW5gmdrO6gvse/0yDzgI2S6etM7X
tm7zk8kmDCj2rseLpQlOUYsRpZnvlD5jfwSY4IEPLp1G/GTqmr2ftEk5+kqLLUyvn9D+R55u/myY
6TUvS9bvsCSKGvN7NVR4Fk7pCfml6GhB9Cva7j4ManXHxxFmclgUhwZCRtjdI/wKniRmS1dR2XoN
YhZV4FLtEWWLTkO1eES3BihclijYnN7PpT7gb+w2hxKJisZlrbEffzcON8btPaxSOH7uvftgSuJ9
hMGWn8cquqZYlEYay9W9ivCtEaOOj2lm1f+OfRjZKkiq/Thb7tlH60Yp20urh9wEdOgi0+ZOmyFc
8WYwwcUMXzx3WbrECJLxWPOnw6d76Vs0De0Yx77mydlQJojACnj/blDOjCjmPfuPPxg8h0d3gr9f
KnaCNhEwHXdm7GnCzXGRRwO+yR8Pcm+6JO7LiATShR1P9R4wLe4ZLg4Mas6DLmHpwpnvAgSD3cBV
8drqTDSnYD2Fyu/Wx1umHh+WFqTHdvuQhvNfFoX7vOFDWTHJVhz/sdC7X1WGOpLOK7rXhh6zpmlg
vzF0cMxRY/PAguh9kTQ44NrwxGBwH1KWEwwTUvicqOnebhdJEbSWd6PefvX5XhxQed3hy4w/aMYW
jsu17MqL0ISY+z2onAlFL+uhq5TT/3B1XsutAt22fiKqCE0DtwIlW7ac0w3ltMg5dMPT70/+9z5/
1blZtSzLko2gmT3mmN+okiG+XyCur53/1Zak6iVm8rnMxm702Qgqa44uBeAsnfQar9zODdIfAw7r
ptFkE1t6fQs6BAsESMv49YhIhGvkZEfHQskLcvMe4oIfOksZxen8tFj+jiBc7CMpVixDmHRb2SEZ
xXfRWdNu7fQULWnZ7gz/JTXqeuPmVbztyxp9Zq53rjSa05rygmpEGcws65zofARNuRwn85OdfxoG
izdvp/5xKIhq7cnrQs/fyqB9t8YZPAuAJN8h9HicX3DkOsCO8jQkxbPaUA1a4Qp/dRMQmLoZF11t
ci89uMIwNzPILpmLF0BincAkCearpD7qzKjOSV/xIYaa1nSwnMTle8trEsyfcdL1QJ2an3x9W+0C
+FqZfmPOraLBfiZC8XnGL0nXBVqqug5Apl56G6Oe/AitTS+Th2SGCVjG9j/kGxAm8j1X7m2jadqX
wUnYPK2y1I1jUv2zpufbmdThsR1O8ToRIFsve+J5JemydXpYvkjORq9+Kurpw5oIlDfH5U7kVP7T
esH1NgiBRKPT6BOs0DWQyQnPMGDDhHMi7JsJIFj+OXOQNn1LKLDhGMdWU2SlwurCcc+xN6PSQ/An
UuDaaXd95cb3ZBuOW1o7eag771nqKnLqiYXAAENblm9k3JeRFdDwHvox2wxD9YpflCHHkT20LjLy
knBvyp4g4UtOLM5ovR2M8gWY/z3oNH8zvM4SAl2XFczdq6Of2T+NUfxUmf09dA5hgT1kfpM9FAr3
vlbTsvMrmgWZhZfdL/ERpUvyZqGC6grYn1qaRzPvbruLUFUvl0bsrzN4RC8ofuEUq+wwiw3cu36r
DXkZd27Pc5pvskaillyMul2ij43FTaHCIySB98F6YdWUSZhbx77Kzh5GjE1bNrdV0fyrHO/YdfJz
yNh4aXGX+mUVCbM8YFRBD4pH8lpUzFy9r65G0swSUNVRhwN9Ozk5RB41F5E0SKO3jXHZGG6to9gx
vn3IRmk8Y0TPnK0gVMoePblfdP9EzBtt6ErsUQH27oqSmdbPtTZ3glTvnZ9K/MN4VjKX08xo3gKz
ya/mMEn9C0PsYXZSaOPly7KOZQR/5int1+9Gy1e7We5nGdqV7HYy0TcraM5CQp4byJ+0pLxpwFj7
zQBnsLHpqInhWMQxNm25V5kR+RlZ9+9L1n4ESfkk2+mkJZ5GU72kY3kY8OAUmnMiH4cdSDbQNPMp
BRyIoQ0wWl+6UdGyAzf6yOm5PqHKu+WhGxqFiLvAjIMPDTSA7IrE/VhG/UE2dbXxSuN58AHZjJn9
PlTFtwKn53T6nfmyX2y7+GKd/Tpnx0lUTwtj5GFpNg/tBLw8g8M0FziqOR6PghCxfUMbAM+fg3Y0
rHsakMDUhmMyTfdkGpEh6KOPq9H7HcQAmoI7LBnbRL3XAuQvAOWNIRSRl2YNtqk82WN9X4Dm2Vir
crciCPZaBsf3agDQB23o2Gh3hLdfYJZfsEek5GiSxn5NKEZzy9wwFj4PbLrNFdnGKDuowqP7bVbj
qTDV28QvxdbvNcOEAemzfAl645qV7xFzWbuZJo9Dn9xaJNM3rr0fc3XQTbwbDoOqdwOHhUWCnT+9
Q72ht5dR/ytQwF57m6FSHUby1MyBYDEdnIoG1ufkFPRT6p3KuHqVH/+WJRHKBf60WvevchpPdjDe
TX4Zkudw347Jh1uxb2SEjOgGVb57zNTDJ23mkNYMKQ+C6M+Vc4OOANj4mrKhtxQVjd76jonBeNoL
9hnHgN1yU90SPdpTB2QmWhWXy/QqR0TltfT1Bg7Pucz1sOk8iICmwHDkVMlTI8vfdtT9phpLFXXB
RGIkQ4d9ah5nM3jwHIrIJYWcXSfztTNQZbdT/DGNXHfrZO8kMG9vmG8c1DvIKUUE4k4aJd3QLgYl
incK5O4rDEKMTgkSmoN22M8OB9njMBJ5srKgW1U02V7AwL/vb+ZcVVH1OFQwoubCMHe2A7Nh6LMH
AuDHGLY9Nzgqyfvgx9TTdLIAkbEbcw9+PD4ZYgG7GUwfYoQ0vhgZvpfpox+CXTKDFB0yMoqDIohK
JIKeBkeJMT6qTYOLhyKsE3nYJSgCk2lWKNbFoVpn/0jI5KuXAe/hDj7N7Y81Uhsvisuzga+TZydh
NCTMKRiKOadLlz1YLD8R00m4msjvWbPulGTNP0JG042wJtpKznM8+ASV1F8W5Dp/7ZmSsEgEizOf
fM76Zkq6a0mxmIz17RzQNCRfBNTVDQNEL9TaLz5Ni9BNLlkRtv5eXHYAhT/rWz/gViOXqPCnS8Ig
d3NJgFQ+wFHtXgu74+pQoexX8+zOlaYYL4uN8KnBZIlvI8n+zejZ47XbXAhZrob3ptWz26itZbua
worQjMyD7SCnO0Pp9pgZxZ2TUJCTSVvbbr13UKa6blUUtOm8Z0jbGWQVIQg9yzT5gm8FO7XAs5da
HVcAJ43xD9HvM2uKYywdTTLwSLfytmrBmIG4F5sSt+1hdZM+GiBiBioP89W96acAb+r06xpXRC2f
MoJZa0RogI9474p2yyjjXT4LsTPr7h3IwtVUrxCfmwui+aMTBFfrwGJYv0mfW+FRCeGB8hEJNp2Z
UHc2GZhJLOi1v8e05BIN6akwlwz3yIWpEPczn0BAzmohs13aO+EsT7YpT13OFZhyhAtBqARdyV/X
i+eoHCEOV9vUkvtM6o9VX+GceS5xpG7IBem2lcVxIkr8lkkMbCMr+3XJrNK4XCR499WAzHfxtoXQ
Q97s4dqwdpLAo03gGo+iEbsZwO1lkWo2cFAZhVowUO8vdDnSPwoWNsO5Bh34PqfOly2NZRfbM7Bk
RkghGrI9LUvwdlSEbsDZ3xjMDlCYEJuYMr9CjT9mKYykwvnnyLHeSI3c70JNYt1EQnTBC9rmfeab
NlQ5LypIOd0YAWeJ59qfCC6/ZCi313NB19qmcb8QVVTY1gPAvirCKsMApWNFZtG4lx/YZmjEkW3T
2PeLvXDh0lpaHzxr9qkD8jYENTdATxnfcqsDRz1eGxlnW9OLzVC2z3lZM44krwBjRmtD/azGgFRf
RIqNLNO9InEcaud6K7Gwt+JnsYLvtlrzCCNby2k63Xu1evcG9Q1J9LAuSyht66PRmQstWYHoZfgi
1r0Ln0TVIX0QsxWPc+HdT4PPWEZe3cz+RAOlM2lkB++5O5JoXzlP8fgwCRNUNwxREsRI3DG9ONJp
fVO64iQsyaWbjOQ50cfoTe/csuuYm1pFaWbeETjybM+kYgZTvUvS5SGN3RkvoHdPQ4UAlzyG2by+
+cGDLw1MIvaFxVeNOhzHnAKbAhN8XRLldhMtUGyJOd/M/US/Id0bbX1Tl89g8wKanfGBczLs29TZ
6txiJzZbPNXO6q1hSyf0r4YEYCeiH94FssGDCc9J7W1VZ74ZZUmrZbL3sYa5p2PC8EowaJ03hck8
fqcd1nvXOVJfDHVJgaG8jUtVye5Lnc3iSCXtQh0uSanKgtBqZsnbkIdQBkYY482tO8cKfT//Wbz0
LaVPuSxTFRozbMA8sJejt7w2Iiu3sb0vBQ3pmjlUZlCTrSQHphHTW1EnF4WanX+c86kFsg+5IdAr
6S2UVvLqjH3OEOkii2etuXu7pHrvWkXJMcuRNuFAezglJDrwAhjKP21MRkaRtrdjku4cgkR2waKv
28L+Kg0GdtMc8vuFN9SN3ziSnmmINzsDj8qm44rfBobH3jDgUlJquK2XXQAFeFmQ2/FzdVFcJNDZ
GsYCOyYRSrpa+cDsXxmjhWTZTxOXJ9MzgJrnLclCsUvrKRsOKYCNDaYlb9M39o9ywE6Vz5b06n3S
WB+eZRy8VaOfBLh5nPanaUCdwuv+gTfzSUWtdp2d3q4ghyH7FkVIGiwUgvXcp0S43mnuplyKDBzW
n1hisH7P/8i3vI0DIpYz1iiLoPNq9l4CS18vPTASOHNkyTv9ee7FZ82HBRLlPisCe29cIpfTdjmV
rgn1PaunXZaxTzOp/dtWvXCNYgPBVH9ZDuW2T5Y9P0cXfEoA36ZHYoWeC8s2IhKw9i8MksYb1cW4
h34C/dr5ziva9pNXTVSbGFPdFccZ0dWMTlyXRcA2lSUqdih4uTYx2aL1dj32mndT2h+dhZeqwjOB
YPvQcPA2tXLujbJAMhTO20zf0krUHJH+c+GpBMkpdcVTssqDVVKgi4RQPlYnKgBIe+xhfRt2azc5
GI0hCSNY3QVpct/+svDGdH4Uk5U6ne9LwU5N9szT5IpYFGG+pT1BDYvdkAelngCQljs8XHe5N59o
KzDoZ5S3okzGiE3gSV3IrYvzaH0mtf/pTcPLYHJiFu4L2RePtqwjkZBTSAQwFHCCZJeroedqYawL
h/hhcMy3aXS/DG9GV8bpNjhk1+UmYkzO/d9bM4eJifnYTbdFBwecBQAb3AXebL3Hl82rbySnFVIh
SO1TYcsV4W74bju96zzjpSSSeOOljgpVQ+FturgZYs4WqpipbgJGxYW5cUV51cTjVy0YoUinFSgl
9qd+evRKce1UcghtY6KmqrHfmwCqdW4Ykbjk806BtWUUnCj6vPlOq/QAuOKqz9KdWbg/qd+jU/V0
AUlSJUox29tLe1tIAkX7rjy2M5Gpk9lucYV/FtaAXdQmodvNtnlB4zkf8b/FNeBgd8uvcD2lZy+r
MQmrU21Y8J2klW4YeoyV8xCPjFDE8b+1Np5sooS0bNIno/iAmVi7qx0aiYkbS9m3C+yxyBmtb28a
j3aQPTaKzjoTgD9jfDnYafmxWPNrUTNXTdoC9KuGvzlTt0uhbpoce16cfFJCfBKsmm68Zt657fIx
tZe5PJMbuVEFOALXBva4jduO2vyiVOo9Xbw0chakWTOzCYC3URPSj8AlkaIY6lNVEqfUuA+VrwQd
dON9TdTJ7EBIB/WNzRIuPH8/No0fVgrIXT1uM5W9ZWUvwn+d2367TvkVty1eS7u5r6A1jl7F4iJ7
0pbcETze9VqrbUx+PC4nZrWt9po5o0fbmDGnM/nLlMVhUWAJU7JB89xE1JvqmbMRz/kqnMikpwqD
K2EWpFahGY6rzklKzIrdmnjXTFB+StF9lOt6nuF80VaTN1whr7KA1mZMUVA3eDD9ZG/3eeipCcOx
QVpUvt4yvHQFtXbdd66zdcEbcP+xyKMsQ9/m6ppXcz6Q6QBFHxu49icg6/xRrRM8aA/xxkNP2ThU
dJzF9Y1TvkyiiAhQvevT8S2daYFfTsF1IWIKY4m5SyQnCvMTt2sZ71HE32JvvEW5PceA8tklMIdW
dtaWFKLrUlSPY2q/V1oKNnopZS3zVH4A5UmM3Bjr7PHPKpCYiDKIx+2B3dgjodpv7Zh/s/t9Ygp0
PILNJ1N5jSPmXt7c9tS38TvlAX6MlBIlRqg/GTRyeouwlWlxi61f2QdcRsh6+eJQMnQJ+ZDGqfFa
45a95quu0HbXyduRl11HjSsVe3od7KoVFM0qyuJQ9zd1Y9Ag4AW2fmF8s+/dLMxCiCz2D3o1mJus
QFYSkpVoP7maM8WmEXICvX0jbHOX2OLF3S9DZV0ZJR2sjkkEOhEeGzU/NRnPsPbLEnRHxuOyTb+Q
waQtp3owlgFovFcM+78v//MYGPqc63Io48hjhAMQf2tzrxoJG/eqhiyDS/qTfvNFBoybAAvp6SXs
guXYeIykM+T0IdGRLYH/1HMm48Dfs1stCtVJxCh9QOzZ2rysZT/sZyr0XnEPm3sEyGx8JF/4cxrL
y2QXd5/VUEdhzcHei/95ZHaGS2l94iPjXjNgd8tNkZBzXL4bE0DVxqG0l8r6jWufi4YKu4rjLycX
U4hE5EdgA0TgAHE2a/4mybLkd1eZupRsqXGdenj4Yu87DezvecC+vbAIx1N8hMQMIB3Fagzs16AA
+u3u2sW46S5vl106MI7EPqUg3wf+C/w8sIc1yRJrHc5LflpN+VC15zYX8yYv1WOd0H0uff/YtwJJ
0zsXNtPknv/TaxeIf9LdLW55n19aB4FRIRvq/lqYiQqH3uGKCEiBZ6rsinyMOuqSTtPDHyOKa8Vl
7RzrWRCo47J7OzhJKoBN4OwwJUQCy2thohaOB6Ex6be52577fH7T1SVoUefzPnaqfypbh5sR0kaC
vG267JSdJOAGuzj0BxxnG6TmW7Z4N0Hyzx4cerI9eWg+G84282uWx/yxUi+xk0EX8tmjpYmTbBix
3ugRloNudOgHOXtnz1Ubeqr7PDOt1yJgtYYdy+4WiUVX5ENZ2bWYUF/kLG7ZYz9Js3odKr/cGr3I
MFokbzBGGGH37T3TTGaI0YNl8GI69IgdQjlEpJrCi+y5nW2G1W0+Y/vSbV0NgiHdotgTZMpP2dcO
vbCd6cvPlUn+SiFVxjPNFRAqjLjTcVejZg9nkLvk16UfFlJaTDTNT1YJENB0QL7MTYutCsHKbX+K
vIP9UqtDuaAzW6UbHG1xHKtx2iwJjalhRXzyvOJzQuTjbtMYmxrTw1A26THJ50sBbb+7jLhsUCsT
cCe6vzOrisaK7X41l9ZT/NGhsIRWYVC7jqcBzRKbbH+VMBo4UYzcx5Kzsm4QOyeTuZP5dma+LsSj
0m6D2oWSvtD2kJfEmqlD8cvWSdEv44SBjFDs+xRKBeXdRvfFdN+RmR4NxBtdgPzX6PI3iduF5YRu
oyFqWApZk1qqPeZzB/GDO0LaiTjspsy8GZW5q6gpN4vH5HS2klguzHPQCmcvzKnbQYg8rl3ubWRR
b1ObwJY14eaQJGK4VujthY/BPS/0i6wxmZrjM10zPv96xfqDIhtnQ35VNsjq7Fvh1OaS6JV5B4sB
ikRXZ6fRo3/a9Yj2raMNhmLhQZZBtV1Hh5uxGt5A9Gxr91J/NozGrfPRLVhJy6x5qeXqHDy7wc0s
muVKDJeeUI+dhvgNPHxe0VPXluSJM7uxFSmnhaEEA9gDQiAXGtss6b5UZV+FnlXHIciVGi8nU69t
HhLZVgOAulyS51LzFsXCJeyUvRsKIS55Ct3JFfnrKDm2sTXKQ54VGJi47Bnzeeklf3Hn8pbME6HE
JJJljZaM9OdXN3AxFhfVCdSnvk6aexMJhTOq3sR8Ktu0GMB9Dz3bPd7bapcdQSMzXWeqLI9ez1b6
bRPmyXwQbNyJF66IWJ1EvadZ7MCI2QXzTZMS3sKs7KcpxfhQ2fF2zpdXRzF1OXvz8xAz64kNqN/X
BNGwRI9nna08yfgnSAlC1km+WkdOkedPVwk9VITDwAaMkizI5rL9gd/MIVryu9mcDMKnfSZgZp/Y
jZrBhK7FT2uj0NmEjUwkbNacyW4Mbo0Lian/9kYsI8uNru0joJJmpaxwOedEa/3oxP007X+zXn9A
zxBuASjc7e7WQZqQcWJ06PgT+BY/LWy5M0smKGgZQq8ZGDJB9zDUfKvoMUtSfPJ03g6p8R70wt9O
Vk/gWlY0N3T+vG25+qTjCXo6tL1C06LSYZ/DcC8VK/vaPWAfEcLEKCJu28fciZcrGZv0Ntj6iBpL
jpc0emfAgseH/Dgapbnr/TsYFxSG5vIya+uwDiaqsO6fx5mOiFRjaCf1EGoVWBSK5cpvn9ykw/he
Slpkzj97zu58dvtsgrkrzrPGasR2YNI0oNPAoGY/9MyNnxPySIyGMGvCnSI1GD99M787CbleZXxT
THgrxfSjfAT9NkeCx135NCIKkPcWwP2tJeKH8zzHbA9z6A1bBnQ+jcv0Wuot19ojuqDK83tDtNDz
3YVTbm2bTYMVJbJm9nzehYk/tPWv6aivcTapWKQ6WKw9+wt0WzXlF94N0iuhn9LvZWdse/0Df1HO
WZXmyC9uuU9B4GI2jAojP1Qmgc597Nx1Q5BfNQPnttNFCQd5s7QB9kCa4FYXuNt0VOq29bcO7tnI
14K0jelzWZozd9icKtjZiJbxub6p8YG0uyW/DOyO7DsIbcMgv7Y/OUNWbBXyR9sM4jDtkF7Txs34
H8JJmTTTuZZM5hrfaO3qw0gOdF9N0E7idh5os626/va8C5tFsDXqB4x1M5+KZa77JFiHc3b5x0V9
q3DSXv09JMuOKCOUh7aQ/LXDJYIm1ocK+yOeXJu1lGB13wig+PfzErUd63DcWk/5lOWcB+brAF4i
smzbCxPn4EvpRmINXpMsFUy5oWk3Q6W2fcxGplLMQeSbXjfdsdPD0+y1697OnWw79+WtxjJG75ju
nNOX3Z6Lh2BjfyrgCGt6tXTiKOFYY5nSB1OBOrx1+mG6nVv/oaw5oPVabqrW6m/HYGzJ8N753PT9
FibLSHsD6ti5jxdEfmTGMdVfarKgiHu05fPJenEkzsJ2+Gg7SC5MdFEKVdug984VHbGoXcUQUrRu
Y0YHZ1qsMHMuQRvqN++XKJbzSHzhVdFPegf4G+difBusyU0i2auwLdsVdpuGyijQYyx1ZZE/QJGj
f1lygUd5/p3l9PfdVCDDyOSlXOh/Cu5LCQTp3lj+afKD89ixbjPXmaOxrpKdUZKM0Fn+P8/Fo1mN
L3qc440Agxx6ixl6w8L67Kw/QvuH3iEmO//nSU7QtSq/O81sremN1H4GIUb1klwrp33uC8wUIyeX
PTwxx3Ed9Dh8kjjdxlkPxWOyN14gvi8TJxTi0EmGwHbC2PZONs7rkv7Ldk7kMcDyc8Wg4rN1iRlP
WoNue8MB8MTPUDJsyRxRg/i607EP1CYvnwJJn9r2yCiCBXIlm+U8O3QPXBG/p3c4UFhVwlit28nG
uj/3N8tUlHtsGcdljs/EhTD6ghZRWBqrjsdrJsvyWtXub7/qGyGmM1Uq2OL0uoh5BmengSFo2BVi
4uy+VGf0Uc4yTwXl7FChnDiHzh2PliYHvdKPxrJaNxNeIBsf8K7JDlVPiTsGzq9dONOmlsOr0Ywr
OlfBzYDjZjOZ2WF66v30eqSXhub2aYtxPFmExeapv+yMcQyiYW3CQKScLdl9CZkhTFjrm34PVumI
Z5JbeWHazPe3H6UkTizWDonTxm/iTp+FKL7GPl05++296vhcREZ4IXnrO7kOH4mDCJnnl3H6nA6a
Q8aT3fhJKECUoTDQsXU5zHM/7zA+scJe5WP+zOf/4H31bR9ECXoBMi2i/xCYG0OxrXKTXz3oh8H2
fttyfPWX4ZEuRBzauQEn3yM4K4Ao1cVsB4R1ce/QRzVIDZYCSzaRB/5mqtaOLb9J19mLnWtAaV9W
rPywq/GJXbpZ9ch4Pju1MiJ25zhrCfzhanGWvccVVCfNvmLhjqXx5kzZP+BmNcpzp/eNia2N8fe0
/6294ZWcKdToujl3YmfF3DlZ06ErB4dKzNCP6y+78PGm6+3kZ1jqTNGSy8DcaXuJnzEWDHax9ePZ
vzQ0/W26BjcaS1pUW6ARsF5nnYmnN0ivtLtamzxLb9rGILXSqU6SabWi7qr9uLjmFtucS3WhwqmW
e0vpBNpY2xHB0j3YvDCENS7/Qlz1bEoTJjpJd0wZvA66kRV+v7T5b9p0F+jUeHRqg7+bVE4hUXEo
b9mEXTLQFvVirWlwjbIR6oHscd/NrK326qe07e+ciSAIMNX8GlmkKryuPmo5897ujSzYCnW0y8Ns
MQmucooTTL177N9A/3RLx0rTxNCEO+Gc2nej0W5Vex5X07quq3mnaiOJuoKirB0OTW1Rt6IJZ3XG
p6frrZ+uN1nFAhSnXb012/Eq8QluT0xiF3AcWYExbIPSYFx5fit1v+3ngRJgTO4Mi6Jf1c1PQkOv
ywmjDBIji4zF/pRjdxbmeKiCctmOFvVuORYSPchhWKiEyBKruzFxvlpxnTismuQEerTD/gV4HBrh
MuY+B79kpHwifonOf6GDstfEwDHTcu2wKU0Tygid2GcGVs6pMs+ZmnB7WMc2KaudhTwgK3mn7eBi
5aEcbTuCFBe8rm1vvw46e8JhSTkKh8odZwY1anlbr85j7OQPgjVl53vTvujXfdBaVzF3coZFw6mh
QUY05TbPUSNJ7MyzfmN32omwUfKVn1DstPhihgrVnFnurEn3y2ztvHGkKkFsDMgs2LRGeRK6/4nz
+acY6FXk68bqHspumrhoGPmLmzc7lT+Zdn+nuYHXb0eOWbZ74Pf0yxbACh27dpl+IcnSsG/rHvHM
ODvN+pS63kvu6YNpO8cupVQ1RvsEfodxD4FHZ+KG6A7+tDn9s4Sx7cyWGwZoiDkQO7fjDmuqr74G
G1h8CUeQw1YcEXXvpYcSV47N6xoHUb+sYp+O1nNADmvXBe/pdHHEZ+nJUBgpMNqRAlHpk1uRe9rY
CNyV/2xCcZvi5gzwaMZ5NT92M1rMmDAM23jyhsExAu3i9qFikGETrMupnoIoW11SlHgKHZOTAyeF
Nqu/c/3+wXGrz34gq8wwPVj7GNLM+SkQyMtOwFiB6z+q0aJgcyOWXDrQMBKw4YrngoBOxk3Ai7lO
/1mbU2TgUu1IDdWZfZaWR2Yo3MAczX1q48Pllkdf4HWtC3cj0prZdEZ94s6975zh1u21H9JrZNtN
aN3G6Jy7cpLDtsbTo3ycj3q8tie6wQntlN74huRA1CPa6kb1ECTxpdoeH62iX16WFvtS74gEz9qY
WS33tXU/WdNLZSKBQUW6TKTvDQa7h0BSlFAoKqZVLm1AeFIZ2AkzWRAHqH7j4aPzrd3Ui9PkefBQ
WpIhC9ZsgBZeg6A5jTeqFeON1WTTDQLESltPGQfsI2ozGK0+VoNoH3JhFA9sqy///3ugGZh/hFPE
bVPGsCDjNLHC3jWH/f9+mycaet4Sa9id/x7CDkAfwhXv/32RXCU567ivt+46tA/oMN0DdrHH1gTe
8feQQ7zrbReYh/884fKskgDTHb9tGv33hRDSmdJXtnH8ex5ma32vO+LrL6/69w+zJYeUgUra1vxm
f48NchhDHHYuGJf/e6zM/NAC6nP+ewbsrgW3S46g7RbqLPT8v/+wt7v3Ra2u/r/HBbUBKB1FQ+v/
nm91EoqFONEntW//+3BJtNptgsPo70X/Hi+bheip1L1jL7Jr7S6+y8n0fOpijFNNq8arvy9l0BSX
DLh1m+l8egr6pLy2O7TEOlETd47RvycDISwZvxnD2tM3ymTx/fvRpQ+GMMGsd/z7Mi+DfM9gg4j+
88JJrE5kFSKaXd62L6HOFdZ/nvr3Vn7QvtJ1ETd/76QyIhvX2E8QJHi6mrrqwHbaCP++zJg8vVGB
/Vx1Br+HaZ6dzhoe/17H4ieRMvru9PdCbo2pr6uDePf33TF3wwVPL1M1ZXP/949bdv2u6Lm0QGWl
aTjJBtaFqobw79s4mpt73jA79GQws4pfnlNla4rriqbWf1+nGBbNfqDeI1LYu3F0sjMSe7prlC7v
aMFfnANtew+izouaJJsfCpCa0QBV4XHpOxnGTN88UXv1YaJk+TKivnHdueo1XeHZeaXrvdXarTel
MTUfom9/CZVlXLKvX/05r751WzM2mDs/9YqRvfSbf6OmoqjoqdDhaMLZbFk4VvMu1lQ0m/6EWoUl
t4JCI2SO/YBoYsqdmWevzT6lF/JLI+LaGdfup+y9ew+H/1em8ne/TvtPkz0B1dsQvNv0bjdFXi67
rE2IRgms7p4webiapccSdAlc/nssKVpGKleD4mfuuvu/b1iJ5bFIxO3278u/b/QZ4lCelAblDi/1
n+e1id5KLGbR35fj5QUaz/a3s/Yh6v2/9yDrucE+TR/NVV2ThmvvmTvDsaAQX57z9/oBPcG97tz5
P7/q3zfqIZ729UBP6+8pf6+vDROf/5zS7286/GxMpB/WuSAukhbombSg6jB1bk4kaJvecJkZ29HQ
+SMQgyzsLXf8qErj1nZbldAjvl/9OP3XVe4nBu/gVUnbJwJ5ZGxWeSWqStBdG3XjXHu28ndsXmeu
/8qmL+7Mbyqe39wGlEvqbpke4ANai/W+9lr5rqXdhEmi1ofAyppdICtwO9UwX+Hu9/ekNsdnYk2H
yOkK8wVHYQ4wKb3rzOJ/GDuv5caVLF2/Sse+PuiBNyem+wIEaEWKpAwl3SDkCt57Pv35AFVv7aru
mThRFQikAQiBYCJzrd+cs6ssH5QiRWhB0XtSE+QC2zgoDzw4JIr8PD7ELJ1WCloL+zhWk1VbopKS
ZCS40rgf97GmNCslA1WQqST/W1VK91I7yiuUbfy9ZMn6ih+KcRPHEAFyBlx+ZdsM0MmqgNq/VrQo
ODEbYUonGfq7n2zRldA/Gtbhdt3443nuGmpXgajMv7oOXf1bVwWa81nE43vVNRqjbxvfgZ6KbvA+
W/Ue2qaoLRPOmOsIeK66sugDt8cu1Ckqkayf159SucZZOfKurhxe+9O8wV7WWCjISSznojT1kzqY
uL5SaKuCoQ3j7ohYNqo+/kYOy+HruCAiqGzKXrUlCf5xxc0PoSoi/WD9j01hIXsDT4nVoLnOcVEB
Y9lDBoaXcFJQFXYA7QzuXNfnpndidg9GH8VNckL0m+uMXnH6EXmmudQHXnpAomw9l+YTwU+z1hHu
ecCZOce80VTNw7iZ39B3HXjOilSuLm/aP/uR/3BkpO1u56rCMjMk3ap1XmGhPiRJ44hyD7qCAEqz
FCKV7w47yMCFjQgfU7jGxLLk+tbgtQAQYKokNhkvvsp1WSHARxz3q+dcRDifUNO0+T7F3JBrfnOr
k1JHc9pEBqavbyVvFNdz4D4TEi6CB/N/qPQ1XVwLEiH++cC547yZG+Chkg6eDr5eC+DjsaVv/GkB
WgaVcuiI/9z6aQmsBdXAF6KGNUkeLT/KBUIV2hU+Tt6ScFSM7DOTc+sU+hBvrJJ4+lyfGtYdch/i
nTVNd8sSWowQtPTP8l1eoAqljbhNe2NWunN9G7Ai6tviQhbHQJxowF41InWZaljOSkEv7GqDp8me
d5sR59Js6JAy14TdXFVFMa1z+Wt3rv1u7yyIa0kq/Pitfi7+VqfJprRJy9jtTWKo+F6Nu0Aef25E
sT6FLX/rVQUvngaG9iRFkA/EIi5eSNp9aGqhvwpG9thIUrNRdUVdmVIUuFaqoPqBBvyjmkukz2B4
ZLLJeOpL6DJVSXjB8RJTYwZMUBmCWyvjzkRlyxsjxQEVzviXDYexLNPPsUDUs63lJ1+rRRCkucmK
vRe2/WUtSx2yoiKpe1vsFX/tpRlL6wZqlymnr4UlPeNPLpwRzM53mYzMYGhcASQM7bJMi+TSiSTR
RiGRlgIUrhfdW3CC1G0vXeUXW6mskqUIQWyTt376aI7jhmBk9ir1Sg7ryfN2adBFZ0/1f8wfd5VN
vsFyyG+NPO0Onk+WYZgOmK4DBCU5rQhsYKb76go5ybcISdL9vFGyod2Xagu8VjOROBBYpZcAJPeK
HKqDPfeByzntAtOGA6fufhb/PMXcPS2KS5om+fr71IkCLFgVusZtS6gBw3DdoNtiHeZSFkNAMzpk
7+diVIFiAZ666c36YJAQbDY1ERDQYWK4yEuhuowdedUoU8tn40reOhyS+jVP0gswj/4di+Z9y3z0
s+50KFmZj4N9frVzE5qALbCQn8LRlg+/JR1AyJi+OtHtU3jiDTzlSVwuN0oU5mSpsEOspVdz8bsh
ToQUH2Rwlh3h7tvwUeiwEVcQpL4x9aC0lnUBxLcf9HoTKO12Ls2buYs29ZuL5cQuUnufeFljnMJB
FDaZCa8rhaXOKr1DREGGfOWEU/PcpxI8cZEkxEQrTaMPr9V3lvTC9usQWUoWlexrt1+d+Z4OEs4S
WqUZJwhDnOTPz/g6vvfSiieLz6iBFOyGoumXiwYc9tmP0+zsTUuOUKzA6vxZZ9Zt48SEwIDuIAkH
c0U+VqJp3pRyVN3AZbmwJtbuRWhV6I3px6I2kJSNwJMbPIg3c6OGqr0DDqRYiwU4waZTilVmgHdN
GsV/CL3ccIsOcQQ5GuBRQe/EPKeD6jak+v01AWVj5b7wuSS/5n1mHVNSpWq0+5RzuQBk45tBUwKn
iBIIRCAF7ohmugPnOiqaot1dK4/AqSGzwoRkx9ocUXdFbSJ7bjUUMp1jY3g3pOcRGA3D5FDUenUw
QKyRQq/Ct9JIt1UWaY+VUhhwKnzkQK5peCkEAghTB+PXI8ml1gTVzeANvMjXkToj1qIYa/lIbomI
u1Em930CQwkBz/AUeR66UVKTkyJJjFU/6vIu4h0BHCZtyWhH+Q3jW7MaU9E4qNwf14hj5ZQn2N+F
omDcD5NkEXq8dlmq5qpuvetop5MHQ2uM0p5UZ0LgEtWtqSoDwb8vps1Xv6ZSc7wthJ9HzC3NOOKQ
3KseFoSQ28lxuyAS27OutMFdoaNZESL05s7FeUMH1dDbMzP7iQWE8NB3h7mODpJKOJAISL/xrFbF
mbbzd3qWVPs+6FM3TpPmUQ6j9/mrlpQfodYHHxHPKsH0EaOL6RgTqaKdOh2TGMQUqkitH6/KlD7o
vU81+zomsxLJls305zGlDi4lTrIdlCprJzWjtSPlSX6rl0lIlFHmL2PeDRVu2DRlc9Pvu0yCFUdo
w2UylGmLSYEKjw9XXbvmr0flGR/10UeEwdZEk202VXxvmiTEABjU6/0VIq3bDjiu1+Gg3OSZHLuh
FgkXSPK3PU/hhxZ2R7XulQu8hYy0eP1vXb20vZ2nrmowHAsr/Nn1t7OqVxGP9byMCSO+ylWmPIhe
Vdz73V8KYfcqdbr81SJZf2n5/ZjCKvpVXXmAUK5lh7N4LQ68Y2H8kxAVVXfejSUEAcJpU1gRCpPm
rYhu166Kp/XavJuhQSvgqfpr7VxGGb7aXhVC1tYobDPN30EZUVcJqeItWXlhO9dDfCd4OldK6WCi
izz1JulnZfbcq9WlVlvPHeq5dt6dN6WpkSsz2sguUM742X9uGSX/pbWqYDcyzh99fhrrZCAwJ6Vl
dvQyKTvOe8xCHxuSqdvv+sHzpbWpkLifD/21L2jTn30btHttNA5aZIdNfz9vNIQ+eY5S1TXKFO2S
poX7Pe9+96lH0h2/95mbdVFDrKXDWCYEZujfC4i/77KsEYlPT7uyAOJr3ps3tc+7C3hSYH/XdbI5
lvvvcqxf42WUomM2HwzFEaWm385DuJIkTV3rDFcmObK/nIOJk7HIxkEEX1PA1UKur7PCI0IG2dEX
g+xYJqMBR9xTHGuU0782rJsOAb/v2kJRDIdMq+LMB84bpJWzY72upp5zRd2DD9OZcqzgaaQ4zVyu
pBv3mCGU9lyEypSvagWlpbkoq1BGBbiaN3Mx1EOHF6R8X1iyfIxT9X6u7kO0WxsVD7lozMZLLZHq
ZQlhbOZWQRNvcdK8njDKVu/q7Pp1aitR210ftQV6ShxExmN00RViPTpdlpSgJphrgnLo8VW6yB7O
JP9+tep0tUzDgiWZpOHyfbXzKWOuNq0RaC5h6a9mJfSU18WyyX1w0ZNY+pc6+qSn/l0s6wAmmgWE
Zm6dG65Dwsg+lxMxe06kJFvPpTEtdwyVUHwSybUi5rrQAsPwiLbb4NTEs92hNkagTEG68BAqOORM
hbBO8jTSDxXyWXPvrwMNJQA7XZqTr0d41IQ6PII381la9KcY/4sbBOR3rTCYF1Hm40drgHVkWcey
ix/qqTqz4NlUMen0po3Ny9Ao0YJAfHgztzZ6hCfGGD/6EujpRsViZ+gF81JBGltmVTQs56NkuScc
2UbRwRIS6/Ea3cwfaQqdeIPSKxnA6aO8KCKRW2XCai6O8fh8xXcWDau6uK99z50/0mrIjUlXnK/b
LpEfVVhjcWjum0Qh4yGKkIsxstrjlG3s+1Ij9xJJugcuVL0bx0RFbujP5kEAw/B9yPV6HRlEkdjX
eLUqGqyToLvzg7a7w2iJ0GECONTzKSJ5g4FMP75+95Ba76GPlGQ/98f1pF4pHUTLuVhNJ5yyuNO5
5mP6KtUWaIpYK0vRVk07VrdDBt+eCQBQ+0rg1yoiktkquv8RnNqgyz/wcErBCfqT14AK2/bamBD9
++hB0+s3SxGyj9iTgb/o5ZMia6XboEx4QzRS3xdXqcQDyTJeIqF05q6lSZ5P7kXzfE3whhvFkDeJ
VvXna2F19vx5OiTFpNPLV68AqiiUA5MxIdZ2NaRKNw918wJwYD93bSL5uTNFOIiyLnFRRHTmvyH3
+nJhsI76198Qs4b6+hvylDnV/DdUsIYewqx8A77bLb0yVpeJGF/XgANSR0bY42EudlWcOXIgyg9q
U/9svVq+8peiGMvlmqRRuoTtTJ5EEaJHEZ90RxzF6gAYvt+UUlyvkU1GR1QIE8dAN+9pHLsLEGj1
h1nv6kS4fjYlwwQi5BGEco6+Wl51qIln5i2CC72SvfZpGazQy0qRv0v64obIHJZR095vxRaRZ2yG
1WbBOoDeZdmPsCOwgfaaVD8kkuJ6gxDekDYyFwlxV3euL00ZLBBE5+xG0XI3b3osI/yWIxQrxPjF
GsyvE/QbxVBx1ZImez3DEG9UFSzoVCojHxRPXo1fjV0VSG5VdSgSTA1zl7nV6uR8RwIBFf2IBBVK
YMuk8rW9Snxzr0+buRgkvb67Yi45l+b6uYeUkj8i6WOgTJ1FUN+nY/scj6NAS5cBrjeLWYAdputD
gdD/XegDmKwlcBazELpxrR90y4zvSKcHX/VFYixaSa5fUNuAbd59oDbOOwz4y8kvVG/tIx20MoMk
u4t7khyNIHYfSi8uEIBuX0VUmxxkHKUD0qk4oLVJuBxKoX6sROnBr+IeSR2MssbMumgRHiqRZMQ3
bVH2eIAoI6r9o39kjQEZO/NP0Mr7G0Vu9JM2bVQZ3KKWn8Yo1CdFsXYPBHMH/w+sZaXG1Ua+Mq34
7t/WdbgUG5Zsc918WBeAwh/DNl3NxblBDKtPZOu17Xc3AySVUefpLeRN/ZSUXn1rdsLiuwPKMkzN
ovH9+zS1YpSr5gqpbz5obmjbcHDiJPCgXHCiuU5qsgGz6zDdzMUu9/RlFhagIUS8cSxfu5gs6Xa9
BQhgLtbjGLgo1YjruWjE+UNDuusImcq7g6G+rJtWuxSjD4HNOktDpO5JXSDB74s/gGGJq6gqWNLM
dfMmDLP6Bs4VtGX6itdcWXrXqtg0XfYMFhjqueXJjiSa0bkfM+2oym8tsQWIM9hVbJAxg/I6NeZV
Hp9FNRQdkeyQO9d9NXjFszLK0m4uIaWoHa3sbe4+14SaJG6YtP71PFGSi6AiGsGtjK6DSNrUzz4c
qq9zsLgArl1enyG/mIvKIjMdkfqXpgEoRO/17rvkeV+leawaULn4but+Kf153DzI/dlzPo6cU38n
9+SqpwHwz55fnze1TYI7/+E4a/BBP/r9xu/HeA+zMd5rsXdu07FbI8cS77/r572vunIgYdaDbKD7
d3VWMdLbc7m+du+JDzAff4a9l2r5ft6bN3U5oqkiJy0GYv9q8CQxHP5SVo1wnYt+uo16fCi/TvN9
hq4WRleKJu2+6fzzZj4Xk4LO/uNv//XP/34f/q//mR/zZPTz7G+wFY85elr1P/7QpT/+VnxVbz7+
8YcButHSLdWUFVGERKpJOu3vr+cw8+kt/Z9MbAIvGgrrXYxkTX8ZvAG+wrT06pyqbMQHDVz3wwgB
jf15sUZczBpuZT2GKQ704tmbpszBNI1Opwk1NLN7i9DfNp7n2pncdbxggNfOXeaNmZbmIqvA+5a2
EPYWExVMApKlH8XqobpqytcmvUoHlaF1S26Ye41aknoAlV+sBMlv7e9+cwM5Nww08xDJ5CIkKKpl
6zIz+72WpcN+3lP+3Jt6oJySMY0DdxqwNNl7srRpwjY/FSFQWk8d/1KyMnGjBda4/N/vvGb9fucN
VdF11bQ0xTRkxTR/vfOhNoLj80Pjo8LGda/LaX7oWzE54G4x7cPerslvTDWlq404kwHbGJAOmTY/
q6PKQjawrL29QHLTSVVRQ/BmqE9WaFRIKFA3eLoGnFTsAlh9/yoXbfVeJlWL+0zwWALXvw3Jhj+K
8mMSN+2DAmnqHIPlnmvNton2kgfFcC4mEkmVQREQz5+O0eAeuH5SV5D3W+0RrEWyuBpZsptbszz+
y/mH4i/nFxRx07cVREtPwvXU8xrEOupuT/T5f7/RlvJvN1qXRJ5zQzUlKF+q+uuNbs3MZMLqZ59E
RHr0Yrh/8x32U4ubqiFlAbEPtbz5Hn839zmyqHWWbb/6BXULUxgd0W2gXqsbwjrwYWMeuFQfW0wz
p8rOnPDD867nqdOuIf/sVWj6Z1cy7yr9wtqgWaW4ndlcX5vGHmvi4VcMYpZiKrebNlXNe82TjnN7
yiqHiLlcwOT09EOFvPGi7szrq1fH9wMx5nvGgN9OmAA/OIuWAtBwMSToll614dgZRnDT9sV+LiES
OB5/1ndHfJ5R4OuKzLM7BeVHYC6K46nfXTi0UbOvQ2VBrZwr85N1HoHyCJAOQcI+HM6iV96PgyRh
8NYRSzKb6W/xhSfDcMdWE59F1P/XgIX0r6I+hocMDuudYmISFOZaimEqR/+ns06HVwpaCPOj8V+/
DH/1PBy+58VYhX7Q/Fb85+ozP7ymn/V/T0f92evXY/55n6f8/1+77MP3Kq9BEvze65fz8uk/r855
bV5/KbhZEzbjqf2sxvNn3SbNv4bxqef/b+PfPuez3I/F5z/+eEU/izAr5qzhe/PHz6Zp2JdUQ+JX
8ueLYvqEn83TvfjHH5sPtKX/wxGfr3Xzjz8m49S/iwDRFFVSFZFBjLdK//mzyfi7rCiSpsos3w3t
j79liJ8F//hDtf4+vWJEw0RyQLVkifGwhqczNUl/tyxW+4DjNKgyhqj88a+//ecr7OtL+8+vNLBa
8i+/eA12jcj7TGemDJ5BUkzx1198LHllCwNHx2Ej6tawGBZ9EPqbVp6ofQUa0IT3A7nZzpsibDrU
sIKzLhj1NmGtysR22p03EfNIu4blRjpIq7bz5ioE9XaYNnMxH5BAsjOEufArCNcKqqrbedP6RA5D
ZdIb/a4TsnRFqHmXxX6e2HGbQIScNvMeARYq1cosFt4kPAqwugAfboBynHe9Uk4XhLOMhQoocAqD
4bKauiUKSjsD3BU87qOnWmBvGnyVrT5cWUGKiBHUyEVtFJxGnXRsdcvvAR6nkFVSgvMDUoxWGi2V
phUdULiijYbpBlD8G/BMrP2ystsGutpuZ71eocOSopTro4Dh+xZBzHYL/waRYmhC59GHCiYYXJMf
mQ/taMEHQn2H+TlaKuCA41oLHU0zi+1wtdJJMZbduqrZlRMRhT6JCToSYev5OoUCY4J5LwxzY+M1
yxJ96O28ka4sOsU+vAUJka/DCnetSVx2EnKPB39b+qCUBrlzk0LvlpK+MZtX+Fy7ADaN2NTGRkbx
pvD6YgNmxOb+DBvVV+9AmENiadIvDeJZbJXUproQhkkF9FdRVcbQvwqtjpNMsZP10Wkw0UiclVbn
jZjhsTLvGVccWeY9EA/6OlHRJpgEYucrnzfkDn7qxQrQ7eQhVXU76phMzkKvTRR1MItXsrBO7qZI
DlpTC3hLpD8X5Um5kWpEi+zyQdbuSIcNH5XokB8dLSTA4eeR3LKRi5QcXkzJEt7GQligPmqOvITW
pXBXyihQtGf2LPSVMX557DIIXk6tL0fxtukgWtZLTydWtoul/WR68xT/kJyrjTrDPkCGQHPRoa7j
TQdgcJCRArtVhjsV6Q5tacbrChQCyxkiLzYWgVKzDdCMX5S7AX6tCObdRoduPXab65v4gHpPe12o
sR2eAUMb4JvtIEN4yEBfasMbUNSXluygJHeNbwz1xs+cjqeQtM8n0VoLpCjwYFbvMFfgv9rZXXan
REv9Ef6bTK5WsgE1wEJFQbEdSGluoVog0EyaxUU8BFJgEi9gc/SDXWKX6x8K6634SMFq2d1tdx+e
9EfBImnrNjfNXYcAV2Ibjs8aGVWzciFbbizvR3MB5STcMaNEmuRMffE82Ib7Sl7OxvnykA6wDu3i
uYWXAz8SoiJs3sEhcROpC9GNrwu0UNVtrdtDtxpDcpe4KtnjJ6IDffUeQXAk6Q1jJ95gkn19ZxUW
N2eIXNzdBhkGHY7UQnxFH84izJK4mE4GK+QPwMJgsYwKRntWhl12lB+US1otcNIpfVbBWIc4WFeJ
kEEXJKm2V7L7rpi5ionczxLP9PhcmAB/7QIxRTSBUge59OROvyFV3FyyN+Mhe7Tc5JaEgd67RgvK
+Rk5I2M95lAQQO4vrqSwQbIaDlSnuns35IUVP6AZi2vuQjwCCE4bJ7Mc8165EZ5A3PLH8Niqr+rn
5Chlk5fbsjJG3QzaECo/Tic7yUdeL4k2R94qek9LKAY2XKt0LyuMFGv1Md71LDTAoxPhvetuysfh
KL8gKVs9VaHdWwsetg7m5oEvtf2hJ1sV7dkcBL7LA6UlSxn7sYQnYQdNytQX/ku1c8ONqLv5PRkJ
lEUM/EedFtG21JXc5qSST/5hbeHpEVIEk+4ilL3Vf1jvwb2yqz/VD2WrvYYf1olxZ6xd/Q5sPGI9
MoIxD3hxDR2BSEfMd8WxVlY4ZEoXDyfIhbXVRrdP0b621dts7W26W2LeBa8DHcqyXb/KrymxsWRt
8jykS8xjgo8Sy7fKLpwPApOK0+0LkIMX9SZA2zlddnvL0V2ZfLurxKgN2N4TvATMJ0ApY/xpl7vG
qe7LfXPdhRZjBvH6tfmDzMJIFJH5iqs0T7XyzNiBXB4J80H/UFMnMc4a0uGpg+totJFf0R/GvIqf
FK9cTjeAi766mOeItrKOPhokMhZoNsXr/CwFDve8fr3eR0vpLf+0GEJtwVyPOs67fP66xJvoaXzQ
bnzUBPgZrHxX3fTLgb+/W2gP4fO1XPRLRBJau3/pouV1UxzxgpfwsfJwB8Sm3vG8gyhuintvK3mr
DJ/4o/COuBvfby+4fPX89qAlBQ4fKCND7tvDTfvoXTfwm8hNjD38qiWsmyq3xYpYpy0MO62FELzO
eNEx7kjb5D7ioYRXK7j+KzrygWVLlQsllyS5GK2xatZP/LxP6T7Crmxhvfvnxttqt4bKAKJ8mnKM
VhHrBs8envLuIcJ9SVpZdwSqB2HJaTxSOe0ChQtDeJkpCcMSVmT1Lt01T97egm02HuPR7kC/P/ZQ
OfPHSdepmJBrqDEugfM20uNYABA61cOtIf4IYOsnxOUXDB5h6no4piZumnym0ZoAmEK++jQ8Icpn
BojL2sbd9c7rXuT6s2aQ5ddbQgo2lvDEUX1KagsgTAED5Mg5VFgZ4uBC02OwAGjG1gczD+h50kzk
m0Eg6iXoLmrnpEBHoRD+SDb8Q8hn6Q0oFi8Z/8UVc7Nt8A7IXrLvBVc9+clTrO7lQ8blNovrvt8s
vKdqCxEm5NWHnPcywQwkWw/+e6ffRLhcpBuMHcJ2iSiynKLgs5RznBaOeYUSmys1+65fcXnVJI/m
EAaU8j3A/estFyu1m8aBkuDbD2W2GfIlJGuUfOoTsAr4H7v42doq2+hMjn2tHpTb6y2CfFueaGJ5
OxY+jVsyxGDZaouL4olLgDMH9A+qTjCBTUFzJE4SuZK37lgLyXey5ajaVsoW3jlx+/t8iazQcqLP
b6QMSLGbhY9hc4iHm17dj8jg7TI3Xj42uc03qH1IwTscOU9eo4CoEC/PHdy8zIrpF4EzX0Qjaqef
Ldw46h3QnfKtQScGXRkBN2ZhPWiLGIxUtELPBZS0XK766P6aL1ttL3VrwJBmsgcLRn+5YL1/ymKX
KEwsLCqerjMD0cN0qt5Ob4PKNpnd2tam+ESnsnoQjmq5kvQFugWoe/ItobEZfYYxxhxgy7CXsFFA
bmK3wDqkRkIAYRsn1leC6sTo+sP6UXZW/Gj0mM1C+0BZ3Q7f1QsL2ecU1aETtWO18nbBbkDyhZnG
wrzgU84lneVdd7XHm2FlvqmX3BFvkvOIrts0nDY/BMOpDiyd9WVFxsnpVrJjrRQ3e2lOwgojbHfi
WW3bDfCHnfJcrk+TEt5n9TIcmquLvSbnQNxmp66zlZ47QetE/T514idxHXr3gMzhi5k77hFwI6ii
qIiGd12OspcjM121WCuAsHK7+BGedGMjEQ12JoudPrOrlfhmPYuXFtFkqMAPiAd3p3SZxE59N+6Y
K3EVK+bsGlBjpHxAlG2TPTzn6KTuktN46S/VA/efDwvbXXGCL1gdeHF0g7vIN/V9f4+nBU8sZjPF
EtG9a3LAXuNRerh+BkBuIW1m++tDtWUZ0OOAxW9Qdv339li8qksUP0PEhWSeIQCwNkpmRrwOzu3G
vxPujQ8enGolPYjNxQoX2qOkrKSB2faCRYQuXszrXcOkhCt5lVjPPOJihMVvSTq1O/cBueOVBlF8
ZyhLCcHFGJMB+wYCQARCgxHe9rKXCDQ9zMllDbJl3YpkoFzw22B+2m4FlqZOl326bBBHewV6nCu2
9OrW5W3+wXt68h1Biv0R4AC5qo+rK6yaA6JWnYUS1gOrqvK2eRDfUtJbT+YyRPA8W0JrMoZFXe8L
JFHJqPfMbo/duTpXaPKEi+6s5Csr3sTPIaJCgPd2CMjIhEeX5V38zh9fKm5/yweMOr+YhRVuy6Pc
LdAhQSkQZHxnHGTREcJtS0L7lgQkXXPdLaR1dlabDXmfDPcM0eGBj17GeuEdEF66cEUtcegrssT+
bYeEa+ZEzZJlk/VDY3oubPlbCvUU96sqvDOKtwFs/keZQb14Sio0XB24wNclswnptt9wz0GTqDf9
VanRnFeYcwZmVtmVclUdlmXmVmsjc6v0+DkU7SYCOradN0aQWVs4sywtqxdPSbptF1gt+mTtz725
bt74KAJuLVFlhmEiuwadrd4Vrb5QEFh2qhoNKfQLS2b7LJe3QViw4pv2egmnjXkvFSZfgGhqSZCB
xxKk2w2WOCnaTR1B2DWI/vxPR6tF0Tqa3jOP1NZGBIs2Fp7Kyse9gdA2Gr15gcMP68x2+kDZZHkc
KtxqK4RgJY3brINXrl6xYPay6qdnyLw724OMSQqb+Kgz3DZOk18IYXyG8i7m579niYY4JSLm/qKp
VoARUn+B9m5oIC6MdqtD9pRpM6uU/tPcIKqxVtRNZ2xNPD/edHzAb1jxRI0tHERWEsiZP8N5gEaM
xYC8rCMcE20Wk/sO5c5hIUQwHlacVNUP7b6zjYV8p98pe+xf8mhHFhOBIxTz0RdLP7PLeIShwVzU
Qv2cub5bXMj8ezfBwt+3z/IzC6Trjr/+EAHZsYVFs9Zt6zQGTrtUnwHlvrDq9HsX57ng6iA4lJoQ
bu0is7tLiWP7s78Vj9KLfte8CaPjfxLi5EbDRkNCbCnHDt89eseJ5spQ2T+7j+jIIrVIztobcJDT
wELruo6Ds3ZIWL29Zctsw8QDOGlx09xMutL8Cn/g7NU8xevxM1hKLzC30UA9YavOrTNtmAUfTIpZ
6fUwiZ7rz/ylRIQbyGSzCIyVtOPmlZ9MLuHzPUP/QVCTuZv8WKFW52AmALsYhSHtRnmTef+d6hXf
SMN8eJ+6pKtxjFjydRfEbY8j3iRr7QRvd9/DFDyAR6yREYfNWPNOs8UP7KBAdUHTVG+baI00DMZC
OBM0jpW7I3LbLJOQaThDfXryloWH6qLTwFNswGEmQHbsfunf8FSSUc3eYB2ypuouUI9FJNMvgvs+
LAbGsfDGuzcW4SLe6JsrzvV7lL5Gt16GW2VNjF9hVb9q3mS+gg/OWiqL67jI1s0Oipr1BilZQLjN
TTl+TcVZOIPMwycOdVmQYcKZ9bOyI45C5o+B5S669bH0laDjOAgsRybfa42+xFlEuA8zj5QPKdbJ
pYLBwVstI0OE5uoy4UX+kKu25KhbYJKuf8o8B7JnvyrPAVPDcMljZCIcN6mILZSVAgZSWVh7ER94
e1i3D9GtljvGpdxKO8zUk9v8JbiL8UpFIfYDdsrJ61wjWvgP8OzR6+J7sdzubajR0LKDC6rX4lHH
IuYDkhfiMBJiQzzBql2ldsqU+k7eVOvhwrdRrqxlcesREHqWVTt+KCQ33bN6aadJ4Dp8gQJvsRBA
kRFylaBspDOT81ORurXv8LUXuZNALIb4uo5DYlt4C6xViXgXoOUlkuS6em4JP/HiTBF6sDHta1G+
vssDN3o19iwHUvMHMiiKsEcuSmDtDuSUx9HWVwU2zrZGtoLMV+BqrFDKOWJAjCBcsCD7Afiqu2Ed
KfqL/uWKLedrgDOSCmoYExMuYoX1+aTEwau0Xrav2luKbSomtTBZt8RGDBmBz7ssudcuS/Fx2BS3
IWGmgUnMGmheIOI7twCDgShERxzskj2TtPNhysZOITqoFQxvUuFIu1Gd4y31Ai4sT9GL+UkUQSUA
w4MxC7UuCADxhbdkqGzhicW39jY5lD9dG3vA7/EFp1XtrR5PaXIIoiXKDtFT+8kQFzwXkNuw1kmY
q+26Y30QUNgQnO5SyOsIF6oD10VwYqOfoFAQ5YqO/QuyPIQy8HQgjjVqlxi7EgRSS1f8TCq3fiFP
23LT+j06/9cJe7/Qw4X5oyb+Bf0Y4c8Xcwt4WU1XAmEfP9z2e4vFNBrpb2jt4kSi7hG1SB8xh11F
twY6EkjGXdIX6zxqhxTuSOtIEhD5UxLfI9qfXbBlhTbVVSu/39fDFGZhCNWjw+Dx7iU45N94wlK+
Q7ob06NzzqDHwoGgA3EC5O7KG/xEjvm2W3t3yLvydaLzdCKstRigU+J5+RGf+JH4yp2h8eLco6Sl
mMt0hHu2tcIlI7Ti1A+yy+qFSNoayYTxIT0hk1Tui/9H1HksN442zfqKEAFvtjAEPUVRpChtEHIN
7z2u/jyY70T8m4lpdTebJF5TlZmVOT5AvbiJAu0lsigVPK6c5tvwjDMIWnxQsF9lRt2eT9VFf5lf
SsvWI1xjneKIppjTWd8rG8VlNa0vd42rV55jPe7m+3pSIJC7cQCz5YT3/pQxNZskmHPjmmpX39wa
7ewz2G9jmDz3nLyH8p6exhfjU3V7y8mIPvqb1C1Wlj1DIN89KRLKRoy2c7TPK5x2tqukxbBLygjr
JaCKwVYD0euwK4W//75vHozqideBQ8D8cHFwizqfUBsNGa/NBN6lrTYaao+JaQ7bIviJIqTc5qXT
yJ5E86m25JHvxdkHwjL/Vh89FCWzL2RPPTlwQ3GKsrDwhDQkWk2b+dxX+a/jMd/YbjpDoKO3uqNF
NhEusrwJNFcePf5BlcQNGH7uVzaKjM+fHZ3xZaP3xzwKZja2iy+s+/G+CZ4ti/E5f44ndhoHtgjW
1fOqNprKLLmL2iFTnGzX7BQX2QnDDW5R7uhQ+a4E5U61MBresmXX4k2d+KrwyviA9arQ3/Le+b4R
jI5b9oVeHmF58Tr91PDKK9ws96oFI10nNX38cc380rMaf2OP9nijpRvCdNLcg/DXZ89otuskWus1
vSOOLifIbf3MnCxYxfPsTovNEiPAIN9q3xl1iro+8GA4RdU2NF7SeD9jL93SVXJtp2thJAROXJKd
4mR4rOsETNot7k7WpsuuSHHalmuNDGemd2uE6q6C7SRGaWeOX3v09AfDNJC7pnzISFGA//ljJhoT
g3aguzyLdy5FQMGeLum3vLZY2voJEbIvPBTlXb2H1/Cu/mqU/+fhMDDY/E4ShUPVFm6ti7Riv670
g9r30OJXWKLA9dmj6mpXZZc+uAjUsHgv2ZgJUBx/e/yj9qoZXYEcctZ5mlfMM5uL9D0PKIns5Xvi
q6Ccu3ZvWmmbjxm/Wne1/r62HCQrHJ3SLZa7pHI34ysSsX3+hdTH0z/rkpFfdGE2mWwA+v24k95x
rflH/EC4ONImcqB1ip0w/VTltvXDrfnF8auyLO9ckgtmlTe+2KBf9277Ry2OJwdObk0FM3ASvrjS
033rqHvzVD1xMQr/4Wg4N5vFvKM3txnXN0UfxCblGTrBPgUI40fqCqziwojfOtk5Z3r+T4Mopohq
T+7dpnJrbO7vJHw+cnYABd7IxbfJC8ZbnZyZNFv/F3ECW3bGy2g2GCmVGvYU5Pvsp6P8j1OX2JV4
cYRLeGCVdbfiV/UgrzHkmFgJdnWcr53hBX8RL4DnIgYy4EDJfoH8GP8Ud94nL/gfbFmtP7zJoEaz
dQQsraoLD7neBzuV0s3X0pNM2/5pPuozkwSH2M82mJi1C6o2liegTv+PaxnFQ/Ym3ym9yNejKdln
RwlXgxfM+PldPOpcinMMeOmqGM7bZBBkpTtpa5kRSIeQIKaKvmfTYftZHmnthm/rm82Jd8jwzmKR
8eZjGMe22xMGn/viwu5t79P7nLhsKJev7/cze1uOza29cygm4CfgN28xZYIn79SP5dt6X1p/vpNE
k39yL2nqJevP0fzDRUP5HxyVz4BsC/1g/lCdCIzrFH6T7KLXnPLhTbtiWWfeiCpjkjVjuR3lN4M1
+T5s+7+MvmefXdLTdBWf+FCVu4yJyGNxUBnLwV6WLpzwcUyFmD+h2N/hhHlCUUhRs5089VIWVOCa
lzzkjeKxd46xp2wRSr9Yh2k7vY5PyTePWNRVNEtnvFZZut0FSByiItrwNBo7YDA886gucLaSvhm/
Gm6ckdhmktSTfUuNg9CL8p08YnHFnM0aMTgxA7ZENVl5TY25u60WTnzUfMsHJhjfmFOgmcboHVBf
MV1z2ZggvKToov7YNIKXWn6O3Jj4uVuPucnBVLALcPgHUgVtr5tZrnxZHHPbGww23SsO1hQsCrRh
31Mik/gjeRSI+AT9SPtm332Ob0O70UZXfk6O7vLQqZiJqNFoDi90fRSmr6XiSJ+ap+/KOx3fAUJg
R2Nh3GtOohMy5GiXibjq2kwx02q0H4wUhhz64bakycUH7Iso6uf0D0eTsbRxz30K3ab/6R6BTOTm
Nrtis435fBrZ2sM8iN8AVxrumu/CvpH86HV6jI2HKzbQBRFpVEi8K9B8sg8qcUs6sr5sMNJBIgwQ
Dz5Uxl5F5g+j0BWugoT/2BWJecdOpMEHTvnUSLA/gvvMt3k5Kp7hm7f6GYIoQUFRjBuzlwPGAJO8
qhiS84ni3fiMx9vqkzo7uE5FYPNHkPSfLaahIEKvPLY6sJ0hA3izMYowGWEHIucY2S4gnL+dY/xT
HpAeQejloa9BsUnb+EVZTlLmtiwLJ+yd2ry3vV+1m4WVTxucYU6yJcqSpF4hdQVf3SK4FHGcKNwZ
atU3f5jCccInUTT4SiK3VLEvZ0S9YSDRnl6lGRs1Kg2bXUAPv7zOl+zcMZXPhnkxf0b8E9gSbKjV
zcJLT5zaGd0O/d7vvFHZ1HCLL/U5JBbbJuRwU+1zNg+lMhdJeNI8Esu++of23R0TgjBzN8Rh3c2a
9fhN/5UMzP3rPkyUhaG7pmn4pMceohMca/hPeUt8663djw7pXM78qRIezdNzlnjlRrlCSNIj/I+g
mF36GggvC20/MmkibYN9I74sy5lXjPr99AyKwyTbEJISjw3kv/eFYG+me/yG14wQ4J4Ff047w+mU
XEUiaNY76y59i4tTmFvJ8iEtldAPDEy3XMH0l/apkqyxrHbm0ERYCWNEgQn6WkfAiWKb3Tv48dev
mI/iVsW/aj2VYQ9risVfySiI4HEtELpoflEcB2dSb5qBaZ9xT0EAX0jj5w5sgJ/iA/upQiDBcF9Y
V+TTcfbQts1NsjazSQFjJz8RM6JcWS5hSl8d6HnDWIebwgZnFwiO0QKUhv3c0rjUHkaYxjnBYNwW
T+Enfokl1b0ntzBcPD0q4JQcCXeR1newmHZ+lYlisCWZmd8N15nXn6JLop3aYWcgtqUGdRDrhT5H
9pmPS2WcPKmW8+q4jlEu5ZYazfoy7rniFI/0N0ROBXd4TB3LQ435xtueOYw+gZny63QMz9Cn3Vsy
OCYzTrgSv9HDQyhaH83IyuDF3+v0zJYeSz6BJ/yNPyYD4ohp3fVCGrYWxcYndvZc39xwWDVzuA63
8az+5VecWqad8YMKrPbSCM+9XRAcmcbWfe2puKyJghuWnYRJ55qVuSGYpWtc8kNYtOtZzcOn7H1z
MZ2BTYYvM/DttbsfLlCc6X7ne2l6gkThz1eap674GL3pInAcyTBTC7VNPdqW4iUCHotuSR/GTmNd
C3Z0jzftLcXsV/IwZ8QUPEI/79Qv1b0st4awhVyAcUBQxqiSNeyk5AWPOCvxgpLamYOCYoO3sum/
U3AeXwfeIfwG5IpWoj3Np2KHN98W6Ii1QGVXucMdXHaOsb6005vxQtyidpH3XI/qQ9k0m/adPJVK
2JatM9xl7JsScNtjvLoqAkvhAEAtdgsfy43sol75JE+r4w1CQ0BlEWi6EnNG5+DXEwvlylQZq1HD
Zmm8Ed1i9Kmfda/dk0rbI71/xogNknu9vtf4a8IwysHLLVC2M54f8wuEOYQRpm06djMuRdyAyain
HiFPlwfIhQeN9eyhKe/SC3O5l/ote+VSt8isPghu4iu/EEbMRqw2UDsIh9jhLEb3fkn240XHDJGp
h7/gXXyf6X0pvHf1R+Ene9ldLRhtBf9tu/sE/6/2JcMQkiMfms/CCzxh193jGx+HGFXJg+VQdhEx
yjh82Hzu6BReplPhy4RdASqtDF0c4U3JCqb4at7YmtMbi4wDT6432k15mhzcl1XMvLM6JgWOQ/kh
AmE8SKXrOn+cvKlgZhZO1jGIJQG7+SsUJkI9E0wIrowrmu+ecifftvM2or/q4Fw2BKFoHC8juYmb
MiVZnMSCkxS6kbHrKz8iR1zFExAuY4OKLA+wHWP1o11e+QfMwkxmiMjkSd+zilLGOAzCWTpxsTTz
HuqLb4/QgPXr1VwxZCwTPtpWPpq/+JZ/T4VT/EEIX3l5Vsz6p4i3xtCRo86J39tD89dgx65xpdvG
MSEhzDZfTcxNmbcY/mOWgLZqGwpwSDiUbOGNp8NnxA4Ou/zxXT5gDn3SL8iEHPFgvsIdYjnI2G/i
EZoH3+0YEIUqSa8H7Ca/5p9UYg/ayT94jl13bia7wxgw8cfxETKCo3hMzBI8W1zD51DbJciucTJ8
EW5EpLZVITr9pXeJYqTcILrARF7M1Ol3/E5TEeTYobsoIVrIE6/fa+xTJD3f5qEKHXzm7hm+ehth
x+kgkv1CXvDRKjfLuK0jW/LYBrVbK9TA6kv4J73O8M0/+CZ3DrKIe/a3Rk5haZe48jv/Hi6N7zIa
oVP7jnH/HUpRcMub8KG/Th9hspV2MgNpjvzTUqL89i43BUDcHacbUpZ8uMW7MfscGe2t2Ue4SryH
Nw4FvK0RommqV/Vrk3I2T+MWnqHSHSux2f+E5rxI/viTvnSQb8JLL9qs+OqufKiQPPEtU93qbn6T
rKAB/hz6N8iThUjs1Gt8k5i3N16juzZX8Vs9pBeyF+XGaSE4/9OjTI/ls/GVcKVaW4AGcNEbJLNm
a3gSoC55yiQVEpkABHoTAZsd8wLlQxBdfvz6oq1OQRi2k59Sg/0Zo93da0AhB0/YC+8xvqkceLfk
vtzQBhRUtZzgWIH2O4GICHbnt8XfsY7/Mr5Q65j5IWN+bo92AW70lge42L5B3KKb8rK/+aZvomt7
WCvkiYsXIYCNhOQOYHnozvlFPwsujzT5rNhYh3jTvFZXa6e9ENj4MvnqN0OJCr5DTnKQtxpW2173
jN/ZutEeH9JrdiYastuScyXGHroXYHnKzqsr7Qofj195wxTObGzR4QGzAMy/EjUgV+uH6N+7z+Gs
82mhb39XyBaj0SMs5eJGBwFTBr5n2vXILu7qNnvFYvSo/asjnFqpOcn6jOs12vIXLCbCfbT1e1wM
oXwQHNKCbQgbWElEY79cFXmnXygx0/qNPLNDzvHJ1VMfWZfVPruXsWt86d/8rMfm+Y8jgoUifTAy
klHZvzcnxoKo2GIqIreWX8bOS2BqZiwX0dM5HNl8QjX0FTrb2gF2HqN1iYhvzRXdpwDlRkeN6jr5
onqvlLeBImnxJNlX6N3xof9hDIZel0JOccTeaR7jjVwRXicuVibYPKiHAHuxr/4tf0sOrE/I67K3
BZBthJi37sRs/Fu/Q0WFTByWn67xVT4SDTPuqNQrjj7eIjcmDSIOHe9Q2NiaFifpA1z3b6KqOoaP
4rhKxMiAmD6DeWdd6q9ox9ZawFOfaELgbSpn6O3sKHDdI5/zKutCPDITJumjea75wCNxSi7n9vSs
YXdBp/bhA0WHcGRqjUMBAP6Tm+4tTffmFWHZFZnrtfuo30W3oY7ONtUXJzZp2QkDqiwf5cINwk2j
71ENqat7NUA4rqm2VJ/C2kHgTWjtizQ7U+SUlMfNdX5rb9rLeGj8LN3FKgGSNnECPgfMBeMI4WC9
ZeFOP4sISLiZgT+WHyH2yb/bB4eEUDzEaxs0j8AsVL1z5CimP/v4gfrmszHc6QHX3TySh3WnKe1M
EH/buuMPbFJ+eaHb75/YlpEjbVDXghjzU4toOOyy7fkf2XXWM3mjYVh94kI/o2ny6pfmnFBz0NbU
TtB6pUyl7OW/3RedKhHATC1/BjcyEzkSxYaMDTcStzjfUE8G46Gozom41X/0n1S2OXQivsSjYbha
uoVGj5/0VP1TnaFDPB3iSrwYFLt42LyMv9jWlrdkW5wVNmbvGF8CcZherlzy8KNGw6KwuAi5SMat
OB+7cWsVr3F2HYm6jzZrDiCF6V8N//dODYFjMWUGmQigTWAr9/BnSj0Z6y90ErQ57CDTy8stCfK1
5Eyp3zekWLFEMSZ1a+A0CbXsllXWlKDL8K6AV3BNOK4jiDqVh853sk9ea6as4uccLYOn63vjI5e8
yh+/42LXEqW81Q/EC0TT2lDj76+S8Ud2OXNTGp/Zy7mso/UCDm/ztvubfPkQs4OGlVvQ3tp3Uu2W
cBuVR9IDyJiMVLdUtmV2ilFmhGvwiQCtj4iPAdHIkX7mfXSswDKWtYSluwG3DJ229iLuKoJJrv+F
VmF9fjF2JrQpE3AKMtQj9zS09AZzpyzcjvNryEz4tK8RQeh7ud9QkfCG8+wpBUhGK1vAYTwZcEpz
JS4VyAhqa3n9+mvZSy/VuMuFwzBdu/KVsDE5P+XVVikRsjuIDBfhIYy7cXgp5r0J2wUHWUJM7KeB
MKrvWd+rZBgyZmwC1xRbyhLqsjVajVR5Hi9gCCU7ZbfsmfGGs5LHgcPCOB0twQ8Q1c2OPG+JLtWZ
6gI8fKqv1gvypL5DG+t0ENblVhBsCiMcg6Tyi9HAFrvcCQ3Hg4M51nfDXf8eXv4j9vuV7f8/nv+/
X0oKpzr5SsL/tAD//bnIDFd0pEEPx18glDkVnbwJRp+MgN1/P5sDXcWJ2HgZgtzamabo5T3AWNKy
E5ggh3Vagm4fh2MPlML/GRWK+nGWtF3dHE1BpVf870f//aa8FAg2O6Dt/34mLQW/ba1/479fE4yx
Meva8jsVXX2eyK0nTvGvNK5a+/9+1qy/gVfT//8Ps0f1/375f7/x35/7318x1Z6sEyEeyBZTobf+
+0N5ZiqceOsL/fdHu7CkMUnkdD9oWXMJh920GjOoTArOfbBVeLOSHuPBOLblJggxC0IDJCddR3IG
mSJ64cX3tJ9PTThfp6Dt3NDkqZW5ol30Ir5kWfRlKfmrogpfsjh0GzVTidmF3ojTmSzfxGvYr32A
Y8Ck+FFJrFyVPQPBam2DrMhNhp4uDUlZX7o23OQJxs4lCIJVQDUSfO3OSiK6BpbaCAgN2uQenWiG
i4QQp898KMfdEFOfMnHC1adzb+qYuthV2xP6QIpuFo9fpVjKBzVAFtWG25l4Mp7KLin4jjQRTxIJ
C7S+AxodX/KOKVwGAlf3fe3XFOHiTWVTYR43p61rNvMnUyGkxS4UHP1AynuAJA2PAzfPYijLGH2n
htqiHeqQISpkje3IRZi2gM2jOO0IM3oOibwvUaeugyQB9EBPfMJW1Mjoign55AshrK4MSeDQCP7D
Rb23tdVrDP9TxHTDQAqD/NeKyJn1CIV/K22WBb6c0ArRkRfjN8G3s7DAM7JYC5xSI+jFQJkwmWhf
mPreJagpSN+jxSD1wCWbjgNPECvT1gWiyZfmkkeI7RAEzsWvORWJN+KtPsWvFf1Di1qsGWgDkjl0
J3UZXQ0DEUeILMYJo0fcDPiAlfgeJJF8ZeSPDBpFm49GVBZ+kS8gcW2W71vte5q3WiEQOcUZOBND
6PKVe+2ExF2KM+x88/4ZiFG1q/J/YoLyIWhWh5spG7ET1fYWXADumptYAnNoujg5J6Sq9N161jCp
F9dMW0jnpKoRKZQmooWloyNPjc/IMDpfDvRvC2P3Wc4ApUwJ5bGobeYYeW3KJwpVsE1cxqdzruEh
npXBVotMil622s5Qeq8cpmnbzQtq7sgCD4ZTVPTyUbMSPWKfwCHrHRNRiCNTDjM8u/41Y9QcKnPG
xRFMxIyJFk8K9kcwRiI6jTVPOqN2NT45Aqt/ah7+JnoDtJZxt6USEJXMku3A0ORaGI6LOe8NQqeB
tagG1KT9EEzugmoNBekgiBpVX9OJdA4DOfvS6hyoq0meRixTyOE17BnVTUxpCQahAFceYFVFcMMw
4WpLFOvWqyGwH37WbsNRllS5hp8lSv7xJWAhkQEGGCGHpltXIercDPV38Y8sECLTU05uVcakp6+p
yOM89nULqrunpEmCcPIxKk+dGtFtKavoDMUC9Xwm+osTaFyo5PuWm1nTDzpfwED4p533LLNhAQUP
x0jdmjIS/6XBiwXzXjtvqfqKKr3iiRe3015SkXuLiAw4YsOtqpkOaV4MQWChkGcknqVx+IyIqLVL
A4+vUk79mXRmJ8Zjyl+znDatSRjLhFI1ZDhy/GkWNaYBTt+bZXmo6ctUQU2R2WpPKdbJUs8KjhrT
zgRALEyz8W7FBJjMkauh5t2lxDIuTqcf0RA/polnXWrWTM5B6iHL/m5Levt9EOEBL8/KBfvcK0Ob
hGtJ3NX/SYAwZebUQ2ybF2hwteZ1ygX1g1hgW1bgKvGblsNo2GQqjpIUEfKkc+G0ZrdPh/gz683E
Y4juoLSRgSoS90RtgCCdQsYSAlQi8VxfiXG2zT7JDqUCTZzUVA6dpIjuUJfNphDmi0yiiqwbROSa
AW1Po9yyPisQv4MZGhOWsxIBVpt+aRi/MaJLIYXyWZT7ZyP397Jhn/QErXWTSBtvgE9EYRud84oG
VIO0XzTRVsUUsJ1uzhjJlJE1zjdZCF6FNci2wfZ6jxaxJn8s0qgvEguS3DoGHJGl+RRTYMogTyDw
mVCQkrnbttPokfd8t6Z1XEHvPzszCnaiQTk86t+ZjiVnp1u+No2Do4tg8ESn64bspthD2bKcRy7j
bxJuskjNLalMXVOlX+pHIC051P0l7JFNtHiERhbuoCLmiRk4BdsMpVw7IRQxF8JGwlXp57Qh8z0w
zmOR6JiZMdKM3rAQifngNnqI/es8to+2fF3f4j4wIhZVpAu+MpOFnSga6yR7xIzdb6KCdBM5hqNp
inmExkHjIVkgI2bHVsQlvdtYPcV0AfEx6EKPBFp0WmkWnCUKg80wYO8YUI0amlpi973seinCv7rN
rnmez1tsNOzRbH1DlRdXjBaEDctI6lA+BwjtMzBGY9YwqmoZEOFFJjqcPnGlvLkwCU6wa9IO7rzC
1C2FuBrzTC3SHRhLQLsiVCSmNIDL1TKYjjCDfWFQCQnRae+ZCGiQm8elI9dZxYgMdUjboVxatlU1
EEk1VWRLhJlXrs7dVs5oXxKC8lda0NsDRuubgC4sFWJcGgZaGIQnI5KF0AQ1VOYm3TBcrxBR70WY
6lEs09gnKqhHq9P7DdywRGwBfhnWzARiBocpoMVGOYLD/mDXelv5YYGEz9C180x+OrpWa8aztejh
92NDdRj/59mQ9+ClQtm6oaElW+JYEVNnmxgPIa+J5HfJBF0WWN9eB6BWJnNMkyjcraw13cAkwJlA
COAPYllxonkIdbgl9KeD6mpHcHiaEbGQ3T5k6KVoE+aWuEzyxnhvU01+5Op5VtZcPKPaCj0A5iym
TGx1JV4FkK6Vab1j/TI+5978CQjGneQOd51+ID8w3CkTfICMY/FBIx7N1i2a+iEHhWos82gV+ZeG
pyQW7LD4OKZNkWnslaW/4082slgpa6juKoJ0mGwFeoVpTAJc9nNqL3RcC7M38E+5rj7zHCJLQMSW
GAGNbwyGRVpHhhpN+iXh/FE2tUSOnOjhYnOMA0SfA/2Lqw3YN1WS6hcp0oWofV0MYxcTNyTFiBpk
qfbNOgQqDJn5UUL9U2nHmu5rDf6eALGE4lzhHouFGwNjkAdVLm8sQRIuPe/f7bSwOZdzcw6E6GOe
zGirE4+3YKmdq1e1E7chwbJ2LpNtXRuDN+CcQtECs62KmT9NLekv8bLHZRFPujL2CyXyMdThHoxQ
8ZdJzRhS3DOsuLZAGAZ7EbVAO6yZRtY5HCVy5XvQlyYpiSYbrI1YQdJnUeIW6kkX8sTRQ+hVTWeQ
UZT+aWP3Y4odfyx8QQY9H6jv+MKqe5Av5q4+WlOn3hZZZ+5WsquckbSF4sRfHrjlqBsmwJetJe1x
zACYCFi10qIdyY+ETCGkRzLQChlys4s1UPqplWv6nJcqzBm4nRklJRfKMLsZbW2ON/1ioLsaT5PF
LTHC/bS1LjnWjBpy7B+KoiS7LMtfECJMcsPAJYL6WuJRx92keKLQeAXTvvZg1MZuNuqDOqnha5Xg
NiZHDtmtaPsUVd+odfdpYBd5zC3rMFu0K5ZW+cP0WWgnucKGiVFhj1QsKKA5po823iNJu3UYLpLv
aZJVGiaoCfMAY8w8fZtD8zvWBm2rzAo2u0X3KnUD4cMqR1kxpx9aKvylHV+oBk5qacMu0qqPpkZi
LOTtM5djeA2xPMekmiACnvYjO9fN9QbH145vIdYEmhLCeGvlJuZkqsXDBeeI2Zb8OiSa2SwJcOyo
nOpiwck2+jXGnMzp8DtIQXaCdNbIr+Gm7ar5rBjSOY8E1RY6VAoblaj61xrzIrY/IyJY2NZX0YJR
6eKy9atV2ZvU/c4yasEh17buGdjUlgEQI6T2bJkQqbX5oU45w4pm3DF83OLLp2HSJ+Ze2Zofpcw9
PGaCn0pgR6SFoxRqAd/mWXhpGC14EyHNxrglLDppHcLW0U2OqeFrCPPTgz7ItNDycNAV7o8uIqPX
KHL+b0Y7J4ZK4xox+jRNabw4RqrRxBirDz/ispAn3hV80mtXMwM9MlIWSXPo6RrDoeMQI1Ocw2QT
BLR6i5LeggjvwqyHq+VplE5PmvSAzZwn5TBGdNHg+WZKZl8z7BRBf5GMGryLMDRx3gvoJqYcesiE
pFDoUpEw54vHpYXPwLhjJ1uvLenVGZ5f/Yq4oRVk86BxqnLXivApK2U/ChpoZeyer2AKdxy3mdvI
iQPAmxhpcAMGMvWfaU9iMi4yHtW84LSdeAxm2FpRy1FBAjfOiKU1/arTDe0l7TqKEGLJ/EjCfmuR
RGEbkZSRYSDwhbHZiYlIxndNElQnwpQIOd06L9s+GO6eDnKF3uqiFoV10MplS8ZBjyJWi3xFn8iL
kOi8G4oZopqAQmvzrOhgr6EQnpZgLZYlFid1KYKc9sQ6z11imeB3rW+z6RvQqOSAc/JLEsonPjje
kC0NG4FpzLAP9dkQk89UIR241fiG+pzDD19nVzXSV3lCPT4oHdKSme9XXJ97gJ5UkTATDazsnUBX
YEahOyTdOqeYDzCQc4Z3dU2WZ6fB9YnwLpMFNs2jVDuIDS1tstO04nxtJZyb6LuftH0zd+nBMltW
h6lC6zRkN9C0SCZtRTgrkNYL07ajYuwizLYyZAzYjfxEIpqKBnCg7mh6LHj1SSUdwGC2v8AYD+1S
0W/CHsFOF0N4CyXNhU42GpPaU7PlFmAAulHQ6aJH1Gt9PEWlsaksbVyhDGa8ZURxsUzqgD4pCFYX
udj1Dfq6Xl0Kum3ShRTU5GJQmX6PxqVB+EhChs5QVfNv5ujVrGg+5n22sCwaHREj6qPRIgRBxTfr
3KbRdhiW0yLK6aEw0f1NC9lUfdcSChGgHQxiT0uCK05JQKMLqc0rvaOpHExq3j70zICCI4pkfF/C
UNxjCPIYVNKqq6El6y1ACcTzjLaqsKCKmaDcCy0/KEXPoFSHdnqeWde5sFE05hrmh5LpjKKKy+Qk
FcqqlusgZNWPSylupiIKXLrgd6QZldjIP0t9i2R8m9dT3+CBMmBKIPlZjmNmg5X4WiLsqGQUhtVc
b9s0c2tJwKCtYUJkgRfmg2Ex+p7pymZYdkrLbIWgxAfKQjJqqwWxxegXBNdyUP5iLYxxY0F3V/Sj
xA7I3aBVBbvpFOg1OXO0wiw9PbZoaE3rrZg1NqHOQjUgC0d6+IvMYcNwlvGzxDGaEITvfSvS7ejj
BxNUHQ+xaY6zxoeNUFTXVUEUbZ3AcwhddJ31bzN8ZcShApOyQ6u3PGOUP0UixqJxZY/mp4HJ6ybT
209ZpK2rNm2gPoOS2VJGsPZih84j66OvTgQUSvAMSErCSOWRsiqBpGzr+smWA2AKJOZFRBWvnX60
SX1G8qQXMjJ38VvRx9vSwGl0+jltSqQArYmcT0JANqa/kREXLwtSfZnw7JmEFptIdawXqeGqMTwS
PrsxRyCQKZOOwRKbN8w1DwAXQISAX6ESk8FaSm6pMUbVDkg1ScgpbosifpuVFH3T2/xqZGbnkv5W
WBqoptL+cr995DrYi9aFVFmXsu6bLXCmNoXTBleiD1Uka03d9SMXaqwyzNv2wGocDcd8zaItmNvv
ZDdW8trXQooYA6+GRhk3XF1QE2q5N0bingtp+A7kpHJklOJlQHUyB03A1PVAzBUxCZPJ8VbM0lcW
WPdiSZhfyf47rCCfgulMHsCHKbWjv+h5e6wn1YTvEiRXj0W8MK36axhVf20zSPrUFgKs1eVgWQNS
DuqWcmlw9peCEwddcjBlS7XDag0nMqW3yqrpDfNJQOrJUJzWP7m8Ynz1u9khMeFmGqFFYDquxm3d
3k0yX/W5Vkm1rBlLLZWb2nH+kdbYuBkZf8RNCj4aVbli/CkwyfJLRTCeibOvmMQG1xECDPKGGMay
0LcGygMlM3o/EChCTSY5laDgFMpF5hGokkQSeExK9xyDx/VbVneC2sc4kFVOWuAfhjejsA9L9Yds
XusSk+a7iAx1jrIybaycbm8h9iLPCwp5Vff0RMMIVSS4HMdN1Sq6s/I9IjzJOfgdOsIabW/q5kYL
6xC8KwU5IouCSH+Az4iSr6YqjRcTOJquYbb1wXhYiO9yRv2YeVFnT6uEf4Xa+6Nu6nRuwsXoG5IV
kbaXDVqJsVKII0SJsVSA9XVA2b2i9qWYl5uQREh7jEJjOwbz2ZwmfOoMOFItmCnkaooDQ0BRHAho
EGaZE0MCvwqXRkbKOgmO0fcfYSg8ktLQ3EynS46q4inPS76VtfQQBK3ozCPjhwrpDHTnnZvPzPEL
IwdpKQE2K+1LI5hYMWDHbxthpG3az17ocTCdYZOWkaEOvcGvoO2JI4sI4R0kZnnI/m1dLS7g9tcE
mP/H3nksR45safpV2u66UQY49KIXE1qRDKpMkhsYk0xCa4d8+v4A5s3Iyqnq7mu9mcUs6AYNBAg4
jp/zC/REcR/X3GQXCdVel4K7qvTqm9WYd3qdms+uAsbKiYqXyOpfVYmVU2Wd+NaeO/6zXwrPPPQq
3qVBVoNYqXkH08TYRNkTcpb2zqvQkVFAM+Di10Hkj4C+px2dv4SWxYekXzAe4ftslUgqZgSkmgO8
OK/DDMX2v5oMhuq2kxOhyjQnOxUzj27mzf3SdgYK1dMgAjXiFQP/DHbotNHUXGbTEm/QxTz/OTnv
/pfrL7uPbcV1XeZthwpjt9WU7oNTBnAkdK54auapuVFydOWqFpLqZXaempfNay8b/7bst9l5Ow+1
maJ90ypvPcRQhd20Tw9eXPBrhuknfk7OS+f5Ue9ZpaSofQg3v2d8kh/mhqcLxu1lXhkR8/ycNyae
LTya8MlOR3MX4zPnKmotlgapzAP6gCO/EhcUw0sXSTE4O9x2UctxqJ6mbWkekHg0D2PgOSvXIaSZ
Z2U5/lgRT5vYlkHlQdF3lx3mzeZZhaQQLmDBcV4UmoZx6IUzuWOrsQF/Gd2eebt5zdzkKVrIQNKU
OwzxIG5bGYSuaLqMebUUprnPxdtgCBPAsNvCbrXACoSoiB0JHFDZmtSK7JJivpfwLS4Lqr9GJO9l
RIGmrYZqaeWWxG2ZRqD4DVwhr0bwjSMIEVRnsIN77xWwFpljkv2MtPAY8wE3KipmQV1TLkT3F9lZ
sQuVMjtEk1BUNj/g0+y8LE07oNuNXVW7yperXGuhN8xrWj/TRpy0s+9JR1b+sl9SB3xQh8bCMxta
XDwfYT524SuT8ojSHvk54fZyvs+zzIf93GZe1UsqKVqXwQr9eVHxzyubt55X/HLsv119OULhRPXW
ber9ZdtfzpmHzg7H9WOiEQCjmUX356QIKZgYvwe+e98ZABeFBs8OL9pTTOoZOSnUM1onoximhKQu
X2NDK3f4ulEVyIO9HQ/Z3gowflGajqpSTB1f+rs2aNeRTPaKD24FpwtjicTKynOV17ZSPywjSA8t
XnQL3JfIghK5MOI0GWWjVKBYFjkxapbCY+TpZnqPAgwaRFhfbD1qH4pFKmAS39vE7gMBWH4dd5Oq
fakCnVXVNfYv3qrw2xKyEsX6NqsAfjqMRYweUYMaDY8s/d76IRK7BRgoYoFVg+RiQ4puBV0edJGV
P0gsiLdlgDKIBpKiJUu2Iuim3j35RoeJ4eMro90LO7shvK2Re1QBIoTRLuETvGstDUXoDA0ejXGZ
6oXAqRz4XHmDyUHOxyz0muteo7DUUMHUdMp0zYQGT3z30OY9Xu0xpK1IAUtsjsXIq4Uojg1WGd0P
5P4XTqFU55zaohfdBN6YLNPRBUKjyXfTj531iIbtSrjaMQ+6BvipBxi99jA5hgCi2u7XGFilpA6y
8v0QBlEDoierSd4rrw225Zsqq7+p9ibGbY1Co0lFP47PdclgOzILMNQBfF0PNKiguHY0zBfb1F9F
3ECerUmmGYO2My2w40EOMCC/wa4QgGNSfoVlkC5cB52TSvr+onTIk2pxaPIJrEcEOegfFCPv9+he
2wufGmwsw+pod8o1dYKqlQ+lSlyMUPadzNAwGWoEOZv+uou1U6c76OKnTbSWTn6lSL3cdKZ3owjj
W1ZOeVsuR+ERJjkisHyIcMRMMogxsZd92El4TLwO4rhfKldBRg6NzxmaQqHCPUnEtY/KiK621bKq
SQeUQGCGwhfLLNaeVKl/xxJyh70UDuJZeUU6gBcmGM/Yvdy3VtWfyT0Kn2AtNkGAWabt7mz0aEqS
IQfFUAdYU3G81xxGQZmrHG3vPjZa81Ym4sMUsPjD5NEnQIFRn4HbNZ7bWkUuRY5fg53iawwTRhHt
jHjC9VryjWLgNPDrlLVTMtaTOSQ+vUnWRUSvpqfaSHGFmFXPKGkDga0zG63p3hXrPLbffMTZv+Sk
tzzPLVZBF27KDuE2j7zuxku9gxqHe5KZj6I0vH3JHVKQ8CfVmZuPWi5PSeqCgXPoRI20g1ZnmLtW
D5ydLLyrOgirg2Fk9CN5eiAlcKVCwurr9hk13BcVw411WgCCTb3bItfOddAz9ON+48XWmoSCejO8
a7GlXFUhPAFRk8JTAg00DTisOAQGHpneUxACqh4zFU2dICXohAOMxvJVPmLnqPJ+LGpPeWO4BqJC
3WcuBF+/ORog7DqIPXWFpBLd+QaLXca5SuqDqU3Lb6lF2qBGIXGlW4jv4cy91EjtAX7BM9seje4+
lRUowwigDPcWALMMlGtiegT8NEC3Q3aUduif7YZvMkLl3IXQ3/S69uJErgoaJgN/KeLHwQibbR0z
DNcC27xuA+9NkkJrNBNJDAG8q2+4rrKJzqEskA8cddizXsPb3bctsJhh4bZkpkwf0FSLb5+J++K6
sGX30OQdZcvuoaxrFWxp8F3ojb4sSRZspAnmt9eERgzPQakSg3FpJiZi57rLCs40HrtY7PqRWCv4
jYZYtIvakyBGSX0YfV1uMzQqKeODhO0HbO38TiKdB5oUIMd2VBRz3UWQKlADwkRRLqzaTPdCR1jI
VIIb5LI7MFqTEgLVu40XOXIvffWmHMGFUax6bMYEUlN729X1uBQOuY+h0KAXqr5x6JzmLUIplURb
9t5HSBJ2VZARpalfFLWsueuY3SsmSpmlHI6q6UBsa+xNGzWk8HOdBI9uTzKgGWSLsr/vpQAPboRk
i5XVKIrxKAHXJKafXk0gM55cO29D/LBHPKbS9ESe9EZRZwB6aKxzzOkZdtjVtpHg/7t+jA+TKu7G
Hetrww8RpykwLyuU/tmOwYAkfX8Tk7c/dAWFldSBxtVjNajoubtX+/i5A/Bq9/1zYlFMV63oqhkV
8NEDVAsLM8xRrfSlbwKFH9rh1FRRcig3Q5feJoVGn5q5r0VWk8yXUHyt6kvsqCGYmeLeoqiVjSEq
ohZf5lSx363pVbUEJZw4PVUdLxA5O6K9sf/mqeV1pw4Fojn8+gjGu6ZCyXZSKMhl8KC5takB1XXL
PbictASIgAooh0sPHSrPK8rM0KCmZfOK0UEbr7SNhxxn1aMbmE9hgrJhVKnNoZkUbLqp0boYMoWf
PQZKEByCtHIPg9E/4ZsLrSTTh4NGtAe8hKZSTH9tpsAJInBQR/y+tX3p4ow7ZQ+9Wmz7aQyg2owL
SsaRTp1rW3US+Zwb8XNqnv28xGmHOgwpzK3nBa0UhHP9dOVOpz0oeP4dhN2pKwduObjIrymG50U2
ZFvCx5GE0xDLgyMcJimk54vcyvSV5ioIkFTuNkMTMa2edR/sv+aC85xD+rlBP3tEAYdmng0Uhww6
A7aVIavmEHsvvtH04+dF6XXdjWs51LfB9ITHBt8DiVf2wuJtYXDJIKIUSJfkUzNP/basdVy+mxYE
o0pEJCenkZOiFIS0vt6AvozNa79pGNBl0//y0uAikeGrZfpLlYrz0igpdu7weM4Os0SqH/uMWTIV
dziJVsLURLYJlGmeD32RH8aSbIyb6DtLaWNw9Qhfg3hBmTWt7lrpaHvLRrHImZoxAciryDJZdmo3
KVUhFntoClhnVW5eBXZOB2EJcRiaXD/MU5WqiEPRWTnJDFKx/qQRW+r6FIuZDDmYm69hnrIY3+Lh
BIQrCE+FWWoHWTvaARx7G1je3ixRMxExoF+/CCDBJxq69IF+R1kkP2SaU26DCOF4r34eO+I8xnrp
krJByb8Q7wYstKHs2LV+KISmH2o9wmqQb+hCWqAPbEFXOUkno3Xp2hlqASjeJB5qCgWAUizRl0Nt
iKXeMpahjnkuMP3eaqnN4+Qy5F3LUPnopnHM3DTTlIbN/c4adRJD/DPmxsY5e1UlJESqysmOWatB
X8IZOkXVq3AB4kYhCGca8qt7rIC1bU999DBOzXz/51mdlGKSkszhdvsI6E3/AyK3H43bo6HigBVY
4oQBAjdhQCQCHVBpt80bEC8lAa87CQlfHsB5dojglOfD6K2a2rnX9e65KODUteOElYzGqN4Eav9N
hx5Pv2/vu744/ntqtHVgYG59LRAjHN09yR3EN32+vOSsEZ+Mt3m8jtc27DD1ZXwPGEBEpAnXwKvR
c1y7D+U35SE/UppSAamC1J5iQTSXIwLiJYwm+xQ8js/Ii733N1QsvMfgIQXrsbUHFE6X6QciitNL
2W9Je1JBLOAlUQoYFrqxpgiCunWEcCTV8KdsEhxDgmRDpz7eoydddQi9bhp1i6pj0O7Uu/FGvuFG
og7ABhcGYAgkjqgBPgteX20FMEc+cSqLWhzwr2qh3kFGo0iYwgYHeGOdwm8aoxjoqS47jcAZ4Bsr
R7hTMloTOVf9FkaIMDaB+QYYBnnbAqHRB+35FgGrdXhuKMctoBkDtHhQyJQqG2jn0SQ05ZyGN/8s
TqDTEC5Yw49FkSCh9Ppe8DlLlta99W5ei3vlRT949+TjifVq6Fg62rsLLzgRM9CtiOfo63Djvfdw
w792aGDLrX/Swr0Bgb9ZdnTaFgPJjVGuFKpYwMlPiM+OBYPuRf7EcwADfqQ6QdXolByjbzAui2Xm
rTVj41cwCmDEgreA2IvAQ6Ms0MC3QaCQUbMX3ZlIjH4DSLx7ewJtse2/+eXCvPvuyo0cgMqfBnje
TsnHcGeUO9e+V5LtL3LtP0TRf/X1EM6fXQ8AnqimSjhh2g7QVM00fzP2KDCejBJdg6ipHgoFyMo6
/lCO+S7+1hz8O1ROE3ALGK6eQ3s1pNg3QbdwrsY3nhDiWjB6yaTtMlgrXLg8wqa9kkw6qZG/DZy9
h9sHfD+sUmGXKVvFFdTYiRu2AsjfE4omIAO/jB+o+21wn3pGheMKDuiu+NLeRnfpQ/FFknFYilX1
PTqgWPuUvBoQXLbtdXLg2w8OU+WBhVi/07cDFYmtfUtnBtZgB2wGOjXwaXj7OK/5w1Z0S2PF27FE
5g1k6WjAjpJf7CtkmHuy2SerXbvN5nvVvlsP6Qk53uADYgKEBvsDBpQ5Lq0jo7QVgmnP0TfAkOo7
eWvgr909hYWHkn86VBu0ilnDW41egwKsHyjZHsIszqy3PLKS8uMdYLPyKxAL5zrfXEOUgKtLbjjh
/h2ARD3bIUH2LvkGVn+j3OpfUMHcuGv/+/jNgtitb8OHZNJpFE+Ovg5PzR6D761xDS/UeKmLJfSp
NdR7eYsMIIDn9GuOsgisF5BNa+DOkCN5T23YAN+i9TLcZyZyrQvesOFmkgB40NXld4TJQntNdLCS
y3C1Q8wSsU8q2AEEwmMzES+O8BSQU19rdxQrtYBI50SKHHXxSb2BxxYY3/WwIsrA/WyHIsOen+hv
9LP2nqb7cte/MgTnUvmAb81D+Twc3WfGlVsitw2x+U6BMbSahBaun80XkIQgRNeHaOus/5snfxL3
vzja/HjwLaFqhmVbrit+s/tAyL4G0SW6a6y1r+EsBaupj+HxerTdJzEhTBchal0v0GZANkE0eoSR
VE+K3xNW+b+5mD/b63xejGYYIJ5VA++D399CM5K9Vbltdx0KcoX84diEz/nALUKiDYYN348VPDsc
KxlX+TeFvPEp4EKzfIQ/Et7Ml/PDUeJHt/CbwcVvs/8rK4s/OWT8nXHG/4t+F66BEcXf2138nyoc
8+z1T4YX8y7/9LtQMa8weKJMxyaQ1Q2eqZ9+F8YfDo+aatqacFzVwovih+OFbuN4QT7PUbEP0Czi
qH/82w/HC137QxdQPVxbdzTT1Zx/xfBCs3R+zZ+eeZd+Xtdcx+Gx53HTf+vs09Ku6z62upOjJw3m
ZlOSfmqwdhgPGtDsgxh7MKJkI6dsfnXwsAQ+YDb7z6lpNhyTr5m0/A3lJejKs9mDBzLx0/YBylha
IyU2R9lzwPdpSTAlii9BoD1noec1ShljIwALRu2RgfLz4SHIW4KY2fFABc9bPaliPIlAeli2Ev1f
Go2kOfbn00Iyiky2RvoVEKm9bqbonxg3OwS2ZFRkzalus0TS1teQg5/NIuZGlLIfl2OPgQbAr39O
isR9C2NoMX6dTbH/tBr8Q/djS1wASJYmcTSsohbTKktEpfp5x5whKXexQSfoWC2cm+kufq7uyvRY
U2lSUZ/F6cEcGEpIi0HFZRYOC1+VTAkijCkWcS7lIYNqoKK5zKTfTb4k8+TcKICnkbUoDXXpZY26
BDlE3X365ZdGs6af788VsngKv0nQIipB+mo1C5kGU8RrtxH4R2caTC5Mf4Z/T4vnDS5bdZX4YnY6
8Sx2LZuhLO8wx6wOJBvqwzyl/ZwKGx2g7W+r8TaDsQ9IL90ovfbgOQ1aBLLgJs0bzvOinW7kL6su
R//lmJk+3doB+Ba4qBQZl+k6LmcvPlf/XDgf4/NM8+Rly3nHtNgWAyPtWInFoU0YWc1TiiHFQTcT
Yrx5cl44N+WYvDiGCkt62uPSpD9nzVIB1pxHn1tcll+2NWtGq3mxTRUNadrM4c7XfkX7OT0vvjT2
9Kx8rp8X/uX8L4eaJ8OyizaxqT9cdpmnPo/z+yF+Oe//NRm573raIWB2udjfj5RYAwIvLRHQL3v/
9Zn+Z2e+XPQvv/uXY1/Wz1Nz88vqXybnVaEFqdVI9A2VvJzkHLzpy+M9T/3tss/34vfVEBuy3W8L
Z33g+Y0aGF/iBzFJBV+aos4rda2MI/9mo+otomAPjS/etHmfy4a/HXZeYY23iB6bOFrwKCRTfmKe
0ibTmMvsb8tyA3bOAkYgCZbfJ+dN51Xz1NzMB5oPeZk15+zHPJ/Ox5gnAQVz5P/67POGczOfxjSC
B2puKGJN1yPi0mqf5sk2Clp1HdWM69XO3uqTwY9lQhscPsfYDWCdeeHcOInAeeNz1bzVvFSGHTG6
Tc5mUZcRXG6pRO1xXjWqkYUKwXRUlQRpfvPLYQRMBTSWNWAhs8/S57EUHa2TI+g5j7Fbbq6GBAq6
ApiusPpvYWU8e2MhARlViyxIBfoX6L8kE3Jd9j3Y0HdIdkuw+ZChFYiAQ0FRrXPCY5HkxRrYP4UV
9H7Tg277b/rYovrIdwc1Q4Rzvaq0179c5efPGAzC9CFE0bWZPmnt1I+3c35rmv3bZfXPtZ+bTHvM
+/7trDvXin879P/gMNSzMLUxUDObTunOH9v5TJ+T89L5MKQiqV/PJ/jbK0nV8BBEA5rpv1wNhleb
Qgx3xfwlUycUw4xfmKfk9Msuy37f5rL6ss1lWVFOKI/L/F8dVsygjnnvyyH+tdPMh72c5XKYeZkb
xc+UHLLD4BIv9NOnS0xf03lqXjbP8gU/a5E6seLZYl7eBjVcmV8m51VAXPlCzvv8dsR5Np2/kPPq
zy3nncbpoPPU5/rL/OcxAwO2uGJCndBggtq5cm2KwsTp9QWQUnoMxvSUd4jwayl0mb7p+m2tduT5
iEghENar3IkRAfZ0xG2MCX4cFN9Ai40rZ8AGgO8z8rSB3U+5UHc7FS1q1yUfKpFOLtQWBVLnRTd8
lITDQ1y/WIqzh+qX7junxO/BA8Jv2HcDWXc8LBTqp3X5Fo2tsWq5E+tQv3Ysfzz7pbeti95BdgX6
XRKWD6qtGEBo66ckVPBLqsPtoAGczEfyyhh9LyN8fTD3rd3JdDx03bUJHNKMGXU3YMETEg1tQtLK
gqZWl8Fb7OUeITEZiRoCvOl168CIN2nR1+sW4ugms41dEZdnfLQ/4gyxAkYc0JEs68QQAdB0R1Wy
juPXIUGD0AQtcwyJyFeOZR8SoX5N9RhGaFicVCyBcmL31WDZ9y32sKSBN25AoaXMS3cNbAbhRIkE
XduFd5Y2KivLR4Putc1ydBiaPOA/qQJfge17CrvxKU/CV1uOOtzRZ7W+b/ziXBqoD5S7PAWuX9hT
PwfGewTyCVK2pRgdqpB6HeA9jYeckA0aF211K5ltXA9CUKHUJcqNjZO/5F2PVrYkJ5LmHuoYgX4r
9HeM4cmGe0H7mKBG5sTBcJeSMMzC8tk0vX7VOOj0Dbd+6h8iURyjov8oUo30f0mmySzKhv9FITea
rCfZMfKrXhaEezmwNh6qK9gVsBLpVEtVzzYG4+S0wTnIwTwTFI/7Fmkos4hakEcEqAuwzF+Zbk5J
zcaWPbgFdY+QeRii+YfR3qoo5Fbz1K1BIWutL60EhEVEqnjThPwsawTN36GIFojopm2K8bZ5cu4B
5rdbOxxAQtfKdyXYAUMoNkmgfsndMd9WHrh+nypgPepnwKC4lmx8s7BRKCbrLU0kvjUoo20RTOKT
yHnJCSmVGTqolqTelxFaa2EUouniUFgO4GlDRbMxL/LXnZmWO92V6NY3H9R8+pVeTkDq+KYFCLke
htq8MbVjgBRG7HrXhS6R9fS95eCCl+yLd8WCtwfVZJOkBdm5HFkX2WgHty4+stI4m42noYLK47AO
Kh8HrDEstm58LiOQZyaEX6w8SFVQT0mp41MqSL0wRBFuSqMljGwMmAwLx4ff047aXTECZzA0i+N4
KOlE3bMc+1tLWhOVHYZcIzBtm/YYiiBARARdtbw+Z55fPDsmao4a1U8bhinvRx2nMDIxBKqj6LYh
2iebnDhHSwu6ie22iFU8kMkFHcp80I4iwnud34NBlK+99SaQTa8jZ2v6Q3HuMwv/Vbh5VeLCq3Eo
PfdJc1vwViGlk7Z87XOY5VqYnsHPI5aru8YyHZzHEePFNVzmKdWIFaGt+3BxTONBNPhFl+DFYBo5
u3FkzBoCFx2qAoGa3GRARghdxn59pTr4FAXmtteTc98x/Gtj8Kc5yIVAadDUGYdd28X5Hu77om3I
Rkm/qtcF3KMxal+NCmmAvssAAvDiL3MF/jbiHWgKoECheKgMgXsWMdLJPKiP4E5B7UjdOHklpXR3
eNEJRiwcbelPEb5RnJzereIAYVuZax8AdG2UG805xjyNexOKRmPCvzTpEsyqCJdBk3zN1WEJXQf/
N65spRv1VdmBSbZaCY0EJgS4By1DdK9/krJF4x6ploJ/7oJS2Pex9b5neXAVYu9gRf29l5Xn2ivM
rSPdY6KUsB40bK6koivAjuVDLhQeCo/EtKokwVbq+j2aAsZqDN09daVJlKcfzh3ZvoUeIpUX0+kG
QRJvZGo6KHyh8WDZxUZ6iJjk6bj1E+yYyv7a062n1I0QxooRp03xwMjz8Xk1ZOKutIsvvH1YDlSw
1zpXRQObOekC9+4Q8h9ieGH+6B8j/JF6vEsW6pC1yz71H0Ne022jv2o5xlWd7EEVlrjIkXi67z2X
glsbQBmXwb6NKBFoAMxjX3vQGuqd0m1PqvniJl4GYSHYuRLiTeoBM9Cq9F6HjYf+JIhjJQOrGEAU
tFxp3iNn2LboWzc3Vlkqx44XjDcNMbaIuhAerLDkCkodqXsUAwxB6gTO2rdu27HXVmHBO9l5NWCj
UhH7Hu2sRl6XfVytqI1PIWvjLHycHGP5tSKKWvJpVD26OynjFwYIObK6Nc6CLlrxHuqMplXEKyPW
MVKqonBNJL2vIGY3gKPOMTnkITKi29g3V/R2KB0Og3EMc+gcvHhw0CicdKCwlkYYXVEiR04BdkQ7
Cb7bxnZovS+jhfa60btfBoHznJFgLQBXfAkh7LVqzGMrwLZ3MZLtWWx9T6sE5lw/hEveFAjpjASo
n4r7rEdYArZytU7so7CAyFA6pnTVuxSbgzJeA9tEackSz6WDLKFbAb2xHRZVhYoJna0UDOFz2Pb4
iY0tEVFjIUFnWo99O2wsLQX63wMeRGoy8fkP2zVVjMAdT6VjSEbr9UPWGBXijiNyVnpwHTvoObQD
4K9SC71l7Uy0FKpSehbdVHdQO/pr+LYbO+rlIefdsGOv29CRINnYvrYNeXnPwLvS8s7gRyiP+QK6
bqyi5SKzdUX6Am/qYRc2BpSqKPwCmT05jJFybTfGN6OFyaqN/kF1gunJwFFQAPEfB+s6ryhFGeEI
aGA4edOdLrT2Os/Apw8FPV+HiGqBjgRUIXwgnPC90EKMyAwChTpMUDhXjRyK7iQZrbjKUrTFtomy
B4cEUUN/fLB8dxPUWneVRSGWTqZo1kaXXTeBikeSXmDlpeb3NZFDCXB9JaU8u3pZLfx2EmAUxY1p
iS+iUo+5t+2tBrUqOGMQxYt61SBOWsb3DTA8NuLfpt/2Jq4xY+qfQtF+KzpOpUYORqjgAW3TPlSt
V540EdyBNW15RuWmi4L3uP9iddQZRf+RdBQmS1sRYPK0fZ11iBgZlEAjI22w/a5RSPzQBzoQFbYu
3jrGo+MGuJGowbXXOlB5HAWrUbsFGAzpASlkTJ/COAO1RgitIloIzwjPUtWod8DdEpin0AX0fRPg
YNhgbMoZqfJUEZh4uKFGiWN6afebEXrNjj5unWqud2Vl0Z1jtG+NHfIAUNEIHW5cgCtC1IBGMt3m
WAZIU3klha5ilyVDuHcRYvBB5pqddpTumBHPl8sEXaxCgOx080LfMnygePvS5aV+U2tT15lk8dbq
Edtt2jfo63QmwZI77iFU7zyAQy8Y1m1zyO2Db2DJ6KZ3vZFRFMwoT+nqnehS5B7V7N5smncfjs9S
LZA8tIOnJAKx7/SBgCaEOUcoml2AqshYUrrNgyg4Ule5jklD96OCEIKGujzyTnSG1jqKixPfQcIt
y+F2wwBrcteF7MNza0A9MfTa2Jali9pNjRx12eGPob60cnhRkIkAaIISuJ7fpa6DmrhEnTAzfRjT
uD2pAi6c6kFMBlY0rtVW3KCack58PsaBruyb2I6uiqhFove9csR11QkL6olNPZ5yK/F2H5PrHqPv
A1oqIOspWRouzpiOOfKMTjLEtkHGJEHgUwIz7hw48RD+GmwzNF4+2MxwvYhMbjXRwc7wxLVScIxc
ogHtezDsI8XSF23kraWGojwQarS21fgYSjhOdjWuO3+48qpA3WR+8jVoRn+bVTAuG8Y/gnzFo8yP
hoA5y+tFdKDhFZF0pDt6OVIMC16bIXxQ/dxaZV73IaR2sgHO77Wh/bD8R9Lx8aarh48u7fUvZgDC
Iga6Q2AJH7vTbGRB87q5slaRJtydb3hHpfZPhURd0G2QNnKUq9TtvrlDHV+ROcJ5QTcOWl9f1aAo
l9Xo732ywjty9K9mTjW6kyOwaxV4tzdubbf5XjhgHxGQCNTwrRVw/0oD5jS6RAbyp80+SOR7lXoY
sfX90cGXIiwFsu4WH4XCdt9Aj0JxRqiwcq9Mu94aaKc7LrLKteffoj31JRcopmvOo1G37qJlkIwX
0vBQeSX/1eZR8xFt0LwWfrsaX7dqfaKXxlIVqJFT4Z8q8i+5ITBY704KoIoB5RnQ0qA543C8zhXI
UrHUoF0KQ2wrl38ZPkCVjJWzCnz0XIxlci4BNCuuDQV4WtT17b7qk/jqcxmSPRCk8i7dX/byIRiu
0qoPNsV0pHlFO+qvEHx6cPDIJQfjfV3e14nRnTut24JLpCqadcGiG+MWXG8UcSH+o1K0vgLNdMRI
oAHD2cp+0UOLNHirSBFct1rv38qpGRLvtuqWTpbmqJR35nluSEdOTNORSBRS0+eyDOIZWjfgONWf
y5oRjShhhGJbovaWO8Ck06lBwdgt7PLMSyHo8mW16VMhzuPUkJotds4A43GeRQZNP0eVHd50wHDm
RZfltWV8DQl/D/MiR0EeMyn6cZUiQra+bKsLT+xrH8eEeZNfVuiIBhC+XJaYAtx4OOQo+00nnld4
YNCJxvQVg1P8FKeLnFeGsZqh/Dfcz4vMtAAegltR5wfRLbnCHLLCWWpaeNuVPfrrJYL+mn6lDlFy
6nvTOM+NM05QfWmZm8uyZGizrVfDtopVJULMjrTLSVdA55mxeQZVZn7u22CKOObwE4YAs5Qsc0Ai
eQnKN6MJUfhzvsrHclPleE8X8/qgMAWRUX+G2XkzAq7DiA2B7bBsDEy1Y+XGDI/+NKMzvPlsGFo9
N1EwAo9MOAPm7PWqz3Q+Dj+36+PW3SFoNjkYsa+t5tbRT8MzWj3NdZEPq88naiywyesDpM2TtL7J
ib5uDcXx8QjN7wt0b47zZnNjlblYeE5W7ObZeVvNAYlilrhRz3vNywQSXFj7xVdJ0/dLV/Xdc5Lp
7tmPuWBdb158AMPnebmw0/bGAvYA+BfM9LyZ1wz7whbB1bwFo8CzGmo6aRuev3wIJcB31zoD1rbP
RYaxjRYg0cMYyz7PKzQZ1Xu1gAA8z84rEAc0rkvcR/UolgqBfyA3daoDOgsHIrfWPF22DUrQWG5c
24hyltHGGbDmHhUP9ePMdFBHQ+tJtz0Ic7bEEVN3yb7B4w1vm6kxZC335JSw1up7dfH/UQSZDOXw
MBTf/+Mfr+9pmK3CGuLOm/wVEiCIG0FZ/T2M4Pw9y1CkaV+z8E9Ygh87/gAT2MYflisswyVU0VXH
dC9gAkf9w9RcTWO1sNCk0y5gAkP8wSKwBMAPNFfXTfcCJnD/sDUTrSzNQYESLQjjX0ITCBVcwq9o
AgOQA7B7W1MFuAXN4nj/Vry93oWoLv3HP7R/pzJaj2mhol6UFPddBM6X4cO9MTAKI0opagtLJUW7
yZBA2AjVIgMojHqTIjZeZ4m5c0s7uSvwJKgnYzUJvdkdZQUriXxMavmTC8jEQUna/pTD2e1cyvGp
IgsU9tHcmah+wSltLQfbblitKZpKqe77DA/6u76jXOBqX8kRRSukcvhyGIgxWwnuA44OMTUJ5GF6
xfhqgoVCTHBfxeQ5TJQ5xs4NdmGAX4KRELrGmRHBjI4RmWC0ux1sbGDq2P/q6lMCWTHBg5MzW1R8
GY9NLR+j4C6MKqJbt90GMmp3vrCfA6/B8JYedqj9j67GaANVinUwEE0PhXsyEKNcxKKH65Ng0jsG
DDysLtym6IwsS3IxmxqRM7ROPUgZIdWkJDIw5GlwDxmD2FqqSh/vEdH5pg/hB5TKEgFY5dGy2xJu
FQl5gjTik8TZw7NG8tYSV0gheRizOdE+JDkT61cd7D7Q2f4+C9pwqWdut/SskRwskKV9H5NdJ54q
9+N/sncmW1IDWbb9lfoB5VJrkobl4X0THQQBTLSIANT3vb7+bTMncZJVVflqXgy0JHmncOSS2b3n
7GMyomcwEt/PEZiwxPePpRgucWh3J0O8tVGbnq3BvliahT/GpfwHuqXHuFaluwYAAJyAmtzzCS+A
BfneFgGhmjPBMnOFctPvqEANOtZ3u3AAkSUxag4MXdEEq7AME+4NFdTNciFMdXHbjwIGxdCM8IUq
bx8RL+UxT9a17j0A29pMYOqmRTz0vps/ODYQElfMiNL0HmJ5212WLNPQtIZERpYuNqfIvPdJv5xK
+4trAM+jvnieKr86aUBKfN819hr25fW4eDur1OaPQR8xVyC7K0lHQEGLg6QzbQ4M/cm46oOXyR+h
gJaui4ArouYKh4tOH0lKWspwwBQLENGwbsmwtod97pnkV2Yl4XHu6ODk+94QokQHslrleTvsDDff
wqr8Uac4d9JpMRE38lAYWs+dt41GzT3Q7Vijke/PBeA3OglTtdUFHAVeAqe74zyBwTXeuRryR2GH
jz0qm804mf1hqUiiTwbIj1GU7vWpmrHsQitvcUbeAXv7PPkxZSTT9Civ1Bfdrb+PRcBLJsLSROkx
SQy+5hrEJOZtS0R4ZF/EF9sLiQtB4lukqdjoJvwPY7A++032ocXGDzpwJoqjbQ5NQNBVk1XtrpzF
pfwWU8hhOA0fbTY/zDH5KWExPvmk0+o4OXuE9Ot2JqEnI0A7HLUfXow8Op2ojVvODFbK3LnM8Gch
U+Q6ibkwip94f1dLi9stYiTE+RIAH3C3Huqis+ORKOc1ABuKluvWXLQnDtaCkLC8xcl4LIvYuCu4
IDFkd9+o1u1KeKgPlu9/bIwG9attwVaGhid8SMVd+gKo5TzKVkHFtLATS/6UfjWm4XuK40IyRWTT
hmlozAiC/oWMoepxT/akI0HmTD4HNZCHEHIksYQF2dt9gb56AG+UC0DqHnPCvJsMAJDpuIbUAHEj
Q7xVR9tiGohjdwdOv6DLto4JYkQQdWO4sUOqveFudTsmGoUc+BTpTFwb+pruRU+0Nyzp0nlqrHC4
r7CjgRXgYmTY7m5c4j19rRUKWmSyfvGSma1/KEFhVP4p7fEWkOig6VwfHH9ne6a5b8ATxEECttqr
Pzve2K7HzKrB9JCYpluvJaYfPP19vO2HOdqPFpNNx3AakhvTT0MM92psob5TrqDu1R7mmrny1Dnt
p4U0On3sPnaMl9HQe4DqFi4XSx6dwHQS62flD7ATntyBTKtynIHo00oBePdSZRbDU3Rgz5+XzCL/
M+iXDeiyeaCNmbvO3UQny51gp8+WTsSETtJppp8l/9y2juOYJvfLDPevJzv6grdVwG97x6uirXy4
wP4M/tXP3XfNd/a0VIOdZuacvw156G0H3qdOibwX4xEf8HoB52vnxjMyQWIFg0TbNC6MD7HMNFni
t6UD+dvHxWuHc4LsuIR0RT0kfsYyKNYEAkX13u31N32I600H9U1byJ2siAIPJWHWD4hXgJpE+AZC
eyK9rND6iebtU+pwwZgbsMBWQ4QTY04K+IFB5V5vqT5ml2ABoFQCU18600eFYH2wzPjiSPM+Qq9+
rxX8jhmI7Ab8VnD9w3WFUwRM/rx1YCnIBlpZg0+pQCCX5QwHoiNQKHiiU7e1c2wils9JVIld6Rtf
6ohc1amdCSSMiD3WzOHQ6SNYctPokNtjSMvonZUGdD3XxL6FjwKf13BY0DVurcrlViyZU8HaY/0u
LviOMb3u6pSBh2Bq3hjLoTAjnL/V05QthzLhlJsLSsFREH8daL1fQg3BSZ/ypzh9AUMTb50sI4W+
dZ/7BRrkFAOqQcrOImfXPo03CgZEHg01Kg9vZybBt3B2X/zZp7xZN5vQyaejDrworUk8YUKy7qww
5r8H8oNvr7swfR9999CLnPAC5zWevXcnQrnWN59aT9uNafdo2ONrOFBSSur2QUsoHJMJZrj+qRPJ
Q8ABdkWiEY52AfUN20NYlzpMxSHOuMm6Q7cpuBbc9QDoubfNmy6oCbFouUhWwSEe6NPUeAi1kQrG
3L4BCs0h32upiI5m452NqmY4Yofb3kxg03UWevDhUzrnaKAn7xJ2nFw0Vi5lEIW7ZCqI2UrMQ1iW
r00P7aLh6nbnlu4uNtoX36f/as3pd3MCDj9p1kNVDC9LQvxrYmCX850OO6prnkKwfpzcGy+iklBX
MKAoveIFB7uYZc9FHL0Udf1dgyeT5gW59YHYhT5iy8z7SImM6ObcBedOPEDEhMyKOPvslIAoqpOM
rSpASavcocnVC4RKQTJQxS5eQOLJHICwCjflKBV4cjF2Dk3sLC83adpxwx01gumCOjsE4TgdGyBL
fyzUPjEF43UfJwBDTkHzK5EyJfoNvxaeFDA1qH5BCmxn5S9Tri5lMlPb/DizwyAplTVKj0BD+LEM
Itv0dDmxc5czOZ4f8rS3mfZBeStASqABrH4t0hbKhNpUDzh4yQAD84doygYYSMegLy2CUYKpkdDU
Q2sbAAnkfk8u1JpaqGe0ff3uJAyxb7vUmnqP63ve3s6oAu6S1ZxWh6R+WxJhHcvhQxjrPqY4mMaV
lt5HYeFY9Kdim4YCT3CXWd/FXgCEy0YDpKgm3lKwev0IeaxBn/R3E/esKyZFsU2a3KX5pVZvEBS1
9te+vygq6ilBDCyxtaBl/Kar/PVSL6BXlyRLy3WLC3kU4Rip7Ko+NnJBDaA+VmJ0sXfLbRtwGTQT
H3AEZbzbfyu4OlR5eomBMJH/zdmExZLRPk8S0/gpTylCFmqf7oYkrNr++vZitfbXGzYpri/hRiRd
SoXfbQFKuMLWyULti7EorxuXfEB1COqtUnWOqTe8roaBeDUlCGaSyjGlxlJr6TLz1VLQljeT/ruS
ZflZZKyXkQTIRBQuSYpSaiXK7BAarZR5JET1Xf/bQsQ0pDOr/0L13SeCqzmYhwBy0MQ3obgxlTR2
qjUh/YhqMXYXlDuEti824mp9Qlx9XQ1rxJCZh+sB8DJ/VveqfkZq4boJ/wuV/EUVTjevvZhJjQEB
D0MfPx2l7FV6XrWp1nQpaLKVpFht+0OSMhPtNkHhotCpyi+a7/WnEuDeamIPcP3mkd13LUX0jzCP
QXEERGPOX1t0Q4ivCGxszzZo32cvdnZOE3xGw5EdXW2McdhO5jbtyKir3AATTXccC7v6WJSWs029
/KmwCI9wwiJBbTRzu+ytVF4vmcyJmOb+IkceJhp220ECHlGeWdVeluzbRbybBiGTQy/WdLFy0r5d
6+gk+n3dZ8bajy0PeKmfHIyJUUSYEnfVwtBqRQuOuAcOZhAocW+aJXdIsTB2cZlaI5FOoejOgIrC
6kF3prVwdJrE0/CFNikp4FVGkIhUFUB3t9Z1iJZGjMVPfuEfkclXh8ZnXqZpcbTvdR1yZN9TaB/X
UdG1j10rlUxChIdZm+2LTyyJz10Bj/AAd89iRGhIMuEYiTLfpyaagCVhqllJFd/VkS3PuVlp7ka5
etv513PUo8q1fXte2Yov2EilMcy/qMcypfBTq0Cg6fJP5iOtERy+UgZsyIXavC6Yltz5SPvvmt6u
jgnTGZT+Sy0Okb4TFf5XbkL+upbCfdi5j5O+DFv1Ru3IeazWmhStados04Eq6e2xAPrAetBSsA/y
M2s5xddncVIv7OWrb29x2yxaODOwS2AdxCa3sjSIsv2M6CaV/tkqy0P2ydXbIpNMnVGMhyQDoWI7
+LqVgo+THal+VtC/TvmVq323B26bWJHQFDZFSFe2cK+SQPVomM7fzDaBlSx/WWpRtRUyJanIquT3
pb6XpHLBCQX2qYp1hge2sM+g7GD0SH+9+n8QXswD6v8VRS6BrWr1anO3nFfDsqY7ZZFWC2WbNqMo
hLK0eHeDT3R5n/OnNU5IBzupzL3HwOlm3FVrf5l51T7bNDzsl6afrelArEODP6OQt19/VH8yqKHa
hYsDEO+pzOP4oC0CZiuDyHG+oB/gQjXwV6q1AebDLtPGfWiZ3BlENe+cwdwzcQ03DT8NmEvKUCEv
e4u6IN5M7s2I2awsdHKZ5adPAsA57dR7S/qyk0xrD97wFecxoIF+3lWVbu4CeYOEl91sbc97Uubu
Vt7UmiQNu5PanrKJUNUWBuAmmcI4a+9oKWC4XeajnTXTwUt/3Mw4Sefb+V45dPRca9pTqDS3ena1
6SivTtulyapx+bpvzvmricdJuFTRAOUOkKhlnzZk2eacW+ojblaf2yeqz1IP/Lf7PCX5vb2DWlOv
u+27bd7e5nZ4t30JQhVy0qiZtW7yKbi9s3ry1YF0Pfbba6LMi/aLYcI5R8isFtenaKZL1cQhErqX
tn5lPacFJrZVA7VTasvL2Y03Pbfeq1tIkw4aildRuVc+I2UhKpfpBSZdBDYsIXV4pCqvtPkhCW52
YxkrAlUwB6gzV8EQbovJ9e6bIDZRfyWYdcanBKf+1f0ee9z+x8UtSWfPyeEpSg0xkrwPV4nLzcSQ
N1h1EHozfKABXWw9b96EsZXDNnDbo1tgB/JAbDMtMOIjf0LZ4DcCeIka0m4S904bg+SQyxFoPBuP
9PlR7HLLJqsBhoR6D+7iC67Rxel2jZFxXYqGXdzlPxtEM//XWPjx/9NYAAb2P/YV/jP79vYt/5eW
wvUlvzoKHhZEugm68Cm0c6FzsQf+sid63j+o4ZsU8z1TGCy9mz3RwZ6IzsUnZsgW/2pP1P9hmnS0
fCbljA8s3/hfdRT+MsEyaRMA1jkMehcU2OQx/NlPSIyK/oBla/suhzZvepRWrcU/afFY7qtwa+RV
QS0Kw0bYUvCfMpQsiAXT9R+9mF/e1z8t8cZ/dRiub7l0Uei7UNT818NYjLaZh2XQ9vTsmENnpnfq
gv7NbfXvMEXXYZ2QbAgPetOnVHo7+qvryJys/b85jL+8mvLboMVjWUTV+K6wHWnc/6O7Qlcoaf3B
CvY6M491kIFemLEuHrQA3AacibH8nCLrgib8OZuZH0ZlR6UzJxawKDQaDMNwP8ZFvfk3h2Xb0iT6
h3GaA3NpHxkOPlcaSa4uv78/DgySFAgSt6ESBWZulet9ubOT+gE1tXemmuYDcEZyhv2FYHj6BSt3
Rko4JaaNkLhFBTgMUE8cYYtd0IfHoSr9M4kVDeF/u3QKvHNrFsve8fPHkYCe8/x7kVVus46cEQfA
zOWrGCEeQdScHpaatmisza9BnVenKaAiidKzvIQz9yhR6j+02hNH+8kJn2uHcqcP8gOFHOFay6gx
ryl++oE3SREQ3RaG7m3X7t2aohhyKmRXFkCoJu0uet5+H4BtOMtYkTPRFxc9AZlRUuLS5ncCy+6s
Nim3U7dxw2MwjN0ONgkJC/NwCiUzDb0+6uhOwL2qNVDmyXd/Th/tBIZllma4C3DiUkzK5lMB/yoI
B7q5fU9is3/SNeIrTLM4ZzoBBeB4SONy957wxnMZp8kBlNRaDCQPpcSKbU13XQYZuDFjnxFYcpfm
P2eY+wduSZTII/8H5WPa79F0GeNXYh4o7XY9mZchYk1B+zhFWnI3tvbR96yO8ARvN8IW3tVz/KPI
NTVVwmBQ/3SL5bH0w0e4NQSbBOaK+vNT8qHI6rfRzUmaBWV4l5A82JR995Ai0KF7P/Isf42UAvqw
VXWkXA7nMLd3rYYwACgQccwkUVkNWo6g2btFiv3edwi8FvjljOQw9BDhYL+Nqwo/vpOPLx5kKmBT
2AG0KeTOM9VvApZZQLrm4n4N3UXbVo5FNTUKXv0plqkeeJw1S3/qpu7eTbMfhj1zK8vRODf5AsPB
miBLjAODM/eLUX0g4As2FGEPD4n+Fg7AVEilcgGm6FHOIFaf9J2Vjj8kA9mpCCltW9/YUTBlaEQl
a+uS5pwHxXTpZ6PdemFvPdo5YR9ZE3FWzBEK4YaU5ly8zyGV/zmh8FnO4084eqCtDNpsWQ9OyxDU
j6nS5DsD5ejWikN3ndiVc6ETc3ZQNa/juiWO2oC45WcUZHrLIcYSopjCitmahIyrVV2OK2+LvItI
gEkIUVD7NKd+Q9C+kHbA7Z5uwIMIW2dLu6k7ql1DiMBftp+6o1p0ffFCqxoQ4++nqDUamr9ecXtA
7bttqrXGmZZdojl7ZdouTIk0HScSkoNIXI3casSnHlXmbnvOXs1I4k7VAG2M7bKl98rsUT3RAGjC
AMZlqvt7EEfZGUKf2uaUoebEV9rcFRqZf+qF153XpXpW7BOotYyWfX2RspLf3m4RvUdPQb30jyOZ
dR2Px0xKTovG3a5JvlSvuR2bd/Whq0NQe2d18OrtryNStVqrw+USQmmKxBJcNTo1ff9HbxHj2IKf
QyxivI3pTKKzzY8npCBy14T1qYtCcp6SAMW8TsQ2HuUZAX4zNSMpFcNHmr3f8/5hCObkkxDmucgF
yKxieHJr0sWs/mc3jQzdSkKBHQJigioiz2bu8721tMuK34V+0Liwr4ww9O6zptnDtnu2EUNvHODi
JKskz4lFW1hYD0Gq+3s6u0+EtPmk2PdfswwefU/KFIpYm+RNohcoPoid4dn3UTEH56L4aujeZaqI
0+iYjKy4fo9EG1Y/uoH6dyGafWHFNKbNBgKJk1DP140PfqETAjEQszMFEUTh7GBjLfxoWiXU8fa9
defNEtsmUE10ubkDd8kN66di6bwVKZKUHSJQP7EFngi1P8kh7qwh36rC9QygzDUNYm0IctRHEj/a
yNc3ZZb3dBsJGqWKD+QsN7n8Lg+aY/yo+f1+qVHaY7Bax5q1bLvvqRuKMz2jat3Q01qb0dSTEShv
Wj7+MSjum4YgKUo2UDZX5aR329wH4edX8bxOy+llFqQdWoXZbAeNKjw3uHaKEMyR+DqaBGSZtuNs
4/57M+Y/7GV5G/TmxdGa4lkb3Hpvaj75HtzqwjGupBIDE0TYotLvE3SdPxnvgULqECp1AFKHCGoS
8qJv7YRB1W2Qt1tuTGCB4D5KlMIpSjEP+PqRACIuABCWB1h20sLDnRR7Ti7o0NeDiWC7X7fZo6eX
UFcN7A1YhX7G5XDMa+NEJ+K74VXjlmScTVU/1FP0OabxvjbJ9Tu4dX/M3Z7ggth6Ff23YoghznrU
tZGNT3ut1D4YwAV2g53vLCMWkOnFm5nXP8QEnLmK63ozL0g0NHSa67JClDBdyEwEAFcu94tGOWxx
2hWsUoBaTIvoY6CD0DkDzNratq5F+9jZz455TrN5xxBjry86HkI3eRBmNJPtw3jTFmG1N8st8Yqn
uh+mTThH7pq5svZYMpo5DNOPhW4jlZoQHHuwbMNu/BqX+rK2Q2ZqYfSUxfk7P/HDQCRLnLo5YYjO
eWmIPneLl4BGjyRHfyT3qxwQbTsbb+qec4rjSFHNb81QEZZa5ButwhYce9FnJv+EyXmoKzAXbPzq
IVngpddDebJMblD0kVIfEuigmdk5bsJHPSJMwVmeB2E90+P5PAbUEF2w9KeILA9tCKEcCSR4BtLv
EGDaRCBuTEFXhNNzY9j5VtQ9t9zF+ulLnndonqbSGrhb5iDpqmrn5frXqcZwE/nVu12k3Wp0awzT
vQdHN+YulsYfkPOQqTYM1pqISbQiVvWAVITsIWiN0IX9jRHCy5oOeg5MO/cePcSe+JmQdBBQxMDp
Cy2Yi267nxpiTekFySBJ0ohR2y7j/DjFIV/07OHiazeOMXwsvQE/VoxoqAmz6Q7XwbMb0NULIuDC
Eb39yXW4CTczxPvS3Ffu8IpyxkGhkRBHSS9piPB4pfW2Kwhur634LASsyHBN7yfeI1A5i24KV45G
3zij3LYM0PWXZ3OJ4HeaxDCHQfW1slK6vrbxCQYkyUe29dFdTl5s8L8YRBfqqB/nRPzwJv3bPKGU
Dl60SBxTu7l3GNJGKBxDH6xakMxnVGPfiY15pWZEAT3eoz/pSxKNczei6etn98z7kQhh/MvvKX/C
iipmZlPyEbXv+rCRCcZSYt6kZfWx5iazzwbzs3pWUOXNpuonlDnc/u+Ju+p3KMSKFd0lopwCQ9sm
tOXuqf7PZxNHywLE9h478KYztXyToV4k/pCMhvUislXcVPwazSVcY7y08EEEGP7SBtCH/tPdD2U9
ny2w/JsoLp4bcL151boXqzPdC8TCkXgLzFKkLSD/yUy8ltzSAr2aLgaZFq7LXyiPxNa7hUzBgBQu
4fL1DXq68WXsQoMupuodgurjn2G3FA+TVbKYsBjZw/BtjIgKMyHZ8B8/V8RMTsGld2frApaRBglN
T8TZndnlF78yf5g+YSSaNn3VKmudIcpgihScwTchrtLLRxAqAtksyG4Sb2tz6e+9PI03ulX91DTx
kLrWdFy68IEEC4ubXmfdGxjqUGNllzc9iVe8pDwgfT2Y5UDtz2ku9mi09+GkPzn4fw8ubJ0ztJI1
npGW17q07+V/YkXK3TbMomClU+in8WTMMJVJOKpIFJsbd4OUViIVxam3a//Q1VV/n7Y4aiaE3UWQ
3rdJVO+NuX6Ly/Bo2QGR2wn2Fn9anoN+nO/tyUN679IRy9OfkeAY/XRntQMfk3NmpYtT3o9OejGG
WQ7BnVd0G+RbtPreMJGjdS5WTf5XqEJWzP3mgWwI/TCk+p77Ep1/r3jIUiM4yB7ZHQVrlBILgWfw
1ze1Mc/08Mr65M/RoaAVf5/JhW+OP0iNtLe5zokulk8ZSoyVs0/GkMlQx8jFRj6NNyPo7j0rfvPD
adzHgYdhpikJStarQ2Au371yenT8NyK+OC3Go1oMcg1N/mzcqdW2NxbS3+VeK+w9blLM6GRj8HeL
MKGXAdP697Z62K4aWDtqNVKP31qK/+VO2RVMLUQEBRBkYNB826Kd66Nao/YPSOi/21RPaeQr1Nrt
teplt021dnsr0k64VskmgXpn9QZcvx2t8w6qIa0p9JNsTavN/3mfRzoKg0b57L9eV3PhjyVPNLCX
6voM9TRXcZNub53/7oRf3+v2NrHpSzCQfG87OuXBYB9qCxuZm1yP7I/Hoc/6xkY9NfUkKOj2/ur9
+r7/2nizuWGo1Ol3pfzMtHa4UKvVDNURNrkXtOiMCiSxXisyBp5W9iqcfNeVofEwai2WwBTKnskU
75CELdjplNTOwvVIn+rxQYEgfYyS8CmegAU2C2d1j10rEjlSN7sE00yIw8ru8nZbe0F28fK22Wqk
QND1Y3MIjewSaxHt/MjBKFqN9tlorU+J7ti7xWIqjXQV/WQ2OhXyoX5PrCWAcc+zzi7Jm4vefKC5
R1xxsu+HJjsnUZydq6iB+w5sHluJuMN0PRy8Rn9IXJ+y9uLMJEtxeOATzGg7A37vlvIM1uuFifhy
HgptOas1D5Eh2BrMWGrTkI8WlnekwJ4c2jr+9bRwMZazJeYG9oMRrgospxVHsjhf4lwUlyQuEcPN
zAnaFNF/ZSHngey60ZEcNpaQJKYA3KZcGNQu2iR00BrApY1GW6yze1vTLhiU8mNY1NbJDNHszxPf
EW/IdJ7by1JOZ66m0xnmy8fadFyuyzyjCdEppto4EqUeotDKQIJpbpUzTc+oMEzxJ4S01QWtUcbY
jfaGbxfvke+Y26BH7um39R7p8SlfdAdhaIeln0bBkoEQKf0kx/kWfwtq1MddEn9ufBHvQii7Zz3z
9LNaUwtrnPWz7xANZ2YF8yUn3lL70QiNPQ9LauI+ky9CZ1BsqcxQwfd851TnhTihwdoXDTzg2XDf
fabzZ9dp6GGF3QZ8uX3u5ZnC/II6pS0G7lT/3BehvwBuvGqH8bkqGPUmS26f1Yml1rxhhG+NeWXV
G+bMwLE792Mv9g7s9rM/dtYuTZLXxUdHu8aBkTpYveRD6nExVtbZg3uM4X8VkfBNzRZzh14uB4Qp
x2ouu5NGh4AEYM1lqOUFZ5Om01mtIZj1mIDFOLXz6hLnZ5f4ByypDi5vy9GKTUYaw9Kbx0YgMTfr
cV456ZCehZkhNnY7Ush2vj0ZW7U3JON3jRaQCk/pJWf39zPV09XC9U5IFaSIKMUqSwPDGnJ/bc/c
iWP5vUe5TbCj/A47edKrhdHHJcI5o+LeCqkycghqRHd0XWhxiCpTbV9XNS2Z5awd9ZG2fFIP9PIl
uMkwxf/xRLWq3k09rjZdHWmWlVrG9WNuD9w+Ve27bfpdba3tniHvbd/tQyvCmSBPv1oA62mZRnH6
x6FXoWAKYPvbP47v9om3w6vVkaPFR9tPL4BgZ/74kZPLtxOy0+XW7bP/Ory/NtWT/zoM9Vr1PARR
71lfXxpkS7vQRgA/WWBcnSr9kPbu2Rsjgl3oTq1t7BmPJQVnhBwW/BJbu08aE989lZ8No3SQMl7k
XPwIC6LbLvdB6Z8sfXrXG0C+S0oK5dQ4PU7OzDiWmWmeKT4+hs5Calm4jogQewiT19Yl/JeaxcZs
0neTce7GgyXKRYqZrl3CJ7H4ddoh9dhKt3Q5t4y+emSulxlAk6X1NiNw/aMdm/ou79CDCdMAHON9
CYpZv4g++0yscb2jusF01MIcyCa6OmfpMIYzHCTmxttqxiMdXBmfWXzN9dl7HaJvFT3EqpmMBxf5
WDM0e60ZnuBmh6uug1gyM3m6W7wBmG+RfgEaAcJwXMazXVNIQhTy3tvte9pn9kFWOjawBmIc7sl9
Zw9f2sB7zB1dbAn/DKO0PSXGK/M050RY5gZ3nrPheh5sgtKgpOqN5Ul68jWg+B8CJCR3CG65EuUe
DYCpXgdzeGLcLwWa1Zb8T6ZOvv3mVCSn1vpIrIUjdaepQwU9IosafsHOR4m8rsb2YWrYVZTdSDV4
ujNs0DxLD2TAbPW3sW6/droDwIZQ5HIBiRJXn5fECT/kbbrzMM4QQtddxpHbf2knjwPGTtjG04M2
BPfDTEGHn7INUxgzfsoUTFv14EaedJ+wiDSuNv2gwQQgZ+XkLHAO4getE+0u0YNj6dviPHlI18sS
SqyT99V99zVBm3seh7n6SGf02FG+PJQDcI++CGQcde9sI81I8MSX4gE4vr0qc7tY2e2yHYbKeTaS
cFs0HaDrUlxGbTQugR7sEjjjx6xA+5gFkXeq4/GHWUiUcRFaMAEyjDcdkklqZ3jb/WXZBbmpYU7F
5Tg4oXZgQFJugkjbpEyJN3qud2Rga8Y2sod6RY1Me6rm6L73cMKSmUCVoxewjPvK3Jdz8tOOvPQB
mz5IbM4oKm0WRb5xl81hDxF6GLcR7pdNn41vzPpWySSIIfcc81Dn3iEFO3lty/0fk/bfuMkMQaDJ
Hz269bfu239c28X333J8aKdvRfut/dOA9uslv7q+vv0PB46HC2SYEDTfNHCE/RNKq5v/YMCI98qj
lWerHuMvKK2t0/Xlnysg/MO4tTiGf0JpxT98n+RIjzat8Axh/++6vroufWJ/NBR1PsDSXc8yhGPR
fhaS1PxHQ7Emo4o+FXNTIwgOSno/2r3OMAD1LUEcd6EuJ9VztTPmvh5OsdTY2gDhyK2QIltCtyOD
Gm+5akWcIS9lH9e2+qjWhriv/9gszZyqZePs1YNF8DUO7ApxjwwmkCIqtaZCCZq+tw4Dk+Lfu2+P
qX1X9cvt4a7k0kOJ59S4JjG6kVfjWMfL5tQZvrX4y5CXxjbDiBXU2mGRurZUT2kaCjhTV92L6ghc
GyBJGW0WAYih8XXugbn+sQinaW+AYCPgmY6hGU8UZsXPocOE4RoYu85N3u4JGQV9w/UbQzOLNqBk
M3vZq5HroIYsmfOn830fqG+r7xFr6JbZnrZTIhElZOHzUMUpUaZcU5tTZX1d2lDftMv0AEgkge3U
RQiA+ksmhcgGeV2VQF9cS7W0WmQOV7jCyzFz2cQtBS7iUUSD9DGZyKqFthh0y9Sqo/fVPuNvLvOw
Bb0N9ON2GOpYlH5GrakFx4EnVscWJHU2N5mMWlP7urJeT2PW7YukDvayt6oUYAlqOubq9cG7E06G
SUDCHtEiIF5ROparmMUa10aJeQ/MAcloOffIhTTW7TJEH/BCTccSc9lx0bex0UxoWpl3I5q5kpBB
x1BMrtD2L1a2mQjyRYE3yJtSe1YNtpgG8OgS9TE9hCgIj34N48oykmFT9BbhPWVQrvWWS3SqSzwz
BPw8xkSFrPVoVyYK29ovNoXUVY+G099VtfHml95ZYZCVSOyqFOtzfa97ENWlbiwuS49ucnRJykzy
gKUmXC0CKclTayUIp4ORPQeL/eoSwb4W/KrihdRW0DOIbi1xyCDke3go9oXLmUkXeuMHsKYSkc3g
5NAWjpWPBQLuCC47q6WskzTUA/2ffg1FN4lDmfy2ALq/PrvKw5mWpHym3f6Y2i/EXcStbu25cwZ8
u/2T3Qf21nBdfQNa9l1ridQxKSGRe+jCCUu6Eb2hQdJKjvqPAO2W9khSARujZhhJKrSYPZqJtZTJ
qa/BSQ1McVX1/NffrmJjwsAFHxU0ZI+MBum7snl46/up3+a1QahWAwfqQl/QtSQd2Rr8gx1r35sB
G5aWn0XLkMfsiK4ZW4SvdeTT8q4nShGzXmyWwCDojEzzu2igLC4YU62ZXH4UUzJzirmkkzTDS6aJ
eZsicID2Vu/SNN435bSdzCDft92oH0c3WI4i28FkoVwopYkqoeYaVmOGpXmH0wMQG3VD2U5lRlNQ
5wkIJd4EPVKzOInAOA3OuHd1JOTGSGXFNrW7rOBK0cnNKp+MDUa7b6rtq3q1ZgMTjjb7WzhzgpaD
v2yyTsT7gZzGdMAZ1ZIXu9KG1tl12bRTMTNK0xhLjaRaU/sIKBo2qUje1a/fk1jxGiQRw9QyzDeD
YCAbVTTgGVIKzomBLDHLaDZIUoaN19TQzGRzuUmzaV8P3Vpdg9QuhD3dytawSw3ZN6OnnWnJReqR
0gOz0E7y5a4AxLt3a2ftKO26Oheuq3bt3gFsImxIOiSMtPzqF7G1Sa2AIAL/cZ5D89CbC+1vzJ3Y
eoBprygdT8cE41xUcYUw9X4+guwiLtp79FE0wV2R3yyyl9k2wW8tIRms4Yswn5Zc21AEmbm+RP5a
zxpkvr8vvUWknyabyq662oFl6Mhro4HvNnGx141K26Xh+KTFtBEiWjB2xcyZqF9aHPhF/h97Z7bc
NpKt6yfCDowJ4JYzRVKkRku+QchlN+Z5xtOfD0lX0aV2V8fZ1zuiKzsngLRIIjPX+gdIF/GSLQEi
bBVBN3XCyKAa7HJlzbaXmIlvBUJ7BOmq9k7WjAgfEoihOxQSodHkfBzk+SpMWnlWyybqaN9LNWe3
GRScgeeXatAyuwMr9GOcz6p5mCaHPkBaBvdriHJ3IG3KuwEE8qwpTlUWYM//rIEjXnuCx2blA+QZ
RAPPdyTAvzANb+knZr43dCM9TGqSHkatTQ9tL5DEUMgppo3Vr0WG3Us28vAYyjbaezNGw58fKI03
y6cjh26k7p2q8oT15+OMGaePWY1wToM9agmENuuhhUyJvk3zGewY1fneJs3s6vNaIPtGUeBemBCe
Snue87Vjj1tNtfZ2pg53Vtm5KO/xi9+Soia32tv7UBC6G9RhJ499rYJgyshJsfPAGkf1rFBpYAPm
xITqUMqePNPflsxC2lLvDi4MrXJYx66+0gZUcoSfKyqENj6ptMJ3TNZkEbAR2hr2AKhzmTZwzGq/
fRwIekXCvG9gM+wQ0SJ22OBBi2bjisxpfyeLzCkiKHTZK4JfWEzN255k3t/IIptroEDREoU3ZXvq
DPGd+zJX8FhYNmnyoxr6c2oX/VHXQp5fBOticEmLutIeo7wHAmR3H3oAX6cFP1Ak3ZfQzz/Gms2b
0VcIxCkt6R+IQIMJ8Wu0nxCH1LZaj9BUPdp30J3XHnyZxAo0GASIvMT9lzEGhoXi5JGDO+5AQbV2
QHChu87zBYmlXWVhqNKJ59gD7xsoNe5pwfjNSgjTgGjt+TESZwxPjWclW1wEFq2DoE5ShNXSCt1X
AK+Y+qCoKHAYLEbjX7WOvBls7n1LgHXonHzVaOH0Wrk+eS+z2xhT5PGALl9J/FlYq77aDUm2lD2e
AXIgwycOqAYoB5BE94Q2jxisdpvQD75i/zszHdy1wf4JzZQYqZws3cFqIXE3qNm8Y9wlpZFuEpv4
Ro7oXV7n8zrwUeQ1un5Fae2bXMeCBBWR3RA3+gXJrhe8CO54ZTtIi7MXIqVpNfPqA5xsAZ9skXmD
unRMV2wAa5NYj7t6ZfcI+gxm+kzYfBbU7afNgODfa82a5HSz3y1igm6i/NGohth0SbmqKgxsvJmY
PaGpsBjEd63j/0O3eda0WdANNvnWLwZYip22iiY2GeSOxBqNS4Qr8VTqan50mn8YSLtEFZ7QPoFX
uN1fh9p4G8dee+iCFNUIneSvUywI1Pk4in0trTw46Fa1d0eQH65NBMGy7bNeG9nenKOoqut9OLl1
ZzZRsIAjRBw2BeNlXAT+qo9xmNYL3UhgUaf23sCcARVbCEAzwEHM8o9DdBpmA0iPjQMyfeSAx8Z/
0Ut0xPkSJChVYM/UoJOABdwmMzsCHJkwNskAgmWC5RAG2XuXK5swjFjyomCd2ZUGZB6VZOw1k5Wp
dF+dtjHR5lVfe8tF8ko8ErRPd4SP3mFYInNhmfdZQFq0PgkdvVfTiKM1jnz9qRXlKmu7lV2M2gLA
LFq3k/ueOP0JrnGx6J5b/wE+8iEQTb7kSYc9cYBckzEGLyZ6pTDq1d0E8ngRhvmlMfBfzee4l9kz
fcB1HcZE/dXmPygUJHqRBy2Cga+o/YJge7EqpujYWESyjLoIVoVCAhm69i7Xu4cRhaKVDfyTkJsF
icj9jko/D0Kzj0Ba2CjAdQCQCPmKVd7vBk+cO4CA/IpbbJtS08H+x1s0dhluyTHXi9aNl55mEVxA
kleFlwT3yLv4MwmN1Hmfdk95an3H9m+LYyQ4tdrZGEm09t38iz9k36AR87ax2FyWk4KAHh8MMnvB
txwFkYXdte+aaibftEZ8dGW37jkubxytJTyvcYaCub8EcQEcBQlW3O2DEVFpLWejLSW7C0kekiy4
bjYoMVk2OGJZON1t5IRbISfdmpm8UjJMZeen4f9lXxpWaNEX4TAGy8Zgd+TP/BJjXnG1wcOdXbZl
Ec4jt2YP+uDnsGDPiNW7faq8rLojPFTdyVojyIr6YNeqWJyUlDOD7JZFOs+6Tb31yZoQNbu3/zh8
u02UWz9fbHyKO9i3txupigVlLFARdOFd3Sb+8gK3+3QxGgcLRAFiTsd//QNyds5bL2n2COG666ko
v0g3cmlO3np1uIorYBFXS3TZKYvbnFtfPs7cllv70xy7A5eXKQ2epxhL3KZ9ut8vbuu3OUhV/3R3
l31ZW2BseZ3523fWusYczM4ANUjgoHwrJJTQC+0jBIkrY4LNDNzV8REYJ9+OOQDhj1uBdsXPZjmO
5aL3EO8L5V6rK+Ywym382v79mPnXXeT8eA7PNmS6ettc4VvAWp0KzKs6NdeW8iicZCijnGV1Mm0O
FUOpLKW/pjWzXmTtVki/y1tTRc464WG6u3XJWqb48VLUQ78kfffrTeT1v+vjFwOn5nb72xzVdR+K
Ip82qmJo+Ld2FFX2QxHpuG4Lxbma7f1fCPO/hTBVk5Def9bDgrdSxx9/i2DKK34GMNF+/B/X1kms
OLYBvn3mhVwDmJqt/49pqprq6oiZ6K4gtPkzfmnjnMUaBwDMdCwDARFYDD/jlxZDluoyiniVSRDz
/0sHC8LD38KX8/shQmuhT05E1FSdz6ZaDjSING1V88dUN/+qhtE/BpMV3ndtkqxctCg+QrZOMZob
3zE5R4o20IyHKqoh7Np2h6Eia3HQDw9+gOxl26Jo6lpW/lRVXf3QIgLiOahrycJvGxgPSWptAwTK
n/yyME+t5VxsW4sKTiKzZ3isdnfXyYoz3rWYXiMqQ9zFKdgDGRwNTjMAo07y062wiy4/OcTzhsUY
Ktjt4lS1ug3Lmpwja11nK0fwW7fuTPdeKzttNya59VUdlNpbYmv3Vlm1P7R4mE9v7ftYDRnCT5a4
T/w4IfRpkN6zmvDJVLHbLm29W9tTxnZVzatTqnvlyUSLYYedwsutS/bL4tYHSxqhIssFnM5FSijq
Y98+4E0tvGVSFsMhmwsku4aDbPJNSzATTv+t38GSZtHnBbtZOVsW13aO2A7K+/ONQqffo2TV7mw5
37peRZIGVjrWCHZVdwsE2OsHv/f9pTkqqN8mZgpWoLXyRRB36SEekSv5t6oXpunBLJRk7wK7jcEr
s88jLzOcZG3q51CBU9fRYR6VA02J5S1keISRMJhn0a7K93DydAKonc/h0Hfeinjpp27x7nqFvx14
MiPjNdwHAwo1/WgX74hLususMuuDE7Xmq6bnS7svyvcBluDONipc3uZpfag+5MT1Hu1I9L9cXvqd
CZXCD7aF3bJ/AlEf3jlOebk2iUOY98JTOEB7otsK3O71hemcwZ6ThmuLjm9EqaxK4IxnW8tdPAko
IB8dglYzD7f+Nsg4dOn+g+ySRTtN7tlM4m4Vpv3PewSujyS1P6SYUkb9Eb/c/ojeS3eckFKDHsL3
69OAnHLrq0MOPkaA9meB3MABNlqw1eryi2y1k4nFpax+bgdKwhC4H/uAHgvR2pYY6G1mVqVzrrDT
7cOtE6XBtYeGy4KUd4OjNIWawJ60Ffs+zdrmsS205lBl4UMJMv17Bw5whHHyYRQhynOF67+MiEKu
wtzWzzoeEWBPtPTgRX1xsEN/2Fo5ms6+Wij9S9C0c9hPT5X7oFYJ0JUjB0jyoJdrgWYzsFXt7peu
eVBxSguvE9/lHPzn3LBzwwvaLkPw89p5BC9Nbx1lSIRGs/pp2ZTOOtLc545/0KMsTJ3PuRVYHN/6
Qm86upFinFJwpuA+kxYTFOV6kRdG/h5wPdmLmQDmtlN2jNOtbITRRH7gl2ow1hDF3ALl+sr4OdLP
l0V4A3QLM/CG9WhomA2jTHDvjD7uw6V5ilqeeySKgvtZseDe8kmS8Lg157BSbG6v89rJ+zmeQgA0
Ug1hgqDZKo2pPtZVMj6iKDfXr0WvF1ufSMaSaKZ27Ztsno6xVx3zuWvw0+zY2PHb7aImqGD9/P2m
3vUGud+dIRUYfIxBdnGAlU2q3qLWROvaFbf1JkLziyQZfYlWZxd31NPb3Fu/hbLZJlVwWwZ+ZOM+
gRHVZHbeqY/QfAoGK/2DYIeiJNM3teHkqbRpfOLEzATr56rw3ycgg5YXyOT+sh/4HSdT/bzIumQJ
ddIM/GeZBP4+OVci6qDlTT1ZP4Rrt7uGv/hxMCrtCMMagSA7scS2TJsXRddA7aVmESOghcVKMf/N
WwffokG3zn7LB6V1FhDbMTMX1Two+wJfA3EBJe5u6kPrpBECS80qRmkkir4lkwXkV622xeR/xDrf
0KQrB3Ln2Ua2ZNF3+0S06fO1UYRHNZjCS4Mw37PFGXrBVrM9ykGyHj1Ku1W1l00V4kUtyLLb0QyC
TSzlzphGZV0kKnCrpLz4QRp919TwLY5b7QXJb2OTwRnYjBp0y6ATy6KP1AtSuzYKi0Z459WddiJ+
g5uwp8LMyjBwCXD93I5J2K6iVo/v9D5rFkHXmY9KS2E7KPbx1PLwO4nmZpfcp5N/lC05zeE8sSJk
ZqBkZJuP12n7VgsJuBGkveTgcBHaj5St24T2i2WrZ1H53TfPx1CXb9d0mcpqOrSuD8ovHfJv3n1v
a+1aS2t7NSUF2x/0Ce//+Uuj62z/fkksm3wVbFezbNNyLGE4rvbpS2NH+pASy/a/93AZVgkszkeA
ldOD4a/jSEdanhAugYOmvAhnTImP1c3aiIb0WS3S5mhnLbEHPxoOkDL5Bkzok/M8UQ7sRWHNYCu4
KvMOzfK/BmRN9sl5svmp73btp4HfTb71scPUkUS090moZ+siNK1TYSL1omHAtI07s7ukkFyXgamY
b6PdPrlGb/6rInaCTJv/R4vU2KwHb1hHsgWIx9i1cddXqiOzB8ZdwBYhJXhG77UqZwlU9wiYYsUs
p88Xyn6A1wPuT21y7CMR7UpdrfeFR/DRjZDHTGPDfXPy5jxqufcjVLKt1pXFPnVFutTcXr1PdNT3
+qir4YemNJsUbTpZBYh8jgqEaeQ82TV6M1c4jVjmoMmwNFjfhjJ2j8gVpc9TngaIJ3bG2ovU+MEn
nf6gFg1J6pxdASjb+MFAbuXBIRa+jUnSouFEn5xnKqWC6GZHTHe+TBY4iSl3bTS+3brMoUtP9mTs
Df7kKx31/h3TI8insfESwx9KByEOsjCNsl97iYa+/Lx1uA3ImuyrwxYmye+G2yomdq4HyurTdY3u
Y6+OYcvHlPTVUbj+DzMZtPvBaa1XO3GXPjpzz5h09E/BmK/TyFIeC1XBM8I1/KXWBNo3geWY5zv6
FxtIwCbo/GSPwLj6xOLyh5ygQ4EtLAstTyss93Bh1U2hGArabg4alj3pZUK+SwPqw1nETnFk9YHK
NA8kWx+3B38CVIEtlcCGbfJP8ZgFp1HoOVSaAP/zWvfv2RoHTwA9Lvi5qKfSFMGTlsNNi2wsa+Wg
LDqluoyVpp5k6zYDvg2Xz1f9dQ85g7Snd71HE81io3qqr0uCYOh5xp5zd61GuebcKQZCVYtfqgjz
9KOytVFIWpdWq7x6XYAcqWqCJwwc5VU1kGI0kXk6yVFB1hkSjPJEtk15xKNia82zumwqr1ECPLH9
H/lv1jod8eZfn1q2ykJnmS56C4g8A7+Zx3+Bw3hBPIRKnGQ/Yt3tLkRbUaSLvPpbEQeHDpUVaCn3
uE5VwaLzO6gntv7itLl510TKEf2SKV2GEDVXHjzOjVzdnBg6MHKLyV2I/Zu7IW9Onhni80Kg7P9f
BAKkSsMNzWPy9lGdBmgkLM3hoet8QvOMSVq6EwJ535U+OgFVyF+HEZZt4hhvtVG0+6z3HQC6hvkW
AbdDDaDkQMGB+bnMcczxCvPNgK6xC3PDIVNO02vz74lRo8zlKMqDDcbvenWR2RsTxdqtvDd0yoda
PZlkyzLYdsNUQ1Up6gO8xbFYyOq13dhI3cwjsVUC+7aKsT40eausczyaAPUB+zgHLirpVoB7Rmvx
Jsx2D7Stq6Cux84hxK3uWkQDgk0QE2n3EarLU6Friy7FDUaufiZGbGHTOG+mFtRk7vNh7+ZF9cRv
6LucUPHrxhxCcR6nKbH3eFjFKD279XuC+qsJBfmjroGvxgOPODCh+gsYEIw66sLAaET82jRhacFT
U55S2/RPWBQFJ1mTRQBEZgE3oN18GiAZnd7986Ir/g7mkh8/Z15DZeUxbJTI5/Ffvr2a4Y+qO0QC
NTmnEtietLjyiOo0pOoZdtT4iCsdhY0qZhBCNLDmphxIlGYd6WK8TvPr3tsHPpwJgRaVq6l7oCKQ
zx4QHvIeCD6iitCmrx0g3Adz6r2HUUNj2vLJyXZJbkdwIXuI+iJCiWq+Qk6cfP8LD2zrIK+Q/QJ1
T+4qOzLfdORdZUteIe+aaoG+vN0lGLFZjCySF3JeSCa19OuNYZQWmIEmNpfX6tyWNVn0oJHvesH+
fyGr6P2u1MoAQBLH2eafPwVN//ePgcCXiQK8STwDAZFPDxE9zJK4CC39O0mgahl6ZXzG8eoRAxvk
6go/PsuiG7X4HIVGtMyxStnIPjlX1qrGnm1aXLQ95ytuA0PZN3vYwm+f+sehiu+L/ulTdzy/uu6T
TMrH4HC7jZxWKxEk9sRQrq8u+66F0cXrum2U66vfBmoFfRD4ePx0/vqHyBq61zHKrj/fruy6vZii
wUvNNOVw6w+h34BRqpItslVoOvUBhfS0v7Y/V+UET5AjItnE3F+qv1wWGHmpwa75dLO53SgFsKpC
cVdtNcB5hRVykjU7xUSpHU5W1D6Fg/9k+IiylnldLgDn5huwdmO30GeBFTkiCEMeZXMkPrVpeuzH
4mhOuSpB/1LrGjyN2n8kAjXcI8tKDkyZ1PckdWsMJTG+wokpe4ZKeZD9HKYjrOicYpcGofauQwjQ
u+pNEKXaF6B1VnLWb+6qZeW0+ucvri5mdZ2/Lx+uhvqPIyydNYTn2d+fH1Gea3Hf6el3gh58wsLD
jbBtdecU9xUmfVV8kK080gMV3R3y7kRcm6Xs/GWkj8g6JuVJdjWjGqorUwePhRpvv7pNHibfvc6p
izg9jvBiGsT6t+rsk6fHLQqNaIRo5BYfkAti/2PbJKEz90F2oeYOdM1CIw0HK+dBn4tiEtUmjbAO
kn1yXtyQmlShaW1lX09qO2U9hn2VWYdM662DrN0K2SeCINvwiMZzZp5n6yXMrk9zbs1fhhEDGXeK
y2EWcOvn+//Hl7vdqqxZEkcsnX7zzqCK4UTL3whgzqBgzJApR1kLw/q1i1Ht/9QPGubnDDkXKnWF
4Ks5b02II9+u/zSvN30UHHthrT4N5HnpdRDcuGvtZ+0K7NiIdOtfnfKOghDZziWOFrQWmulxD2GL
iPthcg/YFVY1kFf65aCD7jdKwUZoXefdriD69uAhMLy9dd0uk/cMzG3oPRHdVY8O72WN9UD/2ujW
O5LQ7Y+Y5HdDnOFDdFG3JIhQbj0ilxdEataVcMqvzogTDNpNnDDa0j4GNe55iumJd5dAjTz2iwSL
AQUcwdOg9zGYtWiGswarPim9s+5Nu8Kxi1elrv0zgp3vqZeXr5GP2VlbdiMxV5ptGNj7NMaN9zo3
bfVt1U7RGqfi8rWv9op9hBuMY2TW9hdjiKr9qIppW1gKJP2ckHZmJ/Z31X2PHEQvkhLaB+bF06NT
IqHeRU5L3NmYV/R2eixMjHxFVAHKmfssPN0xR3WuF8gugv3tBhucduX7Edzi+U6ebwDjxfJTzoBi
xD+QEBfWhWW/FG5ElHis4Hxfn3iDNcyMaaJAo1ZylOdJKQs5ensy3gZi1hYLuBLc3T/n9vImtwfq
7ZVufXI2/gA/b+/tNKymWcL9aWIdb1xQd3Jdv7bnkVGDH+pr3unWdVv+td/sBuS82+bg0+1u1/In
gCAk26bWB/9lszBD+f/+yLXA8VuahfqbarN3//TIVTRfsSEsGX/4hnIQOD2BiwnjbhenMxBHtt0w
CC51aWIsGzX57trplE5xGqZqbWM07WCqagSXSUViFvTwLEzLJQ2k7iUGUuaSs3N0Ls0UmQh25CtD
QdVc9slCJC6mKKFaLOSANY/iPOZvO2eaDUX/eZUx/u2IZXG4EvP/dMcis/hJ4s2oklkxN67/MCt/
j6ZmcUQmXd+0ZfRjqFxw3VZZY/4hq777pSkU+461Qf3DV7znnHXrFeSZClTNcg81oKQTW3oTWlqu
r6q4DA52q4mFXuOMMg2G+yxSfRMGqvOG622262xTwIEM3LfGbD8KrxYXXEiSB9/13wnrP/zzv3XO
gX76dB0N8yB8W01N1cTnyKmGkJE+6Gr2h4gwlK4g6jx6gG+mOBAX2VIRwdtmRC7AJGO3sExF/uCj
0AIFj7lpLyqsx2fdCdc2N3EZBcvYm7zDMOI+J2uF0Z87dSIQNfeT8cRjT1ZlYSGpgb8BgGXf8khK
CO+uVLoKo4xG3XZAL89BOLDJIArx7ASlvwSCCnGqyjA6RBuf17VC/+gLCiKpykHWZN9k6tG+tT0k
LBj8NE3OxUERKxQ5rFTzvcKwu/fHsHxh22lB+Q0zLJNL5bUZUxVXeq9Gq5ymaWhfFDBWZ9lS9VU5
TM2rO6jGpS2nB3ag0X+T+/ucRrZVy+ULyYZIZTeva5+DlZ6iYbxSWco3/PNm3V3lq5F02YMsPGtI
SNBEF96mS1gnTNVTqGaot4rsASWk7KFq/fQcWwg3KaXnLxvPF5cQyZcQyzCyyh9Wr3hneS9sIDNC
YkjtqyiL3F7DCvlMHbaY8n6yXwmrF+TxVk2sTw9tAfErxgv30HpYh+dRM20ST+iPSQRuL+y7/qNv
tF2a5Oa/nKTfZnhtfug9AkO+5fpPYzQ1m07LvIMa2826Q6IZIZ0cX8S/UkRTyVsFpfZriqgSj8hP
GkeZIoIPDd9EK397Udg26MaHXADNxCDtx30VZ2hP86tgdIrHazHGv74CBGOs8Pp+WZQ5+jpp2Z6q
sLoPY7V5lF38KMZ1GRgxOkXM0Do33xBG8Yd8VY62OJpe9SOLi/zSG6H7MBjOU8+v6q0C/r9pB9b7
zGvFWxm0p65zo6chDZJz1c8Wj3N/lw7h2oScs8+8Ef32OAlXRO7QZRqTjWh65XQrAlX8bFbN8OLF
HTH2p0DvDCym/yx0zzQOSWu5Jaq3tblPwCDKPjllbFLjENSBto1VYgVVlLdf9D8quzO+qE05ntIS
oyjZBGY3bCpjFBtRIcJUsSVY9F3m3/+8JvdL81HzA7EN+qBEWwPfiYR/xh+1OE1qoX4NERHo4SEc
u6rNn+BgPE5qlH0tR2vWaFbMO7tvxhfAD7uUnMtXg+zLWjHwS85Rv32LZgjiPD8NcKxB7BbBg7np
WhB4FPM9Q/d+RyC3Xf7zg1JDZ/TzSsivDp7cvAYikeognvr3w4fl90WVtlX+zak5wxmFI87aXJRT
MAB/VmfsNM2+LSqSiaq+qxzWidu8AF2rA7TRY9kbDbTSWS7YHrStP7bul87v11GnTx+Rm2KKozo+
xl/eeGeM2d5X9OqSWYIFCdt5ZP/ri+xqzAjxNKvWgPf+2ScHLLC1QOO7k4ca2qWsXCzIZn4ZFFwO
g1j6DQfSBf0Bt0HAiohozdmD/uD7BXh0UY1/VmUv4D3dW/4yQVaLgpxPFA3oWXFlMxfX2fPVLv4G
i8iLxaEz0dIyFa94MocAs6DYYecwZuqjX4kG2pLdLK3IHjfg64OjLHCkDo5jkZWwFcwMYDwDsk/W
nHn0P/YhtBgfPPF8myWnkiMbMe5BWTIA9EoKEk9SRSlV0KjJ7LQjsO+05uOZNx/eRAF3zNOAqMxd
IyqdZwWlImNuyS4IJ8kdiQlgYyiAXHS7Z9nnIGrgMvteVom/M310NNpCjO9BCECZDeSzl8QmaT8D
s5t5Gh+MBf8NqzQEdozHrjIfZT9oGCzURtvfy6bOmS6a0ncrchYAmDBly+NDZCEEgj1S8NzMRaeR
gHebp2tPkBoLNKyKu0BU1jnOkIQLrOagD23FR0ChmHw2SdBHd5MmKmyyfRWVcA1NjHk0mGAF49pX
7BU2Div8IsN7YCrVXT0k+bbJ4hbVKtVdcET34Fk3yxATox9ClF/IaVdf+rpHJG++qARrvxS+iDYJ
NrwovVUxR0NZtTNOiddCIQ+/lFUDKZ5tESFlRQwbwQLdMh2yULPxbxOr28KHv+Uo6U7mdrIZdG6B
c9rKxI+aZv0eAMydAyrnC5sIcNyTi0QrZppPhHABUBO68L0MdnqjDCtzcqI7dCXtS2A27lGzlL1s
IelrX2QNcTq8PnNx7yQhWQln2MTq6E0L+cx1wrHbNXr4Lp+7yBGB25YDsp1iVjCNhX749HwOLeOx
bwdrkSKmyRqV4qnj5v2DnUcoelR6+JK4JHqbOA3ezVx8t7EJ+GPIx7vOST3E0ODzxJjCtejG8WoQ
1WXhlCI9wi9fq3ZnIZ44DyDr4eG2rr2FuEbvrwNK6+r3Rdlt3cxVj944USDnfZRNp4GqCbaBdlWL
elfaxeU6b+66jso2Pw+USeZCzuMrdpG3GurkHM6WdFoQmfhVq92TLDQ2+sC+HkVOBsqbzXt6EVdb
OebnQX4qtNn8h+mtl3VPZRXBzAjUpYbp6KaYnXxl4ZZRvXKAoaxvfa3AS7bHndlPa3G89duxPZ9a
ux+8knLW1ZIzJ8/ydDkOCALITjlZzTqUcaPsPoZ5sQcIkryNhrtrrJTcF0HlS9tG32R3FJrxNk6b
FgUeZnV80RcRD7OzyDzn2W2UlexvHBvPlySMV4hrJ2/xEAB0jcMeMLnPQVfk2tdcKVxiqTwIMtwR
MHxNgZRhMvDhxaThge/4D2CfgC0Yvcf7hUVvjh3SU57SIFxMEeso4SFM+Wd7UCYkLfrSX3VzXyqH
/ahoD7HQm4NW2Mm+TXRksiIlu9guQsF1pYTfm2lpDw1qF6TblyYconMe1YLMassaFif265AOD3Im
2hSvUe86LxZCWxsl8aAMBeqne/kOFuCxKC52P2mHPkEJbCOr5hAb5UJWBxM0f9H6exWy+UHMVvN8
MrUruj0amOVLmWrNSiQ9bEEOjS+qFzbrnhVkw7a1eslHhz9kUGtrOeqmPes+9L+VHLWx297XAuMp
2axTHmmmhgObbAadmh3bjn2KbGZ8YHZiikd/QkvQzLrgx2w/0np97cMuIFjjODaSDZjihhgCP011
rawtT4NhVHf5nYIh1a7Xlnq71JLYvi/HIlj3bq4/m1mDd51djB91ox7aylC+xrq5JyXmP4s6cC6T
MaI6pkaYCSnxuyfq9KQrUfCcq2EH+cH0YY+Y2Z4U7HiAs9KkY3qUhUa+71qTzRa7x2M/F7cpiieG
tWZlBL8af9xoWbRWgXceZEHkuzmYQUSqq3EECa0USrdSme3OIGBwlkXupuG+y5qPW5esTUqFjgbs
wZ2Spug9m8b4NdXdM0Cc+Lmxw/Ig+/25P1KVsxKPT0NXGYceyM6q8mNvGYxBfk9AOb+XNRWFtfuk
G3+OjnNT9slRFxox/ojV9GbWQbHUR9W6N8RQnypSXrCc6vJbVynLqRDpO2IT1abWUwzMilJ/Kgz/
Q5/YAQMX3QVuU8HUiqp7WdOJ9604ZIslsTI+J8VhWI44AlcpFKcrHsf03QbkxSNy5gsDLstWDsi+
6x0sPXyy2aJtTb0+uixjIHTDM/g6ctYl/BrZxGMNRcC56RGqh0NeHOEKohMyVeOhKfqSiJAdX6ai
64lAq7x1jstwfocWC3A7WsVaaBFuiYyXzLFKYpIpLJ6/N5VK9BsPs61j+uE5UMEW0KmfEfpDU8Aw
EbXNQBSbTSI2Q9mYhzxR64OL5+sWjkDxAFzDWE6lIAAeBvmWX25y7lzzNQszdW/MLdmFp19yTmwo
d9Duqk1mkQrnz8JwGsTlGjkI/rBVeXIKETxqfTdtG2GrGyDN7XuQJsDJkFTSws4+FmqSL5Fk7d4b
O0HCsw2HU4jd6VOjmyc3ddp3PcvTzYAM3U5eDn4HynAWPZRKtJWJewIUDgQQ8vaysIPMvdbkQC4z
/Lc5JvIo6PhAilNa80k3IxhrXfMl4fd5wD7cX3pm0HyJjL7YoJ2APvI8ykepLeqyt9l6Mqpm2J8b
KdZy2GRfshJcX4RET66iB08i3buQlo1OuSB/Pbdklyyy7H0c0Ds2AQpeYB8Ve7TcL2qchatST/O9
V9b1q55as8B4ZR9kM9GHj2bsrXvZyjx9p6pl9ChbjrL27aF9UlMRLhE8WxmFEMd67MVxztF1i3Ku
yrYswn7AYrKqk/Vtohz41Gzt3AAbVvxyv9tNPs393T2bkhyo2rcB+5DEOre6H+4wk2zQ9nSUeJ2w
b16G0KvXavxlFK34DjN2YZjIlC8Ipp3LMFHea9eqoOUa/mM/f1u7Xh0PY1IQeYcltdFGNd7B/ox3
g5alBwvbwFXFU+Srb0VnZNuKZ9kfBuHP/kxLzhbboUe9+2jwM7yUA2G3ohiqb401C+wP/qvl1WzW
M85gNaYBrxXxBzlBEcn89DeHc4jg+lFMLa6SoV9/y2bXYLBpX1NFmOsqcuBVBUn/CDk/ut7biaLv
vp4WT4NfG3uztZMNhlvD+5R3S3lvo8KjAeWIgmSkad8XBqDqbH5XfWLughwJfFKbaPlGYMElIFwW
Ev8toeKydhv4NO9TU04uwwD3MDEgXDUDzG83+HS/22sgw1KCzJsK7KDVeGPl47Cry7F5d6oN0qPx
11oYQGATPqZIc+KvBHmWHcQ8YqEG7po9OstyGjzpo0sQ5dkTSXiXGQoMoGb8f3yd15LjOLBtv4gR
JOhfJZW8KZWvfmHMtKH3nl9/F6Ge0kyfc+5DI4hEgpSqKRLI3Ll3dRh6uzqEKvRR924322JHaVng
zIeyf3P8mnK3FTk053lcebB4/E/nAFl2Kn9DQGU59VdU6D+BD9Re2jr6HhRmdjLmXjU6JiXE5rRt
FE+fWelcGKDzJoWzYcYc8+eBBcAKvX+FnJwhhGrJCm5BJkqNYU+sw/dbBOk+4daPFP9Qz87qVKgr
ftIBomDqkgxfC6mvgMheHs02BZGMX4aOYGk4uhAj2mxL5kZ27w30ksah0X7eLX94TcYA/VqT9MDc
oB2r8vopnrFxI1giyACadi+7WqMYLC5jd+X2WfZiVU4G7kr5jBBXhUxhcpeQlGknRYvVFWSO2WdS
Uu8fe9aPcbDfdMvv3zLfMh+MqhaHKLXVUxuWVGnD/4RqcarshZ2C0PZgZM50S7lYRve7GQwEvHt2
LRsLpYJHOdAofXNR27XsjNB72MiCVPDjtIhYutGSWv4KZnI1/qmhORC4ya8uDH6GqkN2S4nZFQTT
dApIxiEp0qebyemLJ6CJATLgRv53MiR4MIk10mNTuNaHWqPa7mbmeEH+k502xG0aylmBRzV8oEzN
32W3lojnsETDZUDo6GzNqD40DndjPuVXQ0lQ0DUy8XczKZegib1XrQmNjYmE8pYcekWFrfdUZ1bx
bbDN10lN8ydKq7Mn1XZYKJR6spFdOYC61hbK0g6xCTwUOyV7TyKw0d/ZLYN70IofWly/V6lHsYtd
I+4AWS1ysvF0YWs4wJwyZN+N/OBMcfkj7UqS1K4WXxNPKXd89HrjkjB/QW1+lmbEpR6tjQ7vxCel
HBaCNbZ3nKA1OPa87lZtNzWfZpdu5XUJiHOjskZ9KswKrZHM689Qef1ucuBdh9TvKKf4x+46SLks
ugiEf8m2CeKGf5zvPmNPuiAfNSSTY/MaemqEaGwZvLHUU1dSX/rWdWpnmQR8CdmdtGiWO0DMWnbN
GEK9rlbdA8G04M1swDeUWlyd5GjYeB8EpO0zj9LwjW3wuRjs9vF2IhLtfurHT3IiyiGIoTfptYVU
+/beTklh9bGiLeRLW9paSqCPbWWd7iZpByTXl0STG9QM2fBFzZNRtcEGuOZfWtMBHy1HuITyZPoO
cHhCDLFOL3nJD6XMdZKvoxYt4rh2f4wkmcUIuxG/vfrcEkn+FmZmtlSnsn3yUItZGwpQW8vrs4NL
8IJC56y5ElVXKeyOo1UyQSxreSNYnhKsNbKX0ZNs3DbZqSChzrdeWBOntZSdNSXxzcFRzGmjRxSW
29A/+q1ADyQeTrLxRAMhvTwc3Y9uitaQPHlvOUw4h76mqMyIJ/ctFCNyTJkdrMXcdXvPXnJ7QXkz
dys9+VFkhnOWU80E8XeVcBmBj+JJT8ybk+UU4gg31gTtN3Ny34JSN818mBT9B89gaTL1Bqrp+ehq
67GwywfqUrUFpByOxq4wnKmTYOddyaHczaF0mP11+V+QjrAt+UkqljULoYvWOt0+0tOr7OWm31z+
a1dFP5qs/fAVSdJLXz0Q9c0NzOq/ziHt0jSEY38kVPWaq+mD3AyRxYJEuCWHbos0fB+m5GZHEUY8
WHkOacFs/6+/tHdVnr9UPlsOS/cObdeCIp+PRAq8XCTU6igxwfJhVCi3L9Hyvt2388rThKvtOPXl
QZoc23Ef5S1befuGDN+uLEqlIr3Sv/+fyzs5IBrzZ1FrAeui/6wn70vBNu7R+zbhjqytD4Im/ScR
8G7rIUTyYM/dIOwvxEdZCCWROPk1qR5p12OXG7uaeLepVvbSsc6v2G/4QofQPg0pcjOoLklV5TMW
yrfK68wrDHHxOXQrNgKzfaadg/Q2Kwhoud0DZOjWvofpYc+tR6D7q26j1uxkmcRjs5VAV9YbyqMn
Su5yCj1k7UcRqdV66sWwkjboQgUa0239oMEEABhFPCKOYj5HCaripluVG/685jNBc/VQWrDH+4Vi
PEuXrwlQlwRslSMgmq6avgyifpiEHV7F3KO+HJaFNHqJlB7FlNred9ZE2C5rBu+c2qlHmVH6OJhz
6XIe7LMkaQ7ICC5YPzSncYbjyUbMG6/YtD+8HjpqaYrmDVowNxZBrSWIz5gEDSk8ZfKUxaT4o7vK
8lbb695wunVlrNCIoQYqIFSWvWoSPFAdBwlQJG1ZBHnPsgHS+a4PVklZges9TzHiOize7Ydq7rYe
KxajUL4ZcWNXS78oIA/Qxkfpm4cupG5Tq9zOhkALcWcbqWDSrMqzLjrxPH0fetWqlsqYqwvLCLs9
xJXm2oUfeWdEbxn4nF+qN6sImc2HH8BNZ2fWDyusjZWIUrbXYdyQxDCss6pF9bXKjOqqwQMrTVnW
sR+fPWDstc9yULrNJkTu99R2FFv2eEDoKAd2jraVw3wVauGzWqn5lgXNBLhuBnrI4ZtnqU0TjPB6
vfzXTOlk+v6PuG+pZCes9lTV+jU1jPFjUtnqEz7q1rJLvcC3hIcXigDTzUtriKk5DbDzkI3i3LCm
4WacOoDDX7bMz4IdGdKSMsbGgGIsmRYdhAzRELEs7evw4A1WcJBd2UCYlZFWSmBWRXwEwozZUUuU
IFjLwxgMjrWUh3Jmsya/WWyb2oJsJujqJ78MqL817O6HX/OGNUT3N9R7gAEqvb4gfNfvfY3Xk4ee
7GvdKd9ITXQ/RCT2XqxdodFX96mftv6m7UxS6CHZfierghOxOhZUHZy6eq/2D6LK9NeOCoY0MdVH
M1P114FePPfkWE/FjRxTZ895rKhi7Tb2P+fJMW3GQH/NM1B8QaUjDpZ1XNRLfcjIqI1euwNl3m94
DRTPue5C6zLDmSxkzAxigpHVPLRpaPzdg4tCsDUVj8pU5Yc+LnMUSAjwlazNikn/u0WOZDmoxDK6
LozPwEwFdK4MaOjDWRo7pqrnR1PVgb4PzYYbtLR5Fc7nTqL+MvhK+BZohE1Er+VbDbGYIyCmmEWv
Ye6jMjX3ddL9PhqsfOspfbDV83QG/swu91F5dJ8WGIVKPZkXnVmuL4ZStz58W4ybIo6HzeAm3seA
Nk+QGelfvKaaB6GlaDnzeH7hz/Ro8eBDkcaD5C+auhcPBm8YcFt17Y5K96JE8UDkvM6WcrRTa+oR
CUfome3B4OvUy77V4yeT8toX6uQJBKvGdLifCfpkdZ3PJ8Z/QXladaggITqmrqsvEbhTloXs1jb/
+XPTORb8bfLw5jgbYyV607iTNtJ+b8rJv4K2o9S+qN547Ne/4N9b6FQ2/GDJ2y260E1eCsv2AdC2
xbEeQvVghFG0LJThHFf2cO3sdLyiPciSCKCANMnGHMqlCOr2IntEsIfrbVROgGOnBvCCsN7XOSqX
xzcMW6g+c1rZhIYzHtygepO9lEfJWSt6QEJzKTAAdfvQzeXCzdzcu+jrvYdqA228rCiWA+D64fow
5uph2ZdNHXsxxUrlUp7gz7P+qw/t4lMpDIeCdDPdziqNK81W1DdDAMOwGg2+FL/R3jqtLIHeDOa+
nLRkN87BdV+AVAqyMF8nWZC+BpAMw4ZtacjKZclrlJViZwVVvRx7NXntzDg4WplewYM5dwOqlISb
v8peqYDedcuqWU5uXB6qSC8P8ujeKKFDikT2I3JZzs0TZrPyEDUNVFNFqz1YSvviuahBpX7Tv4Z1
VO+rAeEj2Y3gOkQ7MTMXpZoOr3kAFYNnoO0kR+1BcY7dgB5uYpn9ax865glKie/Z3MsId5yjaHyT
Y02Z6Bc3LB7lxNj39EcIjw5yLDFC81raylqO5UVhg1+EaWA+i5vxxmuyn3JoMIL4VeNp5EfhuIxi
SDNT40X6ZSPslRURUXltGyZB0uzOKmhrOBpaCwmofkR6iVQl1QL56xQQn8zd+izHnAgYsIiGGNlE
BvmZp8vUrSI4gJipINi1MlhRb2U374gTZMOgro1II+9fOIfMK8JT8d8GhZVO7bWjNE9tVRChNqbf
bpFGHBYKh1Xrh6JeSR/4BvCZmmnaJqK6/u7KiXJczo7aCBnGwEASoICfobB6dc9ygJgTr2wgPWai
H/UW5U2FZPqq8XSX/6rZ2CMnDu5UOjkInxvqRHCxF9Pp3kyDr55EZCR7xxQ7be7JQWmPR+LfVIi7
1aafjABFZoYzjSr2xd2J+Hn4UFftvKBRfnUF6DZSviB1ey2Gfc1KjrIJfIDh3Q37KFvovNLbUFpm
T+Foz3wcXz7yEP5/ZAz4Y+eIn6L6M6IwFPqooxtR/RaWvN0H1/SJx9CtRPk0xWr0KHtGm6wmvRuf
Wb2w1ciPsV9C1VCV+coTJMjDSdHnJ5ZxDcp4XCML768iNwqiJUudbKV3eb6ODe65ZWqTafdV8ma3
vla5lyB1pmNqCOMqz+MUvMAz/XGaz5dHYXM2Rw/IOZeQJgqupv0YN7+k6WafEjhLAqNeyg8hbXDk
UdbbIaIVdBqyaFBjsmriGRlPfn3xJ6pFDU8/NfOGq5obaVegoAg0VT9JV6Pse3PBX+pmu7vJWV++
0p46Y3nUBPd9i0reN8+D0EDL1Y8htJvt0LrNOqK2T9p9z5o+nGpqtqZawltuwObGQiWACT9CYqcs
jU2bdt3TiPjiE3qpgdMYV2lhhSK2xDkh1ptcL1lGGTJDimPWO8W3uycDEN+jxv7/NgogiOKjMHCX
cnKQxj87oMQrC32Jt3Yod0OWiqveJjGFhRaFKzwotDR0XoO/pLEOnfa56mySL0zIBsIVudUc5JjF
ev/iKuO7HPMJ156EqJGWaELx5HTmmz9VPwT8ti9R6VvPhbWulQaCfU73qriecjLmMStB9s+J82Yr
XTtHnzaQldQ8LBhNJ889fp1HjLU8TxSzXu1DSodrTVz0eWdUzrulItOftajXT7Lnqw2xIJQjH1Dn
M57d0KvOs78czGd/tUbA9b/+xG/7Bzno6VN1tkfjYqcBoKXEixaTMzh7qzDjRdEXxhMvKeMJugJY
5kc33zVVYD5Bc+VfxiLcykHpFmiQ8tU+4fj7LLN/zilWu8o5otDbzRSP5vI+adCqJ8cT0UnO8dAM
gQGTCxvzNf+4sOz6UXSMq/DVsjrtUplVvVLjwHuDLuWXCxHXz0B/yRUYHhcFlceobU+fTYgYwzDp
gI94zazLypwOce4RWFPYBOUgJK+hPTbL3nbMNw9mQD/roH8Y0mcog9Pnyu+pOVFAyGRITz6jyVuf
RWgeZU962GWNYKRrNDs5y+3S6FiN7t+2YZs5p83ZMsdlC1LL7ndUA8+ctUF87pxB7FK7u4CIgCev
km3ouf5JUz+lx81E6WV8lv2SLBPIOPWgzSZptyY2J1lUDivIYbtLrkPQGCVx+TnVOvTCqjbu61r3
3vvqxUlF8TmhSbrtIS1HTCAuiUEmFMXEU80jFLLT0oWbGWWh4gkFMnURTEGxkzYduYYniiWj1vGf
KOfLnzyCsKA78g7qbMakVwHRA4UZ5cnsO/2iz42Zmd2yN5toLW21FusXyCT0ix3YVzYuYn83lXpr
nEPtKmrWBQs5vQAqzg8+XfKLpqTmx2TFCDXOjeK4hLrkYd6VHOaGj04Zu6Pl3ake2t/u5HtNVqD/
dFEc3A1kZneGF33nufFzgKyHuOc0HTUvCPkF590zBb8ozzmq91dm2RvU25VfZueuFV9FodeyoBht
UvN5DGKY7hTbOkZ6re1D+JRmWLV/hXJhjyIGOC1zpQ+1/Yk4j7NG33KAVJiuQvIOliTz3dE9exch
HvKQxyTZ8wBKimTy9K2ZKPq762evlBiaj2LIopeJ7Ko013EQHZQAUjrZ9XXPXaVdavx/J+lFjMLE
VIHeIjhdaMHfVmCKVdE0Or+G0b/42axgohcf7Cs/DRVUTYe+6VNZekdprjTqEsYKUccWPdCPLLYG
ODx7iwTzEL6RibnNHoQgjGin7WPipPuBZMwnoRgYPMAJrZNi9D/hyHz0ejB5Co/RC2H8Ekod7LDd
aCt+GHNw0w8+y2ndR2bxESAzykJjQuo9R04T1iPtAbzlUfUIoHTsGE+dJsIluiftZ9UTAho7HWbR
qIpfeL0cZJq7CoNuPTmNuZHJcerblj1ZnrcG1PthLCp/Jd10qn+oe6uyiwGTx3UczQ952jKP0QkV
PlCm+Srtg9N65WcNG+jOtpoI8SSs3eTxL+yJfdY1T9QJQdY5Qz8VSrgyQQfsaqhxOxV5Ik0fn6M4
0LcFucl8Ewgn2GbUPKHQRR4hbht3ozaBQVlD0zXnpqOEYYj6A8FVDanXmy2HVtdHYWXumUbXrVkP
xzuIy5VDVeTwaPWp+xKWo3Ix3eQoe7FuTC8z58k85HR9e8jztJnDFlQTUaJ3zCvy9GFL/aKnGSp3
Vx58pI77vehM5YeHnArJCgSSGhY6Tl+N3+EZgXgy7M03uGPCGWBUAs0d4PkMh+p5UoYRKq0Syom5
C4Wn9eiqAfJZWkN4WwetiZA0uxzd886FcLpnH2gVD/KncOjp9GmJJh8kB3JMCYrhFBglRZoMBnWM
R6z9gFQ1PsaUFKy5LkmtWG+WRcf+YipT41K0qnYDgYmh/JWpYwp/AEk1mwXuSoLDtG5YZ2z637Wq
Lra6YYJ5G3Trs8oJudb1X/yKhwfEHf0HHq2/hBeM1MXAqw2XQ6Wvan3kCRyHLIIGey8byjcAZMpD
HDnMR8vel3Pz5/i/XO/zdeh8f8+XRjn9Nlw1xAvKTFxRE5gWQ4FcsK0CC7FVqFvjs1PCLQFQO7iE
rhL8JfxMLMrOcF8qhH/YeMbqhfC4tnGpmIWBraoPSlQjd6Vayb5KTe8K5VS3CdyAFfPQeFdp66mG
gOQThd4ug/GUCgbuwwT+nayYyk0L5PljrCxogMv4saKE4TlL9Q2KdyW71RZqzckCicxzDznxgSAR
KIb26Im6d06oH4VbN+hXJjrZBGlL76kBJLFVA4HmLYmUp6DnN1SwbnrVY1QBNMS0yK151ftUDMNC
WGhemnNXcRWk+/LwFcofIKad/STNTTa4u7hIZyr7qn7nHY9ks6d3WzmKrNsvynLdsxyUJtlt8v5g
UPH/Ogz9tHX72Hkw+lb7JCJ2ajvPfBaZ5p/soH6JB8de5GoXzSAHLi60aN3myOeKuQvGDo5zL0Oz
eO5SmKDsFY9MOARX4aseFv5ZC4jrK+ZnlgfvqjmaL3WdiTVYsfyh5g/wonszktZGObCrFfPFITlx
NoroNemRQBRItKyVSj+2JqQz3YzwzCCoAeAbxYdxRn3CJuXvpkRFK3oelX6oTS0rFoBX2etHAR9E
CuTSKd0rIOFiD87OegyAAnDf1sN3rS3ZXmTpN8+AYJm1Pcsb4ajntjChY549CljllDz63hC1WtYO
+XhvAtVhV7ZYTS60TXVrL3plOltleEQSOPuwIy0ALRa3e1P30o8eSuKe19Bra1vduS8Ccgj8IT46
ZBYfWImKjV6N1SLwiY9A+uUvJg2IS94FD0nJbR4KytxsQ0eCDGTnfih4zfD7N1+Ej5KBXhbF1UiC
aJvqqBa6vfa7UZPyyYSTY3e3NyAvE2NodmPWCyoQhuFTmfJLC8b5l5fGiIiryfcsJKJnVYCdqLqM
113LPlEd1P5gTVxYFan11BRo0wqIW/62C7GOhDn+0n1vD9G2+q0WebVUR989mmaEtlpctQuV8uq3
UM+iPdQ8qKbO3SqwrA2YFbJ0c1fEMHIEqWeuwadVbyRu85Wt2c52nEctQcDIMkqCO/MoiyHqlhv+
JxSCE28TmNe8LOKrPFPRUoOQ1/0LMJ3xZdRRpZvnCF0gujVLZLXD8BeArvaX5+wMtal/kgxOF0Os
Fa8W5TQP9Whkp1QjuG8GabYZifNeVeCSyzEw879ip9pSo9f8SiFM7wm0fIsCv1pmYTVdYxFS1K2k
zT4rgvFkqHEOwUcrXvU5VetQrPrTapes/5pfPAJ+pNALvzVJYgMmcHPuOGrikSP0NgPMDY+mCwJY
RPbaRJ5yhvF3eyV7ATSqhbvSbqoDbDU1Ma3RjkiRGHF1kI0cunctEQKqcuAt+9ecLKGqQitdZcvr
Iz9Xc1ODOVmhh9ytYKrMz8SXgLDJYa124n+NhOzpWLHjI0epanl12Uk0wy53eBffGjNHM9Ppm3XZ
J+BV54G+9ABmZLX4hDDL27WyW0WRAwshgNXZRTUnA3pMryP5ooUHMuIVjOzz4ehr8+GU1Zvc6xAW
nkeQIA4PHYpHwVoe/ss/cC4jAZara9TrkOjI+6Tq2YmcIpCyuRs2fr3VdR4Omtf572qLRDxBk2kr
R3lTQ6aft/1JjpJUh7lLUZ/NsSyf51MOjaa8yVOGLXJ6sitP2ZP9Wsmuz/LmdkrZhR1iY6IAsuU3
qO6lxopPORYkZSoU8F82eSTFV8y+GhBZmEfujZx378qju40Fy7Z2mxMZHgMygdemSCkI1zvnsfVt
RM6p5UqsHM3JL7sxDGKRJkG6lR7sb53HZEYlNkRiyVD9M1VU/GmE1fUL6Yc2hE5SludzvOmD1jlV
85HmRL+PpI2t0u/RP/z+t1FACc7tfHninzzYXONY2PtmoJ4QJiIqZB3XMIylPDSMiVWHPLw5SF+S
eWIROAgQyK5sKjlfHv5rEukSew/Xe7MaAzulUECptmEHUDdN0K+fUt+nZkNjWVkB0ykzl+Tj18AY
2/6Z8vmldLvb3RiOWZ4XwO0JVTsLOdwY4gSquD/c/ZRIhPs6HD8G07R3jeeqa7tG8EMKvXSoWkGV
NvcnJxn3oZp7xsN93CgyxqWrNN78b31h+AJcICBQWJ8WkXrJnGz6y8+t6kFNsmYfhGH/LLTmQ9q9
qliY4zjUgtJ8lnmJ8P1rWmvKY+bAoMbN3qyq2lJYdgR6vSX1iLSjP0A6O5WNdQBlefOWU1hcupe4
eJEdcn/M6k1l7ZLiOkmbbPQEbDEQXp4qKlLinVPPwdO5SnbR15lBkCd2+WVlyr7rY0pT/fHV09Pm
WqiivCZF/IYMzfgBZwLshOsyKNTX5rXy7O619jqdY4Ei4avEOv8+tnSIJ1N/ulCm7SwjKxfrXi8E
+yuIooAs/ax0ND9FmAwvYQVCM1DZPYWRN7yw1EXlhBX4So4qdZ6c6sn9Ww4ioqGxRDqAS0jaZThV
a033L/rYgWg0Svckm7Qlyb0wvbHZdIqLopDs38flkV22W7QDxL5tY7XdNErorYqM6KobFd3B7IhV
LDxPaVFLp2/PjTz6w+YkglJ6IpMsxHQoRIQB3sfRw2PT2f4FBcbfjWlDFzxEExLN/x2gYACeq9JR
F/cB4nv+BRnJ6MT9svzDLs/pBfnzCFfHTvYGS/THCnExWdAja3wmrc93ppFTq/VP2Y+0m2zSKEW7
FxLhs9Pxu5tuRw7VQ/fTSZs855evNP1xdhH4B80q660xTLFCNTNkHabXbt04RYQDBq+RNF2f57vO
iedD+vIogyl1oSfhUQQFTx/b089QeBlnQ0w+HELjSuuU4myNHkTEWpghQ6JEGaD7edRg/dB37qKe
uFHAKvPtqjF8HwW3EbIe6YPsZp6JNHwEIg3ccPSOKBuKm0Cb5GBsPvErsV/x8R5JMD6WmhK+g2V0
91YHnaF08oey4nFVCtANnJ+fdbIED1kfpPMQeKeKdPTVsSzyadwT0lynZgUtrRXePpQw2Msp327Q
hyL7LGMrfpSQBtYo9RULFTzJ4x3pAAb9D0uufUYoHz8CFq5veIn/+zy369Tmx/0c/UCxGOXK+zYb
wRQQaA4OleqN1lKKD8qGysZmlU0Jz4msaClXVNromFKwepRHjTROk8XmXKBWe3OS42Etmt/+Ny85
IU7JqEN1BjT3j5PI4dukyA7iY7vP2REdYretN13rvhDgVQ6BMZjVSR6GfeZTYYVx5AfJQ2PWEVI0
uwNjR6Ej90HoEQ2JPOUQEh1Z5Nl5cH80jhet5jAiKt9z0lFmIv/3pKQcAhBQHqSnogfrpq+yveEO
EKRQoFqKGU1asT+/0bDd+l/D6BYq/fmrO4TwVC8kN5sG/xF6TfGw7EszPgxa1PibO5Nbo4+3C0Qm
WZbzV/d2BhiMBuhy0p6izqm/ap+WaepX2VSWaE+REQC3D3h6dUGt7EIbGR60afVrVifGNS59KkYU
T531an/bXJ7Bqzq2SbzOp5IDuV15i1GQYbzbVNX6cOOpOcgzSTvP1VUNfpwyImbqqCk+KnZ1u540
VY6RkZ5tn+ScyKbgtmvELmSPRfF+MQDu43nVeW7HChXFtwzCjpYL9xGtWpkku2aH0fNXShENe3+e
WEgneej5JB61yKkf7qux6r9rtT8WZ3e/+4Lt/+9Sx3WDuhnU90PHxmcC3+C3fnXxgDPDNjw3Vv/o
j+awb3nNmwDTsJW5/UYE1tjJnh1X1SXTtfJiu+WPwSxBVX+ZpMeIgBFIkqnYjiZUxHFXKCdYVsOF
F3TjezJRTjm0XvM09Kn1kBSKd3KbTtsaWp3sBQTOx9qZ/I2eN9WjYpj9KkrD9HWaSjbNnem8Je3Q
HZRWBR9FgsQBpknjp0N6LMqDloXuUXjI/ZE3M34PSg8hxuhoCPR62BiriRk95nNiMQoj++xY3YPs
yUbhKbBP9OZHN/pxBAwVGeHCLZGasjwUA63E2Nc+xeZ+GCgbY5ycl06p2LRm4tCYYApJaT+64dk2
zRj6R5qYt/G1gbo3dezmIns3u+/u2QsqRxIQ01xrV3/zrNBE/hV/NUmSqwP58oLUtbk1bHRulhRo
AEmoq2BzP7uaQgTao+f2cLfldaI8THqSotPHaeQJ27IdN6TV+UbzhzLnZsjiZlcEQb64fQRX1Vkb
WNoLUs+jv7RgpjgFTbe5f+bW0pExJ3z632/XD6gB1img+a/rwcN++3Z309c3vH+CyHBIiUS+tb1d
MmO7AVCF5cP9mhHSgFS7k4G7X7ULFe+BUrjf31CeEK3B39/w9tcKAweq3/nb3c4tTJ/1Dt9Oesvz
y29YQ5x2/5D9/A3T5vb/d/uz9AiFVfHw+9vJ2apt7hXfARU1/yHk7DzNvkWiMhHyxXT7+KQRF0Ol
RCtgeOUzuKO53lUtToXVOk+kyp5rYbufFN/AsZd5ACw1r3zPtWxZWEp6zoVrPLgTUgKNnV94MJnP
mSAiF0weT5kwJuuZGOKoaPpfclA2JWAM3XTHm3/VUTTfEABdy3xoHwXt0SniH3d/VB9ZM6JyoI+O
ump1hbVeOdO0p8OwqiNHewpQ53yC+eroDI1yiubeWNr9Poj408pB6WZ5UNaz2g7gwcTFawLoKBwo
j+dzyEY0xfCQdjZSd182L67XrmXXl9tVxqgm5u+JhbyMdGuMEFUQq0j3sjtoY30G3HzryVlDA51R
aZXQkX593kD0oA8051GaIggftpBJ5Mv754Uz/FeuJvVBeiSooZ1sUd8+qTTB7U4cdIgDsn18IWnT
P2O/a29/EsD+xUaNUmD8+rfBPelelp1rRaOAdfTDizwyE9TaQBMVW9lFaA0m91KAQAiNJlr94e3G
6rCrqHa8n0B6yIYreNn4+wp3sxUXaH99XeE+kJTt76vkFKHAH896SO3gSFaD9AEoM6FtFh1rYSo6
JfV+vGM5D5n15A4Hss4O6faqPLsuUgmDGjRXHXTBinyO9aIEjr/s9Gz4MGuE+bRBH/+O8uZUOZ33
y53I1WTBwJqwI6vM0sxfJI5gfaIG321D+9nYvvIRpK4DQ1ibvQrqelYp/KpXSpfYmuq6eubjahsr
6OyDrXTOzs2cajco3Ll6bksZFlZemvedH9d4BKpVtItathpL/kbv0p0cGXR3rjjKyCUvRJeOx5vV
1t3FwIvgAURFxn9Bw/9ytgzrhni/oiXrVmN5siyzOZ2tXbO4Np5K+Ic2YV3swkoLiZm6/kV1wYOA
L1YgoOwSVCXT5jTVlvoUqfWrtDt+rKMsWCHFCkSNmkp9lRW28gmeVVu7wrNIJDN96E+5aCHd7Y1g
x09De5BmdoiHvhzUl+hqTogDBwsL5VrS5tRZrlkmEoQk44uE6WAkh7ouGmqU58NJwFrhmNq+1/yc
+GKwCp2ueJjGLH11LdJn7YA4gmNbyWuhIKtg5eA7ZLdrKbmKcvWX7E2obMOQ7p7kTDhfzCdY0pdw
I/Munhsn24IsaV5kp4+LDcztzVXOTaPp1fBD9Sx7fBOYiBE5PUrXpAcE2BKq3xE+UF5S9p87fgqF
iihsHRKrp9EHLVyqdqYjkx7+tk0p9VwwXNcAhU3CftIxGsQ/w7Oj1U7F3htz8MZf9sKcAw2dGvMg
nd5i1FaAVZfJe6eMAvp/3vyyqxfEPPXI8FGXNpJ31gBvqllGj5SrT2+tuZJOWuYmF73ouI85gyMi
6pksjZXAPCVxTNL5igdKYB4dNR6OvT05Jzk6kf8Gh+S/jqCrrqbenKsmSd8NzQkPU4O4p5yUd1O+
tsBYrOUks1AVUL4hmwcUVg6w93trf66Y/H+sndeS2zrXpq+IVczhVDmHjm6fsNp2mzlnXv3/EPK2
/Pfs/YWZOWERwALEVksisdYbxCEUvjxOgA9PPFn2iE4NLCHZUaRgRq8sH0PSWkPUqNcm0krUloNo
mfEOr8RgN9jumTrjrSW6yqbz5mk88BWapjuUtPdKjeut1ucUIBFCfZYaL2SbwEokgp1tCLkABPNP
xai+oewA7CeYaOK6lV8ivTCw7h0nzlyPLqHELdtpzOqxVnVnhrR3/l5Z0KeUqYyuNJhFAV36brpF
PouSTH7OfZNSi66qJLJ1Z9OhELV1pHHCk+TBEi3Z7LmK2Zrxoey+k19b3FYq0mibd63+HukwFUyI
4Y9NTdarjoPkqMkZlbuo9zaBbLln39Kyha1EyWtgSj8SyzI+4v56WwfTq6uE1cpbY3Q14KtWujqo
PizcccSlqY+fR2ytngL8IJ7aCieoyEofRFdY6SO2lA3I6mmwaJJilZFOX4pRfhujQ4vzJLcnRnP0
lJ/q/X0t6nFTViuqD2LccpJk2WCG7ElvqdO0T0ObLAoEnF/x0lKAXwTaTDS13LBWpt8USHfX1Ss7
Maycoh76xBSsJe6Kwkf7qLhJ+QC16tbdm4m/T7MJHT1FxRnfOegj/XqQG2PfSXgW6obUHSd9ioVc
+d1cN8f+KPrEAShCf4ynwxjW5gJLJ0KmGR3SvQPYVUZEW5WRaL0Piz4xihwc6KnU3MtVHM6bbnRP
lelZxxo7zPmgjfY7Kbid17vjSz5i4JC5VbGGkxl88fQRb4nYfpcgNC9SddQPQauEl5TyDbRe1XpP
w+FVwXzCo7Ix8920A9fYBZf7wardY8WDzh4yY2HPItuJtqNk+jMREgfWr2AvQHVZl9NjZMJqmpmk
6maFUVd8/0Wb3cWqSHh7AiMdLhWCZruxA8oj2AHtEH8vR5SVBHOgpgWkx0fNCVbB4ATfZbMJToId
MI3VU+T/xTyxim70W1spg7M8QhWQKgrxrhE5D77ROQ92BXzENq+iZ5BJ+iCTUy/EmOgzsWztnXo8
i1ZsRNGm6lAu8zGBS7F2ri7I9PbHcFosc1V7NeIiFaiG+eDjsYKEZsLGRKvNBzUb7WtsAXNhTPRU
piEtXfjsizirUG0MMY3VIIAcFVDZNna98zCMyhclS3+diT5oVs3j0OdzMBTBV6f7qZlZ+cXKzXRr
QXBbim7XC/aO1egUe/m1wjoGKYOkC76Go/wdyn579aMmOw3aYM1EfJVqSEVkVndyNDm5uqr+IfoN
J3d5DihMZGv4njl2cRD9/LbWaGcmzTY0Eu9LqFOcny5H6qR4HSPBthZNrs74fXVdZ/fLbLoKFGb2
RWP9ujrctv15p7qrCimVsOiyj8JSzmRksy8jDqILM+rlo1s7xb7IEHvsuiB6HlsgCuRpsg/Y4POo
7vVzo6nJosF5HKlLDxOQ6ex+SBppwNE2Ojhm82e/iNVl/cXTbf+5bXWIN6b6xe0LdMjSyD8WSgM9
XnazpZq41muvxjg028qPUMseQMUlr5rHn9WVmbQPtbE7ok4Bc1T3qzew8luPZ+8fipt/xZpLf5ZL
KV3ZOcl3LajlU+eNwSSa6X6NJG8pQpFDwtHJyaunDPb3qtUbbydDZT+jHtXPVWXgSzzoLeLjgwuq
bdStrRY6GzYYkRALeh3Tsp7hhR1/NfLgW55U7jcyCacMgY6PQh2XMj/7/sxpj4ieZOGsMZG/gTEy
g/qx0rOk/HB8+YKZWvNNa4OPsfWNjWQ63UrGeeTRBbyX5Y/IRWSPbVmwAR1cZSX62lEvzxDHNmnW
ZbcI5Aq9uRPrpDFwmBuy4MFPQ+ecBwYo5ukMJn61aOIsWNY2ciJLH8Ux/gPOvlQpSnN7Zd9oFNHD
bbR24SWFdh0sIwvxIsrdDev8NeXWx7t6myLW95VMWYZ9UK9iu5VmoRRLZ9fu1H08AJSLvKx8b8MX
8MfWt7hs3Dli48qRf5h51BFanpfTQDN8T+Ahv4dmh1lxyT7AHICo5HKHvFoUWt9GPYeR0fhf8i7C
JNwO5a2UG/KDHfpYRk0RfWs+aXAwn4NU9zbog9qA98zyuUmURxGAJFEyQ9QPyFlVlWtVClTeAupF
QDGB11VfLDDZGylO8lWJEYzVRP4Liv/qNtadbmn3svHVHJpFYKXDq1v2+sZW8Q0R/aX8re6D+K3B
zm3dAD9aK05gfo2TxPiKlba/7mPZWhdNF78N2CtPYxEc5xXbam2DZcv4OmjVQvQrBhvVsEpUcl69
/0JCeSNegvyOtQikYK2ZsTQvDR+rM/YSe3GWT817nxjQ/fL/COl0R4dP0eiLT3N7kPY7dOxxtETi
TxzKEJxyEeTaH31p0mVnLiJcUynAi+h3cDwN4E9go7Nt/PjUr9ZQbn2vPn7qd70sPTYg/tvIHOYV
rOV513WvqVGV12JiLtpo+Ox/d8F6r66Y09y6qLKVJJFgxUpsa319UBY5jnpXLzO0Za33CJ60jrPK
NT0/Ouz0NrBi+71c8/+kLO5uPdPJ90nmt5sKlc+j4aKoU0c5FQwJF78ILeSLH1ZoAril95goLQqx
IQ+joSqfgAFk59LU5JWptO4sTQ2XjfXtvZCHDRoJ7ExNMz2LPnHmxo6xgxl0Ei3NCT2kjBK/OFYU
pIK4S8+3vrBMsBBMsEP3h0F+hAzu7eqxBMDq6kPBXs+fA4DurmLUiOtiYQXYg4qmFtndIR+yb1mZ
yI+VXjYnxBYPsedKL7UaBlR0jWgjmrqudLM0D93bKK72a92J3Aeqp95TrTYLEWWPPL+UOs/xMmxF
gF9ozQzGSJ2wc8ODX+r1S6CX82jQkGO2yBSOetssRbOpox9w44eLnbTRNWXvadQxIFFH15a5WdTo
XjIpwa0qo2KykTP8XS3TqB5KmyywHgfHZlKljWojOLbc/MWYOHhdXS4b1S+XpqlgO184zUU3THnt
gSDZpoGbnMVB0YtoIRcmhnZalt76gnpMYCt5Pi6gJnDGKVj0iTMYnOVGbihw3vtcyXcXqL0oM5CH
+bhs457ayKTBkzhNsgshNa1j2hfmIWfXNg0/UM6zo2ruzyDeccOwP8LC/ak2vfySlNIILKnyz3VW
2RsU4QO0Fk391Cnwd3MtL16UMA+obxTtB1heQ9Ocn1oZPoVPaSnr3KEG83aoEwuFuja5FhHO45/6
22nwUx+5DRxXmlls+D8Lw6vUkwOeGUqGPC51gAXHbNQUsJHhBwLnA6ouw7AXZ/eDZSjJWokaWNTY
uznTwec5BNbjdBpq5VOrUiG+G72JflWCpy/6bsG/48ToPbgvlWIZy7q7kWCjrTFbHUAbmcGrqkgS
2oGysQ0rL3j1o+Q9MJ3qzI07eNWnKnhcvXiu1ZMaTh7FlLGo1B0lw24ugmJ2sCC/YHuQheWeMnDb
GDuYRUZvac9mqCuLJBqqc6yo8UaRiwT8gmYeijCOV37ZKw8WJLF5B53krRutB5LsE5Cfxy+KVjMX
Jnvg8hji61o5h+5YP+gVd5CkUOSDglbtLrUlbzMW8njO/XRYDBiZvnQdu+T8C785yUE3ckoAYdXN
SHDJ0QJ4a3zwJpqU00CFnIm2OADJC0E4NCMejdFfI2INES5ibnNEW5VQbO3at6HSk6s/SV8rfZcd
+rQ4i65w6gKBYBzDrl6LLnHodLU5kyuYiTn3fnGmTprYtz4ibqG/10cabH1bUE7I0yVRdbb9NDuI
eHkMpJVrjBVALM1ZGyS29mMRFrs66xxS8I1/tCtNW4Fviy7o4tsLNi7DYzYYNQVjrZjuuTnmTJq3
sBt4Z3qkK3sUWxAxSCa1EKWso5XoDJXULm6ntodCs0s2bdjLgwoETWE/nXlN9dh2MUhw3SVZncjJ
Wm46hBH7XN8OSVls0ykzGaLIuBqdMr7kkkhlq96TLmfJ3JSr4gs+wj46oaQWW4RJYXOmPCoPaxzj
ARgDLFy2XYHUmJtZa8seZsYE+GgLKdixAcfvbWpafuPO4EtIhzBO2pffYY0FutDuYcxkvvYrzK1M
F9MywhxWE/1iNXMKA9fyZxhPISY4gTE+RHVdrqXYprgfDepjYJrl1ecX3Kx9o5i7KqSAFkWCXenE
6qNlpuom8wyY/FOwjbnNYwq1ZwrV8ySbK2DdNiJUket410jAtUVTt2oML51C3XQWJSFkg+THxEdZ
03CM6CX32PU0o2p+qUMehvn3K+/RiJSEXys/pLTlmStGaJtcxcwmzRXOvHLNNgPTVfA0yypKiqsk
Vfq8aqCal2GLRlOTkDqkCPAOifyY+Q15i9DeeGVm/6Q+9+z2YfGWJ0Y+t6RCf9BAya1qdFSPZhhp
22ZItA0WDO1JrIjUT4ool4tqdtv772XG0yn3ril3fFuxSEDvTCvqrZPPh0mkUAcWtRV7nL/bBX3q
oyJW7PyE1PZobHxIimGm9ykOO0OyTNAfQqVb0vLkGtR59lw0xXPWaeppcNv0mavMADcaZGSmwVHK
kLqztXInRq2mCtHvNNqNGKXqUaDu5Jr4czKXNKyxqsh191VzAkNTgH/X4jc7kA/G5LpiWmxPPNf5
kurmJDcaNCcnrABmtorL9ryGEBYV7azSrPpjXLmelH+UcdwDEEESS867N6gdzsGVyl+HuqmGZZzF
2uzTwKemWVbstiBHiv4xyNAOcbAQTEbdOfg1aWjE19m0hgY7/CLof/BEhiBz3/1E+fAFQ3H/i5Og
EwyvqDuHcW9sKng5cF3s/JxQEF4gs22uTX1w5tzeeNunQwPBYG8qNjpyvYa9uOjMcEXFWHqIqEwb
LvevMZgFuqcfuqpyn1yvm74oao0xI82kdcpl2RhYXkzBuASY61HTkduYmn7joOOMGfJtKSt3mpMv
Nc9i6siu+AHBo7k1hZp108159AlWMfsJeJHeGC3ymI1npkm99tok/PxUC/YNvT8Dktzj/BAgOmAs
8mjoPuRceUypMr67rVnNVMt0XnAwG+Z47iaPciMHS4Sn905ioRPoD2i2hmO27UHioHyiSNm8Ltsd
jxo2eHZGFUuP15Jhx4ssctPHZDoMVBaoNFxFj+x6B8catzJDR983naOqZMaIbzf0adl0kwUQoU5e
iPFyICOctegVV417DMnLzwu9t2epLz9FFuwrE0mG9UD5aWW6aTkXykJCOCicCLB1lk/W8cBa5bHC
XyVWXyydP8+O1LNoyaTQQV4/4alaXRQ0h3dllpYLL7WMt6HNfliJkVxzp5JOyENT9DY6vkf4PEzZ
yCvV5Opb4jc/DN6zN24uDd6XwAJCrQnmKDZfcJvvThkkpmVg2yCJHQvLTKWrtqUH3dpFb3LALQiD
IXk88G35qoz8QOIDguNd3Xor0wFhid5b8MPhH6OVkrKJlFDakAD8NpQImyc6AuQFeui/uCwoRKZq
br3iI+qusTpJ12aRN1ffzI+xO6jYkGls/cvku1yj7ELS2b9YYXHtJD/c9n1g7hHxRhFyOhjx2cvf
s8KvvZnXwRfNgvZnp65kTV73QeF88TO3W9aaXO5tNhBnj0uchw0PWRoKDitct/VzOTbevCMXCVuo
CFGKdvxoVjeRBe1TPmtKM74rk8Uq4inpzLXynE/UsMpk+9VHa/ebbQegmDsIZ9xQwrVZooziykb3
6pjAtUrdb797xrAuvYLCXaM9tanuwNKTrp6ZbmodsYXBQnRkiNR5XWMy3SW+vY7QJN9nfdVvTFva
uWOWLpXB2Y9x1c5kkh4kYpp+1Qaaucrc5otvpTUO73Ywq9Ih+IYu08U2Cusj58uDlDMesMigrxyp
rndIv+4c+M0nAiYzcxgKp3QAlx4BA+k9P7yKAwJlyl6KUKWfuiJJQlYssY0ltR3l2FmDcpS7/Etv
55fCTMnGZ+UT9PH4jLCz/JxJCgJeinVSw7w6DkZ56UKgPHkShvvA+QjlJj3IiE44YT9sPQsFFOD9
mX6QTm4DU9E3k7cOVMYabDrSTFNTGszzlNl6MNW2OzVmDXFdAtSmS2GwKOXG36tOc1TqxkazfkIc
TsBE3+GMR4QfUe6DkRqQLxD94gAZCzy9CBFtx6++8tCfoqI9PPe4KZ2LOHyulaw6kWjlmzR2VPi6
qn2R7TScQbJI1mXQ/rCphFyxCdaOfW9BbdT9YM7TRnbg7CoGEY3vrm1vAVceo2+k9YnoFGPYOkGU
z27tQLX62VCpMaC6tF3mvV28FFrYLLHBzNeiaWomtx9HQV/WG+G/Ofkw72pooGTZtHR/O7XYte5d
HabffAJV7CNPf6AULM39DttF39ml1XAphtA42wmo1q5e6o72g31dMZPD+lunG+1lrBPKThkyn2Xw
NpZ8D0NJnQ9NWP3s9MfOtlD5iXznUFBmmqFC1S76CPJME2JFHkiNu8Eaj4QTX+dLgpLnJZ3OKENf
EjUuIHHSJQbbDKJU1/FbKZqyqicnSSm/RaB6MpzOnspIbrkHIQslmlbgjcfBJlnGfe4JzGf3kDTZ
HBqE+ZRncjILgAlQOO//dJMbp2Ycadx1ffP978zkRIQYcLg9bLWBV//tWWehlD0E8c/Cze1dX6D9
aDf428C6STaBDsMKfibM5BJtMrbcw0rLteI82qUF2VJuyOF4F6cusk3Go/o+tanL+Xz9N9xDKM5l
SCkgeDieEWXOlm4QyA/NGFm4DHXyUx5fy5IH0Mmu99q2YbhpdRzhQ8+pz0MwFV+cuHxT3fQoF3zT
o7jHbR04E1kubW5aWK5rjaFvGneUN2ClcTLP1HipGFaxVUxWA9w93TK6gso0z6UQlpeqXJofdp48
KgM2QVUmy9jWSMvOCPOf7PJOPr+Fb17LFXZ+lCHRFDSbcqhPNl+ldaTa3bo37OEiW7a3QANafZUp
UKpmEv5MzSOVLKDjfJkvZl9bb5aPzmnRKtUDBaZmVcR1BtalBBtNGotnruqSVXozTysr+lZk/dzP
yvhD9ktMENIgfjaBBq5a1E3246ih0mKA5fWdTqGmPxzVWrefbMdR+MlekeUq3gPfgN5py8XO1TsL
PGH3oXgRP5S2BRTfqEyA8E24R4o4XJK5GU6JY+az1jC+hUruPUFFHDYKwqlrRE+dZ/boSEWm3ndk
LAAQpsnwMCR6B+2nlFdl2jav6KLuRERg1iOsNfJzaldl66avNrLlxVs0IcytQv3hwP8yovRXm2ek
J5xFgJD/sulJug9qMBxS0r6zPnDcJ0PXSQeV/W7CnnQaCsFFD1qwr+NjAFAPRk1ZL0sDm2qP93Jh
4vi55eYivTTh6M/s1qb8PY1WjY3jjKE/yTJKoxQeeCiquZGWQCo0ve22TUP2erSV9M2JrY8OpOml
cEL9kmn+D8zaUwjQziwHRz2Hx4fCgiObW0ykhnXfRumDp06Z66ypvpuIZyVBo3ywy/ko5MB6LpB+
WipK9GYPZb6g7ulckukAZhklVWpHG9eUVAl9j0pZjCWYJd8tnYsIdBwTaH5IEfvel0u9SfaXH5Zp
FREWk1e62Le1b4vFJuY6zblvO5LNkucv7SxPj5JXYUAwxgg/tVp8AHXx1QIweQw0Y5n51SMS1MFc
HdXDWDl7PSGPazm2cswxdZ+Pg68sjLruN05cqVt8SIZzPh2CTTqQcgFlEGxyzwkWutmor+aAnn7Z
9z8hw41+x44dWavnknz7rKqdbNkhkMTPZeyNOyoIc1+XDIyicm0jD4DY4sJUyNV41saNpHTOR57v
qxJ/8R0VGRgbExhNzofDCFl1nmiUo0NT6xedEZGhlwcLSl3TtLOobh4RC0o2ou9+gBX2V0hlq92y
szptxtPIUadU8GpXHWkYSw9eJjXKRZsY2iVyfGflQ852E2NNRWo8QDBKN56B402nFij+BPWxK7Xk
EUUFnqtx2QN7pfdb0ackQF9QlwUOKtkXtgLWh6KShhonOzL7wdN4SsZt4l2WpGHn69m4A4/Nu+NS
wQgg9R8asEc8CEZfpIqyQwcJd9kiwLxJit6+yhiaypbasunBaR7eK7nSgD2OHzTz2EuCA5jhdBuM
JCxsYB6LwhrVheY7LuIu3YNHNtwxTEr4YyiZxxqEogtf7SplXnblWXpiO2MbMZo8NXmgd59NjAAw
N/R5yIvr8hmXL5Lokf7E58cEozNH4T292M3kpNw8W5CRL2Q+k9uhoC69KFAIWw5TlBgIi8o91fl3
0cDaVV5SMI0WllWOFxSmnJmm1D1VFm283Ppkw1yrsa2DfyVEDLBb0M8GEMmpJ+/CaC4bGLjXUlMe
escqDk0T/zqLkVpAoRsZRkSvASmLmNspv0R8rmK5XcXcCY+lgZ+xJBv5OlEcF1YlBz4GzrapLfL3
6Xg0SpMbQBJe60KK+Przs8gTrIUHLgrdGJtAISkN6yr6ajsj0VghWxraKtukyqVIR1YX1N96lNN0
kRXDqUEO6CKjbDDXXN+7+lz1mtRcTLWwQzXfGy82YKIDX7qqUxboCurcpl197+Rqsq5D/a312+jo
tz9IgpenuBnylWO7qMUEOBBVLqKb4gxNZWRyxOn9UFunvugHUqfYj/SmbGI0YaFXLcVvLqooXw3s
LWaGLtUv/N4r8zp0vcfCLnFqC0v3bMp8KIII0Z4g2psNbsRqY3BrmZri0CHqAQvSyfpsJobUnrx1
2i2kLlYvWvUQCHEm2Yyx5+ENvmk3yaTjtrDCKF+MkErY9apTqg8DNyGwJA6Fr/BY4JvNSvFk7Sbg
VNYN9qu9ir7QJOEk4jp8rdCLNg9Rho5AHnrxorEUfVcH8PUdwFxPim9WD2ynZ3KfZE8oPy6BSUrX
6UHdbSrlVYud4lAmgXtrGnmSzMOhC1cIuOCxkra9tMSuVVrHwHQfKj37DnUCjFjadTu+a8Gso1J1
NbIIvJwTj2vDcQFcldKLj7fVQzckc70pqydvGMqnLLEvOWLCp9yTyidH64x5OwwNv7A0bVtx15Qo
woVbuycjy7tjmw/uKcVeHn3O8NVLwnIbyH4OccOLXs2I3CR5yGAjRiN41GDkKZWJUVfCuCqNpEfZ
1uUH7h8b0d1bbXqI/QxkExtNAJKjj3gDFUxDq+IFfAjz2YgjBLxVtMNhVJnPSUXuG6CZvLCnpjHI
yjrPuL1LkWU8J7CUgIQq8VLMVZ3WW6Pw3SxvcxuQw9ztNRR+CeYJr1plo+uhk8ZSUdsHiLbD/xJN
FZPKJcr88koEpx2YdB3Z0duo7EUpqRs/X9/m9r27QPBHXotgDTLFovRt9zYam1WzsKDZb0SwHHSA
ntqpDCted/SluV7X0Rrc6MawnPbceoO1SoIxP9jRPiND94TbV6vI3dPEpHlKyv6F+pxzzFAW2KDw
gLq+1nfnpo63UNqdvaVJqLGIvlp5L0aYWbeuVuuikw5SwZVzNUC6NNX3VEd2dmd3ZxGflkG8YP8c
YNiOu4mVdjziBdSJ5TDGwY7aRaL039PcaN/z3FcxRteMM7z0cBOgG1VTDrs0RvTcyFiFmU6q7sip
t/PQ6b3XktTxSkPnYCVGlQrbD9T+cBeZRjMdSF+VtRcvsLWX5r0qEm+j+hmi5R1puzAxy0UlFeUa
5DL3Ldsbh52DTYWxDA3rr9N4OtWVpFDnfwT8caonSr6KJraXZzxgbuu9mPx5kJaHhYQM0IvGp+3q
xhgRTS3J6PRz6A0PohWOaXYqQOeJFhgr46Dh0DMLJnn1sUTkye579M6nVTHo1FaTutYiNCXtPLjy
r4MubS0JyuG9mwf+fBe7gCmnoHt/rKO56A+BOf80kHmhPCvcZFjfg0UI+Qj2OiZa879fzm3ZMBql
ojxjTLCC3z282aPpLsba6Q6DkspHWSXd1agAB0P2yP6A2EQwOQqJQzHZComzWDMmHQyMYUcLRyHR
p/w+i7OpyNxiT/tpQASLUVR7Mf2YVhbT8Pz10FFAyGI5AqK+rVqRWwb2RFGqmYFkXkTDmO6yKvh1
gBuY7sh8pztxdh+4x90HPsX9ByH35YGbIXgv1r/PE817zP2V/oOQT0vd5/7jVf7jq92v4B7yafnK
k/66/H98pfsy95BPy9xD/rv34x+X+devJKaJ90NpB/wd/eBBdN0v4978x5f4x5D7wKe3/L9f6v5n
fFrq7670U8jfvdqnvv+PV/qPS/3rK7U9v+TpUMsw7R14tAumr6E4/Iv2H0NR5TMrpUZ4m3VrN3qU
/dm+Tfhj2t++gugUS91W+Xfx91e9X7Xc4UKzvI/8udK/W+/fvT6bGbbenR7ydH5/xduqn9+HP3v/
X1/39op//iXi1ethvBhF167uf+39qj713ZufL/Qfp4iBPy79voQYiad/+ac+MfAf9P0HIf/9UrZT
Ip1bau+DZAT7RmonhUTAZvv490GMRMNQ7FTtIrpFjzirxIR7rOmW4V4MlxSQtk6MLZvWeQ+Z1uhz
rzLgVtWGdM2CGAG1un9iF4yQ7dSKc5iLLfiWaVzMGQPd3FF9/ynGRb+LTtRqLFHEEn3iUPWoZZg6
ILAasf0DctFnRD3ic2FL8bazHQyfO3i+thndDihUxsc8RYF0itKiCCc5MRpYEnA2Tz7c+sSwGukf
2NGRELEapGXEUrnfw3POVXl5C3RRlVxURmCjk2zAL8lGLHbY2YPDxEx15Ud4udro3Rjw57virJM0
oG4fwu6ZmkNgFedCiYuzojTa2tMLoOtidqtVw8YtQDb8MdvqHYDJafOGuCAriomVmWNLZNTX+1pi
ab/TKpKa3v62XpAUzSFMY2R5/3pJEZb2XX9UebC4hekjWzRL3Thy2UNixi/Imwzsb2b1yCNDUf/D
uL6R4V+NQ7c2+L/tAeV6B7+avOyF4b3oFNPvwwU4EUdy9F3SNaAq7LyAdJqi9JFZ27yw/FvDUQIH
NMzUnwPHReCK5NVthui8T5OsMZpT9KiXf8y5RVZDueziJN1/njgqg79tQun6aS3RNDLzSKbb2CqV
gVd9jNHaKHfeKWgS7yTOAHt5+LaW3toFMktdm9H7gIjrnDE6jjBLp9D7zNtCWvtg21FM3jTQd+Iw
kjrb4Yys78QZhmnDNpGSmRhMfoeJpqvrXgrhhBkZ5GjMZqVZ68jAy3Ab8xEeawr11EqSchK9LWZy
SzC12lwM3EancHHWjTIpb9U7iNh7BBUncyXlSHqA1/gVex+NFP8RkyGVhO3/GtTGTN/oqv1+7zfB
E6roaaUZVR5XXouR+4s5eBiCquuQMJmu+vd13ZopVD2ohvZSXIRheSrvSJmgsGW7O3EwsgzH+tvx
3ttFJr0ZnBCyhVNsArIF4+sB57sx7qQ/FtCLnIRB3MXSbcHbpD8WLHu0XiUUGhYqyuh7fTqEYd7s
RVOc3Q+f+uDpIRvLRmx+H/ivFrhPu72G2jurDGm7lI1P2R8Stog4IKvJxZf99BIaKburEEMJMUC+
LcKDGpPayasSXVp7BxVgTGeiDfb0V6dl+E8YLcgr0Q96zNndZ9xjS2FsKZYRc+8xn5q518PGcOrt
KEdvUpNSycgNlNz0MHoMAKhtbYukgcwn7LVotY2IgMDlsOd2/Is1wdjTDHZdbsYlkCoLCf8JTtJO
cJJmANSTj7lJ6XE6FZ31NCLO7jFiStWvrB77pnuo6P67ZiAgKveVYnk8uW09XEfHuOh10j0VbLh3
ua6Wy6GM03dPNygpAbAidTYg8jaVoOTI/VIYAFejAvm1sK7dmVQPWwE2Fihkcagr250bhpMs730C
tpzCqlsm4LfmYuAGT3YdN1xrNh/9P0DPXt1GW5QXv90CG1jcVYBiLgZX7s4pHGfHzlVPZ+JUHNBi
N4AQVHja33pLaNp9oRor7R6J2KmLDecUQ90Im9jpIKbbRR0AsCQtkJtVj2JoiqC6PHo1tjlBdSpz
dJ/FmTjkQwLbNtVBdbjVr4Ho91nsAXJAyVlfi2BZ07CDjnw0UWurOvdp/BK6joX4cAzkVIoHfEP+
6gspZZ3FgD+d/VN/0qcv8e81ovaJtGV+qJ08OqL9Hx2b0lpUDqlPRL1+dYnBsehG8CSVkm8RoT3I
oz10MxFTdSCoqXviDJ86EfzAaa2kratgLU7jxviwAzVb/9EnXir8maMLfhDnEinTvtcShO50Z5dM
h95UUKS8t8UZPsH4kpjV5nO/1Dq7v+vrDd/dSZg+4ek+xdxWFb2iLeaIQztAPZmLkaIY5A1V5dYw
lYuu+/lLTb7ZlwGym7GvP5P1qM0mf/G8VMZBvQPXL2cvChbyZ6MzH8WMMLfjY5nz0JjrZGvNhh8a
Hcr13k99dy/Oki7/Oni2uRKtbijcvVcBSebm/ldI+Pvs3tcBM8UNx8V9Yhq9D9wmi3XEip9eroat
s0jrZNLE/1/z7sG/5gYyLhRWsJL9IFsXo+5dJblEhb5w4i9k796MXld+Yq7tGDqlX9sLH2Mr+h/S
zqPbbV1Jo7+IazGHqXI+OdgTLtvXZs6Zv743INs69ruve9AeYBGFAiTrSCRC1f7aT16fcKQT9+Fj
GLvcM61YOdqtnR7/GqcD+nUMhxreDV/ik6Y2zn5QSvafwA4sWsRzThHyEtO5gwq46WNCL4lFsOu3
OFG8dQqta+GwUc6BaZas4Y51p04UHNZ9LG426aKp2jqpXWV/s8sOt6p0k7a8NOzdnHhotf0xpFXO
H1/h1t+IOY5os+zetywSoVLEHRyo5FtZTdUyu3hZeiHANimXXY6aRRCithUaLZyvEQUuzYjGBVCt
gYPzP4oCvV70Xi3Y3gvZFA8aHGt5WQYZKrAV22ofjH5V2GtjiIly85puE2mJJlIOwidZdCYACbTu
H2QtqADg3DwG4TbgETnzLw9mTcQ/ash7a1XerDh2DM61hCRVbcq03S/GtTSCzgzPkwQipcJJGv+7
z63PzacR2CXZEMdGsFOJ1YMgVBovsEISXytf+gYlul+VXy2VUimbnOwokmHEfc8IinUMymEpb4O3
u2IxQcYNRcPNdr2PigZz8tlIF7dVWdyGujXcut2GujkXCDaxX5vl3Nfb+Ylc/3HhcuJ+mBP0YvTM
CThrJaUodfyuWjawSsJOfxxFI2AMd9lpRGZL31GxrWPUCL3bwugrjlWio1vr0Z1sjUr+InkGxlxW
HU7mL2YwHhEOUp/qad2TH9MQSUfIgpA7dwtj5Xd2uM8RujhlDhQu1kRlspKXgMWnZuEWRHaShlpv
2ikfm0VlqD9dr+23rvJqiASDYWKtIqvsspPNNBKElyjFo0u28cVvDe154tBzaSSOuSdqSnsOa8eF
dh/4KE6XoMJUc1ja4vTVQvJ1bxnVt2pWXZarwkZMY0AQWFfvZ3EOKwsz0Mx91LbfZK0TZ7bSNyJ1
5199xZi37vJKjqsVSr2H0pUex2SoyF9nPqXxOdyZNQEz0tZrZGu2nu9t56pQLiV5uuup7VGbG4Ny
OTaZdphlkTYEOBVCTnAhDR+aRHsB6+MQZP3PK+nywdtIove8UOsd0Tv1QVcBS/5WG5SSg7JaRMWR
Y5HwKE2tVCVsMo7ObDUXCP5f+oTSubbJnFNGndBjJAs/9Bi18mjZTnC8DiBbbqPMObjr1e+3MfUN
B+VzkC6tqPzOUWr5xAlU9aQo6WfO+vuTKWqaao07QiaRshIeZaVXT0XUrUCfz/fSX6tmhIhHUqRk
o2LZzYPesnUvustOvp9qBByh9X19ATfNzllukdtvlOVyYKtkYSdecZTORBHMe30iU0i+PgoR6n5y
OZYEXO30xlvX1MbZUQiPlVUnAKo8t2TlyGrlOc1CNRPnnAeK+vazT99rxlnJ4Iz7lWe83fowiY3v
dR21vxCmZeSkXzNicO4KUXCEqd2FematR6FeerPJhsws0ElIUPmRVVlIl9CMnkaiEw83k7wiZ3S0
2Zy5jcPZoXvwc5C/v1/u6qmTa+6PHrGu4i3IYnRMCOp5uB18pT1arD1LaAN6e9THemcPwbRztbYF
T4sp1W2DrBVZl5fSeu0ju9sNh4iE4lbNOpyJf+7a4l86FCo5n0mk7LSOJYQs0j7wiboS9UZV9KuR
dJefzTfHv2yz6NHZnfezs2w2jVTfasTl/z20lXpuhrbnH8OWpL7sjAl+I1yQdJWgOPOudd7Ak9ZE
pNMOinfNfQGK7LwCOqvPTYxkoDOm+XvuT+XaDUgvZ4kN6LlWF06haitPROYjBZ0fLRG5Ka+kbSYQ
nbBi0SKL4veVrIJJo9mzUrA8g3jwFsNeZc58gkvd3Wth1t/rmuWvhgHFm5vNVqvg3JT+VpoGki6h
zAqkqzG5414aZREDhtjaBHQIznV3fyvsp7j1i3uiMx2WihZJnEVTewTc84JVbKvnzCKajRTTVQxe
c1dyWv3aNXxCTWwhOSyUmMn/Jbva79qjKapDSwQrGcL+SbbabvhlmLzpIrsSAXuX1Xp1L9tcs9x2
pp0+yrZIaRdE4KTPmqd5LwPywxBePFt5jiDl3ROw2RwLn4hUUctAG1yvOi9FhEDrm71sGK2gvvdq
t9tB0mI+IpxvDV2o7FXN7BC8wE36EscWbLqAwJSbrxwdEbkqCcNr72tbWBOOoRjaWgkCf+MNIRyC
NCjuZKFaSEPNLQK6soqg8c+GpmxA06hqsLk556IVyYlhFSYl6LnfoySjVtwFoe6th65EIOh3g+xh
DezaxYoDjMlUNjak7T2vY+9zDdUYAadUhdQeslxoBUus5a1+a0a4EOClrE9tW+0ak+TlMJm3Bef/
UJ6C/t43dL5v4spIzjEagHecKf+0xH4xiF0f/kDSQTT0ZVuTwUAwKbvFa19JydOPPTiBAGj3g9c6
95MoyMpFBbhmdyzVIuc+zCzn3tJ8Z9uOibO42UxN0U5kOB2lSXaVvmBsFm2uh8QoMpps1IIgur7M
zXZ7Ga8n47iHTXP0Qqffk5hNcnpazm82U+5VZnbsR4qqC42KtH3zYeyV5ikxnW2g6jOxJn1wTIkw
XUayajrJOu2CZidbo2r8EvviqJ7onJeKb6/0gq0C+J4FIaIVDF01Wr4ByxFtZXWOK6IotdA7y6pW
E/Gp5G+5EXYXnlTptRP6LJCHITWspVdpWMqironnl9XcAdipI7htVnxt7bJAaQEc0L4pnXzLTdd4
4rCBOzkggX8iG/w2QPyvMALHpYPU991fviacALRY8M1TVN6ZPq5I3vVWrTobx14U8koWEVJUR6cK
/QoGOi0K4VaL3khagJtUk7p5NLw2fhuS1oufy7xr30q1+6510cZ1quqhHFT9mbR0wiPrhpliFBrP
I9Eeq8Aa/K1sjUzW+6iWGARg4Dyh/H1MfMKkEuFcs4d4Twr4QTbK/nH1LXVZDUlLWMafglqBcC28
lRKw/wxYXrUsdZXyU3uUBclXqhU+DlZfPpLMObOXpAK7nP0kXbopy9XcNAGj/vZv+2JrhJZ10R39
u58hSDYOWno3FNwpmU5Cxyca8a4ThWwY89zeB2P20trVL5PokOduea7teHn17+zgEIfzuZOI0hap
RHl1K9p/sU2Z9X/53brFMd//QmnHlZkGCbHSPsSdySRjWOSc6k2oQwyikFd9yTnJQtb/aiYWNNqF
kX+S9usIsstffjfbB58SVseG38N3Ta10Jhm88IdXunWRV3+/m9xkb2hkWrf4r45yxNvY0s8IFWtd
cVeB1I1GwHJwoUrzrU3KjSXY0rIO2iQieJiAxpttGA00jD7URcdOGmWfW1G7Tnwoy0F5IHDQeuqb
/JtSWMNJ1thy1TeszaxVz/fmCeGQXZQU4ynvXA2VHDI1JjvW0TfN9Ttpk0WfW0AuXb1Yy2qpzMTu
Vv28Z8+W739Xh69EQ0dkqGkdWoFFvjG9qTsnSeORpxIFB0WQXxmUjWsChMK5DohBD8I7eWXpPG0K
rYOO/GcDKmPsHvvWm7TbcxaDoRAuWvqjGThIkmNkhRsChxh1bnOKjYIsuaHXgaVvPXFg4H9LESY5
Zm1aHJ0xfohMK9vGv03SXtl1WC7+vhzJaMfKB33tLds/OP0eTdr++5Cl7/0avS2DLUFO7lobvPzc
pFEPaIFMg5Ick0Vk9+H3nDBPkoh+8Jd5N2Bjvc1a0a58zU3vigKSIHA/fTfZlXZnM0db2X1XLknd
9zh8aOdTaBKevalDUomcxhlXH4zyUhZGQIB63xo+4VrEbBPbrc+nW/ME4r5bdD4fE7rJX24NEXhY
lNjQvFSz4pGnLbdjcKSyRqaEeWyK+ZOsyWIoTfGlGeq13kzFo7SpESCYenb5cWPyEc3mqDZayzZT
mMCf6NtZMbrlzZZlrbuYeoLVbwONyVdfQ7v8OirpYAfS5OKFHEPacg+2rJ+O8UbamBxFy0qP2h2c
kbuinJD4QGbpsffs8Qw38xyLGmny1eMEhX8DNG1eyaos2MP/TqB8zO4kbmljeXc+J96ykzS1ZFtv
IRv0yxowNHnC40QkmY8041jqdynR8WY5R5dW1KRdD23zyNzhIGuuOptEKepTtXWQ3FpI47VoVP3O
15EKMzpIc9IWDqpxMad40WR1vLY9pbpEpcXpLGjeXepoxoX/t0vAs6O99DYHKGpvhv9MpbbMgKGQ
zN2bh9yMii9hReKqC5UK2JGirJO5ck4mhJKD16jm1mFT5L4nH3IFgkV9s4roKydc9Q8n3qKoEWy4
z9Rbh+y5+87T7WVRBdjsrvMWBXPzU9d6B9lqKwnE+3TiK47WqL1TiYXcp0jcrAy9tk+kzX8HqRCS
QKEh6S1Mt+Jms2G07wq1I98cD2lXxqnsYVn/6kbu5v9nuH97VWkT75B1l74OiJSvxfFlK4pOnLzK
gmSjVUzA7+lmkh6BPmmbTlf5gwpfaZP9ZZVE0Efi3a29rN3GJUsmhwWyLUiXOnSElQuZ5ey56lOS
RZ3PoOy9u4YTtqnJq12hq9ElH1qyfy3DfmA3COUpzweuhA7pAlkM6/NodU9DwjdYGZulNXDGySr/
eOWrfkCtysvJy/R1XZmkygiyqm5YFPJKFNJlFnTWTuxaR3P2Y9bL6Y47GpjrMey/kqxyqEirfAuA
G23JL+93VeTHyNioXy2+Y7vcdcDvFE7xOpKAtPXceVrLajO2/Rqhpnwrq/48xCvVMuK9rHq6gF8h
dHGcuFW+BpCsSDcCvVWpqnJG/5m45hz8WqW6+suo5T+rtdhvlVUv8XxQZP3PVlnN7ktzPQXq936e
PcivtorqUGoS69vmCdHRAysYW0OxhP/MKlN69SxrssjCTIAs9O/xYOTZenT2us1GP9sGBukwqnG9
EpN1EmOqgUMgEs1kg4mUw7WVn5pJipLwTmtLX5f6AHv2d7NXWUa5kiNehyWzdjHlvrJukYpZ9mlf
HKwkQycQudjVTPz5V9UCwqB7n5V5sNazFkaHrnbzJyMxviLimW3LICBOpwuKsyxcf2xPg3snK1NT
Vd3q1mgogba0aiSWxq4adgANX/28IpnQq/WFpzvKpRWCIZwGBHd5Cm3J0owP9rLKA3MxuMAno7Zj
3wA32QsCbb+fe5QuOb6IP3U6jErbcr+0Q8CDLinhxPfkZXRD28OMKLwvYIK+aGVfP5nGlByYKmlr
EM/Dl4TpcWp4X0x26jipLVViYXXt0Zzd77If6wAe36SdPIxkPHIe0Zk8dyPriiRTxydTs7XPZJSi
3UmIyF4uHWWRsRQKnZLHlFhNyiKqSPtU2wqB8NxxIQ2Xs3MuPXslF6FuLOTa8mCp+a161ySxelc0
/qc6CrS9rMlCNsaJvxjIjTvf7Iaum6euNOYKqUq18V7t2ZjPth9Ni15FVHAGMrf29NHdymqmWC+o
Oi9RY0UTQ2BrTC0O+dT08CSvkjnMmoW8DAI3aRa3JtVtWbTUGpHhdPng+PMS2b+F2doeNMd5PMWi
CNiFyVe1Mbw7hd1tZQPqWz7SJ1HxZps5GYdlHTb8rQeih+RlKLA7sRC1EA+c07UQJJ9r/erUceSm
ofUFEEvETMuo6Aaem8byM3TQGIVLrbBVjJ7rrO9aod3TEC7PUz02dm2m6y9q7/9sBX0XH6YBZTjm
Ce6CXLrg6+wk2zo2zR8Q9vdN3LHJB6SB5aO/txunuJcb+alezQs1yMOjrAZaGK4rFTSZmzgvzTij
j5TMn23fLTdpO7L56Dn1u7AXlT59JmUWLCtfYY53lhURUodCHaN3002AGXvNczdBgcyi/rs0u9kQ
bktjXFjZzmaNdoDcDalZXJl/VidlHIR8Ic3Xy6t7SLiVWfHgvPX5a5yrt4a8QL64jRl4zoNDHsS2
zp3hpATFgOA9UlbWoN11aJmbiPlik62JOg4nWRR1/qyMgbNNmtj2z9IGGoQYGr2sF7IHQSYR29Ni
1Cqfk53G+U+J+Cta3+QklemwSX4nc/EHdOaFbLWi+FPRqN1ubjWdrAbRIwpbToJKOyJL77ejzAID
6WOfrPYLy9gkAW3ZM6EpmYTULYcYW6VO7E0Jzwzata6pqyBof5QlW/lKWqETSN4LmRW/xN75vyL7
3g0/G6QA/NUmCBl/Nbi5Q/LrbRjpLVXir8Lxf47/b8PcbFf5+N89cguyCr9d3k0k3k0k5KGl9+29
WqH+GJi5sdCUplqxx1DcozCW3zviivgCEpjsO2mRxRyiIlcPtvPB1UvbifXQ7trl9whjNWXcxvxu
LXvKoU1X7S8Te1nSZGZ9iOKFZbKNHIXxZo6twFtoPFfPpTusNVmV/bIyLTjOVM2NGpA2Tppf350i
IkJv70y+Ovm+Djf8ud/eGry2648Nm47Xt2GqQgRMWSHk7DxkbDt1HhululW5D2njmWfiXg6yTRWm
YnAAdRgTsyNRlQ1t2Q3rWvO8lR4zD1+ygvMXDe1CDdq5+vBHvbOB95zkKNwVugfUbG7txP61e6gu
Z8dNdm7UWZfWKlKerxlHoFqjEqID2eASz6Z1kVduUBv7oG2frn6ySzCk/+R+Pu8y/hlsfNPD4Sex
axsjWthiVOl3G0rEhU5OWRyuL6nByojIyloN4rRx6LuAFLyy3MkqWucIAVukIsmqm4H6qLsnBAPc
I/oSzrX4qyobpK334mhTTmEMeZDYPyMe0gX6NvUDGnP1QxRz5mWWOhlfw1TzMVOQZ/LRJp15Crar
dIDWIavST/ZtY+YeJhvM175/jdc0YbstG3KxNVTPj2bR/yy8zjkOTBpIgYe0RDLVrwYhWV4hhACO
04qbot7ALoc5AWaw0qpgJUf4cCmHld6yxYcgwg8NaaRZRTwK8U0kMcsMTfg29k6kTLPJNliopZdD
pq6udbJQ3dPVa/ICCBZ2+PVDiyU7FaI/1HOW3+QJMg1Pma+Yta8cZ7IKmV9RWEmpIMPMqR9AH107
JGMZnSLyXKHPG4c4SzcBe5y72CGtai4r68CZrb0LzOFRMQayrKEiL4y5bzcsoKbPCbsI5J9O73oA
E4FvSLup0/5qz+16vtqHTP9gl/4z4SRXfzPtlDOqiiBZRvBJQ1VdaqGumyYsj9tyig6z0N4dHKQF
NAT0No0Q2zVYuOz4RYUr2RqAZj35dsIDSvSt8sm+V5Vo1wlfpA/cgxv4ryBM54fG7o1FU0PtgQW3
gNhtfDG0DnmMoI/AmZukuOqNvkhjL7n0UZk+obh0V0ET/0SYVb6xg0YBsOaVnzwymdk/Kkn2Q6Od
A39UE7MzKZr1GXQ1AkIVIkCDW19NgR0CKOIkvz5rtcJeWkZ4tnSWPrJBVmVROuSx+wGKPEEomC83
R3mlCKRzMXy7DS/NcpCbbQijz53zKR2LeVMbTaBtqtkmaVFhubZCiLRach9tmEaJJitOqtPYGdzF
My9ON2wgZYv/6EUsVXwwPGN1HUSOd3Uyk/5NU4x6FxtxdLkVdkEU9TAtbxbwSNEFjiVaCXNkPbMl
Geyl7eYir5rSnZe+pimrW4M2uXRj1zTYWn1G3qF4satRXhY1kR3Qm1ZGan58F4bDVlxXdl/cOhkO
gT/1B091fhbSJquy4Vb94BJXSrr4UP89jDL75tJHVmspW2+d/+tYjnhhpS3DHZrNe9Ae8zYanXBR
C4RWC9kfFIBbrkrFM4556IHekqitBGjUOeF8ZzlZEZu9fj2pqFzSRy34o0yzfpQu4AciyEoIMAVB
ae3G1HGYPdbKp2HQ9mTOQeNWw5HDL8EuF/Zqrr4bCaSOKA71S9mahybsNoPSH+LGKr6GmdvwlDSU
lyg2q9XYKMO9rVrR1oGtcXSRnlh26VQibacDv2/bL1njxC9GqTj3BYnEObi3F5/zmOciOMgmWYB+
IKRZbdANxJt5xUPTmAs0d79VaAU/J4bO89NQlrJmIWb07Iz8yNykW03MtVeOsbCVKHkKwq5/SsYs
XrmZ327TzO6f1KKIz9wBX2WjLMbA/+wyWzzJGjgOZ9uY5G7GKttCSwZzxWCeE/4cbG7SbstG8Hnq
Wg785oI5jID49BCyiTkRVcgna6fVt1UKDSiKlIGH8C8lHimMo6UNYGeL+NJbQ9WUX5B5cUAsswug
ZCGnTGNyLyOtiDK8q9osuZdBWKKtETXZFsTxXaOm6mJqmXU4VltyXJioC2L1y0enMItH5tIkS+Rz
vpVV2WAU5AnHsXORpsbq65PeOs9Xf9EpUIRcasCiJ536OF0OZvs19oLuKF04yXDv2tle3jpoartU
uUmeGs1cJA6T4KSMegtUcOrvvUy5i+tAYbFE4OcFybL+kg0N5/9qStKKD8pzazjkLKBRVG99XzP4
EP1mWVkhR2TiYZrqCWzjGNkfUZOFbCyEx83tf7dNPSp8Y0Nyb6KsC9uFTsia2gU3sp7izD2OY1jd
oVFSLVFpzb793x4ZY4x/jtFpFZokRhHsqiRtn5pJefd5j6dC1Oq8C3fzMGpLRTGbJ6MY26ckfdfN
NHmUFguNEZQMrWEj26LJcy7mCCcpaNqHNNYJa67MC2tTlLmzvv868MgOLSV+bx3P2DSeEe2LRLUv
HTcDe3D9Y81jriZdl8tx9pS1WxIAieq7Cw5zRmxpbvWXCfTStar3tv7S9b7zoXprlc7/1jdn728H
8zab9fYkC0+FfMBDtwDl+Msmr9QO4gVbwT6nILkI8JwyZHVVyJKrq7ET0aRx5+wy25gPcwkdW0LZ
OxSQeCY5z702K7up7wjVz/Xok1oZS6Cf4VcCJwkHi9wX3YmRSCyJwUl6wK5GdLEGRb8kEGRIbuJn
csqCcn1ttOPW2duB+haS0sBRj/9aNNwiPHvutj0CNqvCm43nKjSbI8cf/UJWdeDg91GTINJTK93S
MN40veyeZFsNYCFRqvAia1o5lUv3Mkfcyu9h4LjHKVGSJQEAyItM9nTuq9lYIrcUfnUMZ8NMyXrr
2xKqiA4hy56U8LUUgmDCQfZMhDBJPUJ0kj2ZWkdf58ra5JNjvQ3DUG77ZB0GoL9nIobrf6IKncOp
1ZRXux++1lad3Mmaqr82Xau+EFLXPXC4dk7TAuXvzuckU0+Dpazq+ZBtCQW218TpvWfkx++r2s5n
ouyVeVcSda2nbA2porDCEebU76sxg5TBYmDYyAZZaGVqX/0cgB9HoGHLW/+04RAF+aOugQDhhxsn
R0VrdDtWxvWUXLxO1bljptojpOZhmZSNy4c+B4vGqU1wXMa4LN2gONpdVbnXy8wvi6PmWmxBOyVE
RuVbZ0DnZsOtQGpoJAx84ilVGAOyOF07POm+0AzPzPhb6vtLth67H1nc35vAqD7NEz8Y06jK+9ZL
yl0/2OwRapl+MeJKXYUaB/Ywu7/ITpO7L6EQfXesIVuEal6/5D1C67Xj94s6QAGc88Eeoii/uWYy
612b2N0zexJCa4zYdtlaF2HAIY/5TTY6ReA98cHIJlkgd/6Kfrd3ljXDbtyl4Q5EnImhQRf/61iy
sVJm98+xIgRPTEPzzqboLMeK9ecgzcyV3HbrrS5F3Shqf+7Xfaj3o+Iusw7iUCPm1q0O+2OGB7OD
FWE9p1rsbKo+T9atmGv3cQ36VuEO3IuqOhrzhV1rzn2pKVqpP43Jg+woB3Osco+Cx8Azj3YEgiqy
tTLvKMdSjfHfXyl4KYOIR48R+Nci0FuL0NEwiTZd33QL2eL11c9mWb36qFmj7Ynz2N86xyUriwB+
0EKbDG6jNTFuR91G24wwVs4CU+6vwuQL7LkaalOELBOXV+8sIrhW0eLDDCJPdbVPlhoSZtx2/mYI
iumzMcOe+mXuKki70qw6/2r+w1sOkos9vT+8pTmM43+8ArbxqLr9jpWTtU2g0T+bU/Ctt+vpG5CQ
RwUA0aupxxbJVZZK5mbN8qeb54X0ALO4GXqPbE4/LAlo796MWBuXBifwZ2aTkFdVpS3Ost4RNz4I
LpQ3fGNqjWxXYf7Ig/KCroz7adBr1I4qdrUd9lO3NZydg9N0yqnvPX09F0PzDNh8gCvXjN+K2hA3
HvMHG0NbqMOLLvfm557AFvgkKjFe4lOzasI9/sWOhtq5NUv1OXBhwQ6W9dM/Qijq5n+zC/9e+PsO
/nJ8+YH+6X973YBx/vKX7+dP/38ZX77/Wrx/ZyrWIwcoz4ZnfQ+NbvjWQYGekxR9GHdBJl0E8N/K
d2wZ6N/QT/9njE3nAOS2Z8JpWTvoQfHGd/3pM7w2UGy18uboMI8rYUe8ePoMkWdp/rbnJNpd7cJ/
ds1+x+5Ju8gQXDk2ZlLXizRT7GM1GA4CHr2+ki2ykA23qryqG4MufzUXcXfownHc3eyTNljslIXq
E7LOcJmyRP9U9s2Ly6nqD3i7meLAG+vmYTeiUbMcwbBs0tKrQftRoKdVn2RVXslCGTguD8y2gYTC
I0khRauc27MsktJrz5EoZNW3RmsJ4qVd3Wy12bGPLeuBMscbwwzmhewnu8iGqYQqS05nDd7fUT/1
s4HUWx28FK4VnfrB0a72KQZxMqY2cpoqiiSsDcxLP4B/SdLsUDkdKuop0VxbL0fdG3a7cmKjl7w5
h1Tk2RD8u3x+GiOWN17BcsuZnlAHmZ9ctAtIKe0RXxQ20m4mhF2ZcEQ2aX62fk9y2/TUjh4IXMIy
IB97dbUMRpeMglS/yFY7EnlWRImtNSOcnzpAXGI1zGSyXRqq4b3H4fSmwSX8kSb3DiTDYGHbxEfM
Ik8QrP66S5m36AVhB73afdbJcBu2KM+FFxBQYolpDEj5QuIad6oTEhmgAXZTq/IgayNbI3fyqrpr
+mq8Xis8Y1eWnvKZjQQCkcNP1lAWkHpekZl4rvNyLLZ1PzFlBqi35HByPFukbeWwoCD9GP1XvymW
YzmZ8G5LZR2oWXRItGF+bKwY5Cxgud2oWt7abcNm444oxmpKML62iQA+tnm41+NufJ3cWFuwAMzR
YaB1rhKeKAjgmVk0olJS8cT4XSAC+bPK+ig+KF4Fjx4W0IU0qP6lcbolcxFOTWKN20YSoIkjquTZ
A73r81U8GvyXDEfQNQtiidmCX9tlo7+XitAQbxLvjgO3+mgSXYI2lNKTLxmGGwZvF1VLdkTuuvqD
LJjc3xmqBsowgF12tYMdMJXyviFy+6FISUyJ9Bns9q8uZlQN7BuG7zfTDKRzpxpsaN+G4ZwUYRue
jNeuDWDKZTp3+UrzEUKuCcY5J7NuvIHirwK1fSssPbi4wDwX0qwmOgoapv2uQbXkvN/dIMFO3FTC
huJK0UW4sprv66T2lFUX16yRitzczL2W3blJkF+LDKkThKFBYNuEolwKIiu3qoEOm9V0010W9DbZ
N5rzGUTzpjSD4nsxtO9FrY2vpqMOa0WPmxMKb8OpaItqNehd+9xXmb/iiDzaNVo0v7K/QBhNUJN8
MWjTa+h2nxViTUgTpKYGFvObbHgy89Z8Vomd4s87v+Yo89yHs/conSrxlSHnQVs4EaRlPe+2ijom
m8qE30fuy/hi9N5J4bn7xXbhYBojwTlRhOokKZlw6cah/VJNpNAVTuo+jJDFjoNGHMBEpPaXis03
w3PKN8j76S5wgmjbtFb7SRwZSQdUemHgTnl/qHtdf9Kj6rVj33UbsBewqwX4tfU07VlEHG2S2okO
iP6SBAnMaonYl/51VH5UujL9Q0Apdz/yxR9Dz4l2RhkZO7fx1Yc2gO0NeGz+h/ghAFrKtzpwU+Ju
Gv0+cJCtbnoHyVlCHfKiiY+eIEjLwp9m9UTsT7aZRGjFzXa9coFMuy1fqGuLJRxDjY/YMUyMzu9x
+GxshFCRV6vKfDwEs8PW4t+Xsi4L3TTHg0oayX86qa2icuwcDOPBiitGIYAxJEYIVIJKkJkRaf0l
qCProazH/j72vsSmgax6moX5KZj8R9nmeK31EJa9uqtzYlIHUgriZWKF5rovbI0zLFEPoMwuuTUX
YN9w90wYj6W7zSoof1Opa7u55kiaZHaHebDGiU8zE/+NgGXf3TdNRNi/OlxkDeBtd1/aLjvMeaKv
pU0WgqeAVoF2QciEoaSt9fX3TFPaw9XDetez4MAOxQxLtCd3qyDWAu0YEf9Y6c4Dp/fxXap6iMyE
7kNmVM5DnlntAU3taCGrgTPqd6gpsoXXu/OXRhsOo06ki+Il865VTHPDpEP9RAAi+FNl34zKAztP
/cPoVMnBtXRvEfjBD7NMxJRPaFhbT3bF3KTl3GwxQlB+0ZM4XTV+1fD6KUIARAmenYYJi+OQsq5m
tXvsQrXhxLbo73whVwAidnrqOqIEJ1PJ3oMA2WbHAVRn29AFyPN+KP0m+YqKX7DoMxNhjwGkWuI2
OmIQMaEZTp89g4tFC6uLnYeOjb/1NBJ+SNq4tmmrhmwMAg92dq4bx55J7z7o+RhdVdwjVLvdmfOQ
nEn/5lZkj8kdUos8FlkFPExCzKQKyvkJeTOV7REE2UbHtWCvjNo7+gkJGYf8qB1Atm3oVP+Y6rQv
cwHh9y0yhrsZiYMsnBZ2rzkvs408btTVLKqDmgxpPVl5TVC/E4GEMoRRAB82nPq9TBeshYL3SbWL
EyiRdCm9UoecbyN1kR0RnUC+rNw0B4uqN/3Favya37RdI4VaKa9u6JEU6bE7Uej9kxUoS3U6hdal
T8sIzZoxP+hIKH0zyvwfS7XiT6pG+GIUu+jKajbnrmk6Eyhrg7rIgvoi5Xp0oP2O7ValsVCHpv8f
ws5ryW0kbdO38sccL2KBhN/Y2QN6VyTLV+kEIbWq4b3H1e+DZI9K0kz09AEa6UAVQSQyv+81F2em
kUkmrWTcgsXskMPvHpyZjiur+thHnSXpxMF1kuJxgrt4wGS6W5RV3O0GMHEb7JHUS9yEIfoV2lmW
QMoCTJkPKBc22xh9Yt6QvhGtS70XC6VIrQfkWMRiHCzvS9eWF1wgHH/Bq9aaBW351Lswi2GOlFm4
yfScN2WvxwrgqARPVxHZEDMa+44wlT6tfAhXrBPb061Ydp7YNCaCTA5paW5DFG2cWFPVgxrX+Gwh
M7pIhFfeyUM6J28qvvnhVhlnO9RrjJNsVFMD9RFiZOvSxMwjcUCFNIYfnRM93VgK0vcjODAe49y4
Rp2rX4O8K88QDFF1/VdVPZ81KEx6w2gfP+uHWDGWVt0VGy2MfXSiMezc3S7HjAh2ZzRvl5IXxnK0
PdVV/6dWT2jrD0H+kZ7r3mk+lNhsF4ZTjo9ONbn8pUZ/YGfrrvom/8YKwMJFgxRyp2YBmTAodrL4
2XArkryK3Tq7+61+MFp1FaGrvZLdPg95TgjDyK6yxnDSwlkNo9YuheFm68E7qMLvHuQhcPhqPdGp
e1lEqVxD8RclnqHuHhR+hQ/IXGZb33Fwl59HyTrUNGGva5F7kP36BuJLPHmb24C5Wy6CbFNP3riS
o/rK6B6qSn3BkjQ/yarBwWu2q6OzHAR2L8dtJNgVZCjOWk8gbtRwrtSrnmAssvzMnuJd8VN/Y1i6
fyCsrD1oE/Kussdg19+IbqmPtepU+8qs+43X4BWs5tG+zgtTx+RFeOeyge/fuuYJVRIkXPESWJnG
LFKFNeEKGdhqT9zSebN4uYSFbbwEoRadejBoy8KznDc9qJkK1Spil52bL6aH/UnqBMsmBzGvaU68
r1NdO4FPC7dRFPWXvGmKNWqj6gPRemtp1HX0Upahhr5Mii69NX5RMIT4o+6ifRHrOu82Z9yG3uTB
K+HQBkzObjYKdjdE4y0PYf1kfPfMxFk2kzsdy7izn8PEWgfFRD36K1ttQjfVzPThPRNEpTtkXT0i
EbiQ66RA5uFjDiwsKIbi0hZTde8F/Vc5vHCEtUpNZNkF2es4TO8INut71wVq3hZDd9ZtO1sHuO0+
maVmQmHNwq+1hXu03PJU/T7seutPRA6eTSvO38M8L5dqrYmHbBj9jbxiz9bjdkUb3dazkvaYTw1W
/lQOgwm0Xwu/mkF3J2LBJoorZqAqvmtkvMY/Zu8ZXQTOuxXq3I/e0k96GhiPQQ8Mo0/s914HyqKg
PrA3UJF+VP2EXSQCBVOhZhh6ZTcUnZ8Z7ZGZo11KFB2o1nY5Zt88pwwxoPKcZaVVYue7FPsuQSyp
73FNJl4DhroxtqGCRbhsHWJ2aAGQ7KVs1UtI7TbUQrz9zKPiCmeFZrH/LQnWvPy1b2WrNZh2perJ
DOvkMipGNlPVhqcZYVbkYl/V1vjMXr84+CIK1hJY9mt9ONdLINqv9QXrhf9UL/srQ1GRkUzNnZpE
/iZ1tQALej16Djpd2bYx+ge2F8XPvVCKgyUwv5StuZYo7DtG3khzq+sK3NSH5G7S5iROU3+TcA9D
6ZJD3yNT8In+kHXkO0nH/0B/KIORHGSdBIjIhtokL1ADDrV1hI5dHNrunEknjaxE4r10mNlrYWF5
Urw3OF6/VLOAPkFAFM7mrsmHGW/aHFSjjBQYY2uc5ZmYzxD0vwzKlBxk1Wd9nlnNtv8xSjaQEP9r
qNeYP40SwfS9mmpjJzQturRpbK9y6D4rs0BlXdbJgw+1YScKF1crSDyXuupaFrhw/+B5Gctuijv+
wh9DcAfbumXrHG/95LU8D9JkMxNXfqpUVM9a2RN4h9asQ2XVGXm1qxC6XSRuHWC4OX9CzCfIa8vr
3EbPn2AUnb1KPY24k96699akwbTThuq7q38UeTR8M4tMX/I1pBdSy+YhwCBsI7DbvQRabOKRVttr
JXXZWWpd9mKpHeycUrS7YS5mZoX0cuxUB9mKmEMHlCnoT6MaZi9mm35xo946w+nOXoyIrTxP1aEJ
+NmoCZ9aT2rxDoYPeaPAiM6R4qaPMIcust508hyEBqThCUeld7svVqNrZS/YvhvHog//Gu6lSIyF
qKifdSv5j8N9QC3v1pTfhiPCbhx92xVLO9VBY+iht4xdoj2xPrIXcNrotW7fXESNnpuqVq5+QiI9
daLXVg+cAyGeBk+bIn4d2LVuVLsGLcU9WbiKVW/F6OEwp1fBeWhwZx/Qh97VIxZJij92qyYozJcp
tP4sEtwpyuQeajJL7JmEAV9jEVn52dGN4SSddqUf71zF7x07DvNfFr0/qqoSz8I+jTwgrFW7r5Ly
IUKdWt3CCWh+KuId0+6xinooWzU/B3EFw9Bz05VuGCggzoc0bb8kyKXsx67EOHBsovSioTi+jGy7
3cii7KfODekoSCJWena7QDVUK1dPQOF1+vg0eEQRIr1+w4GwJEM+mivQSHNAAcFtNLmTu4GX2ovZ
JIvYjJs3Q7fUgzc4ylKO8n3RLlMTm2jZqr6NyPu9EWgJT2mCkxoc74bVe5SuxtorDnWoWivCmsGm
S3iDozHQWfAY2YHZxu00R6i7BpB7Aj9ElKQj+x8HdbrXZ5mcFWtvZ9H0Fe93NMqWRB+jZ6eJQWbh
lfqR1iD1POt7BAyBsLE9PeoZNrTDYPhHw4TPhlREuFZsOPdmleNXNBFuJpuOPqL5rWcWJjXoI22J
bcJ28Ap7D3fbOtehW67cMRFvlTAv8oOMMNjFcCGxhuNFWqgTUIPciy7yzKrL74oS2CQCf6kvq8bF
wB538ZTQ525Q2HB2qtmdOqvuT/KszaK/zuzeVI5qCFScDp/Vv3XFHb2/tbbdrKtiFQQmY9JmcRuk
Oxcrq1varOcG3ZUiepONxQwXycPFmDjJk0x+2YrxlaVSdieb8A/IVgJ/i61sZAmS3K5Vhq5ySAfS
yUEs/CsmduYKoyagTSFsdlnnzWfE3deKKkgX41J4qy89Ue86srcL2eNzQBIiLeXaQwlK818XCVP+
KU6IyM/8MbJejoo7x1i5MXbksuGnq/OBxiWM1OKerUT7XGfOXTh2IEHmkqOlz4oaumdZsuv8u5fO
mhxj2j3bOLrjNVlMJ3MuFuCZF6Xh9EAnGKkiWrMUvtsd2nrqnuMuGJcpPnl7OZaIN9aSkTHt5NhB
ZcIe+8DY3v4NGgojXodrghzrkOTatLqabGRrH3sm0MfZX6/EgrNKLSwUu7548axoN6nC/mIZirVK
AD9AHgqKJ/iD11s9qhyrmP38SR2y5sExxFdZL68TjjXqnG4zXa0M7nXXTM6XoTU0ZtumugRh7J4t
YVqEITQ0BJt0WNUDtpKlE/RXWJj9VZnp+RWvyUl1gZz9qDeFGaxIXJqs0OghG3xTw6wiQ4FlrvIL
VXERdh0vGWYlR1mXGnG0YMY0V+W+iQB/a6zi16Urxn1MYvOpz6f7purxCWqIBY523T1ZNmREHAJO
/Vy6VQWomVRozspSBF8NL/OkP8ri6EXZ2k+CcePFYBCdtrU2mWTuqIHXLor5FPP4jVF1wbyEoa6d
2T0auN5i1UQBIJwZh6tN8TZ1p0NW2Mp7w5RqpqzI2VrvEBnl1wUi8r1J3R0mavkzL4n6iELs7LBL
PRpBf4y43qjao9lnebAar0FZaseQZfZRhyfjtETIBZP2wuyH6iFTMncXjNGwHaJkfErF8Aehf+uP
yGIeQS/hNS+MZOOAvDgQTA+vSOAiJ2PF1h9O9mCpQ/utEVj82p6VnF0NUEBdg3pV7NQ4oo1QLzzW
PUxzFOXBi3vjOAdmgPvPlT+durJWb8t0Q34Yzce5vTG1eOnOW02W90sMCbwT8WvDWfW2Gq5CRbFX
bdrYZxy8W/Y8EU9LUJS7Ttdt8DU0+GYNYLQzB0iKTNY7WUlGy7k1m0EA2cS1usWAUteq1dA7UXVr
esA719zOxlJYeI1Nymw8fGDuUmHTEE0PvsuGE5GVsyzJAWQP1dUwb1VVpWhTFrbtskzq6iq7eLzD
9lOuWQsdNeAHcz74AvENP4vdvSzqnZ+cA3UH4/kK5Z6wfvVior7gLyDOP6j8k98DP46xSwrzRxXu
ylpNsRgoUGXZ294U7Nkt+efEDfFDIvbyGPilsuDBb750ZfLXFQU5kH9dsUY3a+tOmbrGKlTsDC1G
06KqvDeEmD8qS6+uAUwC7B7dF1k96irhlXRyt87cq7D1rSlC7Ynd9oTpuzC519R36OOuBrDcB5yp
6rcsXcn/h8mpHyydLS90Ojsv4GInw89F3C2VBUkoa5mOE0ZLvVGdIgXC6WacT7vZCkgeaq208Q6h
T4EASrOQlZ99dJR7t2aRqsswI+wonYE1Me6yhkRVxDO5MMFoPo92IsgDTfCA/dxf91XjvDTW/AvK
XzEWc89+H/55KwHa3NWs9laB0eavY5k2TK1etvc9JVw5ntdtlBLctXBx6ko73lRe3235yeZvGaIn
7Ry4NaDArOIixv4TIdp707fjBdZm09cWJClvsDS5F3GckD71YSv+kGqUZ1Jw8abKeGtho80q19t8
9uuiPl2GVqovM7z5+jbrr+N8SEqHOLpffLQpGiCyJOt1P4RFWo6sRdFfvnVzk6q8FOab7PVZ3Yws
cEyRp7vPhrIggBXZABjl1eTn1WqngXfVs/hr0ftrg6nhnNQDPlftGD5kYHmWwgKFOlYAGPogL79o
WvOC6WX4kelkQ0XLrOtq26zVCraAhn8QTo2plGJ+6GOgv7nlGBDBSYcn0cfDKitK49ohAbMRdVTf
tQJGieiNmdDZd6tPvHwXDO3SKVwoeiTMyLD0QX0nm2v4oDjD9B81G8RtSTgYKZ48xiYuv59aCx8d
DRhXphTE3mOB+RtGk9ztsDm04PHeYObJ7hFxln3c1cGyqvt8xyyF7GIdGatgnnDloWmiIriVY7PK
qoVewyT/x//87//3f/8Y/o//kV8Jpfh59j9Zm17zMGvqf/7Dcv7xP8Wtev/9n/8wbI3VJvlhV1dd
YZuaodL+x9eHENDhP/+h/S+HlXHv4Wj7LdFY3QwZ85M8mA7SikKp935eDXeKqRv9Ssu14U7Lo3Pt
Zs3+s6+sVwvxzA+V2L3jcV/MUoV4NthPeKIkOxLIyUoWW80UxwrzHb5yWkEmeBfdi06y1Nee/QTt
HbzRrVVnZYnk5UU25GKAWlXm6Jo5CHUZXbJuG714853Q2TtT0qxkEa3BbFk5aXQajKJ4a1cgqtO3
WCcZlExaspSd1LjrVi6h0L2Rhc+Zk52nZqiumuEVO9fPu4Wm59DHZWVWOtDVAu8kS4RUq2ulKeM6
q9145ZRpdc3t7uvf3xf5vf9+XxxkPh3H0IRj2+LX+zIWqKEQmm2+NSjngKnL74ux6u57JX+WpvB6
BqYom0xrIy3mo059kb3YTSRsptkR+Fr2UcycGXkwO63F0yf+AJpX3XPLqY/i9vCjlzlHSn5Uqb5l
oMqrtsvCj4aXBN2KySNdIEtggyGjhC9Bk7QP2eRA5qWPr3j1OTINoiLXv/8yLPvffqS25gjh6o4m
NEdX5x/xTz9SAehx6tgqfpuqutloRptuDNaGe8KYyXPU5xfHiNSvmZOSYGnNkHh2EF0CN1EWsqFw
jGe0db1H6MbRoUvdcR0PJTZ7VfOI+SiWlVMSPHRNlOxvxWBOHcj8gUpAdtsqEcYzQdLCwfzRInMM
I3rucY9V2WfGQZ4JRbfvPsfKUZ8X/akz4+Xnyh6f9d4AnBXpQH7vQDmORTb6RxumeX4rBzo2lnxb
W9lqzV0++yGQF9xGuHLEZ3MSpZm1xHTe/y+ziBDzNPHrz9XVbU03hT1vnh3d+vUO1apWo2cOubtT
wnLTp6qLexD6P44LoZIwA/tSrNHOkVd1p6JxIel3efNm1yI86kmX3YdmlN1rCe6fSe8ae1l3O3Qw
P/ygwJB07ifrELdNiV107VYW29HK7vtCOARRk2Yzyg/3vIKkbl52ayghHjIY0JRjQ8+axVAp6DLr
MacliHpCpE69jG2tOLlJAQ/mp9MGweFdNHlXT61Bu0cZ33ifmDueTes0DWW8HXo9vORRItbARvv7
iCdihRFj/OR3hKjYpXsvStFDMRsm5T0Jgm+KCvhcEc4JvenpCS7WQ2VozW4CGEWYs42vgljnVZ7B
lfnOBVBm/FGVN4gcRk36YrjT4NwGFKUPMzMFF/o5vumgFXqE4UKFpzGfBd8mKy/jr4RVICbbiCz5
amkvDbPH51eY0H7ns9iekGqXp/UUurdKWQRobhyaP82Y3K+/BKsdz+HAZO02ARBmefDjneGMyp7k
ZoyCtVLrS80JsACARH9CAt87JUrTHYk3Q4CnJOstv2IN/dMpoOY1auzT4bNP7rJoW8myJaxvkeHX
Wy9v9qFaBM+B2hYrk9j7KZ8M5+ySH17qc7C7TWdDycR84xWTb8geGnsMucmPei35ysoabzB9icwf
PB+LPgcq5wzkHzuXOGsN3Eg2Ar6NLn0F39/0pmJpVOm4GNUI+6u5s964pFmz8AsY7+Y0ub16Bi35
1yHLMKBhr2tv2adOYlF3qXqONGB5yLZvZD9L+1DHJrjYTezcjRnW7INnBV/cHtZHPJpsN7ravNoD
Om5urodfqi6HeOQ5CfgYQ3kkzXQ2Os97JibTLdzoQI5oPCtepfrrDu9I0prAyNyyuOgKvAEkabHO
TqfyKOsysJxoXWrFhUjFc1+gHVGxA/XXbPEI7IDt3I2IFPvrwmTRpmTgIuQ4OUSeuUEEkSbhr/m8
1uQgCJ/wsKyTIOGLjcCWrY3JC1Y2y+W11gje3KjGn2E55EfTq6xLbQvrMkag6f7+zWHov89Lui5U
zXA1VTc0GNzGr/PSUHlp4/e2+XXwvLU++yho84HIW8u2nzMTcTsPbNq/KktnCFYV6fGf6mTvFnTY
Mc4VA7WRebQsy7NgQFZenVKST5OOtGDTboh+J2whrfhcBUx78tANWYRfhjxHVkFVEeKhlyz7lQur
yO+Ocoysv3UBQvSMnpWPok6tqYvczOCz6Rhd//33JJcTv8zfumXrrmNajqsJw5HLxJ/esGYZ4W6s
WMVXxYiypU1UaJuXBd6iAJneOxMFO3TtXnLHaY/Ek9EvmOudCKVEtTCnSzIp3tU3je99YY341LJ/
YTlRH0wxqK9RWSxkfeDp4Y5oaLGRRS3DIhQExxNRO/1kBEN1u2ypFSzIGzU9T2aQbhKh9RgvJOFG
OL7D3Bvbrz3yRvEMiv2tPvWXRtHmX/wxdtY9xkD7BN3F11DNbwDjCK3SWz1u5u1rQjxZAn1/659R
LwHDbqhE6Dgcw8rJH+e85KrIQmMji8rY5BdYqbuYeFeB8LKA4R10+T5q8+IRg2wyLE39MY6Ktv77
u+X823qId61NIszkfpmCNMavv+qqrHWHLGbwtQtanKC1/HWyau8+Skv73OdVv2jMtn8f2gD8gO9a
sJUd7RmNnA2W2P272Q3J1mlFuDWNtFnXAUgXHXzJUZsPDpm1oyzKM1kXmIJcjW0fIhFnV9Y7SLqo
PDYlXshXxAKxix2YXPpSLU6eNvanArOM52Y0L0EVTRdEifJnV5gf5DuaO1kK5iBlUwT1URbTNuyX
lWv3+2oeWfps1fxJt7eyNQQ3vtbTqt74rkgPwQw5AwPZnrqZT2TN2vHtsqn7+gRqD6ilrJFtn73K
XiAj7rBbyGqUptqo/86kb835vVRY5MeIbT7wHit2cVQTTElUQhixSlc97uaudePvbA9yZu2O9p2N
lNu0MI3cvssr41zl5rgv5wbZKuu1xrL/y42XN/bnx1QQozQ11dZVg82a9vtCuEeKuutdX/8yCr9a
5VYBotZU+tsh5gePGon7kleRtWFLEd1ZpWPdpxPCuzYCi7JEHjy5mJ0BHJQt8Gwq1a1zzwgXWQ2u
ZuyRMpMHtKKys2Mz9/uNobAYxXPcQXWKUMtw7lgS7//+R/1vU7UwdZWfs67ChNV1XfttCRkbZuno
WqR9sTXvtYbUfNcwy/x0GHrU+eA7aizkJnuRIi59B2qkXxmZ517LVOSbmO09RkpokJpZ7h1KJ7QO
KhCaXZdM053XDdWmwJr5Cv2sX/T62ByLUCMWbxT1DtA1KKFkWjte6u0N8HsHeVaoUXc7y36c/afW
z7rPfiTW4v/ySvu3h1+YriUczXB0050377+90ljATezZx+pLlKYfWXYhPO/dDVFkncMZyyPxOaZI
4xWKR+bqs06exa0jThoGW7cBJRo1C3kaTTOIWC/HjbyA7CwbULKZox/ecSRpPf4F9e5QGCiDMUBr
xenvbvBveaoO9SzVNCbrnhgouAMIowJAD9wwUV9sqWMy19lhq93duoD6uhX1uYuP5soCrdkRGdg6
u1Z1+iQc0zhIsyGciLOrr5rNzkREFwIWRXmQffM0vvVNwfs7C7MM2p2vDJs+EjV0X6fVFu1Q3oGU
d74EaoI9vQMYjwiJzSbWfDMa3/1i9XazhLmAuojWO9cqQYxVzA2IDREOzoPsArLGvxSTh+jm3JCN
rPEab8QM3Azyu3ZQ5/AQDdFUvBoAIv/+MbHlc/DLHGCxpnEBttq2AwhR/z0ygGRloqFl+8UaQI6X
dUjwC3eBdaT09ktpeP3KrGtrF8xFpQfDrepNdidbeXXj3ktUeCxM8yljiSmrRwvsFC+3b6iB2i+t
Bv7DyQ11KRtdgQ2Lx6PCYW518vug759wJyrPZmnad6YfimWLsvI3YO4wqvTxbaoLUH+4puyz0C+e
KqV6lR06JasXVjs298g9xsfAn5J14g3K1yZcyA65yNxV4Qbj0SsyF594j1f/fGn89J7YB1hPrGL0
3aAruJFJ4qWTWoT9/J77i8zRVtWi+n6cD9B//qqrMqO6lwekUn6uk50/xypRV9/6fdaJCKUk1hS/
XOv365c2qCC2k4Ls+aNtq+cATsh7omMvFJdDts9rxX7rI3Tja/u9a+DQJZ1aodbkWe92iR04lEUW
8B24EgxGEDmjHnol1IQ6s65dNqB5nUANdd1y3xUk/hAKSXhMdB+7aOj+EfS5auyPLDz64MXNm0dH
gH0Ref3iQhC4m4zGeQTOpq97F3G3EDfix9GvOmzu8D2KkK5YsnABYT60F9l3mHDwSirFg7VKX18j
GVblU7KQrbdD3iwNN5ruEzaOJ3PQ9K34IZQi9U5+kz/5FFnBSHvaYsV8/aySA34b/1vxt8u1MPpW
pSmshRwrZVY+r5diOXZQCyyNcrtZd32uX81Ca0hw8LH6fDbMdbJVLVxxO/v7fjma4RtXJcfmzRh3
S8Ld5amfe896axm3BmLT2smVCHnZ6sy95Vkx+IBT6BeTI5p0SBATazFQ1Gp0Lw+51yBm4IXpckbT
3Ooa05j2djbDhed+7XxQmxZ+Sywun0Mju1XOYmqXfTSKNepGz4bjjve2OtVLre/qrSzKw5Bp7aLv
nHTfNcV0L+u0FHiwAulJlmR9Mbr73CnGu8+q1ozQz2+ja6abzdXMPjyNVHGd4GhEqHV8w9brg3yj
f3UVzXgYtODcjPbwZpaWDpoG9SYcUn7u1cfMNFArz2NagMuHMbiMRj0tl4l/9pA2e3BVZXis/Yho
AynDrd9Nw6MoR/008w8dt8tK4pN4QIFzASlI3y5XHMgovJy0+FHwjkCXf7xnu1w8qkPari2tF2tZ
HN04vM/GcilLtx5jqS0NXyhbGMuEGH1iCQh72dVG9wz9GIqO1V+f7bCJtHemYfX1XjbIQ9ID+9y4
pj5rWfXVQvaWLY2t3gVJUT5oLuLZZWP2d7HtaGevBZAEiLT8liBAliLr+JqnabbN0FPcmWpePGP9
dS87fAmFbx8Cu1ZC1OjgdbiNcTc4zkDsaRwuUGDTM2SAxa2HxkrmqMTG6bOH7OYXGS5qVgMy2VAd
FsuVQxQhwJp8MIf5O0uqo+YjIh+kFBOr8fZZ1utr1BpKlDUJ6NiDl37TEdApY2v4jlERwGIsNR+6
yUceJ22snRepI3OvY9+6JDxzrmX/YZFUluyKa5al4573cYpixWsL0wuTvgEBwDr/6+DOxc+6IjW4
jTPRcgPCzV0E5HLfsOpbSuWAtLLR3VMBYkZlbl8CldeyVAyYxuTBTktxKnq+5anoUXxGtfHL5MyU
JU0ZzqlKSM/ATEQYbFJBfi+LRiu/wBsCfRS4OVyatn2HmmslWfllAuS/9eqp2MpiIg7F4AEPG8Zy
N41GvZGDkYRc5vDcXntFQd7Ji8e1rA/qcNdEmvlcTGp3SHrDXMnLaJV9VhPChV7WIx3QojuZmJYB
W9Ab3g1sjBelLQ2KpvEeI/cvsl7zwW6D75bGBsNbPByDubtoFHXnYti3lr0K1bwYtUXKFwT0nW4V
Coqd/fA+mg0SAOUixm9t2ceO+Wyprb0Ymnp6a/w6xu0pHL+akQ9vvRLf9SjbkSbxAWEqf+ZwIyMC
OpeSHXuwIM296fO0+oj99F4ZOv1+8sMMxrQ5XDNg80sIE94mjsWs7au03m4UTc5abwjqtRcliwr9
xItrKpm30DUYghVf6SbOfFTyo3cRqC47rLJS7rxeU+4GGx2wWJRHWfVZL8/U3uv5o1hw/tZgBLqy
nviwbTVYOHRN8cVJQmR7DMV7HjM9AdHsKlc3L/x7djjOQofCQSaWOsvvs7MpgntSlKdI1fujPmjG
RW1884JfSDzLsq1llTykAG2waRnaA6lIItgtSwZX1YLnPgZwC/QlBkXShs8oddiXuCuZr2i0vHh4
9PWPvAzD50IV1coZUzyP3KG5G+ZDISLkHbJqp3pZc6c6Nof5TDbKbqWhF0sTEt9a1v3Wr0wGbC+t
J0g72qkS6nTs3bTEQKeOnqaBNLgP+OIjxDejMbyPzgzChYf0FPlWf1r7IMZugyDwlZso0RYmUOmj
LRCO1WCkdQhW6t1OMZrrrYiqvHEaa9RhFvbagG/33GQYGFQFj0lkptVzCVFwjTFYsHV8q3zOdOQs
mdVt3GIoitLASNTJEb2ci6Ft27sALemlLDptVx5YYEa3IoqK7hFeIvijuXM6WeqdKPzviXjy4kn9
ChT8jwiI5vtQl97Cr0z7KalEvcodK7iH/Zdvon5Q7walHAjyj+ohGblJiVUgsYKfz9JSRXuFYRvv
VP7bW9rYnCHlmSu/GjU22d13TQv6P3k0lCpJ/oxY2S1irBFeynAM1lUBRPhPJxPpKrYSngA1stxT
X4odNos8AIVhvWRlph8Kbxyvc6lsCr4pP8ieQQEnC0XTJ0RM1fTZ9g0g0b5SHWSrq2VoLqJrDySe
VtENPSp37rSRRbLG0bYnoLeexix9Ro/KWKStEp/cvA4uQmh/Mhl2r2GQ5rsCns3aQpjy1c9djbBf
oaLKQqvbBScRNPlDkzGDmD7CNnO1XRrVETaznFC71wa923Ux1OpWtvJjQeU+qRLwWVyy71cVMKUX
Axm9i90bP30upMB0Lcfo7bAR2DNaalc/4DiWA00useyKrfDsI7W4cqq0fkUu/RVmEr/PqF+S8Xa/
OZMHUGseZMI92Q6BiVX4PChwQGrp2Bq/TkFyG2Q5/dKpCueb36cIVNhR/eDPn5SK4OdPAgRXv2aV
/2opvvKRlt1PnwSrdzcp1oK51AQlOifjZYpeHqq02fyXTd4c68hlsv6WlSeNJgzVInAGAOnf4zxt
5hWBosKnsKNAR/izjY+iysRLKqL3yY/qC8J/4iXQYxCsdfU0lCx9+tFbyU5wsbE1Bmp9GxI04yEy
QBXJ4gyY3KJCp3PjuIQzKP0KbRJ9J6+IRCQoiyImSTe3jmF0ibGguWrsyg9Ef8JznnvZLkjwWWC1
hvCHOYUn303yRRCxpczDAXZpOuCMlVhPsoc/vKL51j3K9gDbET67OctSqPEqSkc1OYxu8OLUroVg
is5uXLW2XqUrM5DQOcEthR40F2sli3ZxHEXgjSi6STkgr+naO1k0GgtmaNGIY+CMj0zEL8Kxsgc7
7rKHmC0HSEwyGV3Bs7D0Ix7eMEuPshXESHv393dQ03/PPMyZUNdVTWI1Fiwh87dwVmQzm5S107PD
G8YtAcJJJ3s7MTF6KeJYDWba0V1rqsbRqjJ+VPytEO08Es3WaF697JtQneihqPL4ocTEeu/EZkMa
MYJY7qIlqiJMvK3VUFmPedG9qR0v5jbVm4tfO6itFNM+UUT3/zk7rx25tWzL/srFeWc13aYBui7Q
ZHibPpV6IWQy6b3n1/cgU1W6ShV0Gg0IAbqIDEUwyL3XmnPMT1PXT7tJIOMMgMN9KjXIGxMlsIuh
k5CDPvz96dhDmr1V89Pp51crWhyytmWU5554kqcRefby9LqY8kNBF50ALg4rZzlFpqfVKUV9+mz9
+Ju2XcdHy850dznKFwD9FK6Ox+U1YCLR1BxXkhUN7kAl8EaFMHdTEL7gc3m7/NxkCzQx2gC0bdm2
PHhE8Wx06LrvTwXnrJz00niWCdE9+eQr7nIthfc2L/3c9p+W/nycGdk/Xs/+99KHV4lDW2yRTtNr
lW/rTvK2URCGLhO0aZ6lTbdKGiQb0Xb56uc2X2mnVdcq2np52rKj09XS1VOz2/7cZgoLYNqolhvR
T9/RgYPHrBXBL8+X90KjjDWJHlJ1HVp38N9z18iC9kXtxAP6sQARjrRmAwYm2SovWtnVn/98fv/W
8Nc05gi01Qxc6JRtl/3/o2GUGUxyQrUJXgDVhPHBMHe1lj1g8GpeDavdirFWPsu+JdxANbVrCVN/
XwWTscXsn59y6PdOjnDQQWHFST4/SGD9V0aMEnRZVevm8ue3rH3smmimLUyN4qahWbqliw+FM0OR
/TCgK/V5GodVZE81EhEe9KQg89k0mx3T5NjpZe/HNnkwifgmz85RU717MbP6iLUPubmCxYo2Auap
NO1ffPT6TipS+dzDDLuXxvRqpHL/UlR8QSqRMrs0WGGbLvxMPY9NRWlz0MnXzhNu8oZtKcQmsmdZ
Wh6WA1Eq9ORWhfnfSDU068OFif+4ZRpAlA1TpytKn/HX5hEuepQY2Rw/YHDBFEmZn+jP+HOQN4vm
/JCqfn7yCjznFLD3H7Yvq8sRP49dtiUih9Wa6GT9zS/y4bifqz+fm9sYd3A1RTBh9f5OA25+DIT9
gnGAGkitjwQ0mL7YWHrN3vkQnKDugHP+ZtmEWmvYcyWdYNOyc3mRXibGqbZCfQeObriTi7IHpnEj
opyXlDrOTb9qobbMT1heRPLKwEE+4R+XF8FhNl5iouOWnaJu47VX9PrSKDkm1AgZciJjiOeHZamp
9dwBs9yuP+zIUljtznKgwU/FVRVAslVbmOD04skNtLB7MBNjvPCB3LVpB91rfiiHFxxT8f37foPS
KIPk+rTsQ8SiZllzyhMyb4yygeXqBwqZDZp8SpTyx9KybXmI570fDl62LXvrRjf3wodO009+cZTt
luLDmNwKpSioi//rYdk5WQDvN7k+Fsdl/eduOQJpTNNgoElrk7crTdJGm++8yvwgo1+JlDa9WPN9
GBlNfJ6a7Nq/34YRyW8Ia23RKcx75zQfEJwZnURUFcuLdGUq34p2s+xbjgrTqdpDXR0ZqMz38v/0
V5Vu3Iee/uOvRukgu9YgkGyk0wRBl4DGBOTeS43iB1daYV8xblrXZbVXR+lF7aniawAYTt2gZtc0
a76QL6xdoMrrl2XJ8HRmgKRkGGWhM02cEOEsOyLm+cRI1OV6Wf35sDyjguv6c5NM88FplRhMStNL
Z4RAwNjUzNoEsiGdl20/HwLDD1y/CJMD1eP4CMOLBMB5aXmoJW/MnWWRrlWygY16jdogOUV+BgHL
KrK1xdewqqKiWqdgNqBKwIOmyDVgfGvf/DKHn9F32X3dULfuR1Vev6/WbXtrExukarqXuyKrKL2U
RUceHQcHdt9esmg6UfxJzj49PLCnwnK8Rteeh0E11q2op+2ymhMO6OjTGF/LoPafKkYsip3oz8k0
dhiWf3mW0d2kmGQYbjYRdQG1/sqv+TAi7nv2jLza5j3TnzwPCoiW4d1yAKS30TEDz7gZQrs7iiIH
ITzYxVfUoPMLWIVkrTKEU0fAQupNO+qTs+xAKnZLpaR57Dy/gC4DUDbOUK+HlnpYDhAlTGqJoktn
kadauHHq6d1DbzNp9WC0MXOuNrMJ58uwApyIyCrGwMaQWdt5oao/6TXSrHl3ZMWouQ3mK2lfGWsr
EMNhFhfj+wI9JwXSsVyIc4O8ykzgWYsxwy/ifVAXKb5cuzkOuf/DsKEO3Xf6CcUtGWjjpSpL2lNI
MF9qfVorYSNd4S2Md6NNXalAQ7qLM3W4U6Es3rb6adm3bKkUs0CdFBjuskrt4lbXdeNApmKwr0NN
28Sykn8as3qzfBbG0HZu0Ez1JU1KWnijEO8fLyDmVZbl2Yui8aMmlUfeD8FQ3gsCn5ZnZkoMAq0Q
eBJqhEqS7ttrexiDz3g13r8I1QOy11swOjWyOq5yUmauUQFGkDqQl5kO27Qu8clhbi3t94VxWSBJ
6H3h37tG+f/nmN//BK+T1W01Dwt+/gnJV8Xf3JbV3+/KJFNpMiJX3dQM++NdWQi/sVOjHR51fbKu
cdJeie8oX5SWfMwORst2Wc3AdhiVSsGsojPo9i0lyLFfebkvdTEfj1m4GUA8TIJShCT+X0uSbtqM
MsZouyy97y2Nv2lNgin5ddo6j6xoSxomAblIiLSPcx7mDnVZoKF+0Kse8CbUXbnSlJ2pA+Ncln5u
s//DtuU4O7+SGuqMUkpXCmZMsg8pTh+6qaTymNjeoVOL/ZhNkbZVBs/cjC13nvd10mk28IxhogzJ
S9c2yUqrK/NQ2gBFRX0fmVLCqMzI9mEQplyeWY3G7jvpi8oNViYN01/4fTmKCkC61iySzJbVynsw
kbQ8F8gqN11tVcYlGbIS1lxYPKst4486aMh/nFfDIl/5mlc9+Omk3/L7Y8w3C3RGk+Sl3CZxM2Cm
Z8Vesg0gOV17urwn0xs2y9oYt/Z1WapaS4YyRp5ebIKfdpaNkpG+QNDy9j8PXp5PlWojz099P3Z5
btJyN142dgOp46Gv4ZLVFG/rh3LJWKUvnikBmygBiuSw/E8i276jc6lTvA27x67JqPDyPzLIK3Dx
lA8QtzJTvBRp+CWIpvRbOEUvepXrDPsHjxPUQgFKOOTDfEDIfeIxFCWXut5GMjcPl94XlzGUOsZ8
s8rY1q6u8SZ+DqwqpS089+dQCkIpmQu447ZTq6cbK5zKPeNx64E28a2mhdqXQngxxERfu2haUFz8
suYmNO9og+lS8MN6tOXM35th1W3KngtOHX1b9tN6DtZTQiS93shzNoPXrzWG/5ckYVzRK3bxRbWj
Z1xeHVg/VRxo5EqrZTufuhsRD/xpZqlu+9ast2ZhS58C4DXLAQn5UWu116oDfPXoIQsp0MwvKPt6
5VrjZJ1xD2vXuuhoycw7Wo+GLyQr6Vb1au84pWm5MlJh30Q9Dhe4pE91ldfgywr/UTA3KHxlfO5M
sziNlQ4/aczGZ2we4aYJtQxFPnvDArCqRPTTZdlb4Xky9ewZytJwqYhNYErCUXE4TdvRl4AhteH0
3ERt7MrE3xyXJ5m2v25Btz1IdS/dmBlJsssfxveyN+2gWy1PInQxWTWeZexBmtXnKoLNMo0Two56
njWFkfb4c5WcqB+rZeFVR0pL/3N12RtWlByW5zZzulJY+pR0U3qPtk7jXwTeIfQ78WORW18351OX
3kHBxi2tf9u3PEPyxFqLDRlNyD7OPE98Koe6AtkBcA6hKiX7mAZNpxr7JJ/RdF4hkytlRsdi9MR9
PFl379sT26DqhpLYagbvltH067K9ZkjipjVAAExLyU3aFI0TzFITaSSuJQ0s/WpMZX9BJ0seRARW
t2sR1gDnXZtZYx7eF8mrMQ/LukczZkvsJowcbrLAcPRzNoKxrEuiet63laVxDuVJOvwPcc28zVdu
RyTtHhcLhq+o3Loo/Fr1/p0ZeeFr15dbkorzwCnSrykB4ZFTtFdmxiJw8jiCaOFPr/XoXY3K6r+S
vvN9qnLlRZ30ASoYgLuBsrcDJR7MrmeaIAUTZhAY2GzuQ7IHT7OzKHLNi8tBy1KtNWRFWVbqLtuk
CsuMIwW8Rrq8Bh2EcAu/823Z/fN5Vk/0WBBM+brz0sGxwZzjNY39tWSU+oU5roybVVH2mR21Z3Rb
YOJEUN9LAWNla6q6z5Dirp6PWtGRVn7Wde/upnA2NS3OpsXF5PupcgwmlD+z/6kZiaYwtDR3umow
EaDxQLEPm0hBZp3tRwxEMLOqvPwNBLXu4Af1J2XOZ1se7NlJ3PrpmYB46bhsWg41AqCQHpzT1c9j
zYDkQUUEuySqxEpVR/+qps1EepUxkkyX6Ocmkru1aufZA7lYKt5bzf+qDUhgasbQThcXqxisz7d8
iGcCn6I/2iHww+WVKl/58Ur5HNCqGZK6NaRKnClt5SIMzta8kjAMPaf9lAB268twU5vSnIvAHjPR
I3yI5HO6KCGpmkTNjoX0NMxLkVKmJ7+oml1OAuH7UvDvbR/25n7dr2Ws/KgD5INNbRT3zbwYGLJ8
kAQPy+ryIDQrM9bvB0E2FCpBGxxqxYbi5koR3nSgNxNLS56R/KgHS2/rlWpgdYaXARksoDqAXS29
sRKNHNZ5Bzy0YtXbrXUo/cB+qpLWTQx9ICMFi0TWd+NmWUX3tSdJTjyQ7RPRLsYAlkDfbslz5aNm
9J2HtfeZ0PbQTfMZUCZp1SZLwuwElhctM9jdbTn53a1iT6MbBLjX5YTmgzZXmPy51tT0ob63sur5
56ZlySp7fRXOaYYygT9KnFonEsktJv345iDNCVedV5dty8NUMHJx8BwSEWkB54MYdFtRAHMV+mGA
dAtQCsv6NK8PtY+KaVnnLv6vdT+tnnU5g/mVyZ9k9MNpJWdvTBCBdmaC+RJCgyDWjTu0wsYmsIrw
aJipf26tueEkNdVjm2fQLyD7vrZfkyTO3zIVDWlVqdajxGUP4UDSnP2+Ug+5mcbbpGzLO2adID7S
MvnaEbi5PEvpiqs/crVCuOe5XFq3f678qeJXexJdQt02VZmysC2EJnM6/VrzokYZdJZceN9EPuMP
Js0/ptT68MC8qbVff03jaf1JtGCuIwLW3Tg8jyrReEqNrVgSSnht1WFPEhKRf6WnMSLLL2FU1fvW
XmlmEW7TIg/uguwuiZtrrvn6QZaEdqBaQKBLXiRu2LUoYHRMGcya9FUuj1C/hkTm0sHL4aCF8blp
nxVd0lfNCL+Nul2zxX5COVmrsNQ0AbEWysGYxTemjHsKoPQnVQGulWmfoleUs9rNlD8SRmej9IFg
rNLfJDnKyk6y4inbtGofJXsiqMingYnXXuzopqYuxkrpaEb3FD2geqt9fRUjSVxehx0phCJ9lGST
ljuEVCcjp3WTokxd9R75VFaQuJ5Q8g1WN3nTe4m2mcS3VlezfUepZW1SH3cFINMNFfDBNauCsbdo
994UJju8uGhlJnRDscgdEL0YOslQk0Lecp3T44kFDOe0dAY5nO57oNGRRHrjGHDPx94LU0SNzTU6
JmmN8K7YjJqlOnHQ07qPm3IlA2Qj+QGWjNSrX+IcZF9nZOU6873MkaQyXaW+WtxFqAGRFKhnINbq
ucELFithSyJD4EK4GQ4Iju0jCYaAz2uMZPQMg/sY06SbDColR3LdECGW1R4O3woeJs38qNlPcOyB
NRSOMVAxiKb2WyqX2gn5zFc/0LZmwJjJKPMoc7xuLA9Uw/3GT0+ppj8NkaEd/EY2V7EA38uoxXcj
xW7IjjRqeiwPzOrSE2b+9FRykR4DoK8tjowq8or7QC8ehGjSgwhpVXv6kfL1FSyW8Ylr7z6wCHcn
d9wKsnOuGdFzJSVbxex7Qq3C2s1pR97qiOm6SneSwET9UAQEwJGgh1M2crqua86tcZiQQaxnmueG
UN9zm1jTOcgRqEgmXXEsbKfCI2VWxrm2MQddHIoyespTrz97I0XZGGaGpVTerh3VW4v5qMMl2dqD
LQUKrQ73SlS1l+VBNSEnDmVGBF9QIboqZe2ojTVSOc08FXRjrz1KlNVoBOD7TWJoEdu6vTc5jXz2
S0s8YdN0rCA4llSxD1IqDfvR7l5S/ONnXR3QRmt8jRoCV1fVCBZmRo+4Ef3kqqsAJHiTpW4HRrKr
VDXdUNK+yX25VkOV28s4DGc5S28avIuk06OvxSQPHmPUmlWctQShp8GagoW9TXwzXwFRXhmD/8VQ
te5vLmvKrzUDrmpYATShCMTgWBR+M11SWbPzGD/a9xS81gECoHFEP7Ii1TwiIiiBzkR0iOdkuFQd
ioceOdwJAduqhV9QWO6fL7K28svkf3k3pIQDbLVthdbnRyf5gORc7Ti9v9uMiaFwtBVx0vlrZwWz
hWZsVpNux44RwQ2xButNk+JvbdMMp7a3p32uW9tSNhlBU8TaMVIZDp4UIH9qQnOjBCWU8wm2YdsF
n1AkyZd6Ci5xbSpIDbrwnLZqsm3JhRDrZTJOcOKzlIeeoxbRQ9iW91xT7bVf9Cn5WonYVrL2HCbE
DkY6DDHdiGGYzeXuqLVbPi6QOG1pyGvF7/ZpWqtuIOTOHX2lIjnKxNQyr1aGkazr3jz6GJFIIUid
dCCbEGzkm92EwVaEzYuaTYD+ivwut3T7oPrKoQ+le0hV0VPMOeQolv01zUHXaWMrH1GJ6LvM53KW
S0m0FZ5aHSN/Xc0q27Z9E6N+5ezEk1Ul67GHZlp5cXtS5aZB4WkTISAXx6Zsm3OSEg5s+HnrQs+N
nVi2QqoWyg0of4luQkhuZj1Ob3/+/pXf7rGcifP5iDpdV03T+nCPzeF2mqXws++ZKQ83XWUXhD15
eu/SZbivA5VBekGNV53PzqLMg1thRX/jj1F+LUAt56AwBUZx6miEIn3UxsPmy0y7srPvCPHU53xE
YUiaktlJWNQaU6IMgY0fqtq68Phk9U4UbyTJmNuAMR7JQfFJkeP4EKM7acNuxEfP3e7PH5P6289k
bpYi6uC3otGD/Ng4VSSzHvDJTt+VPPlGDFpzQu6QgGNLfWSdoFWWbq4aV2eUEVumLP4+GJVhTQ0Y
vXCfW5tQqF8h+bfngXRZWCqjdEww4UdjJq/6vlNPU0+O5p/ftvKhtsdHC6pbxklpqYo9Nw8/6BmU
mPkXQiDze1jx+5Bj8cVue3VFUh9UDc8v95lpoCmZmicRrKl276GNa59za9hzr8MFS3Afd+2iv0hd
4VCutA+1OSZOZAHzh/7vKpxWjB0t5SEsFXk9BvkOoJK8amr/qFjAGjwy/4w6XRE4YuwHf6pXlBqt
bW9RHOubBDBJSsAmaUYzFzt59qQh25g9+OKA5u6xRG+5Lj0PdIkfdifTGGmA0HfF40uGZ5tHtVNG
49dMpxkYYCF0Y2ls16M/mJtcWAETt7xb1VFXYh8c7Y3fapsgF9Wt1jcppvzEXA8EXW08XY+4hdsM
74TfUw6bGgxiWrmqdL9xvYKRnh19wUkX1OVXSdfFuUwYkEkSebeKRdJmif/dMaNwpHjkPeAts/e9
Hr61DJSw+SyDzWHcw6wtdkXdIL+lTLHlFqscgM6GUHa/yRo5uBA1tKojiCpvgr0xN6d05qfERYZE
Mgb6vu79Yd3D/HJtQ2T3Nhjznd21rwL2YMooQFV2Cg6ym6JmaHdFscOESEZoevDGk60W8S4oe8UZ
Oz2cKC9krigTdyQr/EYzJXJYS+CPvWwHmUOpX7oNs0+ZTsef6AYlPRJQyWAqU1Z+/wadO72vc93Y
6V09uQ01W1koNxDh51wg7Hf51NR/c6f64KB5P5V1eBIm9WobTt0HB1Ureza/S9P7blRhwPCjy5zY
lOxNjGRno8hhS5e26y6GIbqL7isEYkb+MU/wzHNt2Qx6d9/NCX1Y/R5SvpQ//9LUX7Vfy7ujgI7D
R1Fp3pv6B3OnIqtJlZZF9DoQpkgKBjG9vZzfcp7kxLyP/U41CR4raJ24BeXWTaLUjtYjTl7I+8UE
yCoayeHQko2mGPUGjQKVvrBJb3M5s9fyFKibaZ6eZHEf8vUn2lpPBbF5efDccMn5m//Ob9c7k+aC
sBEcKIZq/gaY0dR+muKhj1/7sL0iG1buFRu5e4XC2PW4U67GtkpuGmho6CQ6V1FHHGmKpbiN4IIt
aaR617WSfx6sFgVtbGqIIKPu3uwf7Nz6Ovpj8eDT8/87sYj9cTTDB6+pdGI0zbJ1LiS/zhgNJazT
msiCV8kHfDOBVOxz87FJIoYK4Es3xqAOTiB5+R7PDu0hZLH30IZvzMQ+ZIoh9stkqpO1s1QP6PWy
vdqTlpW3zHcU8ikcH3Wl2fT1WVOKfUThcKtY/gwswVgDMc0+VP0kO5pXb4kG+jaiFHvRYgvhSlOd
o9SrttSG44e0qyibcTFt2uH5z9/cBwXbciJaOpM3SxYqWlf7g15mSlvICUMcvVqpWq/t2PC5g3vY
vmvrVguL+GgMirHGK/U6SgRFtcNBGmtxTIdqjXsJAHEfnLVBrk4iDQr41sonk+D6G82S9iQWdlKj
P2H2JQ0Ss8YK9WLolHXSuRRVYJ9EfnmZMu9zK7dcoz0mVfhcHz18PceqhUX+5/8r589v3zf6HwYt
qsVJaijGh2tC1aeitvwse02EkFcoafsLbmCboO3ON/chw8xrGsYrdDLZ2Z78e70J3rxyUt1YVsUm
0W3/vDzkNqVdyD3AHgTKSuxWUdvGt1x5vX1h1S9EMA8niXKv1aTrUKouBCoPgCooj+JuvOi8txsd
4FDIubWzdZ9M+0TSbwbafZc4ewnNPffphDRLchygGmS25ojCwu4qa4+l0a49evRarCtHQsnR8jed
DGmXlLAW3UyGPb4wuTVS99p5fhS4LaEhTu1nc/ODKdZ0J9LMGXVDItQkBZWCQecK9iE7NTP1yE/t
kgh7gOBoaXhjopWepDEpV7QorugX84s6PDTNFO6YcvrU6Q1M3WlWkDLcJS5CcNWdtEeGhEg86/61
NdqjXVZk+XDzAQbu0FSMrwnDaGdC0LqOSDxx0pnDb4iKqOIyuzBmt4+WkYdHmli508S62CmBNxxG
a3wbwlal65ApB29OdPXU7DVoS1AX1DEdQgOGU0FKh1eSS9nA9hu4sm8Eoy4schQ8ZOA+cylUF3MF
rutMh+iZ49BVQMWi5MnQKzIt5wRe1aLmhmYIb4xyrIOxPuvdGw365powGHLAiOxhvfVb3aviJ4T+
B6+iRpyPX61E8k9cwcvN4EP1rpDWOdEIO4LauHwU8wMOaYeE1uLke8VXGEWvFT7wnZKLC2Bn/U5v
22FnQlPt4dJe1RBJ5SDSb1lbnXUDKn1j+Tc9OVs3wFLdWknvSI7I30yfW7txobZvPmfKZDgjrYdj
JquXQSjq/agE29Eq4pueOSbMs7HZcVmivt0HPRFCAU5a9Ho7I6T0D56UsUWR2uuIkckRxft49ltK
VZNl1zc++Wd/M6I3f5tVmIYiNMHN0LQV9IYfrsMdyZScdXr7ahAf48bByCguxZdl2S3XUEZAV8sq
OSHrjUqWe+FEPsATQ/FXAcGMWyOcvqVDKLZJDHA+EoDHP1P1MB0wWfY+juYKFTMnbucnEiIxg4DC
4xLnn/FmOLGR9aS/eIajatik/X60Voo/gu9P+/Ek15/jJNtpiD7vQATkBAhm7RkGidhEufK2UHNw
jWzJLtH2YqAHBL4sfknrLllhHeMu0gZMQ/hbfRqKDZ4YdYt5AG+oH+bHHqhWPOd9ZnXV3reRqrhT
95DS+YK7NkRrOQOhFEzZ62ChNDKGrtn6Hg2leD6FvSq8dFE3nkND3DRTUb3PYf7XL9S4eqHIfcvB
iiEGaz6s/vdDnvLvf8/P+fcxvz7jv8/hNzqS+Vvzx6O2r/nlS/pafzzol1fmr/94d6svzZdfVtZZ
EzbjbftajXevdZs0/6LfzUf+v+78r9flVR7G4vWff335nobZKqybKvzW/PVj16zLV2zBbePfeL35
D/zYO/8P/vnX/6niL1n9pf79Oa9f6uaff0mW/Q9DFzoDZ9Cj6qwK/+u/AAXOu2z9H9x1bMNQ+UUL
GhfcgLK8aoJ//qUZ/xDybPhXGIwIOFs8qya2dN6l/UNWyDm1LTbbJIFZf/3rv/8D/vf+vf1nGKAK
Te2X2+CMlOAfFXKEZ4LYiY+3wTIsVb1Q21n0aZE7mur2yk/rYxCKp0Q3wz3UEKCXhv5NmzZm7RqM
MPcEjOGD46cPqohLvzHeW7NMwU4CyM1W5ZDBQMFJ8h9tRTvnaR/utakd1qoGnCEIE6w+51Yeud6r
abcCiwVFuzWfUasMWxv8SsB1BzesdWiYxYzCnM6rAO34hqqe5STKKDbMtGNEH/x0Y+UrV2c8iPVJ
zkKESqk8OI0ZcR9RNByOufkWd5pxX4Mb6VV9hXYjuCbC2yV1462o3s0Dawwz0YBDl86zw9cyYASi
GGSOwY2e2ep+vnTH6WdIJcFjUUzG0SqtkYJRj0sRdSDupekmCiNlFcOTX9W3gdE3J9TuBLrTPeHT
iO1djuUhjKN9mEfhzYSZMUQk4eZqNFxFfrUVYmzpw0drW04VElMMcqJSj2SqNn/NhPnqmVqy5c75
iVwM6k59BtRpOo7ThNw6z2RQa53nXJSOwm/eHgqb5N+gqs9E9zmGinDGjManPlXvCYjUVlkaPNuo
a9ZcnnToaRKiK+Z7m6l/Y6BwbSrvJolib1XKsbzVu4AqSkcpokrTXdySZWX0s01Ptq+mrdcu1n+n
b1W4zbry7BHStm4yuXK92Nt4frihalZuCBHapCUqMd3umLz24iwUawO3fBvZ1qHLtZLIPGK+hiTC
GVgN/laJrRScbYkvbKSB4wv7oRCZIGMIPF/Yo7gxCpjTffY5l+O7vIZsWxefK6tlTAkR+eJJJuOc
OadzsgHqjnZ9Uf3yYEdU/gwjIG9Wzj6X0g5Qlv9YR1szm1aqn32LKDxSNbtrCLS2xmhHmY9BlRg+
BxZBUQkNyT4FnZLKyrUH0jQahbJrSGmRGRttkorrN4ax7xJBHja9XxsUQmLlB+5ks+PR/KIPCGgs
5uRGy7dbivyLSao1d5o4W3kWET8zqHhHr+Kc5mPsGpNHFG0EENYjUxEHrmtiBHeGUn+Ri/B1Uqt0
RWEIMEChb3qJQZ1O3ltS0IWA1xGNUsTb9b90qi/2sXcjRdQA7HT8FGnqTk2NLfbMVV+K0KHmYt+Z
abfTpFcBC+CuHsS3Lkxwrmf+Lsrq717A4ID5csAHqt7WvXWfcMNdPxE+Xmwy3rXT4rKj/dm7Q2vc
VOTn9bmr1HYI4xlZXxlHxw70IjV4oNNe8C2m1+bousX1oyDgRtU+6+Sd0fVHep3bxkYpqOMpcb6q
xDxRwEfaZ3e50XcA3mHndi04SupSmcFYb+AHHajJUyHrL3liunSEGS/6jl0gaZpFVf2Z/xN6jbOC
fSLiF8egjUwU9eJVJq0zQUEjs5XQGTqyQBLm1ioSXYl5S5eYt7pkr3W/d8eyjXaDXhJ/SXgVLf7Q
CeT0m9rRFsLDeVMypl+DrXrwJVo+vtoDpgHgmGZzJka5zCzoQfRZ/yZpdPykpHwRLUqrSVlrUhUd
SEL9XIMMvOhkAnkvpTGQzTUExkGPaF00YbsLB5LJlEa8wQ2ksJqQe+3fWYVHzIFXSve6esAr/j3J
yHBMo0hfk0TDTwcodY6hcC37JYhsmRK3l0Cwg8w22P6n2NLg2ekFp7luUSLrKqQ1E8k22Xg3DJo8
/yj7PRYFJ+o97RxZUsb/pqpXJA65WoeqQm2EO2LVRiCRezszyEnnnGYJEwkaXMtCxDDh8LkHm0Kp
p8LnaH7VwzPx5d9RsflIDWJnMnFC5nUCsIq68ZZvbbCnZJO20VWLYSaPMe0zw6+rVepFEv5k31Fq
2Z6jjg/4GlGGx/Dyqrmf2NCJx2Tr7WLUpE6C2I8mg9/nFP8snEdGDvsTADfJThbYbbNzi7ZDXGIT
X4dgBr+ytKpjqdtEnupiGO8K6TzK47TSwpC27oA0olCMg5mi9hmNOtkOgjMjH5C11OfA8slBloOC
CLcq3Az0m7bNOK4VmwA+cMUUPQNkvkkf+JumTJ88ZnHczAaXvNNwrXm95g6dYaAPjtQV0a10/Kpk
o6aq9GVQEuIXZk47NE4ZDCMcoKF4CUPTOtl9cxnKvFwP9fBJahOEuO0nqclql3gyOlKZ5BJdPrlF
EFiuUGKDsvi18n2dWJuRi3KmaW6okmkLl9utDa54jK+rIabCDKYOTQwmdU08Wbn/VBqSuS67CqU1
M6kVBgfNiby82ISjBRS7vST0vbaAQf1Vb0gYaXwwz2H/GOXV9DRZu5p686rVQqDI8brTetofUbtT
LT6fJoMlbHQ7a2wHRx/Ka9ZBixH2wdfqEuSTeTZyiTuiER48C/tixkNchLs+7EMkSvZTZwSP6Jw2
gNKc0LC3sk66lVV0J9RpvNXW55udqMbQAMTNyWUXgX+yhS7AX1UFn06CDL58Ki1uLxjCvVUxcWAx
SSbRM6lCYhkVtPEe2fTVoPriSFxIGH+H0i6ErkV54/+yd2bLbWPblv2V+gFkbLQbeAXADiTV25L1
grBlC33f4+trgHadzHMjqk7cer4PiSAlK0WRwMbaa805Zgt+q3fzLFwel8J6jxrmk+08ndZEpZtB
W2muGIi1YvHClgu5Ekxk6yG+hql1SZaiv3Tm6PUCm24ZootOmu8Lg+tUO5ehVCO3Nj4dnQAZddlX
cdx9ifHNAsNgzQX9PkMMZobh0MpAAKUhJbqyWUWZhlNp1q8hCciMui0aMbpno6r2k8E54m795fSv
RWoaXouZxxMTjd4ewx7hTScVvthOkcuDeT8snHgZsARLZCgMJ27Qk4L4nsXMT9uaMSxarWwggkzb
yHsQN1lbjB8tF6IP6+JtRMjtLTkshSG3/PVNiv59qQziIEL7oaJ6O+fFQud5Cz0xM+ddBSG4bzRJ
BTRlL6miOJ7c7trYixvi14UTpLyBElX+TkZd6OtF97YqujgwFL9KTJP8y5eG6Iu9KH5pDYlN6WIe
AO6cwin/TuRo5Xc1d9Iyi8BcSharLunSI/AUXEDOI8Om2TNzKsHEWF4XlIa+7FAdl2uTu6LpoKOJ
eabQ6RbaetopbRVOj0ENvZC5u68Rj+o5zXxa2Zbv0p4dtVGFJ1uuiVdhxPdWh7WLKnCAnX2adT71
bFE4RdFYuCP8eGdMhksNkdVHKo+Fg+QQHwbEcXAcB6w/WYsqLMAc/YOXVe2eYdAd96V5Jyt98SNp
9ZyRnKB5Gb5qhmutw8s4j44XdpO4MrgI41TuxzKtfNgnb6Zs6l1pgQq1O7Lgt5org1e/TDZvddpx
1oYBiYmbsIUpco67DRZurcv0REQeARgChsoKom/X0v1XVaIKUpNsbOwbhh/WOyWM751pjLiDLbyk
RjyteX3sw/YpTiDLmqtKWjqJtcQ6um3Xn7BKvnZDv5xUYJP7tAzzLWeBUmKSvjI2jBkGZzzmPYMw
2Ea+xYfpFbPloNaI8hMeRnJi33JqlwMO2d7XZrBHcpXvKtiVgbGV35bRj2QddtoYdq6a2uVhzkru
bvl8XgbIAwtbDq/Qxk+1g5CG7a/aIeCniTIx72JatJVtBuUmpWaIpGysJv1u+pz0+vsSW/um0q/w
BZnH54w940F/a+zyOGS94RtpH9SIL1jcbJIAEsRpleNtjUMkWPtuIrtHUwHJjAMJi1O8PmEknv28
aMk4l1VgdvNLhpvZn2usEGZvlLt2tnV2HQ2QUTHiLZTZU1exvJtK+rzK0aR3jEXG6SnBMZJ/T4S4
LylWtrshs1uCfXK6gbPVCK88yZ8b+88UQNOgdnGdMCCwJygIOQjf4ucaO4prjjUDCts+s3MVL8t0
MhMIelXZ7pOq+6BWeqfSK2ecrFVlDDtMAz4cWblrl6HbQTJEZxapbqVFodtDJ/ZihVgXzWp24wZn
4LQOC2aFgm2LL0mjihaxWcms6xBWYKyn8GO1pmoPxcMdZKnvyrSwvK7b5z0pS2qIJx3zSjzKva3q
hbeQ2OEWeX9vGI1rrqPNEoe3DqLrOeMCPLW6ds8Y2MQb3r8iHSlchC/vRTcxjVPqq74SvVpAjXBN
s2QSOIDb4sb4OCzpVYmdgdQtJCcRfm8xMFbR2/XY1von0tjnsWEptdQriim2iLTiwLs4uzwT91G3
F4nsaRV2l9LajAOtDrcUCfK4tJcwCU9KJpKD3ehfIwwIbjNMFfwZuG3cQ1d2Ya4cz5Z2P0bUEpHQ
Ar2cLS9qSdtdemJPTeUDzoHoKWXLbjR2XVbUu4oTeW+Eod8qxPMmyo90UtFJmgSHkNJIvqxOTcJm
R90NqDn2mogCY9ezme8XJEFoFNyuwbZJUcv9XI1VN6YQ8zJ8SbSiCG8uM4aNzNg9bqefti3v4k7u
6eU6hyqrZw+s1LfE0F5VEfbPjlSeRMlklXEm7XPAN9EXSeSwmyXhtI/YspM8edSaJwOiiOes48rC
TypdVC+uJurvaraFBSaZs7c6qqx0JaPdGDBrVtmLI8cLwKD2WA3Gi+Igha/bBbKPS2LpS5rqbjfT
aW6GtiK/Oj6LIcmI0oSg5djN12XRmckvRGdGiflD6cwvSL752LU3xyxSP05b7nuUUbqKQkktd9OU
Jr5aV8seMpI/5laQkYvrDx3TrNg0MDmq2Hmrbz0+PdKBxbjXpvcpiatzxVKQwCnFPa49b/HeuUDJ
ZTAsF9DdEsvSKREeRGdLf1wZjw6ZP5t9Rhw22RFV+lFG8WtKcNIFwMR1VRhrc7+c1U9Had+jIQzs
XuyNdm0OdC0TV0OHqxU6klp1uBCPBQWbBGMrxnGj8hrdAcYuWfLcUWxuUVH3UGbvU79Am566GvlB
eifF9HMoP7XJcfwK170rhgEhYDZ65jSZO2gq3mwZhC+RZuKvvdyXjIkYR6aj21V30prCx5D5TSzn
Nsg0grMalTHfYF9FMu/YvSm7QiFiy7TR24ebVoxYbULQa/oDgu3pMsCkHiy/yvtLz3idNZUeVUd8
DsOdF21q5MnW19eCsb2ShV6RsrhUoXrNil479lQ8Vqqm/jgp3Ecje/NR1XfhVpdEIfsmoqyvqqkY
h95eVNZT8bUenS+tzpVm9V/hp5LqbmkfUxXxhZRz2Wgu0zaYHHBNXrFv7UwtuhZ18TIKlqgEeqSA
lepFRfo8MzIncJC2jJfm0XMOoY692HLtG1pDfb2QGCQEQaVr8pZpontSY0BAaTl9X83D1KX1CVbC
m6XP3rV3+udkjV9W5sd8oixgCUpG4AFV0A181r8f3p6nxc8MZONJSfr02CjrDsE2t53toFr2weKa
O9ye5ZFWBY1a9gfbCB8QFXlLIcUpjEuES+Cd96j+7scEiRY0GTJmDfUUqgV/woIjh7OJh1NuH3p6
b4dYTVjJsuF420zaTAr2eURoTwyJFXhkg5Nu+iz1DmOjarW7SIsfOql9Hbo28msUrTTVKR3GcYFE
NpgfE2rE2Bx+TDmJD7gvXIjoJVMdfBhiIJa3yCcEs0lo88pmFqYGKXsftR+WnE+WstKwMIlAs1Vz
xztd7tTCZtesZffb5erGDowu5VlIlIRCTA96KK/KZFFDYsXyoVeegO3RBFIJAwzFEX7G8hQqdPPb
bjeKvH9SzOaDpah0I90ClVcE2ZSDEZ3u8OSRWakIr82iO02e28T4Mul2dliTAZJ3DDSg5tSu7WIX
O9rqCfGeqCztqAlBb+Z25y629pQjyPF7WX/j9nBWBSHvKVKVIsWzQwY3Jn08ixast0Nbq44vc/su
661vTq291U7x1NQ14oB6/Bhmp3Gn6pxUBBwZljoc0gb9JcMIjZOeZWWFK+lS6nHSiofBaa/qMpLP
XkmV/ixCulKtUW11d3IR+tHMy+dV2VGSPY6mkh2qvldos45vhR4Tcb7R9ImYI5V1OOUJ2vlG3xOg
gmzaJC3RblY8aHnGDFO/M3TtAiEbzMVo1MHk6Awdh3jwhRzrQPvXQS/LOtC3f3L7GmOQjjnxXOLx
CKtgmgs8ErbyURdw2VC73HecSofbs7ApvnSF/SMZ6ZowX+58DF9knW4Xi4VXLzCETbZw13k2GVIB
6nQ96AMxt3VQOhNdmcn2wW286bng9a1OwU1v+yZA4cXvDIuVantZyrxOh2Rl77dKdaURwtf6cclz
NkUx09xIB16YvVfG+ggRm19m2qAPt0ORRRVvyr+eq3xQoKLi0+0l3g5LOfO+/b6eCdyinY5eMjr3
eursm8hvtbnaol0gqo2zJfdt2F6jTktXL9maOew2Sa6zX28XIyliPv6U9oixr+IV8i6Q4vp//u/b
78aOT4M0sovh3PBLcqUsDre/2JQDav/b+3B7XsYOtmdteTL14Yczauchpn0yEbh9MAfkKHGTFNxr
54koB4Nyiv0YplxeEZuxaAoMpz9N2PwOChmMjMN5pbdV5PYUydTqQYaMvHZ7ibeX3ur5W8PdilvM
0AUOmZ0k0hlIrIz+WIbVzpYsvzGaBXbmw2PfhcZ+NtMtgKEootydFxZcxXHKfVM6T0wqymBcDObO
1XigBmNNKBynPmJspC1lFsFSzMpBt7p28ph6ngU4gbPaDuzI5njaOWRcBCJC+9W3ksjqdYHcE+PH
CG6/Z41a9jLEDbFwZH0gEf0FpgJDXek01K2GJTyai0t93CqM2/qbxVofOGUHMfP2Eda0/BuHajSL
mSCnHG6PbofbGQf653OFaYmSiogBOis0mG2RH39fKrfrZTto1sKCWUvpLV1fBUNtJ4jutsXe4Ych
p3XSr5N04MzXQ3TuIHfSQd+03+QFVie4baSy1eavIhq0oMjNO5tOwR7/whjcDqR9VDuz55KXMNED
vW5sznl9ll6KWIpbbxfR72a16dcg6SjV2VxV3pCHh2xOk/PMjc1Xe3Y9t4vxdqi38/n2KEYgceyB
IiptScqZ6SQkUzdW9fuwbqfGByoC7rLqUCGdr2c9GKwvokSHf/sctNwu/3widHNsTflQRpOtoJX8
aMiJvbDVWy+dAXbBhN1yiMT6ZdZM6ZtJQTy2rV9hourXJiH2UtEWMgrjr8JkSzcj9/79PbVVDmZq
2Sc5V+YlJ8beJWt9Z9dsmAo6EhcgEl/XPLEOt38AgbE7azDqb99Ti+nSWeHnZPSsGY1ywDe9HFDc
wxKeotFwseiMB50LDYN8WdyNhg7J3OmOHd1QdQSY6uJqjK+NSQ/CnAeAQNn2V1W1T/fqmd4CHdwN
OaFtL1q0zLhqZR29gkLjGs9sS5WRp4qx/nBQOzapPlx6aZzHrjxmmEUwB9K+KNUS/f5nNajxxcIu
A42LumONl+yUtOkR+B5RXz2752lagNtwiqvofhrtOraD9KF3J66R5Zc4a9bj0OCsJf9j37PFcqWt
fGsign2HlC5nVZztsLQr0lnCxq9n81E4HYyIuXivF7o9psjfhmaddmbNyQCe+yNpCzARWwws8fWH
AdWRJy6JXcP6spILSWP1eYCA7Grwrn1L7VK2J3HEXJOZt4dItzj/fZDAKlzdhpVfhheE7JvjyXmk
cYvOBKNGfi5U2J5kuFGDRKM3JNzqNu2quWh40DpFoxTikYH8R1E16yhEXkCUsfPfB2nT5HRMirNB
/poXmfixiQAIKJ9bLZEWIKlXEYnwqNkOt0d/fyPuai2YwxK5ERNT7/YNAc8UgbtZ+H//u9v/5faP
DTX52tFf3zdCsYIRA0GgIXIlgX57SByAclwM4lAVcwpa4d2++vehnSr5+4fKFp9wBTDOU0edEm2W
Qdn3ApLZdiehTx5EobADaHHZntinYwvaK6ciXPDDgmDAdzm2/Q+aKwb/AzI5EcY4U0hA1cIV49T6
jlsBnwvLY6QrgeDGeapZVaeFZbNQjJym/GR5Msqms4pc2EgngMkFxaQaTqdNh+71SlbtTVYBF6/E
hxkTRW11r0mf/6K74lVW/6ZXDZeX3WNt7V4S8H20aZ3XKbNDL9cBwHBV0W6FYxLGP/MafNAsc0ID
p5rRW7vTusK69TADPcvf1emaQlwwMzppIw5ZX9Hyj1k0zU7nLcvb7sORzLztHraF/pI6b8ZCYzwx
jRQd/PKFW7bmSqfXvGWi01W1zxL4nItji85Jzz67kAUKoAMkgpdY5KtHM8P02B7t5qp4zbsUCjvC
w1IfuMmy4plIpLqu5l0wabeV6YPdodHN423CFr+MxXtSjDbr2r2+kGRti+K+0hTh10UIZHK72Kud
MPId62B9UsuZ7lBDsbDGnppKAK1wp+/sTbHYWlz1GwNQy4GQUBdsVb+u159SqRl+yaPVpA/6AtdW
A4vKTKX/wZ1h2tvafa7MAXP8ByQwhymN35qFGZuTv/QMTjmxuGIst53Kl1YCMA6TjOCwijOAlfLg
OEBb2Trg5yeZGlPO/Uh3sZxb3iP8wl1d0THOUY3vBOnqkkURYaWpbcbwGqxSpjHYf+n6pPVHXXtY
WQC5gsNdywbX0xriwMUqrojCv/UQsdOk2VVNcZoRWW4EA7ACrizifVU2d3nFNEd5ULQanyojbyd/
bEK/HwCi9mF5Z6mOqyLNi2fn5yjLuyZMGSmMyXeEG7t52A21PnJHg0NtZ17W6Tv8vEjxVP2sOK2n
LBH+8Aqah083wh/s8aDS8qtSxTWcemca2oVGIAIjW1yncDwME+WnLnZMIS60z/Ez3eWfwP6OuFO/
hGb7Af3vamPIz6boTJrT19ZCdGtdQmn+BKmTYTBw6f89z8jl2dxkp2Z20vOiWLNvWvju11FX8S1z
uD26HTDXaOfFZi0t4vS9XlVkgpKSLTPWeI8I4VUzw8pNN5H97MQxk/XYLbYlgJlDwzU+iIPdQS9v
jo5N9TYvThvggOkC+C6YFW7Pu06uflJRdU9a77jZPMxeSodxmIwNHsvKO0WZ/i2m9nDzfmGlpFYD
pTUc6VXwYfZ0S4N2O2gx4vS4XlKuzq6FB0Cor5L6ia41AfTCNlAd9rGJVZIHvJWFtwOC2McOttS+
7mkdu8lWzC22Xq9eN/+AgUFWSsEmRm47jnGsj3Yol0NcQwpbHMhLIN0ofLZvzvdpV+QBHdc6ULcD
rnIqtEKMvVfQavaKhpxPLSmxunKtlLEGTxtKqitLruFMbRHSWoIPngGdi8rBG0viylmCHW+MzUmj
DwZeAYxbyUTXmoJoOxRseQLxrm/1dr8qz3bJX1Iq2y3v9o/agoFBbJVerKVt0IFvCNisdVDlt4cw
QBCWtTs1y8MdOljAqaQhMqhtqRbN2x/1u3pkGGQMqDII2NWH84zHw9WGglb8VqHqHYZGYuHYz/z9
vFTNk5ii/uAQo5y7f//6dHshDPaYdLO2ENjOVggBotUguHMU0Qa3r90e3Q6KBjiQS5/6yJkDShV5
nCXGjHz9phtdz861/ErKZXLmXqDSgqPJVCE5DcpKxwM3DFicE1rC4zYspPy1UBYHtAKJwJRAT5fE
ZAgE2i+4HaKVCzZS5kNJbzi4Hcx44z0p6bG//YXdWpV+TslDJyDVvD5SaGOpabJPav0Lmee1upvz
meQ/WbV+3QrW6WFUOAGotdl7sd1IrGjXQevc3me+mIOgCqbeeb5J0P5HrPcfxHoSPdz/S6wHh738
9dEnmAz/qdf7/WN/9HpS/UvaGDEgGumWjrUZCfwfvZ7U/5LsBITQpW2o0rEwEPzR6xnaX+wQVV2y
WFKA6AZSvj96PUP8hVTPMmEjIbHTCFv77+j1bnrBf3CCTcOm5+dgJ0MbKE2K9v/iucP7haQQxc+x
zQWTWlI2h6i5GIlMNnEo6ta+f+uVT0hqT7bAx1tjp9mVNIO8DEsxmqbcQGME42C0y9e62ujm9os9
2lmAJhyNfvM5D/lltI3OlQoBQ1VOvzdBAkf+ikyZIS4DVBAncng6hszzKF2glMAJIgyc+SgD+AE1
jLreqbHyCCAn8RgVfu/m7ItEN5SrCEpENF0NhVu6fBA7M5wY0m1T7UaCG8G/4iI0u0xbBI36PVXL
GnUFwpF5swIgJ0mMR2d5Yk/00k7YqFbKiDX+jAE0WWb6A2vpfWfF16klgbLnbiXQ26vseCgxV3cg
rdmrx/ZtjeuXOKyeRmhaXd4eFjHvOu6MqEvkV0OPHwaZfSJyQKdl1m95lXxiA0BAXvE2S0t7tGrz
3JrqRSt5n7KI1xzJ9s2odjUbR73Q8EESzwNNvneoVFSDzp1xNzopc0k6YSorerZ2AjzJTx0ZXtva
RFvytoVdlbo6P5KGJno6J9zRb9CBa4Kdt5arlilI5mG7sLs6opjA/05yhmh4DfkW6wQq8yhoxKM8
2mRD9q4W9smYrfdQ9h9hy88lIzb1PIXnNxVnaMioB8kEc8Fqc6YoHWLB9R2GASOVtmaSRm8ymyGj
NFaCAsJ4XCX1aY12bPsfpwb919unHXbKT6NGv8n7UOd6v2tm+zUduMl16Wz7dLsegckHZjOzEU29
ZNMPZvi9TubU+NM4u53RcdPqpjv4ZfSjaNkON4FRbfHBr9GXrEM8FcrB9imjPjsday9pk8cKzlEi
OXX4j/59ZzIVJIyqr+Rr29vj2cmjjzBnMt+3zksqWyTA0TUCytzlCOloHLmdSFMko+m6KeltVu7l
QRnVD639AF2nPGkoC9Tcid0Ie4ivx37jWKFnhoGxgsZspUyO3JgwSuiu3vFaJ1OexpCqEDnZ7WIJ
qWc9AV1xbVTDW8VnLUfhq4v+SJGeMLR1gH9Gr8ma30Gg0DImBYRUPI5JqwEPjR4bDJH7DHOjb2xq
9qbkz6z38Ghib9lIqNtOZAy9umZAaZXak9P3rRs9iYkGtnDkHWnskNDRLAy58yvsd1DQnmpN3xGJ
eQDb+slkbXZXZBYu0rBTTq4lahHzDpXZ5+ww1SOI0Ha5d76aEyDiinl3xpUgXlU6MpyjszuqqMGM
9mJMnCJyZOxZFHxWUdkis5qiN7XqbL+vrJHTtGNK3bXEIlmqq5yKyGZrmnOJKVx0bFQOpE+SYMvp
kOgveHphEOA6hGgTrNmPrIn2KEKp4XmvB16FUKNPo1X9Ydoba/KSrPNezdQHegzkPUkumnbEXxIX
7Pyq4tQYs8KTkA6qzGA/8X3LTn+gyMTMPxMCMTXhW9nGy3HgI8Tf9qLBG/cAzSAIgiCBuM1xkwaM
QG6xnurIc7xom2uQQwu3pnuTGb/XksieWWsPcQcritUzsyQCzPqhJMzaKzpb3WMTQVGUFT8UFjIv
7ZsTOjJ+SBaOV8VernUm8XuNYNapu7VAT9Dm6tNgw1vCH4X0gu6Zh6cWMl67MB/Vtmt2qBmwJPJu
Tlksq7b9rlXOpzbnmacAk+lioOlhs4B6qsNDZShnehfzAW31QxavQRvr2g6SFsbA+GvXsRzBOtk2
q/olmZjKlGyh/aajDUoCzR4lVcnNILvqvBFUqPY1QqCaMFZ3Ev0ZphOaYhgmNiAwY9NuijT71DGr
erFSVnuK2btJ4RMcDbPzyshC/1KWMGcW+4sY8LPbKvtQRL5XUbQUcwPqSVHAU3AQtvBoMl0ZDbsI
MdthgjDqzdm4G1Vc0GNms50ynAdMxXtDv1cKPgolLC8aCBgIW2Sjq5kf1ymTzPxZn/i0MvNt6ieS
N2S27qu6dQ7NUv+osekzOodzz83Xs3S6UEZu0+PSELAYnC7bWkKv/XFps9SPnP6JzsGzaIefbF6+
tBbTFZtuCY2S6EFmP29n+exAuaeyT9sR2cNhMkDzFN2SuLWs7hMAbgxqWW4JLTs1OqXx7YbFxCPx
VoUXSgs59MYOMSNhlIwSzeSHPtb389J/p0H/GTM5BjryDURrg/wm/0n7hykTMcVepBWHwtDMHfq0
U0iqCSYaxXRzASYjdfA6dXTuZxNhOUCVcDgpEeytULPu1klep0lsunpW4HDUvCYOd0MCT02iaglX
8UswHrVJf0FItzyuOhHJa9l8SwZyGuuIm5GiIhQjJwU2tMW1vI5ty80pv1NQBHtrybBLpsV39Gav
bS0CdS3dZOY+mXGxCfELhijIxHB+70NwZpmRR54VfYdTOnpjfTGnb0RV5H7bmp0bqs2msuuFN1ks
NrgWT87AT8u+L/ckCh6jAlN5S9KUgtGGxhJZYDTFQQ5L5aUbCflrbXwG4aA9jkPrNcM879ntLgdr
3oLmOu7E+CdyDxlMM4duEzG8DUf+iGnAh5vGaOEWQ+JLuNMln2su+n0hc9xD2+2Qi0ffJLVv+VZ9
kU3izop6GBMWRIiTL+vSv83ZmgUzkgWvbFlsTeNRIJRNVBHvnYE7ZaxfzR6dUJZSNihm/axM/C2x
c9UB17K65cKPG1FeOnUXVUp8t5UuSa1dZUeLWGrq3bKKt9uZ4+gVHSH6D7YC6YDw352cFZqv3OLQ
gFoZwik8b4hE7qcxfE3SAoWG2bjRnSP1jBPJwPU9y54kIubF64Q+JJWbBDp0U7StuwqpUZuUv+xJ
bYjOthDwifB7P5jYw8eYQU2I4tKtGvm1wPG2yxTKLCvb43Jn6tinhLiO6b4nRoy3vDxqltWfe23+
c2iWqj+38Npdc2kRPrU7LFBOoKvdwe7R4FOBf4sbLHEZw4Ouoy9JcUyjs3VU5N/5ay5mP1a67f/2
xL7ueyTNdG/XNW6KsF3VIOo4/H4u6LX75UiTSiP0MYir/B4t9YxqVTzbWy+jXvQuULdeRiVpa0fp
jmxLEvqMdgjMbX95G6/cnt4OTOiHINwvUTcElvFj+teACLUoHP9lokUMaeYMBOzeIAtin20bQ8dm
mtKmKjwqnZxArUUz1u+JNtGOYJSQ+hp35A2oB4HnC2oXYdvonCBRgytyDoVWHphyIGkpt50mrJ0+
mIv8i9k6+b65faPJOOXolClU3lEfrL0agVveJQ1OkpQRIVcSJO8E76cNDvccl3d0aMWu1CJGN4sa
QVTo8VfGg9fmYUPR3kUXmjIXpdIEEwzdQjrEfNUxdHrzxswQrHfbsnwOzV/WXIbP3apTgDnjR1W1
4yWWYrysj3ls3dWNnjF1tM2A3/KFaPSagUOgk/MF5jE/5fQpdk3LCWN3YmaiGSqqd3uYSY0Sx0KD
tH0jqXNUGoNcXXVNn1GKTUG6dVpuj3IS1UoZnUHbAoEBrQETTX4rlZWOHCertw4WGlW89JWm6sEU
MyO2hM7Y6e/n2ozWmxCGn8XWmULLQh/390MDj8kiMdAgSZPgOOnkqwpsRjhLDkjULvEpc+hGzfYK
yEG7wIBWQDoxQI5M2rjbM41U3pZtFu2b2R5rf8RKer4duu3bv59O9VdEEOHeqnq5Y6NCd7XopzNi
ERWWBPmBQlowWMXI3hApIbCiZLpYYSxdXTMB7rZgQldhAttwzHNTlNbvR6HRSt/oFR0nDV+7/ZMB
1GbZrYFq4Sq4fUXffsgqARPLFpHX0ImrquNEnNKRNrxyJk6m/Za1YenbprDuphC1wegM43lqJuu6
KMolXanCgfI/J2ik7vrCPJcTne6G8PhzIwcVACnZoFplRYfbU3wpdzrG8p2cqM3qSWgvaA3US0fQ
oDuNMDAWtYB55diRDxJ1omkZMYOT2WNmahmijPlbMcjiaz045o6Et20yaVKeW3T+B97tWFov/+gv
/LHb/a9yKB6qpOw77IL/7mU1t936lj2BOpSTBcfefzHU546irUbVDse+6MqDtjWi488kw1aql/YL
QjQ2DoJtyQjJ3Ui4e/3//H5DxeRu2UIybv93pgHGNm1x+no4dnL+Yq5EikiKSTZ7epL9pNjXOsZt
g8UAQV3/AwZis+n+HWj050/Hyou9ES0oAJl//9UU/wqokHI45gv7xG3D2A3Oy5wvqkvWr7ca4igA
Wv4mffxP7+s/9L5U3drY2/93p+rx+/Q9Sf7Z9/rzI38aX6pp/AXkhwmpDgHib5eqaom/sBvCwyBG
he6Xjn/0T9dL0/7S2CFpjikkgHh6W//qeqn2X3zmJuedLv77XS9Vp3/2j5MJSwjkbQNxooa3hcaG
zeur/5E9Ixi/rKkZac+ixv2TL4jQFQIxEMuh80sy5TUvKSDrqTyr/WB8sbHguJrTLgHyV+cwqis7
G0X1c0IXd0YiVLoKBrcOUfh91ihnIYYKd5HaHkaHWnvuSayre6YPg85YCsTV04Tr6aJnDBOJmBV9
AuG8V4IFuFTAPGryFYyBvaOwNmlsswcVpBmAgY45SHeE5WS928xIqBGZXuYOG1PbnvRjsjGoiWgk
HqQMy50DD+dhnVsca6zofhXPGXve4bGJxpTeQa/tB3w1WPVS+9oP0W7trC9NGfua0z031Xw0LNT2
q9KbAMqQZQ7REWT6enQidi1sspBKoCeDbLDnXGo95C0RqVqEaYb0JBiJTsZ9R35e19bEENXIy9J6
AHM5DYdJsX705vJqs0O5myL5qNEeuh97ytUc5ufUZMUjIZP5ye6k6VYpfl6GdebTVKe+gSnutbPD
z6ZmiGNlToErCtoEW4GassnymgLf7JbtoDnDQq+Mgh2ZyD4diZkwDaSVczjCZG9oxFgG8MT5s8LH
h/lSeVMQrnWVtj7hcFm8Ieui5zJp973EJxk3GEFGgLgUcZCeIch9TvyN5yQWH2nvWKyECJxDxiB+
BE/t2KwrrRjJjK6PgWlXsnmADpb8BxCRtS34f6+KtxPZsmzJxYFHxf4NJfnHiQwgHr1r2FnPZZMC
EgmHI1oqc7dF0OwwyYYnU637Hb83LvL0XZilb9Zgienapr+Zz6OD1EMBV+2jhD9M2ag+SghYGJtG
/aFxK8uJXtSKGdq62Ohw6vExycR4WGMIQfk87DW1TA7sXO5yNatPtWF6jgJCcl42p00jD3a7Mvxt
UCvoSr1eRoe5WlruhNJ1d1XRHeIFTgdQUjqjff4h6wwD69q9MnI9QPf8OuaD+RQzCRnX6V0rysgf
O05VChkqBL26T9XlqTNsXKADeTYymjQMslXDeFvQyOiLP7OQf+MW/PMOrIl/hyvxjhvbjU+qNq4g
6Fr/FetTE1uAXqEunyUFrx8vvQxgWOymkX2VHkHDCs1XFNXRfY42qB7PmGYf5np87wXk9yypZ5/0
YbxXQ/thDqQAonlCrqoW7WXZ6CPZ/2bvPJYcR7Yk+kV4hoDGlgKUyZSVJTawUg2tNb5+DoLdxax8
Pd02+9nAoKhAiIi47se1u0hEsRc7WrxKl0mwZIdAjZi3TTmIYzwO5GX4HSX9mADsuDh0YeMco/Fb
kBvJMS37j9gNnX2cRqQRJIyORzYeWyd7JY17BbQr+qCVhThxlPKzgrfO6YJFdgBkOKjGB9PxXwNj
1HY1/pkjbmQcQfCN13Y0i8VV+XnAGY8jON9l3YzcyDkT6daS5ob7E0tqTB0AEyFi8wdrMI4YNjJM
YfqP3OrOUHxJcuDmRncHSF0vqnWFZ+h1Coaz4esbArDsbQsWeKMzpgojuPRCqrcYfPG0kvrlniZo
Y93AEAKyd8JystA4wrXAv0WagjpHGNlAt+k4eUJtOGSRjWCkYMSrpAfSIKSwze57QdpgEur+uTQ+
UF6Onk2jPyRtgxe7gScV0DENIfFiAHHw0TJQoQwxyKsuUPeZi+aV4fCmzWuQe3hH41S59DgtV0k8
m6fSEh+sfL7vjKHyVBD5mwkNEwDoaPBcbFz7KGJ0zQ3tjLN5OqnzMigbMQhdltW+ShPj0gUbe4lh
V0KHJ0nPJY1FYzpVERinkoqjbWFRGILuYCDF8F3A0D39UK+yFeeYI7uk3FF2UHMMc+lY7su+m47T
FNz1vZntuNB/tFaiMf7aK8j0GXHwneR7HjbNPiPW9MioRspQ0x3nFepSZFvanJwruF5hDBey42ZC
/zVnHGfKvUkIz6+CwKsaAnHH6VEPM+PB7yhJ5765A5gyb7vJxJ/n2iXJZExQgqD/7arjxC9jRDcp
9xQM8pVrtndGiuhnHpwvOnQIT6V/iLvV2nMRJItjfuNOZrNj+M1A1KGRtUrXCYBxkFAwNsEwoI01
ZiAP0wyDLkiCczjwdNSc8qG1mu9dHQ77N22dv2uIy5b27cZLpcwhogTQhS50muHwIn9vQWhB7wOq
xXwSp7W5GpCho3AGI+PaMSk/5nyYXaN+TCrnOI0IgGu7c+kEMmwJAoOLhQxGdHanMZpNxrm4vLK8
fw1qHBKCx/uhD8Yfc6Caz1F2RNNSQu3By+mvUrM6Ogy07OgEmtusLNujQi5nFurtpXLKT3gkk001
j91hMDmTSWdkWInu5Jn4i2hrgamkPmfbWy2oYUZrJHtFlImKpmm3mSaUraHnPy2funwYdA6VdtGu
itLvT7NGmi2pMYAT8nMVjpVX1Cmm2mVMcRijGJuXhuqN8WP/25jpwZ58qOxUN1AwixFFKSIvNbW1
u6rn3j8odCAh9kwYTmCzma2ibScurLOOAB27Ku78uEONUVjgAlrFzjbdSOJ4qyf0M3KFruWkvvZZ
+KUvo29Erbo7DTegq1oguQWj4X2A8ciczFNj44hordmjCuRsbViaazfKGcSBExiX6KVmLmCkOFA6
gl7vvchvBwI0WuNuyFF1OVOmbjN3ol1mJsEpCvh72zGGyYWDnRtAsoOsgxoiGvaNWyZ3LVz3TV2k
Oe74ITk7QfID8bvFMPBThHvIA9uirFVdaZ60WO3OaWW96PkaLGR2FrmzY7w1OzPcGTzIyR50wB//
fNZay0n5+0mrUzK2VQdIjGk69gI/fdNaGCrRKMFc+0+NP7qYQgP35Fule5pbrWEwVXst62wPznJ8
6s3v8exOsKw8gWxiDY+6+qr6+k7JKR4qakorWBvBOWmF5uEmxa4+JC0+8ycIbvFxbC1ll9TOo2Km
02cnb1rGCdXwqczsfI2nONoZ8CSiqsm2pqNRTWUcCddU3WPLzsa7CurHCvXX7M3RiHMoQJrHeIu/
42t8s6JBnFoT3vrYzNu20e/68RFDs3MefQugTE4WOWQ49cn005pGNH+aVauvLvTi2Z7FftCJaaAl
aDHsu225ch5Id0MCydjKzjapTUSd4v3zgTeW/sS7A28sfRt6r5T7NfPd3SKfk6YWYWA/yXLPGIvx
Aick8D4Z3ew/5LAJMJcTblA4pjeACnGV8FQ0i2fXpM43GUr8lBUXKP7KFtEZHrQIj1iXlK+qz3hL
XwXKujZ696K0DC7PFESofJiXvFZBrYTpSdAyOBDxlALngo2hFY29L9DhbQoMmKd00pMXoZr3aeJ8
xmVRHOc+DNe5RrnDSpyVw+P8uQ18jA9qGni0kg+K0fjHfz5GdOL/5iBRChMCrqarGe8P0pDVUc3w
jflEG5EnZpxo95F4bGYGQOsQzAuf+Qn4DBSTfuyOajePdFfifl31wjhkPbc6hcDXXYLZl7bvCEXB
R1dkGRgcSrustnniCoaYxckK3PlOdTFx6D4FPfIQsbFjDzwmbXRnV/HHolONfdGcw6w/q3ZZeE0Z
isOgMcjvBJ3XWpm7cxv72xRCweeuOFNfRGYw6u6h1NXTTA7uue8z7HxUemqVcnBJixEhczZuhBNP
F7ReNBqiXj0pUeMpKsCgwi2MI/VZ50zuPfZxH+sLiTzDykkuMbGjnxRhmvs8+tgrXX2OOkA7XRLe
ISEJNt0UGi+qAOqpJ+CESAemyF9P3EiOAazadQzW9R7gfb8Ke4Dt2ugZCv6sqhHK2i1jZ9VW5idr
4LLEkjxuxwEwTu3gZzKKJtgPmSU2cW6JU4GfWE1XgWspe4VG04MwhmiLArHeKG2aoZKY1loYRpum
sM5Fl3ZP0awyyuzbq6qtKAMVvr2JIzXEOBh96vSG20YzrvUi+aaNY/vVSbR11JJ0Wpm+s89oEw40
xR+I9/nRY/cfQQu2S/E6zwwTwX5t7OQTyAjzB9Sk1blQq0tUKvcpytj7ulJqD8dssTW0zZynzQWi
2kGKmZeo8sIuxJEyUGFCtNYI6TqWoXVQie9+1ZPMZEg6mh6jKjzWFpjvaFI/4iEUH4YR6hsi3U0+
witQDcaKJ41Ylr4n365VnPwUO/ZDW37INPITK/xOhdbigTUp3DPg2WLk20VaD5F+zHEDg9EDzksx
Jh1+2gKxu8rwpFdGNWFx4NBf9AjAlRKeKyfAz9yklEeWRUwXOzsjhKrIisM00orjkqLbqzW0v5E8
OAmH3Ui1M60ltJFD+6zrU+aF08Dwahu4q2kMkILqqvMvGExuZu+vYlc36I4KvGNywGbhg715xji5
oMAKtPDJtGgcjJkbb0qzs48NIyoXHkpPs8WtnwB0495OlGctZBxeq8izxoNX7SawiCiHLVoU9O4g
GdQnHT8ubK4HJcsfDS3OX3ADWFo7P6paHO4jfXIZbAi1D67TGPiVLBAdPfXcQitf2tgxdyp2dlxE
3Gf1GlVwlMK0Cv2JfyLohnti1H6QNvSkpjp12CD3GPJ2Ln1CbUkjSMDzGUBZ88x0tsRBUirvHRR9
PoBPRmc6HAcixWjfJBvETf7ep2y1RikzcwP3AXdAY67x056U2XHgLxbBvsswOJdEH/PBQX6PAvuk
TJFP18ml/J0H3Web4O04TuYXS5AYkQZqiPwFmkhePvZ5azIgU4Qf9Lmq9knE56KNjl8y/9lyl73V
WbkbfSc9ANJKD9A7tBVyA05rO3jsRabe+S4Eq0zVz7FvoQB1akY+TPgIFjnc4aQlZ4tyzaGnBrzB
LA8+rLO/Z1Cun4IOO2oTRpQ4dDAsZbEHHIqifmnOoB+ZGLlx8QH1IxoGmkxPLR62ljGEHVKbFiks
T64o70jIokM3ipnWfIRnL037XU5jDzNL5l808AUrhVD7dajG2EhDJF1tq+QX1F6MawzKa9QX/ZZo
e3VXT4J7nNXRzaDRURQao/3ai6qGZI0UvYnUvMNUWsTmluFodLuYt+dswMjUuYHnQ7DHIYByeBVW
VYvXpoOa6IIkCoP4YxgHuDxGVd+kHdWqPFhk9qlLH7Yhmyq2pkeOw8Zsku8DYZjP+AOSHe6YgApR
3txjrpflx3U7VNl3YdzzxPW/giuZNlSztDNqrfSA4wQxjOufSJhNLpETHYk2TT8A8v7GgI0A6c1S
W7knN5ifqirVjymDmS9pjm07ELBtrOg1wzFy36iN/uCHur0u6yT1KFRR1Vczh7/QTZ4g1VL9L+h+
o3Dx6+GbVTnWY/yq6UpwDJth9sZ9G+vFY6T8iKCKrNu6dk5hCjcngIewm3oTYKVaOB+MOc12jCJW
WyVOi10y0O/iMfBKjJW1oXbenBPcqxsf6YQe8vwdGwr42pxFL+mk4Swe8/hAMeoDeJlu16m5eizV
l17HrluAp/7s9Nm+qu/amdToOTAdry3aH0KPndOUaUs06kTofBJ5gQijiwqJ8RE98MFUessLDCXn
9lpOr4nPaUfjKCRc9FM1Tpw8SQ9byhT5euIufs6Ame6N/HM5ZvbasGx7r8XmGaMl0OWxmLEyjelD
adTPHUVY6j6VArndxRPfQStwfYYn+2ikTaY00zHo4o95hBTCoQ217hwXZUROxGce9EiuoRp8yoRd
wZjo7YfYLBlzqH8wTqFdwqB0N2MEKiBHLuMRUkWkeQ/3ro2EFwWoJ/c5baMnWisHJZ/F2THCD7Hf
Kuh49ins5n01DfjPGzM7WeVEM5D+06pTDH8PzrDxRA01QI9F/yRKD/EX9oy2waaTh4DWM1B8o8nA
qdHnKZKpvt10ho7+LMkwm5kQzmyBxz9vIo27Dvb7thqe0duld5ozjTudRIOM/CFc1TSbJ/Nrm5b1
gc778+wD75oml8xQZdIuUbRJ3WlXdvF3YF+pR4iVetaQIc1Kj2Ien8a6AOAD6dE/K0M1X4YeApdL
pRYpj0FjVhXOfhY6kek2GUrNZyyx2l7NpvHgQmxYJ21M3GxkD4S9VOSKmS1Ml0yFfjM8UUNwOWju
AxdLfYzVbrik5dgw1gRMowrmbTKSWWhM+X1Qh9rKKCvuaUZSPyW15bnuq3Cb/JPD2PmmTU1oZWHX
7C3a7tcn5f9Xlv6lskSD9B8LS2vCxOuvP4q3paXra/6qLKmoow3Kwa6pW8ivFhD3n5Jqobr/gaTJ
AK1j0smiy/+ruGQIOKfUTXklY+UEaNAF+1NSDR2VwBnNdSy4qbrNm/xfJNV8jXctIMeGSQI4yXY0
nSrT+xFilZKy6pNhfkrrMEMfxJDX0KToVX/NXdeVIzaHeEJXsBrkvNzrv7aNPiCWeppw3y/vcns/
uSgnhcCWojkBwJPBfWgRYjBYPKSPoGta4uVwsCZNiL24aWhtIyFDXb2sjBbnipyUwMWJeZE71Tmt
j7VcLfdKf9/1zdvd9rm9k5wbFWoMdTd87hFO0Xb+62PefepA7QLZwq/Ncu7dPtdv1ig2WAN3jDa3
fXLRfFRRkG+VtD2UNjbXxofel8/Yd1QSedBvJTxx6UmxVk5sq/ltOQFWc90CoRK+rAmefnm13Dml
vXQUL3L+tuPtzW57XndfXvjmA/5u87t1QU4US5NYoCQDiuZqebi9k5zTXfvOVit8pIvVfgRcOBN+
yaycIP76c04uaiMw+bWBOem6GXWRtZrppV7/ytu/+O5PlYu5/P+BDc4kYtlgP63SmhlSgC4wLScd
JMdwBfgQ+FjI42BRTRI8ltHarUUJn2LZUa6Tc9fXyVNaw7PuiVZc5Hk6yXVycybEqdLDZCeXcGg6
aJZafHzyM2/7aYPxYHX24MkNt5NfLl7fdPmCOmBLoVykPMqINOJwbnIpxov6Q5d+lcqlKagXu8wi
iJKqKKlkkouGTRlpUvRiHQn0WHaRhvVezi6tj4IyzAGgSr4hmYZGlbNY15ZJ14wdYy6YtQXD33vb
mbZyveQRyDk18XfQMWmzLrZ0n8SCP1kLt2Ud5cY2tfLPkosgJwjQ8N4voAgJTIDr8eci2AiyoEtn
eyU+BEBk3NzYX0kFvoLYjxGbsN+5tb2XHAJJKgjsBVDwZlaPHkcTP2xDkYLkjpStYexnJEwvs47E
sSCwP5jZA+MlpleZ6p38OViZ+Ag565gdPreUfBAIq37MkJGtZUS5BajVY4bvjclVt7evDzIdN3fF
CIL05pfL4ZAACbkoJxIqIecwGd5hRXXQ8+HZh1+yIApmbOCkyHBQssxovXlqHuVRiIl4vsIw5Kep
nTIBVoUgsAi0JjdCpTWTmhvmE0zLwf4LKxFEC2HCBIa0KdHuQFrU7KMzV7SmGUZYTXGDq/76vQSh
gxwgztCC4Ki1/FLyP8F4QsQiUAa5Sv5ht//K9+YSNkXqz9zkkxStEG5G77pIE59aSAyCsvYXJJaq
4eLyg0OwnH04LV/dEZH6YNAdRMK1mxdmhdwm5wyhbTUjTff84/VRWcxvcs6l1oh5rsLLV6FP3Aq9
++FI31y72PT0BLjNql5m5TIp6M9iSfYzF96I0usAOuSsBEbIOafJqMXWwVkCfsSChEjaYOTALK4+
iU8Jami61oDfzwQAqyphc5yWiZy7LTozZlTsnn/IVV0X0O4frW3IcBu3lIVw4cA19vRgvut+aRpD
eIg7KKv7MXE+lkbK/f7Xj0VA0PFjfy2T9bhA8pUSwuFfv/D6M6VR0VrchWUrtAMRtDcshvyVNyxG
SYvwaPS9Nzq1v4vgg69Vg4qF/OXy59pKv7Ak5FSuYOgesT5CSonF6Cj7U1+LISzfzld5dhQYT1By
Q5pk6Os3ZovbKTuqOAJjD5e9nBhGdqlCrjytVrgDL87T2yQACLG2TSzU8l8pnGpAHdvT1cBzOixO
S1Tm+VEukrgAnkUuM5oMP3zu6djLZ32nVNzBlonqkDWrVFXvARSkGN/r7qbUCLS0l3OeJEoMonZS
rOOsJ5KjzMejXOfn05dFbOtpnRmf5MRKE+hJBaKYgZrgRp/NFkkwT8dx8c3KOdtBeEn/px4Ptf0s
iEXAuepYa1z2qGGzjDErnnsNgBEm/YiwzAU1sg1UwfM70XB9yhP8umxULdgRN+TyDsTGKmsuNfn3
18sfKSdoF1hJvwnGsUSizPQn1trirJWwk1ZRofLglXLbIuKJx+GTJ7ecuy222KC3hTp0Wwcenj2h
8JWTIBAfzZ5x1nkB0ajLrVNO7Ij76W2dXCww1QEaXbbIfeTm26Jcp8dBuMOYd5JLBKNzQ5b7XWfl
2jfvc511qNRbLfc9a+oVr24qzGQoiqUvWmtGLLTNY6FZS9y6DTpSwKPulWAZ/3SB6kAlxzTHeZYu
TUkc6bSCRI7b1lhWXmfldm4q9342k+WVLiE7CwRnWGA3daDwLeWsXCkn5bJZzimqg1+am8+fy3JH
udg/IliJrm8id5Vr5fbJWp5ZiTb3q7Kh9H1dZtyIR++vdwr9uFppkZnj71guPLm5kO0ZORvK5uWy
e7zMycUkG/gTbstyx9vidXMm281yT/miVF4xt/eU+98Wr5vffVp8e40JunvXduX1G8jXvfmW1x2v
72FXtU9OuqMhMeWhX4zLQ68ZeOjJZV8zgIH7bXNdJzd0y1Y5JyezwyNT7iznbq+Vi93MqHZK3XnZ
ywhsHqxyVjWtGav68laKsTxu5ex17e19bh/FE1FdBymgC7lVft7t4+Xcbec373h7r3df8d1LbvuN
EXcKJ6LUwsNHGuLl5OaPf7fIWLe77hDK4MDjGteWZ1u1tDZuE8PMaqpE0w+5CnQjj3d3aZrddnm3
KDf8r+uKIkSW0qG3kfvpsr3w7r2un/K32zuo0evKqpYw2uUb//qh8rvLdY28ScnZ2z5yc63H3L6u
K5efetvHFID6e5AJJfJA+M9r+cZyIg/eoLT85Yz5ZJ6SWM8lA5h46Lp+U8hGXtb3d2EACbFZQEnm
0uFAQ0OTTy7fJteVdY5/BPqHxoPp953I+iqO17eUbyKX5cuvK+WyOqUjRsKZUWli20KHZF002Qod
2ZpwMoSBK1VhnKeq8eA79RK+acL42lYlGkhDx4bUy8feaMzDs6A0bU9Vs+8N0g46QTlFXRrQxtKW
7GRbknF9jnMY8vudesEOM85JMLGLaGlWjaOcC6vMvM4ZUW/v6OqTCvAX/OBKI6AuVq5RiNTQqEmU
WisngUztmMkW3xjRTQrzlCaXJEcEy0NcrrSURln3WkPdzxZP2gJCS9VgVNdRiFRibKdd32FYGJdJ
R5zTIWohTQboPeKl6yLnMujTcUyboV7GU9tlwsjafGxqfbHumN8km6BfzCK3iVxn0ULYoGwBc0+p
kqp9NWwxFilHjVTcdaowAi+q+BNVD2ebycexszyJ5QTieX8oio8qt2BOhKWdZS7tKnlg5JycyA1p
CSYFQwU1/8UucZ1oaQh9yvF8eW9s5Z1Zws8kQyOWs3It+SuXyYBQNw1hj5RMuPQ1In5vUE/79zuL
5W4tXya3yDkT5YzOn4E2rX0zyX5flFvlOmJDi5Xion7M86o/+u4EwgFhCv8vYGy57rZBzo3LoXJH
NAbEowFYW/5fOXebQN7+8z+X6+QiON2lP7C8RC5f5+buMZynzsMm89dWuUGeMHK/BUPSoq0mJ51H
LlzT/EjbMD/eFhX5yAxlZ69ZtldkCC1w0b92DSNEVL46uVg4lqer3CnVo10U4XWh7oXsEuTaflz4
bM4CZHPh8dA4EqiMEytqNnQwSDe3bZKu9bI7y0lXEUfVds6e4F6kdIGgOyInHfhjGhGGs+nVrrze
wCtJNbzdwzKBWx6tWrTqiEg5psDRB70YjpJEIriNH2+LnQQB3pblnNxH7i0XSx+InRQn/P9g7b8M
1lLDRYT/v7sA1l9TUAV1Hn19O1x7fdVfw7XC+A+ceegSrmUArTAQHf01XKsZ/zFUE+M4Fy+2URvP
xxsChkBi5xJWahOj+Xa4VvsPCdEOwzFo93XoGv8nAobG7/lNmsPXIsTKYvBXV6FtSOnOm3p1O+sF
qsRuvOSD7m5FoULvGY1zr5bjLijD/kNhjPmhMyIHZRDlMKWG/iXaqNxFfvfc+6ScZWr6PciKcw+4
CMpEfokoOUI9jE0tv89UVzn6xvQlUhwyLOu0P6DSWxRjHwbHGe/zeBrv3dax/kVzZP7ucTDV5Xir
XJzELqtk1VrvCvFGPpWJG3b9JQBTtxtcWBet8R1HpomVERkfmcbhhmI9JRuUweuua5xzPYziUobG
zzacy5M79veFVY53mlhy6jrsgoi1rLs6KbfqUHcPdhQaa9cg40GMEJ9rx0/vfIeCOrmwe3UkXmex
XdlZUa+F1vRbP0YQHTkggi01/6MtwuFUW45GXmS7VfJqOAR9Hp/0bohPqEu69Wg39m6akmALAdo/
cRd+8BXF2TQoQj5In71rG+Ep3Jq5wtjt5CjP1lzqFNDwsgcBiSlvTu6/kX1ai0DurY5rOaaWjfMK
kwoyOu2dCQksSuhY7tReApy2HqPbkef2yBOC1g5e+kBdm+U8HZXZ4MtGSrTLy/hLWww/HAPBRuRW
2qkhnD31Ibf3fafvKXN2RCX0lOnjXT3W5jMArORJBKiSegtNAyTxVe2bn4K07SHGWgMQgz4/0VLY
BgZRpqsB9zAh18MLuQ30gC2gXLDbYJ6RX7NLUc6vGJIrLsZIRiOqmnrDRQcuoXDSe5qcG7Xr23hT
CTpOkzaIF93mWLoz3AMrQ5hNXI2dDYRGlOFdIor7qe/wAETJMqbc0hYyn5LImfdx2GavGhJUs6vO
OsD6N4/75cGPu5lhuCn+N/uD+O+L16aeg1rMtriG9fc5zDYhF4NSIu3JzW9JMBcnB1ANhw5TT40/
mCQZLToBB7DuRoKmUSSGWwtnTIU5tq1ISNJy89KhFTxHbb7VQwXE1IYWrPr6L+fNu9PGxofDcxbQ
DvcYJu90l6Y6BkZJSOpF1ZTmGCfmXW5l5tYMCZrpAPD8y8eR2ff7abp8ngvLxzYcWkX2UiF7q8GB
6DzNVR0Wlw0upfBeET+rNoE5oFCvFrUwLlObgP6Ce/JccUEhY2o2ltsVJ1dtYZOgnbSf0NUEr62u
Zgd1WEgl9re46lZpGymvDCeByK39clf4IMRIsbbvijmDe6bhjm1U3/qXRGt5r3p73XH0YBSZmqEb
FjW/9z8IRFIUBnkW4eDRv2C0CU82dKLV6Iia21VQUUlOCNizzX7bELB01rkTneqZ4N/Yqp6iSMM3
gpAGUUq+onO4G5pSPMhJYrg/YZbbBz3iEoQzBHUFRMxpnPMWvUvNwFbNnR1/hkek2+ANHdl+fjUc
K6fOaNb24jgrgDfVqDK8BhPQhVjwCqJBbH90MxAcoOwm4QNtjzsbckzqAAVCe+TODbcAwtGDklEp
6Pcj0PB0LVpGzMn3GunElTq8je4PvAnhRanR6/mCwEF6qmgCHF+syimZ94GVNie/YPSjNNr8XzKs
zf8+kRwsl1iSEUETOmks19+bh6NqddDjTJ/EKrQh5JsuRbKBIXeoKyES1bCHWzbUzkBCzfQjQdr4
U8d+pcXF8LVKbMEAhmHdh0qsHhJU37tWs/0nDDEgWZZ90fSNujL9IN74YiT6YdSs+EtcoJnMCOm7
J6p1eqjSjIQjM+VORDLbV0OgJXTLJwKOzQ0yPHc79bO91qrpIS5h4c4JjmuKssohyMXzoC15hFoF
pHl2GJ4Da7BXTLXycmM09lFubRUlH/bjDLjRsPL0QrbZqvfrz30ylveQPetXw36sGT77CA2oJdN1
+883BkoDy7X426mNP5I7gkXBWGBJtN9Jg60aeW0dtvpdm6GXq0QqTgAOxUltRixMQSR26Ww5e7lB
TkbH95W1suxTKwpZwLfXCB+C+VyCbP31Nm92Me1Y4D9ZXnh7t76BoNSTB7+5vq/c7BObiDL0tuds
Kcoa0RTDueSdE7jAt1SGOjvALmWcfPlCt72vHym/YJipvucaBt6j5Zvq8hvcPnxyE/4MQEzqoQlh
NP/db7rt/ef7igWCMtGxWb7Dr694+3i54fqd5Oz1Q7sywyy2EXUP97QlKBnl3p/HAX+6o1yPvNwi
J5M8/HLW4JJNqkvIM34n8H5ufcgEiu6fIkQFexPgZNPd9YJbX++O+pasF99rydxZo6zTX/GC/AHM
NPGm9sOkDH/0BcEHXYICz5j/oKdP1scUvcBz+ZqOFPrDZPxWItvZxB0uzQEU6nocYRCr5Qe/sy9x
oyU4irCwz3X+UYtorhbmfJd36jaqRbDDLHPigV8uEA4i53Jlq2s+ASLk3azKFitoUNFMSHztomnE
KU7j46DwOA8gqkSgZtrB6iDVRhBVWl9ZJTYAaccgMc6Hv+So4/OQcxvt8EGuIscu1mr8k9bZvCYX
Qt9m0ZFQNQYQNQuHpnaxoh9V3KOltOO7SJeEptZLrPoBW9U9wUgUSuPBXqktlKHMarHvLUUQLoNN
7joEf+nFU6ijDQys3uPy/WKkX5yMsG9zIsgmIn7H1Bs4twZIm9igtlnQDY+cMubNnHWp1KCakvJc
JJW1baIQa44hPs3jrKwc/Zjo9iUg/+SkYNoFOjdRTXW7fU2YRJPX2tmsgorVyafEx8va9MCL0/EH
Qq5nvKrdprC0pzio79yK1PWZmIQ5MDjATbmrKKzs6DUruf9CXKe/wXC3pmYAM6//bhO/VCNC27Ui
RSNXVPq9bnxJ2hKlYqnv2qkkEUbHzUscDkML+Q5QBapr4vc0QV7JFBEZu1cq61SHlnXkiX1KOgXe
a5hicHVqmMKC4wBTbo7H71GVPmG3UJBucZcsQBSX9oiCTlEPk101G2XkBMsdjH9+e866olvlvXkY
0aetDPQfddDuRWzyeA8rXGDgayaUoR3hEdzVc450O0+QtWNtpTU4F+YupnWDrk5L7A+igu01a+gp
ATllKQpaKKrd1p4Lm4OvjjD5NSo/6NYyUt/Wszb+YQ94F8dXw4x/WEXngenstyCPn3KKRmfHtI/E
skLPHirHqyjAxFr/DTzOGfp0ulaiJ/Rg1apPxDmvkmfsx05cYk4xcnI6hgmR11InxTWSmq8jnNH7
oTSI5+swCzX9Q11Z9aalpzerxXOI0W7dFZa1Deryophaty1iAlGjBm6zHbheXxnB0fVxpCJF1vty
p8LlRvBe1itcAwWkCPRx00g1uTW4tcZz+mM2egpPZTtsx3Y9lyqm4Nw2aXX3ly5rk5UxqOcAgmhZ
K+lOnayLqam1Z9kggZ1QW7kJztuBkL48tr9Rs7nnhpUCDE9ep47oDHJ/p32u6cfJJ9rcTNQjca/m
2rBTLlIreCQpbuTSIgbZ/5oBTdnoNDa8gMgweusEVUwE41jBdOlf7Di9B2W1Vbkhkk6Gn2uelyEi
p4OYPsaXrjG0ddbB9InN5qXq6Q8KBIqKDaV3tLmUx7zcz7QvV5ZbfKCx5cWx+2GwghgRUnEWapMd
Wq36zDkEyonEoj1Ke/TCGci9aiDqYK7Mz4rD8RtNgm/LMoG9VUTEnBBBuRqxVFlFvSX7VoDyMp5B
UQQrHtv5vifoaK0pFSGSrvNzaCrqlGaTb5TIPtEd+mYS/I6uG60RJY6t4SivSoTOY7KCj71t7OiK
kSo1A7gy5p0ZxXdjtVgrA1vlBpluYpJWNuo0GScz5z6Z0iuaYyN+TEk46LWpeYD6R2ihceigmfEH
6PXOskokBYSqrnwMSN4MZmhsY1IL2uRL0vfDigPZWFYCnPtjSIrNmGC3q21jAU8l9cbt2stkPhSV
oh1GvwH0VFrNdphHsQmtx3bWnK0+0WnE33yqJyyfiNHWk5pOZKsSGG+IbmVXcAh6wEuOdsrKNcBw
zITkQwbcD4mzhZFtUMZbaXX2TCIeLdDWIN1EC/c+UIOdML8QinfWukUVlusvpuacbZ9/eG7Dg9Oj
FJ58N9k00fysVXbBj4OwrRVi9Hr9KxdYv8PR/SHhxonytllczdUupFWNhjdnVN8QmzEJdljSiWWF
VzLVHfDymMXaLl+rRH1aOKOfc/g41LPRo7pwiBTd+lRX4yXk1llm864jpMOzbahQBfjCLjOhR4Yp
DHlSJoGfKLsRiPLKV8YJ3IqD5TxyD4MuaEHr+rNQ0pABnII7gKaE2Jfbl07RFVo2SrXJlMr23NY9
tX5p4nirHux4fI77eU+V507t/Z9dnvwUXROSMTTuzXnO1kKMn1RyDlZiUXNFWIBXUQlaPR67u4os
oY0xwIQIEKW3Zv7RqgnuYSCdu7UJabGm1xSa1SHMzg2VAG4wIICN76Q/7Slkik+oqPqtq4IbwLKn
XEgQpFCw7CEncjFB33IPemY8+UTTbeXLltcLDsx3TEtEEMwz+miocviCsbphk41fIEb8Id+jGaY7
clO6jxXPU8/IVI0oHVshwgI747y8R+489oTffbPiJMI3JsLLuMi+007/H/bOY0lWpcvS71JzytDC
rKsHoWVGZkbqCZZHXDQOuCOfvj84t+pW/W39Bj3BQgsiwN33XutbJB0FjfbZ0VBbXsub0H57jOFP
pjYIAkKRjrcF0UFpXKIA9vJvT6uaX2aBEyuR6kOziT/zTU1cKLv0V02Ph02gt8WXhhVmeSi7HuRk
FlEeibuR1VtP8NM0NU8NqgaUI/OrdVD1Zf7T9Ogbkcer3/TSVyc/JnnXoNTyGlbBhzM/khzJK1DN
+GNsAWoMehRf+lY51yhjyKjsYPyaonzbG279a/AAnY9t3d6Z8pwB5GXbEVTboesM40lvQ3u1PEy3
3y27sn+MtOhwSpbNbYwGg7aIqne93iRvnum/LY90iHdPi9h8byN/2CbeYJ8LTUYPZKFqOMuNoNO+
SrJERU2YsR8lzUp3rfSOwUpDEDCaBw9j5ZNdmwbyE74LVDv8ZaX8QRAsiauTH99aTwQndNXZrtMb
xQref1l2kJHXjwxX9XvugI/nOOjPdVY3D46HmlzoZvMNC2O9PLRyseWCqHaeqyzMD66wu0PZJvUz
LFZ+2fmNA2a7fuxjbHBwL/mGZj8ElpudNS3Hoogm/i0M4vvy0KgFd5LOZYNa97f4lsW54H/30FgF
MGu3tVGRB3/vSJp+MH9LtOvhJMkFiauD0Sv9ORRd9+eN+65YV8jtV23Eaziz/aDF+HaRYGtJvoHb
EeuF+Nnb79qUm99dGOubumv0C7Jj9WBSHfzzgBJClmXnP9IESq+mgfftNGB3I59xHY5W+ZP0W6AI
xo/CJX3ZtntxHe0er6kw4s3yFgXRyvzhYOCkm9xX0zV0PXntW7fY1Ono/fD71Z+P0rRUV5UXXH3V
JFcc+nJTCCICPGnll7A7LI9iyuesFe/1IAbNuiwP0IPU/8ZLs3weN6SxUo6J/pDltroE0sEdRz7L
d0fK1p8PFEMFFQjxHsbKSC96jSUMx5D/5fFjLY+gDgGszy/qGydP54zhJ90qMaoviT5+eRcn6Is1
i07jlrOcBv3lVduYM94nodh/vja5WMmaHRQ/Rj4WhGI+Nc2L+083ETyUfT8pfh7MLfIRT4h/Ih0b
f7edx58lza3lXUL02ytTuIck1RLWBvVEH6xE2eUkZMmDbVxeR2mOsao9N3sC0UdzjTF357pa+tFF
xInOv1E8UEqI02Z4kiaOlhHp3s4hBREDJx3c+RHQ+9pVwiHxNNWVfTQLcAkp2Z+t6Yk3QTqUM0zD
d+JnAeEwY3ImitV8dmr9Z69lwzcHD54Cwv1ufsxsX48paXjzE3Qzv1CXdF5z0woPuksySAhz4suQ
5+WJppOS5ktd48R4nm8tyFQ71y9flzsr4ccUUCsgZo5P0DYBLH9eFd31M5TM9iVtpHt06tzeYoQe
v92eyQ24SjU0xY6Ad3EMcr1+NSnwLR8fdCb0jrGwrmUUDjcjT+Cazh+z6wBeOl52h5VinRLhp9vl
9jKG2ixV/1mNgtkJYUeHfnDMt8mzD8tHJPaXvO1oNC4p5LNHJyK2YXkmfmBC7QmJe0pS1zx3I+fq
P3eEoNXyNv7woR1hAmlwNAdu9qEn9mZ5SUKvxo1PcvUZwWL4pEbieQOXRRqmleCxKkEN1LI2HtEM
WZdJ9TCl5+8+VPGRMs/0JkqH9ZkxkAQ6BNNnpTO1b8fpkTZHu3LtMNsO1QyxSO3i3pIK9OdTkR1E
IojobzoBKlc4laAW5j0j4+khw+P02k1udVQB3ilzaLNvcmmWT9tOJFHWMnGOGEiRzJkhNWJTPP/Z
O7It17TgJefy0HtwYnI0l1dtjPa1pzB6R1GRI9jOaavPXwLKgMlA/+WD3N1ZwJlojgj31W8Slqfc
rxkzcnD+i7VRH96Wvx3BEfaXme51M4bJzNAdGRkxKLbZkOtufKjQh31Z5QTRtaQaNqn7RXZAdSgs
p76KOGJqUlrd3rWFd60y19n5HpnzddcxqrbPAb4gIEiWWvU6i1VgXfseA/qqCdp8zczPv6Vqeh5V
Y19FAKvCh3pVsoJliPmBfFF7hDY8ba2e7ncne3tDysq4of3y5fkV7RkjMVjZ+eJV+MExSXsyw8Pa
Og2dT8o6a8CEpNurB7NwHdntDGWg8TaZ3V3L7S/KGNicfOetNWNC3c2uO7QurKrY4xiF5ElCG6lQ
4CWz+hzW0BaXTUQcCYq8IJt/tPJEVhJd7+XisLTKCZdrhjre+7Pw7p/b//Vxy4OXDUQecr/m5w6t
He+jcjovT1teYLkdAi3vsVz850ZO44CXPWiI7WJukESgnbIOyYyN8bEDlA+KR45XXkuQcqrl2y4r
30rPpv6SsAKKEeTsha/eMHwXdLiYEBdwaV00QbJF2lPPm6zFt5tUHXP+khA5I5S0yFXCztW1jeOD
FPHZRbvc/faUPh61wJjlDzkWOpQk2w5fNoPAkG797ubZBJouD+igcZ4ychhRgLNZLmVnneLUwRrM
OwbltSPR9Cr9t9A0vtDiOlg2I47jyQFrTjfG3AU9QoK2GGfy50ciI3EG6kqQDmIRj+xYCLC3wrMu
HrQTkKLsHo4yuTUzGNQCviNZlCwY0rp7Xb4c1dEKsTfZJ9VcchTTSdk/0B+Ls8ZKZVd6yavRIZcA
YfKip/GwlrNmDsEz+8rQdUAfyrgkhtB2y23LvaVkiu5aRJy1Y7YhGhEtBGm8kKM3TBQQ2Vjr5YPF
ZC1tBN5Q7J9zAOCUahE/GmLo5kUSTo+KV3uEAt5thdk92OT3Fi1LSy+w0DGhvfT9/4S7ioiBV5QA
k0OXRN0wQyxG9YpEj3kH/Hl1BxH1ableELi4TgenxdisjkaYHiQtQ/xwbbmNOFXRYoEfPNG13rgO
JYc0yQlvmzxt7XYpDnDVPLV22e71mEYq0vhhb0rv4mojftok88IVXWgaIoQp7Kamf0vsZOeJ2j+I
KAhOLBZthSATC25Dyg3i8qYbKELCGF47/gC9a+7oVXP+iJGa49aILZfwyvBnL+Wv1AuL9YJ3VbX1
gMmw2jfCveUTDAZz6N8W/8FiSpCzbmW51CwKlUbry52K7W6rMnc6lI31NiWBew1z8u9a71ETdQyG
hvSIMq38Y8tTr7LvOrBNARjxWmOdnjr2NvUSYnqMpN2HXnOQrdsTSg28xuyyce8Y2IWszmgftGTC
kDp1b8pppzMe2PxcSrt6nsYaGd8YuVfHFdYuxetMQkXsrGlCertQhNapaw3rFGJqDkacHwl264vH
0LDG9WztURNg7W6dHTjQEG4eM+uqTlb6+BLZffiYiSDFEAGTwCGa61kj2mjF+yDWbKnZZnGanIyR
DkfqwKCGYmAcqjmQNLaDKzmP3m5RJf8JQW1rke+llZ3/aLxn3TehZo+BRHg9CvOyODgWR8c/m0zD
CtsLiM26p/0ER/cKVE6tmYCFJ020b26M3C4baDZQEFkU2ItS3+u+HD8zduNgPsazxMmbqfIEdB9i
i4XOtmbmz3HdYSifwbadCfgQJc5lodf+s4FsQLQhppcV9rAfYVzgrRYjeUKu/0eovujWhw7WdYvG
6E+o5II+puTUnhLvLRDdcJSzCk6p9JaUubPLTUjEy02Lk2e5RDAGOgwcFItTIh8GbC6Lc2Jx85ij
pW11b/iIMnriVGseCwPAlrSjCsN3SNwRMtyc4OT5fw59bFaLabMUbI7fVNGkH3s/G89OMVyyFMO6
DqFx5c1KqToP2j+b5aqOhgVR6XyPTvncFb04/uNKKpAs4pcu52IX1Mdp3iCXy7dFiafB0GNrXU7i
QXT6yxIVCrKgOy0bX/f+vhT+1yVeDOp/TS8/SxX5TXMM0XLJnpX7/1xdLumVtylStzr8k4RpzcLI
jKTbCMQCaebot5YNuALMKLPF5J/b/AyQHD4we72o8GEPz86YQqLZxDrG6eC1jUAghBP6Qn9+6qLY
j61JrJ2iHgiL9IbjRDazZ1TV2Qj8HIp5ERUbum6URiFdnE3ynioUrZW5m3rxZncThRpbfwoV+Z9F
SJBxb5DapkbOF9Hcg9UUwED8ljRKGRGXjctsfSX0pPizS9o5/QoyOVXK2UmzfJ0MWtM+ZLmua4fS
8oE2J9m3PjsZnC6C02f0h8UcsZy2sDJS+KBmSCMkfKS8Bv5hsnLSA/rh5NjwPxG6wBgK+hKLBZlP
aVpEx4xc4D9OkWL2l5mlXvx9fc61icI2P5rEImx0qmpru7CI9gqQqIIkz62QsTgm1FW1JuDt3INO
EYfty+L4+MeVsFz6l9silz9ioGo6rvwvWnDv2wq1wTWdipS4ioYkZZGVF3qFcGsIal9BnPNXEwpU
sCK6orvLYswU9ktWZrDshtS/AbfatSxzv+nBFJsigMASZApLeUiMYl9rIEpC49oiVqQEHHE7FDDX
gyBnoeI5hbXcJeSXfwUFgENarC+F0wxnv7MImbvH0FGeoaMEDyUaA2FpHQ45GoJWTG/JpiU+w1Tl
fkyi8dbX1TgbHcpN6LsmBcLArbfS7GnT5B0x4MgIyO0U+yJz40egVAXwBrNQmxj85rZK5+WK5zyg
eOmfTCq828GviXsghuvJcxyWUYYeHmJ33JmTVj4WDegA1wWx4Nfl2gxo3TQJMWsUXz6MwIZbUc9n
63Qw1+TXZxcDnRgUQkvsXDPPLuTITHRnyN/uiih4ybv0V6OHcETna9TimQIKTip5GmRrGTj2+1BC
e9I846u1oelbtoH6wiyS98Gut8vtADjpIpjQiFwra96aotkLIBcgk8RnQ+znJsgsakq1cg/miADG
nJyXihDPd5s+/7EiHpzs5FK+C2NyNkNU0hSa7/Vxy9YORDcLL+FOFhFAotyItaMumON63di8e254
Yjof/KhtMhhclNdZIbK9rquYUs4uKfrhWZFQksrbsrFklSCeAJeTwnOlXCmMb6U1iAcK5yVqSYdg
qZbsJICwx5Z2O2uPtxqAzps1yuRQ9tmVRkq7hXZiPkbzpTGZyDlPBnFo7JJDB9feSWb2+BTnjbY2
HXdcj9MoNmi/FLta1mswbeOqgx4JiAnwvjdxBsrbsTnqsWMeZJn/LppWR3VaVW9BB1agSCTFNnvS
NqaF6Ax0cLdj3qBImMqSH110D7LuEIF4ehtAdkAlidepG9UvHpSdYzl0zRoFF/Vk/QE8sMOHAOEO
cH9AIycnZH+DupLjB++UkDxik8Cm4TiST01NVPZgiPC3laliKyVSoq0hgfg1dfXW0ODA1Zvf7ClF
9DVYD25QEhpvmi8JGIYXOC65lxJ3Mar02AytvJV8C9cbi4OyVHlZjvTE9S0CmnbeSKtr5Dn8agx1
5XNe5u0V+fp1uWZ4iPY0vaZz49XkbUegzMMpvh20IbffvSHfg3MtfvQBdbYQAONDlw+f9VCNF9qi
1L6x1x893zGfnHkzddPFSamjQwOEI8aqb23W/MmCNFePaJ/WLdIKkkGbfpOEYFUsZ6oAl9BtCy0w
wgKxSDnS0DZD5p5hV1ofJsXKVYxM3quM+IcvmUoAWqev3X6iu3I3g5QI9oNIvAQBZQtwJ1/RXEqg
VFldaBC1a4Jx3F2VOSTi4Kn/6efu1p/i6TMIOhRRJPlsIt9qN5Uu4HLZo7qrOfmlrafk5xAlG7/y
3N9aSnLPTutI6mB65p8EiF1OZPEnAshoV/hxcepbPXhqR3JKnOHdCCLrtXZ04GIRs3cz1s1XJ6z/
vrrcS4eTJqnDVFHIsL4TaHCphtH+sC057eswQrIyX62b4aNrDBR3Zv+XdPQJ/Cisli7Ib1CokL+l
ARNcmwqw4xbZjaplsXabiF5pMlI3obyruz+DgvY9Eo/4xZ6Zd3RJxkOEP+t5MuBHNyn4XNua+pdy
7ziR/Zeuuh+CZvJ7WY7dBvFOccujORQyKLUVzDb6OGOWfvSQktEmpq92MnzqGWY6jg//25T+U+2b
9e/eFbRmQmiWkzhQ/AGAJjNSEyqH07LIKZE6GfEjhFqcRs91X8Kpj7YpM4K95k3mJvI0Y2sNXX/D
kfmZJ9F0tCcJOXTyNoQIVG+Adb0itV871+3vBcd8adnqlmhRSTyqbxz5ExFM6vhi2+gZSEnZqtNo
u2BbO3UXdf5i1CSNAbj+yk0RA5EyWdeAIX6WmjQ2DcmLh2gCrstzPrKGzDpVc2A0tIrXNaGd6xEK
8GYMKpZoyN3fJzH4K6guZLW6HxYd/qI8DrVu3Kxa7nMSh3a1HbYUTOMDFBxS4wmFWzswcw9lB0SH
8VVsNQV3Ozapy1hhLm90hVkwgl1c24ANtgK39b0Z7WAlReme8syip+cQIQz/ITpSPZr2Vu5c00yP
P8EazZG62o/Y0OjRpQNr12jUNiNn5J9y+GUPPT3Y3qqulmYLgmM640Gm7dugmeHKF4VzSVv51TRG
c8+jigjbub7p+o3z7X8OgrQ0qRzjpTfM/ByownguGTxxM8ucmW9pvU6T951WxkaLhVq5rmtuJ2J4
joRcl2uZpuleThTmfFGrY+dY/iptAlZnys/3tEUYxPRovCCVmfPGhLen+yWudjsDs2ztmiLS3tIv
rp6rxgL4pgib+vsXVGa+IXX2xQUyt/GDTH5LyMqokQlc72Pw4mLeK7p1r7PEOupZXp2rkD6uYciN
1TnDczwN2oOhuv1yzXHhCDOmyKssQSe6UxmvaG5tHC+xfmWT+EWCn70r+PW3kcSInEvvu0cSSzgd
U7E12az1g1I0Mup6epUDwgvDT+zPoHstoWlf3N4fEVRK7WrN8NRxJPFPq/QzibL/uWnE3tPa33Qy
Hvs0RFioWUwtyCo7a2K85LGRviba6CGLGmPM7mlwGwlvuXFUwuVTZKeR8lX8Hhx8e2lsTwfaVOk9
L45NA0G6gfxwinTtLq2If6GUVEhdc3oQZXYtHUJfINZh9Quh2WFLmXZmDNx4WUzLolXnMDePfS+D
e25oCGCS5LEtkD0MbiAfZpyU8B/ynmVVNX9D9E8asclMsHAepf1roY/tleKF/yCVV7Cu6Jy3Jo73
0Fen1QBW7UjTuNpMtRRgxHiucurgxMu9Znr/nrA8fCM+hdClnvTgsK4+587jdxLXhMmlvbsd5cgM
raCBwLfJr3bVk5xFfeGk9aPaEw/0kwrvTeWJ+dRnkb/LKI9tKpnqewxY0crp3RQmhjyVdi3fCG45
JVFBNtN8mHSyFPhP6+EpG50felW48xK+f0JiX5xtpvbrMDYSQgvlXnUUeDMrfI0It2fQzuOf4Tyj
1AizQQC7FUS4Cf/JsmqPuLmu++EzsBBLHm+pF+XIg4zkcerm/n2obXRzal+1MN3OFGuGupCK0iSi
NQycfheXWXpxpHW3PbosbqJNN1NL8k2PCPsQBUO4y+l90MKX30VPE6htir+o0dBVMzyyMjG1n0w3
eQYpDMjJTsXB8bF9g5hGAeA6+dkuCEsg0dk7goIVB+kbBvseYzGAp35aJeZgHezYhrtJVJJT6pRY
qNcDZGLMd1XwQ2ew0HEW3isvvTUe0ZV25wa3xLTUvvLi7jySxQjNN3L3hqCfarb0stzusxA1NOuw
yM+DZ4CWU4xhSfThRF7PBw5RfWsbnErymqTwNHQcJ6va6spHOF/tmo9A/8lgKcTX5kNZr5GaFPqG
6KlKMwOyHuF7FLCMZ+KV9WcO4AbLk6Izatss/EglXKTiRDg3W7Cd2cadOoPzShwS4gwTn/EDWVRr
giysVXOuEkZ50YzHCAH+nhlHuDICM9/qJVjajHvOjT80Z9bKD5qLJgv48OvQ5Few8taRuUm5KW2T
Ml8aW2emWYxu8jNWdfo4tE591jPtmsdm9uBnuWKEs0GBkrAFZAK6Zpbne7tQ8mwk4dHQC+0xjCZj
NXQcyjnVsPcGSnRatm8q2iV5UjwoAgEftHoyjqTAPy43FZmBnLYAUV7l40NlZi/YG72XTlekDhrB
O5mSLnzM927YD5ROntNEUAB2a3PfDUJuKzsDjUadxDMOKhYcMNWEYawp95HGVKdw9ibtii+iG/pV
Kpwvx23r57TibC+Lwv2hk9JuiSi6Z6Nnri2FjSZKvtBEBoBI3PKgIjW8K3RJKfBcMiLt/Khptrxn
Dn9Y2h8HP4gkrA6HoACzsGrULuWdvUFRqlHxGSUMeWo/VDsvd62vITIilBpheOingKSnJLuMHfMc
0fjemrlM862QFXd6RnwCoVDnNh4gt3XsiXRsh3eMJ9MqRU9Bg8kb3pmzIKQMm2fQapjqo+yJNUS5
6csm2LrCbQ4OBYy5dhBdl00yWLxuaXSbIFKwdJT3smwySruj2az6pBjee7Lod3UapfvEivG2uAEW
HE2HDt7mVxkyHNslChhjUJAMVayfsrA3NwUo2C8qVY/KCj80RyPvWnZMrTgVpC3LV7/184fyyxw5
3aUt4Xu260O7pZ2DICXXkG11+R4zdcovO2YviqBUXJj2e1drK0Yp4yGstIKKvc1aPSletCATZ51q
bRoh3VYsaIJMG09JK0kNBcxwNjXy+JJIR0Pe29ZRIdorlWFcR8kyU+RezdxES+eAFYf/JOu2oc+f
WtdWV0BPl8gdIKm2ApFZQcNZQ9TieWizVVVDU6DwHUgOtKyzTnaWMLv26VHhWw2effjThLd+ScsL
3lrhVaec6QgaURG+TYNT7t5Y5Je4W/LyhsBk23lmf4n3OIKjWxTX2asD8LEz9P5am3M3sJDGrYls
71j75YfRxMYNHcsZLGF9tFq3fPVK41QOdUpDpo62yThUFCvS5McwnlS6730zfKn7sX8BsM8yJPtF
C0tdwU9JAlq1gv5eEG6GkHyzohACs09aX72exqsuewttVksLQlcePFkCYzMxNitOHvlBEQ7MBION
KzOKY9ZwxhlUXJysSQ/MgYzzMAyUz4RDe7jXnZdYqRuhEcV3YPoW4i8EKU10r6wpX3dtJj7LKqKB
4zm/LdrsbhlUTEQdZvFOsK9LPz0VjjCulKn0KxZO/Yocj/jxRruoEtgyZalPAlxHgNVxchZR+K6o
CR/o4FHuY/lOzfkxabAx1VbxEiqzfbI0f+UUJV165qGF3ujfrUY4JJGuxrk1dMRtdE2PYM0pGdWF
9ab7RF0mo0b5n0CuN9NFLjCMXn7vC8IJhC9/kYP76lXIdDCXTixfZbWjqW3vqOs1hhkScdj598Kr
rnFWbClaYbgWFMlG/MWJw5kOwGjI7E2PrJ1JVec2dHrEmkC+u5Kk6+WmOJb+thRddYAPS82QUTNP
9HDLsJqtVdVT1URmeRlN56dNSWstWu29gNCPrbzuHxM7Gh4Np4oADyoytFWLiIhucur46P4HPX9j
xfeAVaneNMAFDvRjvJVCeHmg+25R+YBinpr1zUMCoXwzuvbYtZ4V9Qwcjdqr18JIko69w5qW7izN
8q5um5wROFfPrsPBVGpiY2qEtphBTlNkpDhZUlQ9+EYc7PE2mhtikV7NKefgm4rHGmfK1sZEj+DF
eHWTpD5EUcaEwRBoGcbqQFcMMWID0FaEU3TN7eDvTRJg4s/KqSg4T1XfRaG552VDhCJiCHyBlFyC
HIw0AFND1HfE/saT14rsoCegKKooJ++uYR2KAAJ25jT49tNI1rLbqKd03sDVrTUbBZJXuxtFV3UD
YSzu9ewT+nkLm9Lotu6MbFHMVih1WykqTi1Fc9NGK6sg/pletLHN/Zp4laGCPd4QkovbTx06jbLh
2Gv9HliWt22opGLgKcnc6OFTGUl9b13PP1PS9gG2xulGphOgVFcQBptJcUngeN5l+kKwcL6JjMTf
d0XfvCANYSEvFRkjSv4qXGQm9hhPm6ofqpOTI9ZwYS8dUKmfwE6ggim/ZVhE17FbxKBje+sTDsxQ
f7W6Vl3DDOlVVpvaUTOi53HSCPAVrfsyKo53uMjGn3V1B6JkTUeaGjUaONV8AQ6ePgeXNagTWulu
uYpA5OKKCY04JYKVLsoYFJlh3yprrJGXTmSLOtWHJZX12Pe/+t5oHycZYWUQqIFaSrCwpUmgNTyS
1vsxZ3Ua1BsfdQk5rOF7ag/dLut1/Uj8ySMHGp18U+82YYte1G1Cb2/Mf9VYVMCc1HTqu1puw25u
YCehfR6WzfBA1QdUDa1VsYqR8xzQ257IN9Efij5Rm6Yv3wqzr9cIja1Pt54OxWS5T7WLcUAICAaW
+8uOInTFbTo89159YXYQHPpER24rsvSVdmDwkMxyct9qTk7D3NqH9vhchgFKbWp6mRWfCspRTQpU
O0zRQlokXJUjEeWTWf5K6oglTyIfIKDaRC/G3dGgoHLywK9athk8o5tO10YW24flKmKvbuNhzX2c
fOMyVCWata6x1pnPsWJp+hU1MymnQ+WuMdDrV6F3+jXvTc7oKUOiYUXyPrSfBUnQz6Yn5R2yBAkg
5mfp6vorIem45LTy70vLbbBYG6jI1t5TGvJJTFd3Kw+ulFG6zwmq+K4aO4RNRrMuhyZwV5HglGGg
QcKM2tJCjMYvCqOkHzfDnSyHnjJ6hgHARbDcQvO/OdIkyiOfrPUkO+fV9hFrjuCSP/hKNMaSVHy3
yn9tougp4VDfx85EfVFXcOuxn9BmYdmuQkCETjz4P2aXLJx2FNpxlB+Jxe3XOvCNI9W48MWWaKfN
2D15cT48WDpmsziRs3NA5EdMts3J1I3wlO1yy+4vKZlLG1+1pMk6Kdr4yv3oUsfbCeX+6j0qv0ab
o3wxEWDVuU7Gi47HRJ/K7BPh4ntEc/JcTrxEz2r86CrkCSLQoifOn8jtM2x8OXIjapS0CvJ6iO/L
RhsF9psp8E5mX9RkUQTTpq+85LJsSHyV+zq2vpcKbozO0oDOtCH55bfJKfJYR4+Ks9ch04b2kFJ/
pZ/e+dvQpc1sadpW0GlDXm3ggkzIDaomo9ijxKrhfxc0dTvV0c/KyP2BALb1laf2eqpRf7I1Z+/S
+zo4lH3XWUMbD+gYSyA6kwf/Bx604ElR4FrL3C/2tAPkllOatRYOBWXDOjtzebi2e/P/43F/MwGk
tj5Wv//j375/FQk5nBLF50/139kJIA1wCP6/iQub3znJi83v//s5f/MWPAc6bkAukes6mI1BSv8X
b4G7PN8DHOliNeQOwLV/4xas4N99ixuQptjOHMrIk6RoVfwf/2b5/27bhkGmqovKfyEx/O//9T/y
0uS/XP/v+WmYRv+n35FsAMc1DN/WSYEl88X9Fwt9lnZxakxBfegy4W58hE2T0dVYUHwYYPTAkwI1
UGSTZm6tmGnMUEJ3C7qoPBhdP2wKpsqriFj5lWMU0TrVJJhGepHCaFktZR74dxQvq53OmXRbSRWd
uxJHiy9giGWduemJY6CkRvxRFl9aiS5Ii758F+m3chSEe9dtIRTARbOYimyMOv5GxujvpTerNcfi
mGAPSlzbORPAUsa6je7Gn6f44ncmMCXYco6B5isyxAZbMiE+7MF5EBVfyyAYvM2/bK3xN6Hd7oeh
JjdtxKtGJNjbaOkRZZ7wgcGGo5mV+rbB4E2iIqeeKZyrJ84+LBznLtL8rEfE2Wuto9YInKezO0b7
crIpnST1tTGccDv6xCwXQLNafQLKghDdltmjGUVfbpgbdz9h7ZT5F5o+zamYRmONQqXFKLTSqEqB
90YOZaGmXdspdKUBq/xqivTPibHRL8kOn0zn3vdmtYVNlt3DyPtMqh21C6vhhNzDG982tvF7Kglg
Sr3qwchNA31MsIYqIzdmMeqrRiZfLcW8iPCnNGtY/RXGsB4TirxuT+oSmATIQzQa1Y7/0F9ZT9S4
VTkD/Ql1XwLhXYPffqebimE+yjfTgLbOwWMSuwyQfvTL0VgElWGBEjI2n5qOplTWynUQZPGmb2Ms
XZ1Y7W6EFz2gGeg3DGV/gRva5B75NzoRfYYorm2SrgqbbkRIsdeTbr2WDdqPKmH9n9a/jHkt5dSj
t8mw/KydtHiMeSPXGvS53XVVWPxAQZpP8ClWo+Uh926vRhgQNDCU9y5RyToJUZyjMVlTgmexk5Xd
ih7IEc/Xk+kXFzGygNN/NFXxWNXkuiObQjWA2jVN+VFol3wFbnicxcR4ByeRHXPLohKZfdUOsbye
EPeWtY3nl/lb1hFFynivMDtZMWGVmQ703dMOrU71PZmdOeENsC+xG+E29Mgrz0K+edeiUXKYpUrm
9hXc3l3RmdQv6gmXqR4xtSbgKyKqtKALTj+kYhkTiVXBMU4W13AQfU9eQe0d2moOedJ64s2I8AOY
QtIHpY89zFEMSjX9wwq1YpJGL1RDBwoDqp5l63+l/jOFvrPs/XpLcgv2N+1EHBFjWeO5ONPvbSP7
m9sUJOe4e2+q7kjd1DP6QGo0FBhYoL9ZVb4d+uQvw9yEBa2YvHcOoT8RbuSo+ibd4JCO93G0JKGW
htrSrnxpqajl+EH/D3tnttw20mXrJ0IHhgQycUuCBClqtCbbNwjZsjDPM57+fKD/PmWrHHL3uT4X
xaBolQiCQA57r/WtLA222BFjH9j9uNHdqtzimSb3OpW70AL4luR6wfHXVCjhebUpQ03aDPGx+tZk
dnBrX9MaJH7d0q4lg86+Wsc29GfapgzCxAuM53mcyn2oD5+ILKT1DG1pkJTy+tlUG8RNhbU1JBE7
gUNUp9BGnGBOfVeDS7u0lonwGgK6N3U3h7vIKppdERO2umZ2IERgdBqyT6oGOJMDJ8NC2e6DlJx0
dobLXkT6jTss7p4V7Vj3RArG0X0Z1QsSkeKeVUe9Sbr8DTO44RPNQOpfZHyX8YWWs40a74M2OQyz
tdEhShkaqUDGrcRxTVjfeD3Md6aVnLrVEWVZkbOtsPWqgKzUeEAmaaLNMov7OAT6NJgCnm4fOCcH
+/ApmQbjWDgUYVQeQkdAY5exjzlV5pLvydn7fi6unsusCGfSXactrwiHPKRRe2uenhKDMphj0Nkh
vMK3QrJY5z6+Y/M/+a5RgrYLFPOGbJyTaUL8rtbQRcIx14HfNKb+pBtTtSPFrUVzqneHpYxPgp7j
lkgYd8vVkl7aGaCGcI6OmRr8Mh1tugTjxKDDOApsePFcatbkIJoDKpj2jcX42vYACA8nTTsRQGP7
4WDeaqAVTsUQV9tUKzD+ZnVO9kavb9OEt9McmSCDWK5JrCoOWlNeWdOsn5D12R6nAnU+KeVR7aIy
Kaxnt18S3xKSjMyhrgjcc67KhHZhUswYPxvheHG3OpTXo2jWh/OzenmLZCIvzj8Q9T4duNB+HmWB
ER13MaqqNuReJnJ+mGsbHe75aR2TmNU92S563NCxHkqdRpTWR2QTIxNqhHk3reA11JrDqgjEGIMs
cH1WwJq4EGTEbbqEEB1QtG85Xut9OddQPLF2ELnAhZ75KD4AkJuCPLNZ3K7RpruZ1K6sm00wa0Vx
NMhuAmU6+aO2XK1pLf9/Afo/WoAaBt/VRyvQPfkM8evLrwvQ//w//1mBKv2/WEEq2mC2QSoNq8z/
8L6U/C/Hogy3pi0YumvJXxagxDPoZDog2WI6t4UDaeQ/C1AgYYSIOy6Bu6CXTIe8hXcLzo8WoGck
0C+8DeE6FpAYwVabm8DS15Xur0iTcJz0RVVlf7BpnHg1AoYbLSmTU1vVNx1jj+eAl/HjXEspCOgG
TiHcxCWq4KS6FdUSATmmUtalrIQqWriSJKvLdXasaepv3L5oj50xXLU2emqcebXvRiSe/HK+b38e
7K+L6HfUI1s3hSL2grW4kpzgM/7nFypLTYgJw/bEFo6vimk53qdabiKFYeFb4JhAGk4ijCtfZYks
+uP3Nt6l9P18c1fZpGzQycba9Pv5a6xkMBiDOr+pI1a6pU86EbblOdqxyBs3fRDeVA7w9BTBXGDF
/fb/4f352nATSq4xYTm/v/9iTGk1C9H5uWpv2cynnjGCPm5hXuUyBKaeHuuY1VyctzAdMBn95f3f
YdXOn9/i0wsub9Oy1bvPP1GjTTObk2/bVC6TZvgUkpkIVYjqMxYaxXTXMaOo+HszqGxLx1WwgvQV
WB8mAwR2iNU+PqQ/HxGD+3pzGaTa/35GuikKAqvqOl8rGeKNZIogCIn68uN3Mbg5fwXV8MERmBjQ
+JSgtsw+8ve3adFFtUMdsHFZDLZaiCd2zeQkT1VARLTThRd6WATXS1tulTkYh5566a1sKJTR1jEv
KwsXTTY5zimJhfI/PrZ3mKLzoa2B3ERsmlySYj1Dv9wQdj2YVmTQzWvrVxmgA3C06LuwiLmbg4dY
6PrWAT33lyvh36cdiZ3pmrZQ+KP+tZENIuglyiLOinmWeLbAzbaV7pa7jz/an866STXQJbYVTa21
/vsvH01XrZkYacpHg9iAd4iPgaOi3WQW8dkfv9WfzuKvb/XuC4YmSMaFnfW+mmOUABmU6T55pTVe
bSwp2GeDAYuj+S9srzP87JcB+fzlEZnjIOyBMuW8H5DnKHUUW4TON6WO40XrioOb66culvmexQbN
G/cGfUx/VVXjQ4dTajfXw4GhgTKsJlOKjra1GxPN10bHPKSZhLkC+Gug0OupHtYClUwAJuzIyH6D
QajFbw20DeKkzatgngbUTuFba2A6mdPbRpVkHKd2wuLZjC8VtIfuzui1r6K248PH5/s8VL375DRJ
pW5QkpHmvy5bRcXcLDtu3MyED2RM8R16TWA9IZ9Ki4a7Tm/gYgzaTg7uQ5sJ0oLEfDsWg/SmCdSZ
U9zj4qw3OgauTY/avVLl6FnEVngh+XLFwMWCfw5vQ8NWPrPLayWXQ8W6EcSdh+POurRNAe6i/R7n
rEBDNeqH4PPstIQfJj3p8Mnzxx/ZeE/sW79tS2fuWgcrm//e3aqJmznpYmcdccfkoPeYb8Y6+TGV
4J3b8XGh8g5uABwTAPjpgPrT2mj224yGSO/ifUXH5jIsX1G3aJe6/sUkF8JrKuNLFCwGPDskdK5t
7J3epljQkQ1nZfLB7YODq39LNBU95hPZk6NcQyNqjIcmo1k35DPqAB1CdIed2W1JK9D4N5Hkd1RY
79yyeuz6S4PwaZCaRGvSmTA7nT0KjJXplCyhu7UiaW7ikZynfrgD6PaohlM6YbMp8x7PgLjXdftR
2dl9k5DhSnoqcRFFv+sGxdaSZXKKsKoRmtwvsrK80hyZR0X8FG8bZZBD3U3wj8JHK0FTJYcbaixw
kNndq3n8PlfE62lVgRErrHPOHbqi9MJUtxJcfq4dhqp/gMHabUF934RjfEpbke+n6rGOcYVjyyYr
eMguhF53mwRT5Wa2GzLrB+2TUQKgKd3vUWN/L2Vza4sHp8Syltf2V2CMdLPEZ5kjP4WYfMwpR24C
aTmbTvFHoGw9OiH9jMRm40xQkLVhvALk0XQ3WTT/5ar698ClbGqdbNfoPTpSvlvSTW1o9zaxyT6S
hn2VT74aUm1rxNNDMFFsQ2y5DbKi+Mv4/8d3tZl1bXRE60Tw+8jsNlwd7pIy7epPrTXe9WX21jfO
NYSpx0akz6nrfP7L3fPvtRc6YGYCwzVcSKTmu9ppGyJS1rKetZcYOvIzcsa2hFZp1+6aF1sOC5CQ
k96t+Zz2cvvxm/970UnqiLkuz12X2Hvn3Y0b9tSTxqHk48ryM05rpC+0GsWSagBzzQt2ylJ71eg/
/+U0GysA7/dRkjdGd8I617IsTvXv5xmCnMbWlPMs4J+53GE7K8/x/YWEAaaQiXP2DFt76MhbxdTd
MnjCFspenOEJ0Zfxt6P596zP0SBnUxTLDcmS6PejSZHSGUSmt5RvWQXBGcEbUKU71EaQrtTMnTm2
aGelPmxCUd4gePaI3kKlF40PUMPQVGe69/E38x5hzJiqbNbDFDYQ2BuU9n8/phoAzgKfvgWZZqpt
Rhu4WiHhJJI8VeH8hkMbOU9doj9zTOTUQfacW+WnWeJpbxFTk4cYbg6t6C4iDPJgyQE4SYdiJN+r
1+nhAz7Pqw7x1zVLkcGfRmBBQX6F/PktEsEE8Yg//fFHOi9r3n/pLlhPdoSWy17t3VqEUE9NI9a0
9WEiYT33urC/NtDm7YqhZ1I2SKIZEvIMBktgscjIh11agabSXm/8nN1aqzsvyGuqjUMRHhU2rbaq
8xCjujs6np4cM1IpEQF6aRhYx16oB90sKeg5NOAnQUJP4166k+wOdskHDsUxtJhWJwKXQs5RGZPs
9/FHFu9AkD+/RdcwLEvShGEH/fu3SJvVzWc1tv6QEgYaRYcI96CMtPmw1MblgII4tCNxjEYsqX1R
TJsyegOr4tEcjTB1C+3A8hzIazA5CGVNSi9IwDeIEkB0JuXnfMJahVak5G87+y77pqnxsYmwL2Qk
6e36cV3/OJaXI6PemCuayDaBpThDekGwYLhDtwtFBFjB0pKOnaWCFkrQInDT2/uxdF4/PhvnVd+/
LoBfzsa7+2zsslGE5dz6IVFQlJjnZmsuRrMpVx5xlap8x7hQbUcAVY4ByM41W3InpP04JN3Nx8fy
noL6n29GMUkzChny/dCn5kGMs923vpvLwR+Fmk/CTJ/7AD1fbcyXaIXWxDDsVrSy16QJ4yafyvRG
uhVBzNlh4cAvAwB2uB1cqLIFqkg3px20aPjk1jVOUuBWEuk3cHPBJq7Ll87oh6MLNXgT1I7yOBkP
/NmHRvXIVmRAWPNAN5nkrmKXq/iNYGAMOdJEwmwHezt3PueV3WyUSx/ZWoLJT0mAosV0jEyGKGWp
HNyJcveT22Pk0J8tEbwg1nh0+oS5vXJ3squf+67dWnUUX8a1tRVN+KqMJLv4y7nlon73NaM+MOgw
OrajU9L4/aKn4yjXumrrK5G+EGpTetqiEzW4sKb/+J3+MH85LD5pjQpwS1Jfp/NfNlJtljpFU9Jk
r8LiLanqLbqvA0PnrSKmahOhbSNVHgtmIR4+fuM/LHmphQFZNAGdOlJ/v3HGvdNXMrAZngvSqHHo
b3o1iWPatd9NS9KRUYEnTUCXTpE6GzvU412OywRhj7YGw5eoqNWrsPvYX6rJ2c4ITpCK7wPHiP4y
7P5hSePowgSFj+KEKty7c9SFcW0Gid76RYQWfKxPZZu8DHp2O2k25rj4rUXG/7fZ6w+LGip+xK9i
97Bsmsy/fzEuUAzikLm7jKG/1i2k4JrmSRl7iyMvQxVgGnMQ7mmudaDK8MkM1NFsi8EbXfxCVilu
JyzaHqHPwx4ktYVGaH6IDdhF2t+WQOuk86+L1WbqlHwvAr7270ca991gIw9tUXCWnYeLesWsy2jj
6Oja7Sh5+/jC+eMVyxZJuQblNip9v7+d4yIphgHS0iC7GjvzSgje1SzAQw6pReqiJHhmgU+o/e2C
fdeiX8c7INsspsX6hQglfn/jpDXC0hBV6+dL9zzO4s6Q7A4DCCzbaGpu2K7Q/mD/mU4RyIkQqU5i
t140aOzDgxAABHmaW0sf9rpKL5aFxujHJ+YPpSgOULJ51LmZlf1+1Bjn3l7AJnJHaeKFUYWWqSCD
LkX4z77xBw5CMM5CYcJlvybn+0qEtNyXaicbc6FClr1ZM6fw46M6w7DfXx6skPmm2N0q8f5C7sIh
MK1Cb/y5h3hJWHVEgLd9zNol8Wh8S7wtLlwP5M/7ECEpDWdsLSZFxD5R+S1U8sK043trmn70STTe
90Z4FwUt7pni5GoW/BkVXS+MNJe1W0P+COzCR52rXxfMCwASrzpFsy12I/dqIXjbKwaWcDE40V3k
uMNzW18VFTuEeKLCc2y7Dt6w/Xnps/KoWYl8MuvwdanjXTpARRiLaLrKDKY1q1lg6FZeW7MG+PiE
/eH6Vq7jOAzG4PGl8e76jjQVz3bh1P4Q2ltribGhCNCFY9GTDt7buFv7O0dr3pLxr0XsP6y1XGYd
IPnSIEXkfRE7TgzK/Y2sfWfK5CHRe3GItYCYVoyn+NCwSo9NczEg0yS7k/omlhyb4Dbrf7+nYi9l
o8VZuxH/mhmqAuhopUTtA4G6aUSONSzVITmPRbmVkfEyqcK4RjYGK9ps/3K5/qGQj/zGoprLJkZS
y393l5sL3Wc4aTAC5GyD04t8U5XfkioML/NwFYNrbrENF+JHh3BfRXX0l7v4D6OMq1PyE45B+gs2
/d9HGVZKRedGdg0qFH5m5R6tYJuott1gYzG9Rv/rJ2Yr9Ie9JGtKHRwqqQgW4/jv76mwVPQ4YXjP
IXe/laYEsV11zu1E0WYfd7gbiyHDdVC7D5qtdC7D4BXMMHEDuMr8cArc20R7KdAD7iAc4ZiMY1AK
oxXe9maHnLyGl43Ce9tJDAOZtLRHFbTbam7A3elteglUTj61lJgISQAlHWXP7TzMW9k2CXQ3lwZ2
m921WT7SRSjBzDo6295iih8LpOTQNfPwkOOtek6F+DY4kb0bzQmfEHuiq9BY/xB8/JdUan4ybA1T
1z9RzdGw+bKMlKP9FLtpcqT8FVwFMXTgshTara0Pzd2y4pn60bqjsVE/dm9WqVa0zeA8K+upX4yV
1V9uG1R+TR8/SHYQd+Voa1djEwy09gv23CoK3E+JdOdNGM6nqMeqhq7oqS0MVJCz5X5GLoDWAz/a
pjOFuCnc7ImVTH8kym25nkwdVU2POrtzv7IJSq8q2NKXCnjghhmyeJrm5EFvQsITsOjsIVrNXyLW
bfncTS+itDPGDjP1ukWDNaXDqprnvrxPYvndjKrlu54ad4XKvnR5jKnFFPHVLPsYWkX3Ws2YU6J+
zABa5mW/y9H2sN8D2hKXBTuwLlsaL06beZMYOWm18YCNOrNagj0rVvV99txpSY9NjZ/OL5FMoVBs
idyzdBlfM7PH111Z4jamTHJ+yVCVfYFc38+KGDHq+lDqYvj57PxagKChHdb4WTDNSWrZl5Qekfqv
z/55GPNw2FUjNTllV/l+RnGEmqKMr4Jxjq9ABVDrDEk8DgNsObjmtXLjal15qmXzdXJggoAT6nBm
jeim12eo87Ndlpn6Bn34cqOVzXID5cosg/rm/Aqdvxn/dYJBYEkPZeNg9Qjs238e6qLfxqxVrjGr
RZ4NS2jVQ6eHdi4wsJmVeJxQTR/wePpjhzEWmxSOr5Qt1QVSnaeZb2AfSRnuMkRs9wIvkjEXxjO+
4fLURuxlNJbJelUBsq0M7RME9TtYth1ah0K7NRpqx27c+QEETc8O7eAhjFKS6doWzuP6Y84S/2pe
YGC0JM8OWq7BMkzHW5YJDTJ1DVECgnScfVInzJZ8ujuQPniuoR8cQacGW6PGxZ7oTgJVe0juKDAN
uwkwhbfMDuV3B2GwpcfDiQQ3nAWr2yibk8yvykruusIMnsBjEKQgupy1FapCZ1qeZigfmyQcoPhr
wfJkpjnxm4Z7hwOmecq/ZuuLAjfWcerB51qV9Gu2L48h8XT3TldAiDPqxxpCptemaHSqxcI4UK5q
SLbEN04bW7ABeMbSdWSvsZFE/uGA6VgjJbPVXMp6kXtZp1+tjLBBqToH6gyS/aUUG9EF5TVOuHBL
e62BnxWBLq3k41qj3JgpCMLIDtecAcu413No69pwiwKs3bkLH9sdAvdxII3I0yclfSvljcmxy7zJ
GKsrbTaX00QCSmuejAbbLd3z4A5/dP81nMTnoR9PxLUUNw4S9+uy5TopTaipWpN3kL/KjXCq6JWY
onljihA5YkmURBna+W5o0dskRZffL3l/N6vJ+ZInAKDboZqO2qS1n+3pybYR/Vix2FmVRuG4SAbU
lbX60kcXtTk7X+n/TvupWbpDq4XpZ9uh0b6+7uCi2WUVueDDxLBqqbJ9dBC0bM3GnA99FOMNWJIn
QK1fGUiyrwVauqxK7xOzbG6VkTpPEU6cMM6fpn7E86Tiq2h+qkRtPKjGLW8QbT6GfRM8ku2cXicd
mK71p0xgaCvaDFf96soZAWz6NrXXOyaZjQyd4N5dH+ZOoKSMFnHKaIF6VWI2B6voO2+huHSocCw9
uoEjvBhQM/22cuYPw1/IpP5tGqd8W5dJe99PkXHlivhT0w7tfbc+GBP1g6kkkha/DyamwabsXLjj
xVhgUMStndwnfZfcx0XlOaMO5afBD6smeRgd9zMiv5T9msO9aKZcI0IejBWo0v7gix6x14w9k48S
txB02Y/bZCS09jVtuXxTwJDwVd3RphibeseA51zaBKnt7C6OvGkFAoWqnm/Oz7C2IAROs629aAm0
Mot+3oTsdcqr6MbJntw6BM8x2C6lsdCEbWgZyMqo2EgE7p6jOeaFYzD3urW7HNw5l2uIl5dW0bWc
JT48I61OgnAOCC2J64/Yj/oU8yAt2vbOjNE0WmTOn2pTVad89Sy2Em38ebIrBf8aJSMb/QBox/kB
wf2Tkbq6r7eEqwu33qmQaHIRBC9L3J2cCBRMUgNbHL47AdzZjDobH+DkEvvZw3Das6MGTyjhSAtk
zoaOXQAXaQJULb8w5+XQsI3Y2CLeaYPrW1b1GqfppzQNUKRm8z5c4h8QAf2GXEdbG8WuaAVHwbpv
mNpdKdVhMRear0Fy2UbtM8ZjOHrNazJcCuZxNjDbqRNfoAJ+0rU5A9bW37Gch6aIJEWmJnP+YOOH
Yw2p5eJS9d2zOXe3y7h2lcnWkeE669JZCgRKEjggMn3GF3kQi/3dNCNftLE/mRfQthnWtDdkctfI
IV+XbkIZapVbLQxYtEo4/Q1iuUmHsEErFDFkWA472S/QVAglZTOUXBjl8kTK1i3Wn8UzgKWmzXK0
5uxuKDaiZ8uErvM4kfOJBdjYW8Xit7G2mwfTT7E02RktRzn/YMd5VxFL6c2yEdu8ElQg89nitLFk
tflYVcFaWU9PWC3GS6d6TNMaNxNspkSAoexboW8MrOuehfFuF+Q69Hz1XYHlhvyJSJmMmLvCDT7h
UavxXc3Y2xNWJpqer0VGuUVVze2pbrKkV7tlGTsyz4lTaIuL3HIGepPaTTyBMl6cvV0uhqc3Mx/I
Mr4WlX5NqQS+hvIL3fQkmC/PbZfXCPsYzT/zSEKrAWaLpgo5LoSnN43az1p9ZaYEG6AIKbd1Zd3q
jWZtwDURF2Qk28z8bPbqGrACxWebSzXNswqKZ9LuajgXOGMKuGFGgxhwgOejDSh+S/Pa1thHFNDv
9+1gIlZ0GBKE/KF1Q+WVynrTCkvfYtqxNik0sHRY7vTWZYds2OYmIJRDgInfpkUXHkCgAD6aAFfh
0A03Q4ybZZY0LZzlCoJAfzFFEYx9K/Trsbw0jfiRqONuQ57VBZXAt4JSMoSGTdvnP1SSvFktQMtx
AcfXs7LYyKHZpznfsRjaJ2ewvtZGhcAAXLH9SUCVoRkdupD7RywJk+42IA+gDKkKChk2622VdKQ4
7cu0rTzy4jOYBeF+MZ0XVByYw2s73TcOYIm6H5h2DcczElLA6rm7tBKBN1ufPtuGpvlyHG+aarCI
MkHuYNTjqS+Zl0C/HnMzbvygyAC56MuxrfvvBRNgUs3xXTc3N0OCjr+PI+kVdYWSc5xxA6/P2lj3
mtDtj0DtrijnCH9cQsAnk1WeYsk2lzqjvYL5MiU0pCDRyS2g4Ne6bHaAeguv1KkZK5B1UMyak+rD
BpVBS9Bvid9re36xT6z6VHUh7LdR+fRu6pOhNVQUK732dDetTyb7mwpGcGX6vd5fnUmAtZirk3RA
+mIFsLlLIbdNDYXxUqjt+dijfCr25Dl9pzUQnxKidU4Oe3cCEFvs+Uj8Ga5C3cv0tD3ZdSKQ962y
j2ZadkOsrss0PZgh9gpslNC8QPXAY6o3+UDyXb+ehDShueAW2Em0QOtPkS3nQznbPjlnG9Tt4zFX
KLZBYfELbAIvVOMgb3ZaDQpEf5grZCPjGJABIM32dH6gL7iXrekCprB3U5uT4NPZAolaTq5CBkB/
WzeqOMW29txowbhv15/OL7EFv4wLmeyWJj/FZV2cljwqTmpaviqbxZLVIyyjEFXtegcbPX7brtwk
61mu27ZciWfFicMrjqB2PNnl1jEhviuO9OxEHEV2Stdnxhj5kCe7Q1r0nxWGX5KF/xtGiT+024vC
eCoy2Ix6Y8P+WP8xyVyGyvPT0QYobpnyUBdzeJrTNDqdn7nRctBgdi0B0v9WYLeGVuzLphbEUDT1
c1S10/7nj1rkZiQckZYlwH+hpGCXR5Izpu/kdH6YgcKfpvIZDHf+82XVCbUpnKSBf19lUGOBZLHX
CBAA9r120dTpN4ONKeSURBEiDMEgDYdrK4XsEEHor2NfFY2ih6aPdDyZ1wzJ5ZN1lnYw+MbxOMQ4
rdnB7cwRafqSaV5MFi24DY2HqUo3CXFc+1qrTG7yFMFGK5t9GP3AtxkQ8OmunoEGFlxxJJVI39uB
zeYaEv6suct2TCEtCnoPxNUwgKWg5nsiK4yOgXXW3dfZ7EhUi6ZdCiFrHDtI464R4b9bgbkqp+rN
fmTNfI5F2Z7OZErn/KobaoT1DPNSXJxf7dffsmsD4GxAqUKbIZzo4KbOr1tRQZDZ+fd0p1c4As4v
nx/Of/78jORHsQVOqH7+68/3+fl4/l/LlScL87jZ/nzx/D9V58P9589VuDQ8pPq4Gv7vsU3ngz//
zs8jsWc4MeYifx7SP78YBZGzmybxDGE5Zs29wr1TzQYjMDFNh5Bg/8G+nlGw//x4fnZ+7d3vIeXI
9n1fPJ5fPz+MYWOu2tn/ZsnKsLX3ODdvzi9h2152DczativYKqsAdwvBs975x38eloSNdLnAUYQU
zVPG9P5CrHHiKrMuSoO1eFS35IWPdeA1ZU3GsCau0FA6XrXY7T7tEjybuRF41QS4Rl97gVMyiy3i
uLcpMbAIhYa9JVv1OxMRwngG5zXS9IjUfvFk2FtYRI2WeNliugKaDHORJneeU5yBoG/4ouqyzYjA
ykzHH5k+6f4SEa7orPASG/U+3d5Y/6bYutxElDrYZ8NG+MKKLfIaBvJNnS+ku+VWgs6VsQeI4Y92
6q4b27xDsILsc8LeHuDvLqnYAwxZtL2+yK+uvLUNYuqm+lswhRm5DMAcpWmw+w+6xwxrvdbjZksG
J8a2Eh+jZnHIDrDviw5xUbHUB7ZWt8sMY9Id5k2L+4nYetO3jO4yg2q+VfiXtjDrySYMsN6AZrNG
msBx6XrNgBEDCiPAmaz+Ft/jJL+LRWBuKgu8rhveWuUEHKh864S9g0cQbpg/fwyDAdKnY+OhrM4b
WnGBn59dRUIXYUJhwcaOYhE1FipiDSskkgsbfO9GWarL3Kq+TP1NrxefgrQe/SZUyqMY6d4Cw/hG
vDEwJ1W/VmH/oHX1jFl+rLZxMZ3CJHrJk72WN0TiqVWW2AvPbGAN5TWYmrJwT2GDNiFmbWQUI64t
84dTBMYhGh4j5FufQpjjmyoOLjX0KSdjPs5DiRrJ0i9hS1S71CV+F9tf7Ol1XvyMEbWm66R6LYFQ
7Fq2wHvDDgkHxDK9JafB2Qz6IH03bHDCYHPK5rDcGi02jbZJKWsZ6TW5KeGhDZYfaBzTaymq8kI0
6pQPuJJmexjvLIRncV49a1nVnqSAKt0nPasdUZdXWQxxYBCQj9IYoEv+pHEIJ5vSBzaVgTZgQETO
IjKxL2USHFqzemF3i0W+MUs/lOZwEzsbvWfJV2i05au+C/Gpy4bIYove+gxnz8glG0KQO1tKYCvh
AwNLM8cPbGhmP15Bkwl92VMw3KFjclmZsDZAanByGudxMFWLv25DAhISFx08Tq4dFwT12xhK6zF3
iuoSqxUzUV6xDk4p2Qbouxcqiaiioi/455jhFyv2rKRpLjvqQ+1qexe5arYVrJedGtXnyaiIcvuW
ln1zUwd+EjQJuVDmNek2DPmTBt9FL691A/XHYBPu10Yg7pN5yPeO3YLoyGyXyEjxdcxgy7fCAWUf
s97vaeCyrdguRvxsgQTax0VPpGTJxgmqAu7LsMCkXmd78npaqh9x5RHiNlLGKmDQVUAZzKzZRfwR
kNvJse/bjdAx+PdxpnYzwLM+U+Z1ZtIWTmF7eiHmYTIMGZgz/WXVgFUaIXEaZ4d9HRX9bHkDSvqi
lfEXraze+nESF72BBY6VvOPnDnItjEX70HZzbiP+f1Cp5o7s4u9RHOynwgan0cUk0MQuXIgxwldP
Xu+mLpBzQmZYMxjjS3ROyqsQbDN1imAvmmk+NGW5+GSYgBM1x9c4Luc7RkCEMANmxqaewIqnSb2f
R7IomiV3jhq7OQPF9yln7x46dXkyBhZglm4+CS0P9sS5W0fMxjZLII14riE41X0yeiHM8ftusl4D
+6qsgCfSx9EGG/RBIJLbpTRceBbQnRebtVmTc2uvd9FoEXpeT8YNaQhs4twhp0cpfceakWWyUL6q
1wdMtJGgNEdM8UUnXeFrdUNQWJVe/XwwGRs7y30L6ogFFk2Ine6OtP4wvvLHZB1dlgUyFZLttpJ2
oKQFSHEQI6k9pv2pRTh/YkM54Tykf5GHa9anVcQU1xmp1tWk6dtNeIRCnm3NmBygSiswJoZkWkp5
cOZC2zeQj7qgb0gAfBEGYW2VVcW0ySPTe2oJ7t1jp6MtPEH5jFS0J9MxRObKaK3NCYUhdzwIvX+Z
iyU6ymDgb8EADAgeYV4xd7y6A0RX7arehMHRujHsiS47xVZabgoi2J04bL+P+fDdJFoyxhO7KYDG
EKVXGKwT5x+laR1nx/LndHaohQIlbDT4Ji2gKVawt4YJ/Iu9zKZHurkxe7AvzEGfCY0W+yQunpcu
uYoCmhrhmBMR3dgalxtGDzIzDyFVrz3Kq2Z+aANGWZyeoPFF+IVio71lcYt2xyw22gTCdHHc5gTv
z21Mv+jM1Q7OnenyNy2Gx5ua07emHrvTuK8w1m5wQ5FlCkRl3yaPlLwxH7n7vrBu3EW5KGvhIEkz
zuBMjNcjfEFWDK7ajfm6x1LZfOFmGsDXfrqN2lOH+Rrnu7pJWQGGGRzmxqq+x6nLRSeG9GpK289p
ncT+TPFlX/bD3qZqtmOdHJJvizCOmEGSN1PjKhLsQkoyoMZyTKG7JbQMGLS9MBTLfmxIqY8m8p6o
1ANc7OMbYGK71iLRawnRzyV1xBTL6mGARb2bv2DpyD8NNJC8JIV9LYuigM5CZlspELARq3Q5oRE/
DmH6OhphtQV7IPDgpjR4MutblrmmL8aGMZZa18FolmDXSRIfaKgdqcv8H8rOdLdxrs2ut5IbYIfz
AAT9Q/MsS5bHP0TZ5eJMHh4ejlefxfr6S6cbSdDB+0KAy66yLVE8z7D32uPeaWV2bCTRK0qEe4yr
gOT94UtDT3mElh+chiCIgCEynJGTybJtCICKofu7MArQAenVS4NMgKfapocNR/NqBDPYFfRY+nTT
kwE6FOvVXeSANeBuq8MkdQdzh3NLPlnhHX4LjEPCNvI0Mp/QKJTPaOOzjY+5eWW0H0SDiYeTpu15
iJMP3m71Q/ktZb0Tl4sg/EOSffGetB28P6ENS33+EGVcsVKumR2srhrIJ2LGUHvRph964w+Qx6MP
NVIGw6qrHe+9GPFvIgJkSuLN2efVcMXBL7E3KHoCRklOmKY706z7FaFF09XiaV44qV3s85IScuQf
2gZavhnr+NMZuj3RPN1NuHF0YWd6UYMoHkne7hhBGcjR8j9QFLql1cpoQ4jgn0xdcaCWp7r/YiDR
nLMUmxZxb6cgLoNDSpYozl8LAkAy7HWI17y7dOwbWtsdU5ZZ+HuhCyPqYbdF2Uk4G9iYrmdJQvNC
1hXRNICRViFlisOFe9DN78Rv187Y4UrOI2NtJyENbqg+CRO+QIsnMIvY52WIB37vgOQGzwnzH7NS
Nk4bTcTuExyYrT1a7p6l7a5T/d2xHcI4U4kt1TS6jaiIk40KTtfQ8fZo9+KtpevBKa+pYfvyXZrx
QIVEGEFpBLtCmF+e0q19kFrnwWKMYJEQ7fatJOe17cDQkbRnNTFNvG+fiiH6wVrHQNTzesKRJ3ed
l/021yt3D0St3ES5apH4u2CsI6BdYTjmzBMGAELVxoMEsWCPkl477rokMDm3JHGchR4W3qIQqb0x
SyYiGiswhCbj2k1sa6n3zYzrz0Nyf6lu4tyE7AWb3OJO0Ut3YzGqWjlkmOxl5owLNxxf49pwjhaO
hUVhImWOhyLYkCKcL4cmEc9GDr/cZaRcoW7ZChc+EouqBHN4wX2L8fjCrBuSnlm8EQe75440IP0g
4LmRXXz3QR3ryKobJ/gx7LDbdxaT4cYiS3dMKPr6VOB99jlebHgTkc8xqhe2tjZtqAqQBjdFW+uL
uf88TjMoITVDlgRO8mkyYt3bfvBJvFZ3ls7aiFMC7AbMInnrUye5ekFx4TFREXR3dLRypyPWtoa6
PPXjAeE0jV/awMKPHbm1kmSLCBPFuTvsw0zi/my8cdOXZKL22VOa1t5F1u4S8cnwApgwTKX2ZhD2
mHvylo51uNGs4XukVjyVUIbm4drJT0OQ+shxtrww4U7ab2EFyENLQu3T7X+HXum+Gem3GItwHTjD
eLL9zt/LEuwREmYO9Sw+xyUOGMMuX4pyaM6hyox71z+I0cUAgSzhHKd+dikUdxJG+dsMwcmtiFvG
Q3ninrv84szU9shHNY33vqGybdSNEODwz5hLj8wcoESdg3jVtVCN+qQ05AQNMv6Fwe5B1zo580Nj
R2ojvclbUDYGl0C/sfY6wfzYRRKcm5ymh4hVemJFMd4lUdPapNFrtCnrJ8d+r5sJYvj8wNhuByP/
R1QWyzs99xChkm1N7Y4ZKBofE9TLM+dBd7c7/RCb8WfPmJipdceGJkaV5mlBc55aIonKgZhs1EA8
rVZ5q6wMf73X9oyGW3bsUw7PKEf77Iven9kDgqlcKJ9MwhucTYB2EWidNa49Vy83bQz8wYobcor8
6VgyKF4npm4BJ2TmOXOn9MZh3Vw78CNnDnCGbqRnSVmng3/COzocggjxdiL6n6Tua3ZGE5QpUZIh
QsNaJUmz6uIaW20RGas2NqONAQSxN44Z5O3n0kl4lpYWpqXTCE15DmLcSEcAyU4c6vcwDpZKC6MT
ibdPWWwlgMUJxqYUXhJ49c7ynbuIXSabgXSSFTEA49UiAHLJfiTdmDlE8rJN5TIeWQYZzhdaVG3v
xMLfDkZyQG8gj38fNNkHSzHwxIgqKW7FWK1hDhmPjnf8Ie2aFheB3h3GxP8ow+hHw7z5BJgEqWQp
9oipSFUNrZ6SsRTrKSsK6HpA9ytpsjmu3WhfqIiQ8KKOwHm09c4RfcL4n8ndOA7MXuN5x5+we3Y2
Kg0BK/dUh3Xiv08NiIC2QvZu9fI4eIlgKVK+Y4xVXBJBso4142u0derfMe8Pip54mxp+vUrd4gZQ
WV6KLhmuYVjB34YVQqYiUU7chbYEUhAT4sLBgQn0NjaawU0yb9ZgguIlcE9KoZR8ZMFE4upEEDX/
1F4Hl6Hq0fW5+Uel4Q8d7CH9YK5O3juXWG+7exprl7s3hr8+hlKrLBDmcdE/CiOVxPjRCxbJtnWV
u/C5j+6xwDAd2GaqS3Z47B9lTDhpGJjWsvfgLjvKdzdJptp9mtVIVwK9vgC0KLwfvwVHGdch7Ahn
fNhuQVo1yZgg1hArmIiQ4X3xiipF3+GjE2gRvCG1UZADSZ5kXTv9dm1UuBXLcbpH+LUmMIttpQGs
FWDRJWYQqC9iE6a5xLDgIVmnK8pUhigHER5zrcnk1Q/hCsm2XGWJ8asO141hUulrrP0UCYO5MMEZ
BpD8bHI84MO0S4HOdJuH044oMbEaBKL3TKx6H2CmL7akG9p/en2Pf2SRMel3QsIqNcPoyJvRdpWe
r7OcwZU5MP9xw/YsC+1jKIbvyGQWUrSwa0o4dwsx2ca+0sbr1HnBWWiZPBmV8leoqQoWmixRa6g3
pWUma877+a1bLrOhkBtreE8rkzLFO9Sq4H5vw+l065qj3iOaPCCP0aKcSkZyIPtyII8Dh7wbmkgu
GclQS6CvE/1SVWxziyr1F1kav9ctSQcTM36aVPQ8YqSVGyAJymk8kHq5zUII75GzMQziLyaNmHOv
ZPhlOpAqtSAhFbwqLVKNwoJtSE7yn6N+Mw/Xt75VNwuM0v26Z8mWZ9Uv1mTudowsxlpgZ0uqoHVk
kn2QuDrBrqB6B6sN7zXDpXFgX9viXjhqnYpp89S9zsimJ5QZOUSr2c+q/OWZdg6Zh32fKkZjVcfC
2bVzX68xWOsIEt2N2HuXWoJrwWEUjuc2ZYxeUzkW3lusBT7jRVFu6zkBuhbAcYuQvE/uhkderAFf
g6Q30Wvr2gHYxX5HEp6t99SyiMQlJqkFRih7CZLVOgHZmfZFXzwFnqpOZQlPRzZSXjyPmtNVw4mb
8IyWz4JrnjAHSZitJWntLIZGPaigJBcrSQRe3Owt30xXwAuXLD+jdaRksJ30AjnFsPDryltpBTHK
rTc9DDZl80TKOxCEUKzstoLS5/PE9WKk/XeJzVKh8aizSR24wx3s0c0w3fS/2t40lmlaacvGYrwX
r23Sk9dmTfkWVcYXiec5W47yd0PTvoUMGS616qfMmviExM7feE76u3fmURcgrB1xuAT19YBdcRFu
bD/8Ms3yGqZ/57YMskeTPVkTY/5tuaoDEkH2RknC3RCwfymqvFlGSsCqcVIKWayFS8g/NvfZ4oc9
L00WkUebcEo5tzuGRb4GaD4Rw9lSn8wwAOsk2ZvX70clvUNmKGNpEAGzlH7NVjQu6jUG/kMwwTn0
Un2T6DFMK+EqhPzG2ky6dl+XaUuDzq2EOvJWhn8MT1Y33XZG1BA+eCORplvioArO82HBzDGgoUag
GmAbiaz5YC2CPWmVHyqXyTFS402U3jIiSeeU4ywgsKdiQzjRD0OFRoZGPlZUUQ8kOcOgMbO/Q9Kj
VnameJWBRFUeUQGuM+QLgG7WwfG1rxwjsY6ndcPIkfNgpr4OFr+ePfgu/hGobkVoy1XEyvEajOR7
eEi6mNBGK7sOra3HsiWDVBkV5G71o0FCugbwJmXst+nsD33U/GM9KMLKkj7Ze/alYshiadxxNO0W
GQ5MCcKVl5pJmGafyzfLC/sDxr5qKybdXZLuB5XNZaFv1QIVieC+b5PB8/cB7NVvwWyN2R8kXYYX
yZ6dDOlWwj7F0vqiptS/c2nfnFCPL/FYg7eNk7PX9Snna2esGQl1G6BqvJ9bmxe4CXN6TXeG9CZv
aVBdpr4dFjlDsFTM6zEVPRRyVgqmPD2YZbGvM0JBIvh1+3JwblYJwMesuWlNIJ0P/GqrLCYlMEfn
8a0o11rpv4U5gWNxb2XbIbOzZRFoA3WA9ZJ65a5om19m1WQPwUhoy7oMhUdn1ZeilQ+KqnE/6DDx
J+hnJTXSGCtr3wUSsPagQJxltGkibrgj9faygxm+HH0M9nU4LmJlxgfw3WzuhpDesHYwmDcZrcCE
C8OI0kMN0OCEZG4zC9nX5RD5tyauuqU2CH0zjsGnh3BtqbsRxvEB7wHWrXZJdMcOhrhFmHxEgBq9
mEoZv2VgERg09MaGUPKVPlX6OQD2KdgTbknGGxagO6G50eie3SAjASWg1cFfzmsc3i95mLubNGhh
M4M1XjTCZEITl+GZtOudPtjBIaeW3nc5LnNXNOidzPwSdzk4+GjDz0FfrqX3sfJK9DZjfAmwDMYp
/gkzMvJtwZ6SFdTQ7Cdh0yoTuVI11tLRYeVZBolNqlT9xsfitSIYb4EdpGOk6b7nvFeIVoRObjbx
vkRBdS2EdilG2e1bN2suQRSBPhBxfu55X8bWYBwceOfLeggBIaCFi7NLrGA3N7mTnLJQ8PJ0ytxK
ch+XQ6kDz51v/H5HN+lpZMBWyjT3nB2XZKRU1GvxVEXp1TIZ+k52t8q1tDvyYnpcQoobuRD6TmQt
0H6mPLKW7jPhrO4qluZzVVKjhD3ioy5jM9Qlxhexo+VT4jXrrqrtD59BCxjehh8Jf8e6/Msj73aq
+1FC2Y/agmLrp+pRguZHDAQZj3ie/NXJ45/KdbufCoy864wBeZjoYR2NVjiZxlOnuda+MYfs7Jv2
liwC8cExWKJBJKQjc6v40FqEuAbt6F3iDE1JGJHwNHQtWOmaCARW6WFiPpokuMfFxEWk052PBIwu
MUiPSBYL60JaVkhHqpxrJ6ZuGQMiqBjlXev5AQJ4jltWDk9EApnMB3T7ZUI1voj7V3xywdzjgtXo
86dRWMOuGcSfQpBI4pMXRtyCjqDIHoenPjCii9TBiccVwGQ6X0Y33tFhzrnyMTMwvgeRaeqgObWo
9Va01s6+bmSCCQBv2ySo+yVa2pSiFh1cBUNB0dSZvYaPN8o+Dce44k7WtnBTiASQiNy43X96xuRQ
kVdqn1R9tFKJzNaTmbk4qOJmZ+N1es6K6Y/g+k78rnzYQWvtavroRcZ7edI7/doP3H5SD7qnPvX4
H5OsOhdyFrbY5ENSiYbHQgq2LFNywtCYXUzjFEmW25WyCgQkwU3lUXUl7Yrcy46rDsdQc/RdIPmd
XTYXs8n3el09W86cc4AzZ+9LSUGjYLB7VFx/08CGMbgz7FeHjgwEG4sA2OQofEYj/Gr3PhDCrM6O
NSTPm9nwhq9I71x5FqjKkWneOUgrhn8mBt0hNosTO1p6LNHtisAYN22qzFs1/DUFO6u6zd0T7O/m
0gLwN7hnrJq2Mtf5fIpoOaNbN0pQ3qFt6llgOflUMRds1T3SKv0WxIfG3WK2yr8zxlNLd9Cbp6Z7
qlSen3LMBTSemfGOMBEDtyERmLNmeKNf7PpzKGz/w0oVQY0uh6LB+Ifq0GO7BHuVmWX7qxxSpIuu
sA+F0XzSEehHU3ImBIm1Bjt58fqxOir05Lwq3JyyOf2xH2DR+dR6thEzIZkffBZUIDfaW8r5/YQN
4mZYyQLan3Ow0wYVUWok5NgH3lLV+I0ah4ThMOq5anmISEJmPtH3u7xtt12XGfs6cNJ7iDDO1eu1
x31xWVgdCFYGGDvCQXtGMsS/adgCRWBFrzJh7BoVTXjiVS9xMNYMoO2s/MzBObJU9ZIbga8mgFm7
fWW3jUzvxmTPtbOrWSC4K9RBEKv6WrRz9wxdQHY7DdvQ2Y70l5CF5p/KqjkCPefJbZn0dY3Ovxr6
1oWt0C3rKYZ8FY7rEUrUqmqLC8i9hPqJFr3KhH7WmfUvoqx9VgiUeV7L5C2uGe/UPn6xfpQbew4+
cCJj6VCEdkUniJPP4YaiymQPFXATToFcysL95UcuDG+3IwExusoYwW2blcM2dBuatpBvI+385oy+
f2RPX7EJ7lPmJHm4K3PAP509drced0mP7+DdlQw+syy5GbgNWZSY7oL3JC6PcI/7b+M2pvub6MbM
DdfEs3iXvw+pY3gXO7L1MzSmVbTS2Ae953Ytj27OBW9kpf6uJOjyroj9o9Uj72ub2NvmWlecCRpG
u+047UvMxc2wN3tFTJVuGR/SUk1EHYkmMhZBH4ivkRXRmBj6KU5BHwg/cA6mNZEwVLnoOxtW9VZh
fftIhV4aRjhUAw75Xx60dR24/x3oL/HlKvwZGAfdkzCdNqJEqBD8nVeVaExLQfzv3/GVK5vi5I9/
PE8bhpVloewEKkM4jm2021rNrgOyjl6cqSdGwST6pAk766UmP/gfH7qC8w5a3Aiet2t3eoUsPC+H
Yj/2I2aBIvocWyt5ycU9EEH12plhdO+tHs1Fmt6CPtaugA+2Ig4fTHXGU2MFMfK8wLtlZRi/Gn93
Ee0gDl1YLgN8n484n04qcDzGKdn4yCombZjMjjJHhEGbYx17D0tUFMj6fQpZYWEuEAe8md1WSmYO
AWo2wAJtQMgYLbSDCLuc5eWTI4dtU/Q+/pK8vDgjPkjyqNrFiNR83QEW3LDdRVHpNNXFrIo/jBr8
bQ1CeRuYvbWnIuctQbGxGAoW/OFIlDtTTXupK7J8yNhiqm8449ml4F+KqifN2dGMHSBtde0mWl6R
RebryO5BtX575wf7M0oZrCbkIes2i/tdiQxtIVUWnpB9qzVbTRasoXSvxF5sfcJAujY8dhEFb9G0
f3g5GRBGpAOPSWttyiKbj2LDeqLTtZ9oK1ssP86x0JxhrYaKfO230SmyRx1p8kH9Fi10LY+JLqM+
6kt67H5S08WBccus3HtrLb19QWJLi+sV443VjnGZwmrVZl56xsLhsIEcP6WrjPPfB60zWPbggWR+
wZ+xJtvJOui2fjIdea3yA2o94x46ZPm02U00oXUMCcAmpom2xvWsx2Q8q0Az34zvvGkv/hBEr7Fm
RleIIm+DGxCt7XgV/ra4v/7F9Rb+dMIBGwYHkDcpuWHMDTblSIk6YXxlTVzqm6aWzV+iAWlXE6ey
RYwP6GXzqbXzX2mA9nJIhfWGTipGZPesOjqS1DWgiVqdPMdNefXsTrvSMCACisHKVlMqj0akHRrB
Kw805c2djHZndx4IRa/7oLMw9hjHrCMju2g3DEaxCQY8MzKfynWADpTBSWa7A61q7K3NKKxBmJqE
P47yNWYqvmTZ/Su3zfhlap9cFUNeDp1+PTXtTyfUfRSGvxpsMmYgVRy6ynKAx0UvUVDrx7ZQwMRH
bVpxTvjb3rS7fxgu//v/Acb+XbGeSqJY/QON+b8+/NdHVfD//5j/zr//4Yxz//ePzpAJqwbJ0//z
q7Y/1eVX8dP85y/6D/8y3/3ffrrVL/XrP3yw/gvDv7U/crz/NG2u/sn0nL/yv/rJ//bzX0Hqz0ZH
zK3/d6Y+v4uMkv9INP3H3/l3oukMrA9gtZmIP2wLMMI/mabOv7iA+biPsPWYkZR86p9QfVh9zb9B
9PV/gVwE1dSB9Aanx/z/QpjCq8Cn+r9ZzW38qy7/AeUHnQFH7T9RAQOTS4SEo3zHvOynSsm+Afyl
T/Uf6JAwwk0YZkH2khT1SUcAP85KeH/WxOeTQdbWvMXKCU4HQEcjjII+n7X0PjGbu15LiSoNZ+58
YC6MWXvf9MbNb7ULrsx5VMI7QCDUl6MuVrjzfyYk/LqrBcfU6pJNHrMHr1IbaRiK/2bW/huzC2CY
/QASY4A1OwTy2SvQz66BafYPWBgJCvO9x1agZn8BkaDICyvnSWio/fHYUGxZzVkDj7ORs0OBv9kh
x0sh2wDvwcurLcC4/2aiEK3SycIxsov1BGsIbPeysj+N2QtBno3BZ93NmOq/7Dx+CnMEKM1soMBI
Mc6Oimz2VghMFh1jryRzPTZ45RrMGpxXzzHYzDHgTeP4mTroVocE3vkBabkSIwfIQkawODv02eOh
ZrcH+3eiS1IMILMTxBEv7ewMmbJjNTtFbCwjxewdmWYXST77SZgT28sgavsVArIbiWs/NuaTFBNK
4ljbDBy2yVGSYFLpZ7dKPPtWLAws/G9iZ8lcJuFTjbbcmFY8V086xhd/dsAguTy4sycGsEO3lrNP
pp8dMzW78FaiKPPcGPU06jDstMMCjeNv9iBg8TUUCOFKaYdKR6WCLcfBnhNg0wGn9lZGPteDC6HH
+c48xpyaEleUVKtwkk8ehp8Q44/AAJSokENi9gTh75b09y57rvY2zb6htPDvvbIJc9NZ71Vbyz6Z
qv0tkPWxx4Cxk5KdhQ+pxJDkNvDZLSxKBdspe/YsYWhYhKPcaqg2FaYm34ttLoXsbmJ3wju0tekM
uxp7jYUhqsIYpUo7XQwDkgwEA9GxD0ZivvFRqdlR5WOt6maPlYvZyplNMfr4bTk/Y4uGfoh1spUn
8t2pMJGY8aznGT4Qz8DpJWyxJ4oXk0qfn8EwskxrQ0j5JUO9xnEJY6jGexqnxSZpwvjc6unezsYW
fiM5NFm948ZS3ACuKCTIoC+Hx9AxytXIbbUaRuYMacK9E4Tvk0LU44+4YQaEvjUCPT/V7KNvDueu
sxAHa5B90iYCEoQwhyBXNvEJNh+UWCwngfMueDFrUB5baP5ECLZcvmPYPBq/jfdxXI+rsu0/wZiH
UbnOVO0vybrmduFW5ybTP4kxCPZsxl7SwTIWiecyr2IS1k/TKdWSU1Vx7Q6M9WG5TB9xh5ov7uSp
VPa4acJh6RK3ulSYv6sMESTmlgyhX7sLQ/xWIXepTes1t85P9J3xWxtBAqgscnAgEUfYJnWHs5Hd
N5QqovbmX1oMT36Z9niEu27JF+wiZtM7jbgO5izBtjcMYlLbxl+acU82claLJRXW9GAYyWUUfyWI
/dhi1s/D6GdXOEWM/YL8ID1HUDF1NZ/DWZCy22MRppEKFdYb13vPwG1eMKuvcnamtN7OSTrRd6My
LKSV+YocySX0gCc2bmv0cxEGFd4VUCJtNoo+IsXNHEg5FhWy+q7uUdL51WowxUfees7G1uz2mLPr
kpW5nIZveyqShzNkKyBSGHv7rkA6QRtsD269hgg3S7K9U69B7UJxze8zGzS17Kh5R0jwxaaY0A5I
ua4NF7N4F5xT1Xn8bRM/37yrY8JDVgntgszcV6wUHqGR0aab93yNmW0GskDuVWTsI4Rpa13kDS2Q
S66y6x2bGhUpqpma8AVj10TlC1KWcEMvvbXcoTqC79rbcfLJAYqRagrvSV8sAGwNN2iTq3iyAmZa
gzz1doO3ZELOq01l8apKVkn6cE4xh14NwlSWfhB+F6nG9ye4FPNGzKjiS0vRFHYNk1XXkc7SN4wX
s0lfC2xqm6ZMjtTRKM8SpDiBTrBroYurz2VgAoSD7gE7B3z5zkm6cRV3pbluHHhY5tjisImwB4Sh
YuhLHnoSf2iwCZ9GzCTxqNtzpgQZdwFpSFEzfMQEV0Gmi167kfDDIPEWqBxGnLd+vHTId14pU7s7
U5OyNdVRj9V3bHftMnCb/t02yVhG03DvKqc8DIof1YhDFsteT/SlP7sUm2R6qTT9ycfJdMQLi9R2
qIutIDuqSqeYEVc3vMfCOHOgNTRtVnIYxVNZTfmaXYaBySRsji4NRjPrkrKJZTmDr+YaVwSikzFD
Gw9eD5N3njq/WrNNsDjRZVtKfjho2+eWRIcoy+tXjv2pJYvuihLyYpLmulYOc8fGqb44a9y3ybNf
RvNBNNhwZPNSrkszeCbGhk2xL9+yKf/uyLU8oOf1VlxLu8mfNi5uK/Q8cNMLZyt173dTkQJiu+57
Gpv43UR66bHaHNhvqIlELwu6xGhDZo8ae0kJPB1Fu7Z6rbvDumVblQdXPyZK0AqGlLAHNgo+h3Fe
tMTkpvaZ9VNA6W+TUBCjIZknmSh9tIfOG5oSXn0QdpNt7FovtyhVIDz5o8UTi68WVyqtKTbpdTTB
PPIyC7WoQEtLdHSwKlzJYDaN0Yur/ZiiQSHce+tW2jbkqtrLiTOw0/Lk4oIPrDu5r8lRFeh7WYZ5
7pxnR3VCtjH77qwSH3pAFuPfQMZRr3/5TAcMNNAwBBjqZTifedMKhGVL15YxtnON8B7YGqwuBLqb
quCZCcxhOYmCFAUj/cy0jhuJW83nEoiDwW9J4wi8bG1lsaRfctcQBrhbwrLc8jvEb5F8beM/jfoc
A3hsetDQmnv1I/LIrEvxNcYWGyYJwqGqZsNtbERrmU0NqPNc7YQbZVe72BImjpSmjCjkBgv8CKWI
rjNm7CCTFOOgHRDjnYFMEfLgKXnMKu8XIfXtkuBJXuM5ir3GTi7zYxjhPbBNhFZmxKXp6cJYuyL/
oRwKWDbXrEsyH4aE5MmYUoNDczLfpFl2a2U5xNJqWrtRireKDVRGAupXwtmjWjkA5+/+mDY5kd6u
a8r43S4GY+sWiU1szUSNVbmITsIO95fTDWvqynCX2NTZZtiLTWsKucrK5jv1rWhnCUfsTMRCKH12
CTqQunV6wvkuvuGORyR4/m2+ZJicOUCF733Nur2eMrnSXHTuLiaXNWK+A7BAzqk2cQ+BSQLTSHZL
a7nE3lPdbmALngePUt8cwm0vXCiQBqSXMatQwvjeRoxl+STLdJX5zY1tWPNUmLK6KkxhNLnODm3W
w7faR4ZcGheEYLFr1PXSjr1hZ+Sz0C5IJ0J4FRm/nrSQEblq67qI1hviLbkExBcKj+xIN8/eMuHL
sPnoazvO1oLUgWvgfhax8lahMPOdV4D/j5vhHU3IaSzMD2cWa6s+Lpdpl+HSQeHt65GPS5tDumsn
Y+mHpb0WgqOAnd3B8IdrVcDn7Ebvk/Hs0hBFtp2m9BqpnCxedtiObK1lUO4HShetSAm+Ce5Z2f2C
UrzX4hB3/hieQSP/oBHc1fUrqdVfnmT7Vbbblk1R1vtfYV/9xAoHfPIR+O11TKBtdrQbrzJwcLT+
6hJnr7GmIlx+nzgB5Of2qun2PgwJmQrVdRiIko31VeQhiVFkclsUES2BCD7DAEnaDgOPrUr8Za01
W22SG6WprXKnV2doFlqVmisdSRaK5gAe97SzLeduNYhkfM/7ctpp5UfqRGwt+IgVzpOO9CBT3PzC
fXDSKhwePx2FN9ac5g0W50a2scJVHx5n5xHaSrJiZ65G2RpnsRJO/Tp/kclUEp7sbhgr0oj7e22H
J78gN7u0jefKkMfGRIaZEDQAiZKT1gqO+QjvZ/QPXNl/WidYRxHxhhkL8Hmehh5k2entRuTJop7s
jS/FM6mcb728RQGLnLp4kGnpsO1HBoZzPTrWlv3j2k+NZQGr4BvWVkO4G31HABCEzzsdS0N80K+1
DWWG70tDvcgM4G4eZ7w24h2wn+UI/rMzyk2vxeYayAfCqF4UC88KF5o/B/Bi+0HDPb9BWJoWs0Jq
5Y7J0UsS0j9Z/8dRuRxFsoPLs6L12KMeIEdJZ2I52cHWQXM1mcm5sBv1DQol8dGXlFnw2iFvJ9fo
Y2ia9142CNQ3g1H/QsD6omHzz+5eaJikcYnN6AzfWjDuJ/+TnLy3MI4ZFhePsk3uiDc+G3sgcx3F
QjGxfBdbe4h3oqm+rFF/6kzz7EoKFkwBvhvDYwdjVw7+A7uFNad6vmNdPrujtUuNdl90z4WavWTi
SkFP7jqiht4al8Lw1k6ZP5wu38VXITlcpxA5TmGNWNbwjmvlno4sX0Ya6+W0wtqKo4l3Q0rsp3zS
zOKpCblShEl5qAuaB8+pF80QXAsCUeXaq5jB0+kd7cgIlmgPnF5baPdOzG9I86luZ6CGvoDCsybJ
F9DJtBYGebJ1dGeUy5OhhmegyQ9/Kk5ek5De2m7YT22c1rn0pZrHwlcduoc0vYLVubZTfn2pvXph
0IYRPwyzwzkxGnjrMCeD72BL6aD6ta1D0SQfbabf0nLhjbNWxFWH1LHvrta+Nxnqcvw+Xdf8ABg8
2lp5DtxkmU4DOffxyeaUHpxZiVx8jp5FLLJ/cez6Jxse0iieahQFeGIO0fSi9GYrGbxT3y1s38fV
h57TMp4CN3rRvGafeOkqKIJD1XKlIZCndtukxZyoy5maF8WTHPxdxMY/KjN/GdrjB8mBf2+ZJba3
Jm8+Gk2/uz4hhLCLw2IHcOgb78Vad63nAvvv2FdfOhLFUWtXsmse2CLjLL8G6ON0L1ywOlyqotj7
dnKrSsJP65hNQfMHuNLNbcNPvV4E/vDpqfo14gY3Ze6aCNSHzN3fRMjjGzD9l66wX5Dm/w6U9vU/
2TuP5dbVdbu+y+3jFnJouIPAKAbl0EEpLeSc8fQeP/c+3qdO2VV23x0uigpLIkHgC3OOiZrmUFps
Y0OimxznLkWrbU7I6UgGTUHNioMFK8R7leLVsyneYh25MdukIn4Dv1R2ONg0AIntqO/nJjrpFeCB
cZK8eQKhsBq87ZeiQ59rk763/FEn3nJWI7+WM/OpzBAVsKChKm89sbFFZgSd5JxniomyNt4mrfE5
p3lRPZ6HTAvq/H2Q0s+S1yR0ssehigN823eLXsGjcMrtQHayJNOjG8MjJ4zIjSTFl+o5cOryIJnz
1cyQDRbxttOandwv25TGQkvhHjnhY5rG+1RXtpG6nAaDQ5uZsDFcZ2b+eHFr0PpWSkukAkfPk501
NgEkKmYIUneU9A/rzKDxYqtUIwzHsLAlE7wUgP8Njrk6h3GVDfFPi/a3GaFNYGejbddBkcyGi7Dq
2OTjTrGxUuhD9tBwdi1QanuGo3qLNP8UefpSg1bbRpBFkRSiNkaHvMDed5tMemq5bLphUZ+WVj00
srapFOtlrTmqlxqtaiJvCPPB4maee+e+Tpv7zGCx0dXlO+K0jZW2NG3rddV1AYBCwCQ/TA5DJ63Z
JGb76szVfaNBbTDSks5Uh9mV41VGjpe6EnvUSNoxkSN5QGTQMZ2QU0aEcz3Ble+7D6Uy78E9r2AP
yyS/FH2xNyV5q/TTpRSTfKPwcDgHSkZrNDe+kT3rU/VMCvBxsca7gUzvheVB2pVvzrI+pYXyqNfY
dZrlVK9S4U7I3l0NmxORybRElcFaFKKcKPSacN1WtIG6ues5mZhp6KusMxnn4GzyNNW6a4r+Ldbg
viPtmvUHQ5uurVW+xcVFSspjqnPFpfuToQwsEzJ31DmD9qYA2wSzh5ouozQwN40BQCFu33DyPNVu
DH0j4hwxztaJ0eMZozlv+6p76SnP26QjmDQ6UQBTaU0Z8kNIf+a90YZ9IH5WKS93MVOKcjFnr0+k
e9UkzrH6gZIXpNrtwMcLtaNw4lVhZTsZ+q9MRxuFw59OtQ4l9O5srQLVWV4zZbof+esGLhRKeZzV
MbDl5jfKiJpZVLiixvraNiXCVsIB15ASZ7yapsXzJtX4QkBHpXHkWfN8J14vsgTfR3N8cdT+o+hy
AuyNLV70LYGfGDce1JoNPVohletxeyqXn1yP/iQk9vVy/hlaSoIqBlOpow14qGmF9TVN/BD1h6gR
2Tdrflzy1QtdlKkT1dFr5FZK1mM5hfeK2h/guViwfJqVCqt67NvHNWR7vShuLuHvs5D2qHO3y/Qy
3ynJpmOSjascabcBBH1TwlgGQEXmJdYV3PwbBipCcz+cQmWSA6ecDJ8G/THVP9AKXOhcKZjyiopt
uc/XveWUj+jROF2N61s7arjJqnqLBCIwzPIiS+Y7i/bMncljXrTiJ+uWwzz8RoDzOIG/5CNwLi2X
VA7ZfDtp2PNmhbkpYXhwflPWqCFzhcHG2NjS1WP6d3zdxC6MW07px+padeOp4lg+5AYNejazdk5G
+6CjapBIgDwxdaaqq5ZgasydtTLdrvBkVCn1EajQP3lf3qRvu86BxDpIJASsnD9NhcrIKLuNrsXO
tQdmxQCEU1234hJtaOFB70ah6xg464eljDirLXs6ANf2x96x6Jx7m2VC9zhXahug3o4Do4t2g4ll
qYujJzqCrzXWs03Tpe1+GBmZR3gyrJatrGYjQFRjiPwYW59S07mGSqNuJ127mpN+6doKT5gmvTRO
Dqkvip5WCfFSWL6EBoBkowf9r82D5Md9o+/SGiJhDkrEvYWV5aUDbVQAQJDbmgpQkGzqUC3keMFZ
ogI+BDpQggrkutXq5pshaZQ/tHrYymI3bCMp0JsHQ5IHVPBp76vD2CL2QMwdybnXdvRTtopbGqY+
gknb2TZNxzOULBvG7P3ZDWvL8Z242YPR1J6r/Jslw2c7nXWyD5FXPrc1+ZhlYu9Ki5cQ44+sopRD
Z0qHjAnJMO8cy6ASEjscloh8Ld5YhgYZ9FiUKFGVfsZ1wTu4GPaGApSht2rA48AVvbRo9lrekI4i
yQGUv+WOiCWLV4NgYKdDYxSm4YcxUZ5GCcI7qWvB4Fj0nDOHkpYh4arMEdHkCF3CmCNyhsziaFTZ
Yz7kv+lIzFDudBvH5Ndjo8xFzbzG7fynsG0ud6/I/OgAqtXLtWcp1V+qGIsSEJzHThzJbctapLcF
N1TB0JzDncMf17tzZDLcKDFZtqjCMw62FomuK2z3xRD7dKq40YQmFgeW9kQ+x0uMoF2/gjA+WnV5
qUs7yBQOWWOE0dGF0zvq6Z9V35p2sSP2D4qOFC5U//j881+4ROiEU3dQHJ5Bg0jbbC5f6glsk2Qs
+0HVQRw1X1ziTjJ0JU+R6XD1duqIp8a7oeAL0L4V1Af6lcDBr0LtfIKNGvSpnJjgCCHk7x7or5Hp
90hlLDE6rKFiwCxDzaf9CG8Vz48gCoIcTCgScNdDvisLy5djaauTc8bKG8l2hrRL3c8sHRA4b6fZ
ekJ49h52YO2Tyl3rbK+bxh7N9HNIYBKibvDGDlJ3jpjzZA+Ky8Jwp4IPCqf5h7ZKJGXhyM+waVTo
CaYcQKWcle+KM+7tdfInWXmY0uRHngoPvuhjlGpfarucUogXPvCRb3k2dpk9vWgJTYllBUyHnuWJ
q4/TfkvVqzbq8T7kytv1ZufpvJMZSQPfZGC34WiMoXvxx2InpbtosvRgcFVMQ7KFUlX6siL50KX1
A7mLHkMQNx7nM0uuV5Npobua828ct/cJU7/JfmCH4jdyuJGlFiDF2j5Gc/6kFsNFgSEip/F9NeRH
ow/ru6mX90yYR7pEuALMq0u2+71XS+YByyyrELPdM5z+Mftwl80Rmix4pgnKJGfqeSeop2bMPyPq
e6KkjPspm7YzoeaRPPHDlP1sAlwxs3cj7N9k2bj0UjsEcZE/YqPOzPRnKX+jlIFGSd2ok0dsWsbR
KpST5JiBqkkusp/IBSF+bskF4g9Zdgh6PzEtz263WPj8k8Gv5TT3yDx77EASoxv+RE/LmVFeqWNA
GpMXKQ7OUzThBUbQeHRkBSVKXf9ifTgs7BTbVT3rVXyf9Na7MzrPIoWVpC5MGFUCbGaiGGm7AKPI
1Zb01i3a/iVqWClCzmye0ShfUmsky7yNd+aaC9l09ZuXzV6ZyytGgSBRerayOt7sXsGq7iAhllBc
M+2FFBvKFp4dcQNlYPrr3u1DSXz4H4/9x4f/8W237/jr5yXdNls0Vk+FMJaYj0laKSBpeArbBrR5
qBBRC9+iPJTsClgxrw9limtGzwFQqeLmdu+fm/+Lx2aWJ7kbMhaxpiSDrBdVhyVeCbq3eDWUsqwP
Njqcv25uH5KC0++t9bmVh7GHaaZWBwy//ADomQAdY4I9YUXnK4pVjb5E/Lr6jHomuN2tC4sElNvd
tRfR2Pa8Ce2Ek7JTzMXhdoOF9F/3OiCqZojjLHdID62bvW0M/L63X/Ovu5n4X24f10svBnbYKGvA
upRw7WEG3AC3Y/r75vbY7cPbJyw7Gnnd/9enO3GPyOvc43oxeVDcKpmZJQ/W5Qtw4p6NZlIf2KDV
h16Hn4eXB4VBFjcH1qnN4Xbvn5vbYwXUrL0zfNn1eA2l6SfP8SabLWSQ0M7u7IhxHELYr5X1zRnf
xUIBgBYrmVCg6rsMpqdbMHzL0UiOdsesSp1+s96e6FK5gacErb8CXacsi+84wGBWTpOagSy2mCF6
ZZkS7iO7vBDavBxafQE5IHNyXcZz1pIabRnW7CHcfZ+NGo8AF0G6ZSB2xqs8LvlhpAnA5lGdkWSh
fu7GJVgr5PwR2JE8+yNbzUGbbf3gDNOChGp9sNMpO6h62B/jinzNpflq07jZjWUIOoRtejeV566p
h3OvNw5nVPPIlqFyGc4HlTHurUYkvncK/42Krl7KeDGrAshQxOaSmtTiUmVL3ZmMed8s0BnqsJ/3
0iTfa5PSnUejPRGYPUACNgkqQPpLHe4+IzvOTzIq6ajstfOoatoZlgDvfm0+hJJ5WbX6j1VkScC3
DGdsZH5R6qc2SUzhZL8m/WzvLUUL7zI1pALCfCbNHwpSQ8+u1d9O7YtTWVG/Q3w6DTElC/+m9hwy
LVh4VjOH8W/ccqZ2us9pbvHGalV5kbq1vKzJH4IDDGTHK8JrpovpKJMQbvKqwIejxJV7PNZZUZ5j
yyrOsvTEdmk+GWvU+nGds1Jh3FYSMbsZFez89OfWCcm6dWJGuo+S8kGNGotRVrPcmTvHlv9ojAhW
Vmyu2TgELqprhH2AnKmFCxOlarH6+DApGVXm/UpNuxkXyxkjuLuUDrlB4jdh9ySxnaO8UWSkwqFl
D9ubIruCTu45ddFyJXJyWJjqG9c7eceY7okCJJDFi8hGCaUJC5WCnRxfFZP37WWNqQW3x/769O0z
KCnxwg8EoNvHNdmVtZbDXyxeNcf+Gcz1rsLF5pII8Ag3hxFae4a8dkil8HmeYc/Nn2aj/cpD+rQU
0Skj24I++jjNylPSR4Xb68oLrurGlZz6w1IhcCgrU9lmfZjWcTgWuebrkkxOMpWiYoI7ZwGzkyyv
afJDrSV3XUmdlzaYq6FWJhqYTQvbTCKPhldZ46teqbuRvBzIjmqNhw6XcIxA1gypU1HJPjRRPntk
culeaY9sUJTxyeFaJc32/QQimGHDcm2IfGCgdaC9BcKARdjujZcpnE72kr1Pkk6ZSuMpm91VKZDO
KO0h37HapiyZnSA04JZMaYdCT6svhXXqWaOC5Rwd2DFtljzC3fIhCVDlWwQpwjvuQR7U31NDEWYV
8sdQY+SxCieY0Cb6knK0iW5yw1X7Y9DbuY1CKKMRzQ9hwpl/mSsmfVHnYTDYK+Y1RDVKsGWykdRq
Pk7ZantzMb4Npvagrw+rAHvEbXQdJDW/Sx00GzmgHVXN3HpEZ5wkOFylswzzghMhBqqVDLBmlF7D
ms2rGpfsdrNq1xrrZwh+isa1fSDxlkjVB8M4c8Z/cvqS6bBVPi8YsaRFu2saBem0Yd7bSryve3ic
yhVM3MKQnJ1FZfcfJYqPrDKXzWLR+g3zb1lXzh51rHSVZqCk9cBKTVbVo4Io1Izq3Qqhyzfo89CA
pJd1lXXsxzwN+YICW72TUyrKTt0PLMLmUhncrgcnWpW1pxCS4Wo0OVpCHpJWIYKt4e3GyXSqoqNF
FecnnQyKq8jQ6884cbSi+YWf8WWhzXQHdpUyppptmzqP+HnmXWyoeEVLQzk20ecYK+rrYDBwMbpD
AZl+nwyz5mPHelWkc0N9VlcoUPS2+ckbhdP0eKjq+I9CmJZrybiV2/zqUJyN6khnHKEVkxIFIxe4
mYoGWoozL2+5AsfdehClZKfJx8VgZadaCZ76FqV3S8gyFuLuM7V7JvUoxd3QoC0jb8qNfuzOLI9g
c5Cq0fy4kalVl5lxgqsu9s4yoefR7ZYPbVc/o5j6GvX0Nx1+CKAzNqO6hL65RjvOu/q14MmCPeKq
EL03Mx0/+4D5Ge7S4ufOYjE76/vNJ5F5w6ZhvNybOlbSxiFOrp8vSjwPQWOyfGxCdIGZyCkwPmNS
azYGHSUv96VGXv0eGspvE68XMylUQAutHaRz55Vs6N02duRgnWTe2z2zQlOlbGboES91xEZzkHBC
hLofazWhpLE+8Pt0s09Ake2aUXNPuG0WSCrWV9xGatBaS+BI5GuNoKqlfH2S1hS8CZY+KHlno+qT
bSQrj7FBzawCy/DQ9oyeBWoAwxn1W17+zlI2uV260A5zZmOka55SA4lOhZPD1rEZ1CjfHIDsRtfq
7M7QfhmxHVhq+zHA8dyadXvPWNbZabZySVhKtUb8kAuop8amgqDO6IGd9Y7JkH2OLAzSXV/L+5S0
CqhzQ7FzgGQEtgExrsrxeHXzdNC04Y/ZrC8FEcD8bPNAOPzdEC7pSz5cYr37iebxqUF7QKEGBm+S
w6AN5e2QhlemLOCboobpMz4wzjY6MYNAxsJI+WqleXILRXQLjflbMQF2KUqnYBYkUoikskCTjgJS
mkErxVnPnwC/VC912016YRrOGU8IyGkicKdNuc/4y7y2x0O0CCSqFP2WHYhUznka8DB8oQnX3U0m
UKpZDFQ1tmX7RP6CrwjgqizQq5WAsBK8urAqBswqWx0eNwFr7QW21RIAVwhjlDDwPhi5kp9wZvqS
bw0BfZUF/rWBA4trRzroAg3boc73xxsvthDoWEtAZDNBmc0EWHaqXsk4Ix339oi4WQWGVo2fNIGl
LWUAtbA18qPZNlyqohqA7QDJ9q8P0ZxsWx3MLcAPfUOTzXJRFH9AcWcBxb3dMxki77AyBIug6CY3
iu7t7toycC4EZFcTtN0V7O7t8dsNWB8SJ6Dz8lG/k+H1pgLc2wmEbyzuJVB9TYH3XZin8hYs97JA
/9YCApwIHHB5IwP3JpBg1QIXrApwsCUQwhYs4UVAhWOBF+bkfowFcJgX6K4WHGI44MCIBZY4hk98
eygTyGKUJaXX9IJjPHUgjRvYxjhynJ0N7VgV7OPbzShQyHMNFNmCjowNjli3FtF+KNDJk4Ao54xB
/FyAlaMRjCOk5YhXHD0g8GVbYJiBlEyEuoBmxrxSHdGWwOcW4GboBl9KBK6xhOk8wHYeBOS5Frhn
XYCfM4GARu4o+4PAQhcCEG3IKPESAY3WBD6a8J9v2tZyU6AiPU60J2BiWFykrQgYBUDNfJv1lIBS
M1uojz2c6nyq1a1yY1fjimyO4w1oLZ5lHGtQrQXuuoJ73QsA9iBwKaWBd1AReGzrRsq+PWhBz+aQ
YgieANTGutwGtoBsW9C2M4Hd1m//YcLEDSB3JdDco3gSopmFwQC3uxEA7xaS9+13TwXc+3aPUATL
HwT6u4MBjk87uW9H3mlK+60KTLjDzjcX4PAKgngvUOIyTPFYBy7eCMy4tA6XvuAXSHBOqazgfSz3
d3XZ2S7uSDi18MobAS7vbgjziHJugWrOE73B+J2fWGvXvg34HJ1QJAFCt2ymSeYc+UoYCUw+lMGI
PXzSyslGv9cfwolab3EaaJzmhwZrPRXQdUnuNgRY4h8UQHZVoNktGO03jf//t0M8LfXv//ivz58i
KSlt+jb57v/rb6fE/ud//BcGBhF++X+2Q+zzPAEU1f1vvulffgjrvwna1jSwtbKpYj742wzhKP9t
kGVm8rAN70eXyfT62wyhq+JTPE7Sp8VvoBMH9i9zhPnfIrWbGDbHJOyQn/j/4o5A4vofKV/QOVVL
wxyBL8MyCNkRyWP/FvWZgDZLc6WLDzoeKPbUnBrH0l3I4fPeFr1FNVogBjMTqprGavWgpeoP7Ea2
N3qW/Jh4mteml3ZGzNkAZXlLgJLsTYlzXboRSWEOeHUgbnqUHMSWOvY8UAycYgaJUGpmB6nxwnnP
Vr4jbbIe58a4YyVByW5YtEOArejBdbbIihxejQFy8YyuvmjyfmM27CLadsFtupJmqXU5K6u3qWJO
M81wyUf1bgYYDpUx3ypT+uosjkptFFGhETHjW4ZO1hMrNEnArOE2kPVcG8Zdl+Yv9hKtRzh0VIoU
0Pg8egzlpblEb5N5kAZWB6jHIF4VCBWIqruzLOgpYU97NWHJSoVSh9kKZ+1BvUP1wMQWA8oZlyKC
ErycEPcotBLAFk7avsqcpsTUA6K2FstbjXOoOxgaaOfECBCmBzYSp/PtpjfVvd3AQc5kMaLl2cjV
abMMSrXLCgeNlZTSyqYaSQRlix4/kR50DLhEYJbbrq3XrUHS503YIiA7DdT2gJ1DFVg1pxvdKWsX
fiS6ZxlvNI09S7/ll6invexoU5B30sayIa6ZUBH1mcIoV1dmp9l8xSzJCEIoE8aqF90SKrgUR36G
JXdONeew+l2YIHwkvSJAtPZUIPrLpLk86uWEpAdH+CY2WS9pUxUeVnSpykFtS+15lTsyxqo8CbCj
08sXZP71K5RQpJmFkRavSYxpDhuNX3HCnyXrTQ5hf02dfi8JcQsYDxYGLKaupuCnYov4CI14gk4k
eeqAbBJCbhI0VcFUIEkHpmsTunsEk766SIAeKioozVSR+Wt+P2NttYa+uCtnM//rhj/NWOL8cUzy
O/I03ZwFm19H9SVSy/cw7PxqZpBiqGK5aqPXmMJ6R25SsrMTthQaJTZjkIFFJI521+pkm6au9zsq
eiqh5kTV/WAhzFLjtb/YhAGxlUpO9AubLtIgwAwQXHppemqsJToXTbGXsow6gTy6L1I/fDqMu6I2
u4elq9FtO0UUJJavNSq2DULqUMpg/VW+9JjVfhgqSA7Kcbw0rXKFMkTjUM6Lv8piqiTXjjeYdO3y
fI7wah5KrpVcp9NgHqiUxl75hoFHu9vJnpwZ4amakZY6DpWjNCwojJOCRRHb0SMNTKUjGpvCfNzX
RVp5ybjCHehRJ+opMSKLadyBwAM6QuADm+QK5gZDURLEJ2c8TGOCKE79NtrsCTOZtHFkdNlrizYH
5OprypySlzMUFBd7b6cxG4Jmfa1Sxhh6SZm/1NVVntKNUwr9S5XAec0kV6monqLFsrZRUR/oiJpl
AgpZbOCmIRxmqGxl0iU2186vl+mZMGmJpXuNnL/jTzST1mM06puqBhhamb5UrXpRWUi5RdPvjIZW
IdSrwTWl2WTn1pBRKrVnrbifmefENaJQQy9JOjCBxlcIIWP7q4WIjXFy82sWKrYtzFoS7Pl0cfVr
35cXYhVoL7rmbbHXNMjtMYGdnVWbhEoI8TDadSS6+iYeUgRt8XqVy/xPE02PQCcaDJnUQRUZJWvo
2+F8SLRhRgLZAq7W4q981hFFEq7NUn8f1YTiqf30pwUcjHK4+u7zmj0PfRJn3vlAgFeEhMsASIj4
EAw6OiG00l5ZpNeoCmmKY4WMx/CRMf8fJkB8l07qEbR0Enyq9oqzi5iY5po7T7ENYTVGN+HoEi7t
PPQR3OwajrcFh6xZd89J3nwQ7njt8N95kSlFO3x0TG3WznFDe/gowiU51KmI91MxAo00m6MJgYSc
JC+xIgEih4kYrzK6kEO/stdhwDC09U/5i+Hlmsf5TBCUfDZ7gzfyrB0xW52Ave1ZKrAjWjR6CQNL
CgY6T63laGvJMdWajaU2zD/yPEzgjC4/dSLv62l5h/hB6sWovUVZzSq5SV5nWTnHpDhtlbdanrKg
aSMV098Se2gNUBsl7KYMs3tNqvQYDuSoThELVVwVdJDd+riW45+hRHqDel0Lw3tiAnR2kbBg1D/V
GjNamBx7x3ypujhdZAVmvh5ILLHcyn5TmX7eVRa8et7rBJnHcLMczMWyc7ZRh3mmmowXaSmDsW5/
VhtMQ5mmLZtunBj9ALIRvzWAps+EXLVRAVOqhAh7OLc8S233qE5cWcO0/9WN9mi3qcQyQdpgar5E
Bmw50WqUnLnTxAiPsbTuJsLKfFW1w00+yrBHwZKTrYreuxj38KhBwP1JOuNTHxBXxon+3AjpV1Z1
QeGM6r4rRsz/b6msPzAi0pl6W1QXyHMXKcGGdkKiGfmd2QAJ5LrR5yT5OOszQB2V4mEJusW8OJP9
aUjjiylXQYi81uYKBM8xw2XJPLSYgAEs782kSX6dLcjOma7krOmYNykflBHVfkhfrSTlNcNWDM4G
IOFiqe9FOMIyB/rgykhGHYsLB53jnaXJ8z4hxpItPefwaViedd4Y/gTBMCp+eKuuKLAnrsU6rAZe
YhTglDINXvx2KnezaE0H6YjgnBZoLH8nLd87zUIKXDKyzzflty40HkSqdhvV+ncz34eNZgLQpn0Z
xJAqoYoioiM+DpaCcJCg8JoAHxTh+Acuy8pIvI9gEeUap65U+R0KLqU1rIQBF5YSB3XCrBKWIkTE
4gunxaU3tJPcll9qb3xE3csM1V1NlG1pqYGB+ojA9qcw2/Wx8TyihQ4GsBelCRSyz4jM6DeZENZm
xclqy0M6tZ/rAmGtma9Orj9gkD8RrPujNiYpTctB7ZWDzZB+MOpXZbGhAXOIyY20IKXacTRumF7G
21HWxu1KnX5MSvurHP70MXTkqoMlXkwQgKK8+p5DeGXf2rCi+cRBpkTWWwf0qYuMH9NSERuG1m+S
n+tplE7YZ8h7TZkQkhjwjmch9DWZZ4z5Y92C6ZsMwUOAGYqHw4K9bn0Q5XcsNXPwKRBOUW2gsc4A
9PEskU3sqJdYI6CA0o8D1lOR7zj5ZjXXe6uNvqKxfzZT6WCLulJutEP5oxORaygc1klXbJo4ucw2
oIK4IzcHae+aqjpNsoRBH0iJBOFTijdJ8SbVGSmyw11RAsK1dxVeLaUJyrBL3Hlaj0aXP1qpAfIe
FkqvQHJ0SG8F8CA/DQsuG9vcZ1OKNm5+XYsWJqlDjoQ9g12zLHUHHEfnVzZAv/XOVsH8sFEdyI5N
5vCq0gm4dWVS3xIDzKJ2YvyjvOat5GxDOGiNo3/PGP7YW344WX9KI5QJsf1gKGvjlorphVjd2mg1
/FzTyQ7NW7eriNTLHtVMQkBjGk9Ky/R6QjUUjgyxulTZ9jkv/2i2oCTKfZtxotOTctkkeO5Mjesg
FOcpAISbsPkj1ozWhFmKuMjIKRtZCSN23EwtbxFx17AHtGFzwSJKfNqOpObvz9w+Tpom9u2BXMXb
V99ubp9AYRSzphU/4p+b22f++dCCER8qS7L7j8f/7b+/ffHtF/uPr8my9KipQ7nNhrJXgtvXcYXt
/r7Leb/7+/e8farBpGdrU0yxHh6ManiElVpvbj/4dqM4cnv458PbPQwg//7YAGILoatnYLEJnMH+
JNqB/+P2VWQo/fuX/vWYfpCpU2mTmQB2elYdBnFDmKiC6ByiNHA8KWNzwIO3r7ndGG1fHWazZVRr
PhHBGXn/8f3/fAhGaPEGMqIxYAu5wD+fQf+abZG8HCsRdDQbRsFLOlMlIwLzb49Z45x5E2FV8ACJ
xuiW7n5m8SYWHqSvxIUI6rzdHaToSgaqX4CJmeI76dTpZ65Wq4GOEejRM6N306MoRVTWu0gmvfl9
utceCei6sB6avPFI5cKg5xlNMCO/1/WVihTTaPWNwh74ukclfUieFEayevFoo/vcpubBogvyEjf5
TS/OOUSQ8zqc5tq6z5/sK6Rj91tj8V2hML5TqIc9hCls4vGmTJvhl/cvvcotcNgrPlqSY44VllBr
l3yCfZFF3uKWsBAyoiuXu/13iQllYfnpMfCrxg+WXhK4MC4tvvYF/rryOq/baq+cStxyAvTtdh5S
6Jf6iZBGuASxL0D6ONiQVj42bjpwSTvlW0IHlCddZ1G4nZXZ1wPTHs8k4F7zi33Fp4Q+KNv2w0ZW
GhfxbhBjhqggRW2qBwKW2/yOW/KaY5RXxFmo6tsKp0SGr7C4s8S2EbWha0tu9wt2bDWHDRkb0Tjv
6XvMAwlILMndTtphp6BlJfmjd8s2O3AeZdORSTuN3IiKsk7Aj7iqe/oTiwv9aX5I5Wfp89pVmz70
150BuuyYPxYfnKDzK571XeXlj+Vjcx97kmtshAcB7d8OHjtFrsv8+dPZvFnOZWFiG3ngcYjAO5Ae
NfiOeegR50Wxy+4NrxKSM1pMvy789BNf/o4h/5t+qYNvGtPozjn1RGS+lTi7PmBm3kWsRe5fZ0+9
sB6460kIOYBCpHfRfNpDSFXeFQt0u7P9K44MHnZ11OL8jamPIOQa/tj7ERlpv9Pfwyd7z+hxa16T
k7k3f8ov/gWO+9u+mvv8K3km1z38EXa/V9CEwt98jYLVJc3bFU+AtnM6jissk+EBQZvp/8rX8rXw
SH8v3Aou714KcMvTjPrJR/j+7TzbVxbBY2DAnASpuQ8j1EJ+prqqcWWIhL8CFSJgG3fLOgrebxRU
z7hEPnrJ24gwWP+jOl+ihzeYsgqKYo+wDJekFyFoRLq+Q7SNcw9+FFpKG2K/N3sEh22Vh4V133N4
Z5x/tYeHZNxLHlDBoP2qe7TEfnqBisb/Drnh+SkFUO4rx9WtaWl5490DFcrfWw25CmEEHtMcIkRx
WY80R9JvdF9elqC/qy+Y09dd9jxN7nhMOONs1yNbYtx/J4BMrIw3++q5Z5j0AUniX48y0NhEh8IO
xp5ZysNQ8Q7YNEjuyfdxI9hufvPMz00vzbb5LUg13RZev8MoVsIE8OqXDlitpzov+pY5C7Meb/3m
YPs+pXfzhm3VRsVvdobRfOkfewhtyXKxTzjAPWwRu3nfePHmV9+3u0ZzkecmvW8Ffx0pv5m3dbyc
HpX5ud++fmfbdgck4YmZD9fvkqVqyq+C3xBdBpuBk3QOUSO4s8vBU4i3My8mR9lRSr3oIJ7M7nev
8OnpOQPzwAIF4Sgq/L3FjANq61E+GN+YCWYv26/3OM7C3YBVzNzNzT45kyrAusPyqhMr2g+GJOQ5
vSYBguNN9pEE2UEYvg70OdU9BRPPHNhW2x2L+w1SQesrpUoJ5NO6j+PjpgKvoPrF+aOqr+r98EeE
q2OGkjaEQDQ7sp5MMq1QMJ9xs2FAOycPy8p6xAv9qf1Qf9hfysoLlS6jrGYMki3zSfCoteLxRmZ7
Oa93eIcd/XP8MTq/7E8NeY+z77gfK/BDz/6TyJdUc7/wLZmeSnTE2Wg22XPoz6/N4NsJj4ywsUmY
BDsnnuf4EjPc9HhPFL/VtpUwwHva1/RbGvsVBe8UcApLULI28KV8cg4CIJwHg6PpOX4b7qftaF14
dtZj45HxiiDjCwT3ipjHU0vU6Rui3vj5HOkC7Te+Yx/mJeq89I1QsNLYrliL3OLAuzDyqv/J1Xnt
ts6lW/aJCDCHWzEqWZLlfEM4beac+fQ96Dp9Ct1AlX/bW5bIxRW+MAMatOuJNQJVqnxUAjyuniWH
I1U1T5ux1GNKvUbyAHEDbOf1hQ8PYubRT7+pQ3i1nRh35YvDkiMQB9IjLBA2hynaVx+0hzKNHxmD
xo9uCQe9N38tRKoiAuUO5R82aHt79pRqqs/igAZXgHai+APdAi6ufo69MQDmXNhwcIXhpfDHcHvs
CSFeKj9SuMyfPlDqrj6jW37HnO+CAIMt/rZ3bni76TNbzxzukzhgvWHruQv3nYfe5frQB2hv//0f
+Pf6BdjmGLle9zyLToLEgkOd9QG3Bzu8ldfquXqG2hKrQTjtGAlwBRMCMJk7A9T6puG5M39X9YLu
beOnHleQrb4FSqlxu8oWF44kOHSp4Msdj6H45WRgG3kdIOeh9DxxPTbkPRWJ7F14AAXrwp0PmFbp
j/lP7zwUTACPKkePKdSxVtCSZxw5SblB1OhvCK56wG0yV/qSf4uDwXaeW98GYqeyHVKfy6ddeu8t
/EovyWEPGan0vAxloO7A14Pe+E6Bv70drtgoPaSR20NnC2/rPvnV4L+nXY3F9UNtQF8VX+IN4bLN
gYfsicT7q38Vn1mov7FDWz464BT0AbDBZvNkz0DWQ7a1L+M40aiPdl50HD71Q71nGbxFn+GHcFT2
zTHyBNQWd6Y9ehyxh6q7NrRGCfWu8md0BFONSSG+IIb7tzE5bE4OSudQ2POXa7/DW4rhAd5ujQ88
nO7ZlHyG0F7c7SGCJeB+U+dpm6aNP1I12tVHE9l2RJqxaPZgifXLPv8sCdHY6yAAe8g+pA4r37zW
R4G9kKRBwPsEJtzLWn0A7yHg4atYBEtxVcf8CA3FETI7y+EdnsbelhVPKgJjuBumX0/3mNJvEqNn
KO4jHq2e7jX1mCae9Aj3wP71UcIWgqMj+tqO2PO+oZZbrypcUDuSt/LIFW8z3PpoL7GXWtc6MFw/
9KhmOaHX73SbWf6I6zEmze50w5BhukTNFw4gxXcDgw2W/PyjkE3KinUWaK9j/4HPONYZRnSVhvqw
NjQRX9IV0x+buVwE5meUdrs5n31IpMZnDtyOeK92NixyuD6pde6KezqwHFeUqWYDIxvE+06ltlPd
Teiy/JafWsiUqCSRJiLnZMI2ncJzGFjjh+pQSYiZKWw7UpB75SV1Vkx5vtjbOE8IpCUDnsy8Y/kP
PLnihn9aa3mEKw024X4zUxjbE6iy8C7sPPFuQk/it7GbZzwdcLvZEDUOISgBdT2yeTx2kAEfG/1E
PR4/a3Ac0eh+r0eMGOBmmequyxxJ88cOxAbYz2eFpc1x5eqsMacvb9iodTa0qDqoPfVX/RXqALDZ
7+QrJmHEe31hnRuvICf3Yrcb91RMZNNeuJ51R3VlVzxK0Drwb+9xyHXa/kCpJMOPnjiXEjRSTwt7
hV11aB3taKikcI9s/Q6CgnhHnlABdmQqQZWblnuZ1SrPh1m9UFJZc2CinvAYpg8RoMNz9mG8gfkB
bTOPuLHuxh8Ymv8ZD/a+nCMFWUSuGXlKcvU9o51fBBKPY5fu6zuhC+VHcdpjakf7r8aWanuW2CWT
Y7xkhzT1WM8LPnHcS7N7UqdAi06aSUSsn5eD6I6DW4OLzK7zsbLTeHtifXMowF2Iv4J6Qp0WH82P
RLTxaxAJi2QX11CIX/Dt7fUNOxvw+tfluZrcSfbE6hESaJP5Q+ZQVBGfOwCQyLRxBTpB2l7Rz0p3
X4SXcH7HkAiGEptLju30Ry/uiAhfeyrMhODxrups+XG94H9ieYYFp9clwFhQ4UKZ5bAekeVgzmsX
Co3GYeAUEAkxUkiOdnMOt9FjKlXP+V1AM/0SHRa0Bqa99tVxEkxXfL4q+gfMH3zwHBIzKRjroC1u
eoxMf6CET3nqlewGlV06c7mFLwq7mdwAy6HA8dWCggWTYpBtKddBuhDOcD72gLyRB/k1f2n/d5Rk
WyddPFSCGtXLQEHk1RNcfHYkD8+8JrTF2lUZmgtN2mj0U4O9Dbc5jEO8MjtkbWAUQPOcAifu4R95
wsQ+e6cWokJLBPcm7ujRIYU1IcqKnFXqiLWfZ15ouYtwKmEwqG6HK3rkX7bpF1h4/Dol2o6FnaGd
9V3Hj+m+NALJ06VDjfoYficEYZwjmkOnZ7lFDSp3J8rRKL/U0ynDaTDsNnvUxyKLnIGERGhAbiIE
X8C526X5raeZ+cwDWNEsIjqAU5JlnMtNdkXSYoFlFNNLpl1yjNkH1U/TuLbAqMQDRzay8LX6NX3A
lLW+agF1OPIdTiVZs3+RYVMqd0HU9Qr+hubXSY04ywli0WOl8r38stlAYqISPCH7gDoNO3Xuqyge
EC8Lz5jnFF5sBXq9K19btP3jn1DYEbvbxQaI26NCxkWz5+TmTqkPEbUQjiICJva6Nb/N6HY8cTxw
Pu36C+sGs21a2B5gwB3xa0M93CPu6O9FQP3KRgnrIfrMPvvTR72vdh/1jxLMr98rmRi6m3b/U6vs
4DuMBMn3Ezam5cxDeDWIaZiikPL4mPZKLhugyXBL651AjZ3KLOndp3DHmne+6wzSJ6Dcy6y76Tdh
l2ErHGPG6QmpCsHJMzZU5Hi+xlf20tJpoAmB9GESz63fjaRGdJPoIhOl8rW8FOfswA3t+jvEK4oH
UP297eCl6v6VCh7bDZledigvZR1Mj/PPgLRdu6nu7iIxQMxKoxjBrG4QWfoAlyTULlAuKLE7cqh5
pb3gsLsyoFQl+AkdMHWfmKeMfu41dhrkYzhI5jtri08ic4dlwzZW3QafBZdxfQ1mmOxZp/LO4mVF
5h69cuoF7Okze9BOJnyaApQbaILvJbSKt1m2/ALM/8G/AdKNgTqpUxwa0DUetah/4rN0Y7nzKfhV
jdcetdgfOG3Fb3Irbsax8sG+w4s9/11PNF7SbxCbJ8vj2KvOBPl1HeSXcLiU6ftqHDrZ46aiHRIM
GDyhBlBRQiAs3hqmw7NCQGW9pm/k5IYnwQkM5F8KTMJX5obFt1E7w03GuHzbIEsP2SueQzlfmVo9
jk476ZXwUrf7dwWfYMoF3gXo5PeKSs2FWkmGKN5uTbyycUUiWgYHtx+M0b4pHCVQC2Hx4viiIHtJ
4gJmGLwSBHtxh1LZOx5HrJqI/U/YZWeCJs16+jVGL3LlZ4w5SdpHxa1Kx3yvfAwPMGaGzECHGDWl
C1q/SfEPjehXPhxPBIsZzXHcbLCQtEcZ0okjV3wSPHgwhPCrduqvETZpj9NDjor9PmzjHdEsfLgq
DMR3ndqHfgXi3v0ygfahzz3INpYDbFmDLWPo4GSf7anFzfoJtzHhG1OpFItZgAuIe3rWFQVO3MND
Ki+NE5300nttvjV/Ok1P8TF8bZ8nDkySTnwLEWQ2d/EN5xf73hqvOKTg5/0JrLLdUU7cFZ6DptlI
COEApM4cDnvIAtln+G+8V9YJF0oJBDcq38kdSb9Gd1iJlf6UWMAsqdqf6vFt+uQ842M+Cl8jFurf
X3EO6Gl+UG8iZ1OFf3VHU9XOPvL7U2Ur0am7EY0MH8hBDxVo9mNP4bXYlVUA4oIyI05ENtWB7nfp
drHNmoWXjUiw+KscfeuR2PyIoCb5JY4gAzVM+V1+Tz0epJg9RA/LBH/TW+RjRkd3PQEVkT2SCY7n
8k4sUHzIi/9k0A1jpjY2FRAKGFR62KcRSKEOshU7ftPWz73c6c6QcfmtKB8F5tCM9Im9dmdxpdbs
pqcuA/cWFMZzHbqTeoV4UL9S860N0DCIcRHsd8fixURKqH3kqZ/hVtcYgiDzV16slkgg/6o4CBpq
cGlU72pebZzE5Y0KXakfROMUlp62fvE/KjIWEJztPw8KNgXYJk71M1LdMxJwWxyqJ9dxpwR1FTxt
lg3xDyZFo3DkMxDfHPzwX3lh1n9TG7FUH3MH2J4GSEuHDe1Ejr/VR3b6GIQIPbCxhg5v1KF2czQx
pCO7Ak38Tp2OEL6k5kHES7ZEwbI+CKG9Z6AR0W6ew57yud2/9q/8Z6u4BdorBI7ysaLiHGq2/j4I
AYkXcrM7zIMyf5RssrfXke0HqT/CMHaNC5mGWX6KkNk5qkwsYwdnzs/sqHwM5WuyNhZzzK5O+Jt4
bZB6aY2Ml2NNL7zZF8kljDYgPMMFT/OtoCsftc1r1yX5fBUeOIYqh01VB3FC44cgCthsFBRUbXw5
e8BNuh29GXlO5jNX1E1spDTC4ExvWTQnIuiwhBqG6f7tgMWZ7fZOrl7fC7IaPX2Yvxit8ZVYi20N
FVn8NbbZx6ZHXBq+o0H/TepCXEwtlw0SkYLaMwI5PZJYHH9RhwzfE/VOiJlS9KMn1NF//GJ3m98K
yR95jT5QR5loOp3rhUSZogZL64GoPd930XmBljsFEqf0K/Zk8xfEBcFWakozaJZm/p7UfjcnYEV8
aBjjqzix0m5AKgxrlz6JtCnB2uPsa7rCA4OcgJmlVqhivOkO5+lZdZcDwpfE1aikecpXfwdLdqLg
0VCtIQA134nuc+rCeEOJO1IhQgqJmhUxgs4zeAFT2oLqcAlGJCWQ0ssAamqH6M6/3EK7aJfpNiV3
9TBNmNdSgyEsARmRjqBFnep30l5LcijlOTqk+zfhTk2ULcPP4gMlJS6LBwT2ffqNKOf8UzkUm8Wn
IwEXnbBqSn1GFGBKRoqUHUiSwvdlOiuv5SVzOdveGTYxfQ2Js8i/TSo0GcQxRxC/8AJ7Tz6yaM/W
wNUUz/MX78S2opGwiztO+Gm45KCnnnSSWtusPLM6YbgkH2U2uI/4Pj0kWElQcXwJU5IENzyn2cXQ
fN4MMVp2LQwJOJYoSwWoPb3QSdaWU2NPLzGTkNfX0Qmrp/4ri2zrPh9ZyBSrQYI9mGcmOJUm9K5c
XLVa2d3oRa2PgRXFHhL1LR0BuzG5lrlLLVpKvpi9aO1rsfi02miGkr9mT7yWwk5DcJG5subx3Hka
o0ZzyZ0pCZFWN2Cxrmih8Q1/Nw0OAXoALYNMYmKYWp+3Qq4NLlOlYW5KzbW08EX814OOWWAmAmg5
UGuf9Y/S8vQoQKqAyLlTsKJ7Fdj6uWb06csWxzr4z/4sLtvkSbbMgy2b1BrwCxAJZmVJ79flOWzq
/pj6kba5sQC42eFoz+8EJiqSLhQrqoCr51p5Z75RJOYz9XSebkOBFB0tZmTt9cozH8hOxnjUbCnz
E/9atH9yLCiBoUbc2qRc1bM4wzx7SjHoUseAxnrF8o5/6vmHQR2md/6cz9nSFYeB7knP4S0dGVbu
iPuqCXdGnogjKAGXJNGvpwXGP6/Aa7Z+jjFeOQsZccZLRUXH8lLRMdctDEK/RHMME0gDxR7y4pqn
SInyg9nJe+rzjXMv3AwR37hrzBVYXS+U/fmBy6ey3m/hCPwyGJAVxl2c2luZVao5cLfbJEWptlnC
M+NeyQbDbIsceaic84yqzEVT0EC4lBVPxxtoS43+sdOPNnfF3MIg14JqhEEiJzq7nOwxlUKNHe4m
dPfcoUX5gQIJd/SNkr/1PlaBKPxTKdufzQhpuO3cpk5CqRJ97m3Smq4uvTFX+JGSq6xt7/2fT+YT
rH7PJaik1SDd4FrRH3dIT2oM15mok8uFcq8oNpDI8q5zvWf4+XgO/vK+rAeGlb+nM7490AhnKJd7
R4GGx8jtMOkVl6tiEfEvvITHAds/pjW83TZ3i/gml4ayM0PHEHCNiBlw/2vt8HbcOX/E9TIJtodU
A9t0SpBtu+0BkoNCCtvaN+LSndAKkunfcfYQJVFosc3BWc7TBx883ukSCGRMHp/L7fC/tbvzhjpl
Hu2Bx0NdOCNrVtW7oV1YFZq6Z8kXyrHX9gNdAQ2qBE1g0QH/xkPkzbaFgb8ui0FzhoZm3ZNxVMl/
TI8HywLhM3ghj5075DYxbUCSVPebWyQH6JI0q7sWt2ZT4KR/AAyU6BeGJEvZ/rPCxkgYOWGbqFB6
0vMjxRMho5hwZ87z4SGoZwEop7sYVwwDsZaujCv3g9YmuY2CWM2Jx8Brkb7d5iLAFMrP8jalNugr
FXfCHeYqsM7n6ReTZnCjjDJXwet4DBLyhRoEUPgHu9bACtmzlGf+IBZPk3WiX8f84FHOI+7gfiMh
G+jQc49xfUygwTq8T+FaR8Qcoe+R9nFVXPZ6orHBsshqux+OTLL+OjzSII2wZmMtomf/lAPxnBlj
F5lkJpEU+bTYYJhYHpx0BWW30ufqWMda7BI5oibYpa6IF2sh2Ua5f1wth+3EGm4j+rTAxDoI5fm+
UM9A2kTZM6E2yeeet1+9pfQrcU9r3FJcEGOZ5GITKmqvPGMucwyfWHtGd+dHbndDcNVYfgTE5aGE
RBnURGQimLe0ubaBjY4WEB0Zqwsg4Uze/d/w7/D3RttX2TEnzeZZnff/GWH2UqEPwFQyPgiHkAtD
jZ4Qz3+Z92DduLNFcHkkrEXGR+t8Fly5dZ3s9qq+UMNjNDBSQ8sEkWxmIZgCQ3ZkwWXAyi6IC49H
x0DRtVZixFi9HMAnA8sOxM84em+JVAnn3GbU+fusRGMBohuBxjY5WJDdrq53HjW5H+6P58q0DOnb
qVt9csqP1ldzC7knEicmY3JgYEnzuCTufwMEGYCL7Fh3Q4r5CENtuSn4yEQ9tMXzikkKwAcmwUgp
E1EcG1tzquda6KtUOcnKIAHTxXJnyzdaSmq7YVx2aLDYPrunjS1rIYMFekz0NxYjXo3foFSLx22+
CjbvPJr7BYe/8oPsgUlGgksOrJK1VdNTZiEIdBJnCG/CqwjG82/Zmaqnj9tIK4yAsqPKV9w4Mwkt
lA4oHPrUNMZQNPW7BkQFqlzsl45KR8qytZeY3IG9HHgXHUbQU87ColiOo3ID0t88UWcDyWGZR0lA
jaukQnQz8hDt820r5PYRFRJkB7vF/NoOaB+e+AWPukG9qiGpcCwa52BYHsIXRlSUzyC7Uir3MmIX
bsUeIiNAFOga/IegNb+2ea3ceJYUWhE9a2l7NglyZ1QKCdlyj5U1dB6ASyq57EAlZVLgXIW1jduC
dij7sCxb7P6k+M2DAb5fRtrBDumRj4Gm+kXvZJHL9lypB6YhdzFGPgm0QKDOAm3dlKTkg3S3SfdW
/NBHAMARdmHxuD3uUFHASgORaab7avoUvkGssI2pv81BQDjTfCwqt2NMCW+sN6PFOccBg7jNpGEP
shxPL40g5WwJTsfwrDDTHujswdMc4+NSOtr4NvZPW9eLUkLsxgkxAoRhOPMU0h/ZTJnXrEXkn9RP
yggWbRq/bgImJo+CKQvin5JUiW/2AysQ0VcmPb9miZTRM4eRWWE6tTXxJhNyHSXI7ZBZ4n13E774
2USmJ7Gj+EnnFuo9T42THE1ewTwI2SMkwGLZ7oJXVrW9/bgxxNhd/TI+omrFE5itYIukWfd49bXv
VET4eKNzWHm8Mx0nzu2c49SuZGYjTf9l20C2MzunkrZnJwGgvKJNW3pMm0G7sSwBp4cdel+IrXr1
eMAaLETrLHHRaWXC0wMJFdQuQfaw2WHP48bp48wNAXZgVQidsyJotmkKHuCW7NaRBwYGZjgqWhBN
gbB4IqXzCJ7qjaeDcHw9HtU1oJDDcAvlLSTiYmP524xYrPU1f2fOsKS4MnaiFacPruBvO2czYufg
EUWiL+Z7Hho7TwFoRYfjSnsJoJbTfQIIYYPivBO0PS8fEHDa6cTLuV2AWSvsSrqwjQ3JuTXBGROb
OxFqXzVzZ4t9OPsolvEjY0hwxmoRcVTNrnRwNIuy/dZk4LHyV0UEMQfM+NmSOOyg5KQzVnfqiwCW
TPva4r2NrrdTM58tJF+RJzYBCKcZ1eGR2Y+/h7gpzQbU03Ll8xFMAC0ZIjHu3vhmk79SGyVZJ1/d
jm+QJ5Q/QRbltrbBDPoO1N8epAXFZA7nlgpTSETeIjONgzF+UQVwUhVXE0tk8/gThokavTooDf5c
zFw0YlCspVs0ajqyWCUbbNOs3QESrgxKOCVC0qeH1cxTmEK9cdBUik1KiscKLnLUc8XEr3X1hlOx
cpCGSjlYjQSMLAVEVaoopIrqR9pDo0BHVz5kAnMKGbU9fFsa3QKkFrQtS/e/2kIRlEf0JGWZlbS5
aY8im/hsUThDRmI6LG12qRNd8JDBWL1uUp8nfYK8H3YGxAqUCXHBUNwxfmpUk0RqE/35kwUyVu2n
LaLPKeSQqRVO53gt/MFwU+IamOJQqwFN76bewtrckO6ziSSn/r+CQqGO4kKYmZe/X7WZgn2VIt7/
3roosiWYqdyUGy2olOf+gF0bngVNwpAN4ymRgYlm//tFjlZAkn8/99BQDwiem7bUsHBb9f8V51E6
X9MqjpJpaQg3xMf/viDV029z0RHp35SP/r60KOHkKGT835//vhs7pl+BPfDSgaJMDG1Twdi+/Y8U
klDVqV+W61FogGviz77gojUj1WKgrQF8F692xAH+52pNAURo22Q9Ekrbt3+38J8/3P4aZCf/8t9f
1lm4H1tysL6j1tMaICH/Pvnvy58cU/Z3OX/f/v1Sq5tXS6STOCuwlaJCbMgrOekw4vufL9P24//3
u79//fudPOAJneqJj4zkqTByrOVHRBaNtcEUKSWRiyOBHaB5aUW5QxUFSm9Pf0OOuslBEQWjUIRZ
iFlhumNAkBuV3wn180RlZgUspplbeTulMlDO/7pcbMn8wq9Iy3IiguZQhRbedHgXO8oKpi2lhJYa
IwCCsYwuJSLlg4I6q1RvRLoYMm9emzDW0TJGaQocPzaumzyBuROW6Vr3HMijqNlDmddgmhdSovyh
nTc2IR6XTjeaa2DN5lfR3eG4o7vXSuUT2ktCQrouJsXkbZR+X5NrGiEUSdRWv6E2em3EZXMCAvja
THimz4QnC5hDX2uRr7MgaJESUJ+rFm/zlXYTlSMNoaLHDlxlTdXKzPLwXG+ih+NeTCSFJlyLMt08
0DU0ybXQdg+6fKIOVauuBbnPLWZGOlq8rux7px1KAHvGKYtwrlqy5gf9SA7oiDBIp9oW1TTTUyGj
W88hhKi2YdNVwLEjJSsU6MqsaAYhklEwqKPpTCP1UQud3XoCEVJIZBgoqr1UYr8HT5/oEw3alPy5
Moxkjwg8KByqzCYFQn3KQtpEw8dYMWhtg7ZAor8oFrlDORNtitbmionXawGjbf6AH4ixiDGC+MdD
XonfmiUUSCw3YdahUv28Sr8sKkCalGnBrGArhEYj/KGSBsxAsQqPWtyoqO2IyTqBaUsjKE1DeS4a
+S5vWRdUiL1JCRGoFwxaA+SRdZktzLHaUTB8MZ7eq4ErFoQMUKBgnoZ+1h5Ezi5jiA8YZK8E9oA9
6zh7N3qiUVH7slJLO0UDB1yBZw+SDtGrpJMZgmMe9oK8HAf0/dDwK8ujhanfURRb4GwYtOfSFt5L
VehGUwnxPP83Ydp4QoVdOZdo5ENHByFFoxcKynqUDO2tkRWgBKPg10NSsYBMuO1+LkfRbSovnaJb
r8lWQtRca1LMI8IA+zTBSXioNdxL6+qoCe1m2zcFWdN/6JGGQ8TUgFVh8dqNYNwGKeHcS5bEySMz
2SYReU5ijFRzjJ+yXqfdOsFtS1X1pxEI56JCQUWFeEQYy9LeNNtctejK/ZCIxxgTuf0EkhYVrAKk
0gR5Lx3eMwwafTRPMi+VOH8X9ceATR9MLcQ+aB8PypjJByVbD1GVE/0v4aem6NA5suncjRFGcE9F
Y3ijKlmntm5O8Gn6I7yVYx5K/5Slg0BTUzjjCKDXACCp146aJqU+vtmI0ME8KiS83tbHXoc823Wt
fCgBR0Dz2+PBDYpNXkiSaiRV2lzvEHkrBpxJtB+xqAofkWU/RA3ZVdrueWrLjwkDC2UcJH9V8odt
psPURQEGwRP5ZMTLl5nViYPNomvGUN4mKCooOPkz8bdqBYIiBVNSQ2nWodqUFlgPpEAx8+Ucsfox
cdYQsvdEVryBFoGBGA0M2EYz9sJAvKXJlYi5uXEo6pGDxQgXJxti/J6ibi+JwrqflHK5qXGMYKx2
ZIoUX3konzGbsuUeVRypII8boLnpE521qaNsGLfvajcHqtkLyGsB0xA2gmSNnYGnmN3zIubzXhGV
U8OjoeQI+juKLXsZlF9tIr+BcTVREyAqkqTlYaa/O22KkFairRdNVV5bS+qofKwJqg8KMSEezVa7
9OSEkLD0OgNv1o7zptoNbjCmiyx4EGEVNFGh6YiNfl/gvx6WSJ38JMTUb5HL8rCit6jn1WlIauU2
NOlTiD8R/hBdtpfTZz2qxIdNG9OKVuUo08/Ss0R+6peRpg5QrA7nmeNkfGBW/YM2ZRIUU/IPgbMd
EPX4uXIiKKf7yvwQknU8WXV1DjdN4xTSMewB8TPfIBIoG2KOXbcnsa6xeJfil1IfyfPoZCy5dJaE
lW3THCdPyIzYlYr6hVlq14hOn/WiJz0fJ+JmS8vdpBPoAkbaXRVaFKo13YVS+pvO4SntZAU4Lb7m
a03YiaJpf8rJdvOMtkuj0gYyM0lHLGR86lO520cwdGg8bCUSuMN4eyfnJGs81Sj+dYg4+hD7Q0jq
kECnad9hEI6ys/zaF9Hkxqo2+9NY615hjPtGWzhqVVn3tIn0yGhVrxDzF2lUwGh0y00wIppimEe7
hVk4VlXhmCJb/UmeFWJbtpZBHWVvEuXhJNfFdZrW97nqL+2m9W5lsxIgyXFCTzvCYCTGrESf7vjV
dSjx4WwrVT72DQid95GB+4FWUupcgLgICsxoOdzL85iTWgjtodcgJHU6RYWml/Mn6D8X9ERO+Dc+
CGjYucZawIIgoG/qpuFEBTsvpVRQUqH8KdPKxTnKJX5XPzHFplBndo8YiVAqx/8nIUIPighYhx4P
JwFXcwkaclTimyuIZgmA2xGqLg3qsXu20F8GoEBVUdJJttbI/E5Wos3KHIDK6NSpWjna6yIlzaw0
tH0/uQsmwTPJoTQCNeljkKZVT23ObFgzojT4qlGBMk/HM6zHOSv/QdzfDYzFZ72+NS1ipdHmvFSO
3L8O42VdreS8xBdTK8A2DO+LOgNmXcgG5OOypse+aecTYkkiuOGfSNMJzKO2f4mFx0kDj55ZXeOF
6fiTLGp4t+gsibgcIidgmucoGr+jzgh9Ya8gH93UtG7lfqYMgKpiUxDSZxLqO22h3rSs+5Z69IRk
wo3GpAjemutbEgLEaGAJ18vCMv4wus5Vo7V3NWmk3SyFHEFrhrTgeVGS+DTUtFBNNO4nyaJBaJDk
kIb3my/ImsWKPVdVDFXSeG8Taz/JAzZmEj4TSMZVm6JE7U+sU7cOQw0Dx/w4S2sP23yrMYnVfbaS
ap+Cg1vymZuUIfhqFOgVS6U92Cnwn3Gma5sTxtnrxUiG5owwAWX9hYCFCgFGpCj4z/VFkXr9lFm0
XmeIOFmMpPuUItW+yNmXWWH82IYD6KA0w4VIo+SK8jRdKrEKJsOJZYccSTtKs9B5OHy8Knp2WYdJ
P0t5+wJtnXPSBL2ZQkiXZbacGUdDG9XFK+YF6RGhCFBNsoLhbkyfU5xqR5duVMz6vMD5s28KZALK
c6l2KRVwnC0mHfXGPOoO2BU0Lx2wRa+mv466AxLOLeULdZOAygnoRpEufSOVlIZbtYS8hwJ9iv9H
h4SgA6MLATm8h1TLunaNmARDikIgwTeVM6Mbn0hNa7+Dhg0cmB8xY+vdPNOw4gLuFqvtcYJkTNFS
+mjV5lJUigUCau3tbfHo2eKSPDK4mq5umFxCUqHwSn1ePLVvNfjYhBECO1M+4AaAtj3BpfpREfu6
SiH+Fm1Jz16cUCyc2viIn6JhsUhrJPTcSWGCh7Rr82mQ9uGIoq5SFfDd2CbLCaaFYsKVxUhSEXMT
MWQqu5VcBVWy0RAAfJYSenpzuD6I4igFMuIQAfm0Mq1bVAB0PYtEb1ZX4IwAwkioD1LWZrchwYA9
HmiuZxstsqowHFgxvTmJYeZLBYJEXZOESCPOe32CfmQaA0kfagjw8kYU3bOMmhT6uKq0KoQnvqnk
CBHLS/RiaiN406yEO1ZJb9FbbkDBTwnqHd1Ys1OHgwokuJIzTxbDh8XINr4A7RNUzp5FkbqIrkrS
tTYhw6qENjs1KlZ37kyY8gpaEKoRecAAMU4P1xJNueoIj/G3WYzkYK0VdgJz9zHo9X4VENUv+nzy
1ko6hC3IbcvAkbaljFZG3KxoRpde4eF2K/uzuJIYaiL1alMERraAzRBSUfOqsnsThGTh6B0tYhZE
9NsFODpZBCUnRLizfu0PK/yXrn8Q5DE6m2J6kdVJeCLdVTg7v9e2Q7u6O456QsXGpNc4CI9VaezD
kkTBGOhqiiHHd97TRS+NB5Ihp8yU7ymLdXDNaMalKqLZUF7Bb/VvYzi/UHbAmSYz2eW0LqgMHM0m
RDFP4aBMNCTyfYbO8cGoW/aWJj50dPqFVgz9rMEgLM95nFCaMc0qyl0/bbpphjgelk4BOImu9zAQ
Ope4BEySAvtEmoq9gdfMVZ3G/Uh5ZIzCBMchfI1Uq8F32DTYTlNldVINjUHiNMJtXfhBqSw9mlLy
Niccq2LMamS2sKAJYaEPIQ/WIlHZAXvtJLbRRY/0XR2pJi9o3ytlUtx+aT/ESWtpKiYs0RrTgXh9
kxLxOU5pFa4jbXnTmkLg/7T6wwUTJKFsPuKkkVxl3lQ+wZp3NfD/uKH7EccjaVeRPcyJcheMafRF
5Bfpe6BY+jVFwK+XuAaqIejIript7rYxvhPLy7ouUMgsCsBDVTyUXfe8xmUg4F54z7XXbhy/59QC
RBuTStaUORwut97J1G7lDkX1uYAdAoJEqmbwCuZhNDG1aU+KJH60K5IMBTZgBmoDmDzoJtjb8bGz
ivGWidOvMkEjMTVYIWNi4cFgZNldS/I3fXqpq0r7WdV7mWQ3FJSb/VCutIHw5qDpTCeosyi3Zup5
5kByqUb9GzGdD3qLXh66NdjElTgToqCUUVkE0Yh+y6ew0llAQ9YdF7hnAhg+V8owG4tHD6FDkJIl
+3s9Jt9Jlf/URoQrLHocrRQOpxIs5cipaqzmj9WJkqtv0iBJv758DqY0P4iD4GLXBEgQ6U6/we+v
QUoyx3BeasfAyApymqn3SnZwe5Dm0zhimiRHCgF/fF4LrJWt0aB1Ua/BjLqGPS8LtIMB4YhE3xfy
VnPZiIlTSxFj6WsK4kPjxNNKMCXXFzi+tC4a1m7cqG+lZf0qhYD239B9YXADACkJa39Z9YuSS/+H
vfNYjhzZsu2/9BxlcMChpiEZQS2SzOQExlTQwgE4AMfXv4XIupX1rlW33Z73BBaCjKBAOI6fs/fa
dKTz4NBbVEUBe7s2xEojLdyAulZY9BGMzxISSIRvi/86Hx+Z7vo5QOtREGw1j5dcDawCVmHiuzFq
v2eMKYeh+unFU4JCHg8qhGWLlSaO7A+rQk4EztrsTckcOWMYZ0mfKU33FRQryM/wYHrVnDrZsLxK
tnLxmL5p8tHmcVnuS+8hqnAaF9qCKF+PNdpFoEqWRcXc00uPeA2r7B+HoksP6dTrzf+B3v6T3HvX
tVc2238Penv5Udc/+v7Hj7+T3v78rn+R3sQfvhcEdkDuvet5JNj/11+wN/sPV3guzA9Cht2Q41+w
N9f/ww+F7YfSsaWwqTd+w97kH1FIMyWidvBC4NLyfwN7c2yHH6BtSpM09Qqz82ToRGwNImkL1ycm
MQRt93fYW2A6F9QILsSUNMztMnftWawHAmKG02C/6hVc37jwbbZcTQkpVw0z/fXByzOXA8nykOuH
FU1/uT9bKZOFv77m8sTlsVrjeZt1yQQTjYy3Wu5prDTwAhI61pf7v26GbndyVsh+veL2S0amNfXD
OVgjBy63LgdaPZD6tcYNYSn3HixHfSYmB7jA5SYVbrTsLzfV+i6FzJmSCBf6TkM36uCrTJ/TyTop
uS7jM0FRMkS6RezCRlUtOX7rMBQdoIupDwDGGcI4lq+FjSsZ77XYB7CDM1JANxVkkl0W4d6FY3so
0uSDxB/avXP7qRMuesYi+Gbdu9JGxeSnd8YhlCOdrUNBqvNVasl2W2nJNK4FpWKPDyw3yOUIpyOt
C7WRsTpM+UiJdUJEy4hhTJNOZjtJxgC2O1+QnMMQHCJ6djubJNa2Qxg1J+SZhC5ip2a5DZIyu7Zc
/TiX/TGTg7dFoaoWvFi4dFNyMSuPofrEqkctf3Aq+Wb75Us/wXv3sfBmGTM+OL/BVlTVI5hn5AAB
k2QJIO8QRs9hgsgoXxyMOyL8XDOCbttuRl5I1pSxoxszctWECw6I1jQ0nPu+RXMa0QKk4N5Q6O2H
4Zg39vLJSp+mIf9SkhlSZzRzJfAOmMhiV7ijOERsUXYBU1A4XlRDoQWShiGAQ9+iCoS8snG8OWF2
T7q8PNBssEjfGeh1rkPsEH9Vnoa3kloBla34adWWv6szJzqrsn1wi049OsXZG6H/m3INjcfYkdgB
KQcgY4CBYeGthdCEmixPAYv3IUXJQbghtM8yuk4Gpq4zncQNDLYvDm0FAEWZINsyVLs69r9O66v4
5par9+c6VkT9ZlAU3HB5z2IHMR392MsHZXnuARbvjDND6WrxCHmEa4DjhoaWym/J4OMtIJphVwac
NnGOczKrnaOpkNbpuNwOTDcEQ8iuojnNFegJwMeMsSzuD5Oi2VUnBkOFC/FpiBA7hcVVsgqyBr87
2yM6qA61LoOctvPnm8yisRI/Rk5xoqTdAYeng995z7ChQANzvTRL8zgM0MEF8SiWJv6NZe3Qsvc+
wbchbMDei7hVW9dCBRJktDY65HtmRjI9Fx05QN4uZwPq89eo/ZoRgi4F8so1HBUauJUUL53t1hRr
4tperhSt38zRCplnhf+/sYFg4Hvqpc01mSByQmObr5wd9SbRE87lDPs6C2G6qxUOMCvC7mgibBDB
Lsu6zyPRHdeyhPHImJS9ySYuanktuGbrwUwHMWixabBmhN6i2f6T6eqExb63kmO2RFclFnt6L93R
txkncAI9Nh2ISWM+91MEuka6zt6sP5girm+rXTDqS0p7tJIvlfDfi4AcUXHIPHs3qerd70nQrkU6
oXMDa0Hf4RZ66A/tof/3Q67xANZI4HBks+uKHoxOhpcU3Os2wUU7LOzarNq+pjFJRUDTqo2Ihrb5
91SbaBxw9Xj1MbfZGadRRL+cmmYFSa0ZK+K7Mqek6j4Xifa2onXzKxaQYyn5aNDz26i0vvfXN2lI
TV/GyTqmRIGSN3NrszfeunPnPWhbfi891tREH3Q2P8xjNtyZUprt2HXJqY+eY8hfr33AxL41EOKJ
TTt1nGO2RpWzlIYgP8cC10fUwHHMseiCg/KiImL0Y39zVjhUZScfibXtMjQXc0GYHeFFYUWPPk5B
fsWYqFNWztEmmduDrTGU+6RHayhTFywUQolIMveZESbMmYXLMklKAKP41qBAEyWlK4QJ7DgD0kZA
qKuTPzj4NWMoC8xbIJQ5GCAnAp4n2FXjFP6QM8vL6JsSJxif8/akzYjxwq9PtHwQ1XbVZ0/+tCoa
TsLyxi1golPcICFv2p8hKYnnIh6vrE5oauvyZa7Qvc9W1x3rYix30If9B3Jrtjmin76w4tMiWDf1
91aRiELkwSv7mXE3FwKHDQkmu6aOnD1nNQgIlqlWIlsrzSkInnKy7jor1ttQCPyDHokJTmhNp3rd
qFTs/2+W/OvSEpBUuMwqSHyufOedBs2729Hqk0KjOtIufaciRQ6d11+ZVn3QDWmrDHemNd9DNgMW
Y0dkMioECtG9HaAKMOgMToETf+ka7KNhqrnKpHQ9yAL1PEdu5cDIr3QXlI6liWn7pPCzpI05b6ke
rJZZnu1JBAQOKcQBYdQpE3Dy57pzNF/3bLA27uzHuy7NH82cj9v+tatGGvjUILsW8Cv9D0IPopk4
FU8he0e24+YVsj+FrdYF65yuI8MC8UDFtWhxphhmDG2rombRmIqfXjLW+wqmGoNsdo65rUHMvY2y
xatMECa59bBozBH82xuyB492OhZEiRXey+qfdeTjMvS6bl+nq26Liwq96ntTLC+d34M683NzM64N
WkF4OLNV+ZSIbJ9bi3ddpLAbYjgUfpscPJcBdtT6R2P7NJIPY7+ar3v7PsuxuQ+EoO3dhs9EX/fZ
0Zf+k2V5V5GHGY3O0WEtX86NQTQMcCMX9l1Qe898cj7bYYm7oG3nI4Csc0Q98+tQUEgUfb4C+J9a
DwWaJIsMMCrlw+iBF0ibfpdjqa/U1JyqJbLPzXpwU+e94pK+s+nSzromL7lgUV+K8pFdNmdeGr2P
aVXtWyIy5sRzjzDFZ9Y6qdDhVd6LzfBuk8bmix2OOd1+OtthikyutStnj2Dj4/fcf6T5TpVZVZDt
cqTeUA+T3CdRAv6awgi0BA0N5Oh7zGaKvm4MVyUSGdm4IXLRub6aLOsraz6pepYiBX30DheFjG9J
l0EUQ52CTIadiEocqwpllzRMAkpIUw724NzrH9mF7+LKKk/DprO9kcHQun7nAIaxuM7N2anJLEMj
8QTdlAIajQQRMeMIIyoL3N3kUlUX7pNPNAm59QFy6lUIYqegUWrek5AN+1wNDf1Di0/e0ScdM7MR
9rFfJQ2O0pYp7oubC+zJXXY7Rdl8DmhYHec+Pyd+6h2mOb2f3Qb5jHQg+ZmBLkFeOlAuUFauGhSp
S+ZTZfhU9wMJsNmzSV/XAc3O1pDoLj+OHw3rCpuegqhC0D7GtPDVvEvnGGfNql7zHcaWdH23lYW5
luA8rIBD+5JHBb+toZI+aDBN0N29U6Uh08d4A5u1dk9afK+2WU1CIAWVZw37ovLTE8z9rQoUofFK
oHmMaYEM2ah29jp9TmPdcmHQoNlcB/N4/E4awad8oVjuZQVqVL3aLipBOjlXU2q/unTTDyDd2KE3
5wkw6E4TBrEpAjmsSd90k4b0MHT+Z1D7dG1qWOppJNHulslyRiXg74Oweq+yroceyITP0v05oI4a
Kk6ppH5XeEdyfNgZ60VqN3d1Lqxj45TIodxPM51rmm8vmbKc7di641n3gJ/RqnxEGWitZQ0uiEL+
87aJ1S6bIDU1fJxEUr4ukRb84Eifq+gzdWCK0xVAZ+1n5MDYOAvGH2MRW/ulPhNoSyPNTn8Oc3l9
0WK19ktLN/6UDK45w2K4H2SDcsHvPeRiLUG6DV0bXibY1tHqmKpfPMlUqLapwZgc4uaei0dLeQpv
IbwmkmuvLLIGz3GJWZ6ir92CsCeRNHrqjB+c2/UwJd/KICScPV4qiA71q+sKl5zDReAFLzAhWy6R
WUkKCVchV3bZuMkpdQ9B2X6hoog2HjbeIJC7YZDI46A2broKkHMy158Ui+3BJ6a2NfCVMvU8Tml5
bHQAZAjhmllCccK3HSylde6z4YPq4bVUTcbHqoeKOW8jnTMsLA4X/ZkDVh12YYvMKPXkWROTkKkS
f56n530daKAQVemcraIJTkHzRmdw3pes5b8+1HKqHh0FQSeaI+R861nodJY6E7+J96EkYCNOiMUL
xvcgV5zubYWFlMDEbaLLmxIoNlg3C8l+5BB7UTGpwa0GLHjgTxQPjEEjQz5pF6Gs0VV2ZGd1m8VT
djYPCDr0lq68uw3c5KUxiX8Y8iElFmHxTwMtdGvNgYj9HJFaGrwmgSu2aUAzbDacJJ669unknVVN
PEzGe+sWAa82+SmJ2TM3ffSqMvriiXD7X6e5Se16w8JTQAD/EmTOe1q0tCRNe5M74hqa/ao9WK5L
eove5CGPbRc4BMvinTubkjrwEJTh51cFGOdUvlc1sZ8OfO6dCn9WdJvPl4NN9OYawOM+TtXCObrG
Scg1TuJyKFv9OjZkg0xrmMjlIeXbjMTTsQWOzSH2A3RrZaJvbNT7a5G+X1zxyIW0P4MKHZBv8JA1
KKQbS4QAAMXebNEKtRdvIElNjefMl/pcLmmIFMtnGkZLwq/kcEhLQCKlpfA7vZHEwjxhseU5UxXI
2vVWMflbAjRYrbkOYdYluGaf1JDpaovQV3fGIjUkk77qldwPU8e2UqqHqE7So+2r4GrB1xuoKDqP
63O/D5fHyhxRX2KRgRetXwJ/PD77ef4ECjM4zKYpzm726MiKPNY6Nt8kzRXED6F3zpuCC2jjR3fK
QqGS+jZX5gj7yqCIYSKzfDjLDpUpsMXPExBtrg2rALLBX0WL/QcEk9j90mp6BVURYrcvu5STOQwf
2YqpMy0oAhfXQ7xeJUVKtZvDWz9fDmSPL1e1dnZuD0nLCxvK2IDs5MvBWh4VST3om7ms/X7YQTUF
/fxsKs8+2+th0e1LPUgoayHtXJMxCO/RY4gY1MkScFLlC4vvwlJ8lVRk6C3FdI3KoWoOus4Zr82l
Yqtegk8ZTwk2mtiJGJbONlcXRituWsmHy6HCZWjr5tkbgn47ROITkXOaC2e8zzrwOkUOLrHDJjc6
tJa73jnPFKVH4P/HwFLLbcqZhz9tNZ0UQhKotdL38ldCgJIvc/3EnKTWg79WX2TYBSL7kKOGRFh6
/XW8xI9p3QXPbUtpYJO8k5K9A2vWe4ijjHU1Lb8PnXWMI6Kms1YjzZVLgzUjN+sMDl8AVcSLTt1r
L0jiTSHZGMwO6Vyd877YiG+LSH+p+3zcoHxD6um+9S3iF+kA5Z7drLkubKLh6gTTQA7PTod4Vzzp
/Rh0+ZLaVXTladscZjc4phPbszht5qcly05LXX/EVSW+ka1ypinwZpzKfUKcRK5mXksUlQRCTeFK
0U/muzZT3+0oXHao3whdGiTCKZWP1xPBZd5AEuBoD1irydUD4ID8Mmu/iql0r9v7uazkEzsQZ9c1
aBqZqe9kyorYmKU95Q4736QVTOkTkgiShHrC+KQwdFOgj+xud52q1VURd93NFKNXSSTBa9OHmdPi
3YHkMNgDOIvZRYTvf4RvZSKiO66KCVJ9T7yk3pqMtcb/ttheW/L/bgbE24cFVcwxMH10kzYYX/Me
M3VXubsoqYLjmEJhbD0B4aUwx8D92aUQm30vn44L5QgbkNBagasvDSRjIiUoMPJAzreq783eHZiT
p+H0tQS4dE8q+FvahHKbivWCuwpudYTkhK4ldeB6Eb5Ib01WVFcJsS6xq8U2jgRYwnX5Z667nMNO
Q8+08pfLQ9RC5vygykjT1+JgjB6R65G8TToDeT5rl3Zce7OX+FGrCXdR7/HhI27aNQu2S8EJWAqb
0YlMPhXryt2N0XSVuOnBWuNTL5Gvxuke2NWjLFofci5N19bxPw2zSg5OMLbny4FIWhYQqCbNoHAk
rFcclT70WWNOl+ddrvTnnu0ZWRcED3PlnFvY4z3F9UWDfZF2Xw5Ezu9MzOnLBLzfaB+xx4ZEInO+
FD1xzy99uVUKoiMKgqAuO52GbU1QrSjSWQDO5kTxhfguVJge26xCju8jhvPbCJEabqAGIW8S0VaJ
hUO7xdRIaxL+eeNc+lS5pDDx69EU0Uc+MBjVY/LQfOthFoWLb2IQOC3QZ8rZ/zGSCHxtZEhOYS5o
/xGcBeZ7XzZPaZKfUzExia2h+xD5/OIvLriNgO5x5gBSd+PVX9DgdlO8Fxh9wcF7SJwkxoPmYwE3
gLM4WxEXm4YlEskJ1jcCQxG6oL4Z9i35ZseGBKWEcA5SQZsz7aNpF7XrUpM8aBeH4IgNWcPbKRVq
iiAPnook/0lTC8CSdS7m+dCm9ioEy9C6teOnIq+gKquEQDJIMow1rA1Oom7TWdhJM1NDtyYn9dDl
n8rM/UGGfc3mCMnNlODQc+J7ncxHuNB0evp4OHTAqhyaiyyPcAAUl+ign5lKHmlqgBm10EPQXRwJ
DYzxael5OkcCm4obYulpM/7YaL0r3CkFozk30weUJHJCtEegzk4vAXSC6ITE/6ZCQsdIg18/Wt68
KTjn+LSdubgn7J4enS+8XdunkOGI6KDJu+OdKW4Kn+/W6xqGL00bUaBVXJ5ngRCC4hUFakb3uofY
UCq3vXEKsCKBlYv7xohdxajXtsPsxuWP4ws8hsonkIVxBkyUSN36a5Kilf+YAQOkGNhuZuYBW7er
3rMpguFCZAEAqHK3DMud6K1r48KlU4P1TKP/ea+gE1mt+Dz2tH3XMraePmx21zB17P6pWrLPCVXR
E9kegD1UTvd8qGg4Uw5mZfLMRiB3bwdTob3L0ud+gYdE7FzFvgTIaFu9+E5yG1ATj/2Q3s7rP1oZ
qW4C2MYNY3vpO98CFS6HYHitoxLfD1QORj+vnoQ+nWopj8iSb6eAVkjkE0dJu/lOJWgo9GSBhsoF
Epw4OPWpcK5QV96WOVez2irirbYPYTe/6TxDYSrMSxiWB+EbAFGsWVzVuhs1ejtUkqiH3XmgmS/g
zIh0m1ogyUvPf3IcBgLZGIFjZiy6CP/WpxXX9wxzy6rt8Gpg1qnK+LGIb7WxwDs4IJtspiZ2PI0E
zsp6Z1bw1DR5e8sr0FaKAfsyo54qcqOd4/6wouG766R3To1bK7EawkKdL0n6kOokPpkEcqRDgKlN
eUCS4UQDywNU7AFz471vROWuOWaQLpB5guJaFH8sm0UlPodW9+518uf8rWZKuCmT+tYytndTJelb
jf8j6VOad+gtBqzfy1DuSIBiy9Y+mMxFjxbRtZLMyKu+fekhuljB8qw8myA1TWpsIutrnb2TjMIn
bfLj7eJ/zgWac2GQT/eg7/Ii6Xa6hMFY+Du7xRQwEk7PFVjUXLpcsQPNkaM9QdaX7zrnc5PjCsoL
95McnK+ZW7erqAzKzdK81hWtcqFXf6VIrzvdQVOewZwVdBNrI14AF6rOHJKYz1yrQS9nUXcVB+NN
1RQvhdSQkfOl3vkjxU8VhYc0RyPsZPVHIqDXtZ5PR6pbIG1k+JHVE9aPq4mqpx9cyEJ1ifCAC5Zc
TXIrTqcZSQ23nmw7Hp5T6bw1JvpSFy0eLpFGx4ElvU/9OyfOfia5xLUyJRjMUF2zQSNVT9RcjVIq
qDzBx9OH1cinn9qjN0htSmYKe6ewTnqibxyZHC2Eiy7JatCxoBlMNlzYAH9l1tceTwjk9F1LOM4h
zxAiBDPpsGEnMXeNR+qPb3zYwTsgEEciSB6M7bC5BigSOPdudT0KPmkq/6TYn238rm3wKDOs6BPx
GpQDkOAlPC1he5MAkJLZvDbwimYnmw5p4DIcJ7DDtbknIBklRodxzk3R5XS3C7s7/hDFs2rdn063
XDFZ4+cPpi9TMAQksBOQR6jWbfoCdJHV8BoJLBMg5fNnwNhCg6WFh7cqX63y3SYTGlPK8MYQAV+p
69znNAdPeWOh24IQLhfEoi5W+LKE05OC9uYCj5i2aoIDUSBe1mxaAsxJUjl0XQqQIajd/Ywx01Kq
OYyAS4cYRES6tP5tkgNuWj9QPT2i2OraTUTasWrZDnhYSguuE71PqxfBJkwGJxGbfmYPajSipcIO
gFJgKalj0EI+M4e2xj8ZvNPd/KaausO/D+xrAkkV2S9ZEzAOKgP2EBSJifstM8N1YbCIs9bslrlC
TcuMKAqSffg9OIoaL1WJpQrQz9oyghldTYBpbPu+dPIPJmzqgNXKbOjeewCU8+euKaCcBcXTaDjF
7JmBXc1HmsBG6HNlW4NRqQu980FmIMU9VxUkulDN825OmUCSE7RDygxHKk9ZVAOQKJ4B5xFixvSC
c9IFB1R53UYa6kqbcl3N1RXV72dVEimJlgr19ihuMwacU1l/yG+QN9w7px2/WBqkY+c18oTmcrtM
gb9HkuBDY+ubvTeH/kaH/U/WGAKo7WCNfRyvh4TpwsyacRQjndd00fuwir6S+nQdLIyCifWg2xPe
Mcv1oVfQOmxG2ZQh5n2ZwvHEWfb7EKxlcL5a6f7tsd93rWW1obEdQ2dY94CKPdIECFRPwKSvNzO0
cbRIPOA6jHAw6ldrUgBXNiyRay7B376+i4ljqKryU3v59svX/O3mr5dbX7NZmwm+w8dDrC8Ruvpe
LGJhire+4Xq4fO/vu79+iN/v97eX/rcv//V+ZiL7KREQV+Y4n7aXb5zWbg72M9qZXo6y4fLWxCWJ
q2qx8UMlzid7cbNjkNg1XJbhG00xc6WHFi5qEzZXNdX1vs39b74prsbxLVMNV0Pc6alJm7sgIKdb
1V/yZTLvKU73Og0CAvm0d2WhMqI9xA4kmiKqoX+/WauqP6uQDc6g9Xu8blWon/48YK1DEXK5j+oA
sNHlJvJ8ciQuN3s7yM8V0WTxKE9Ndf3vz19eL6jpWP96lXJ9t8sXXQ6+k//rlX49KBdqS7+hcuYa
/Pvrfv9Yv17r9/1/+pp/ekxaQ3gK+qNaG+hebxQhfmvUKAK13eVuup6n/V/PXm5dHrs8e7l7OVxe
4Pfdf/ref3qpSjekGLj8L7p1OMKgjb7SaiDlt+UEX+//44MuuTR/fx6FtTqTEvqvb7rcv3ynT/Bq
okNMO4wOSMxeQOOvN+MGYfivm5enLgcPe5alSJpZX+73u19u/X7MtbHQ/Z8K7T9RoRE3Gjr/kwrt
VH/PPuqPv2vQ/vyef2nQ5B+IHlwvQOnFQNJfJV5/Bo6G4R92hIQF9Ve4qtPWp/4VOCr+CLwosG08
eUL6EqHZX4GjwR9I2hCL+ejPIscLwv+NBg0fAy/1/2vQhCtCXi7ymM+EjvNvGjTt9Gm2oIciaHS/
SH0sfXe9imbVfWzSYkP/flsiY7/rc5wIfk5PUBps8EYA5ZA5/cdZHnHYMMuxM+REA+4Q9m/HCg8m
NquPoa9I5yucrwQSm52sxWPnO/I8FtmHCtIUHyLjLPKLh+umweJKmjpUwwqe1uRDt0Elul8aUB1c
Z/rTMH8eNBFeNjT3VrvjNWXjOQudbldUKt5g8tUbt2puSDZHjGnGm9FEzCEatD9laN96RLgiwACf
p1T+1TiM6CwJ0HPd/pLLhIVu0E9WR9p5JPtNkCHRjytAbxrhyuC6Id1NbQDIxjvjBe+NNacHU8F8
bbuSpGm54UsgwSfT0UoQFehRwIPv911HCyCX9XfP977kZbXF9t3ui6X9OeLEFgc2cOW1bvAsoj5l
r5Ni4szpc6H+zreUSR0zDnZ3NDbS7SiwErJ1KiO027FHldO01ckeP1Id/SjAgSonuKlKwIO1uLeT
0jkq9CuLnNSrp9i+t+RNl+wvYxRydzLXN50eyWXI0oeqk6CaGvk1kelwn0qfAMzCV1dNYj9bzzRx
8AT05CK6lL/dUOtzmIo9RrzoLopn+1Hpn/lwHzlO8jaRUbWrJkjNbuB80zJgXOXrLSwEhEJRttxJ
Un2qJXgyGYwJU0n/XpWPBUmBwcgm1S9KdDQLLPSeNK9TNVhPFtHiW9UU333FcHpc4PNEHvyZ3JrQ
AwXVUzOCnE6FWGD4sNvJmePvkH0+9iEgQ7L2EGu35TcEieU5D9ojuxUEcdNE3F9g9VdZaH3KCOmK
6s59TFNouXqsSK4ySY2jgB+6ZtzfvzZz4yOLNE+43sSONbo/xQHGRsdvbxBt7qM+xlnuKr2ZIT85
NIqujT0ldxg8oz1B9xqMv/88FU37xl7JQDkPmaSwyW5IXbcpLsZEEtY+lKtYqd0u2EGw/BoGuGy8
Byt7ZSK09g1qvOAEJND1O1gl3XTHJovVjww73KKmymXO60mmD66FvrKSgHXT5c733oNJzi8aMlsU
o+FeEmRiuYUCR1s2ejfr2CM1J9xV3QcYjbdz3YI7qwCwONQkoikOBJZ5BBmV026yq/SG6fhHtvgo
pQ0Q8SknV02/OznmMwNdKMzAGxdD+2SFiXdTqsdgysM7imW6bnlZbLwRhdQY/CiSLD9NzKniBYuL
kIzqrSH5aoGULdjsHaOl+kaK6l3qWuZIwvmVw/8bKF/KSkPqnOvhDKKnn63letEStiMAgbgi9/FM
oSfwJ5p0nvYfTG0TOCEbj/jZwT+w25oGeCGLGj7nRl3nOoTJDp1Kh8u3uiSVPtPrbqcF2Te38ACT
4VF7+kdhJ2wunAEuUWaYulkzMQiMuOm3b0qio5/UrcufSw4k44w1qtHFTYhsvHGc/i4RRF0m5m5A
Dov7BKd6RYxNEMPpaohcDdrVw+Il4R4x4tU45LcW/Y6t67fEh42r/NWWm1Y0YNMqan/NJoyz4zTX
8xVoVfRwiY/juiYjqQ4Qf4X02BiuzkQX30qEPvssom04YKsahftkt8EXj1BLhqLV9WS9lY7OiEsq
3ixkbkhpcGSayUBCLeSjFamE5Y+05YIEgWgGd2APNWuED/ncjj6n0+ztawFvfXHG8IhR4iNRzt2Y
oYcbi4b05jaAnORZu7QgcGnKfoimmR6jqEbCuoQvFYKcw1roPTcAYBPACke0NQ/xop/mDHR54hML
KbqBPiTruMAkACg1xyGArS8KfyLggWrlaDYQqwEx+xEO83D06bO1k6fQ9szeMZf680Knrqf/gsf7
trHLJ6yQT4OtvsuQ+WE2VsMhoIsZl1zyMqMZ1c33gpY/kkoQv+2MRNlqR+B9Mxkx+pgsNj52TPmt
fTf1WXuvRfCpTsVyG4rewJYDGeSqL7Ut8XUL68YtIgTHzfIxq7w9LiL9QVE53+TBT/w6BEBFzDWN
AsPjnkwr9igb9CPaE7j3y70b58uTjFlDnSLe61k7/BVyc9UtRDQr2vnHbPLu88jQPg0Y8NDCxK7f
Eb3bY/JLpN7OZEIkBEc7Fvthf4iZl3qYFkuNhVVb1O72om76cPmIZZ2fi7Z49QN7uotaj8xZJI1e
O7dP1YxhowhhsDN8P8BbwPafeLcMgB4nh75B1a/qTbzSDD6tkqi/9kcb1fZNV6BMdjMnxq9D2kiH
1tXAqw0rJ7+FyELSFTueo6fZbJRsKHNSTg++h/BNxFFzTTH7dXEhMeTKenX9bq9l9HVk5LUfVMiQ
KHdgQlS0e+qmfrA85LcJ19ssWr4Xo/6aG80UUZKeoYbaXLMonXNk3LFTpdd16D2bPJp3VmwDN4Sr
sNWLmDASqRe7oMTBOYIew6VHIqA7zWwydk69vKh2zWEYyoe24lpomX4FetgklTDPaiOoSYblbGjn
/LYbGD35jGHnroKJlKdm2xa9xNVLtN0sfjpI/Y8hbRWakVcJ5t6dAfdBuDRKlooLtLqKFmFouiZY
YFuf6su1g2OuuZAmaZFuyyGEelKjqkf42pH3vI5A8ywpbj2IHsh77GtsZw8JrlqiLEZ5N4yrNnF0
PtjKQ0MOdHCbjMhkZW+JI72QaGvL4btIvPlG0SndeWUF44vfJH9pVNRuRdN9n8FxHBrRfPKleh/Q
2VwVdKE2iXT9/RCdTTOUz9nQuTtWw1AAqmit6g2/GJJw0HG2KUFQj7XEqwkhhYagtXes5WvWp81W
5PVd13jQJT0GfiKTr84gHDz9CMvLwxh1r+2Djd60CStAWgRw7kQrUIgP4UrQLfe0ghfGCcu3dGIC
61Dpkc6ggcoxamkZRF3R1jlPbaGOrYFUXS2CbsvQU8R1LGxFAmOrBO1rcBszGd7yQVEMo1jXBGz9
xlpV8yP9pJkMhYZBI5cIfRq9bNoyEWWlRSqRWNQgzZK/hq4if6q6Ta3oOSsGnNPZMGLTNXup2M4v
/TVKpuU8mAzg8QLoacbaFGGEY6GfCQWFxsTgogwPoxDJtrZyRq6AVuDuUgUGhHUNHbnhQ3ybNlV7
x+wFSx6jJkOVj7ZnikgV9DNzHafIimaLUWVQPzsBvKW5Dsl8cDtaMYGJm3Pk2LQ9WiRGuCzS7+jK
GrAKHVAwHb9kMn3JYvQbZuxGyCBFQn9Wds1+aJCThTEODn89eA0spgP9hz/vXx6kxhanAj0ekmxy
SiQ6BlWwmPK9+T4BS4SEOwPw4MkZiNo0k1W1Pl1ndOaZid8rzXSSqwhb7vXWP939p8fm0QkgDEBq
u3xvSeMVHKXfbv/bV7l8XawEaS8+9hg4pRZuy7/e0ysqknt/3x+o4Rkhl0DQfj/zt5u/f6jEd5eN
CjvgHX+9mmUBN2aO7mCKpJj69br/6W8pEjLEvBYpDB+Bd6N84q3++iv9+g0uL1W0jI8qF+XT76eb
roYLFhTh9pIKiip9q4bGvfIup0K39u4uTzTrGXC59f/YO6/l1rVtu/6Ky8/GLeRwy/YDSRAMYBIl
UeILShE5Z3y9G7jPPeuc/eDyB7hqFzfFJYkUODnDGL23XlP2WUH9Qh05p4U+/gFg0LQ05lGGLShd
Sk0z27cnhlTw0CA+pJiPGy/KSMCME0dKeFfnqe5fbh6PWah24CnE6FqzaHIQRGyQR2a7VigzgrAA
azcBBpLakBPUnlkZrBPqhPL8hgYpI7SZY0atdEh34pw1+rj3t8dU1QR53bXOaLBv2cslWnzVQgw3
JuwAtYJQpNmbpM+fHVmbk0jFitNvkBFREpAf0oUhURS530E95Hn+3IzzMz6UlX8eQwdE0RfisTcb
pR6teX/qBIIkYjecJaR/Hu+6wVqPuUyuhZfuWqPgxI3HkhbG3OIP9Cdqucg1NNWKGSwlzc/HvygG
gm+5qzaPF1zMstfHvb99KaM6WE/YKeTJfcDn5leQ1PQrHnKGP/iwP4ixoICSYwa0nvS5ylbNFbW/
JKnzl389xriDXLtw4u15XE+7M4FI56hioDU7QV3fRGvhJCjs6uCpsvt17GYL43AbdhhCtuO6XNUr
qNEEfhubvl1G2vo87W792gERsNAhptgUzMbIpYcI2t27Ol28S93EXDretbK1C7G6a5dg+yXJPkvq
+M60q1fg3Oz3+clcJmfqgue4Wt0ic+mC+N3eMmN1M4W1fhq/eKBd8YSk3Vw1yhz5t0TGVnzlg+2k
7s27Nrji2OiAvAgo4e/CLbvgC68NID1PTjGXKInqF882aRTSblr2KzBS/QoqQl6tCuuaot0IuBYY
Z/nr+rewPKjZicsCAa+ezrn2xeUZceRM09bS3qirDrBnTplFuzQEPSvvypp8d5sGoCis63bZAewd
T+V01nGxE983bUVZZ5Nz5Lm9Q9L4dsJOvT/3a94SiXQGsCuRm1BlBkTyS4IpNQuDhNqAVurK7MmQ
dmK3NfFj09Nf4JZB8kbfjkUBjBp/1oRLX1m2Fo4Mmzt8aanrYtoSezkEVAiQftvqKcgcsd8Dw0DR
z5vAlkC3DiYH5i9UADLYnp7j8Ea6d57NoxrS1R4iObaZa99g68NFVdMNx+txZPM/P9lwlOAr0O1/
m9Q1Gua4pblP+paNBSbconUaqejQdD1NrGsHZLNWCI6f7QauIPRZAIxwTUONMK/mqdya5inxzqxY
Nv9Tb7ktO8x38gXyoka/au7sO/HrOC7DV+WEEBgL17LAY/+UHWRp2R2CncBfulMRET1zwpTg0Jmf
InGCWP0wvDnBp3hOmgUXrPuhOZPduTq04L0nZsWFJROE8oHKeR08dytMeuPnpn4W1/bAzOqSSFQd
mtmi/VPkoIG3+HeIm0s+s/QQ9TB34ld4bRVQnbg8iE/tgpjQlbiwfj2iaVf0lpgDj8UhIErkmL0k
hStsf1U+OGX/3m0HYprkjUFG3RbrDhQ5YuwGRjRSKQzOjZ3S12KLoyU75Xf4VXjli9yNPhgCrSas
RWMLNWAV2e2VrODvguD6Vynamo2D/LUYbd6n6FUvLtaMVCyepdTxy0udvfPjNMB8eb4e6qm2FrSy
edclzthEzoJ0wxEynhiPvGXt8jbtxC+Hf2zfqJXcpWjTwYPnsLKMa5uBlKBm/LXASwPhfJLwZJJc
OtoRdg+Kgr+8/bNEjM9NgVXrohYHBpcfIPabnxJGx2ReM3SCr/xx/Eo+EAFvrFE/NQQjkZlF4rQC
xJnsZoKNQaN0izlkQuOosq77PR18JoNR/hVILmlaJM3rGgushCbFDfwDgzIxVgpsBHXNg8Sz82L2
Zr1LHldpzvUyX8ri2Sq+WuUbFBd8aLustnm1pUlkUNiq1vzKMHKF6pMkcJqCkJCvSrVOZbdjc9/h
s8wkR+rHjdR+KN65U9gCEjxRXuKRqKHhTpdIFCG05We5OJjXSdqVoGYF3pGezjufbymDiRptO87i
CK74FUH+fQNImr8C2/ErNmIrPnvUArVFxWcyXuPzMbYt0qml+mVKi3EdV9t2Olt388Q7LFcbrmu3
/AiX5qlZHMPgSXPGLz7BOj3duWTIgWjZVxtIHsYmtU69an8oFwC+oIxB8y1id0qZPbnH24Fob9fZ
89zNHPvOUOI5HGnX0vZl5p/HGD807bJfjS9sXoqbvVJnGrFLLIG68pf61keBGuEq/FQU6u58VGo4
jV/YHW3a8dVGjdmTH0HFXPUTfPTH1BS2DsofJnplxyDklQy78Y0AsCPXgLobVQxnUt9aCZuO7Z3G
dS8v/GdmztDljSMqmqtltC+8BJVv1oxlZ0O1ejOH9bjGMTJ+MfswlQ581lqwQyyL3kbaSc68cqj+
iszaZTHPmtkrkyWggXmgzuZodLH8DYaDTkk/mTErKaNeQNDhZL/CPWdxF9bdjjeLMo580iVkJHa6
tWCv0nCM7u/qVTj8QDMSv7h0NKiR7aKFZENGw4lfH92opDDtakhIsXAx6qUVU/Xj6ZXUEYxl7hrF
8sO421x94cW4wNh9I3jgblxY/ngfDYcLFHz0X9xxIF5V8yoChxZsEIQK1mEWdpE3el4JVYjQC2kn
vHQB7xRjQ8nOBYJ3E5AXEtL1dME+aTO0eK24aZepy8Ge4VAtTN4OaLYOW8l4O//JS/Hrg5HHcmEs
4Wbu0D5RAD3xLlkXPvUTKzHK0GXsGpeU38d64NyMO8cwt+AXB1iTkxWTguKIJ+EgvEg73iT+u0Wv
w/KLi6Bf50SEFZdJO3DFucvfz5/F4GcJ7Xbz51TbFzada6T4F5aXWfKSvyav8pW3MXdZnr2rcSAL
C/gfc5RjRUxZXCvjwOqnXfiUkRTjkyweZHuZ928p+1iUNzzj5LCUkeJAcIHTW4wZBgtnUn6SqZI6
65pZtH5754fZo+DXAte+Z6pE7T5tQpc3nskneWUalHZ88uiXuPxlzAFvLO7a4Z2/Qrnz1wDdYQ3l
yuLiwSy75qmM+3tVuyEL6p0bKp4jsOWV/8ywT9FN2cYFxAemQpv3hUgPdR18ZNq+Zp3cNrZKWME8
WOn58AIMhyucViuFFMH5p4Z5kOrDmmGW/PKyWPx5Co7i06atkLaf6y8+1p7h8K6g0GXJHhElQjxn
Xj3AKA+37KIEl58cyZ82r/MoVe1EcmQGuquICBOgdB4HNguoJM7JL7V4k92e/4SHYoImMlypHwQU
XtuXGUbHnFrecYcsNK0/cwlyNzxHI/mUTgu1lCR2UOnZ3mu3c02fUY8FW5V5JxcF3kuMDWN7EJ4A
LJLYzSXWCFC0apfiR0etJKhrvq9q12qn75Mg3Eyg6NMtCjaaWjTDi/pcgYPWnwvaBwl6n0haaocP
88ohfQGEk6lhmCc5GcnKsh+OvvFyHsu3LHWShRre5/xjkWoAyjaA6AKxTriwm2aLoN+dL76UPbZo
67C/3pKUyuKabVNhs6ya3R7AqeTq6YkpCtTFov8adtJIBWMuAhRLOiLvLKc9v6YPSRdAslWxqhF7
461z61Dkr9pBt3YEfCU0RCTH89ZZdrQGW+3mYWDmh4IsJJ7pxa+lxWQeA7Cy45mdudiTPXQIGK7s
iFVCd0XC5Zj82bny/jz5B42gAcBw6Y/JWf+VpdV4iThRMoB9W+FzStjqqWRPMw8wt2QeYa//xZid
kVsLvjbSzYAP+Qx7sH7vxqXHzl9bSKKTaOvybWy34pZQDibzdoPjaFDXrIGwVgPz2PDlZTCPkriM
+0WH116xHcdhkmuqJ+GlqtaMtPyN+YoRMEAqp6Y9rFvrkLId8ldhcVDDFaYIh/b/xCzAtAKMjwKY
vKUpyAmD3cqwFAljcBTRFsTnvtvzgjlxMLacAL4v5x2WV/ZuC7lYmM/AN6k7sklnxajbjXRMMH8x
UtinsBHuWaCWymEY4c2vUrf+GurfNKP5d6G7BwgOaqm2k5+le7niQ2k4HlmqCeeNPVwak60xEzL8
f9DHHlX2RBzOJRVpoNIb49OqJA78wXspo8P/QCepcpQJrWsCBKN5RV2r7nyOqOswfZqqPZfC3KZ3
8mgHY6fCB6iQli6CZknUfAJt9RReBJu9pa0xuDZsbCubAdhg5E5DV2RDohzq94aPe+qwkLJrbZ70
DS2LBFI+2txFcUR2/MVHDu8vH2Ls5nSXYfsjouXzSJuBjZwFL39L5Qvn/I1600g9nsAjqkNfzS/L
lLG3Mhv1kXBgMuHNDVSniQ+YYH1hk0jL9NAfKD7S7KwvYric0jvN3XJHp4XuSbAWKSCydUmBraAW
7aBo2WisK1unJdZTrtW3RNO1PZm/Q0Wj9mgqZ/G9FOYhNPBRRhLefptWsDiXmPFxuQmUY7/N4EzA
Xda+9nS6cQUJb3gEocMPykEo9zwycvJ+zfuFdhwzTAQrlZkfg+zwNmgEfDTLGg8oSQs/0PgW43s7
swAAcuxM/oXuUQSiei1iCW8vTXACaURDnT8FBneRbXx2z1ibclsX16C6np+sZb0Ojo+NicypjdBK
68gHx3jCUpH++C/jmQXPgscV7lVxH1HZBSyFH66DNc6qmwohUSRupLANcUjc/PYp0j+16ireZyyD
hK0KLT6ShffsbTh0k/iCNSZf5Xqyw5VDBmbT0+y5aE81hWEV17JDRoVF65OcK0x6S4rGHTS4xufk
FKzY3gs1GsKl9uRdYIIp3zDR0leMpgJTBipxQr2uAN9AEjxZrb8oPoFodDj9S6enGUlMMlrPFdOY
dPdc66kppWXemDHDsttERKMod95mtduGjim7XsP8MuyYfxgKqIPZqgqLRNmUhqs1x4pGe7Ufu0uI
3L9/npI3tbPzYHSC4F3hBVDRBUiwSNUSWDiiAzSQy+qUfE3Kqr1k7/29TDjKr1iBmSX3pCCsQnfE
NLGwdrXLqoyJETNy9cn/g1Nykl+aM40Y4jVQb1KM1rsTeenIHjx1hY54mO3VtnBI5VXY2CWVNoQH
H8wYKKkjpKjk0VGirRFa2ngSXPJtnHE38+Qgr3r3aT24mhswu9mN60vMhKhH2R58mM7B30zPBLXh
wrcCNMZckQ794srX76gXyDkhB20HhY+9Mue95RR81IJ5Fg0+U8VWXeZ3C3IGcyaLuV2++ubKPOgv
FFlsDG9ILHDkM97Ju29uaJ4J5MvotFO4o49qrXEWFJyvNsFaYo+CPR4fQwKfluI+kcJs6K2TsN+P
SDu5Hhd/Xzr+i9xucCfHDlRuFN3BidlUfY8Pw14TSYPEz6xsCEOZOStktQdMZ7CmF8JeO2H8uMrM
CliANwNeXnqdH6TMiwyfZfWWbUnLikgiLB2xpALgzAS3XeGobruFaFeer96ReCXXOAmUFBbGKbfz
vTguhivUS8EO2IXKbvo7cLw74dAenkMbRD1o3OlNf/fv7QuAODHYRStShrjiG14x0RKTS6Rr0szZ
EyyrN+lJ87kzxsdc3udohOsrbzSmX2aPxYygWGThmtZWL2wqcJQ+my0nP/TAOpgTCT9hzj8W5Mhv
Dbt+i27MouSuYot0JK6ysg0j5u99rqLDQGxK+u29CJ91AB0wcJ9K9Qz6Q4L3oW5N6Zddl1lt2COI
FeRwYlI4/KcEkFfE/71zdGL5Y4cgIOpmb5Yj+qjICKIlPP8/1xquOKrsyDVtbNu2T/Dalqy1mDlz
HwyLhLoKr8XfpjBhUAhOiIyXrdu/GUgQ2NOat9RFS62ZBIWMTnVDo5CTqposO3Hh24Wwp5nFqYqW
Dq02E2EQ8QqL9qKaq/EgEy1BYwbwob4QyShqtlm7kYc5xwV8Ao3BF7abnNDHt5gsltFmq48I3DpP
0oVSv7jN5jM7ShI75EkQDQtrqhnCYVx/MApkco9ZBRzaNmN0B3YD4ccOjhAzvmn9cWpCXW/QN1n4
L3hp1KthNzdL3yGxWISvrUFI1kY95CSLzrO3/0KcLPPVeniLf8Nb+4lmN6f8vpK+NKonK2sTY2cm
3GfcirUbj3ciIwl9UlBMMI9bB3BLKRaJi/8L3JE5DnUBOw5XKle0xWlAybVLOUCmjBLYiL23tJnQ
B1E+QAHEDoFZHkUHSdLRW3HFgFo7gGW0jbllk3+dSuIiyWya6chrr/jIL6T5Es2ix/s56HJaWcfg
RAgmNi64G6xVPcxEcP0L7zsCxRVvU7N1a0VTllzGjDzTXfgOF49KkTKfXoLXTnJaklGmZfQE6hpa
0GiV78UrJdWvJrqw0xIcrKJts/LVowURqKYkjKA8nzZMHfHO6hYegaXdtj9KN5OU1YVTOhzvyZLl
gnbX5qa/B8yitMTXuU+mA3r0YeNH57hFvaY5SAXaH64Ap8Df9CjnPxppoo3qKk8D+4kXZONyd4g/
ZM69vj0xRGBJruFPL73KpkmAtza7FZ/FZ/5lHbRdxcmeusYJuQBqAaW84l1e4Nsjd9Rmq/ITgS0O
2W2fibLdMzoghVHHcLTTUFx86gu7ZidKv57bfIYvxa2w513ZyXvOlI3fnHySWJWFNABz9X7Kmpw6
fZ4MWJISQqHlFzNsFj/NQoEAu/EJYk8NWzZswVaZ3BbsAJiAN6HTfYLkIAiVE4+yCWi67YdNsxnQ
Iizn67hhJvEvbG8PWJfLBRHj+TE23gjSM9eYo+AcLhBvXJ+so3+nX4WznalFvFJje/2gAaTPs+1r
cGMLBcUSwsPSyJnpzDM0JhAHZJEy7Xc340jWAXXxk8JMHi8sip+LaC1zjnfSg3YbvmUKv3flKX/x
ti1hh7dwNzwzEn/K6NzBgiyjV9XfGU/PqsDf9gWx5YV4pSOxtOT0CMd4B7qeFZmh4J0ThPur0ulI
EJ5zmpEsLk5xsOmIgBPfiJRd6js2Z1Q3YvnS9N4m7jGpPRu54DaCf/bnBhCAAM7+j7tA5+gFVSN7
SNEg7K7PFdI48ar3c99nbAUDgVdH66OHrfF4zCrDfYGOx4nnFlYw68aRSFCQkStKkrPCe/nnX9L5
e/58qfqkMETiMywvEsvmXtvj5x83j29t1Fl8PoK/RG1ZMg/8+8/HuKm2fo/sHjF0I+jlXzf+/OXj
Ma/o2aIHpvYB0pCyOcfhOdXiz7f+7Scf/6AB2PqXb8krAuCTuL5qmon4rwpsGrUbr6Q99Ljxy/k5
Hnc1GvaS/bhrGjH2NAN4ilMPBHf/89u7f77MP49ZvlD+41c8Hnx8TwpvhWArf/3n+x6P//nyr3tB
GpBkNP/WP/8Sw6BCIcPS9OcfTAUzLKx2vjHv2ZdJRWGtHj/yL0//uAAoQokxFUY+VrXPBpLPdFpY
nY0yiuLXXMMNM/xaBUEmVZluo67caJqBmyEyRUdWyoOf0vMKI2pXk/Isxfh1lP5aS9amLTj+xYq6
FWBJryCLYofUlk3D0q4H5lPoC59m3BxqVb5bRuPg8PxqGzz1lUA4XKvcAqXCoEDLwhIsBCPqHBIF
MwhYTo31ExsXtWbT6VJJomLcQcsCWy3iKSELxIDHpCGTDeJb0kdkedbQ6McKDR4Yk4fWJ+6IEFOH
F8WSZqJudO37aZ96bM/E0s66cRVJGzmybPCzrl/G5yh98332KVQ5eg5vmmlthXpgqxjBTu6Tak0Q
OOeV8BTU6VqVDOYuxT9PH6Kp7oyWuB2cFTs1rV6KUPgQ9emSafHa8z/7TqEXlHFuZsKx5BNgMsK6
YijlGL1kYk0b/JLQV/WJoo5n3AfkojNY7IzUDNhXBZgI0z3RD8RpmwqrCNmsvo9Yr1Ap6OR9JxyC
5Nh7xs/YDIDjC/kbJclB9I03P0bCKrcTltgvSdrBCfvKgCUuYGqzCQhq9Kvtb5CZn7SRcfiJCo5f
cQqcIAzXhQBsAmmipnGcbmRkuk12M8aIXrlEstMIKAOebkqfZfLcIcQwWnXnkSCQsK9QR2W7MaYj
BHYtEJt12pBa1+vsxZjuvQpVoyq/tJbTmc/gkiJid2S71SZH0s29T82z0e5cps8a0R8opZMkR58q
u60EIBfMK9+G/9UXVD1Srhkwo58iaj9rX/RoNqjs9ljjiQNuuWJAZtzGwDAuVBpxeJO58Brp4f2n
BVMqROUNlxLc2dcU0y7ytCeix96welIHtVqqqQoMsi77wSKULoJW2Pd1vhrUPCN/xnCGlDKY1nKm
Uuc+NRtL4OVAC8voO0+XqmyIKz/tXwqT1XVstDnDrR62XRy5A3qgVa0Nq3r2nhFIURzDWnyfCvJM
S/Bqq07hPJnKr0Mr5ds6ne4Q85lSZAmtTF2tkAEIuBvx2ZHG2WlkuyYoL0OsXZai/jCSbElqXr3e
/GhG/eTRlZ4d3rBXh5cBn1WX4PPWiTo3O/BHkngYDf9qBNkulZSGihXlD6WXn4aZiVYtE6uTseHV
diE3JHuG6ovSmtC8NPmj/BIV67eM024b51yuoexYZMe9DDkLUiS/3BpHFq/O2zcayT5CORAFqO0k
ImEm0Vuj8PWOiF/3VtT8SL0lA+Wrr0mhv6AmrxBior4dS/8wddqHniFfGHL20XTEptQqbUDldC3G
/Dsin2cEanCKxdyEz3ZE/HySypj9R0U+hep7v57SR27fvmkS01wpDjst0XVbUuhuB6Nkoka3MFWn
vxWc+8bqWcXBl1QeeDASosWs+1Xr6YraOUTHwLHQ80Lip/Jor+v1LWw5XaRy3yxQAFKGAZW7SkzC
04vXRErJitamYyEIr7glZa6u9hbqFuBGgYpMKG5Nf6RXSYBw20b3sZduXYD8S64a3xEFTsxhoGFO
GBXKQxhZgRdsIaUcNBOcTkg0mTKKR9gf7FR7/5z/dFXx7TX0eTQakCloNWgNpRoay8AggUrGJa2T
5CN3sGcMTZ63hHRcvBEkvtmSbEr3UxMoewrMPeSIweNHLnkGanPXivqlzPoj1/w4VfKmZEM7tBFd
U0G8+SZFr9h69qB8p9MEDrM4hyrRjULGwlAZk7jw0vBXHa5KPqjYIHXMEXlwllUlRhoMHSURCRK2
5uQcFKZLeIcounSRYM4YIHyXfIGYCBBXN7+qTnmrTAi2VOPPmMl72SjBp1lN0RZp8LA3PI78zN/4
qzCExmTMMCeNRnOt2/C3IXfgLBFTWU0+anXVInRkXgWRPeTr1OxCyoMt5vy6fIuHAv97k52UM/jb
SShQsKQ/WirLy29IecO6DN6T5lMP8KCqIgymfJwRpiQQINTfyelF8KqjP5T1EXX1rCqloC7l5KPK
HnblPqFb06SvQtB+aiRlkLw6t7rmWp1akSWWJMs+h/AEe+Al1Cd4m/QmkX3KCw/hXEHfE3v+qpdt
ISGTcTBI/spV2sCxAJaHinnRUAQx0fYORX5WMnpfSHGzher1N3GwxkWomtsq9wguHeQaTbV2EyuR
HbuYMWrbhkJIFT+Lk/yVE+GQ1y1iniVoY6riGrunBHGJAQdoEY265ioRlfSG02dARczOUwJoOg9+
U6YSwtDXS0XZCa1rKHBlFZE2g+9ZaE2GZEMEmnfwKTlaKaJPQxm/rITqlFhTMkpTSrSANWhJH3Gv
eauga3G2DvRJsmwY2elIFNqL7Kmty5o0Lchfek0JwJR3okd0gBRicQ09ohoqKVqGiMPsui2+pFjf
/H9L2f+bpQzI3P/VUkbU7r/7yR4/8A8/mSX+h6QZ4JRNVTEApP/DS2YBLVdlXQI+IFmGrM/Q8v/y
kin/oYm6ZBqqYlqzleyPl0yFgq4bFkw5zGeqMf/U//6fX8N/+j/5+S9Mef23r/9b1qYIu7Km/l//
XcLY9u9eMtFSFA2hr6yoloicVFH496+PpzDz5+//H2PaNF1mhOauVOIbizUCEexMdSYs29LKCeFA
GSuPdDQFihUhKtig0KhNj/IHcbahLcwhW8TVzT7zzi3MezDHcCmrqI7Dl5BwFTbOv4jbws0453YZ
dHOAE6vkecGAFQg5IOJLIetrKEzQRmLlhh2zfNu/eJVIjSKLqzXWtGdZFJXLaKChqZnzALZA8Q5D
VLxCjzfI47PTm1e1gAldNRhSYuQQfmW6mLoXXkVQmTZHlimzcF7zQJf5lWILuUH+tEQIYhYT3Jsk
+i2wIvGUy6lMjZkg3sifjpohrSKd86tXqMqlzPQfQ8d3XgfdT6jBzZ0qzQ2tZtiqJovGHL9mJDXN
X+Ct9G0UYa+quIv75r0PFeEIlXzVIb1fakBUvUwaXmLO9oWiHmS1TT8VS9/ndbjx4SBdBi8Tt1Lb
bEmRKZks42nl5XLkeIRME9gkrv2OzmdFxpw5h80laOKZJU49mdQheIbSGsJVRxtPGUHDVYVB7hj5
sbjPxmlfxcpGTbZj4684nNbOoG1g4hHLQ/4d1JmQ0KTxU5+j8cY5JM+Y4/LIJjnC6AI6Q5LeQKKe
WpEzJ4ctTikU+0lA0c3Tvss5hq8mzWTnzdF8/SOkr6MiN87BfXl8bupK3rU6kX7S9NTOEX+45KM5
V0/SzMhJQmNP1LAsd0yWsEhtA70nBwD1V1HYAXt9s8+Eyo0GwXLZ9a3117jJfGeyhkMyIJWYkuAT
81wHekPcqXNAISltR1XLSSbSoHWF+Q8aHJpbPktGTFvJESNoYAaRh+HE5qojBVECNbaVofj1JEFS
avcTO1KqDFnd7PTSoIGHHP66zvjOcoJiDJU1UfS9b4m4zo0y+wXiOZIxnsMZmzmmsRCMizYHN3Zz
tV/zCXPE8H3H4TQA628OsT/lnIjwfuR9syWGYwu5zNpPdABH5FR57kHjOBEX6F/0aKPQ2pICPBMx
A8wpJZVup/mmCcq0HyuTgzN5awS8X6o5nLLj2ORG0q9aDdAphNaztYxjN5xjWp4gxAuDlCdd6jmR
sd+h/CzuU7Vot4VVkWndUPXEzrRUYb2yr0p1yuFfwgDH2+rSd39senaPCaHylEx2dEZky8D4IXvk
lhVU8sPSY9SNdGNSsi8bKFzstk79HOaZkuppzvrRQKQUCWerI7YlUYn/lEDcm7reb2ADr3WOfjhX
MYCqJq17ySd+KUbd1Yy1ttGacj0YCPL0jrjRNiFsvE98RB7xW5MAlCGb1B8IKR3vIQ1UwlapaHFY
r3omLmkcdcxk4gL+/V6rWT5Lj1ETZXdp0kI4KegTAgBm7IISW8zrC2SdX9UTSe9L935Icd4a8H9q
4o8JU1fPBXJyPcxn3lhuhij94nUD54yNbZETlJQBbLBNCB2akcOgoqqa9+Owyts6IE3vfaDKHnu1
AI2cBNduMu1BDF5SJm0I+A3d1oRWZNLgGauAFS2fqpye1uS18UrTh/goPPklZqgsC7cyNFO17juq
qfpXFwQTaLIIsZReZkj0OfCPcQuemTItlG1ypvXoXNWYZqwkLmwVc2YGd2M1F/Z7XTBp0p90qyKq
iqzEJZZNcdl6MdFIArzVkuy0Jn0DaxmvWajAzEdAQEW8B2o5ubWMuCQBCYWe5lvzSRgfYtyWhFuu
U9zIEISquz4wftSBv7JsEDhhIb2lPzCzEyfOqmlbIaPEX0Csdz66VkiKUxtmX/lgkcdlxEfyXehW
S42wEjva66hEwoCXnHc9DcQKil6WyrRRZA30kfAzsclehwMknXwQUcT0P0TZkIg5gN2sQ8V/Zc2F
vhOep8pCxtlIwDrH0Y2igDkpSz8Jb3oRRG8v9XhYfI09mC8jbhC6Wzm06AlI5pUib5dUkmEDGN8H
Se1fiSx6KrtMW0+DUtmKqsV215ZzmEBHNxOL10gGLg4Rei1GLcon1KXdKwwrb9dGlEZq2RhWQNTR
yxVEHHogfI+i0WDplYmHU6E1LX0DG0iuTmcvrhrbaksXkDPDR6N/QWbPeCboDy/eSGZcSDOrAWyE
OdmwdqZK64DQs4aqPUlBsoVG3yhJTie+SnYCudmAiCBQjVjckS3rg1RY1qjAsmA289ZRs+uo3+od
Jz4cj+Wq0+l8Fph34LGyJphDATg6eTFHMwHuUhJjhqJrhjPZBodnuEBgZloRRbQug/duJq5bNUmz
zzRPjmo+MvmCPuth74Rt4aa6r+6VCsWOT9dEJ+p5pQ15dOoTnIO+cpwKq9/JRHRhjafvHaZUTsJN
5xlI1YWGkAQLyTIrewmmEkNBQd+MXQvuHOxjA2peVuQ51i4PLmSkoEQAbxVD09kbTbqhUEyASchp
yawMywHY5AjACCEKUl/BHNhsyQ9fJSHuA3IpGQgm5+NANg8wZOVNdRVCKkyBosxkZv/Zg0SzYoUv
Hd0rumUfDMRYt7TpKJ1A5pJczSspJUWRdiDkD4BSsS4LYXDh2xKH12nbNs41W++x9/Aq01Mdsg2w
Ym0lULL3E+FqhoG/FRsTg4Kg4xlrp8TF8utQXQBEmeD9LYcSTeFcCH+YGbBQRe21Qf5g+IW88SdD
mhC4ViiF/VFbeYVeExzQAByeIRZtZX7LzUjhRt76cVD+ZTp43FNn54GBd9AQySNJ6u76AJmaLRbH
MocdLVsCLVtZl8ksIwE6ZZjt9EK5RzG12SijjKkUcL6ZxDYipeoHr/BxMyVQavFWfMRpjzhW676E
yaPe//CCiLBqbDmBLAuOCO4PARSbWVajDzjB1IDwAiO0aOq0cYazjLTJpjbpY5DFqqB6NVgHYo3z
sDCfv31htLHIfDbswUHQIYR5vMiBYiIfR71Z5l6o7oZW45DYxTS065cq1Sl+1iKqnOrFi+e05H+y
YCX0aBEsYucBhfUL08XVR8NyxiKPYVvu/gCSH/f+3KRk+ADuovL8iAmab+p/3htlRdgiyao6L0Q8
hakkt54UTyRp0vPibcd8khExRhMxjpYZ0Hc71/C6Nexf15JanB8vt0d69kBP/40cqRAog7HThwj+
uNH9wEB1oN+GuUWizo2MrvCTbOPNH/shrJCncZZhba26LWVQglVmO5DaVTz2uFurXN6YSGL46phn
ROkmdRLa/9l0Q6FbQOA434X9CkJvIgbg8bY+GO4mBHr0kY/bxwOSmp8nHT1nJg/vDyA945NOUPlv
Nw+i/MPUpIrpSp/RPNPc0PkD0dRmkubjy2qMf0Ss3Pafh+ICY4hqteyzsqz46zJoj8vyuFa1rLka
+Whr+Rli8LQLtEqFeUw/25yijFVKBjs939SPG/O3BL27CPqc3GcRJVEMfJoYCtjKQzcsTTY7G080
OrBT/3VjVXG/g6WVr6GSvaRCIezAwQu7pJ/HXMjns6Rq+sCtP27MzqhsUa9/EnHqSZ7qy8kJ8O08
3EMPSurj5uEe+uveAxVE2UO1B6F5f+DuHzeGlDFdPhCkfcfcR9GBWR31UTRzjPWwPUKO9R3CM6nL
U6B9sox+XD/+sZthxkqJyrwpBxnl7kR3u51dYeLMtf5jTqpmr9LDoSSNJn3Zx9dd47+GZv8PGurj
vXjQTrtYSaHVGde/sKfeg+iDb8sIJd35a4BOuCL/jNe6B21QwD75FySqQZ2IbfNWbkuaof+HvfPY
blzJtu2v3FF91AvYCDSqI3ojirKZyg6GMlMJ7xFwX38neKruMTXeq/sBr4MhUg4EwTB7rzXX7UYe
b4QrZ6rbfcOCQN0uyG8Y9wXLdLtKWOfBMuWJjg5sJ367BLdXeXu9DoGzv5Gdb88xbBdb1UQH0r3W
Vd9AbxT2T5hdFIrHAmVfZz6a7IilQ0qQazWsvW265GJ23tsl0dDqseN2CVLN8tUodEwmOjGt1kxU
kK+6T/IDlULSOmbD9LUhanSTqRA5Abhy5nEfu8iEqu73w7joCAErn1pEfb5DFLpHysAdshQhyxFM
oPvUR1QakVDWRn0B/3ZtPPZuRkRXFuJ3mJggCizv4LTOU9mVz/iBmTHptDuzBWmExbsJMn72i/ux
v0+K4ocpzTcRmoRpGpTPhiH+kou3JEIjAT/4KykhXy0ZeMCZ+AiYeXKBApxBeBgfBWqysk4IZEBV
AtOCNgE+fa+3QVWw82xYvWN4brdaAscDTJ5uw0zvB4IryKrvX5LKqk5EI9939qD2YRa91uYkcUwk
G+GkJnEsYDJNwfwaiu6glQS6ttAlp5GgQPWS2IDoKESc1HeDOsEG9NkeVvjw5GrQd5Pqj63j3GfN
j9F6VPNTldHVDxYqe52n58gdv7MhoXZtGBdD0zO3HKC0cEHWgaIwmeY5HcIA6mHYwDhWzXMSug9F
dp1USvJGPKMwjxhAs/Cj1SxWIFmiUtXpWQGOWxFSs3eT6kk1B1gQuxq288pUXsnl6q6pJKk0GjGs
Onm2CYb8XpegTJYAajG+BZK2XRd69+BoV13T8JEw6YvSaohYM69lVb0q0mlNG6ciXWdiB1LsBx1J
WuPS0P5o3f6l9dS3noswRygO9CC4ET33ucnSo8rFU511COsme1M184/UYk/dJz5a8qF9dAKJjR5h
LRHFWDQypDWjvcbn+zoFAao2vyWjyP1sGhuUpk1MpxVJFEL6mlf9JirpMI2njixeOMe/2rjDFNP5
EezZu9Qa3XOdwCpwS9pekQPXMpabxEXuUAmYrpWB1IhmJ3VRSn/fZyt9ArNANmbq3WcTGkuVFmcK
53u7mI7QXk8pDa20T4nAcMYfhTYvGFVf50Y+p6b/7ns6WNGqX83l7B5AlVJnr9FMVIhlBZ3IdBju
WJPuGk9/Lcv8ibO8M3uKzqFJN7dAmRI4WQYqvCDtlJ4dlZJFjMXOXcbz2uBtCNG9Zw4Lx3Qj9mYP
8dPuQdjTWUTZj4Aa7riE4ONf47H9Ok8BnocAWTVZl00YBXdDi+jfAnKcK6URsIbyrhtTBOZxHe/I
Pn1vYPuuA7NkKsA6NHySDyS3gaIpEdU9qGHN4GfojWvRbuxmhgNPm4CUsu6qWwU+aUGALEKEkLWy
QSaeV5gvrSr6lcIUDyAhXydWA6yyoXvGVatZJ9NdzPvhpIF3r2mW7CeoiPiRu5G+qKh3qgfPlBS/
stqNV71XfVWOheuw9zelaX52aBihq/SXiiXWHY0zqPGZn610hZ0m7FFOORG6jPhpSqOJbIeeLlW/
s1O86FUe+XuRerR7pAHBuzbOZP6diWkAvjCI5IrFGpF9Y+9aF21t1BBIT7+Oajyqy4w8XEr8v1hZ
oHTXPUDM7Cqt0DyO+Ru9sEf2xfPZdHAa+Tkra0//gtOH0aumINHYH6PbiN3ciPciJqN+RlyvJd1+
EBh3owJ7oO2fTkZS3pzM40aFwxr2zWp0MNjYCmMcQdgB4BQ6vxbywfrOT/jblaAtIoPilUjla0sU
CUFu9K1F55hHFrBvzBqI6gIKgVNxhgXEVo1wv1KLJ/QE3z2S4O4txC9wiQzv0mXug/DRUIGjQ86f
Yyrr+n2f9mj8IsoCBGfQ6lO/YP2gFfdMdwXIS68TGWcriFq0MquvLRXrM8PaOh55N92w+UXZY9o2
Y7W2nbTaiyB4rhmDjoVf/4qygX5VwPSZN58RVRSMj79UMpVrozgrQdB46GSPcGvSNVR2LD65OHeN
fnBqcnQdCggMZNv8ZvXuvupefTKl9yt7pDOIy5oEOoCpyc/U9abNMMPW8QbmxoQ1mSZ5wWpVS/Vq
m7QOS1mmND5IrYd/eKTglaDFLxe7bG+EROSsS+VfzV4DzzAYZVjV4s0Rg8UwqGLWo8Z3qRvI15NC
UbQgXZr4qUnd/OIVA/LzHEiwhmu74j+ZmbxmbKxXnaoAtTiDve6dTaPvy2BcmY7zrRllwTpTD7uS
SD4xfy4McrLF/K0Pyh/XSOeuFKdWdgjuLOrndJU08RbReymIJiFS26/xufcDzbq5nR4DN/Bo1sWE
W43kXM4Abe8c+8HRcwwFHZFZisi3FCYsDst7AoMtMcWmyb5297ZdD2fDU98j372H6c6E6yCRLJyX
IiUVpUhSSbGUAS3U/TVA2aGbaj/EpJ5Z+XiB3+zc29zVpBfs5mSYzo49uExflt5GxxQJ0HoEkhYz
SqwMDxGlmdEwn8vwS+xu8q7FfEKMXFjpO8c1n0Ju/czc2pncunL4kdrpS6nvW3gvdz2dhHWmI3/V
a4s9kw8bJ5+pwHnWXYHhlcZXfJ363Whix6FMhgtQ4D2DL4Adt/EeY+KUo3xaIse+pNS3724BqreD
7L1VnRYYfYrqBczdC21Geux3skPgn1AcqnRYbqgFx7sESxWZAkz+4a98DKpTMDhiJwMLmrL2lsFw
3JNycs80t0oj7V/oMwL8HovnpP8ed6fAql1CTgYYxlXgrgLbfm06Ou8VKpNOph/EGKLcQdawn7L+
fTbH76ybNgQdwQomfh3h2WOQlGu7Z93SxI92xvm0cvg5Rs6BSuXZyJWDrnARTjgfrjshHwQ/w0b5
MAu2V3GXfYJ1eyprZIJd261dO/leWc73mYrHuupI7xwdtpp6CYVUxr0VEy4GEatGNY7AnfeEYThF
6ka+9bExtMfbGTmoBsvVgKTgjpLpkw09ZIWqauPm9qYz/UPgAUSxsqTezvNSShryt8a0yo2WbUUx
0z54dp5T8tBkr0IgjDznQZoRQDOVGHdl7ntrQEmYYjJ4gEuoIbuBDuAcKI+xSetz5Pl3qcirNQWV
FqbsR9H3xVqIH3XVBYgxUAZXkbXVHjauSvgfQ1UgWsGUkq+oOkHFFpAP1FIw1+Z0lvVlmCla+E35
kmeyYX81QRZYYnK6KRMErIVVRxABj8USm2MtSVdvGRni1D+WOkIeJ6TkLI9/P8RVxHDhMtKTl3gc
JzwiRBnY5IqLCHo6f8EQ/MH4tmdT3G84v47N8o+KsXikJzJuWfDwH5anfj/0yLsw6alkVS7/NBnd
rN33DigXAfdnzt8VpQzgDIRZqCWwblwSLYquoEddqNldJXHPvFIuaJguRIR4o5feaKWcwBnRUbG7
PS+898RypkOce8PRXmIFSJyh7jy55noIweLS8tc03OiM3B5KrwO1VlYIgZfSRrwUOSJBtN4eMeNd
WMONo92Fi6aYsX66qjoiTGQTfqON/M8h60SMHGbGmrRs7J0lG24M7Cf4xazU4uzFHaxm647BcLwd
6qoYjzNCzyT2jH2wbJyTBPRYtBxuX/3+HPmKV8LJaZtJ3BnFsgMPgwkBhof26rfHvz9ZNKAiXJjp
IhmWAKRu06RetTdcNkfzWEXM7gHNosZNSIpfgoOypZxVA6VHUwkS3c0SRG+a7paR8HueIdtjVc8Y
MJevnOVw+2r5CZRQ3d728UK0ndNAUbkqG+Cv22k0ObZO1FFYJi/Ra5wVCzbrSPKkdayWr/qEiCVJ
57NvFRlM6eAQ9DHALpNN+nB7LgkZOW9fmYjR7oT2KHAW+tO0bQK93JrVhBFhDA566D/199uD29ME
T3aHlHcMmStex+XQ/M9Xf3nIgrfdpBWur9v5GeVoc8uuzZYXTIyQ/dvh9vTUdcFhLB91O2OAYJuQ
YjpPLqYT8RDAogXxi0PKIgFwDTFd1XKOzjSbR2853B7eDl7d4ddontKKmRjOoT5KYsiWq/KHk1ge
esqVGNOW87h9B8wj0AmWzNGQuptAvTh1g5tnqlY6qkL2XKRfii95yGZllohP4wgYQwJIzp0kroXR
Dva4IkgodC7os1DnlZS0jZ5qNnkdZ9OCljaq5CMds++sgQjvnAYgVbm3NssYJXvxWnbcJSm8vqiE
WTGnQtPpIQBpTrlcYwECMZjYSwCJh2jT5huTQsXWnpxTx46mGwt3l/b8ucaI1r/EemS/uZsDJ2Zx
Ep4o+jY8c2hi87U0+08j4xV4vWrvwgTp94R2nk4pd24P9nwBkMkeYqiBC6f2EMr/f9HI/0Y0Ytmm
R0L9//mXGmP90X381+ftNy8f+ec//nb5HP7rvWzSPwpH/vlL/xSOSPPvyjUtBb0T4Yan/iAekf7f
pSfIZyGdgWhiz0JX8i/xiPt3QafcJXxRmrbyJDTklrZO9I+/IR5xfN92fdMWyvUXNcq/Tu9/Ix7h
5fwZQ+x6tiNdBCTC9SlSij9LR8zeq8kpD8vDBLf2oWdJ/xQAEqBadjeQugeELZiRCBLnjCrR9XAs
zhl0uT9ctH+e1Z8kLH8RsDhEgqCSMQWXiWthLkjmPwpY+lYYlIyJSC4yv95WbvDc+zkyysm8uDOl
Q1Bx9w1ZZERc0rMzDRZF3a+J8XsXuehxif5sfkNv/0ll88dTshAH/fXCOMKxUL3S+vdt9ZcL0xi2
JSuFdMCi+ILvl42+AFS4yjL5M+8SiDQjHrkSrza66u/s8OEYuh6DA1NH4RpPAakIG10M2GVcQqDT
jIqS9OEVFQLilBSIXiob46QsgQopFpTrUjZ7Y2j3g2UGRyMcX//DRUaL9NdXRDwBdxvFaKmQMv35
IteGaEfMBcVB+LM42URybFRU4rSJA+JFfGeP1C/etelo7c3K2aU5tkfAI2VXndVYLNEQ1kNhqS+B
JfzNfzg3bvV/OzdudNsBr82HZLnf/3gDsJxNmkFJrP3h8BRAvBpskR1K4U27UCCBbX1AhZNdv6Nz
ZpJ22RFZhFZnXjSuqH7ND7nxEIrpP57Xv92YbJIF/HBOzBe8Ucs1/YOyKhHEE1pt40M6OcCypIwj
kMy6Bq2uyizOHR68Kep8wneKBLnS8FblA7bcAmcSAgHzPu+j/3Bjusvb9Jsq7PDzH39zHYYQYXvK
coGHO76lllP+wylNrYm2HjrgHiX5sHWTwDh5Tb4R6LABbMTNcxbcp5YdPrJtS14IU9xMLuV8Ohvw
BNBR3YmgGmE7lPKO7C+4XtSujiT6HYpyFl8aGu+yDwhLsUHtZQo1jps6LyxjgR30qHFIAS/MpLk3
x4cEvvphxBYAeNUiAw+o5KRGm8Su6Xupl/qS4Y/btizPTiupj1btwbXL96hj3hxb1tsZngaU4xd7
aIxtWTbTBb0KOdO/4qS2NiIiAnuUFdUdQmIABI3jBiEDC0t/Zj/Fxh2trHr5f9+JlmP+2+cE+LvJ
83zuAcVbN3L7Hy5wQQpPmOQdfsaBCd3Ky4sdBqe68ElMQ0J0YK0GZLlW/XUMxgtdgRmLflFckwgU
qkbx6XVGui5MIzz5ffPZ5HLaTjUXaNI/h6jktU91cEpJSDwRDfWjqpN4R3XI5/ri1fOcYe1Jo3oP
MCFEETuKDM3rrgwsgN6Wc02V9eJTbj5ErRQXo+Fw+yr1w/DYefra+169sskP34AXjR5uhyzyL2ag
ysNQwmjSXnmSbfHE26gvWTeO+7ZzzZfeKabHKHgY76S+Fl1u7gC+my8z+4O0bbDAJ1V9N0zC2HDz
zOsWjoQFeMLt8mRXCZf0ZZOoTPxLNRGnJW7xIjk4zpzed36VUsX6PmkS5gilC++tLBLsKHVGSVyu
KcjQMbHrmE1dk+6jqXWoBEF0Oadm2Z09xdnjHorvzZgiKeqTxzz5MhkAHZjayF0x5+lUNL15AVVl
GdN0AaN7VW5Ne7tia0iunX8eIshQKMjkEVADYSZlZQKKwt7cCVKOBgdgtUmPGyNQ3J71AvEgkeZo
4MjB3lmBQNQ2xNVg2aC+ki6njrf3yMvI76sjAqPYXXdb2xbvbuRjXamhz5Cl6Z6TrjzYuXFh91ds
JOTwM7Pqwa9l/Cg7dcop2eEYT+PHwOjjR5FQq6FKdLGbst4ZRm0+60IGjMwKLgWoDSLhwrNb8Rpr
VUyXgfLUmu0dPshsOltk2qFWd+pH32OfVtqUM3XVfYu7kNriCM1kohW40pLMqdRFgymxPNsTs3xi
hABxesfin2TJGTRocgYwbqP8ji7pLIOtb3Ykj5Umw6wan5KhALXomvEDGicinujDksBD877wmuzQ
RzbsvSIWV+pwd3GcxAeyiD7Gpp6uOjfGa4+UnIbLadadvadQYj85ojYe4gEP5PLIdsRLMY9cZLP0
H6YldrBqfTwQ80GHviRZjwOly/jgKxyHt4f0sNRv30hdXkfXIzu8PQddccBvTfp7bpXz+fbDJJJS
KaRdiDcyVttcin51U+Y1izwvW/Kl+JDQ+lgeTjWDKdq48d5pvN3tKYd6NFEJ5rG1c9IZfaIVLSsN
n1OiZPBcOgJkiWM83Q4icY9RNs1I6viJSIG1y9QCg67uZWt719uhs7igkzP9uD3KqSheeHl4d0zG
5raHvhBH2fPtMPbBu5plQY+RjVqrO0gbRiKwaHaUKbM8Z2NbV1c/Q8Dijn73HJJQzwQ7nw04vIm2
/TdScCUmynbA39CznQnfiACT+8iV6FzdpLsrvRZuvsa5IvwWu2ebasDfFi2OoK7eVd2vYu/nECMP
7iZuYkF8pJO5b6aLfFCVOZ06JwJoUTtyXVvjD3DA/hWoRCatbyq3+yvyskBPb9rrTo6ndwRSNHsP
wUKBaWY/odvCkQ0GRfvZKQuSw8jnYmNgynXRER/cDMB4O3Tuhgr4WTcBtm9JAyel/AjhdiYoXMEV
8eth2mVIbvGR0vXqkb8dRBX/shjatn41OIxc9MUyegzoTJW3MndEXsB3sQtwSyPxtVn+rbN1tHUY
fPf5wgVotLqURhcBryYFTPT5TlSJgyXfek06D1bE1NZXLyoQIA0vwWh4YJNwzkEZJgTdLAsUyn7E
VjW8B2ZEEXS5mpkzG8TOgkzDWXHAAjLcxVAFtO6uooN6U1fhb+PTnCn7ZeJebtqvShjVIzPVJbfn
4QR0aOkpjs/SG+Kddk8jiwjC3HmWpbu3aeyxOg7D+I028EzeV3vR1hACwGGQQKK+dmYfOXQ1YA2B
IhXR89yb2GcJISvew2x+9sLQoanb+puisEuEfQu3Z/A3wo+NY11TYmuRk0VmfuL9u6owHsjGkldZ
0fZO0flt6ik1ViqSOLJLzG0myAGWwrsiIMfZUZS/eWlQy3KarWMcwkeLCjpNhvldGAU0P19vqgRf
41Do8pT0dsJPddF5tM1TR6os9K8NrCbSI3V/KuA1f5nn/eTnDo6TaNpDXk73dlxdZq0gujgC/069
IB6M6IieZBulJEQtafFqDF7oDxJ4LdznNCQ2RZM/x+1ovIUa5gYqr52ve7me3HC+qvqRshHVmjZG
MA6qnX9PcCOiLSbWfj4pKpyHaBqXicDMHkSuPJBz8z22mBVpgANlGlK2yeBkBR4ys04oNM7Rsg6A
hjB2hNUil3OPc9tLJE1FUv4QiqwnMVSoh3V1X2dWeRH+ZzTYqE4C+yuLGveQus0n3SuDlDKg9uS3
Pphknx7daW42hZe7mzBLhr2W9viEldE8FdJhOlZ0gWmzYsvpxuba6ADiTuE5H2WrqvdYAhJIB/do
t3QJBwdpuc5A+XjUng6ODknvDY4NMX071WYuhJs+PYjauwC/kBXZNCSoLbwZwlRT72oSMrODkFxV
0I6Am6P+lMTxygTrnCK6DXzGkrXQhe1jhaqhDFHNiBoPsEsI3arTsbj383Q3h7m5jfyXvq8bhoE+
PtjdyOyvnGiP9/e9jibjvktbKIZcWaPpHpyEBL+Wvs5pjBD9+glNt5I1aq17e+/b9UNG+3M/ttu2
NapD2Vc01sbPxi1Af5RqWOMD/VXNyibelQk8gU2Vz/XBpDm4VdRR97DJ7SOTWrFxePNWvon3zguL
GsuvlOu2ZSjUwfjF6iucRxMvIY1zpLFGaRzodPOh4W90AdqAojDrHXfQgc6MCzKIZBXHCruNHYD0
XSpdY9gx94S+T4addybefRMElXHO+gXj1LgEZrZyw21i0TxDMOp90s2ar1GHmFLKg9X5atckDiRp
TAi60hbaXDT7MbWKu55cgNbvsxeNTteo1YaQnfqErF6Wkf1CThYckeYup6HwJZiHatvF/oulCdyL
52CtB+A4nI59x7jRII5XyauexK8G5fBdMMnkqdE5JzfZH31vwMQ088VW2JHsYPTwdbq+OmUx/ycj
WWDd6ZSpqUsuXitZm9p5sjeiBc+wPKTJASvf4h2nJHaKOuao3k3HZ53nlKf9TV8PHviiaDhVnouW
ZfKCe5apFr61NP9qRsGV6JT+05YtuYriXjUVYhqoz3S9C+9kKd89+a3WG9Fbx5Ft3O2ZeBi8Ez1b
eHmznW6SLK4a7jh+trr9lq5OTe87KDkkIQFFPBDzE1boY+kdFHlHnKScMEWT+bRxGoLePSP46ZtW
th2GStD8yL81bMhOfRiH59tXt4OM+mg9CKnp1ZYGUdLCMfCfkshs9c7x9iNtnFLG74zdOPu/aHzh
GRHTxXATm+K0R+F0ORSoL+/qHjF/3CO0IOUCsQZKj7UryuxBzfG7qJMJmvzFZEv36NRoGjyPbAdm
nzKonkRmufuaCg4l0ql6uj0H7QMtb0P8SFvZBktpw9zMU9Q8lcQkqK6rr7dHJEtT9VU9Ptjlm5Rm
i7DbchsX69rL4w2F3WpziwFK8Tg9TimUnRT+AOGXcIgbqi2H2qZlPNIGuoihO2sR1s+oVVdMG0/S
VOGxnOp87zicTtOY9Vn56asZDPJsEmSnnEGuHVGFWxFG5lOXmuIp8hBJt5xg0AFcLgfBDgxsJKWp
4c7Sy8dHEXZKggrbjZJOd1isXB8nv2sYD2brCzybQhwHJCWwW5bHssLJLdHWrskKuEvYIJ2MCfGF
lWewECmi0SwIn3AiN7vZHtWpimjF9Czs9DDOJHdxQGWGHO/3x9FE9ViFWJAtrjNT5uR9xiZp6p65
92QdQUNwH7OKvpDkQ0TwNar9OaUTDS4BYXWTnGQUNruxRRiGx3CLWuyrIWY+DoAh1qwbSLHxEpxG
aslwyM+Wzr42pfcdD0l4MrJmD9LA46/F574kqHWewkcxJBd/ji/w6FdeZ72wwtuTmXIZY051MuH7
ZniyyYLPzmA7DsodDEyXcHTJd1nVVvLFIE2HJi/onwQoUsHWq7EPNms0Ur4d/KvkyTa5/8OdnQ85
gyxXPTI6GnD9/J4DKVh7qMJXIYkf4OT6LikJJ0JDGamQu7Qlu6QdsDt0jyxOvkTLDJM5w24qt62w
UEDWewvAcpgdrCa6poUX7DoCw4QFl8AsaKQFeFgZK8KzQcNswE/W0lsSrfgo9RPrfDikNQSkeWRV
Y9J8OiR2gAi6H/e946S7rDfMPZ4pNGUI9mJRNmQN6E96RJpglfRjJHsM+K/6YhHbAAAJtchiwQ4z
70CpbTX12TqhpoQ4iOHydsjdtddEgL0T/7OdeZ2JJpPR9g6mAkvhOO6jF48+Zj94C6VJKArhUSvl
iO3QK3wBtmGsq8TaJ96S5UV/tax7sEll9n30NYv4pbyTK7rn6k0g6sZfskglWtiPdGgwVtOsvCvj
lOC5BBR5z3aozOHncKmrISjWMx7ntWGyEOjS+iN9t5Mqv1YCWFJYj/l2qSAX1dz9ZOB4YASKUEpa
/oMyQny/g6z3JMb9GlyIFQEttq05+u5b6NkXtBGHMibShGQlk1ELeZjwI/sVD/rXRsfZMa7YAjt+
AObCxyRv1e2prSv5mMpl9VU032Kyqr/wltwbWfDW1KiLYsKRAFeQAOuhqW0HREtEdQZ41VHiuowh
bNrTkyPNETsTgSqTtKOLkflrDNjNpUuRNLQdKE2GH3Iy1CmZekV4B9OXCqpmbZl2A7IoiPZdBipk
RrszX3RFQlCLRA/1AhXDZrwj6Mm7czzMz7ryrF1P97Iqg/zcZxXIQP0qzE6cxYC7mlsYMjWpYom2
mpNTd82pahw4u1lTrzDi98Dsu28FhSOUIC0xTETiMe4xfrniwc5MeY0oUBeGd1WwqZ1JfFRioEMV
SueUZP60T0TxrWYtRQNKPYrZu58DC3W3a7o7ZQKwy3rf3aZDT0rAy0BReW/EBGBTpa4fyjp+lk66
RrsPjG/0e0IFqCcFwpcblVJSTpAfEh7vnZyUT/9BjinY1F5269u8ERrWK5FJNt6x+kz7GhEVhJot
kYaPyhuC1zIBJVVNb9LHKlSEiylv0jWFapIn5hhhtjmkj6bhM26N6IogEbpmNa9iC41K2wbIeLin
7+ywfujL9pIaOSjWhO+nE2vaGHET26J6P7S1tQoKvEzUJoYORZFR0s8mcMo+mkuD0cuRbQdyfr1p
/l1K1zOMJxrdrRkjdm4DsE9d9U1pKHWjeCnB7Bm3ru2wNHCrPLOOUcWeEmfeOqMdO2ff0VWq48wa
EHWLBczn9rhAfDJGcXT4PUvipni/PbwdYMQT8/F//fZNOP/7Tw/SJ1hniJ6VhUAWJEDde+8yrbFz
OsQfbzyyEXKcePu+zv19s/zAokuYS0XjEI1x4xOb8ruQvE8mczv9jNiD22I1slgjqkvHh8yAKO49
IOirtzruH4ugOqc+He4it7MV0sqPKUfNZ9it4rbXxnG2Htrc1+w0DdygEHXuiPMdtiGO46egRgOL
7DzfmkP4KHdNG+TPsexfG6HsXb/EjaAEyo9jCMK5aazTBBnN3mEWks+6oa3i9+qLGPPyxQ+m8mWW
CKAw/sX9cDCIQjkOtpou0RTXa1diLiIJEPEqzNK6z1DrR2RAdXiK0WhRyZiKw+wEBhXtDgexMRr5
UdkWrIjQeR4ZuIhyPPrl/JM3WzJkG+SPD4UCpJF067iavkLV8C9DNNu7zPcqNoooGhY6T9OW7AAn
Z92XirJuRmUFq2P54CbtPdbQ4oS7YOdzJ68NUfj8VLyYdZEnCOgXak6/eijwTkFBsSGIW1r/9MvO
aVZcbKLp3ipfDVvJGuFAQkX/CJ5oXtoP3Y8xhc1I+kI/d2DyZERmmQgwfURR8Qab8VQUifGBoLXC
mWn2F6KIsgtTNBslgEsVi/EPMu5e2XWtSjk6730YPRIyJD9zuN99R0ghYwygRrs/FyGKx0ZM+xqN
3ve8sBeA/ELIFRTSkX49+SMNHYxz8YoNNZDyENWrZSCuAyEx73Xg0/wuGDomO7OZWzrSCShMltWQ
gIocd5Q42iNeVxCXkfYuYR1m1ANLc42K0zjLxiCzovWdNZv9XzZ2ADaU3sGrbWTcsnhI8aq8UGw7
hhQUWKP408llBzfZZfTcdASjL49kTTtO5528wA8yodXOACAdDfp3Kl4i9girRLMLDpt8kfX35c4h
GsAL4FkiMTMex/B+QsMMRAilnDC8H0TBTQf3WzF23UXHsOVGeGqusE6VXXFhfNM5gIIiHKHq5f3Q
5PcqKeKzuShlpRjBxDolpKrpvjcT/Wjl3keKNiBy0E6VVHyviWiNlRUxSZkIBmtPw5ZgMoYrpNaj
mn+2dd7vnQCQpUFxFcVIVGw9QQOXuPltgvL4To5xe2+rlABDVBeeAfZkwMSFhGx6jyKUlyOhp5db
WYoUWwgBo/dkio8a7f+2KEumsE599aq0WkdVZB+zeEaDSmyjtizusZFEVzzRb/FUF3trGp55t6aD
V/jsgdJ+3haIPDEeI6rwpSYxJBQz1uDokSEiW3nA/OaU6nBb8vOAt774nYRMSRupnoQGCdSdKXO6
59F8lzp/KNy2eYxmCFuFF3b3Rg6OyGFKa4Z23LnT++QPF7/wxTlEVeVyeVEhFl+zWQ1kjXo4yhLv
UkzDl7Awyquug7OMiGm0By9diZGWTQqXyK8yY5VaOM3msH2YKW2HhLqtnYEQx7mso1MX66fZS6mk
Y6G/yXIgoQ6hwWI7gf8GVWvZqROfWBuK9XG+0YMtd57n4uAfuh9imKLTTHz7uu3xE/Z7BEnwOctR
36PztlZZSCXNmCGRksBnT6BhRUVK5a1y0OYISYIOkbYP/bKRQwG4qScwQtXmfkq5HI7jXOJcyffm
lZC93A26h8nqCQXs0+dwtOJLMlXWKe1gNdaO2IzTkhAQAYUIjBUQIgvADRkzhhNvSfh1jhEFvUFr
9NIt239KxdUXRntW4SLZzjYO7G4+THGMLs2JL55Br5lFEnhJ0QTigaw8lrh0nq5Ry3BoN/Dok8bg
j1rhdXApBowNkY5OYO51q9OtySYEpfHIfTFz/VjYeqeoVJr8Xv91GP0aV0UTrMymsF+lM60ZePil
CpZPFGjsOaVIrBPx8p8AsrwtOiXjWOgndLb6K6SKr7pjhpVAxnaRyVvsZA4JGs0cwc5Hpx7Rn59y
WmPEm9o7vCpQ3YXoLx7206pi4ZdAtJzDSh78sXxzzCQ6u61Vr8DH+ZusCoiCyAHZuZORPir+xDpW
I8AkOwl2ItpB/Vr1Iypd9v+ntsPa7PoTBAnWjMF/s3dm25Ei25b9Iu4AjM5evW/k6tt4YSgUCjD6
HoOvr4nnqcyTearuHfVeD0m6XJKHvMHYtvdac3U0jtLB7vbscOuLa5j9SaOzKtzSupBq/mrmTn9g
rXplVAHMrihBy+iltLAaBr520NJfsvn0YZfMyUeEEqW7EdyHZHllaJLSOAlJWlocX1cbVOWkw95R
0w0MhOpGLAdlsyI3UY9WloqwMgM8JIylTsj0LrJSyG1zzLthYiisq2c6qfjqBbHB7Wj8zkKEhm0f
Vs/CCYY78mT3bvBhupP7DEfMe55p+ndj+qHMAaZcZjU3bh8e/NGCgTFjw+YVgYDKPrGbKhde5sw8
L+jSTUjj7JxnDoz7CB5+0UTOurbq4qwNmw1iri9EOM/r2HTEBjNurzd2pL69pM6AZqM6xx4QHGX3
ii6dyQGG77UHLhERGxd22q02N7HykEaVVtU2pGWx8loWDP5AUrVapgIr2Vo7PUQ0/fxkcogojTBN
0hdqsDsTwbDY7cLBhTaMlgJcIdeX2Q7JmnC6aryNYWGRucQgfii6F1uAmyjGECT3WDBiygoxXmBl
z5IlOW39OwDZ7V23HK7LTsYZjA4lPfj6jqEltXrdBcWtv4ypHW21F1ff2ZEbH4KEFT4pEPVMk5US
IcUtXxnfKTa+VdGN3gGoE7NROWyGJuO+sLh45dDeOEm2Dyhjz41Hqk01p9kRiwg7hZjwzsZnByrF
S9FkXCYdEwq/EyZcuTEpjZ1ODmNuXlLkrriD8rMc0/hYm9lwYN1D3r4AsybW5j1Mgc/YFxE75Fw+
9Za6FB2+i1DMxSYevWJrzhbmFTb+ed6TdsULuW5Vjem7KXFRmtmP0bLjTTrKc1W4xTI1918Xdzj1
/sk3RfTcdNZZjXo6R25v43HxiXYSwdcUO82eAMZxa8T4+5kbfWiSB2aPjN2GkvTWqqLw4uhFY+zC
qaeBchoo9Sy/tH6mIzJolTM9oAgtArp/eW80zDZtOjt7ZN0uqOBWPieF3Evo/SO1643O6CcMuX2y
rKa+q83yjhb9Nk3t6lMP5rcb9V9uWZSHULbTc0V7mtbCs6oE+IqO5tL183D9ZIQmnGxKjm3VZWAS
8zw8ZhF0LT7cfOLb9MVpSMQIaGfs28JpHgp2plNM/qspJtjXtMqYQ/0YcI6tgW8yNbWL5gaD4DMD
cHNDkjxtU/ZuOzpbbPsYd4KFbh+HNHeONUQTlJMA5Iem1K+FdOGvzNyVZeaeOtN+mXuq1gLF7/66
CItyMZgE1HSu7r5GZCmXvGnN/TTU5WYqmGw2CdnXAF3dy9z6r3FZds+FKZ1LLOzXtH4AHRI9eamr
nnFA0qEulLWPE4lMQOLrdMaqMmkLcPP6tViYqddb8ySb0/XLeHKQWSkludZ1XBJUIo/wk3yibBZn
9/VQFOOb1aSkXyHBuIqUyQRkcm8uQuY/bqaMtY/jdKHZXJ6uB3fxp8tF1ny9ZfaKq0fZ0QDnlE9W
SUDkYIDNPaVd4mPM++N2oTxcTo2AX2cb2TFUeKiLxb1/PchA4bP26rPV1eaxFf2vtMtJUcYsliK5
wLLdLXbs6y0rLTHBSO8tIcwTpCpNM+LVl5t6uakWz3ftsxrFLWnDzJWrk8VF6zQvh+uXfx3gpqpt
nTKrVS782+sDXB/wj4f6877GkRuy4ctDzgYMHElKgoarx9frj6XX+64PkJolf8f1T/jHA6YV4izE
jK/1wh8ovZE3wrjagK9fL4coNmZ6zfDLi0GAY8+KYn31eDC7IxtzSYz860vMmxSqETmVf7//+vL/
476/vvzr9wVjHiDSfz5yFgGLZj5IRuLyBsZ/vYvXrw0DiN1KtRG2KNdkcAlAIHQaBzN37Il1h5Oo
pum8H0c4rOxLrz9gOD+l3VaEemhSMOVij78+rj8XfDquN8Nr8uTynestK0aAbSbd1/WHr3ddD8Hy
Y9dbrQxaYjXL418Pd73/j8csNY0/Z0mMzP/0HCRXf8Of7oPrN3rFDjxLe2etqifJ8PPYYU0nb9bL
tnJxTpNB2p6oi2C9wBS9vs3x9TP219uKpWNYTqrrmXQ1C1wPw2IbcLxpoQBAojKiUZ+u8n6b9jxN
Pb7863C9L49ndoZ4PpO0C8nuyoCdXJ9ItIAGrofJb6JtlDYauUhQvMhkQOq0AA5cBsjoXDBbLdlz
oCdgjfke/PZJ0e6T5rQNcn8vJGLwNHg2AujtjJvxpBaaSzT5f3X9K1fxC4iAR5HSgh3JC2KUv6J1
Drg6spAdTHsKNPscuGzxLazIEzs87B/DS6bsO+K0g509pcSTsN9hEP7ilfyDOaDTuuecNoryLZjE
cSggShVhHO1bIYiGpwuKCgxoFI4quqCvdu3edXYS3UROtIvnpdmswpsw9eKTzx+4gtE0tT/pxTEr
ZzC6QgCWVijwqSxbVASrtu0mkizp/k+1Q3cTYH6WwUaj0sbEIy6hgyVB9Be9jFd7sghaL7kDsn12
pjZc060bupoZaT9t3LZ/w+Z4T8ds34cvFm7wTTwFX5X71mGUI+lDHtso/WK1hnA58nwivFUG8VZJ
PX3NUBoMJ9cnm8FsMMlgFVXuiz36n4a5N1uAutrvviD+oqWXvrGyLeYFYZvO63xighPbbBa4jCuM
eDGs2rXqSZABi7bt6QFdolD9qFWNMb2HSGnZ+lgitkiY3Aw5e8uQFMqAeWI0UcoXwDf8CiSR3IiM
NHamOTRkIC7uRhqoTmeQkEDLmK2bhT4/C56gx60swSvXshM7YQs7GlFPDEQ7xbsqzpifS+uj9Pa2
ZJslwNCsqybctUP4oAiHLDFRlzmIK9mTPERds+lI+WNPm7UBFIEiYhDoMRwUxC0htlnpuu6ZWNGV
tG11wX76NHWkKoRe16/RRjzSorrw3AEMTApFMahwaAm8eg1OhcTFvV95xStn52+M4N1MnzSBkLwU
+Ecn4sNlWfYBmgUzDBHv50HVW683f7KBaDllbcBIfLYJhyiickNffqV3YVe9TZ0o6Emrn6oaIfxD
9EIhSW6riydY5Nbj5Lu/Qi/cuOOJNHYCPTpe474x7W1o5ySjFXm4b7RzcBB5rU2UOzuQsOmuiztN
oF9v77QBmoUq2cZXXZibpi4JjIm0XDtx5zzrBW06msV5ljFqgDx3n+fCah+Yqu/mZdtwvStK5arp
R+vRLCaDq5Art209f9ih7V7yufOPfoKVP3FoF8wROauRq/1no8eUJsLQ3DFXRNDphs8adfFRsknE
JlJwggrl0zyA6uaUDmBfnkHrVMWD4xXzUwzup2wghRrAnvb0cOadROOHrgW9ElA9bPN+OzxrPSW3
Q5W8cKEYnq+HTp+0bs2nhFi0kEdKavGrDoRkjxWOz3Db6PabEZfC+TtTZHrbigADJQwCxfKdqEKb
tSqTB9+fl9PEUI+AXE6xI25KBrPB4BKANbvMCLreWOX+o+iE/6gttZuyebg3e/upLpqv2Mwl3yIV
R0+iuPOcjlQy0xqht6T4/ELSRJrS0hsrb0g3k82+dFpBRCyNw7Lozgi/P6l3YOLQRqTvB5QwK5zx
xk9e8wqP/FyMzTZsNZ+C8RmhB9koA6Z6K5CUThVlYWZeai9wLhB8nUthI1fU6Bp2njF5nMkJXsrK
y2j7+2sVxdaNYzkP9QAdCvSR3tKuIrjKeBN68C6iC240uqvDPNdqk+ckreKUqDaN6ha1eg76sO++
p8x+QlkRX/OF47DLX7zxPM2tfHKJgYzd9C23pvEmlFN1SQzr8aq6qRu6kqoEATQ3h8Hjn//vlcXW
4hj4m3A7QHXlCxc3h+WZ9j+tFvNgJ1L5ojqkVpAexoGhd5fDrEMz+BIgWnzSOWSHZp527iLu0F6n
/oc/wf4Pt0cQBCyopuVacN5N8Q85u4QA1ScI+g85WetB2Nt3fsQKYIyx2nAh+8hs6nMEAWC/IOne
OjJaSzsnvKIqh3VbixxlXAQXB7GpOVj53RBEzx3D5SPbVfN2UYFeu1H//QtnL4r2f7xwgW+auCfQ
4Tuo3v+ueMfNkImk1LxwsvO2mWsFx2gIby1B1iniBWfvDoDjNc63wZtg8c15+jGLgwVxWWFqBrkm
P/GPWkH807PN15JmDs0f9xuBiuuwflEC0425b0uc9blS8+l/+Pv/w9zAqy5tXASAYHkaV8H5vwnK
pzbBM2N5JUtdQenuGCXpUi1Pwm0Ysk3mEVVGsUbyNOzmzH8fPMXy4FySTnbb0i6dLdr+mzH46aZJ
c5i94F0uHRCgZR+cefeJrqo93GTwz0AA9l3i3DrYLP+/BewPI9fzVGHk+qTKK8jJ7Br11f27m8sC
3cuJ/H+3gJ15mP4rnf4Pv/QvC1hg/Zekm2+70gf1u7i8/kUPDuR/ub7tYzFhUWBcLzhd/2UAE/K/
LGxHlmlyknq2Zco/DWDCwwAWSGpWC+8Cp/L/Ez1YLM6av51ctgm+OMBJhvPGsu1/+JyEJ2LUxmF0
ovJNisVlmNYVacueNo5lFV5CGZ0gs7Al8J3nvCKHmwo8Ppj6QRkZoXujPtK7GQCHwW0wfXLBM1lq
EqGYQQG4g6ArFjVXBZ8nQ3cXpwlLM9rdUecEjHvdJgtNQgClCo9jPX439k5Z/fz5b2/J/R9P529u
LhDm//E8eaVck/6Hh7eDM+bvi4iGoOSmyHyPYYOLi/CsnVZpTpIKrQOG1w3ZcgIvtYx84qfZAUUW
90Vl4DAXajdDOmeHwjJfi1CcZpdWTNW4OXKbRJ2ThnLcC7fwm/pTL60Xr/PbNWPkp8Iwfzpx7txf
D1nOxcdjDrYNZbhziKbV9nhURr7L/Kped0VSbHNvyEtaMOmIAgdTHmCwAwSJGkkC7WaTCyzCNDDI
WjmfqUBt1KTsq/l7n6+OX2/xAEt6Bad8Wl/NvddD240oltLSP87Gw193S79ZogkiPPWd2LSSECux
4LCuhxjXwDq0JCyEP/sl170dVdSDVqW1C90OVqjl5cmuDMVHeah8+xuZCBHsDgylq506mup3xENy
m8T4quOe16yQfkjuHfKpyohglXqAFkr8MyvdB2hMe9gY7MXnL8vJ2dGUD1mqU3S6cbBTefboZUN4
qsqcOG9PVFs6FEvjmy/nzpT/drjeZ1QoL53JPyDQi/dKtPd6+SncLtsFtUJgWUwwVwZmoMwEBC6b
SErf4ofp3E7RMW2IRO7Je6tBNp6ut6YZ73L7BlZy2HUW4VMegxQCxxAfICuoojlAVjfGCHIllvSW
02EzGuiyAqW8tSOQ1TCk+bRTSIjmgiC4wggmYT0wJkU7Z9q7HPP0jfR8pIXxUG2vh8oD/CeiUp2Z
OCumHi1Qgap/vd51PUSR5ptMLHdM6h5mc0FbZcvg/Xqogt/WQm/LCkCpkfOjSuHdl+BWUIkhKNQ+
2GTyA2MwsIyzXIu5HW2qZj4rgfR6qMW5KZubjPbSmhCHH4FHC7pNtxosD/3c/41AYBzAPlwQuWnQ
K6EJkdBVcLB0KwylFQK6YoaMMJyvXSx0+gyVh4Vv2MpX6SX5jum2eWrBX3T57B2Bk9JvniJvJ6R6
jpJGrDOXy5rGQmIpwsDSS9bnim50hDC7Dg62dNHkM9/0E5A7RqZHgvkk/zSzCrmhJz3tjS67yUyj
IRWVSHWjgXJehD96p7dIUw4mmmBDumeYSwuRQOMTnWHUfbVdrEtdPhhLy6+SJFHEhocTrXzj9316
sNjcZ4/OX+P2ehvXmT50E9fhmFFDIjlF8QBaK7Mkg8aud0FPZq4jNRu99pzWJXVX1b1Svn6SmGKc
8JTqObCOYaDXRe8P536MMwJukDtW03AG8lpRZe2MsXipcals6IPOqytuwENp4uTB1o1GufKy6kOM
sdjZdJb82m3J98apFBuCzfHi4Z0tuWfIzYrH4OS1YGO/0yn2miH6KgmhOdXLISPaczQnNOUzu+is
bNfXhZILZs0Wb0AO59b7WecPrd/7mxzAx8pBD77Ni+cma5n9YChZd4uyPqVZvsZo5q5dC3SmAHBs
tGI6lQGWBxm9xIvwRoP29Lr0t4zIcZ2KU5+Gxja1h++kRNI2R8kOmcUNAM0YipV8j7ExFZZloerM
XmFul8d4rFCYhkgwA1+spsV0ESh6igx3P7tWkN1XIZWPa8NeJ3X6PKJvC2pmGXZ2mqfA2Hd9fVv2
9QLiCr8n/8mJih9sHmr0+X+QPqYMwKVq2r0X5IC/TW9bL4OiSCJ8bMCPgwIDIdo23rvhzfyVZK7h
yOr4PPQI6lsiSPqY7ixjUmap7S5q7ddQ0cdknXj0xWtrAVsYMqOl+kZkxAeC9ju4ZZuA9NmeaiaC
pD7DHdl2aDUZ6xdH2RDCjIptI0PT38x1795akMEdMqjY3Js022lu8+aMbuoeFOQKTMr9NjOEty7k
DIdmIhrFbzp0/Hy8CvGYaUdvCs+85LH4cMBwA3BqVfVNYX3rBIa1idoEZIGuaUAW7sVbVBR5XyPd
7KtNGgzEHfIbTBx86nMjhkYPbh2D7gzVgAZZiZ6FBC2EcxqCQZjaBIFO8iddqZ0y0vBhjpoeDLsJ
/MUd7io/OgsiBGpSVnYJvUl3oUTCqy0OLRKDZtqNXYWaLSdC0pIhSpQsZQ9Xv9lWjDBM4tMUE90C
RfkSD81Pv2EqIyKBHUEb7HSNpNuqbJjRjHsU5xWA35GOIU3shZBsHcpwvugGiFBap83GJVxaYMYQ
FVvd2cCY6c7kJnRqgeFViuChelxL/LEDG5BNORkvPp3V1VwYxoPXLt9HZFAyCbIRrAVGxvb2Kwwj
/o9IHTAtCHiPn7c6DD/+oKaDX1fbPl0ovK7drn3yentA7YTNFsxMqczGRzJOgAOXAgtOEN6Pnl0/
eVV2cXzcW1iN1k3gNLh/8JOwlO1EV95p28tf6HK3dvrmSYApqQd2Q9mutx2a5n5GSL0p01M8Dybx
LEQZgYAffSvnPO8fTLPJ9kZfled++OF27qvKIBeSbOMz5eRjyY4LkHdnkbvC6KfEKtCqftwyHJnX
lUrEVmFQ3dWw3BwTVh1q2vSmpmJ7y1BCxY8hUWx3YxR81AUb4XbO+y0+6xQCEeEb7xm9mrVDbgA4
FuHs7QlJnh/474ktQfTREAL17ln3U5vZ9+iT9ri23mMUD/uqGp/rEZgL8KHfGT3ZcsLjmQbmDrel
t6Jf3W+mkklaZrnTpvUL74iUNdq0v0HwwIArIrwJaIXhPKAIEHigwEHOyimxxwgaKR3CdoVg5aBL
sHtuGsJwzlrIyIsMi/E3CJWou/FlzSXk2bFz++BVOdLJ+hIABsWhUaN1aY/BaJFWL9nGmdH4YyLU
dwymV9x0x0D3JAr32NS8ls+pO8Pprvyzz1QE5M0vPDrk9czFu4PVIawINvac8tJlgK0Loy0AigWE
Wqdi2ko/9j7xj9Ev9ufoUNrOqbDbdtWkNdM+AO0VA6s95R9+UrrrucvBqFAmkSBdd+ARm/xngNlx
HVC7J+0v3vSnUgwPJCQiPMny+yU/mrZzsWvthFhA6SzpHC/ttc6LkkPGxFlPRcepMP2cl0BqC4Fa
4YpdDYIPu9ODj1BwLnzrkBemtU5TZjSplncRorVyxlne64QNQxCu/WJA6yyKb/JKrTryHmYdeJu+
sC9GMF4CjzlA2SGa72K5s8OemLqAWip9nzJ00n7y6XWEqdJHY/DQ7Rg5gAr3HDhpeXtvlTht8Me5
pGL16E8rs9+HBgG3YY0eGlGR0TAw8zPI/XZTvnXTr6mgT8ze/naqaZ4NBUz+pK9fbFu/au2/F1X4
VNqZDQGTgFB4QTt/zpuD1Ngu/T3CuuAgaLZDvofYBl4AsN3ab45dzxmsBEpx28o3otWkZ5GPiRnQ
DXDIWYrTqdu5k51sR0sDkGk7mo/RIeJd3hWMz3YpSUxRLZdwj2rtuu1ZzNlrXVe3vnC2CBLclWlF
8xay841TRBgsCrs4W3C1Yhl8l/3n2NovXG+Yn6Au8tz+d0VTvJ7p185qBMowz82RmvO332doOfPi
LEYAeIYnL7LEQpA+zJTZj+TQLDMab1OoGUusekyaPFx5JsO72P2aiw8SnHLCjyiDBptQDwrTyK0e
YwyXRma+5CEibYDVR9POSD6tkrfapGfroRLyomA+FgmJoBMipLjLm10PDnmF7mSKI95baz5z3a8e
whQZ27GOyLLzKvFztNLHxhPmPs8EOzlXXQhkoe2GP83unHE7jjXrcE1fPKZ+MmeQb/CZdFLUtF9k
vxt9g41Tnep9XfVYHF3C5EILX59P27OLSXBIa7maMvSEYSDqDQ05Wj7RQASorBmpoadHDYmdC4dU
nZUPwh3HY2Pdj4xS0Z6YL26DMMwpfAKf0e95pXs2yEmc8d2GUdedInegk09abugpBJ4taZQ0SjUY
WWwdibWt4vbdL6M7TexrWIbg0ihimpgnrXNnZ5ashZ05M+rL5A9HVPaljdbzPNogkOSMR/Wu0PWr
naP0H0gDWzc0qghhpt+dG9+9cZiETDcViT37fkBLUqEokKaj2dkZj3FoNjtdTwEmvybfzX5WrZvG
eU7r5SVlLcRksG5DfH9Sg04tWgBwi/3BKLy70hBqrTNq4r5tbtFWN6DrSLG0lf0ZAZbH5AmBZGb1
Qmh+rg33JWOyZTbBVxiND35C/9jLWCVQOmcoLL4Sy3c3g3I/XLw3KzOGdCzLaR1ZjPIL6l2Qxcqd
i0MPBz1CjFJXRKVnjlfu2JutjMgZblkc54jKMbKIXGfMgxyDUhDElKF/95P6wAM9riLbepUNPZCJ
mWk8fiHQqEhcwFXoqL0cF/pLEa23XaLQyY9LUWI5ziol3hKJy43E71IyuBM9W8QyK6NN2R/7hX8t
jbrlZZJ3GAzOfp8cLRwTGTIRw6DmACZGQ+socAMSP+YBsM3KLzd0x23qTfcG6FA6AO7WajGOxK5A
hD97e0+j0QxY32ExqE3F/I5ZinJWTQg2djHqC5shU2yiTgolQQ40rTRUYUp4P6/LlXBTtU1x7nbM
dBiLAsyCyPFAn/6lECpYJ5LcshTEYlF9C6//ttmLkDEKy2Pn+NOPgUnIqk18TvrxR9YHT6qxyIRN
b20IAnzwF0BgKUNgkz98KnhzJFWk0D4hQqHxnrXzARH7HQyFYu009RMPTNlEwNMWEeG72Y7bKsV/
bulGb1CO4yzFhrbrOo2crvtQGZrIPCIIdDLsLadxwVaXGjq68VJIPQUGRYqi6BbnAlGJY4WSFJlN
FZPKiZR4DQwhXpc1EASH1R2/IlfZbEJbG41kv1JhuxJMkE1LeYNgE/3WXD0vrt2dl9vb2GLG0cfI
qLNwvl3+y48ZiuZVr1OEAEXFjMz9oIPIx1WrNXo3fGEUJFM/H2MzfseWzvXVKM/ENCI25xpboUKD
5pNSMXA6UBb0zM1BvVa5z+m/vJBpZb8FNwMW7A1QIOZ3GTtwO2whaVcJm27NEiC8lSHtHzA6YE6m
ALrHsjrRya8X8OBvPFtPFcmqcfZt0AuoNUP0RNhk2znuvWvKkoDQLlh57kwMYm5C62lfE4bfgRu+
SAHSVcvguaCIXIuGuX5chg8ERBKlTI6fy7ZozRl+V8/Br9BQ4O4f5SCBCmOonkrKjZGhmpkAaCvA
bqyUAfIdYSZup4NpD+W6pfHIxfFLWQr4qy38leMDzm5Tm70814lIa024Aa9bOOI5SwnaDBd7yAhk
gb4bac5mpdGZ1h7BLr1QEHuFvx5dBvQhPvcKnjig7AoBB0/YiBVQIs7IaADjJqsEcEsv0JHFtE9w
tZGYXUXOazZY6R416k01Gl/j2HKNBb4Bil1hJIQGe2lcUqWmC2vI0BtPriUJf1X58xTdVR4Mf4yO
q3CQ/Nh4wFV7C4SAht24CwlN+JGm1K+7OZ3G35QWsVE/wixkBOhqOJIYUtehNld4ueSmNQT7kHMz
zkBVeAGp8l+Af5zw/uMn5ELJVc9ZJR7vXYO6Y9OxiM7QqFeKnUBWkywblMS8jOFv6qrhtpDTY92F
0SFLw/SUS7mpDSzfTXtoZXljO1TzWYkJTlrzi6j1E374u47h0yb24u/KcfZeSSTEOLmPbla/OrHz
kBCy6PavpevctegZMO2uNDWFr7Oz46dPHSIpcorGXZzbj3mzIT0ZgmsewsCO/LMklQAJUl5gfrKz
EM0gUOsewx1hmi6JdyommrUZ2bWY5DWI/NiX/UEa3Z25nGui/K6b4q302UvMmh3X0H3NpcFI3YIX
y678vuvbajvI7rkp7JfQejI8hyii0viNwOISEAnGZxHdDJ8evQG2wZW30V9Y+w74FZHyWgCEG+NT
Gyac0xaNgZ0L6GD45hWA6L6N3mtPHcnS89lE9+aqG9R9S5py4v22h/QWoie9Miv6jIW8D9lxLvRU
r3B+G0b+VC7P2Rg7JCbJJu9ZyAOQK5aPQK7lnVr7CaoJO0P+VQQXW+I4wGIDcPWX5ehjxqt4W5kX
HSn7iFfvmFKmIp4Nwl2DsGGHJj5asw/eZZUad7qhcUZ/nx1IpoF4TzNJNZOihZgEM0SSM+BhcM/W
hKm8G+jqd8YxMuSTYq8gapOrdPJqhNZ8yCg5cIdbbDrCYe0B8T2i7Q5WFZE4kZmad1FRMTzPcYg7
jB47cLWBmtbaJv41o2QOsIitdN7w/b5rd9mMBGMyESJWab1PAZqQABgfFGiVjTbbc0iY8IoSmxbm
PH7l8L5XQ59ugxIrSjWyN/fyoKFFgLG1NdnT3Y5O/bpoxRX8DVKOd6ZyXlH6MPIcTG+tq+y2TsFo
CGP+mVUL4IqP0UoNBTZWthK7AAevUqQqINl4axNoQ0b7WIdYWDy8NE+aabLWzCxbRC1L9wliXPmj
ZCANo7ZESV/+cqh118YDJLOLVUG1vqoj4w5/exA3v7o4QhyhEKSXE2Qp8h39S0iRT601f+pc6mOY
ZAz8Zj4IdTCRZguNSsJOMhAmXXAr4Q4l+cmeuIawguZdcBfHGKdTWIMrX5j+vqw8hdwzGtfhbE0H
NM257m7V3NFLs0g5730PArx5MEcCDvu02lvZbxFj1JFd4awzgF8kE8T4AbHXHFvCbvtKJ9TTtJvl
DIhnLJ9tsw83s4P0HhYmEo8huZ8MdCVhpJ/H2KfhYCmXOdG8DZl/bFnj8LMU/F414skDEoI+aagQ
aUq9yQP3iZF0fFYRHIUkOcFVms5UySxfU0+God/8VLn+VdGWASTqnhB03mcQy1bDPFS7KjTdvY+6
dBsm/s9mAcn4QfhaBOLWj/qfmt7PuSa5cc1cDDH9aKD1Bp0f2kPPco+bKGja5AIFd+3ZmlWwbD/J
PQpx9Ol+zcYR5HmQfyeTS5gDBteVHbAjcMLAZYSePcDici5eSn+O9vUuTaxsz1M5dDrDUN9wcmtP
HBXwglvTiF/DwlCnoNKfXVLXNw2CY9zCIMkdja7TXwhChmnexeN0nPTSrETjBAVIdCTkmnZM1twC
exPJgNJsEneqJjKjQILAWevrQ+/XlPuxJC+OrKckcabHqbwzBjB7iVn1D6owt2ZjH7lM4Jszj8ip
3GPR/G4iY7zhzfs1Mn/eJ+i46c0ZzOwwYZmDOvvBu2AmAkaQEt836vnSt+7LaIsS/8xtIfDLsHHe
Scg5JuOEPEqH7QgCETpMCyN4aDhD7+og604h+iEKTu+G1my7E0FfcsrWv/x+eoym5JHIjUs3e+8m
Vw/yH95TQ7v7euQd9dmDkuZJppj6rrvceajs/oXtcngCjY8TDqQ3+Au3whCIoRX7JrThyOjL7aTA
9xtz/+iU0T2tIwiNasTy3wVPxWCEO3cOnkNZILkuy/GhHdW3SotDxx4JVDWX+DEtX0cV0/DilCQ1
6rNISWdapoUbpOjgikz5rrzy2QLJS8o5URgZSsNeTNF7FLLjMFPnYR7hybKrGxiC2cQfKvVWMSXY
RdNbNKdgdWiizpX/0VsCFHy8iaUwqO2mcDv2rrhQQfQBtSHMJ4jhRf2QCBOrnsKuiQj4AB9lOg4o
dzr6mJmbGOsqwBYSh+3JT9N429hgFgB4X/Q4HVw3CrZB1dZrVZKUnPkhLLV8PpQpTpCujjZNNt6O
cO3A9ty6JwMB9SoJa2SGUMdXtu/fVJeUscQj7JPF40XFvOwm41QjPqsc/LR+QDJXi0WevzNOql05
JOHGM50Lmm+ERsH8lbflKu2D+CDC8kwiwbuDm3M1hvRXSOwqjdRlTWzjg9N79+4IxI36jiRLrDoM
8iyDzEOq8pjMSNTvcwSp0G8mkmkIWC+tfOszs7N6B8Zklt5iQP1icxXvk4Xn4yEZqQiwsSt8bk5J
iEIEUs1vvrNxSDaGUiSu2HLxIjn+rUvsTi6cG/D+j2m60AEnwemZDHeB7H9EmlR2aGrryQjeMOV9
lvEY36RMu3G3MO20UVYJXq0hrxvmHhXNnQ4eGb2lu5Rt87Zuw30Qe+ZGdMi9kXEdSbUuVwORqrx5
+tl3f6TxjLnLQUMljP5kueCjuZTYKRZyX072WiCuOUQ5Y2lBBI+ho/HYzRU4qqp86g31WvXjQTqT
AwCGGNqhYhHIac8k/dK3nwNC7drY2aWIEzeeLtLNR0mr+i0eHH4bUlhjkvyh+jy6zc0K9hMqMTLE
etKyPK70I4CatLzJLVIXZ1W2R5JorA1Ct8cxjYAfPEOHn7cJokpvFPmZ1De968y4Z6Ey7IcJ9Jc3
yZc0c/4XZWe2WzeyZdsv4rlsgowgcFEPu2/VWZJlvxCyZbPvgj2/vgblPAVbp5B5L5DYSGVKWxQ3
yYi11pxjNgeCyuxNjWeXkIIS5JrJ5MaMv7NtmDetAhtiS+c+rYNmA3UOi7bFDqQi8nKVyPwhNYjG
DFxCOYaZ+EPGYqRWlelbKDAsFa3x0GaoB1u2cXcyzQZ4eCgk4X9TmN7PufBu57iy18UsH9yc1cCP
5xus+REPbfgUQsqTkPb3YmCjPo7okQLbDj+n7a3ufgbsze9nu/Bv8O1uCyfAcY3oYUqJYO/sjsvt
Hn/tJ6cnd7RFxwhjyGluO9P6lk9Tto1T47bpcPOx478YFssz9sfoWlfpgUjQjSmG+ll785qoAXs/
FBbRROle2xIkUER72/+RRq+DJInZ5G6qRO2A9SEQuBSHcMkx7qxB7CfcICuetGz+ExTTFvnRkSB2
pi0T+GCCGAhlWrvuczJXP8GgsUVuMXpr5wtUlOLN8fKTi59x0uU1iSSiWQeq2wzISBs8Xiqdnefc
2hCBGKHklBRFiEh7NKacKRgpPC5yFDRrHKge3mdFRzpGnz4MD2XA42ch3KHibNZTg06CnM9vciJ5
sO0twiqT+ZoaDW34yU938dRfXLLudgkpVF0HtU5RODDeGPHChMZxoaWcrXTed52bXrrxRRdNczTZ
G61bI96OXmRe0py0BGxHpIyUXbiphGrPQ29ElKQkQMnJ+ErLWJyGfL73sMtu+mH+xm7DWGn9mnUe
WRBknwYtaQihGcMXx1mzsUd4ugL+kJis/N5Z9jceGkyzQXuGw1neeLTLg4kFD7pZdjsGs6TH0O5r
sbWJgGe29j1ZMuGlJh0e4istMcoPqDLo84iQl0TJk2XBtMFLml1VZA9xM9/B0+9vO4MmhZB8nEk9
f2NceZUw7X/M0jxS47GYYW4k3WvDBqd5ADhzIUVvU7mu/JY0iAA6lR49swxvXNGx9kE+oWS0tknq
7ExaRVdWjRWztvbW8zQfn8UtndZXHS9MZp4VDV5kmgT4ouyuvLMjWid40JxtVqsl2LM6MHVnaGzT
1S4Iz6HP04AUKb74SXHrljnpxjaZkm1yyUYr/STNE+Eo2eX9xTCS/OLKgMoCE25UcS00aDjYxDZM
JfH0CJ8OAUk+HZAkivk4t2MmR4rkXkkeVCb7nay8r1CNmd1i2L/zzZqnJnNFVANMIpraPLej+wKl
6OxnEanCUYjNOMk/5xmfdcvwvfDifhW2LjqSZdJpMa+ye89+StuTM91qRoQnX7HhQgWf8mRuQO/6
WP07z1v5cf3odJPcNpVvbOjU5R3Ek4aml3LtfQ0uez30JfiuAZJb1suVI9PxLrWJvBhbEqXK8dZT
GSi+xiC9zRm2wA6PbOJ+jMXM3JI+JubcHscd0wMPsuVKeW6JBHLGJTGxQQHgsxLWcEaXMu/9It+H
dp/chIZ6II6DrvXcG2yTfRp3raD55bWoe8Z+2AEtbOySCLIqneDI2kcf98HN+4spky0u1m3vOvFR
VGKi6R+Z+4pkCypRDXDMT/TniB2VN/XF3iQtZUGnrrpCBTed2TgApzr7snCRUoeWq4PhEMdEO8CF
Q2Dqopl2ckqBotB3hEgtm2V8ROydRnwT2yk8qKKAI4OeYArnc5tkz2ENgNWO4nDPpB0/gZm9YsYi
nCSriKNRAP6Cybc39pB8LhlsTllqbjFaX5Bxr8ayqo/GcyLQblRG3u/oOw8HJN0J1t2Am2zuo31m
jUzequAuHNl5h2B3GEP384OTtWptzc4l7FJJgPD8Xa38zhbPlcO2tjLWZlHhf/C6HD4sEDaPz8dJ
/X0M5QErrryDQLjWtqq3vgNPx6gz4+CO1U8njd9kbaodcL9mW0kttm48STooKNajuaz2M1dTabvf
QBwgtCH0cFUgPzMNeWk0UpQiJGk+9Qi4guGERO8KjDb8lDB4TAiGYVvMkzF7qsEo3SD+sknBst3w
lkkIFV2hjtT+rDI8+BnDEvQLFIuFhGZhOe3QiCOYB9JW2XzoGBBdIDIM1GLNjwBP3Nmjt2vn8K5j
QEb7bmqMfVMjDywAeLCK3ehh4Wd2zTmcbaL5WBI6E/KZjuihVK0WbOo2maPsvTHJbGd3I0dKci++
gyNjQIbVbA8MJrs7XT6EcYBAP47FwSQNbmNMxRdPPToWoyGzTy8leTXYXelu0Ff3k6PrFPlXkC1U
2/SA/HZ6oOQPjm3CNMbyEThoOE8VkZkPUpnUSs2RbguxGAnATPzWp6H0acUzjqBGJo0iNafbOcp8
7JH3ZVNQKY3RKULOt/cF/gpnaHqmoBS9+FxzBSjcg4eZJea0QXH/xUuVcTBd9g9dbNzWJJauApfn
7pzTNjOVty1FFT32GOjWqprvxdjEW8cJUGGWJMJ0bsPWbfbPeRcHh6XlPVYLXroVbz5kBzQBxaEf
SmuPQ/SEWG06JYX1nFpJtqOAn7Dt8vL+b8LsCNfzIo3K0exxlgQMTK0RfspiMHx/eVdjIE3ocQSa
I0PoCI2RdpKcLhQqpV+2Q+wWbFgj6inUYQUY5zXdaOZCmBGpSP56acY63LWGeuLQGfm+W+78saD1
aTV370a59/8EjGRX9z6Mr0XaFguEQ0u8qshmhlQ8M2jEp+2OXed2Lv0ND+XmNC8vaAoRgCSuSR3m
UPEtWTrv0TrvL8/kGE0ntajPCiN5lLojc6z35l//yfdJvH9Xo/6fP8IFmvdUhu+wijSmhfbDl//1
WOb883+Xn/mf7/nzJ/7rGn/XZVP+bP/2u/Y/yiWLovn4TX+8M7/9r6NbIiz++GL7Hmdx3/3Q08OP
psvaf6dJLN/5//o//wrF+CctNbR65zfh7n/EaZBrFzfxa4G6F1V1TCUD8d769VP/FlOrfyn0yj63
ihJy0VP/j5zaF/8yhbL5B9209Utp/W85tfMvFL82SQHKs6Vv+6Q9/JWnYfOGPpI1X9q2j9rat/6/
8jQ+6owRnDnCdoTlSvTZkhr9T51xPOmhK7nWj4XbU4ZEjb9XenqsZxo+E7NPz/YAqEc87SdsN+6Y
D+RroeCo+40Z0S6BgbGbJKuO7xEgiiJlX9TXse3cex3kT9yobNoGCwSMMpjftktCnlKwWWqHLVR0
zC1mOYKdI23vk2frL5mo812jybknwbzeAEwi7umzum2iOt1L3RB+hmGnKl8yLwbKkjg9wkPYdj0C
pxHeMuY7ecHe0e3GmZq9ynkC1HCTFewPVUBQ8DUHUeevNSa7gyf0o66blm0if2tpEibVCxpXwrL3
IZ0o2gM0EQqj+9ESWAPNuzpAQg63soMaWhmEEOeS3PUie61y3kBXE2TLCVN6TXLiNNYjlHbNQBwh
phpu9dQcGK1DpqILso17HgzeiB7mS2Thq8JeGAI09iAPMyDapSXTShK+sBxZTrgJqY1gI+tdDpyM
faLNkNdQkIhQcqsQrHyixNcpdZ3Db1f0/yJFtz4I0blAhECCDoScLCibBtafF0gCnLoHL1sdK8d/
NFurX7+/ZKphQOcRqxZOHQKLrLvFvsUElsT4OZZ/ncy/PxZMBL9r/98PxXdMTDUmoRtYgv48FNuw
aPoTYnkcDE21XBVfCGoS+lAa3V1o50+GX/zAiflPZ+CDn2f5tRKRHxkk2A4s+6MLae48a24iLzvi
Z6NnQrYwF/ZSy0SJJj3ZhtBgJDFQImav8GcZsjZDsYeWeOLP8KARzM9/fx4++qLejwjvv2l53LAK
j86fJyIBmjDkRZMdRcSJQD8Mi9InpWIa2v1Yls7K6JDKe7Swt16Snocim9GgIpNLZhTJjmevUd3+
6MfKX3vebO39Mtu/v5UXIJN2bBvJQ/Lp7w/a+WArej9oFwsIyUJKePJjaA5g8SFm98RB+3rexc10
aBOFZL43kHglnsXcF5aQM9RfPIt+Uh1yH8YBAzfhmyWtvrfawyfrYBeA6VLeexTKCI2fwHltif5m
+06OJs3ddVYn39oSYllmN+mpxzHB0jp9I0rghhYKJ8KO30ZjbDEElLRLI/uBnWu7Rb30+A9/8Ydk
juUv9rHQLfJd3MXWxwSbMSUXOk/NGMfJcHQM9n+6hscRDk+Rmu2L4yswsghmTFskJ3RM5ppErGCV
zbAXqqV6rxwK2L7P6e/RbjK1S0EDkAcfxsoe/cee2Rzl9U0X0JX2Kh4CfoWstciCV7+yaEh1dXpy
U8vcFW73WpfjfNAG44HSLLZ1sLgXBWKq4J/ulw9RRPzZrglYVwr82LzKD0+MzGokGlsHOb32H0u/
Gzjl860Osm9GF3T7+mdBIGthE4s0sq/e0OZE9LmVTcgmuEFSjACiZUC4zmkM3vzDR/K/HRvHZ+Mg
UkqIj/YhXfuZ02qk/vV0MHUqT3NWvpRMSTZ14z1WBhUtSKvt+3Jg9wi3PCwB0GLQsmVdT5G7NagK
VlVnf21k9E3MU7ol8fqey5LA3b5W+M0JYrNm/dMVploV9uPsTye3OCvl3tWhpQ+GPZjbElHZhs73
XYOUZGOEMcLDKj8hafkai8C7/v2fbf3nI8xFNWFZEGs8HzL2h1WeHu8Qh16VHGcvYGyZJXeimX2i
Zdt6jbPhvqidjSja/dBSYQR8MbNNRFIWPSS5gIQeIxj8h0P6sK4I3+Uw2I2abGWwd4oPhyRiY7D6
yI+PUeBzr5rzLQE6Yg/RmlQtKY5Ri+s07M2z7St300p9E0u6C01u/dORLMvG75ay5UiWzDNBVpFJ
9OuH65XsHM/QBrdpS7KUK94akNfHxdeyi5NhAExV0SCPQqCQ0VJAbsoyqg5tXgFlg2i+dlr5lCmb
TgVanJ1ru9vSs//hGJ2PZtz3YyRGyfdY+XiaLGfzN09m52XI9MuRR0nj3vhEnZ40oT3CL58NwFlf
Ee3NoZmfZVwHhyr6Jnvgve5gmzdunN+woXwjUjFeqYrwYj/5NFqIVfRAyITK7+C7hECqmGCXvii2
as57AHPGU4cHfV1OdnPNRnZ7SjNHkNU/nv0Py8JyHVi+Yk23MBrjM/5g6CMzLY1rrFlHU0wGdChU
lnU/nWMFoaFtYCQ5LVI9m1lCS+46irMuYVY50cBtShqLcjgNxUGmifEP94z7YbexHJgtse96jqJO
x3/85ynvKZrLOZAAVxN/L1v6kk1SJqz106MLWHo9Jvg+4nR+UAGBOpzAiMFUTJY2gkKbVsmMN2+l
melumhE9ruvH4CEdeRT2ZJFK1+yABYDyGshaYJSykz0Ouz5WMOtR98eoox6dpU3TzTAvy7yi7Ce2
JJvatzEV1ZYwhG5NtPtlIF5zKN38vqvLaDeVNKwQktGGs4HB+eWgL5Fq3wLMVue0624KO6Xh3vM5
tumhdqv2Vc3JdbRPnGqU71F28CEKdX7o7410RnhZokl4x/8EHMj93z8E3nPSPtx6KK8ojyQVkm9+
9JizXQ2GWRrGQbD9wGOO4qzOI9Ro/OEZ+XR3Tt7fBz5x1yroC2TXKtthL6x2noVI1wrtPeNuZ+Wn
o3uU8NPcKGdYDwhi6svqqMviR+mIeocm5nOQ+c2B+1mtQ59obZttJjbOIT6qVtA8SgOfNlV1W/Va
fKmCR0x/yPZtuAVZttOz/wKfjHQTDfrYKYLgOPVOeZrJeCkjG70vgcfsnZbnw3ge6IYxofo5NFCE
3YHMtVDgdvIAQK0GtBc29/Jr1NB1yYYJzwP1giMxZTR+eGhTCv7YoLETBpoxYt0eLAWgs/KMfjOg
f3UhEt9D77jliNtVrcsdYOvkJOaR2bvr/yr9/6j8fzeiWh/WS24CZXL9m1Ru7FW9jx+Q6Rdt2WSc
JVJBOzyfzW0aFCbNVZgukzXtExfP90APpFbMckkRffQyeuxSlfeRa9E5lzbzDmK3nBQ2CNOLdvv3
l9B/xJ8tR8g6zn7DBlMiPxYFsWFzERkNPdxlL1wP/acc5ve2NFnbERytBm4zNC94b4ISuolm/xPW
5dcpZpssJwdWAxp0MUvG/zMF2D8cHf2CD2uLMqVUNqUDeZX+4s3+/bk9qcZtBLiuo9K2ANpv+uuw
Q0yayHQX2OSPoeqbzoZoiQTLY4eR2SGfE3v1a9GLmFr//QE5vyr6P+855aCUMXFWmg6H9qGKynSF
0au2g8PoZAS4OU36ACaL/qA6Fn1hvPC/QKDExSWEBL7Pqx9+BvyNIDwaiCZNckd/7+grGkaUH4ZZ
RWdR/mA7A3MRjCe6eNAYUezcBfk8bokxUzuMbdzXPXcFAncgM3S6O3xRoN22fTqGd1rGlFTc1Uc+
ymsyNm9lVSZXLymrQ9POdwR8cp+DUDhJziRhbaFaz37v7D0df9NJRLKOizokLXW/9RN2wa7vnZxE
3nXsME6Rz3H2zNMaob6bE60+Rgm6Ogln9A91EUKH4K1QAjc7F03mCrzJg++RqMXYe0DwsWjUgjw+
VUlA+lg5j/uob37ycTfrmukXMCX15miCvrNM80dBDGoXmVuBJelgQqG2kQCdyzAmcy0SyaOtvnCy
o6tTEBxpimAnwS9vwjZN1x4FNIucIrkQzMs2yMhnDGgedw3zMr/Qm3jvhfZG2ZU+s6B+JU93vnfA
PAtJS8Kdp2ydD5F7ypbOBZqTeG+V2RdpGeM5Bmm8GsifWlE2FURXiy85PW/2evEm9eUGPA5Q9VGN
5xyV66pm9T34nceK1WXjyo+CaF/qwHuZAd8Ke6+jfjq2uf0T57f90GUJ6QfTQB9oMgjVYZQyessa
4qk9I3KxeeEheJNDQb8iLD4ShRXcgLJF61XQik3GgU9S9TvbB/7vBKSraxgojAv8AVv+WK8FTdG7
ys4xJghAvTbqMqobe9/a3NUwdImjEkm1ccAubaJSPocWY9mpKm6aAVxx7DnIc03GsYgKvqh2ztZw
LcrTFMP39gb1HUQxfGA5pBd6QIvBNENySi/9kbI533mMRPhJMt0sAgR2Qc+1HBVle/T08DZIdFah
QTiHcsEXEkiIDQsFJM2Lq3BJHIwl0sMR3z440ycxY/RgU0UQ4UyOZW21q4ZiattjmETaAIHeb2gL
DQ2GxUbubaGvZpJFiFLAr9lJuiNE29hYFkGLoctQTlT5ePBicW87fbuTxcg+tWMWNJd4r5IRjVoW
5OFpzMk16ZZf4cmLzErz3qytc9RTNrYMzN433boIcJd186a2ckSMQP/xAFh7Shz7WMJH3wSarDID
MVJFxNBWQUDeaumMewxYGN1F9jmwiG2DaJ+u096P77KMKercsHw56rlk/HWvLYMZSZphxC/N/upb
k/XsBNyQkf0EkRSk2DL0Eg2aJpsNEyJmwnOhlto70t32aRAGF6Qf1GMKzadTU9eOn/pi8q7sgaok
DxDNujOGAXHro++/mvn33sT0Ax7d3YwA0a9yOei4IWEqQ8gTlUhfyeZhC0aVvEudmQCxKKw3foT5
iPS92onCG3v67iEEmFCAXIFAGysBcnKtBeM8Iynci4lvn2LQCvfx3D8KvHIRbpVLP2JYMg2Wct9E
L9cwL8Gjeumt8Rp4A8lGRWTeG2O3IXRzfMamNuytXumtSLrxWVVtitxvfkot+8L+0Tjg6tG3yubg
UkZFn6N2fkZ64KNX863rrKDl44A44pBw9/kwO8+VxLEDT6g/9w5VLqshyRHZmttqVzVucfEcjVw1
TsXnwg69jQP/+AwU1FmXRmN+qQMBKhNvUYMgck/pznlS9CcsJlZxyiAPVtcyWlHfS6K8mNEJ7OtJ
i0rQkw8aDsUnqP20OiYgxpabfIXBwUST25Wt5M0k4y0bDUr/en4RmkcPgVZYeBC+6OBH3tM1oGp8
sxc2cO063dFpjP4WQyynMPfv+7TxuPqQllJmU+EU4aHzR2tTTAJPaXFwZfSYD6O+NSF0bgRuNOpx
PFPpcJXBLR9ldrQGjLU+1u7StKojrg7EuUbv3NAmebHYyIDfbE4DGQfXvCDOL7aXBIb7JXFjVWpS
gwCdjDzrm36tk6Y5ZQNKypjUZD28FqV4btFxX9OENKteS7KhBfDhNEEj7U6A9nnXscGdaMYq2Kbw
yrc4P0jss76KkUzZeHBJZwdSCtmhgbdrVuBGkT+/I0mwdxm4YU+V7Z9wFnCJ409ZKWso8Dyc5yTR
9/iYypVqQH5YkJLbrv+kcy/ZZaFTr+FkebvJSlCzlR5yRG3dRrTDZae6NVOKjHSgdl7FhHAeLb8k
ZQDzAH4TyLMD0SPKw+eSedl5ismrd2m6BqXA/1DUE3lj+gkkCHtop3/Jutc2p3lDxeKstEpvxghl
VaL5gGOYKkPuehgSM73jeYGZJ0vwjxTJbandS+F5CcGnOfFc8cBQ1WGUjyWGVY1FsM5L51PESFlY
Z8PHG2rWRNsa5XYocnVpemgnjjyIepHywWfMIvtl9qV1iaRJOlN0MmVbb62cLSDuwATDb9lSRnbt
wS/Sc6UeyWzBEzO1p9xorJWIWW5N03Mx06huKUHllog1lGl5p8+mt2geNRE0kW2tiqkC3oRpdDWk
0kJZrZ7wgCL8jIqrL8jsy2lydUnVYRXE6JEG03keGr03+mRrpujG+sT1qGO6dQk/7DYTC453wNXf
o+E3k7t0Nh4yoaNtkzNDmbCTb7J0IqqjT0+6cZHFjjNWvmQ+ClA2e8kMZ8U0JdqpvETtQrLaESXD
s4qHr4Pxecw9ki5inDTdtK5VQHLgMvDgOQ68H61i7LMzdHXwRNaGZhZNLPgBwOsEt1dYFxtYvIo/
xR1tRm65hkU3xp+MZJuxzrx3hmrvpe2riZh5ZCUep/zWoP+9ovKj7YTH1cjq3aTwyoygHabGew4J
pVokgy49s+Be1v4pzRHwe61hYBEBzDGN4a5rqxtHdoxp2DvttCXg5bmf2FIjy/OGS4djM8Q6vZv6
uaMNk32btkHRfatCiCgoXDC6OV9CiY9oDLKDEumjpjWyMo3upRvw6PQsA8cBhcUKqiR0Zmfho0xe
szYCtm12etYEcW7yWRKCB1rCnBOyI6bCX41pF2yZCrgHxzZjlKhbc8S00pv9pvo8oPlnPU3xrWUs
zVBmH4f5xcY8uk3DLt4IwkwxFAs4xzJvt0M9vVWDA80g83BAVM/JoAniGRuE50ayMxTbCTwFO7g4
20yZX2JwGXWKiyzTDRpQcLB0WMkFQREd2eMFw7qxngfjRbQLUmR6pbZH81GrfdRQbmfjUS1hLlGK
9AgbMgmmTvMUUcCxrZBbvm/X94C/wqj6ZnnY+TyY/BOLHA2Y6NoXtOwSuKQOtqimjvKtTnxQsx7g
FQZ3cziDXzZuCRf0Ef+uETKuJFjQdYoaZMXQ212POf7/AHsUqVjrpM3I1ZktbMh0/lesXrdOuCf2
OJh0uhopnLoIdeDSDPIr+zXuSJOcSF1okWlqI/tuI6n3w8vkCTJPJxzzlkm0Mju3G/THLcu1NtdR
8C1V8Hhk/qny9AGB/lNLv2E109bY1OQTrQSijhSORZGbBz/kwefTllkFGbcL4vHvaWtv8qGgN4E6
m+AvokKEtSHMndLE8I9eCnf0awOs7T5X/iHiUbDxUoy2ydINNHu73+sq+lTpJXkscPWVESC3RD0a
m2nWX9kcsWQTCrjxIv/Ji02WTquAOA1GuVle3nNlFLa/dQwcCIEuMTPv/+P9W96//PWy0JdjSfN0
1b//6xD0W1gAr+/f5+UD69j7N/qMD//6nvevp9qMl6fQ+f2rX9+I48vf+aN5+fXlb79qeeshVeGM
JioIDpaBkaIcCNauwah/eGe7JW59+/vbTo29oRFPstDyZ7wf5/u//frJX7/st3cJffsTDh3kwnYf
I89ZzoeJmZ+NfIKHaTmW9x//cHy/veWH7/lw4j6eml/vs7xt2EHvbWhGTeEV4wvzWfK3j27T9LdM
hQ99gjpgkOOrnwHC6cNuP2LDRaQezSeizlHdko64RjuLBI4n2i7BEIqftx/uHMUGP8mHlzzqSHSN
X/u0uGYEaBybyjUxvuy0SJ2NbqPnoR09LvVObc02bVcxHKatNfafw6jwrxKyQW0OAVYW8lIcJsQo
BxEGFmnVLHTYO3NONVsrIz8S+HVqVFVcSmbvnqwIKs/zO8c/jp5KUflSglGAENARIVIEPPizifzw
ITG/6QFJnJ3G6lBogYnbF+NOHeeC/bkxzq86zu7TMdqiJ1tbZjUS/oRSjm7fxlE8TZOMlAA3GY6Z
BS1EDyYAMudeA7XfuAGMHjVeWnAMVZyZh7Kf5bqeMkop1XZ7qFL7SHgIOTN809O4li4Sr0YgZVPG
HUrkesNfvSmcPlsNlWRA7hxCIg8fwq2mYluHpQjWtYFdtsaHvm0Cg+kmEZ84M+8y81NMqxt+pfyu
+o4EbsdHbR61qLqPHpfOStpvGXs22+FstDjTLLcCcS6zkJFbe0U44aylbcT7seg0nOKYfU+Pt5Pw
9Hys/VtDHet8uNLXeDWtfl+a3SZMkU/lDXVQNLgTAdhPRPKpS+Tnu1hz9hx/+lJZ/h3awZbMU4tO
Ltm6/dB2BK5omKVdEtOjTe8r7AUrGfryMAbTnch4oIJoPgPr2fWevhkKN4MUNTDHckhwxcvloW2D
sp6WHC3tdCdpLpqK+lZhWwzrG2kGIBUmBw4vVz1iQlXvgxz+NalHm3GeEn7WhxJA9zWuxmDtTOZT
ipRtrWYjPswg4KKiZpLjCUIgQLlb9B4Ca1D7ghSi2Zv0UXW0PCImmRNGZlngZyNnK14wRcDGTPAE
7/tFcvd6pPJWsyEsONi4cxgfKit+AypT7HLTeSO9KNqP04IeaT11E6GhsnqOGJ0JNgpJCtXUVXf8
ac01Z5pQMFe+IWychob80WQIXAjC5lqOO2uduG536KJki3S+qNBVBgYaaqeuj1Y84t3gwlJ1mHyS
45sgVPHID0WrdgSVky/em9L7SpjvcNYoj+dPqAazA95gGvhOc53UuupjvZ0R46IWnl9dwU6ShNXb
rAge01C8MUUSGqR8JBdclXECdMpB5llw6KUyAH3A6K9ChOV+4Dpo+H3Yq2n5MnZw4dTiXEevDZUO
BraT4IeicwT6IU0vgVVuI81EwHQlC/ECX55qfbZFiQh6/kYwqAJCtXVyRAwav8XOzORnkCoIA/FN
sm6Kx6ZJ75fxwNQNI6u2F++cuHlMm/Diut9wlUOpnow7PaNriXIgHHIhfmQTDkPTHOEThf0tNK1p
ncHy4qOtrENdkyrVSR4aoJ5XlgulTCLzX9sDCmSnal+gqpxbaSGRdOY3M1nEg9Mn3HT7+GcXhNYa
S+Kp7/xm60nrJxfgsB7GjD1EIp4tieiOfT4KdoGg35DTznds3OXzdAgcuM00F6mosjUuBn9HmYwp
cbJoz9lZviVZErB1G8ZnHFBA0QjTIckRMAn1S2jrB58UazB/eEpdJ9+l8bNvOqvKJqEAMyYRxIl1
xQdBWhmMJOHTRRX90Z3iRwNI1pqZYriRNeJ3ZYh8r6HPDFuP4LpFpjRvioR4eiN35LbL+8eEtoVT
Jz9zQ90rzCSrNhAjjAuxjR+avK53WU2UWDll93maXyfXNrcMCxxpvbWOY2+btr3kYf3Zn/DwJYtH
rRvyx2rGMprkGCLgryHQCqDRjnO14ECynSxn9jOk6mpBM8Fqt57Fr0mnprxDsRZeCdaF4f1cVQ3T
CWd4DZBNYNa1oCV2E6PrOXxOUvHDrieY4kvraZ49xJlsKQAayQenjXbSWZsjbhq3ls6l4Q6ItPGt
gV+4GuSLoQsKFmy7157g3ZXrPkurIzobkpBZr7Ht9zz8pmPYGHfkadfkPKKmTxc3+Cwhi0lmZ1Gg
u71RqOdooQnWZv7FY6NXt1AJycRlC48jEUC+9wgr5GAF0AMa7tB0hl/kGckaeLKAHDNQz+bMSctk
PJikRnoZguG4C14jgW8nddoe4EZ5jTv3a0cDd+e3AL0nSWJK8NJbbXxOffuHB1sQZ1y0nkuKxDhY
4ukTEiwH+sIq5sqMfBdSl02+NoI8eMb2ziuoN1Q8wYrrmmLXyxNmYvTiaIk3bPNrBVQhjdPpMizU
C2sooUbV7YPt0dOoRfbYdDvDM5yVw9OTUhWle9brY5bY1llHS4nXNPapLdvHyqeuV4C51l1FRozj
9aQHC3b8LFUnswFslcQT9aAmtTwp5Ia8zuzgtuFP8iSPCFVIOCRoCSM3k+25gYARtot1k27iaulQ
DTDh4ZSwcJrRdB6T/FASL1QV/UpgpebB6eEy2RRkem2gcTyh0k7XhT1io4nHO1tMIBd6msLkCu1K
k24ej+8BczjEynQtQwd175IaQsCY9uALuzlKbbJ9Nv1yk0J7z7b8RpwoEL98coh8yJNChYc0iXJO
bIJhycLsoCbcFMCD3C2QqHFDs4KQqAEWTDdc6vBHEWeCLHKptoldYbtQ6UOCzn/fWdW0wek0l07x
Rl88q4HVIbMgnYQB7WdoZp87gScSjTWbI6s+G4sRvKiOweyyB0Kk72JCucX9hIHGkGduoje3xKY4
RKlzmgpzxA5o3xgDIPAgrHk09PZLCA5dQfXOxYFqh0ZdU33Nm3Hc2mV1ExMNcVNL76iTsIc+7w+7
RgLWIzpwp5JDW/XJaUPhhgk6N6EP4KqeIqIzJ3N6GIM96jlj22i99xLdU87g24y/Ym3D0LSNq4nT
YxEHgE/xIW9JWtIOaUZZJZ5rf8Bv2zzXEePsOvI+45q2d8Z824kA8IndXs2ILYnI2ytE7LMZOneY
nDgDgwQ4Ft1C/CBj3vVuErfPudmJ9VZLv7NpPgedR/LUROT1KPC1jSyNNfUY1whuhZY0abdBtCat
oj9Z4aUc20fmBMlaGX6OSTt5IHmp1fki2UTxVAPEXYmJbJuEw+kwuc6GvqAP/G/2zmQ5ciXbrv+i
OcrggKMbaBKIviGDPZMTWLJJ9I2jB75eC3FLr+rdJ9MbaKpB0jJJJiMYAbgfP2fvteWmH3tKLg+v
tGWrO9KJoouVD4+d6Ol9lvQjmbwL7R6XwVPe2O3xZsWhdUtTmjCccJNUdFP++mTXM16vEQcZTslg
CXTnKte0ii22Ml9CgxlVF2raqmkSg4kMtrF2Lot1J0vgr6Bhkr0dOZty9vTj7YMTaiPyO0qnpMVM
snywg7lckzgFFbDTu6OzfMDIcnTIot4DqIL42sE3K7FtwuQyjkOmUSy2gJDboYlPg/3SxhFzAi2b
f6HO3aRm5+xF6o3HaqxRoJnlOViowbcP2oITvv2N7crm6CBd//Y5WEHWqJJjaiT1scX5foyXv+Fx
YYhK+Gm7K8FUyWYiDIe21HG4/Yb/+rfZ5Q4+NhizeDnN7mR1CdbzqiViDjbr0V7oiEXM+QGTAQaY
VeuGb8aS1UNLaEqIC7k9ZmFGDV/7j4eP6b414DXgKNrDkZZ1QsJZMcPSmrUn2eHHaX4xaEZBv3z9
9k3jiOJtNKC9zWbAAt02GvCfdIHiFJZvL1kyoaNXm1tmGrjogl2RbkTdT6AX4e8TvFP45BfLhQnW
+YXetzhfKSu4AvAE6MsHItlwd97Bpi6POSFjGZlodF5I/j54gTPtaAft//ricn7njWRQOH7Orgld
MVmSi1RrhjeYbL1l2P0wLufP24eErYKITMkQaMG8TjGJNTlMLNS+d4mdo0Gt2mRNFQecKAQGS9Bw
fcRkiGSGcXm7rxM8z+1kHCEOkN6iucYvEKntwY3TPVpumANp+FvZStuYBBIC7Mq33YQp7PaBfvZa
dA6l8qCIkAVmR0cDptfti7e/Zcs/a7diktJ6WKA6hp6RBv7TXHprTj++NlnFKEdBpVo6OEZE3E33
UtrmRCsN0lE6/WIFxIq6QgCFiKbP8D07BnIBQI1wLf6EJZ+e++Ehc09poL8C1mGaGfR0efXXmXPt
Csnq1RjNN2GIV6uPG7+F3gEF7jGI++00jyCQjO5ATfxThtTNH6SsvUMZs1D18aNJ5bl3tOEBBeZr
s6Q5BtrLaFOBOP1vrMI8tlDkQatPR8rfiC8fxpp8cK/SRx/N0iF3i5NGk993B1rmhoEpGKpBz4mS
+1dCS+lzSkZWpRL6x3TG/MyhbvnUvz409KMYOnTRoZja1e3zmaPUjsip4+1rf/vWOFsuvtuPvH1Z
71pnQ5TJ29++r/d69PW3T96+b24sF1qYvJRpzlSoyCGJkWDrM2r4g3eHoB/ULsqL3+H6EHpGtymv
FjAoFcDKyb322Nf62tVOeRIQuNdpyE4Jy8AKafvMBR+0xr0PYJ8gsoDxoswWZzBvSA6QLu6DR0m+
MjZ+bUsmCmdYDKCWyZcal9EGkS+MjdvKeeKWE/qfDjvhfQUzqRiHjVXWF8HicbZxLQ9xtnbTaD15
ffIItIIk6InipijT5AjX+DQ2+XhnAYf266V3F2YFc4yq/VTIPHclkk9MWHsaCQb+K/XMsd+hplM7
y4KvZbX61kCjvAa/PxNBI55Eokbs+oTlWgF7sUuNMbFd70z7zqxhaEaquY5wVVWjg8cOjENtRdC1
iFfaJe64jziyUCqiuI4Qme/oRHLWb8UfBz76MYXt1KRMkhIzea/GkhaNnDcOe/40vOnC7Y/wdX6L
OGu3hm1/NZl7cezmAVPS1W7Db2kV+gl09joMQThF/cuQGjs9bSyMb/gxdYrfqdm1ltsfOM6+5LVr
MBtmUCfy6bts3FdlmOFWLYOApnTuuDteYi9CbyDCdpWb7tZtI2y1wzurPb9ieZCmwVkiip4BQl8d
C5ET8/45g+iUp9xn7VBt+1INzFzmbofk60f75pw1nBPXfhZ2CKgwBlePd+IZx0l7tOREqFqbRaA0
nT8kQoDhmDHuNcjWavPIHDP3NHTBpBZZ6fwkOazkliF2In8zbfnlFJBOF0i3z1xt2ixa6JZpLOll
uE6DeNFSQbntGCJ1WHd3cZ1fafVS5XI4N6PNoBlLWuu5GOdya2lgoTTZ+1KPr5opPhwzug5hf00Q
A1gZB8pBEl0M/hbntqdoXadrS1vSJJeT5kal9mmqcNybDK9SlCQG0aA0kMbnUDAELuroWzNng+6C
dioULi+XZKt8/CVxr64ic7jCun+obXoVrfWoD/1blPXvRRRhfh73CT17K6nw5035h+ugP4MMszI1
bgs5lOeyKH7z7qe4Q8IHAGJf1Foz8PLoQMzXmYVeZ670bTflubOHn1HIn46RPAv07zFD0NZYAAHj
7joXeY1XsgE4bBtnJ58+88b9g+2TgtjCNFPr3J3iajbfaGA+e2F/GM+wpxLaOyyUsyq/Jt3m1Y9+
RjeleQbYz4ckcRfl5q90XloBBjOLpn+dPGPkTJQgFnBDbtGWDgU4NATuv7gu402iOzTZS/NuCvXX
1rWjdYJOmD68vlXLz0EvAlhYYGydxvRkuvWTcHE9NEwTaZ3kvhUA7UOrs8gAHWo9aHx6YTC7xS+Q
GfPZdEyG9DzxtAF0AozgOVFttSNOl1E/mbBd+6vN9ILR/1vspikebLHKRU6zrw+glIHzSmtS3zTr
PhpNtROFQRtU0aNAQy5IpVwPYrwzSXZZITBIpi7d9bU62yODDQ7X91FosKuDisY2JNVLTZPXDq1z
O9G7cpY1y7Bg3gfRQY8kyD6XdLVCfg06MhwjUQSCiYh82I7aV++e3SZ5HJphBWhTjGRkJl3JBESj
9YuTh9WKCxBQGO2/XO212t1zly464UMyNA+dqf0OPPeRV5jshXGJh79OIUtPXm0IOgL9HRy1rr0H
a34sQ2tfGnS+BmNT5sMrDSbT0f8gfi46on88J30sy+mpb+e3aoAb5onsCMTlDOKxW2m8Pb2F/lHQ
wBLxF8KQNDMfzBSLitN6n7gJGj/uAclGg7ltYh1FjdX7VRE3u8IsUbk2SEl+h2jpVl4ffMzkoW0E
zyPjroy0qwUUJ9WBDCvmlZ35SWviNFv4lGRQfYFTJB0OsErV2JwyfqoOGVptB8yuHAvAfvMaxfYL
UwuaaB0dZLCLP21Jqkgv3Ad4CLtO/Qr0AK+wo9/puXZJBO7o2HsdwyU3mxFGaYLNs2aKhuJVI5xz
VXrVVxgltAKrYMERq23vBmLb0Nj3J4/jqWzeGSZJf0jcao9VAZtX36NrM3Sqh3E6GEb/HbScX9Ju
vtY2ZLYgyvU1shma5cUfnbYom2v/AFuHmxI1wZQo7LDR89x8aTG2oy6tuVra9iT6gIsIQf82y5/y
WmAcU4jaCL3ssDJQAkN3mUInvsReTZY4OGgQCOCL6aaumCV/CoYCe9xPoHtzwM4Ra4nUGEQgTMjX
Gk639azxeiaQ01CD0gKdDfNczvRZdQcwdx/pd94io9er4Bi61p072vJJTZBDUpR6JfIKgRqPSIqE
OYW94bdE97O0l6B4fQUUNaSFNbzEA16RLhh2cxeqvclBbOOkhAyCARMQpJGvlzbnS8JpBOPn5k8q
hn3mIXsiMYX11TCqNcmqlHE10qqiy9tjDPFvO7rgOaAaPgduVj21SUoLRTb9jnIzJpcLCJjVpvGp
sKYHxTzv7MnWOduxMrZ4SyKEYlZ5FrlXrUNhXDwj+wx7Zz4H+CgOIzOxwXPUuVs+uGXcbkbB24t3
zz4ai+9kGrNTOdIi16u5gAbIATFNl87SEgNQZ523XWyYU5aLPf2zeztBPXf74HZAn4i5zpXl7VLL
mY5xY6IJoq0f2gPwrI5NVEjwRUPa0B9jK7m7fRATyj3NQ2ku56vL4B6sw7C4EhF9ApPzzgvBapvZ
I87CBMxXj+rXUKU8j2yG+MnJopTlCOuuIx+OWrV/cjBK6/OTa6Wkd+iWcbI7sueDlulXnw/1cyvG
fIsrgioxSYydm3DJha2lPZjlS9iVcAOWf9ihmLZimeGXGpggaUF4Mri91tJA0Z02zXwXkb29AhPb
7Cod1ILX8vLYRiHPUV/8NLKNd6ZR2+dsxlkl6nhvM6HzbdXMvh4h/nEC885zRmRzHRENdootIqMT
7EtnkBs4wu3OgMC/ahPIoEOPd3/yNIbrectP6xkMzyVT/kmn59J6d6O7G8xqeuKnkEHWQhdWTLoT
EEGyFyUyvJ6UlcHmZ+6gYYlzOLHFga9HzGhoZA6ko4Yzr+PIEIGJmDp9H/TmgYBcsLeUE1kiklM3
EgJfw0731GM7mxGNQAF9j545JjqGGLMG59/q1m5E7W53KO+Qx7RrbjPJkhrstTGZuUjVhGB0s4Rx
r+OG/2zq4dbmJdtVNo14raKv2DStux561BeIBzBREhMbI6hszIZa0TmGmbxCuToIGn9UUBrMAuPV
1Tl73Ay9XSVjXw8bCEWc/Aazw5/HBrqRbrIRMpwIbakv4aicS5SM2W5u6/tqJn2+Abk+OvWvtNe+
PTlItKTAJsNF3lKCdW1yXgj0Ohxdg/SUFZiPKQLzlTuywszdp5ymu7kvAEz2oKg8cDtlE5LVRA1n
lmybBaaW2NE2Vh3GBKpO4cJ2+JMGQ71v6eYhcRrvnCQ4LX9mi903ccAJKk+9RYjEGGtG9QBAKDCe
CbOc7t2BaNWe9d+EdTVO0S/YCI9lo61GEQYIWVIUXhPJBDFlimR2BsyJpVousYwIoMhgXFiwbbcQ
wsLPLIGr4pkTrYGpnC9J/JUVlkdyUkED1W7gN9cTwdkFMsw4wFKs2dYlLdRCAsOSHXo0wer0SOMV
gKCZQFyBe8wKqjMjs99wySTXNhzeVUD5EXXdvgg5sM1DcvYSULB9Lk/T2C2WadiEHiWTLUClhKkZ
Us200d4cOVknOYna0LG2hhqCo2ln3JV61j6Cs94n8jtIvYgaHMX1yGj1FCTRtbN67RAwk25DQbZG
XOBTisSpSUZ3XRKx5xPgk29yeoTLNU44qklrePZSdZpasVUFG8Y0uoeoq+qDjvmKnDuGPf38kIns
Gqnc3pMEBJvIEfG5sCoNyL5zz374oo/VL24heH8aWk93rr2DI0LYvXTyDKN8NZhC7eyu/SySZDh2
VvyIqnhxm4znKYFt2MUup2Dqi6YYXmsCYWZ7QHXCzGO0ac7aRK5EkHB9O2FCMs8fqq872orWudGx
D8iKExXRJuiSgPRgpUyOXF9Ec0fV1QL6OpJvQkBDhfu8kIduRkoTknPeS/zj1skFrGIhWmYqYb1l
KCJMixBH+rIYugv5KWahbYvUpYfORGITj9U68NrPmzX+9orlRdtv0vie7NEmaLCFzi+VtdfBA64q
1zk1vLTroi6bdSkpETMBhTOlskJhjvsThQh9YJoUriSjxrMeegJViDWtseUvZj99aK2TzQXuB9bY
rRzLmvcWiv67Sj7evqtuaxSaHp5WMAWIvQtqkD5qUEBFyuNND2IO0wgRDHfnDLa3w4ZBVZC4xKw0
5dpTsFBkkVzIUVx1ykY4kpKt5CGOu5ReY/J/wQu0anuzZuqh9hlO+TNnfWZmc7Rn9nJKRUqxiZum
TD+jIdT3wqYZ3MxiQwz7ZyERsSJpgVy/eO1FL7fDwAC3yJEwBdwBEFQ5d84tybubhfzi5wtKAAM4
Jk1kepq08Cx8mNWAzRvZ6KacIOgFDDjdAvNc6PzKaMb5nDCfodD0PmB+EIiKjHvS3Nfooo45RqtV
gwO2s9HMxtmzVCMPnWI1pmeyl1V/7UwqLjjhPaMs1JIBaaaNF3Sr23c6KQfa25KaWir3Qxn8Svrg
OWwnVjpmSMjXOO12BOYMnvbH7KFR5woqTj8zoUkxUNdYQ9BZwQ3W6F1Bi1E4dJokvYqKXpwxFCaR
pzxGqsj7jZBCDAbU/6Q/x5b52xGsRxDn78qIiloHshUarPMR82PkjNwL1r02SN4kw3pUXCQTz8pt
tGfQoJ5fJdOvtuMsRnAIu1XMmy0huEVTQmGkoTJryPnllWEYueRcU9w1IyS3EYUHDc6dg7jQzDN3
3Yno87afzGoJrioOU3LtDesLQBuKWo//cmvf1SaaIL51pJYci/49mnnvRKmBFioL7NCIUIC6LNT2
eynMYmdXY35KPDBCNQaCpmvHbR5xyHUNynk3G7QXOyIHdxByr3T9bm7s5lKrrr2UzNxBKGcHJy3G
w1ID29mgruCpOThM8lcXDvLaU0bqo1Fj+Ms2mmn017RdJjzzmllbsR6GMdkXnf2rCaHM3T5offcR
RVp4nLTK2pAncCbIWQ+IhUZeLTiEnID4vUWDhnyW+IzLNOoxYck4wVlHHxm297vZ0B8rq7W3rCXW
yeyCE2IU6iH4NxVH/L1y1YeXCcNXjXiIwMCuW8KIB5tNcrmo9AXrEHXyXSMpYp20y+tHe+1oTTjT
JGF1kiYov+V59Ii1aL3dcuafxtYhgp3jZOvuHZV5O5r8JAai7wNWqK+zQa8PMANB3C+yW9H1pi8M
6Agd7x6FARmMlAnDclIzaiKxGwYwbcnojxsxhM4evyc9StDUwc1A/fhgpQSBjCGWsnld4+5pcge1
aR1zLQ3aXUklg8SBoimz0yfZWgUynB8cdu7aNhFgC07rK8BzYKdVNfllDahysF/byq05BlEuhah7
ika91lTGvhpZg24LEe0V8E+e6YGAZjsOMs3iZv+ci+U02jmc/WP44Yq732Euweye4lat1AhSDmXE
IXeY+tNZ68G83uc6yJIhmNRehxKxRMKse0Oi6IADyKOxGndN/yY0DNcBZRmBm/S/OR4SseS3WX3E
9YLatmdTvb1Otv2uDWjTpFiiGXEM3Z4wBH0yjqi29CF8mSkE15Su7PUwUASko5gh+jbiEkCYIn4g
6I1r7sm1VkrcWB1iCXcIKFpHGpm46ugocK/G8J1AtCb0DFiwDMFSkyL3adu+o+ph6BAR/OQ6B1II
iearomPtRJ+L+b9tss+84GpCSIvYW2iQnRfbuds/haJ9nbis8ChBUvnnJajXDL0TPN/AgZ8FKZas
WCksb78A+q3uUm9if3QPsYjecdE362LAiAYVgrKEbypbZzflFkffoIZCneo/OgZ2umXuWq9Z8oO7
fJ5Yk+3hQut68h1wMCRqtCsrRGSCPqBZcPa8AlhdRP7IOf5OCzEIOgDFbit532x7RBFo9lnJm4kD
X8q3y5qSD4MIrUoj+fSa6XJrqWMjMVc5p3hkEiUtuGRaa9I+O0ufkqV93gbVQrlI82vldJeYRWal
5Z+ENCpsxPw2lZ5vZpDVSs77PGiitUX7nCwg3se/1sRuOGoiHbbekHySNwPw0cQsQ2RRbPTmKUsQ
UFiDR4opd7s73XMmie4UU6hVTt/2re8jhVukDLeZA6w3x3OoD+7Szuh+Yho6ezVa+tUt9Z9xfAq9
0vigUYHiuZjncyztZG+Zc+2HmNXXGg2qUodtWqryEFtGdzHH/pD3HP48UmMvsIhh+M/orEtigzyi
LHDzQkgpkG+i7edyrkAerJRDgEo4ZGsS66Cqa8WnVQgAHhn343KF1KL7ar3pxTCKC0yBu6EEBxLU
S5oV+65eywO9bw45nWCsR595WK4eS1csUlSJ+rISjF7KNsuiYhIpxy3FHSdD92MGHeZk+Jxtmb4t
6yH3CaoDh2Ca+DNygucyVQ/FLN/bKfrOMnsfDQWrWgKWja4GEQm08CEHPynKa3OgQ2jGS2c/o9yV
y02kRh6IuGaKe2uxQubVfVgBNUfxQ+4FZQe+W3JqJ5pvOiuyR+b7OnP2tw074GyrGydMc0Q2ETS6
Thh4dMmpPxm1+1np7iGVHu5A4wAyGntWW30Fjcs1y8Wld9bz6DInJ9cKP3PhEXpfKJZo2KPkvLH5
EoBHGcsghc0v+bQxU6/C2dsv966RNPM25+mMmvs8tix3tZ6kK01roR9SK3ZLOTGaJMMq3MpueR9U
3Ax6gVu6odVthfKuRIe3uj3zuselndgTqGztqeulxjge+xtVRDV7d8biDZ5mNgK4ws2q9VjkIrxW
owPNnsv/BqK63S4heEoMEhcN7TS9Rd7fEBNC15FlZFUsS4B7Nxg2Xu3l09wP46qvTcCX7Col/tp1
DvijFJ4/TfIOTCGvgnRqFjAIy7Gci93yeX1CakXp6q6zHqkQkqE6ULyTkonpRMpZ0K1vj7V8b8MC
Bx5pVYagdm/HncrRDd8wuZO6+IIjaunSs+lEBaESrtmioaIdUmhMS2wW26rjonDxNGV2zZuXs4d1
efZp5OaxTl3sYwsnK4mLfebQUQRAj8DO5teevWTaTPnJcuFTRcvZPtcAy5bWl1VxUgly9ueIFrQT
Vd4u00h+pPJ57YHYazWHO65+cs+wDNysuS5sdi6gpVNIeF9ARJ9qOIrnGSWCQ0CHA/yI4Q6GDG0w
n5RB7DjyNptdvF7aFYR0ADxXy7bJxVHiSZ93WDS0zaxwn0Hu55r7KHnnwLB6Lw3GGhFrDxBfQ6Ts
HlNTCaQT3Z0f1FLfCWD1a9I9nuTQvbbLKSurnVPbk48Th2zTrs64PBquCd7udTbHn4PBTV9Le9ct
uFc7paxVuDgwINX7EIk/GssZScns0TJersfhxkcqe8mz/XNbu/HS0WgQKNjHct/D56du5C0bTfPJ
VVVy50zyJ8s/wZiN74xB9Qk6pVUgxM/Q9OJkPsC5nI5K1CnuZ+mtLaKdfGQN6X1C7wFUYkUTxnaW
WDKPGXjpPjHO8YshMtb8iC1GYeRBuO8Ed9BBJtlm8MaXtJuitVeniHCmhhG/3sY+zUMY3NBD9UEE
F21mxTKc6dk10URx8+PWIHTKVd6875vmKniOp8RByDZZ9UHGg9rW031Dx2tGt+QmwatXiBo4d71F
h2Pv+hDX4FzB04AZISCGYzX16m1rduyxIQUQ5oYS7n0xb0fVXsEeYWqZ0uxRmChvSpZvjDSEU0qj
Sy4NJ3iiK/M1mdLFdeS0+Dgj4OzQk/yF9Pn/dML/lk5IKM2/mf//C53w8jsufv4zmfD2P/5JJrTt
f5BqZEnbNEA7mJYH32T4adr/+T80R/yD4HEXp7ljGzacgH8FvUvnH9JyQS04ng4dEUrGf5AJJdBC
y3EADemC/LQFWvi/2YzXv/gDf0Elw5/yn//+T+SJv8GzYPE4sN74QcBhPFvYf8OvtE6ia+2oQbib
VtZqqQsFM401SmfjSxzrj+6ZCJf1zBZwwF70by/U/+nB+QWrf2ckuA7URstyBWQS2Iw3ntK/4XbK
wioVvA4CxkcoyFg42hPhAejc6eti7seU7to/6PP/Hx92YeX828MiprP6OuZh63cyaqMcHPYOMJk/
0VVvThbYk/y/eci/s4/+/ov+jX2EtZwotZ5HRJTVzQ/CQTe6CZHRx+s2ef2//3oIGv7Lw7kC+Bvi
HUN3EOT9nTbZZFqFblHdVubgiDhiB7Vl0dxRkhWuogwm1cFciOq2B9B/4uR28fKB0DHHyleMIDG8
IMxItABCL3mwfjExmR0UCQBznVswLEzcmo3eQWzV3wKnF6sST9l2yvFE0rtkQ1+NvPEIzpyC5uhi
sTHzdke4EIliCoZTMtwHdEuoFFDD2OSwxHOTrLHhFWv7ZorrSRai39iW+kGWxiPx2xKHzwgafsJ2
MnP8gC5/R8xudAxQBwKufUs9Nn8tHl9Ml3MiQOCn0cmCp0sXGxxWqng/DLO+CRwdzCO9J0EbbW/X
v5tp5MozWb+xYJfF9GLpwCCLjljZzFpkQY5PM+3iDOQIWNaRCOADs4wvIunujICwUq8wf0D/X+JK
fdCHeBmmat00zUWzhrfJAMjrtLyyBDCSJEdnIxXM1Qc673ZDtNKMVDizPwGgVpyw4NDNvVTIiIeX
sWH3qqr6Qw8Vbwwy9iLWttMEcj4vAWjYYCTWZrlX6RfD8R8SJxR8fd4JAyukbfCjjDCtfNfNfVHM
D6Uod9WQTZu6G4INL9teU9N7oR1tNErgFWdG0RUthAynbSwWyn28kbL8cGgrJzGTwG76SefxJbIx
8IYIhurxZSLWhOy6imxTxKWpM/9goX4Jq+8ib353jcqYoy/VVdJouMn8KU3yjTNUHwH2R82xt0bB
eNC0+xeryn/0oVySS7P18nNyc3zRJ+t+Kq+2orJOG8mJklTcyqIBRvXDOP0Rp1gFKAGndaHxLWW5
kUYDBp5kIPxaw7rTKma+y6AtM2nx5A2vmotjfLAxXSF7XR0IZMCJXsofDYDLDpW5L8krX6UaMBSS
g50k/tMs9WHeMPGJtPacmgLXmAmgwcjqd/qPqLrL5tsrEV9qkTMSzEwYWsp3a7P5o2fkGmUh15wx
2z5p9qjSS5iuLk9ESWhLczHnvt6jetUT45JhNEIfmPqR4jk7TfHgifoR5BDFjRDnMvFw4Wm0u0wd
hWumRQcUFBsEvDRdFdePSqGiRwSIEoVFiQTSMUpVzSXDf+gVgWu80Z7LoqOC3zB0rvwsYGQta3zA
izEA2KyYGvDo7VpEw4Va+wGOwF+Xb7GkmgTIT8hQgVPtZg+QT0hPCpt51Ur48Lhil5BO7OmaQNo8
p6D8rBkLip0eluuGgN/nNB/uJsMi+S9rP4SyQx/qwKYsmdhLxwNv4BHD0hvYekek48AUfzINV/sU
6fu+Q2c+zCfHcJIDaa40302yqdP6inINgkbXXAA6vGhFjZec/ERCK3jfdFI3WHeLZcLAwZrbMItV
vkuSYBPXQbixljuuRNjtOzuaGFuvxxOC7wl3nDSSfU8/pjMqfMSIwEGacHemIcEfmv6Ti/YJQvwd
wYL+gkXxxfLBxMDiNx1rvKzrrWcPL73Da9xY9YezWN0dr8OSZxM84k1gckMCaTVkIf1r0JOG2VnI
uHOId3S4R+mzfi7ZHTN25PywXE5uCZxqMljMwjZGXB+/ZOZrrQyyW10ivazcfrBK3I82N2REBM5U
TjTe0BYFOu883Q4oLiz5t+UIOcHULC4TpOSd1aWrLsMinwf8UmTR6jYPkoTyBwUv6S8T7wgw4tIf
B4CSwSOEcb7Mmypn44e4H9Ziz9vPpv0YmcxCeWLtyCcLr3yIJUiSfth1dfGiGcQv0wvGPkCu2vL/
x5mkYqd884zhRfXTS+0tjezgngkd/u8YtUyYjC/LjAz1xFM3qw2LKvLwAUdMyfNELMsaU+cfdWy9
qGLThxWZQrUJKIkGhsXVyFrGqMt8GGT2IPT8IffUH2921j2G/tBY7mOS1lbzyMvVaOlW9ihpdGaZ
PsMA+u0IiqWWH4O5uXQ6L0U+8u50jHIiXlYkqo5PYvyqgsPFyxqhkwNJAfGfYM2Y/cevp/FSZxq7
poeijfbrD/NS1s4kfs7ae6A2aqY9l+JpZf3UPH610CWybNSmQ+PVjMGmlwlENE+S1gFWhVWO7Q/y
y3z7BYWGgld10fF2wcOY+8C9hD2cfq1H+imP6U+CfTQuCTdr2l/syESYGOQ5JbzhHsEiG73JHxzZ
XNjaPyIzfK9T3OuxI/GEzukZvPKqcyCReDENpTEiFNIwN12dfc7CrvxkWdWYiZarQaRoG+pZAVUl
wCQe4g3BmH45DOmDO9TTvqxQCrRVgIjQaR6SqaBR4MG6cWt7CZXBJUnen4jqyRdD/lAX3BTGOFxl
GYHPaS6qsLTVoobPlp0varMLM9kHqZUdmtXoiT36xFsYrJO+5ECPsNMdXirs/ltpGfMqTUqCXEbv
TxsWuxzX4hoFTLUWxAM0Lr8CFC5cABZ6rJk2k8Yde3TR7KKznl7IRvcTfOIbVlltV1U5YKg4gjiE
H2tqTvXwPKNQ0p30vjUwomW2mtfu6L7XCsRpZxDBHOFfUE6P5QP7rAPv02/DJtvoFj+KTfW7seZN
RRoD0g3BBjieU/6ULRLuKWjJTeiNN+RXa9fKd1lPWRMk3WlI2u6U2MhqlLXtGWKfZw0UlOwAq5Bv
QJSR9ct2uJRVOfBQo/ExCPT6JZagqGroys/dobcVSLnQu5/r8QHlBzbrDtl1QFZfyhDI74cGFElW
MKsx+aWiwuXlzOwcgFH63M903w2cBYyc4c2WKZE69sxegTKeuAZNZ9FeMpkkMIiSNMxxDuXirIDC
MbSHRBWm7zFKZsD3AFn7UxKy4RMW+aG1sK0RTfJqTP0+dvySDhPTtcFdsfA9ar17qD169onBHAml
Fyq8cesAYeJaC6t1XuMC0bvZ3WuyPhuzujcHuzg1c/oaaiw+PdqQDVnYG3LGRqvX964nYE+Jitzq
GHEhSFDKsgC7kFii0Rhw7Xt3+JodEiUTs6aPZ8GRIrZzavtnrNOSft6iCya6oo10d8Wf42Syp9dy
oDHTfLPaDSeb1MbQZGLajpib3KFDLdiVtMSD33jEx9VfTyJW4AYmay+ne0Obz94Yf6B6ihfbOX54
M4MFREYjQCXM3Cb4EIx14TbR9DctDNAntNXeBmS5n4mZRopZLTO6CC1jixibQ+gqjeTzZMaPZuQs
MYF9eKwJacX5DhnL9IJiLUrKHyS79Y70pTtJI7GIaY+x9yaK5kucMH2wnAO8kc/AlWCuyJLcQeMS
8/jdO9xUQSSqSwx4mgWYoqANWpTNmN2isNL3rVE+kj9FlaSar4Zbky7RN2o3DLV99CXxyNKZBA6Y
ZPpCSZnXHhXvOpnaYMNEPrXG71nvxWYsMixyaAXo76XcLSy5SiNgDtpw/NcVxUIRO27M/RJcYsYB
a2/cBk6NAYvVI5zOYqjIJe4KmuPSgGhKy2s5SYhVRHInpAMc2qMWXDPrO8x4sxtCVTcYFy5Io7MN
thdiyjFLjaUVbyY3UBszjj/Tts/I6Y05gSQIDz24S541M2siRtiXbhoQK9JCPFZw5R1CZzadQEig
GfpLbELZDg1i9Dh9+V6mYJ8M1u+cmEyKrQPu3/6axxPLgIXkNgx2AVv4NlmmGObQ/iEzlcJtTD85
FaFNNWjKVUpSC+dwb0zalVUVsqOj/+YyBjJqEu4GB3pb6Mbrooj0W8H890ZhFuUdqCrNNyP6wwSl
MBmJSOzWsVYvrXoQG9HOE6pb1YgDQYcpPPAJ61Fr+B7hBPjgCMArLfMsY4QCBXMHNR8Y3OV+t/T/
RynvCKz/7jiwMhpkisncfJnys+lL5zsPjf/F03ktxY2uUfSJVKUcblupc4CGBm5UYEA5Zz39WWKq
zsVM2Z6x3UH69YW91/4tCJzeNxqlLVhCcktlvlddJShh0usdUrPUbkUG0Iw6H5k+PBkVM2ypNFYp
crQLTUDKmRx0tyYifMuQRjcyEhZL/a/WTIGrVS2N7Zy8KGIWAcoexx016lljji5nIGhiUyk9SR7q
Q0tpgVpGEOuOZjNNXGpKYmarFi9729NsECcV6T3eBTH19Bn1bGgEntJMqBNa861LJc1pVOE5rown
uRp0uom89TNlFb3BGke0QtXMfg+5GEXsXLV+kGytQYtPihY8Byd0StpTC2URtQL2C/x4xHAimC81
xu4DvzeB+lLCmcNbVOz42ZexdJEjkdE7WmheQlwWDhoATpvBV9QHUrYODbr1jBGo21FZsQic9AAx
0wpatUi94oo7Ugjn/jBxX1ujdQGxT0fOyCDqR4irbVOwRTFND8/vHbkD0IXpS20yTJvsuvssPCc4
JHcFk9kg00dgltPXCurkUOQ+kxDxuGNQ0Lub7Nf4dLncO9KmCFB3DDW0dt2In9pUG3YS+kQX13bH
CYCgqybNuNWxtcJKNjd/O026TS5PCxfQFDZYrDXBH8b1SsuIlkbi7Cu1jGBY88aIjrGRLCbRnJYM
XBGukjG2R/NHeja1PsjM2eOrisrQYQKxLUwRj5oBkKdl3lCkrkAeA8Q1AwiAuGwJ6zqUY3XqMozV
lj77MjtHI4Y9FKkLEKvII/pZdPRCeS+kym0ksFEDOwZDiD7GBAHRv0Zc9ipVzabS6s9SBYLaThIS
M3Vfi0D3YD4t5gSuik1akOY3cal/0nmGNsVnaDW4/yPCgDj/uX6ZF271tngXZ8gAZSHt5rK6lbHw
WeEAZJdN85Vj7x5m1S4GiWcaZQ4LWeupA6rpXCQCsrhim29xTGGYwE3ayAUYHLDWRIkbJO/2BG+X
5VOv0ckGXblmm6ZfiRK2G7FQR3tWkdDz1zwXKpPDdIUABO4ACd7R2V0fAwPXUiEiR38VJqPwF12L
yOzJz7LJCCxGsgx5MnPzglwwNP3EvyyeWvU/hGY9DXn0bBRk765bSz2radmjQsdexKFqCAdF1AQn
j9SGDWj5gN8pOzD/Si8wXZl51IaoVyxjRmqz11kOFRzULOQV8Okep0a5tbF6UvQGiJMIYzqpyC7M
lGmnqryaTDe3qqYerQURFouUkxAwSUn42qhqlWuFydNDbLkuzHK4VILqq3QojpHmXp7VL2RKVfaE
SixYVaHYjVQnrPKrvmohJKZJ7lzR3nUwnZyewh7+CYdgUCGUrYdrp0wN06F13yfqrzpFEuA2wc6b
NZFS7XUMGOIOywwr/e2MagZyZv+rR3rtJP7ffr2o+LjkNqRGWlfXcD/XjEEw2k3OgrKWgn2GqmqD
2DrLSafVy9KwmT6/oLy0vLW/Q/3UuHP9IMwZRCorCuJRPfQghMiIM2v+VW9aV+fe4HaM5iw6Zgnl
z6wK+1KUn7KxfTOKDtzGjFFoyOdzajQWBwrEFyXW/dlIFy/CndBLUmGPbTs7c8wRtiJrUzK62LWn
LJWmgUybCZNZHGE2YCS4nfMVeCqV01ZQGhtBJ/b1rFIefWIce0T2HsbjwlfRDh/KdEIAzf5bESth
N2jJE47ffFfK2k2pFeVQUAQF61GfwiwWg9JDvttyzwGfYPksoTRg8quEYW7XAkYMRUTVMy/KV9TC
KG2ri2zgOFNWzYM1z0jqx8aTDUPldrZO6I6aXT9mu0GWL1ldaocJ7oMa1qP/l1iTQ8NphoiBE9YX
bB7/Pav13srskTYtieiaLIsHttZGlLqBYTFOEyNnXOpHueR+3oN6NFHqgYmhhZdWnYWsm1RyRnC1
lBLLSKvYf8KXSs4whDDJBChzmcbxERDHvNFlEU/gHO3/9FyloTS7evw7F5MXmOXNjjyrYK+TQdY2
Zejj+uzsQc4zt1EZtdbaA6qz4spAaRq9+a5y4T0DlYStbsKNm/JUyDQLkREfoMwWTMJDR0FpehWL
xzCdVcRzseUXRtLYA2evFAUaOAvr1dTQ94I5ZMKMAt3VSERck9jhdOyzuTno8NYjEh3R6/HEHKeS
iiV1EiZtfDKF9yes4qrZSHPKJnIVNKqioBMYM3vz0LeOul5fXa/EPhFRSHXzmq0fV04msEqd2396
oDKu0+RX7BOnOCvcNowjJ21CWqN3vZHGY+jQcU/+1DS7MoeN0Y0MHzHDca+QeP638U6jpPc0jbIc
bhxyT4lrnot7OjDx/SYbhKFgxitrBPWUKcJlSAiznqZjUUiraFBOr2olfJGeG4ep4chi9Wk1mJhG
dGvsF0tpH37owq+8sGEGioRpCcUpatnIwq0G4kUZWCoY2LUgaGbojE5SAxpi1VDxVqiy+vEGnvMo
qDQQ1iJpdm2l38XE+T5bdeIXL6CWXSRegT1oYrOpjRqiwiqkSLEgTywSbWUVIrUGsZpWxHhO4/oD
nY+Pcd2Zy4Vw/1NYxcqo2SBVIncJoFcZBExsGp1JkAWqTqzDkSktYtT1TxY7896aM14NGL2pnP4b
xwk88pzf4vlzaa3EZ4py0gWsChEigvUpGoMhsEm42ggoT2EaaRYr2XUIuDAbL8f6MsqsSWn2OkgA
5cvYAUsNG9YBkHoe6LnW2lrWQRrql1FgAN2JO4w3dj7kd+FbC9CnL51ho54x7DnSAHzGXlcpaKkE
1dOGyKsJZurV+rPWdnOTolWtaclbLfjSg9gLkNtSXHmWCovIQq1ixBIbaN18KJNyIFKChe1MlGkn
HWEYb1qYqznRtNbIuzDL5jNtyDQAC4zGVwv7TeuWzfBN/BkqMik76+DutTSkcE/a2S2fJv2o6DNa
PXkS3E7LKRENnnkd9s1Kb49hFbA97qW7UAHFNqEZwkrigxQI/tGiW4hhUWtKickABEMxVR4Bqj21
rj9NeWZp0ws3KtTPCgEhAJpHEppH9gS3VuKwG4V9FbN+XuTmc0rnyh6rcqvHvLVmKj8ZDD7iSbkv
gnofUwhW3XgS2DluUsVC7lKBjuaK/8Q1+awKxbva8Aup0BystidHQINsJ4Bf0oXqKauAkbY8LNNF
w6qAgoU51tufTKeKrWPOtYB+qvxH0D1SxgZBxJ+YcH7NJekDNisfiyoTIMPz7k/yYpSc5ERa2jUx
gxqoov/0GAT04QAi8Jz+SsRO5Kt1goQrB1cQTtFpVXFItLVAliYnR71la+pTqavWM0HNeDlpApHb
EUUKa3FqTaKVK2pujTWLnjS6PXQyzu7dzC1Jfm0wEGzfmJvRzA10u8l4A9a8xZ38IZNtTqN9aZkv
uYlqgrXTiXQFsM78HIFizqxJ1k9pi4thbo3Houlvoj7EjpxTOkVROboQFaNVgfEnGB8SOncx7Ck6
gSz+6TSiVcry1+RlIVMEdaCkExMvEsC6p/N0bjWO/Rhr/SYPE14Dvd8yI+zpDKMCQ1c+S4Niogtl
ojfjNUXnM8OQlysCH4LOuo25L+Y/42B9FSY8EvxCkOHr92ngtOjwcA7mXWgm/r4EKUtmEfChhUh/
KIxIvBAz08auzDYxmZkpr41tp2y1gHxJidsqUyTkpPnNXCPt+oQDcorKPVmldPs9ZYkhGfdBCp/Q
DTNAHUbs6tX+r2CpEdAAzxiyA96ntkgaxNnGdUqK8og0pbrp4m5QxNd8BAPTNqK+16b4kfR1iNqP
0BCi2j2hFKNDya6OSCj9RatHdYtPh7FA7ANpDw45tYvKiqmuK3nb5OkTuoz6rJv9rkRG6i+kwvpA
1IlHFdAMKfdonr5bAZU2TP/5QLHXHDQsX8KUW+g3WMEEdPP9tPA0aUseuiFfhBzonFR8ZqZRIjEa
yNHTXnIhDneoUcKt8Kgho2Au2S2NuUfdDt5srVP/noWAxFH5yk8oAHgaTPo51Hhkgyg6EwfPl81Q
1c20U62Y2AE14BdCZdz/5I/NFIFrwHIaBy270Yk1osiX93fQo1goNu0Y3DoNZVuNdO/v0oX0RIsv
ZhowpzUIkEguBQjGb4Y00VFJ6RVz8yoid3fydDjDLsX4hQzLQOcFbHz4WFVo5oCa7u8+p1/5VRq+
d+RyTSwxV66r3z6MXDPgjwWfCM20KhWSepH1rlfDQKyYtb7Gcg0IrNPF6UxGF3VJa8GhZddJWTpl
UbITmxmEIoPSK9a9CDdIj0f99KcAi7CvYipYsOabuh2Tb7WXE+vTGlmTIjlyq8yct0lKBZAYxKeI
Eu6/Eqq3E6jMO7IhuPXqs8JgEaDAwoAuc1HcISXL8BIyHY5Q5LrWwlN5aXtW3wCYPD6hZBjnvQRu
xCmKxYEJzz2o5Av1CS9Spt+Q4ctuO2A01qo5oveCKykKrjmJv7EEDseKLGM/GHup079J0LP2ShuK
G1QBihMZ3XT++xGSZ8nhQpVY6E+xRyIBQFqSGhGuos4VeUR0IUmJKmEsm5Hq2K4Q15GRW73gzkx3
Uro1ppsscM8mXU7uQdRWJEvOAP5NTutQeshxcGBfme2lQeBOJgNvtaxIF6yEyMzHgUxyxJFRQuJN
wPNx2wjTlcwRILhWHl86MfvJVJ4yk95AcKZ81AM5e6sTxW9Ey1cy9R1G9XRbtJlWMr5GTGa8cEm+
C9FgTSqbbG0kwrX64AOTlMG6X4EOmH/MY9gzys6oGo1TETn42qyNoHfJ2Vr9NPUy4PmI60dBzItr
0kzB6gLphfUjeZt55dyTqEC1ht6uCi0HpyvIWxMcgMZkQa4VhIR1FftGqf8bWcBrcsY9W0Hm1LCU
F2NCMERZX8f1gYYKU6kakQdegnVKSUjRiMnbluL5t+/IguowIKKLuA70ERsthq5T1D6j/++gik9C
V6xBxyKjtwhhYG6x14hDpMFGGDxCKM4fa3K5Qrh6stzLGsX4ZLQ/Fnt5RwD+qTLvrTo0mCzokaQn
AwUyq1VHTWI0h4YGnEpe9mJaLrwo2n1irS9SXB8rkuDZEQ7trq7Sc17VoP5kQPha2hJdzgJLCoZP
sHfFfeoZxVophI6mfYHVXe7GGIUmFetq3QNRZ63JGoq4D1qo/gzGzkY6r/LmcPapbtYp+DQc1UqN
gOpBilSDF5n2DBeXRtZodJfUJnB48JmUgbO6C/inbIoz2/F9oIuwgw3QyGFhnjBId4cqlz6zDk3k
BPPeH7kaQV1Sy6G6XFyy3Rs/F1h+qkV6VNL5V2Yh4vTQa/cysyVfTYu3gsRxRIATwyG2/F40eQOZ
AgfE2bs2LANf1zqqI1n2p0Tg4lsWEpZ1AnikcGC9K+A3HccYAHq4aick1KkGg9K5GJ8rkVg+XeMR
SmGDpJJdn2ks9ZOhgtSu0VeW1nWUGXTqxBezdcGUJyip1yXDJVVHaV8tObEKqewWMJW3Mf0Qgeam
R9oCtINQou2wonb/96+Sp/hekSDIInFf/v9DWeQCk/DzisyHVd2ri/b8329lf8h/+vt/665ZlLe/
PyEW70kgbzLECnQWkIQ7FaJzw/fIPJ4/lmS32FOS4EUMKw1g7elexGZzyUbyVKUiVHw6m9wGCGWh
QFmsm8UdYCuVNIOxqKytZHmpUIRwJsOLBbvw80lfygbLrBWQY8DFUshfRWf8pLc5FKRd3BEXUs3B
pWrHQxpZy5X3EO/FCkNXoqGkjfsNkn/rIspVhZE3dOdQJnovZntMPEuKAOZH0zjHclE1ELal7Pf5
+54lHugLsukAPlKaWUd8V7tC60ovqar3NEo7Jgnje5JLdj4Fw0nE4euPJsxBwiLwyFvKKWxUuOEZ
36GCSXCqxt5jr18glY/TQ55PvhXzieTgVjZyrg2nuoSbB2dzW5Ezv5UpmfKk8GJLOTRxkFJZg4fL
y8YT0vJlkhFmJEEO00SlglQmvsG8f3QlsJ60ep7hULmS3F31BnbxqBN9GLTNgZkUZL4FW0yXDdpe
WNFckZSqO8L0kHLjAeWnJQdCBzO8/GW0SJGuZQ+rxPgeG96oBRVf7x6KH5PSmiiw5CDm650OwAV7
7RQ/gY44D6NhbCImh65EutaeLf6uFtku43Tz0LjT+oyhk+R4bUNRR9IHBjFCCU1Szmh6hqG0536h
ggrb7qyIMojBxQKUPpEH17JWY/qg9S+odBIa75nQI7naMQDEkSla2xE8OR0pfLL5ZwaL+UBQscE7
uCdkhPDzFu1HHLFtrgtcb7PGLK8Y8HPqltx7acHFjlprU2cQSfo2YvVVpaELtkLe9AL3f1pV30uk
GF4VmU9VNTKZqNji1jOr6WSVIQ2RlhzUSQP80Oj7mdwILODjr5yMpBBgb7DY3RlL+Zso2qs2zv+I
pUFWFKtHzdAO7N4cBkMMI6HXrJOlB7I8AM99ceci1s7qTEpp12TYqaNFfdavphD3tz6GuyKHDCxF
KXGgOxVk4QQ63I/R2BUQogQjh7nKdgtamKJxqwzGCZj06GtGxtCMhnzbdLl5wH8MS7gVrP0AcmVX
Q2Xejxpvg8s/34UWOPpSLFt6EEs+6n2w+FMqK6ckqExyXAbtXAZs2JPo1NZqcEYPRVaNnIhXQwoK
l6TLYruw7UHhgna+wzn+JDGHdDRJG56YwPbOKGjCk4JdZBAo4Mwwn547ldV6I3TxvVYJ2xWaWrz3
Vj1jyzTyFyQ7sA6NkgKYmGBcrN20kwIaKpU7zNaLoHkdaWOwmKbNKygdrnAtrl5DUID2JPbFa1ez
RKoITXqVTBzjhLikr2JTZTbjy+QV+X1mkwgSvf45QSUpDV+Dmf1SR5H6MhWICLLEMl84mBjIt5Xx
gryqtPG8NlfM2i5Gc5kJN/Ios0GR+PfTJFrkM/xt0Z3itz4jTaga2a0HlsBqsRaupM9ru1hvx3MQ
qsO56+IRrHSlHPuIPeb66109EtJk5QN7KkM7tVJ3wJW3lXrdfO1S86Ub0UUWyxd0xNiBPspMBLuS
m5vhe7J0mOiihvVx2BqOPgF+1Itk8soRanLbg903B74IYSpJzcIiz75y9uKmwbw86Kpbl+xGG1Ga
TzJ1CYORVHHTLv8U5uUIA6S8JnoCLKQ6j6NS+lmdGteFVywk+rEIk72V1NlTrnEcswHOmb1anGdD
gS6K1x+k2A3SUQ54ELERVCuUEiqe81Xk2EFOaRiAC24TRzq6AGM4aerA9mQMzD2iHawmTf/Uhcmh
a8rFr9uRbY2WXoFObftmTPbTqvkKFg75YWCfTALbMSjN0e6WfVAbOuaLmMqOcoqHQPdRiOWyZcnW
uvncfJtBwsANG+t6aoekj4P16RvCG0CxVI3GbnTta9mS2JBaNQ53DhGc9ce64dGgRzVbP91fQoRY
CMEqBAIyU55IwZZBqg/gBLzbVjaIXFUmlCRN108JxSZNEygSZe4PEqCGTcEI+GKUyZHN1wGQKIC7
wCy9yowxDGbNtOXyW0PGLsIw1YhY8TsOMcNzAwhDMcNxVGGD2VoWadte1+npp8LBUCG5uCDoHBIW
i2ry0upSfQ3nCcwQQzGObaJFyhqPhYJ2NH5dlmF5Chkj4KZD21IoYnBqozGyFTzdPZkFeyRxAOGI
HguijKMkbOy0r2FRTswEeJML5ECC5YxFkpnUnUxRSs8tuVLz2KvHjGB2l9gTc68OBDH3cZRDN5nx
RwhrXyZf2AoiVFWUh5BUP3PWvEQImbmy8NhVLMsnTVJWc0aOMWcgrp5Ta5uFGkPLklkt5tejGLQM
BZIZ+LQ1XhBaTAbHsQU/a8+zP3BnPSpsPFaPcmI/MosWXpO+AL8yqeMBtKTiy8YFCG/ptBELm76S
870QDSKnfn+ckJdhVAJjmJhlfaQyO4dLMHg91xur9RQKSFTeaesk1EYEdkzWtO8mtWF2P8BXUUFy
z13v0Zlke80QGnecUeKV4bsgWsjeGRn7c19f52nNY8Pns+UZ+ibLtEGRYq7Dn21jNGdLxq2stlni
FbWZ+UQD1a4VrB5NPdz3Zs7Ds2purUIHPFAQwFQfmaEWhPAs08QuNhCPVDaAqYzhaBidB/C7geyn
X/4aRz7JTZPrgh/Vy9bIQBlmGgqCQfPRpOo3QW9wOvda5va8Hw8e9UkzkONmxaC7qUgfXYsyynAh
PC+5XB3bhfZCUGYQFbrKWIe8AaodRq5jjm58SJJXJQyyfbrA2RVl/WDpHfgIrduqSXLVypkpSRYS
BFyr/Q6/L71QF2bSISx76bAM7AdhKDIIXX/t71/D+qNgsZClac3MsDpvNSfXAZM1ekuCgUH6Bzln
go3HylODOt8p0ywe4vU//P1ILljzF9bKGJ46ULonEw/Pbeh8TbYXaEhcp/t42aASNW/D24jc/R46
9S52pGvxZn4M/6wj+alqhNfYExj8AtNy1FfaBfVWcyGo7njD6hZ8Khjhxltb+xZaQmGzjlVgBape
ZG2k93DwKj/ZitvML1z9H79wKZ91fisyeol+o9zkrzI+r/PybiTAiGxEdtqV1ByCh5sX4xh7y0kQ
PWH72mCgwwlKgX8hmsm6syIUv4ydfE4UW3lOv3TDU0tnAXngT06dOsV3dU8ZtNUno7rAgtZv4Ssp
1W39NVQnDoQVFcJzhFVmcZBaFzaLIjs9TleckyeU0TlUyIKBnWOZflzRMWReAv3IRwojP9VfJUiK
bZ6dTOMuCP9464jzPOUl7WykPcyYxu96h7CkYxX5CWN1OqvItBq72ld+nd7zZ6puFVYBKAzkipwd
Nzwk/a54TV6FD6QEjJKwPbil32uu8qp+ZfJBFjcKuPfopzspL9YeQnW27XO0x9uQZeJmOACQy2HA
b5KP4TMfNsotcswrb2621X+TPz7IooZ7cO9fJY9YCqS2JyIVKqBczzzVkBD5dJySi1xkOKvGBvp1
hgpjU7yQyoSaRLgnwGxwcw7u0DlBd14u7ejAjCnY57DwYVy5gbc/Jjbowudxi/2l9Fj2CInLdusA
No3vZt4Xx/xVumj3YrRV/dbL2wyF70ndA6AbeqB3nvUs3oy7PDsyF46wI0mF8vKt3+MNWJgNJ7Zw
zA/micExjeQ92WXTegWEdBzzNnywsBu84qc51e/CbSICzVP8fLe46uEF4aRLXhtv5gH7FUEN0+R/
LSXvJ0kiZ/EsfU+M+zegq7E5XIDEdx/YIR4cwLmyKytXiv1R9VFidDxUz9YuQnzd2sZuzjeiskte
TNHu6WSnvcGQmVvV6e+1V5zpw9ESzMCS99ErkWaW7vCNtKxYGqc9yptkHz5PL4KfnDU/3hkvTXHV
4h0xz0HoPKSbfA121KYpgMhHB23jpznkNsdgy7CE2aoXQoNCCfoOweWtOQQoNh+9R1j808ppR8e2
6bbRmh23ic7TZ7ZvTsa18j+nyG6Pil+5qHJrB8/zI/3AEPJs3NC4lG9rYDFMZldNPUJDI5IkfpNf
CDaIJ9p6gwjxLCrXbisdGPqMHxxlyhd7vlVQjwLcZ/qdIcs7K3wwKDW3xbP1paU2/s4XwWZlArno
3h3MEbnDVvpqP8SV82ZbrnCqd2JvowK17Mk23+qd+SxBjPoHlM9p/P6SP6+OHqS4ZIVt0+ds3Ap3
ZkVJx1fKOEi8A3r5174ln+ByatfwtdtibJpHBQr2mT5x+QW22GXb/Cg+KzfrFiU7xmDBbmGAfOYT
olkHY21u2i9BdTqfcqNwWRPp+2hfXvS30TM+gmNzCP1iW/22XhTYyRfm7LnfWISqsz3hD99U6qYX
N0G5ZU936I2n7AYmL/YGYZO9MLd/ExUby6fqaKur22m3uK0RIyOtG39D8QRiJul5JG6Mb3ScM9kp
5nlEWoMPnRPojmeh5lnDRQOrcoZugjSPJDKQ6iRz7fjkN9Vr9CkYeI3s9h8d6+R2MyGdG5ax2YZw
uK10JWIF7QgRUof+GDd82VxM5CSsj6ZV+7AxL9UNo7lZQhJit3MQRh+KKwJo5HW62+6DF6IvVajM
zROCyGm5Cs8ye8en5AU9t8AoeJPlPgZS6TRvMd6pW3amnc2p+y88m6cK5KEjut1ReJ6u1nG5CCxR
qRhO1jHUTsHPCG/wSMYhE2A2oneeiHArijftblyN9/CZR8K7sVO+hWO75f5LaOoZGOT40exo27w2
e8RAMUpRW7xYLmYGO3rXf8MDMvGQ5etGJp7YhuDLRgKWIhcw5MFN7LPItfZtiE6BNCBuZseyXPO5
IffnVwxdYZ98ACAKnqSddKn7z+SYP+CMMbUjeG4NUrfp2pDJwMUZeTmXjKNsDrY156E4+uqurZ1w
l89e8mt1pGhsTEcbeWSqxAHZLHoFywk1hzuLDGFoNu/5rq22rJTQVBhc5zvhxAoWlfXsKIhlWIBs
l1tU+KK8KdwQkrsduQbS7Jsyb2Sve7VOkuhXB0yQmrGp/emo+xa3iXQR3lK321K6y9f4JzwlpWN+
i8NO50y9ArxAu9A7Ru6jE6YIUv8V2+7AjjPnLdYv8O3m0ZYLezqsAahueS7erTdqdOlYC2C4gTs6
widzfuS4wbd2TiHCXlPiPYMFPcum+7JEdHoIjE9NwLHgwPN7DoebPu2XQ+a0fmuHGID8+kS43lfx
kO/zW87S6IvRT7Q3D1BaVLd9j16r2W3/cctB7+oOypfwxKfrSQTjOHxgxnjhg1hqG9hLfE+jrWXd
knHTSzuZNRpppQLfEvf0RnmI8V433WmnpUdw6FvJXxBpvHXbDuWuuYGRqn8HsNomB0CgeCAx2DgN
vx0QPmZfMrMgv3htEQzaw4vwvvBJDy6h1wQlgWhk3+QW8xPUyuJA3Cy9/6Y+Rlv1S7VuPdBMlC2z
DVDoX7BTBNsiBeAp0bYCCQ0vhEPiX+xg+uDZ4sM7YFCcXRJVwmo7XrT+qEc+bgzAu7/kyxI+pQF8
O7GT124g2xXheabeiG3ttbmNyOS/oNZj5cfpcQWmjaQGZa2BMhlAo8uNCeDPN7c5+DyyJyAwXPNq
JxVOJNosrJA/9IesA6G9mYu9/MT/b5CUhNtgcMmIGA4kk6/ayhR0+YY9kh55SuFBiadnj/UblUJS
vujqqeuc1rzTSAr9iYKt+mmeOguK5jagDP1I8p1044BC/iTHLwwFi6f2El8KPJX7sXbD5/6R1j5k
Ru4Y1jUbonJ2pA541T+gvREP/VftMin4VDy6YpQB+jYsgUHsGc5RzqFCis/hp/khnzgksp/kNnwY
zO62xJt8lMd6F+37Q/euPlWZP7MRRlP6DBmQiDpCWuxoIVHXqdza2FofXe6bKIryQ0kqQXEh/wQL
YASg5BIuz+V39bHibHBvonkwKc1/iBDB7lH84u3K1R+8ZfMb3kVsWJkODAntPBZGm5qRQOZLA1Nl
z5j0Xvhxf2if2XYGDwGY4Gn5LY/6c/mWmHawNe8h5de+eMWDaiudPeHNO1WaU/FlYR3R7ZqblW+J
i+1WS3aDAsXOXqjjuuIzJAmX0ehpYq734HViDsU8wONrD+kEg475xMYtqB7acBOu+TNOmQm0IrcZ
XQdS0S/EnssPD7YaY8QBmiozyuAgPtCtPLd0HXtAERq79rO5JSOKj4/Abu2mndDRJ6+zF1CjfnHh
C1Ba9tStGH7IA7aLj7h2mp/+CBGZW4bHE6o6BPmvALvJutpStzj5DXhz42heuc88kD4n81jhBTOp
gm1wkRcqh/CDeyY7DOW+wgKj+kRkVc/6QhK7t/ptUxTsLqASokNR00naXjsbAKgPzNWZU6hgNZHy
ewBB2HhWz6x/ww+JA4uKKnEwlhSH1PSz10AiD/f7Xfiopg+xvA3E6b0xdQ7hGXpUULGPRAEhNeUZ
ieCTShDRU18R1kJZ38EVo/YRN9Y3XwZP1ZQynoZmBxTqlN+nFzPeDB9EHDd7AGFM2b9nbaPdMbSw
nZQInLk2rPy8+kHYLoDrJ1KD6Nrj9hBR+MlkGHkmedIv3KAlynEPpNwt9BHZmpyfeyJuj+XnYG7C
Q3YPzxUtlEWt1CPY+WEQ8KR+sZ+hEaVgNV1sMtYRxTIEQMTi+/haPPGypav4Aa7qzjCDvxZ3FD3C
O14faKDU4uKhdPhyhUP2weyORiH7aYMDApJ1y34PvzmNyQ9CUdWdzQeG3a/kt9kmrPR2lav+C44m
Zs2Ano8aeVOerCe8jMz1quO4z1sbLKIbfecJOyz6oS2phtxHzT5xeUZxvfTkD6zP6/6N0UdX26Q/
0zQ44UV9Et5zT/wnzh44Q9DAwjXlPET4yUfefRK6of5rgOtjCXe6xYZ8NO6iwQHR/C84tI+wOSSI
eXfyUXCMfY7NLXJquB/mDrj4u0X2ycQdyof9i4ReAHu+xwdioJVwgsnTfOvW3LoXxJwPE0YI/keE
n9yrKEK9+RhBUnaTX04/KXN0AD5fMwO+cPMzVDYlAmUT+mye8t2jv0XKMfvW3rg6n+LPwCcePnCm
2LEOxlnCX/jNbgHRhbW8QsQuXUNBCr9RP4SjuK0xyrsWLBSH018/sDpxIqIJEPq4ya7dR1jgr9Lz
etisIjF6OGMnXau1iTXZMPjM88Lz/CK9vdUSa3mHsQ9LWzznPBjrjwwtuz156pkLhy8pusmH6Af7
q/kEAjT+Te7DPx4CwrPkFe/Ffc59ci31W+BPO+OZM4qbwvhm63ZUjvMeVJDxTsockJmFQB17eu9C
p4cOQuaoQpVmRzsq4uAH5TjtOtrb5EelxaAyUiH0bqIT9irxiVM+3PyPtPNajlvZsu2vnNjvOA2P
zI57+qG8oSuyaMQXBCVS8N7j6+8A9+kOqVTBuiZih0LaNCgAiUTmWnOO2WO3uA7xwByzm+wNObok
im6OMIBQO/fee/B5nmbuc/zBGG5fWEIPkKjm6iG4ZTrSmXKwnM1od1XP1bP1rXpmevTviaGcBXfF
qntm72pep1faytlvo4O6dF5KnrYCQWm2YvJksrS+sbZ+bF+7Dd2Y5/wRgRqprehIdy1L6dXwwoYd
3mV1laOTLBbVSqXlR7PvSe4YTd/LQ0EUrzeHB8mU0R3Fy9Dv5aK9cX90/XNYrZRkbanrjHQZ3vrz
euPckNbO1m9y+LCJ67AxztRv0wPUQ/Da5z8JRNA3o7lKWAE05HlsvDXfmK2t/XCT3zILojmUu4EP
W67Le2vXr7kC6pWxrGgIPuIx9mdEE1OSIPMvoy7Ei5Lm1s20fMZL+D1lWeYv+6X6TvRAVC2ZwJ8V
JvJJuDDLN851/la9YKfQ2XhqB+UxsOaeVbc8So25dhBBdzIGHk9rZvf5N9C0LQ7UXC4qYm8WTskj
jXgfQ9PrFIed0dckBZqumwZtewk1PNoHn/8/QoSVRHXBUJHRvtJaArpK3uN4nlxQlRimjDF+UWKj
Wjm1xXnblaITDZvyV0/A5TWpnRUh7pKAtRcqZRSiXXMXqWGxjgl9XPh5i9V54GHopj9CZDfzhs4G
Hu/RQAZXXZlaz3Kpz/79Ry/K68bM7XVk+/GuJw/YrE0WlHEZFzv5IT+ySrZXEkg6cPosowiLPmGZ
5Ao7lc8/7JGsdMVb01ygiInAmGTHMmD54ItnRJblxs9ZmKN7xIJI4dnEe4qSgxLtQDSiFR6V6M6j
YtHlnkA0oGF9Lm86U3/XI/DiaThxr8XB5Xx3AQQ3tEzNIivYc5Hv1Mwl7u7CGz6M3L2GMK+zhPUa
zGMvoa1XPCoq/mNuRGPqG/TKCZlvI6/H/uBUxBiMWC2ozNA4c/Mns3oeTNSr098D0cMoDKp3JQyP
EpR62Vf3tTJGzJHmPOvjt87OKaEOz0OuGOvahH7a2ittcO6iwdvkin5jsPGE7X+fauaDQ+7czNFJ
CSA4lCgZg5Ai9+DS3Fl2tXjKm9FaRR5qILcfH7tRv+V2sIAh65U6Uf4uFHBKTtssoDz/EDrhmtL1
cfT55EGWV1XaV9sGlxXzTBxviXxj0uo3nTr4N6WC6QQzxrB2i2bdql4wn6BgMDOcaxHLft+mLDJJ
hV4Z0MFoA43mWkr9B7nTBtl+jjsLEGdAg3fxjz6PjfXT7ODpKsD7QPnHKytmuTAleWFgvwkLn92w
JuZ//eM/TjA6/wBRf5cFaV396y8NBNDv5BqBeMmxbGnizuSgJ0AXu4/1tFVEuelMOAOZBFPQ8r7Q
iaGqEmJdkmJdmuEuN+BKEkb9+PXh/+S7TEeXmqEKmw6ReQLtcXqrr63MKeF+dT/d3lyolUfpIKSK
oUwCJcKBqHapeKW/Pq4GduiP09Z0w5HCorll6tMH+4Wco1ZAXfVeK+m0kPNR4hQr7XXgdHeDjRd+
VFHTJ+U1NrxrW6LnpJ3MzjYztqbsdhc+ynSOv7GDuAOaTsAGSXeST3RyB7TIUgfkoeXGVcEihIUC
FkL58OFgb5RbH/If/ckJCMPw7emetY8EWIyE462y1hsuDAfnzGfR4W8ZhjAtXZ5+FitwNV3JAnrl
oIGZHnjBT1iBeMjffLxoriLMC3fCODcAdSweDhYT1TbtkzsR0bEb81whYj2l3Od0yaNjWOgkWWk1
I6zN6fI7Wv2a5ySeJ+m6wola9CztkQPgMol3BjEESIxhUGOlnYHZ5ypZ/JAbrbDd4rgqyyeBBiQf
UKbWCbc3J/YEaSVl3ZS0pGIZiPrw9U09d091w3CwyIqJenUyrgfPJOkg8qqNSHgRkscGJafoLjw8
n4P0dOQYOs+OpcLfchz990Hc43QeaqmXm7a0jrBpDm3i7DuH4nfNE5NTgnW69DDmLTgGyV86se1D
6xr/B5zDLj7YPiMqrvK7jhQKQRgwPmhhfsh6Ypbkr3FRXo8DAI3cLtZq5d6pjf8zK5Ny9fXF0v+g
Z/EEGLpt6aoUGojPaYj88jBKywQcrhtsByRLU8/JoBWAOGxotQwJ93Qsg2QDLHjbQ3tSp7KyWKVl
/ORpMF39CMKI3X8Q+v4hohJgIMwFw4NWMHbenZvA6/36456dOwyTxt3EHNPtz6//8nGNStqZE/Bx
GVnzRoNqg+FqPk7YKS1pHyNa6pOn/7W39qFB7dJDAEdNZhYLtb70Wc49PQYTt2qiqEcYejIEPIQl
miKGchNZdE+cIhoWE21k8KkJFXqx9iyep7qlxe7Rxuj85P3ri3H28TWkpZsqnDebgXhy7/Cb/D0G
ewRFi1LTKTK3ASLR4VGA2ZzpRjarpicPX1YEEGS6Oa3+EArqShNOpscmh429/yAAijuN2H9eh9pH
7UQUXL3rPM5h98TssglzJe/82PrudzgRe2yUFEzDdjdRluoJQ/X1iZ19MRpS2A5vY90Uf8xLaFAZ
QGq5qbK91VBitw1cgajWVj2oGdJfou2oyW1M4TyE/PL10c+9FxlhE/FMBbhnnLwTzN41GzPhnTBM
nB6F0kQ3sc/bLlxrnvMYWikFkq6+cM7nZi1ThZhkwveBZHeCk4uIC2+HuCs3Y8+9RHDzaovs9esz
u3SMkzMDn6zjE2XAIvK7Hu1ybYrkwuR7dkzyMGjcPkYlkQAnY1KGsFr0moei0FZGRwtgYBaRPQPM
ytIDedoUvsxgaRXNNX6ZA6YmmvHoh+P4KnaLfVC2162KP1ToGpl4MV0qh4qBP/ivQe6t6olJSiTc
AAtseIRDQmV0AkZ5zn0euN8n4JhwUWl8feG06VH+fbY3VNUSBnhOVSLZP3mnmFbeGAqwoI2HOH1W
8xqfmYSS64igIJLzmDlV/Ii7m5YDuBtPKeia5Cx9cyjyX38Uee6TQHJlsWrpmnM66RS2o4ohN4pN
kf5UPJrtvk792qk1+rgDYZe1uzcAVvjG/uvj/rk6QTUpENY5Nmx98XmFfpl4pafVYxnFBaEu/sLR
eSYrLvY8y1v8aEy6U/7k10ecRvzJNef8hOVgnLcM83R1LKsgGIkqwB1mQugNUWazlH3Jy/Dp/+E4
pq5q3GBmc3M681/OjNwDzGWlk20EtZvRJXcJEjeY6gtrTWGcO59fjnOy2FKM2CZ7k+OApKgVaS7Q
fLPLt2dKjyxAy0z6ivdxkG0JvOuZt/NvZrh1ivDI6VNraJt2pchJc2UkSwM9lmb46ipkJTQbSY0m
fJNYB5MSFKGbwaYwAdw0HjUj8h+x3+cqWQo68hZI4Sh6ofs0UiCqcL0HD9ayrrts80NjaxWVtxrb
VZb4CXHhdOiIwcrm0jMRwGf10s/GH/jMlW3HhhLPZIc8kl5+3vxohYq8IPLJdC5SXDt99NY5C7an
tNomFrKMxTfNQSkB9jHH3NTVi2yLDEk74mPcCc//1iW2inAVuo7Vmweo2z9VmHiLyKWD7ViCGuao
OavSsl4I/gzHOzbNxdqlwppJGuCtjd0mjBAPiN5/Csbx6AW3X48U7cyLiQWlYzEZqCjDrNPVUhyP
isE2LSPPGCCA7ncPbZwejE5/EKX8TjWinalDdMDO8yyT8K6SvgmkqcPqf5UF1m5IzQfM6y+WViw1
P38clfhVs8nK1I2ajPdYX4+DT2GnsOH4e09laxOv6LvNHFPiuic4qKzwVzvRAVsbXSrTf8paWqcK
QFBDfo+77sEi9WqsmwcdMnTVAvwOUxoiibwpC39pYiOsTX4gjInj6JuF3+HlDA+Jbl7hJTnodfuA
Zc4r38Mh3RqG9j542tpVQHubFDqMUn9rUm2d97QeAy67S5qvGQQxpaYlJGnEFXgW5tPn1M0uWlRO
8+Db2vvnz7X2VZVVB9S3i6qFUKEj56tjuYNKvrFoCzal+laF7cbtmdM088XQ0y0+i10cpNejr995
lnnrRbAh/PJRGbNr3C4wd3z/0e+ibyUJsle1D5PH9ZT7Oq2uzcZ5J8Ocar4onzPsiHdRS9RNCt94
bLJ79qCMqQlsf2GEnHlR6BJaKsUnC1WmczKZuAnUUr0cUEeDIcu8ctjVkEvntqQOmZTWCor2e4CA
HUlGiZxF5bZHVU8T1DW6zYXPMr3OTyZQQ3dMcBMSloc83aJQZWnbLk+yDTgQ5OnETCvBZFQjDBG9
XGNr7Q7hvTpX8u6td+ofWqY+VCXKGt8X5jJrc7qJQvG2Xd1feIlpf+46DHZoqm3rmoCKeTq3l97Q
Kn5jk2iMZYB6Vy6QytJ4QVzu7d2+/OYmI3RCR483lQNny1e6bUPOyoWX2gRHPr1E8G15nwlBDiAr
lt/n/nqIiNAYGvCy4hEiQLLG/5coy09uCKaOWR/2wz6NEScaJP5ONI168pybrURWHMNDV+0fVrKP
sRNQlu/v4P2N15mrIH/CWKKb0VyXKGfdsl6MtnJntDHnEtQ6xDnYWiZRK25jz7BsxBdenudmKvZH
5L+qFrUNXT9Zh1VRnccRnioIrc1NrUta7+UbDKpZG5fHokuPcTMg/TFGYDHZ29cj788VtDm9TTUH
JLQjLetknRm1Oe4mLcSOImg34Vda9MNwpFq3CuziqtOT+1FBPPT1Qc+MKVbt4K4dh4WRodonZ5xX
WdZ4bRNvsgjJJ1rCPKreRrsB+hHeWi466RSPXP+WhM4BFfX714f/XAL+/rSZqsFp65qp2bZ1ujDz
gjhPzbgg9c6qTXqLLaPD1pHekek7mrdhbB9azAG0ty160gpoi47qRNGas14Vz2VjHJvpywS93w4V
Xv68F1RMsrdhuDeaazB+uzDDou+Ul+7Wn9MEH5xNB4t2y+LjT1PaL+ufwqJubTcJHxzTvW/gBh7F
e4gJHwTlhd3BuYFhUPSzuUyshKyTQ/lIhV1Ry2gTRXANHBwenrNOrObaQeeNZYwdZS2fv74xfy6Y
OT2I6QaQ82myOV12mTlgTUUQksJ8F8n8LRu0I0iGhZprj5+XPHKTpak7F8bjn8tXU2VLbqjTYp0D
nzwEVkURo3adaKM0zW6IW4LsotvAVq++Pj3t3DW1VMpdBvktXNaTKYxlVx8E/O6Nl1oHu2UPTyD3
VHDjVZl9KxTjKjL1VahaKwFbwKyYZUsDp1UzbANEgUCqiLUwCK1S3Esj68wkxDXQVNbvQldtdoS/
D61e0XvC/LD9lviAxsB/MKyeOcC9qoN637TfNAIJZ3YII0q7NNSs6U17+jxOU59jAQnjTXNybF4g
BND4dbSRFnAJE6MfFRBYC6qTMa9n3baG6TbDoAmuARJJSgYzZ4CqOCFfcYp461p3JCQquP4E3goN
I6DgoTY0vMd9EkGs4U1AxDyPPQUzTS8XOOMQheRNunKr9D42MZH3E0HmEzpWT/mbHm4SfGLx5Gg7
frIMlEIsrQ540ee3A8STsJOAPmEip9QKDq7rXuvK2n2msoyZOpniyZkWRjGHfQySI/hOXQ/lWw/c
T8naDSAuOde14g3A8yqftgEXBtz0kP5xYYWcSjOakObpgBtDGK6+yUQ3dMqrG6KX862lPeySEjVa
ARDFtZpdlkIiwTT1jjtnaeTV3dcf4uzDReQA7Qupw/8/mUgSs2Dx4GXxBk8nkipOW420o3DqC5u2
M/VGRrC02fcyqdvU+n4fwbjdjDQv0njTGTSd0CaKBmQH83RVtDuWUEeYB+jBwWXUhkVam35Vuu1V
J8ZLH+TPlcpUoddoEwmKn1z93z/IGKrYiEGzbrQK7kXDH4u+XFfeW5QML9Zk5fzMtymsm8kIn4jv
//cXnKtg8kI3haqeVuR4DOw28pnNhsh9n653ib4sKd0Lk7X+5yaZIhgzI30Gyvf66VPbV1GqjRkz
hh3RYpBw/mdxHqPOcg7RQHSJzZwVGvUmaG0562pGOUByIk+HlU6UEWtplOYQOUfJkndq3wWmfE5g
5uguYQM98sBKQ+B0eRo+N9sQQ2FqtB3OlGWEXQoQfm2EsrPZKeR6K3n+xqWcEzl/NagXZ/2z10k3
YN2BvRB/dG5iLpJjU/3aDP2tojUgkaP8raFsChJSoKyJg+9N/N0E/NIp4Ko6VqR2sQtSBDBfDwxn
egJOpwNuFE1eUzMIJzl5z8lGB/DkFdEGkzEuHUD/AvADBErCq6IA7Rcmqayu7nxWEywJDlJUa1V8
c4R5TNDWZB+9h3UlSNpNxXIp5AUJapqMxpE/WkliUddb15Z0r4daP4qeYkbOYFCN/M2soydp1A9J
nr3JXr3KAdWTBYaXqfxWCmtZeCRPYaN8o1RNCVIeR624N6A1EX41gYc/goxmuy8SY5np9hUe4/vW
AAGTO+XebwzwFgT+EBzpOg7AU/s5DdjmMuxVFKe9CtZSv/IZDjMyTGHtvH7+3bETQmq5ynlBRcXP
vofqpbeqefbeO1RYmf/w9p0u7Uu3mkoKCW+2otylwJZE1O46mpyL6YEouw59kD9sLI0U8J6kMK50
KLVjWKZvoVf+aPxqO6rmUQlYZdYdE3ZRFg+wOO5Gs+xYlsp5VPo/wu+aBDnS+IgS7OEOh9cmg0UW
TZwpJ7ZRRiv2e8vgErlVzVsD3eM0FxsOX1Ih4IOXynHrtDgJMu++ruhnOcqF18C5BYammmwjMXjL
aRv3+6wYO00fBgBENkqtzbQ+vfd6d0fqn+YVj1k5vKk5Wh03PshsuLDH0c+8gjQmw2nRTLPWOF3v
6xpPtYl9ezO62ju4thdg/0+O5i8LmT6E+WujGRtjM3zYk7HMQrjjv6iZc5W5xpto64e0AKgncrp+
+VSpWlc9AgrdTVfUe7BUyfrBL+Pt18/qudmVmpZms95nPfbHtruFttqXXpZtuhBFm5Nui4b6TtI9
lFG6HfNop3bOyvBxaKHSHFI+HDqSWac2D3GNOsLxsc74t4R6/gh78yUR6vsICy4Uj1oyvEWVemFP
dfb2ahptSXox7OlO376mIsOgFFW2wU53U9hdiWjoyavzvaoGB4/FVhr3yyH01oOwLuYKnVlYc+yp
8qxrlmSu/n1sMeV1dWUWjC3CU+bkwTPAzCuemrWVLSwlfMBZv/NH9T2P1Xfq1CuIbeu0c28svXnA
mj+LaoGMGfi0oabXX9/Jc5tdPhzbGYM1GDu3k1k3IX8N4Dx3cqyzF3Bjq2G0XkKL6dLznRn70ys1
pbbkWdaN7cmd2XtPFz7BmX0Vd0aVhrDZYInTZWDumEGdpFSXiqF9mO5PZ8uNVwExr19M2T4Qbv2U
JfZVH4kbonslOo8sNF5IKnyvHe9AEOVLCmRfIbIWT/GFp/PM61gzUNVIw+Sd9Ed3voVvSQZkkaKE
bthXZx+WVRzjigEUeMVBNOmlZvC5wWIQs6Vbmo6k5HQiYmS4mV6N6YbqwKokIK6EZzKDvLrIbf8h
9Af+Z3/hcZ7u8cmbl369ahkGHWhTl9MM9cvGPR+7vlRdilc4lp9HdIw93nCnvvay9FLh2zl3t389
1sl4k0oYhaY5FcokfKwqcDGYapC62OFowVvRZwDYBLJG01j7anEz5pmDCUfsxSB5aO0FlvXjRPRN
TGfl0c8r82GrZuYzoPqETj7pJOCW4nGdT7G5naNuKyU/Yon1QegbNcVaKBJ7Z5835fGTfIxEM6H9
CJsv/zBTbUP88ia0WrAr4bitfG1bpM4yzdrbIXj3dGcpqxQlnbMTeLApueikB9bZsFYLuc/L9kYm
QF+UYV2OFfnPxTEC4NMoWE0xgMbtddIOW6PBpVY0P8OwPrYVn9JLb/oUgknijg9WTKdEl0QaZZi0
54EDwiYm2zf/Lrb+FDybmRLmi6u+EGXzLapsQgybmTIYwxyQtuwXrUpIjgGRZlXgR/skXEpOZWWi
ksSNZ+5sNEFO6BWrpEcprSZvOdIsKosVOVj1fvSGGBZqynvELkjyyRiB4AXWpkG8p5BesOMJxglK
q2Udeh3CzbqDTQcoqhtCAiKa6L5JWCQa0gQMEqsxv2Ki7iNLhJVg3fi9468hCyEZp4I9I4ThhZzN
nhgHY50SCySU/ABGD48Oo34U6QHU+cLIWY85ar+tUl6FFtS4CL9wS3aQjD4k9iAnqI7CFVMy5kcb
ZAevTA9KVaOlcNE8mVjasx+V0J71GN9iGmVPYb+FZThzbHC3NA6eHeBIbo7JG0ix9De+xe+K3GuV
UKsGcIDhW6ta2U5DoreLgxycvbAHTKR8yGkeAJK+Rt+6NiK4h65/1QXNS+Z4/SJthvXX0+XZ50dz
HI3JwUC2crJhtYuqqAebCUmv3EVpMyOTiznkJF6gEjIHe9mMcs8pXpgHzy1SqH+we0VMgVbp5LCW
P8BQ8Qhdrmn/aKq8SaOEen56YSY6+zqyWGEadGxpI8qT45iIg4DXy3TTDXLTdA2eKEjwCW5dqikZ
crpZHvgHWerXAbE4hXZ5pXBuxuel6thcY6qwpxtHmSdFkncWHQU8HHGB4rRB/94p9hX/+wahAJs+
MXO98Z7Jf+kTrb0AiXillgCSBcVHcmmv6rq8i3QitYS9dxOdDpYFLNkliKaDnDlLtJRHsHI3Xpy+
Z1593/jeDq74Xg4tMAXSplqrxKGQUs33CArxMBAnXbMYMvtoNGDgIqbLZph6hLEy10topf4wOZ3U
4c1Ixw1xzYi+nblGYHLiqwj53/UqQpjTYsAn14uQ8uC+yA+lyNCwm5gG1Hp8m+5mBhkM/1cfLURo
P7GVihIymvMBfFZ4KOEtQe5lJfLqEgr7d8fOZ94w4OgtNC+gUNOG14JFKlkFITgFqlBV4tQLPWxJ
Ky/BOGoghGPijYn8IIUAgXod5x8YqQCTqrC5+xYsP8KIzjOJNKjNY96TYDqg+Xfy2gPvIHFoa3Ao
6D06rb2rVEyUcenNmh6PbRs+jVEOfSOZROJ4PgOXA0xYwa+fwXPvS9tgiy7RuzFUp2f0l/dloFZW
kkZtCv2QHpP+mNjxfujUdaQRV/P/dajTLVqbwxvOQD5ufAeSYgpfOKXGDiZx3tXKhdM6u0q22Veh
S0GOxnbu9/NSCz3PCrPkvKJN5ZOm56VLv89W07o91IZvGonpI052cMMXTvPcqocqDSUpllrsw06W
yHaJrCCNmV562r4Q0JMEy0td3zi+3Gs595d/f31hzx/RopI/BZv+UW0ATo26BY7hpgxLDGDlEarM
m+YOz1lcftS8Q6A6Lb8+5OfUcbrOmvSx1DpRKzun4p+xyqH6k6CwCfvYn5uEHLZoHDFbSoJG1XI2
1vZDBZuJLLgufhDiSBA2gpiBNULZTa2+DI95fVB4UVWYXfGZJjUr0mBcywFpg6VkUCdIHnESax8h
eqPQ5WKKG7d27tjzkYhmz83ruSN43jpcaWQNUNvet3B0Fzwr+yCAL0XztiKV+KGMMcbVMOESaWyy
RH/sZXGXKukwc6nEImhe+LUPTVgq0UInP4HabIfreHKfFxXQJASAhIRlc3af6RyO/7dQQJ2wgON9
fVXPjlrGrEEriNY0GtTfR23Xu2Sl+TLZdEX+EQ8EHFNJccct+Lob3VzWzSLE7zheKmSeG0DwgChk
UtA1/9gZVK0y+LluJxsI1R/hyO2TY/U2xPVbMmkw+jI/wP05fn2y597+dJ5QvKvTH5+r619mHlWW
EYJkyIcRr5AMXM1cotOaXv1lZu1Cod3GWXGc1idfH/fcjPfLcU/3z+Foxm1mqQnG5n4tiKqHM1Td
dLr2XGbt39nOP/r/PB8CLM9UqEkhthGJsS1lVjgpldedINCDUKaNkYb3fd92iwDZukc1Vi/jmhiX
/KdFmBvdp3E9qD5edgEzg7qhxo123cqZWdXG8N7jDPqRbfe3oWccYFX2iQvg1IgR+Snau2fjxapM
YHmu9S1EI7nUdWR5PbF7FYxBPwScY42PdQPSZIwemBth90KeWvnpljUttmjcJhVubZLbnj/NJbYI
VWKfsN3JmyjDjVQo7Dc08Nczdl4UjDPW+kp6JGajwhJC3dnV1l5rkXFXV6TpEQyJlGqZWt23djQ7
QuDY9mi1tUbudePaHiTnDvglmSa8gmsYE9Hc02EIR0Z/MGN/N62bi9J4FqyI+4qxQaTC0vP7Z9Mb
icGqj2HW3BD3kC+dSNn3kbXswM8Giv9TGcthafn1jozZ+sYqfdKiML+S0HvhFXPuoZFTADWNB57W
U1FnHOcVusucunrO7ioznltwFLVqPlu5tafh+1wTUXZhptfPDV6JJgM3hEOr+HQ8sb/0yC1kgrBj
50YHeI/s1tUXWjUvIOEGUzqUNrXgqkBubDck0jBxb/ogDDdemDyUDW3NXKftm5DaoYc/Uzd/QW9P
uFU7TmiJaA+LF15CA1AdbNYybrEAaxY0iK+fwTNOAROPBToPnemGWuXJc+EpQ4ymMoZ55CYr9FM4
3FUq3n2p3ZgJZ0X+FuHsmPqUAf56pPiE7UmJMHvIqJB7GBEVWa/bhlm4Th9I1UO/hdVpTWoBTlz4
7UR6xE+tsXJtA3h8DvGyVgigiNUpGlol9zVo/c3XJ/VZXzp5J7Lat7RpMSUo/0wj5pcZTdqDSGrd
iDc9EfcFRXVQauJYZ3Y7L/V+pUk3X2QJ6PBE144+fAX28Cn2Xo9skDqN1kHENgBqpfDFhXnonBAD
0Tato2mV4PxRmPV6a8zdlsk2F/5VE8RvSlwc/AxjtGViRK7JOCnheFdWfwT+eOv39bVF62vWuuw8
68p56laJn37UETcKSj0yt+RjIK3A6fgVTSr2hNag9jGVnxeuqXpmBkUbgVQAgRuNndOuphq6nk3Z
KEGfXRKkFOH3awamDVfdkfyMRoSr249ZsO38nexAD2RhNF5LFXZD57+rQ6Hf0kCjux1DDDLcKZ+z
KVC9acObN/K4DPF38iHTZZfWt9BR4Z6QrChzahypzdNiBa2yCOGqktvJwzZAHbdEcM9kBaAyzZxN
HEmTtN2UvZQwdplOQo7hUxeeOl9wU/wdADUgfTEFiraduKbuBz7F++eqMHy0hlJZqkWO8lQx7oUV
PKfIkGZGY2qzLmetJBRxFckfTscUbIfNu2epC9diNZO2G4Rsi8J+hVj64bnervdgP3mhtfCM7DC9
T1rnkRjM12lRWMfGc1WWR61p3nV6fS3/bgNdo/vPLzbU+uiz5u+6divzmga5v4da3y68oPt57arG
jeRt4JlhtKZaiCW9LIhMkc6BOGS2jxABmWJbmF95vRnjiTs6qK9pNvy4MBbODQUEaYaKaIVN7WlX
baCZEFe1kWz6MIvBQhoz8L73iVf1a/ZzXJ9AHlpTIcRzmr/w2USJdkFZcmbRgkFQoDO3pjf6aYGX
uOuiSKYFmsy4fV2cP9kOiOFWFlwb5KQbORTLER/pLIC1fOkpPjP7Uyqhp0MZlxXiafU9pcfedEmQ
bqKGEMk8DTdmBsPMAXS/MArsVRlmpCthPVg8A6vE9YGHVhs3z8h99mux1tPwxm0KfWsMUwRgK4EQ
ksulWtu26d1raJkLApOOgSA4lLXFmlUNa8Ky/Pst9h+/LYuqT9PnjywneNXz65N//tcxS/jvf00/
8z/f8/tP/Nc1yW1Zlf2sv/yu9Ud285Z8VKff9Ntv5uj//nSLt/rtt38sU3Q1w6H5KIf7j6qJ6/82
q07f+X/6xX98fP6W45B//Ouvt3duATRibM8/6r/+/aXt+7/+wnYnKNH8jx12OsK/vzydwr/+un4r
h/gtpSP09+/75Yc+3qr6X38pjvVP4NmTSFSl8kxxnSHSffz9JflPFvD4ZBCsTeoPyl5pVtb+v/4y
5D8pQ/FaYktq2PjZeLCqrPn8kvNPluBUqGwsBY7qqMZf/33+d3+/2v6+ceeXu9ppwUlOKojJ+0cP
hILC6eORqk1YJn40bvKxISa+HXk5mBW9DBhLg5LgpaaAFLFKnReFtOgYE40VR46YiQJu0mC/SxT2
5hTpaRDW8Mul/PeH/c1ZfDp98OEcwyFsUOc0/5QHIKz2MXWD4lOqZjdphIl4gttg1d0tbXT0AUn5
NJjUh5N2rSUOakPbqC4t4E6Lj3wIwdYOb63FG+2PBVyNBK4tLL/fDHVBeBYzJTWpDotMzkVxXAr5
8SzxjBuMxh/fiVcmGrZlYaQ8qxEfMYahTtH8IXMAhoW1Se5FkMxzNX4l991UyJqSFZ9Z8cUl7ew0
wbF8+XV5M+0OmXWw+widkXZaz2yaQQTt4NRECzgA2Jrn1onzJZPVJnbJdgt7MllFEuwdP1QXGNWs
BfS91h6/BSpnWSvxHYuFdv55rccI2qsaligOSNXlePgFsTUYuG1bTT32ul/uAmkTr+p+4yIZeAvq
vZNyGDKlD7UkUCMn2XPWM+96agPuo9FJti5EsAkoks3GjeaUU6p4oy9ZWA5EtoescmOmRZHf68i4
5q6pkcM3TojdsFsODnRk6cUT97sgeH4u0ui6h+bsqkmHJUQBCEq2QyX0EKiTy7vRSrdmkz94nnKn
9B64wozviRObO5OCnIgIM3YCfROVnHzsCsEKJH914NzUvVUsnDZZwwnHNzVa0cLCxW2DMF8Y1nQl
p+8u2W/Z4R2Aaup+YxMAnPTYx+SAkisTXxEQ7X3uGEsNrC2gXphhRvzipU4AU7EAqO2awER076f0
snDbkcc1a4TlE67ZvHqd+ZIJmiDFNMDdKQ8LR4EK7s1o55I2fRdkXLtoj5rmR6ya0cIIRbQYFE8i
a7vlx/GemRbsd73oALMNLMCCdG4bbCuD8Mkkx3ZBHDtIMlBXZmZcOaEezaoxvyuoDwG7i6E0hfY6
lQTFuJL1VvWqTUmF4tY0lVlRVMO67nK4RCD3rBwyYlR7yazK9Q/bAfJaKwAr8NsBb0C89PmUKq36
k3bcrBIchMfBE9ZEOqdZ5nTPlR2+Wql/k09JPDJ6LVncGYXhzN1EHtmC0sLyrTnN22pWwgMaPHUz
8EtmQ+ntO0APweQ96o3wubei18+vJBq3qSUksbfMB5wpFYtK8FIj+/EqGkFiQs9o/ZZes60ABOqq
R1OFSDqE5pPiRcvCdmPSxSlJmylqHCL26oJr5+Q81sXo/3Ry74qi8yM20JmtWHBamwwkriDuKyuD
VSQkTCidKjFEv06hcegweZTsfgmjLm5cjYGYdiyBNGIsa5O2V5yqdHzAlHWZxrSci8XnGXgB7MEs
HR7MDlWlJxmpYQloSm0R70z3fWzNn52NTLfsroywO3ZjEs8VraCoza3LIipxFTvOnGmpVKrovkPe
4/YLXLUQ8zvK/C70yNSAOvm/CTuv5baxdG1fEaqQwykJZkqirGCbJyhLtpCxkBeAq9/PQvdU7z1T
//wH7ZYoEgCBFb7wBt+qbx0tvB11qDDAQnpMOcLs45Rt581uwHYPmykvxsYHgVsvxlwzb0UROnL5
mY1K4U9XGn/J+LSk6OB1E++PyQSWBi1p3BGjhv5WoM1P41K80/OnRSetD4Dd0I7nOd/HpXhrEX9i
5fiDSkmN5ZCGMqqU79UMVKfWHANdNYSGdcRJskgBKC1GbxoA1Afj9AZPn/y64INlNWOx08MA7gIe
qd8U3C/unNBJFzo6JHsdQZVtL8UVNF+3SUeGEo/ZS2JYTGqjaeiNYDdvPsXaO8i/z8GhEwHU9do2
IzVGY+v1iG0Ew/tgsLL5GVyo9dnUA+NDBMV9XnSSdP+ARRIa7YpmMTBJcEUJcOLmBIlLTmfUxoNu
2B9tyRaB1yLuvcydYUbpN5uYztnTCJhjmyGXvrFzpvb6RKAQ6eT+mA1O2h9nSr61E2vEjF6fb3PV
U5GV2/QI8JfCfcy3q8ADVyYijFPB0eEdHUo035KKZyQoMIh6HaZ0mcB9w4kSiAd6bTiJt4XszJ4V
wzq/G1aDsa86EVEKM3o6O4NlIpPfpodCT987v3my0LZBwI3Hzt5g7mIZf1tMPLSqhakxdliSBb8y
ckDRxD/WIbJIVrNCj786gQhPkejA5+K9b4wo0aXfyLz8De7z96Bo0Qs08i9TZwOqOzaPIYMCbphY
q4xG8eQ4NF1GdPG6GAGkST1Ay6WL14a5CJ5wjibNo3WO4H0IT0aGWjmHvWF+xhDmNuC7FbmvvlkR
0lBwIQTfge8JQJ0/9gPSSPb3rlBCEFN0WgdmNLN5Y+zyhTmPHmoIvc4WlTyxdB99GlGQA1SNUNHL
OoqsgGWFmtgvK0EXuPV3XsQuoZs8zkYN8A4aPtX58jqbuI8PjTKDhabqDwsDtmVst1hdbjVX3M0C
y9Qpzvft6P5UtaHAZFEp1RIt2iUsS8qDOoKLVYMS/Pq3uqzPedx8VvRzADwhTo2GDopJzc4vWYoX
GnsrV1Hr1YFG6L9V+u6qM2OqDOE5fyqt6l6zrVJmwKAeM/QRQQaEJoEVidrCTS9gSYah6rPI8+DB
r0KJXpZNHLPvZE0WImHzZNhVvaXC9ZtuNYO4bt467m3k42rrDXjQNA6/9mYMymy4u/iwtLZyTZo6
fZuibbfu2AZcgXAIkj9Z0u3piMmwgMy3dUoL+XLnbeTbh6Nf3tc4QMNtG34K2yTPZIMAO+t99Tij
lr6NPLJfa/reN2wqWU43cu7yr7wefta2dysdbesIeDgYd9KDQhA0y7+q6ZVaQrOdmuiuTQyu2atV
6HwdBY7dbLVsg+6hBMO3GWoWMnMpTxWiYwlRS6jumaXHv8YU4RgVemh47jTavC00dqFFJ5AG+vqJ
yFIaDNu/pwX3NMVeyWO12dQdN/evEMTApnBsSiXLTpGwY1j0GMbOtRuQYD7VFs5MprVPEqZ5LJuX
sV/eA5dCtL1BzOjRyqtdCnpuY0MV3XoTAmckxUfbTcKuA2+P0wLd1kjb0ZMCDJ8/tNbj3Gi/SUqo
hxVMlSHq80Phm5faDpSE0/Q9LjA4qdWyChmnI/bh7rSivsO7ZhGFTbQ1H90OMJ6FRc56L7pBz8O6
xGBVQKPAsEVu4pL4ynK4hGw6A9kYldk7n5TRhmKJsr1lLmsxB7O9+XfsAxlybRZSCsZYK0GRwwZH
+xPYIKrzYcKSu6G+EalQd6svMSxVA7hdbGvvQhZfns/W6gSMHzzD0ZINvsg39k4dJGHLFjxX5g9U
AKD3o9EL3qtLsE0hUp4Pi4rjJxv/0r54XQ2xLWxw2TbioyKldCarskZNBIlGnH9m+4ilBGFRwgI6
zinFzxxIgYuyoYnvzabqys9uGL6ZDTWohqpwaHnc18z5rsC/o7VALPzZqfUWIsol9bGstifgHYN8
p7JAl3z8igqmDmgxlOjRD2MKFtvE7J96Aj38PZIvX52/HHP6U0DrdCl3hVvehra4Z1l1qzVsU1IA
gpECuK37qLj1caIfPWjrtpvfC+VEVwn2Ia3tz2WWaMgZ6eauHOzLjKmCbk/6PjYYq52F2QI02buR
i/s6/IIRNf0Ot3KB39DS/CoXlJAn/wFYDcNIxXNiKm9rGJSaPwuJjOO6GGcG9rgqBlkX8axjczUy
/Tmy0NQccoO4J28ppwHN5lEOQ/cWtNgnVLRdN1blv9Zlepuq7p7VZDUm5bXpcUrerNoI44UwI4jZ
nUtdiUR1+eca+3ourMZIYw+3tEs5EoPXCjvJeoCcYVp8gcRldhNwF13+MyC92RgjIaSrR+d0SPEg
zO9J1LJeuiWmBDYC9mhF2mdjbm/+Eu3FMLP/+WTaWdZR4czh2KkQdVHL/5LDfmrcCm1RFW34tPE8
42c0ssC27XhMOueel2yk4GxeiiB/rrBpIQQo7l5no8zYbuHQk7sbW136r0MavE6VxRrZu5d+du7r
7rhoJK6mOzyWMj03hOAkFGkfZs4N2/d72hHVCG/5TYASeiqKL8roldonwSDffZLJNYjH26jihqBE
pDpGSckX2RdPiDSEfc+x82Qz84WgUvGeXFypfBAENNe2c2EHE/zHqfPLrP4MKYvEIlxoqYg7H2ot
/7OOfc+V6SGN0gAXFN5RpAhGehgyD0Qx1dC9lCgKeZXaX/C1TKr0h4oXoA6/Fj5J95gSD1tujngt
98aXy0MKeWvjTOOH6O95w4a5PuYlec4HSsRBFi9Q8ZNbbPhH0CVXmbD2NEN1NzuuFQ+nQwre7kBz
BhZS90kvQtmYsFhnXypFogGjFrQXubDareNY7cONbR/1mcsqB8L2vLyN0r9K43mG40ZwSIg0m8Mf
Qs07fZZh39H0KJ3iq7cAlY3jvJtblefKhAJ1jLIcKd851aZvEp0iUE/XWi/Th7rOL1rNg7CxFm/c
RTtqWvPTSp23Xvd/JUHw6BXiVrjML2HQGy/c4nfleOOBgmy+f8p1lphmfE0Xt2ZRkiPS4ppK/sCG
stkILNYiuV1kaDp4Uy/UHk0PM9sggl0W5OEaVKoagNGRrgsH4ISNtPqadIp471JwJcwjIDTqFAup
6Icn5utg1fhBaYQWgJPeXDbITeBpE/kXm+RCd1SUAvl029qKxpwPdWpchzpAiT+C7NcYWnBMYuup
KoKvMfLQCJJFmOVOvg8+TNH0h2hk1gxxtJ9GHTznUF3ZrK+xTyTWLcXJVHjBoF2Y7I6LtiiGndwZ
sPUtD0mNc88bT82YoVrpIoVPX+iFySjOTpDW596rsZGfChGFgvrtRq9KNGOnxRNh5iOyGsD8RP44
a8/yVhWJ0Hdj6Rv7AEaem9bi/M8/NYHnWa8gn22kiX93HYs0ZGngRQx57NJzjujw4bHQjG+WOvV6
EZFJsHKkJSXO64tDBH1BeEa6M2n1n4sxfaKY7O71eRjPI4HY2XNwa4gtbwjzZUZaftCa6rz+oxsm
Nqx+cvznpb/eAv46yIGv+n+/UesSPqibKRlwhOJsM/3vw6yf/ufN/xwM68gK6w3+WV9bf11/+ue1
YD3yPy/+857/52v/dtS0RDB2pFLz99cr1y85OhkCcP+cZ728zkPyu++x9l7/sP6D1/I5yWZB1VBr
OzAoXC0NZ7v83zcl+C2CdDqtNlCGDi7IwgsLidjShpnRAnXbtmPMAxll1KHsbFWwG/k99tznofab
fWSUFUqQnXmQxXRo+mo468l96PEW4l7KczSgUz910YQxWeGeB+Q5acL7vXvmup3z+uL6D17dSWjF
6KA7sYUAMoUksrgcmF03eee4yPzz+hPLqXdOldf51BsQZ7pbX0f2XmD6eNba2jxjVGueo3l8xt8c
GRaXDJMWyGfO/ltHJBynWNnbTwPZl1fuXKNE36PAJFXq2YF5yxfUSUVKTeIQgeqBCBC6SOhbuVWe
I1xZAywM7LdCc4Pfw7zLZuuMfgSGBcA1tjH6yoaJxIbjlu4Os9WHUZDKnwIHewlfj/JDY4IMiuAb
mSgp7JUJWp88Oh2afQm2n+zRuPgNvsWkTwkgOrLOEc26fHyuR2DaRlc9an7Rbas2eIx0NIzTt1iP
z7IAqkYXEYit9MuwM5boiB7EHn+kh9yV17RLwVB67mcX5bfast0N8JABafqFlKag3Ikj63ZwFn+z
RPHTBGPDGuLbogHF1AT2CYP5Mvh5fpFFGrPR+dUeZcQ/5mx/+hVublqDgcYoy994u4MNbPrPBkjp
NE67qSmwv3bqg0j7m5MNj11tEAWX0xVkOemKy8LbOBJRGts/0SZ4qHoZjh0SrpUlp1AOvwtjHr91
XWftLBuxhrr0dmAKAKozIPzCO4rIKE6TIwFR497SFpZ4mkrM2hhAHjUz71jiJ73pa3iKpWq3u6hb
00PLqe2gGm22ybepdF2Clty+6E7ro1EFjj22B2zsOrBZ0n9xVH85gLtpJjTPK/hT9AlwwUC8brsA
/d6CpaTmW86PY6kZRy+baUYiqdUg7La1e8AymPM1DUIUdjdegqAXW5z25hOYuLCrgYZSvcWNZLwb
eN5SgRlDGbyYKWVomGIXU44GdVt5rXvLBzPgozBeNcfaAsNfuiSZddT/5grIV4woOORWDbAaB5AR
5muTYidBScMHv36w9QRSPazkGLc9LiPblSnibHEKbCUwxWO+eFd8igBfEOEDb6Yep28zxOBHvXdO
AT5v1ojc79DVn6SGx7g27zZb4yEnEqM/rO+GKK9JY6ghZi2nwi6WcmqyBxdxSXTffxypXTOAgKi2
OpToJt2biJQ77hJ6Uth7p+shgjrG3XeKGP96+0mX0b7qNPTTOwObB0u+u31yo4zw5kb+YbBYLDDg
uwk3eCgN7zWKKIm0PpwsI33qNDm/ap3+QeJKScXNLoMmvhvJAKDOG251h/I4Wnvbwq4xIklH/1QF
Dbo82RFWHc5LMyRUSqiPXo/TTi7hxvWtpIs9nchUPigNfSRL9jAa1kUrIHen1aP7aCfZAHmEPokh
UzZjWpVddNUKZFxc6JXVhDN9mf8yBvjpXRczbCOKNsZjNYHP7V3KVbEr0RPXgfkRlx/bxvs+T17x
ZGL4q6pzlbvgzCyaP2VQIuhMZLSY8zWvqCKUuGhEiiyZLVMbLpF7a626PTaQI2czee3r8iHIMKOa
B1V7DIwnOY4PcyaHM+wHDGzzdkvhm4laRBsn809+F++WqMYYVS7pbqixPxpxnqS2cEqcDuc5iLJV
gRuoKedTNmnpqS/zm+zzmrXTGHYC9Z/LszXazouWkp1l7riPEsQx8SMlgkGnpZ/dd8d2cNrEFoLs
RXTjThvQNTTl+zwHNyK5MBix0ASbNm8q/7Ck3a9oeXDK7BXBnANL3Wsq5Rb8yDYVMAxo7m0RHPne
j9R7G+fYu9Y5wOagNCfEFLVg4xCQ5CKGs281LzUq3zWtoGg+Akbd0zylw0GOqNS0EmVlXY/Iebnh
Yno3PSLFydnEfGd6Lrrk08IXJY3E4wxq1h/mjU4U30wlcPkizA0M6THnk0jl6fbwmSUTtYlGmNu+
DPAdcz5sVcvQqDBSWqdTooU9fpZ19Lh05kMt6tfeNe6INz7R23KxrTpFY/kBjOeIo+yrZsTZ/jr6
WnLthbXT4CjIGFH1sbz2tWC3RKmh2E3wN9O6fULC8CFp8tdZY9kIhHjIxtAezY/EJAw2m/ZY6ca7
jM1nz232cc+jh4JAWctpNrZBWA5G+XHqmkuexfQBBgSmEcDmnpctRL/F/GFM9c0o4quZyifTpX7g
eBTaF2Gehd2HaYGNkF5c25hYDfdcnM7iDJr4YlR4OSWUqexsCbvC+2aRc21G5mWxYEeUTOiRt++a
bl1K6hGVbb+rR6MOhfbwsVHaK1TGzPYh83/YCNSSsYPLasefke9+To33iiJDAE5lmry3gscxTPXP
mTkkge37BsrAyYcDsQez6DAqHDpeCXiywjvFi3uutfIcGENo5IVJzUU+UIPf2FDFfErgw9SftOk+
zSjUW5ROC7/ZoaMWQtr7RT3l2/xtjnGEj3X8qqh42hHi+wVA/GQJvmklHQqWpf5QFA2p6mXRqiWU
3HjEJN/d1Hvu/PJXtcTnXtx8ijpF1wJBbu5aBrnXSrRfHStZn1FZQgwSnwsDdAmd+wdLgxvz0E/m
VWo4V7UZoEyjyb9NzvyHmth3QpWwqevPNr34GcOwYrvaUj84gfpHery8TCXgFQDvetBdlqWJ9q6R
j2S2/vNMgcOTTkKGLbFaRZC7yrNmWxjezZ4r7NtIJSmKltcI9TuqI87FpbxmBO1ZYzJL+9JnPuSu
4pG4Og5nt1tCxJPvqMH9qSc01fsOR3QjdkPd2DWl5lwwZDxmdcVqUPWqy1SHvT99dHnz4Xbs+pXN
INRzWqwOReX6ikTvzqDK7YMeSqDsTpgxJyMAPbB7287BbjaqatIoJ/4pNcaaEl6PEsIDHEJ3UoMz
UfrOEupDj0Stl3RYaTcnzcverJn8qCnNQznZpBdJVWObS0pVoqdrS8u7YKVaY5D0jQr3s6tZ1jYr
2OhdTKQLE0tue5ZnIzO+zQRJqvKSh+AfKCiTDkIbEfMgj5mGWcKU2wdWv0/DiN6dWEsPfT3+HFA4
2VNfmjbtNNwFDdQEBJmR3oRYfupTBfatYk9H2hkfUkwONHZs28bpSHwfTcaIzMrvQ0DhNAcouq9S
CaqGchub64M5Y0keyeHnjMfdoGP+5Ykm2S4AH5QV71tc2NyTonnTxvnBTZO3Uu/RkPSwVltA3PRy
uGSmc5CuifuG+ZRH1E08fOBp4aU72iDpBoDZFyo7xSZ06HVthJ+8Nk5wk6WvvHVcK/+wF+JrYj3X
oyo1l+TCeZk+ZygEysg+2mb9cxyejH7r+MZHs9B55b8ZXATx+naQJh04uXcdaKt03+Flyz0I3g09
XqpiWNtvwA5RhrU3Oi7B6mM+e7f599/SydzahPctgmDscjSfsYVigOicwuXw6mgpPJ+mNg5j8qsF
Zfevj5pJzWoEWES9JaB3NQE/5nTCCY7qEENFnzOKtrM37GYORySvfjWtKrTStwUNRI4bN2jGKx4R
b444x5Ag/B8ZOSshVzVZFfSaYZvmr9jetILCHLWzoMr3BhtSnbhhzc8W2Kr1Z/U3/quhbQaMHNRs
EDbjPQSpRjPsWuWLp3/IYyu0jWXh9sb/a9q7ZBXAcQ6txmDEQSvg8+ufUGxUP6vpGHCcrAoe8K49
WgK8NgJpT6xDW4OK3djrX+rCKjTZaFFS5k3lc52Z1ObGfc8nYDEF/DqWASWciolzqG0HFqoJdlt5
otTnRFShulanawocFaO7BTJYnbxuh936BWhcWzkOKP3T1FShOpy6LnVaTX0dKJbrd+cYjXOIybbU
pxNff2rpZBslFRPe2spoq26P+nrqFv7rqwZclTkRzVE3axaSCRhfKY01Mdk71u99kzHaeK2jA4Yj
eKh+Vu8R9Pt190MnbbEF1Qze2uV/vR2lwIOe4szD4fIgwge63xrUsahQNIm3Vy/F/Fl0/lG9BV5j
uAxkKLAabKP4VIfSccNCzJi5Wm7ntv2QorqpQ6r3BOKxWJ7UO9Q1VeJP8vivi1L+yeqCY+Gc1Kk4
xYMc8RAlec46Yz2dOpwrB/CBjxZ2VqQo34LliM410Uu2cytxLVs0D2hi+Up30aSw2KLo2Ft09ZCF
2lRD24SjSacjttIvYPCvFrMqk7jcLppbH5JY19ju59vawK/77Ivt9lWbGK6l0yCUUL7GGcp2eqkf
BzrmpjRpB2c4KvXUovWKoQg0Gq/5aDoAR/iqg+44TXSzkVFK91UebVzpNEenBZLdZNcm/oWltWSz
MZ/JFj7KcSppuHtPKwzCbhioY/nIJkmxTDVF7ObVFphDw/zroBTMgkS+q04Q+RKzTE5WXL2IEdrA
4oPWQZ6iIcah3FCcOzE+q//KoDF3tYKJKShYB2jIhB2/H/eG19HBYhNBNBwR1GgU+9T7BAWOu5Iz
f++jFi9HhxK1nlL5XojY4ASZO6v13qwl+2lVnr91mxbtKAUVZoeo77PTv+Qx8dDiUGR3TbpN1sye
YY+kcfrJmyrnNKsNq82UhkBD0RiXBtauWH9dy90waninSL1QC9uyvCJgS69KdWAo2BXb1qYfk6J3
odnpMWhFsqXGyvCmKDyX860fkEbOCvEQIzu4cVXLTO9BUHRV/mm3KabGMdmjKbn+6o/wBc1aq/gJ
fmKnaz0RE839k2yNo17SQDJTPd/q0a7p6+9VbVTo1OZZGClzYMveLwaNlt4fxNYe9BeoW3TJzOIe
iUG5ElaAeGlSiDhCI9ci11mbk8TOx8qjdlAlFLpNcH2bPrIOS9TTiS3YhhEagHs1HyxXVHsT4z29
LuxT3eqXNqAYMUscB6VqZjqmuK4l/OJUCi5zRV4JoGIbvZbg/8Z9OsF00SNq2YZqQ0sD3FshXuKI
IHUd6L6HMclQubvWCJwdcuTDviSTmb0xPVQdTb+qrDsiLPrOgxrytYbTySKdbO80V3d2rNOs8VSH
0UcUiLhR8/1j5czyAUB5SFvFedK9cyC09yWaPlN/MXZpkO3XUzeY3G/cXEt3k1lhMWnH1Ql7MfBf
ijtuAyKZLPH4m1RQ5ZUeOEYmKzA3BQerqodsSWXYxbD8U8aF1N33AlrotpYUTofC2Y8BccuSPkUC
6n0680kvc7ZoEjITh+TVUsgMyRqdQReYNPjyIBkOFcoNZUWpOZGeBikiOlu2WYTgt4uBZ5t+dyLh
Y7wUvLgwKfaVgSunnD6JOAXSIDNqHZW49GhDQfn8oRs0JxJZXMkDne08LdhtyupmJeKTfneyAXkT
7BK7Pg9Rcxu65Gq42ZdfPAQBoVFTtDaEC6rOai5EA2NbK6c3sC7DtnZZAwz0F8yRJMLQ+2uAT2lM
nXBKQG+VKDgjWAbKYm2nqobiipIqBddDkIdmf3p3pfVgEO97BRCRXhIe9RnRYMdQomyTBIkOg5jQ
yHYlra6RQK9Iz4MPhJ920do0aAv6coQf91wh8iH80UHiN90WN2dxvpUgCGn20LhhAuNE/9gP1ruT
kcBV2kGn5ZiP4jq6zY7tYK9nLj0fOeT7yKMjIAZsjMU+j26TPlDABTK/LODiKouoTJ1E0omuIuN7
UYt7VzgveQIOSKG82DqIHmmWLX1FdYgJXCrJ48Iv8CTU/6j+2QrMWUbWYU56cSxwE9SKH+I5ok9L
jmYnMJuxoHJIMNee/RRTf7NG/9Jk+d00yptVMxaqIPmpSaxFO5ra5pB5+0J6zOcJiYRBD52IDb9f
ArwOezJQffqexNiZqjKQM4LkSROn3cCSIxqa8ldjoUZU8Q3bqZ7ISax8myU4nLkxwEoUFX4DELNo
qsLoiymRaTHkDCJwP3RbeZRDgR9UUwTXUvP3tWNe7Xz8BpsxpXTIAHFHknUMi5TuQEUYUbY70Yhu
5wvrpe6C5kyTLUwFYlSuAdJDZE5xQhPuyRLYdbrmZz10HzqScDtrIQao8LZIRx5BYJNfxFt0CP5q
M4LfPyeR2QKqAzYPpgezxBxaLqKR3EjVZhpasgcbw2xor8eS5lwbd++IaB8ypO+2rUdP2+u/MKN5
/Qs8JbtfVf2lyWd0yit7uORww3Zry69I3YfFNHD0Yph3CumJXhxGqAZ1k3oEUNO1gEbi6q46dji3
gMChebOb5/RLNQVdv37vTPmSGwHFGvKNcWb0UgiGsle7z4ybb1WrbXQNasvaOwPFv6lF8KOVyw85
sQCJjN5nEyQswkYdw/vI/j8aDivp4t9RwQZKZ0CrEd4Bd/5/SU+tyUQDA9tDMwBDMQ9rU5TOr+9n
WNRXzssCOPRYdpQRbS2iaBZsV+xCNnCTKo2uu4JH6T0L38TGrrBKTcpoEK24aQrJ6MWERVHgndbf
nGhSw724c0+acxK7CI737sNskeHo9TkrBvK3kXZkoBp4zdCcSUC/LTH37b/DyZ3/hJP/9bUtD9Vz
7z9skoBxibLOmv5ImnYsWDimxXgIPMCjGlszHjEPef0l5skPkVJyNo1vYEVqKMyFyJgQZHKgAghX
BPi7WcF8EpAAOzpLXwQhv5pOBWBL8OE3I4ATfz843L11F6XAtsWl6DIWbGtmUr6MbcREAIIcaemX
CpsSNU6RO6Dub/E8/sLaK4BDVVEKipr5RpT1U7as2GqFK11MUoBWnny9SY95cqn/NOny1GoIM//3
m2b9O39GYcj5oqbl+mgZ/oefE5Sa3Bs1qztqqQUAro5eF3qUKLqxlqle7tS+9KZyxFSonxUeQdfl
JGzKcWprIWG5eiLA59LR3sZKe4wbc7+CYxbkQjfLwuLhubMgjSsued9x51yGUKInz5RJf/6FZrOt
t9Gkj7uQIilwQyzT45K3z1CY2FSTk7JNTChKqxn437++959jxkIRxIaF4YNk/A9tgHhocjNIsWHS
9c7cp0WoRX689RK2iVKL6W/hVLOC6XUTEdjOTy8rSE+zeJRpqUDgCk0ezdGTg7i71Xg7Fr/j4rLU
leOpq4FYrgHD1GB7AdJAqE0ltsv77HNnKuT+qqLkhBgrlWAgWH80RD0kPaJg+Qs65GQJkDnSiqLW
kSqQ3U56Am6ZD5Iqm0B4FNPR06H9L/OKQ8qk3Zydrj65PoIOkPNJsBPUYJ3UPgkFxPJj/EONgjaQ
RfkIP6/8ELSgP/O7HoE9iue3HGjC4nXIv6vdlXZVTUCO8foaKJtZEILjpgBmnxqQWOF/fyIYFfw7
qQr1TsuEtIJtFXReBGH+7wLmwLyrixmTmUygDDkSrB56H0NMEyZZWclHd3ERMsX/J6ya4ey6jRm2
Y/LFnlyjvr4x+/htVoOvVjgrbMou0MMekF5z0fjjQ1pafW8x8Qwq+ld/LUqdcbIRBOzGJttphvlL
l8tvL43vYM/2sktfzaD48nMWjlJ7ofDBhtqa9FBAleWtq2874T1k9nBfSmyF5ybiebg/G4XjRG8r
3WEfmO6SudiVnvYW9QkaLfUgnwJv2vVLf9GaXt/no4kIZOVcKkM6Fwe4a57Dq2tpkyQc+jqW0zkK
xpZXKuMUSTNMy+apo1Z3RFU1J/DqkGMQnQ6aHOxsWEvKjYVe7ljaIG+Iu8Lge41LsZMFTyHDVjib
1YNAd6zfasVvC2IkFaS5bfFVBLjY+KxNjk0UuCKp1r+bBHJWqz3rY/xVlQX+SvDezO73GlDGZX1z
NTqYbTWgI6NmhgJutZ7zukTtVeXFcZ3+8LL2FIjojZXyrlJTsmicslVtKCn6HzJwfkR6HeYOrsjt
GEEdCdoDZchrsxBxBRoxwiJGJf/wUwGDiPi3NnTkPRjGL3ucnpuyvJh64pIkgqFPLaLwBaPkKn6P
2+K4IlX75JeIhw/NVMdKyCFgjHoVlAinLBHHsrXdmDNSloSOnT6InZaTiaZNdW1d7zXXQPAqVJeK
OLuiMxUYpNgCKr/6RXLyYwcq7F/4tkHlHdXIpNPLgTyybY4pGFKfIoKXUOpQADo7oe2Uo9BlV1yu
2ZWo7dcm2Hu7fh0M8PxNN259lQoTye46gJH7brCekS/9EalVyFs4ud4372lj/lgneNLWSehUOFJn
IwiAOoYA05i3OkN1En6aQV9FwbUd+LHtdz+WN8fSWGzIezYO9lEOObmvIeuI3BjJM86EOzT0v02N
+Fan4jYr3gQGR5ue9Djo2Pz1qEBFwY5eNYrnYWRgKG7hL7Sm3b1G4WQ0KAUshPeGgj8KjQ+ikZWk
8jrEv6j0a9o6bJPkYhgtuwc9o8LyL7ULwj/rrfTScpPtpQYkUVU/ZLnsGh8iWy5pXNMZfxtyYVwG
4GmIlGylzNNbZsoTrjzyKMyAQo+H0JBcMBqBkEbJAh0xUY3sJ3rgHOwluTnklictd4uwjnQagL68
ynn5cPLZfMnR60V664pq9mu9QGLpvTcfyTF6MKUOMYCKUwreU8cAvkVHiPJWRUG2T+19lXTmVprW
uCNDxyEGYsUwFAe3xwd6Qss+FMGkqqQ9mapN465XwB5AmtXR65zdCgzqofXM6GHwJPDESaIzqLKz
ldfNPteq87KkbthOugVreHkwqZofklEDyFJVp7KfzfMSLA9JZec7KDA3bTBqDlcvONTgvWovOoCu
H/Xc4J/pNPFeOt3XZPKqo1FjEChdnoGkWWfP6/7+ibahgQz9WTP158VABxf42rHWLTNMXOvVDcRy
Dvp3ifos9SWgKDjgOnhEqh97mkFDnx5Ekk/gFRvtYqJfC+RhOjbRol1SL/PO7fK1/tKpV9afYNTR
BG1tYLbVjC68bzkAAP2HBfD60ba94BINS3bwK+t72gT5dYontH2WMgyM0qE1NesXxB4fBvKfo5DL
Y+x52bHICgPmyADcvGiwxdAwzBBjinKHcJxLMpo3QHTOYb3K9SosDwWNyuq+RASGJRJVC/ghpaXi
z8Y2Ig3dCmk5qG6PBzOek5NbFPR3mhyrsCzYOimn0wVGxLqOiF1B4dygebizlA9wB0Lw4pfvzQC8
znTiU+617qVWQUhkwBL2J7jUkM2e7bjvj9LxD55BSSUn7qTRMr3DA98v6RxOpvnbklm+ywazvdhN
316mxPhsAKfvS+U1nNQT/sF+Ge/Ryd3l02icPLuimUOV8CJNG/PSmLYha/H/sHcey40z25p9lX4B
3IA3U4Je3pc0QZRKErw3CeDpe2Xq9FGdP+7tiJ73hEVRKhoQyNzm+9Z+iGL/OU8npodHOnKWCNNR
6YYwIfDBW9mFWO6cYbmuei6XJDBuTcZ5M71yRT+o9dlxfoir1Tj76XnlDYxrXFEYgkWCyGk69EZx
jsdlOOilS5bctmt/djSvp5JhbaaVJkqYLcZthcLpjMA+O2V1hPYY5wI1QiMfzqSFOSaTs89KzcaT
eVv1HDFSXqhu1hyaHti8Ik2uUxTisMEogZKMpXCDaMb1xlkpgPMeJ0pdDyiztCrseoz6lpcclYWr
HgYqwPn0FQNal7q6S7VqVdKbgbz6o0jcJ7tcn1R0AXKx3tInOwiTdl489L+YuJrvfdp9KLmLNx/g
SL7Ow1aXfgYHCjiyEvDX0U5Jo4t5Tg8JhqrFAYTV5e9LHF8oeXZlFm7oEUjTrmPmkolpTbjaNfqo
vXqXSjAtS0RrVN7OyRZR49lIjGvDZp47TZVwHQPaX/2jipO6he1DxOUhyZBbFVHQhRr8Yyl2hmnb
h0613sntU2nIMb+g6u9Y+/kUUDSze8aNIbnt8zchpcE6snPC9O5xbcs3qYeV6nPXQoGOsYlW4rzt
sQSkmCCjmtHPsmou4mXLrk8o7fJMjUCaAy+gj4guB0yIVk4frmnDnPE/GXXFzTjyOgPS57xFdKaN
LakVjyiTzBo3+uZNafunhMzdS/fg79Gp5+JgjOJxHdLpVJUQ6VIrueoKUe/1fq88W0ogDCmuDDud
XHRCZ7/zWpxlCCm/LOZfbzDP4SezyG/befVBBpRnY8D5mtXSgxqYx1lrrzs9eIydlV6leUt2izfE
FY8Oyt2ySL/WtuBapQU1ao+5RLm7bkEpa3kD3NJuBr3dmUt723r2sVpcjCbOUSXQnlQbj713g1ri
RpS9tZ96VFyD150KVU2TfsBAOzGZ6laXRIcyXrBEMNd+rM990GzXwnooZEGzke4aLaMeo4MNFclI
0GJdOia6KTL9qcf5wr+poFa5eFUE5W8OM73NmU9PFc2cz1Zk5TRksGTE0eeUgElUZ8SaWNQiCSM3
mdlcE0SLjSq2zBH5iTcVLx78F0DIv7CmnWL6K/iKc7HVM4GTiDfdn8oRuYo9Ez1VMXERzNCtNa4r
Ft3yrde0fV9oL+oFYidC0MP6YFXzsMmc/lGadmzWB1bb9kXGnqp+EMExGlon3sr4vG+7h5zWNSYZ
Yt+Sok2WkdYnWn2ZdhpTMYR3XyzWdasNV6mHCjrqUDr3TLhgLDeiWslfgM++CfQG40wGH9mF/MRb
00fnUTgw1eL5RQehvTM9LpBB8PXATjTRIfCHBtVnhkgyzktWXTshTWBlLb8h99Ofgno3uWlwOUgr
aiqtSDA8eGs2fTqVImo8ReAlV/4Uf2jxVY3nnGr1k25FX422Mj0S/SRD1Nrt7NXE5GK9FRXvNYIq
TffIG0J7qm8YArFl9cHqMhe7VIvfjYpjKKNUNmxmX3hvq2jfjvUSvOpl+WWYmAXkdTsYyZ0LV2Ia
ms88yk+GLICUVH7x9eqnfOk+JiqnlnyPM/Fv441QKYJ14C0GKIcqso9yraPz2jWn0jKRi8FiJtE4
Co1LJ4hsZ6tpEKcmC3Pj2NoHJ0Gta83Zl6qIQGXdxow0Dz0KgVubprt6mDmwm2gyHvzc/+3PwTU1
qJ2Ml5Jp3OmTH0mtFUdAWofq+K1izNxuHUGk9utFLt3v32tZzBct6uwtYNAf0/s+ARy2VKMbnNRj
BTMflPls7JeETB6ROMthj2+CmWizJQiqrUNTjyQ40nPXwxAJp9bbS9OKzMdlSuIspNfEZLxInoQt
+pmlZsCh8tdn1m/4QRgGpcND5UdNwq4dJw3mmaGAKBk8KuOUcmAY8qRqF+2pYlpzhZ1aFeBU3dqU
UbPHuOBiELhvACqgK42x/BL4lVJPZYsqDy0u1JxC5HGcDWz2jGBUDQDlz2GUIicC6i/Dm5DSyqyD
gedh2kNfPHWuQ9xLZD8ZzBvy0XQE1+M6HMrahGiG9uSU9gZiLNeni5MW53RJKraWp9F2+TKci8yO
T4ZtOqHVe7CI4dmFzLvRMOlq19Pq3g9NFYXAs+jxDBNVb+vPIlfZnBxUDF200TqE5+Rr+Mnchouo
OtrzvkmQtOqp6+1sa2sOfIvKEaunCztRFeyw084FkC2jItEvBdmeegt2xoorovbVTnT86Vzc2mzf
9HPF7sqKlJUki62Na9+jQKv3BAe5sHdttNwai4EAA9cFiFumCja6t2EEE9dTZ5yVQVTER9sZSY2G
LVZPrbpRDU6V5JoTvj3Lu2TwCX12qu9dWb9ag7aP6/W6F1yoynUbefQrnXYe99b7GMyPgdbP28HG
oJbOlX3KdDCMTPyqsUHsh9K7bBgbQ0ONQn6z6IzhgwFTJ9QedBOnb3RUmI5l1JYr034Grq2HpZgw
lsiKjxPbeP56v7qkNn32ArwHMJe+ukV81bmG/tOD3wyHICyK2yxFJcToFKoHXDbKs6ycJ8nanljR
HgO7fVUtt2Vhr/OH5XUNjMtMXxkmvmYbpPAUxoJcqhSqbRtkr8rxhlOUfTUZ371ovZnRbYvaexza
+RlEJYg491FE01VXOwdf5q8jpQpUY3i2JNeB8Yj1rpQuL9ludlvMsrx5lU9qOrwGocXZJqlzSj5p
jeC83eA4CL53vqzpbnvGNCIjTffSjamurtxa9nbbX/iViXQpf7JjPkqdtadgREMXDZtChnftwPKs
LrlSdmRUU0M2isbpHUZkTQVcbw9AIAub3H3g5LKy29TRP6qR61LTkv3ksnIGJbQDWTn2PbSuOjBZ
tSX7efyuZcxXlKSC75a00YkNkihXeqLGVbuMNEeiUFmV5XeI1IJefUbRuaOZ3zXdafToTfTeI40m
dhYZI9U6K9PoY5dDf32a5zKDsQVyT9c+J3v6NUSCcZn0K9s8ZtruMXW5PBoKGOps0Lq02anrQtUQ
NBostHx4QuqTsA+9exkzI9rMt6pzoRpYg/Ob2WgPyksUYG3eaIganTUDEOfHC4XE9TmZNSQNUbKv
iIepPfJe4URhhC+ckFYjT59TgmoLiBZ6EuEe4PqgkAjGQJYz5vUylidkM5I7y1h6tOApkIOetK66
DcC8ojqsLo2CxbcnZkpjDcUDam8CofloyR3PR/KJlbu4lfGYBYW4BF0j/YKwIWTtS0ZaBqGnOspZ
Yr8I4k5/puCjLF7Gk7e6Ge9Spy/Za+xiORR1Ut9ovFjs+Ev2+tIEfcraXjdTdlDP5ciu7trQSc26
9pHE/6vSsERD8zr7fPOhMhZL0pxc9SnbgYFKD6oGNKM6UfXmOTYQnNKTkF0X9GduqBPt0cFt9hne
w1YM6162MJGa0fPy+VrK7hZ786+e5HZtgyesDzQuqGWgqDev8iL5pa6h1jDE3ps7DCtevYvrZecP
OEwko0Za4twZGmPhx7fKSOtLA75083raR0GRAhdTcMBbQpghr0x/Kt4oHOkrebBaKUYa2sYy73IC
pTkz5cF4Vi2OtQRK0LgPS/I0fjrApTezzd4Tedf4ct4qUupNQOkCPgPtpar4Ys7eW1qK2zRYsFvG
hup/g+FvLbTHyj/JEHuKuw07Z9lXl4uECZReXu2b+WDjB6ht8gZ5si4psf0gq1MybKFHlm6BxO2V
q1DGc6lEIVgl9lfpQFSyEccq94WdUTJuaWojn8KtqR0tRgq7uIJ2VRpRNs44a+WFRdvn7DD6F8xb
g/BjEXsbs7NobLCg9ZcSDCCxp2daDVthxcP2res0A0V5eZuuIwFK7L7hhYF+Xb6x0v3Sg2Uv05lU
emvtvrxNPKJj2fyWq17WjDvU/hXJUWxtxFx8yBqkGIkhlYOb/eM5hqUDyYHz2s+xBut4fWSc3lD6
HfGJrpFzEi5j3tRHSCbgkUHFCKaaUbQOYx9knbaS5+bsR4+Ka5Fjs2aPRP07xMcaJkDe6GOYO+Yb
9Fea4lxXaU093QdUPms0zlroRfweXgNpSGPiV417zUUMjKfFxm1OCtFuYqO9Xwq3JeMl+Rv5WoIG
f+zobCYNIzGnhQpWcELdVhUzqfzkSx5R+WqJ1ZGRSUdHb+rfNenSNrd0z5qN4+SXFRXk1amKvSrz
6ySmxrbqyo+xSK9k5LTmhGjEtvsiS3EVV5w7tFWedYMyDLR1dCUgX831pR0x4HoUOlwZSDimbcDv
WC/UmtFLX3qWIWjK8U9u8LFcRN28pyy+4+2S6NFM/7bFE9nMo0fq7FPLNSAsdS5l0npel5BoI8dS
QbYbl1tJvqBMRHtHOhzKbvjUaXhoYExCc2IhKb+QjlLcjbzTaATUU8jAbGm4dYZpi5YMwh5oL9QY
0x83yw7ydFdrYp6lvNyY7VU/xNVx/RceLSVCMBVm6omPlN/549dYIMbyMrNhLft+FZ3paYai1dyt
rIErZIGfOnvyqGuFKjCkKT5ZqPLWDmapkhhSXT+J5WHgoMy7KQvmVHVrfCljL9ujH9rE6/Us8ijs
0w4Vn/e0tH2DjPtJFRNUHUPrFyDrk/mg4BhdsaC2zXvUnviBppxl1A8ScmjLOydwo62EM4dREgcg
v/G+f1xttm5GdVJnYuzd2HwtNgAkxgjPYes4Dwkd8E2lrcd54ByoKjZ2PZiMfZ0fR4l5Kb36Shtt
GCTu8tsXn8qlHrU58pKAYz5Sq/FJUp0mZfp0z2o+sRWs+LoCYbahFAYMZESU4ZuQ8aAkIxFlyIR1
yIpatusUIGp5ToyRPlq1ld133aP6OMmtTjTPA0uyrKyUNfUYozm2ZEZegOgP8fCXSqCHtX+wrPF5
ErMdmnw/OYD+g2IsRbRLNLq2YrS2s5gT0nPEt4IEg/kdn3lTn5ZCJwR0mSzpSamvLNSjLntd0vK3
mbBE0J2bQrHqrHVItkwPcYaGSSdtd3aDkEsU7kUa6QuSOvuulIqPQkzXbWeu9GvSa9tHg9Wt6OBK
KZ5qYoJ3h6uS4uxuYmuJF9fewDdONy1V0q0OyFZJLgZAsxvXiS9dgpSwDViPo/XTI7BFm4PrpfKY
APzddV3LX2WLG8PpoAB1Hs83A9TkCkXYlbs7JR5KXLR0S0x62oMmBfFZ/JodS6kYemP6nQ0AkVPe
ste9WSYNWQdJbih3ctkTU+Sd1KUB0jo8qQYwVbP1nSqg8FW3RCUvCq6S5u0Vkysf5L7ZokGncD9e
QKjCRi5T+IzukGdwmfdx8aceX9QSqtazKntLXZICq0FLab8UQXqIUuoD7jQzyqDrrjx6r3vS/DeN
EZVG2dwl7efkj7+blr66n/GdFSYhW4qqLpw9DJhWftmDg1RtPIUKIRhvmJ8eUn99k9ldFQdHPxWb
CaGOVbkUeeJDu16aUyLxAD31GvTLe7sJLjQtOpRG/q6gHKXGClfK0jQegk0nRR9x5D8GAxFYZBGB
+SznsvrlAQVQmg6xJmfhp79QHFLcmzeqzNnQ6gnxEx6CyUuPCgyllF6i3Vgx+4ASDsjmX+4iovXj
/BPJE5FRNEYbu80/FVgI2C3tpdpiPqz1Mmb2Z9YXTxJgJLdNvc4wadTdh1/3V4goP1S7DrXfYemb
l5VpLWS7QwPbRXIbqHJKzdA0oLbs6ewm8uLrhvoRi+ZJNYANj44dBZqNHQS3sABvIuR+O0wZLLUx
mvchepDp0zwT3oNxRJ8q7WaTJwlWRIellPiNdnnl5oEZrpX2qYrDpivtxDNTN0C90CFByOrwvRs9
SviqY9oIyQEKIoaz6vTnMBWN+wnxW6hOUhqjU+hMbliC9paNeOZ4oJ6VR5+TG10PDchyaC4pE15K
rRLuhaOK/VTuVmvXaRntVp+eZuGm4PgR2+c1g/N6hNkWgCYkuulhtvPDkLkvhsmSjNr0PZGS2sTo
dkFv0iIlDrE6/57RPPE5nZqXwfDbLe2dMHCHa7RmCOElSkxmabNEIuH3s5nc8SprvsyWAB2gUfyU
5XUGKzHTt/wWsg6SNKbaqONofjh2VW1H56NwZhyFEichMxtZHU3ZAaseHoM1e9gSSdkKfu1J+6yU
gthIQ7LJv1lG/SqpV6QCFvmZ7bRnaJ0so5X3W14QWYk0zcRXI6NoJYBj/qbsm6av7U3WkVCU8oMm
MgIYxhvt6HZltYtmH0qI0d8pfle+sl2n/h7dvE8GaMLuo926c5GGAxpPuJYjbV8tGKdNWlZhAwbb
MN1HWR1nBOZHpXW/JdFK5ow0Pp7wtBzbor2VTJE6dS5Xih4UkYkZZ5vuafAAtvQXLkJ8mKzkLHes
K7flqj8q9mEh336gXc66pu/aHA9xL2l0kETKQ2Qh0+0vKGL+VlUWY2blSPqVRLR7qqnzYzxNkQGm
1lYewmXNG97ydO9LMU/N2D8aKIhgSLWsonoudNVVVxJKmXiqK3eVdD2Zg6naEzWKs0X0UtjlH0vW
T+VR9pv1qmz8s9fQrlvdP6Vosckg0dXLr0XS4jz7w0znO/n1MDsy3ye0N0mLaQa4nId8G8w/qOjZ
tB7xId+p3d5j4WNDp40nfw0fmo2AWQytjKzkYVYRsSynq/x6hg5PE5muh/zrBTocanFCZpUBDuAV
cB7nF4tcKOQOjucoZ9zbhjmNiCQaJtcumvRtUtm2tJ1Tkg+TNbzhS351ehZerXMJuOHUcCRWGWr7
snwP6/LGZZyWUnmuI4rrrvXv1U4yofIBd6QTytPfzxoiEU7RVxdgYbmWZzuKYbaxRI1XeTW+yrVG
7f3Mg7+2EB7t0Inay16i2EY5l8yM068IDgaM9pQRJrAN06r5NdQPi+U8KoKUDHpda30rquACB57E
D1rMvIrjl+Fa75PXRrM+mjt7n9u1s+0avlAZVajNRvNxgy7LHkmkH8lQVTYUzOseWMLGnqZTVokT
NqkbJPrPvQABj7v+sRL3SUknGUvEY2uaFo3EjKUrf1PxLWP0NOaKbdLeYeBlK76rcYZBMcBxcDaa
sfWtgvwXM/g/SLh//j/R+C84MUx5+y/F1fafRONrSSD+X9vfeT38/g+q8fd//BfVOHD/y3EBF3um
YVuOY7vIBv9FNWaSKcRj0JY61mumxkvg8b+wxnbwX7quu3LGjm4yVt5DufUvrLHt/FfAEBXL47/5
lqlbxv8b1tj6T7Ax4HlGyXuuxaAbWt3M9P2HypUuS9O7s2deMgu9QGeqboohtdZwAFmR6p55QNnX
nBloU5+nHFL55udn9eCg42matMrd9hLssXSS+eF056m0jVO9MnuGsiA+tpzGMjnnOK+srYWPh0iS
PzrGBu/nRLsZ+xQWirwRwmeKSWpNAV2T0JKklbjrWbNSJwckIn/Gl3lhzW1yGOMyPrUBzsSwvK/g
woY4hZ6L2icRtu71uNCP1XQ9N8Z6ztGQuYvhYIa+QfbB4LcMG5XbNk99vD6WuhgvhShPGuXjICe9
dZeckhGC/q0X+xWYeP+OWg1KmUSmKZac81NfkHIO24hvD2yTfRwMg/rr0oJnKFMGflXtHwutHMGi
BzTD/dX6+X3fxiCOhpfCaT24QW3DJ8x2k8+QQ680+gNedzwwTkQ5BzrEkAZfLqW3DpHYjHqfB3xj
UzXDVUD7CBbNlY14cKetzktbLjdOXt0ZVvrmNKgKClHeVY23rYjWj6t+7+pavffHtylgfiq+Cupq
saDHka0H+YRD0gOCTc42ts9lxl6INoAFTcwLwTjFlTJtoOM7rMxtPdkbUd3XWo1woyZfHTOM2NZl
MsA9jDmqs8c2hBAIOoGxXiRp99owKila2gejhfHVe09BYoC/9ChnAEwISvcqMCKOO3Var72TfXqt
xwZHXrPOzYUQHXXXuP1oB2veUEn5QCkxIyElLYoAtFWnQYg/QvR/fIueTzkO+zinS1/tVixYUe+c
xzjdz/BSLD0FpxohFfPcUweMDTcc7Mipolda2+2XaTLyZdHX9ZCMC96oO5jXN8VgfDoF31bRPJYT
7b6hWqisJc5XGZMHZe5FNtBIGr0BCb9oSuzp64VGghUUBsfSGznxuuQtFUSsHoynfWcO1t5DNdri
BhEieIeOXWw70d1IYZbOnKigSTvK2+y1q1M/GC+5yaFCjQMI0nb3+hRdWnOwl+dTo9fHWvfvYkPG
c2xKobkWt2lxqoR2k4OBRnVyxjV0Y05LH1rYOAgttYOol2gDU+pjNeZrqkkoDIbsZkRPehhyK4Hl
wv80yrtuXsZNq+fPnRG9WFWAjcTVmIyz7OIUAZYoR5SHjflhD/qtNmLShzze5sYaNn4GUNvMQ9tP
asloA1DdPDnC/RjrHsZoacLFha+bdIzR0u117+TZKVjnG+aPMAFU1O3WtFJc4AKdt+ttxt6+rZgV
ScmbqbtFeyzj/IXxyyIc82Nn9TDDF+sAF/eq84dHgaotLGBcEBXDBjMRi1Ru8cyAOtLbsIReDAkz
E4jFsmP3IAh/iwEjhR3rO7Ewgpz0fjuSWCHrjO8GIuq10JkTHjocVL2C++XntECKZiF8rl7L1L7V
EkZn5V36bpfzSZ/KXdR3D5GbvXM/pZzgHn1NCwi3eL+nJqXFZEXZZdrG91Tvp/EgJqYO1vLz9E7M
F2WiTLbsHCkOg2NCx7G25UJJIq+ym96QMyzar2zQjjFjHoPucej0+yBu8nAwuKanzLodk6uio8qY
Fv2da6XPwoZl1EfEesN4EppAllyLW7Na7r3xULBLcHplb5PlZxSG3a+e6jbVf+LaWJsv3EJ/CDJO
ZtOxYHwP4lN3rtEWHBFQ3/RFSrmHdmlTiPvB6nAxV8OjUSM1txcCumCtkl0C2c5f2VKSMXoAIf2n
t+p7vZnekHOjUFira9uUBWctOPDJt75n3yZ0EEUGj8wby9/a3D0ZwsJCaj/VRXvu7dWnmAvxDLDt
VOj3EZuANy3046tHIQh20+xrjisM8uteo969G2N2kwElXMi4Ei8Nth5Suo1h5ZuMQgv4Go2UjA9I
aXmsnnSe3vTpeKDmJsuydMkh3XXRSAUgDCgUslaMyW3mO3/WxYZTlPg8SZpeBZDOdo60f60rBsRh
ta/Tyb5gjOSRqbovUap/ehF0C1kaTFZ7xIHmXUbmtA9mceEtMB3pB96mdElmvdvZKBp5Tw08rTmc
zOJ3IlBfxveQoIqQmRiWdZpB59kINThmGvtg4yCaCc6QzqURFVJEdVdMTFLJrCvwe90+mObfvjXr
aOLoVbcU0eTVNa8thULYgEaSfK7OupuEQ7ViiJJNFnRbsQCQ194QMlHQ7oNjS1Y3xGKiYFiNIfHK
NWXPP1O1VmFPII1Y8X0w42d0Wfexjw5gQpM/jK1F6wxCXO/pv6poIA+0EmpF/nKaW6sOJVrObLvL
WctvF2zZPd5rx2ORrzTIy6446M56b5R4SttsAtuEQdaded7cvgIVBwcVzqrI3CMWxH3reC8zGqVQ
nu2BiVG+9yOLLtmyj2fzFWtEDJfRei8tJguKGGc1Q2XLX5UkeS7zZzAPO630rgphPTWG81DN2B+9
eXzNvGg4rD7e3tUiw3bB8Wn9fYtcUS4NpyGA9ecn4TxTYK3Ne1SxF34woCVjGo2JOijo3FvDBNJk
8kd+9Ri0wb5v8t+2QCXgAplvmK6i6ZkFQqW86DV93HpOw3o3O1QPvfZQV9A7yGEZ4edw3kwUjLpo
wKW8rgl+tvaXI8p2ozs83uicuRWmiktCChrHOrsbZ4hld4e4Ko5uw6Bh3T5PLm+4SdenYC4vOmGT
4QevqTGlJ3LOjyQ3D67XAhEU2ntgYzZunBvMFMFJ5NbVgIwPXFfxNghHP9QNGtLeOkwAnUJGgut7
EbfFwQ4q8yKlokmZopZ2gke34RJ3y/a3ZWeP1cKS03Xtp0WjZu+3T1auB7usEcmmKgr878RDUc0w
NN16oluQb5LGfwYp6DT+EwXgJLS86CXP3YTpaN0r0P+bxa1VW/7eLaPPquqoQwaETx74jm55cQf/
HKGzDlMAiAM0FbpY87vVNJgHY/26sd7XGl6LKB6NoLE23mt5PdkWsYCBPqEDH4uoh1HGtk3bv9Rf
UF2zfk2cCZEeIzfjvwDcfpkbenWWgft3GigkD+Js26iwxlEwt80tw9KaHgy/+QPYgmkodAP9jx6m
Qdj34jLv0YgEeCIX1NCQsp6iQKr5Ev229xpKAyiZfGYxUWdxBRJCe6vls8lQ1vjGhFdoF6dRZ84r
vJRXapzvGV73Nl8pNGX3g5ldG5F+5S0utI5Sv7B6mlM9muu15kQ05bShZH5eqmDgJGsfVt96qzT3
AkUvSvSieBgL97I2+Iz9HOGB1xClMla6jl+cel4ABjBgqbVYd5GdsPxtyVgfNUrk5LH2rgvob1fp
/MvJ1ojFq7lFIlvxUcYEjWRHmw+sZJAA/IX7AQ3tgFDQKfKPyjCoO6znuMT7rPvLnwz6qx5jEO48
2ataVmjUjKarKTuXqA0RgcrrvBXRY9oj6qKv32yiJL1CRDBu1sSxaB/f1VZshwz45bWT4h7NAK89
xLwA1Z1NPkW/Yzt5dP2VMKWinuMsFdtZX7/khkR3Qgfv7ftMa03aeMnv2Re/vGT6WMbh01yB0Wj1
O4h92R7mWCVRdj9q4DmLkamFwXSY7AFKWDTeGyYSAUdcGl104ZoOpIa4exvjHg+t08EROeR12PRM
uctS75eZlRdR234lA1ssFOU3YQJlBsk6zAT0q5nfGZBAQx8wdjJolEMrcWXo+U1g0DH2Evd9QAwb
VdBFKFex4c0h+3g96n4Yiw4flluefFcz0Sy0bP/jA8zUdwulK3Gvf2DBnUvsDQYNOUYoEP8js2TO
wfyHBQeGjYPm5E40sFViEVZDtovQqO+AjVN3y9s7QZUptKg1HxMjJ2R+mu3qEZku2z/TKlAt4J1E
kywCphVQj0N5iSfBJFIeHSyGznzCu26H9WjerIl3IyL9xmxgC9IEO6GGIQnq3TD1y/1kjpdtLR7M
TkAlmOrjuOII0oM/drzcU3Nyjt3Y3i7CeNYb/zVqsksNiy2XLheYjyHRpXlRYNlaV4GIRzNPTBNL
jgN6oqU37nJmE3QzbIF8pY1VsUK1wbNpRKjBex9xRKrroe7ZN52VhvlgPOdesnN959BG07yZRHnM
PFhJ0SPmMizihYxqbbQBbsYGSJ/B0dKrse+SfWqBikVycbQW1ih4fxTiXyNhDKexjBFJwhBOHjXd
pTvrDcOmpwJ3dstLpswgDSgBQ9jJsw9JshbedcNxjZlqMNTF52jqB6OdLivzxTanzzSJPuJV/Ao8
531M3OfYJt4OfFoR+q3deF/0VO9oYc9bL20Oc8IUnp4IKQlqJzScP5lZnVDgX3bpzWywX8ZRffCB
XdJyOhjWeGxNgoW5LCoAcEu9S10arTFssr6FFCsF5bl0PgU6PpnVK36XwA65OGeNjC95TbobO+9R
ujRs84FElaX5vbla/S5YoNn79n6MH+nfAsnd/cGqVZ5nO/VQ/NkYvfBWqJtclRnU3WxAZOO6oGDV
j2VJ+7zhXJ/XcimPVSNQ6S7rN9d0kkWIIL5J0lacBtpwu6BpPtT/K+YY9V7XxttgMClhqAdr+fJV
BA7RcRHW/zw2N+Z4yLQ5WSAzg6yRb8yXRY8JjSDDZRYI6zrDBhUCVd0IrrSxq/ppW7kZrKhWoA5Y
0VaHS+L3Oy3lGeIgpaSQ6PHbJBqdFoPkz4J2L/d0ex8UpNXN/RsxTvN+/S7GCDCNjsg3TPSuz4W3
DBumDQ3bXtJu1aeFH8gARKePtzrD3M+DPALqXmNAumRN5MGgnMuzk5iAQTlpA3An5wDnWE5cIu/K
m1pDu5ZrBzDEuGEKka/YL/i8Ra/Z6+6vu+qvPeYurVy1IGG/764F3PPKTY/q9ea+n9FpybDuZZ3N
7yP3fZRSOUjBKSB2yUOqjko+sOf3uK3/Ov7qWKtvR/3d9+mgflY3lkRy9GNybO1gC5fqXh2KFC8S
83b+DQJWD6qbjk4zF3yxbtWhUG/SnDqOzxADRWPAMjM4nfZ9mPH2Mwvo+/jiDpnWnWZDrw4ih7OO
Ekg1nGILZRcwxO1gLvcssNXZljdl5nqHFSkFBjuJFSYHOsZrPyIxyZm18s8X/us9qLtI+BGbmon5
/Zff316awM8HOmpuZ0nwpalen8dOq49uT8P7vihyjCDya5op92GK+blqfNNjIpM6eP88glabXMOh
9rUVhUFSGZCC/ORNG0sdyjzXg7rhEjmbns8wyn+fQLU+3ZadmPbqvUxRe1O4q75vdGeiu1JyoQtT
26vPqZ5C/U917398LBibFR0j2Ah1JkxMtecjRtKlUZ5NtNZHm06F+oTq9JF/4LYrf2ATFjfxclRn
MAoacUR1j+ej3VUeZanIl1fa//i6bl2cIpxgyIAgO6nXVi+p3i1oT5/QjdCwdpEcqitNHn11Jqkf
fx6rPXsnVyTHXL0dHDyxT7zi1os1TsSf0+/nav3rFP2+q/4I7Zo4BrIOIg+2eqgfEuegPWMz3H9/
q1Ub95irutPPFf5zSqnH1I+xPAv1CTbVkHOY8Iao39nqZFd/8fP//3kKqp/Vt6buff8f9fP33X/8
Xv34j8e+T9umdfFlqF8BJKB0DIQnbnr8hubRgOQQ6hMiB/U5zcAZN1Kjbi7mPutR2Tk92ZA8p4Vr
ejvXu6nW4c7LYPTU/qVZEAaCqsZ8cFf51lF0yL0mQDDUGu+q8oKm8Yhj0xyoEckZ7Zamb5tWG4/a
gqFK3dRBjYvKkLZl9bPHgA+kYnrM3DAgGkRjkcGotSmhCtryG/X3//3dyo+avfCxSBYMXC7cx8XO
kgshb6JUsAuonyPTrV3kFjyKNa07ph1zTa1ZxPvAcWMUlfwijqXc1h8hy7NCIyYpz+omkNvGz48/
j9Ft5hCrX3/fVb/y1Wn/8/f/l9//PHOKpYJxWmY2XyoR589//+vpvu968u389ej3S//1wM8b/HmW
/+6xn1dXv2VO31sVoQg4WBg///HLn////XLIcFlt/32I1L21q+J9kw5P30/3c3D+8Xd/vdWfpxko
gSHzJJdSf61ePuPkMgr9NamKlqBxpG711905heKByjs4jpGDgej/tF+MGVi9ulGPqXuqL6N+7BEI
jJEOw2dM0acFsi/TSuS9ulnUg0iDKTnOcbyjaM42ksg9ljfD4v/zMzo8F8taTBCq1v1KhTHyJlAn
QCyXz+B/s3ceTW4j739/Lz4ba6ABNNCu8oV5OEETNFS4oKgwyDnj1fvT0Pq3Wu16t/4++yAWydEM
UocnfAOA6UNpW09rZ8Zdte87vZiZbHB7FzDCplnXtiWhpiE9vDV07OCPdXKefvR06jWE6NIB5H/q
78mX6QgVbRSZ+7WhE+r9yOwBN8SFPHla5D9zAvpMKWbE5/WzWRTakomPs2o+5/QO4FIPdKv0pF3f
EUkcx2hpqFTCIo7NJYY1gDolHHrT2SQVOp2FZkmiBNKeq/+8++W7pjE9slDwB21NB6uzxt9fxrBs
zj++S6AHp3mJSY6zWf/D4CjnGNXEkvp5xpR5zus7ixvz4936XQzOjT6thWDlnBQ3bdMS/WLGW50n
fM/pqunnv36WjbigmhXs1/ba2m2L6YzAa9GP+Y/uG45n6ZbsmoqxjuuwNoDDpl/WJ/3Ld5gQthQG
669YDLOt/OjA/Xi/PuihoKbW+Yip6se5PuI/OnJy3Yp+fNabmFwIvYquPq3NuNgsAUStb+ecjghr
clee0xj4VYySw/oEHWNAFO6PJ7p+mRQltVli1d4wuQNL1LRHySpPr78+O/rZBoONg8T6OZyT5FDn
2avbzgDohq4cb6sy6W5m+Skw0YtVhvnzy999RwUGgZbWOkYWGMTZ6H9/6QrKAK1nI/f5n+/mOuzO
SUh1WWGtsWvCqjsv8Rc7VNCz+tndj+3w0bUW5uD6nML1Ea1ve5aQQIQR2kUtY/2PJ7E+mD+eTtRY
JKnePCNqzFz748XTi9MfH9eZqTpZ7vEA+b4+hvUB/d2jwjmQTQ+77lNIuWt9KJVUB6fK5XGdaT8e
0Trz/GRAdWkeaYlEXn0edEV99uZTGhQZwu0Cow4dnd+4eHnYRKE0E9Lqa0AnYT/q+xRqmd7MlwMu
Hfrzj7eoXAxbMyJ/Xm+hqe/jj/ut360fLWcgd4xpgOnZEifC37ep/2FdINe5o+ZJLZh7aZkj/WKV
Mr6RIOyxjKA1LXMfQW6e/lbolSFCbGRrZh4iH6ZIT8jb7ulfUmhef7rolSJAOh1PpeqyjqXaqWr0
pXn54+P6bv3ONQwaDwQQ60iL9G0w9N9Y8QL/H1rxr2bRrmP/E7Ti/tq2169R337vuvZP2Apz/c3f
sRVS/YYTs29BisfkmeLYf6AVnv2bCzQN/SrPFo7gf/wBrRC/+b4PWUH60hW2Y/8ErbB+E7avFHCL
1UsaQMZ/wTH6z7gK1/ERHzEV+k4W762/eAore8YFpTKqk9mMD6WDuT2uvV5U2QfDL0Hw+BTwf7pJ
vyN1fraB/rsjCtN0bFPjOf6C5MgKp3CWCezzuG+xgtgsfvUq5B2TFS9GMAv/onj1q7qQvkAOpGzT
QfjJ8bWp8tfrc1yE7f/6b9Z/DzsDEdoqrYhvDrg/olHozTQv0iuZ1eWfr+xvDoUAm3BMfOC4Og3M
+flQuDFbFA6X6qSJHGmWvmk5sNjeayrYPx/pVydoLoojaSCMxxj4y1PrZLS0kQuqMDBGtVc+SKw2
guKUsgj9y/2zGPPVz/py+ljSwuveAx/kW5a+6p9vYIVDThlxVXbaoHRsmxe/bnaVL2l09BR0apNG
gX9jNfRhy7k+eIP3YIc1BrnF/T9f9a/aZeuZCKEET9OSjv/L/fXQ3TE6NVbIJxsHMw3uZa9V6KcL
RarLVE3PreN9D2iY/fNh1yv8yx2wpYTNB6qCNOXPd8Cw3NL2rJIhZKTQNrsb4Q2IyI3PdTc9Q/xH
bSK8S4rlkvg1SH4jvjZOA4kTh8PYaSB4+fJ9ItP3/y+nBVzLVp7nSASA/3xasqHKnCHXfuqcFngK
JWPpcbTOHslG/e4bMNm+qfkiAa+u2YVUVp/mlK5b1Q8vPm3TGQjyKEOAY//jlyXm5wn+t48JKBnL
E7BLlpc/n9fSJ9jikQmfjB7bhWoQCHz3w26eQdyODjOCVocnuk+VKOt/WVusX/Xd1iHy07H1z38a
rL6vnMFA2PAEaPrdaCLsQDfd3oQTIq3NdJlMKmlmMp1GKb/E8WtBS/JfRsvfLQLypzP45amMaR5R
YeQMlggwNnLyFzkl19WbPGFJ+OdbLUzrr3db+azijEvMmIRY1dV+uuKSpoSf40sAtqY6oG5xKyHK
jqYWETChvTj4EwERGTII3NjA0kPCZj3zx2e3sU+dGhCUMOdbn9+Zs/lWBYwd21DnaVSHqjUvVUhZ
Px0esHh/duz+uUxw3C4/aMSqipOrtFo6bMN0WbKDQlq7Co+9zEEUlPwd/f97wGmbAZTxWB7L2X6Z
Z2TKS8gZrX+HbsxtLRmgKdHixkUMdWP3D8XS1BuoaIwVF3LNgDQRE2oaxmfHkTeDgIRuRSesLnKE
j+Cwmaq4X4mVhgNlt56vYzs9xjVWTaF9DsrpplScY2GirJUWj5030YnEgGqb572t+VQ3eR2e5sA+
tMly6Wrz5LTf0j65Zp55m9pYdw/qADMCoadx2AuVvGn0vSYm6PEkFEMYjyIbQO6T7QLr0kuxvjNm
inx/JNpDRS3Wm8RXIjN4GVq3Loq1gPd927bBZuS6rEmekPt4n3U9klYo9nI/18Wjk9MtBkYwKJrK
oAqfXy2O6dCC3ghWvFHBph/n+dmKgTWb/XU0uDh/6ZHBIQAd6OYHHuNg7FS3La2JdrzHYyknDI1z
KqsBC5i+/YELnDpNabQZdCrAgxhl/tbkLRgAxCK88F4glgNCJschNDJvg6H6qoBDOBOXaowsPVh+
XYZ4eEjU98nXBTB/vEQj+4RY8G9QrIuVOteR9Q51hXETOJxJ4C9Pk43AK5uw8odnhUZ7nqPGlA78
vmrV/inVxrKyCq/K5RYUQU1L9ls9TLeOmV31IYoFEDLyX8DE+oM+XjzXn1sUMpSRXVHrvXX1nSL4
AVaJu1FqXrDL3GnGT1piTZTk18FDeMOeLnU9g0WiEFeGGg0xblABeE4w30WdgjEVuh0c9f6JbJo/
brckDPgp0WQNchCid0NBiU750a0jsxqNifmycEbbIuoOdRUb27ZOtIY7olNz/U6Gw3c/5nCCmtim
kWo+1ulD+T2nUvDoerhOdYU8M6/u1rP3gIdtJmt41vtuUrdkIletQ4uLxXVEn2ucnTvVUU2bYEhj
g21vUKe+6KE86s3ZNuUDOmANZmf09HQ7HFSmf8RVdiuC4WI3SXVom7K9SZP51YqL5s6ZOLc+Azqq
u4csWDJoqkNtBhPjwxZI5yTv1uGIDstboifuonHgSJV+tEX45HWFwISZQ69LifYZHSWyVRlzpTyx
3EIUHS9gAtA1AOuwrQPcfA2kLMMyoKWvoms3EEc4acnkVOlxnl/ahZhwXbYGvdVHmig+MYQq2uLT
lElkaeYL2tblDmEQ8yuk0QGDGXOBKACB/hkUW/TmlVUN5pClr2tC3FTSV69Jr0btnOq4++yiBzMz
BwaGixUiHGKg62ZSPpE9W5YaCYEnarQbmJIA9/R/UP0RB2wmmTfQv+QRdQanNUlO3bY5lMVRAvah
XWPYD5inG1t/xvAFLg7QOW8BD+CgCd9Mt2YTGzscE+5NNI83ajHA15knVw37qfGg1tmAjseMddtA
3PngNhPCln25mydxQWeI2QWChD9Ub2TXzzDdmOk/BI8sHI6qzlJ7yEy7sg6yXXC/uKF7lxrcGECu
wx5ek1864xmHeGAK0Xi27foGXCTWvpXeJku0jA3Ecg7gcd8ztxA/ldpoD8KA6Np7xEvwZI2KnN6n
8wLJCjWxqVL7rKJpHmK16xZOvgdZmm8yy9wnBvMqw58e5Ol8WTWN1gG5Bi+yT970dkB15Q3hzpNh
cmtY4roOX8i5M7/VgfmSRAWqi9bTGKjbGbYr3MRyF0i/2/54RHOHFUx+nHJcAvXg7/MRrNnZ1vQi
I2ZAFUlxtax03ltUlWhGp4e5RrQc8OcmmoZyj1fN9x5azd4tJbqfar4ZkSSzlF0cYpBMmwwvbvgp
AY2ksHmte+5I2MYggTCkUoa3a2rri+xbdxcsKdIyKqVz2UEaBYMndiho2RQn6DlKLELnqYfuJYw9
WoVMymrB9GSS1Cjt8OyNnDyifKwwQbcb0EYEtryUu4rGoaD3m4CEZXi2846KJRX8Qt3ERQF6A4AB
2gfRloksgJyV90UF6sgfCNv9+Xvtd7hOs27N7Jmwh75LE94TndsS0i1+KpkG0/oT0GOXgw0s5nVi
w4mKhz1isKAN9LMrM+bQsCC+7VyQzn43TQyXLm9wzFPiih02uodmbKDtBiq2gcwcZTx2z7Ou/OKD
cFBBoGOFlB8csTUmcsT0VSUuSZJCaHY2MPFN0Q2qMqRGSjcKYayTX0QAKp28A8+rY9mgjwCnfp80
1BAAV4mG6iZxyueik5diYgpEQf+yFOOT0Gu5Kx8W0423Lt62AEjsj14BFGFdgtwexGti5XsgA8xl
sYX09rVq3QvEv+/ZxLS1ffPVGz1ztxSJC/oTN84yVtCf6GhzMku26/zpriY90JWrM4lmt7OdcEWX
HLq+x7BWuLsuLHA6q+I9oLx+JxOE1R32xd0CAOykydOwHpjhBAY9c5kC8OTe9UUMruxFdP7wUtTQ
XAXcR7H4X+d8fLI8f/yShP42SuU5hHf7Odz3pkcbzBjfJ6VzNwx2dSL5joHDxR/9djBvc5WMd4bv
3qYxwAe7TG5FPYD4qOL7sAZmqXC13QKGdHZOBhBAuw8gzgDFBzX7Y2Hszdi6KIRYJIyurZiy15it
dIdniTehHDPXjS5AZkezXuo9AzredFMRH9vcL1E0oTEl43rezWLelymI9si+N1vxUowSV6XPa07u
MOxRNtp3vafdBK1DmE/Yhdh3RQyjuXHFIw2bYmeV5btUoi3pGv6piqodZHpgJlmU7+PZv1jxXN4A
B97Vabdsw7x/NIEIHl1g6blow1tAyre109eHXoI6lN087BGIwNmn7r4BNn7oCyxVJtGBbYnVcary
WxdFHCZF+qwyRlF+8VHWQzmC+YkIP9Gr2WLWiVoGrV25zwPAOfjJvbne125i+zABfRxo4PXbrARv
Y+Ef5hQA0ppyayU70yfeGibno2NASQZURUgVpgRaIYlJbXdMfcn8n5VzGvIUmEoZHT2bAyqcppDv
drWFElsAcCKaOjH0j8RjXALsVQ2izrNCQHKOK6SV+l3YpCbuZiV0LOnm2jzNPUXohIzeXN9FKGHh
LNuzI02Hfm6Ho6+ad0gXAIKCkLUrOmdndam3b72ZHtAwfGpjZhrwI3A0Q0MY5We7wo8RlxbFyfMr
c+d5UXPS9jyayFy3I/3nEIORsccT2YBn07DD7LoomHeyovdhQA5GmVvtLSP4As2V4aQlSBx9dNl1
x87FZtOViEQ02OKqITuuO11hg9WqEOTH7xSSxxQ6N0uD4GlInYDlTB2DongWtSOOC74DsR/ap14h
xsaucETLAptLEd0rlE8QhnjNgjo/zEP7JauN4DCHCJTlIsWXrFN7O/uImzti/0CgsdglKOri8Oig
Ye538j3ok/hA9iYPQTzcy7l9VTjQbeccWHQUa9cJ3AJNQWyw9P7Jn0ICxIIw3eptDOoYBIgsEbxb
AtBdr/A1HUECKOuCSjEOSzNhukGY7MY263eVXfWG+aO6BGEgLLdpTPyTwLXbMNcR2nE+oKN9nkuE
XKQOClJvGZAxMG5Lo2Z/F8RZ0iQzA9ZoIqCLr1Wk0IglbE0jex9WIG+s9kPWIXcZkM0kYEMPDXIt
k5JwnD2cJayJM7V5QKMBHE5O2/WeLLb/HuTvI2vSh9IPH9ZQt0tIM3GJgsMCcFhg4U2DpXu2MKsS
37uZ60Zo6aqqo46U0Vy9UNVHQwh9AVmYA9wuoNWx8cll7WARDDYThg37xUZ3nX9KcNFpA/G2gU8+
aC5NmAXvjAxvFFXwVTUiUwJo6yCI3JqCQCOH+2rB3jwhSOg3zV3k7x0SUzqqDXKd6CoMoN0Xm+gC
rjnLRmDsA0T9Aw8VZMOqEcrgMQKXIlDWtZZe34UINOOuj73XoE3A5Zo4mDQGqtDpVTjc/3GBzJGT
pxlSJeeaJ9YlWQKtecyOouDmluAohukBMf6X3JcPuJy9VQ6qZ0kH5ap+KAM9xdzl4rJPA4KuUbOq
Wtwe6hcslfP9iDdIZWKWa9RZdrB83AdlW97aA2KAnpMfwtrHNDVGCsJB6ZD80nPRhQvI9UhXQp/U
1NZ3FkNsfATXkKorgCGwztE9wx0WTYiqDbZqYUPVaans1GdBjwo34DZGNWUdoWHfpptGLbdJnu38
KsDUD2G69bR7H2P60gq3g0W2gHb2SdjmO7xlyp30NRhAS1nSln2JM3VaxaCsfHi2cwXvK7JOoT0+
2+N8C5jg5PYeN57IngQNrlf8ZiiFi2Y/PKc1cU+ehQBwy3tZ9mSmuBCjn3pZn0GvKfJw/k5Rr89B
r6tFqXMLnR+b0fzBQRGkz3ug302MalKgrI1nI06yZsl2hqSIZzwAuyU1MSlWL8xDa8gYXPokRAvq
Sae2hczvdTDFfUKCTierVbLc9u6rB0EBDNp8LoS4kzVzonXnJ6Tl7jxvvs3S7p2gDDHDAIQNDSut
4H/oP63rH244YJL26kiMi3o4DgljpLCjR0VJzxbyVPb+52rALLIC6GhhvgWbK77CPEQ2MCQkCz6s
5bf15C2951QO41XkFCoSNikc4946WezGkt80oDxR9ehvqDzrfBdF9pYBn8byIUCpdGNNt35uPU2W
xlja0z3yqf3WcN8ZA5zCHBA4C0YPP5nWXGqy2ngTcoKx3TBIuT1GTaLjZ+0dgQZBMLle7xNZ1S9r
NbkOWeka97PhS4pngvQydeZbvS8LJKU7fLiagTmtk/qhJGTvLboVGFLcOWh8dHgmb7sAe8E69PeE
GGrfkQkzgrUihh1D/D9aJrY5etYuujoGl/sbvnXudh3zvl0jxbxOtIM/nYu+/ZxOJCB6ocXUKx6+
NfWAX1F/0E81WvqTLN3rBKw6sb6iiwlRQ0LmygqWGePdjCiXqcp5t8Rcti5BDC2zJ5ymZ9d7n/bR
V4yzl4KqSiNFyK5+EwB2A9TFPRmCp2mZPurLlIauKbMoVp18cH2KmZ7Bs9eFy74VZJO4nBbJq2B2
1JJCxeig/43NabRbewN2B6c+6JAeCQIbdRNrudQGwt9V9lyr8rCMsAwjpv9EoI5+XwHAtzS2qxKV
hUpPg7djYlL0GoqPs0wW1FbIO3TBxw0RrHGoasiRs45a44ZWz9EiSPT00F5f4kYXpzaxVrupzRiN
uzk6ASd+mDT7v61pMNGw2MtxevQkbKS1sBC9z1wcKAKBy3w9MvDCmAS8U3kLowPzWtSzBC1THQn0
vWURmVFnT6l65JgkrRUPW2Eu2/QPQyYOA7UT6ercmlEpwOqjU3VEjoVsfS2fJcdYaaqGH9yPKIjM
Lau64uYkgsvkEqdm/ELxcF834z7rA4QgLAK/3Mo/doN1v86HLnB4hA2ZfUxChRgdjBH5zV06cqEa
8iJ5IFyeXej6HyBln/xuYYiv0w+JBTvACWJNtQMkRiY7O1vUGIeSnG2e0BXHGyrQ6T37/VCHbzJk
4XazZd+PpEUI4dw04EGzES/BSuCRTPEfxL0TbiOA3JWOqF2qsGumFepSWTaxMhQVzNAu93e+3h9p
uID6Yl7nwNmdmKJb4WKvS7aaRKwGMiR6KzBMGCrMl7uIBwKpMcAaR7CQUrnLESiI4upEemqAoh1L
KoPRsUbfCWULrOrqOX5pZa2Oyc0IAPPQpJmB5TCyXHb5FGENh7smKvZB+yAS/nbN8jokryBVW/AZ
LDGZm30rmsF6WHPPYpGo9frRLmu5RZ2XvzbdfAcUhl0q6I1t1uUW1tjeFWgCEcNDaDsPzpS/rVUa
w+Cimyze1dCOWcR9H5sUc+tGbG2IOv7Y7AgV0z2W7fAzSI2Vi/dakhCeIvbrgU3hcXIf88DRoGr/
u5+S8jYo6WD2iburLohVFapZjc29SxXyNxkxMpKyj2WSewe9lKzGdJWihxRZxQdnkm/9hL+pr0pK
3d4OGWtU4B7zmS0kWagoLeXHduneVQapd1CmJFGZy4LK9maHMzZdGCasOXNhM6rXvS2VhNGdJ7/X
mDAjhkJwpEtTUAZ5uHbqETG+o8qwoVmdb2TbAxpRcC4JSISLIIwDjVEb4fjzAeP1/n6dy60hyFGr
5d0aza0XSug17yrXYW0myaMymyv90O2OP+oYxyEUMWzf+rn1qy+KBuMxq++t2fwUuITbFU2AIMSk
JEYQ1Y5suKUJpk0oyGylQ3Q91jdlEeKzwaif0ucaAh8hMFBqRsixLeZPSAgT3Hnxw6KeRg8FwSoK
uls7Iw/tpICif9+yl7KUNmjtFPk54dLODpRXH3p40MzfAtv7YDhFdSA9P7oh/nGOmnv0qfKPVY0e
fYVIIBawWhhm1lpzeYFqTP21ygx5iNx3UNpukCf9tIS+hxUuuW7QtQg1hdVNkXr4+Mpk2OENdzuK
WNxP5tC/zGb+mqcD0k3udIIX6VaGOizu9FypyNjDn0Oo2wQy3s8Vsjil0Vxw3lwm91wGOCmVi404
PSR8rAqdW9z6dv0kejjW9QOYpXFjZEN1SAVWVRLdeOS5ehdGctYeMouwIemndy2eT3dgTTbRgMCa
Ce4XA4xgAIEzvm96W97kMcKthNukR1cURJxd4L+6SOe6OQI6bWV87kqla6RhcloqH1leM/2AhBF6
+OjJ3Fn41KDHUzwWox+CKnXNZ1lDcV/l/eHqdudUv2D6VyPkA8lCTN55fQGS6J37T7h0WGfGgvz9
xS09GBgz4b+pDAodyEgehrl6AqQoz+uLzHp5dpk5YxiWN63GPrlZ8Q7bt3A/D8Y+BRa0i6yR+kFE
vVhqvwxLw3tGTd4J0G/ayRK9+DbLvramIc7gwj8VFQ0FlAOtfY5ZDBTv/wMTj9Pgk2pmtRd27Z4n
P/r5Zf0uQVV+H9Xpl7gsNnNWzjfcTefc5aNzXt/98tGOehu4E/ilEuMiB9GJvYRSD5UrMc9/vFQj
aDVYfugv1AElnHqKW4RZcAoIqr1rDD3QX1QKGZ5jnW88VgE7vktD+wWpZLzgVX+Y7AkORxTfrUYh
60uv3T6aVs8rCv77P36QQDfaZykVDcuwrfP6Qrlf/HjXa6cihF/4iTfq2qQpHGZrXD8CbKO5V5nP
bWqZzyWOSIe0oDQYBfImQonvLhXxqy2b+s7pMHUdjTg/GZkZnnlKz2UXbvPJrF5M2dzx4+lBWj2c
yTSDbZ8NPYXIIgY0jAS5XzT2k2sZ4gnGQLWXCX5LSqEq1Vlue3CICLTypMLMAKlcBpT+SKG9fhw5
xvppGl1rT4Xf2I2qgMnSczrhOFfPi51Xz1hpe5TGqVOs33mkYZ3q5aNjvJtSs3xCCJaiGPo8SEo5
Zpm9i3cTqaG2+ooGqvuLkzpsRBiytL0hKX/rt24RfbNgr4Dxbm1SAMs+r+8G/RR++s6U7WEInY+o
2oPJHoN+Nwrvk2F63WFSaX0LTSO8zXGUQZ/nPOiX9d00RC8UzpZNW7GDe605nUOZvSU02vcpbcPz
+tX6Yqbq949Vg5enl1XZnkUvu8GZE1HMmQkVYfQAi2xglIsSWiiQ9of5SXXBQLeJF3+ev7IdORsJ
PvIFO9NybF5cVJeCppxPvmPvhZ7FENfluZuVeURw8a7O25Dhh76iUXQHKu7IqVt8I6D0MJ/MfTc9
eH2TaqtNHLYbXCtilppdVOv4tNnPSAZgCMIUR1oSG9+ucpCvNvHyinFiTHpUX6SPKrYA+w41rmPV
LI9x2quj7dSJhckkFMFKQAQ2ySmP2SQeIshwtBLFKegOlZf6B2TvcO+0MJOSg8J6hD8lQfYfkhzw
Z9JFWEsiGREvU0kVXBNqZfG1xoT5PB+d3uQUnKY/QybsWdeQFSEk5K3pOwPioGGypxQxbQtIvcCF
YTSv79aXwGl+/xi7lYCB47Nz9jezVyEdXNTDOZIOBxmj39+t37nh64hD7w3VY+Q2AhhpfRQvSK6j
7r4R6Dbv0RF0EA5pP6PheevGHlv0PDxWUfwxi2q0G6ZmF1XNfLLC7lWgNILQ7SaaZxNdcjuj8DCG
d0HsnwXWcVvZBdVdpVyKdDK8cUh5igzSZFyZXwLfOSbebZuYp6icPqu6uixu9yGdiBitGd4CcSmZ
r0jOsyCED2f71U1G+nNxA5XOiFCqoIaBJwR1D+czTDPqBEP7rSYo75oM1YdQVPs3G+/m2MKBDt0d
9yaaYdRZHjAy5El96VW7MkU+WXntx8TNv7TS/0JiAo4Z5WG3D79MdXCdnQZFxfa5CF2W9cWlHzId
QiO60RdgivGYbSufKTFF2CxrCdlkJrjtfRTCQF6876JxR5FlC0j7ELMgYzjG2larrYWuQBax2jXy
c5zZn5qFP9IsWKRMbHNjj1toRKnRcvMPYRWW9DT890KFX5BR/YL2InWvpziVKGuFRHCQYhAVxKQc
Ieq7xT4v0DK2pqDfK/Pm4C7aw2PuxF1exh9Zhe5TM8JSy6I9hZTZUfT9o6gr/BCmfj4tGfToxnD2
9hDgWRCzwS0Q7unFwRB/whx03BPNNneLpAJOK+otEcP0o8rjGP2uKLGS5jIinQhkyfvBazCQpafs
TCgQ0q8LYBduk/KUB82TZQ4olpM+rRW9RIVvuhQ0rQmVSYXFz4ttJwKEUrQrjjteGgXdy4XynAC3
MLuABBL6MomOMMhbnAQ7w9ZrHhGE3dsyvcbKfLEJFqkdkjP7OWrpHqTsgboAwlVEjUAJespCWZxd
Re0bm5NTqx9Y2K/T/wy/l3+DXXQ0xOxPUDBlkhUAa1J0BW3L+QVf1C5L6PQt5Stt+1jM5CqVZUZ7
S0sJ0SPxqvwLkV5AGpOxneXUJ3SpSdFQ6xERVFGCpRtRNwWKGNcGnRmstzKkzOhoMeXxJhSks4Q8
uizcPkyJpMvsklz2Afk2+noj0iHSZhD0CTGh6Z3i0kVsj2pPmUjr0NafMG64IsFkbI1Rlw6yw8Jy
Tcif7PLeuEN2cP/PICRLA7r+clPAkFqe42r846+4vBAXLJ+SyKnJrUsPnKhJSVn1KcWTf295t8uI
/EuzmyYU5//52OJvjm2ZUnBQCwCU+tU8snUGN6fUn50q3fHOA/IvDmRFF5cygyHchxLaogQtMk/W
xffEjcLvXmdhtEWRYglnUnFzQxxBS7nDPkjdQPj+N1ia/AsoDNtV03OV75vKtmka/hmWVjRTkToy
Zdj4nGXUkSD6CChsWIZJJhExBeAC3bySaBfjJXDVkLF6TN80mCOOeYo5Rr0gMvxDSUYM1uBq61zO
z0B/emVxRTv6imfWG2Pi4AiCsjCJ8FqMCW4fVwhiaOq8XZcDu9p5qD8mMyJCU0hSuOI0SBPeaARL
pGawGx9I5AUkr2PChhsu022qzxIlBwGBg1bc1GT3U+JgwAUfPneH5zmPvmMQ9O6TktmzTtio81xl
Mz5nTatFLj8IXWSMZX3jFsS3uDEutB4be37Jpuj0zyPCsv8CjuVmu5ZASNLDePMvgNVqikvDp/SB
hkuKpqzp7MGokv1qvEmjVzKn1aiovLqhRjOgATSj1Yjk94M1OAc5mSXbARVl34uJjLOqxbYuHk/t
YBwzvXPPI/WcJc88yNsh9RN0Ep6dgAZwZZV3S6vg9pvLW74YA4sb5uSynjGK0M8komJhh9E2j65h
awCEs6hXI3p61Q3FIqZIBqOHBJocxQSjsrFzoi5BQdROxKlCFWRLmaFEgnYr2UL3Sfc4RjSmUmuM
0cPPPnoLGTE97WsucM1AX3Zbzaw8TeBhJeMRFeqfRxkva7+1N75nyVgdqDkYVofWedF9RbdLdxny
XBApoC2KUwWk3GsvKDfmtnn0o46WFz6jRTjAvLA93RqJMRMszFcCPepVVHwcSnOpaO4MilxgGLhq
V3XPa629MsoHx0tv4LR/L4W2hsIbalcG7idrINwLHOT8kpQEywRX1iIv1dDuhYQ1Ho1cSPR06upA
uySBalPdVFdhJ/N5BDa1TTP3gkbdgQ7BOSzHL86I7ogsDoHT39uVd1NpkICM2ScaJU9Ymn4Oc+a5
PtX6Jiyj78Y4PfdpOSDKkuHvpN0Ch3662IELWAM503Ts4JCU7eu/DNe/2VEsvKUshBSlq1zNAfgZ
sRr2YEwco01Ptr5kvRt4fEcMp74Z3W3hJSStCOmCyIlRl9HNO90wKzWSztEwqrrL/gW/+1fEt7Lx
MBIu8wifaCF+OaVulqOsYis+ZW74qcqTR8LnG136zkakwZv5JtCIs3IcLhp6hWT9NTDrD7bv/su9
+ZvF3VbgrQUUCQdI5K/Q8z7uh0AWZXzqUNAFecOsQjY9QW4QZEu3BSn+tSFVGxb3q2zov4RAzltd
35AaPwaeYtvCMsIczH8PCfG9cKJ5TyUMRZ1q+hckrvoLTF45JmsOCHllWbbzKw6XABvacDZGpylN
gh0mR9i6xjtzaBNkVZETUnzcLEhpaPUf+7ZApU0E49kznWYv+EUK1HdzGo/7HnmQPfgJbyt0NSqG
cObbTryjzopiD7TivuzVBe1zAA/mmJM8FqWxqQbVonQ0veZzUmLYASpW5Ig8BKmzU4arLopcSJjP
onkx0qzZrzXx0IjZfZrlJFJ7R6VPoaZFYS37ULldesrqot9XfRzByUbwDGTlq8wFnF31IKN5uVfD
soln+haGPe5Cp5LnpGHa2Hj4bYVl4YqqjA9N1Wb4HQ0UV5X5cc4A6xo2hP4eAxnAEwU1NV8Z7yMa
uCZ7RCSix0GyIC9F8YKTOqumnc+73DZulOk+4jP85pZmf5T2CeZlc0LOhIJ2OcG4Q7lwK5f6rlZV
9ZzN2FPKlNUqn7vp1MTx926Myx/Rx/+nRv0bNcpmW/1pnfu/qM5ur02ZxQXLz58Ea/Wv/s6N8tzf
HKa358By8oSAHvUfcpTv/AY7SDqmaTkSrodmQP2uO2ujVgvQnwXFN23Br/Fbv+vO2vZv/FfL1xwR
F7iFa/9XyFG2JTRc/+fYVlmAZmFYuFJAj7I9Pe1/gtd76VTnTYbPaQzp6ygnlCH9OTiaCbAhVFOe
2AKjJ+qn5yK3AD917GY2FrnPRZ+zZ7Bend28oo5TyOfKqBU6nwI04ULTl3JThEux4z6SL/hhNTzK
PkROo0heqPziRRiPObYpVfXBbhAdTcF4mMvnoKfO9b8ZO4/mxpFwy/4iRMAk3JYEAVpRXiptEGXh
kfBI4NfPgTpm3uYtZtGKrq7qqqIIZn7m3nNrf24ZutfNpVhr0oryfiE+03CfWn/1QcXH1YtbjEFB
o74H1Gc9e+jFw8E0zAu8Nf8COX+E9+zEgZm2Nok65EhJVl+/kTHeUs9A0VERry4gUR5XFVfRxNLr
U+86CLKZ+pF5pA8Q4XRoupIMyMqRbJdNtWtTwHhWSVp9lYxvanFgzGhLcxuJPX9DCDbuZDPYWIeQ
UTq6kb4x3w+Q0xPFt8KQU/JhWZ8WSBUnJA8/KffrIC+KyGgVw/fM9q65s6YRhptwng+NHIwHy8o+
/CZVB9dJg3atGE9V14mdzKWPzSDmm/WuE7dcNo51yv31FaAZSzJ76gJi67jyvYOU/HF6v/YBeUgw
80sa2BaqTdqkx01gTsQgJbb5MrNnzQjKCmvd6EMNwFZE0mTecxTrl/yJfrF+TEb1GaPKJoEXQMwC
cQwU+SiPflTMCYyKmSGhT3iTUpPxKNT0/L3WqsYcGmtVppHPS8AJx5bD3jVFexgkOUAAM6vjMngM
E2FB7kbR5e8xfZRg0vOoeRC2RGtIFFB/+By1oBsrARnQ0e+Zv4l+pfXaF1rcHVyQ617a3z2TEtO1
4+bkc2dssjoVNWhzQps3Jxz8NBKEpYbs/oki3SSQSV5o5AUhOtDydgQxRXC71tiEd8/aPxLofzWa
vhwXFvdPunZOptg6gbb0r/aIAVnxmxJAiwlu0J3kTFpkxiAXSt9kwWTTyEuOBmdTrU2+9Wg1cCj9
iUVvbJVfnaUXZBfwxV2HC8GP2TGtx+ai05nQkZDqwhy1ivHku/7zWrrmzcuUebMsuwr6kiyLTOQv
RUZJyJN19mL2dDPVoodl/zGzqKFbz8GDQGtsbH4Qp28hFFYdQrCmLg++nsVkctOjNWJRj3lSwUvQ
XJfxhc7bX6F4kBmjbRTbwSCX93oxtWDiW753s7WNcsQvTsWKLY+hFpsVIgqcllPoEnJvNPm4e51V
DTmzS39Z8VBSXRGda1PT1DDZA6l33t5rtWh1IWgs6/OcDReiqtxHF80ukXLby19M9KGb+I2MWug8
wkMitz2sTTxkgawdEUC4xCg+Fd4lm4sPPRUdehHzxUmKcxZb1s1MvPdUi+WFsiXot6ZochL5WUkj
cjs04TUn8I3PzgeukIyTy3BDo1yfYByx1iCZYenATNdxk4YQOSGn1rIMbPKlo3HTX+Z5CrFBp0jQ
F0QycVnwQUPui+qrcYJ5G79a9La33EqjvKu/gP6javJkftbbfa/eaNcOA4q0G3NDgyql80jvyw+a
bmHTRlcW2DhLalU3d5f8Efx5+r6f1XSm9vkEZZlFa+0SQGFXP4wYCbwjYjDEmvyRwaxc0MqOrdXc
kmqoHxwfTQYFb7Uv3Sa9ustKp0GnAxHYIK6vtlHfatV4H9zOfBIFSLd2qO8EzD6tK1rNjiwKDnCH
pByfTt1r3V/zlB5aSS5uk78nc7IePOIRDnUAXzQ/LT1z9tEostNEzl3QVy6ieSqUKEtTts6mBkWv
0X4B0Z5f8ti8y9IORWqNN0cHhkjVIw/cQ/LqsAWpl/FDXzj5jb+6m5r3hqf/kOqZDr/fznc1qFUU
J1B7E6Rb+wRkVwDkNWbtY+5F6/5Mstinx1niB9EZMM6p5FQTz8cxZ5g/55W6OpVmhotu+6Gz5mHl
6upxTT35xQRP3F1LeyOr8lJ1zvgmEYeasUAg5CItMvIp1IfxX56xfdJ0k7TSXqZXu6aX0sBeHKtN
2QMY+rPMjJckU9qFEEGk6GXx2i2/mym+j6npveWa9lm546WhAQ5W6JnnwpwB6Gw+EALUV4BELjft
2nYPZgqbYKGjX+fli4yNLxoZRARoYUKMkP6JzF5CuxPo0jIbMhBE5LgNhGM/EbSMBfsPbaD/jgIJ
YaGePGZe2WAe8UhMW0i7nJfsWelFG9Ud/9S5dqtSUMeKxbXR+NNFIKo8Zm39Gad2u8cGKM9NkZI6
7a14ElaNvK64gXjTkZrnpOaRZCT5Opab/LOvsJoY0r971nTEUOmGbkdLa0+2fmWWvgXvDh7Bmc58
cGEbnpJaBzycIrvrljp5mDVf3ArpfJmGjvTYMd9mQypoBcbjmlXJvhOO/Sx4hlCAhI40pjMImBhw
tmlvZglMBaXmB3Nr/jOX5Wc1Fsb7Ylz0qfbfF0DJFEY/ASNDy15QFQC7e0smH8DzoI/9dW21Q0Ni
byqW+Sy1+bPpz5ph+YHTNqTv+E1xM4Vx+e8icZf8lHoet2LuGgfRIubreu5E1m8mNcBgBEUH4TgV
hOL5Jbv31WSSq9tPxcyWp9Rb60qjQsxny02dYmJiklN7x25zDkKokK9sW1bc0Fzro0lrXMmlO5YW
OsiOQcFJkvuyG4vlTC6Wd+Tjjqls/s3EqozXmJVqnEeDsSFewYI/F2UCPnryL1Yro2nu/HNvA1lx
rXsyCv15GMhubFCTG9m5W6Q8IfxnFQr9dSK2LjRSh61D3/RPvR9fIMbHV7JWSAUqqiKCqOJgGkvP
jKVISG5gIbpl+RfdPFWBVuPCmJ/aiie7SXr1jPPyZeg1+7UDLloOcJxqo9VDb0gizZWEkOdfpaXX
J4Ja/3S6LVGzx8MhHeBTZl5+U2s27oaeNgwwGzqHRWfMNHk4AHifdxOz9K9ZOF5o6pDQZxwFTmHq
D1nJsy+brj6muEVC3mkMGskPgoFATrZy7A/WoCWneWWttnp+MElvvE/OSPGIyQB8vnGMZ0CGfQed
XXitt+smM706tvw7dioOJSHMTkq0Yy8EiJnZ6x4tTfuYZdpdRPsyuJp8yWGkU0awcMW6iR2vqo1Q
b1uiF4ux/gR2iOIdX+/6aNjFbzen7BBmH0DMcG8edWHQJE0XpStpta7/o7aftVTMdxGLn0RHj1G1
HnWPFZhu5P2TwWhJDYN78RDPtjQ/V4SPA8m1l5JpOw5saG9x4mLzXrkU3Mza+xlrh5zY+ctgNOh+
Y5iyRoP6sGMqV1FqKTEnhyQfH6lZq2vFd3HvYJTY4Xwpj0QpFXt9S7yerMQICVR5x5vQo7xc9WMl
7ZVUnoIV76QPl4Ih2WSxtAFegFHVW94EWYqRZcavLomuxwFhXcQ27c4okIKgW091M8b7deAzP/A3
ckztlR0k68DukwURv0NAiml7b0R9sJL5yTez9lRAJxrZ4+iFiAMfjc4Z9bjcKuyWpQKgqBEicdeA
DnYm9VyJ5j0lM7MY7ebkTRV3Z7M+F2T06Fm63GTGMgSZ46NMarSWmXHqlWBKoCAVOADhLW3LDJxl
f0Dlr4dpWf8h2NFBZrmJFrZE12xhfpkOrnjA/YI+UDlrRNdV7TwNR1KbajhdvFXu8+1G6Yvpo+py
cfouhvj77hqpvMM0NC99NjZbFwCMNQHfOq/+FUPl5m9ssqgzmxcXKTlL5ozxQVri7wRlzM+fS3Ae
ATMkMmoLs9pn9todyHVkXCGWdv9dlM3urK55yjIvdkwc9UPuX5jGfOUS9VOn1eUVTGh7whtaBy5j
lqsNH76mJzr47kJWMFPhg2/6mBEUJnVnKg7gj/mjVGm/dBaxWw657QcU3eg7lvhA2jK8ActfjIcO
uPD3T2aTx+YJe/FasSWuUakr366eE1/js8txnDr6cJKJjwthahBgUmyH4wYNzgA8UVX6DG4ofMeM
mhq5356wR3lUm5yvRdcdpZZ5dAfvBrV/RiyJMZkN38FbvPogyeYwvx04LKQcNveo5v/h+fCC3udO
LYfitzCJsBZWM+3cZpOxb/7XWmAeAGa+BvOKEcT3cdhy3RMJSJB66QNVh51E7t1gPsjGyBFUtikQ
T83kEUjNNiiT/DMvPKyVPc6y72OAt+7Ql+85y797v25Wq9UDGkiq2pqyb8fsMh+dzhCBaSYP/lzX
r0ZTf/odFbCcfPQdW1yb4qyPF4WBV6mXSnemSA46arWNTiIoV1DPloFeNu6xYoq49uD5s6KTIRgQ
wjR8iO7uS8NIa282JEc2xVhxgTtIx/DORq6mTVGZLx9+3hoP35NTJvAz2R48lh2DQYNk23NVFLdm
aT6wYaBsckA4e3g/Lw06t74CODmJRV5yGTuh1ytWymvMG5oVnyNwAPaLThYUI4DLyXNutqmRO0Ms
Be+4dMPSyRNkb8WlNkV7Mlr7j+F12EtjUtrJdAW4mZUa8QjxzL0KZ3OZ5CZkRtROw515CyTCocK3
j1xtnox/kvrlMOVpDrFt+r3YDW936bPvFN51oPlECSx4cVXrkXCW+Vd95qOWVTr04EVLwq7FS9eQ
DYHpH6OUZMIXLpvSN+28Y9839ZE9XxpkLovNoiG5ojCcWwGB6QaYFJkM1YogoTI0BMFY6Od/QyDe
M32WB3NOIELHQ3d0It/okygtuO4Hzm12AO1Px15+9+tpoO88rr3yb81UZFgHa//WxtqpUUV/7FRu
BaNrKXDXyuE9XObL0vS05VtcNYNMksfW+Kbi6YvOlV9QTvF59YYPz52cU2Paw2MnH+uMZQXm73vM
fcSyBJ39to9PGVpFoxVYa+lfcU25yNX5LNr2UIZ6VxCXmSg/yPr1r4fBM1CtyinFacLyxbsSCGm8
Oolj8Y6sZZS5Tbsv6E25PWpiObqTZZvDvSw3GeaQpJFDQqbvVf2pqx+UNMXVnN0Sl2jct3u33oRd
LuhuhuP9AXwkGWx9lUVVnBMVJ4h1LHqs5WgejQcda4rmY9Oq0vgdj1g06k0BtdwfA8Oi2pE17GN/
vUKGQ2rTFA90BEM0+ojJm5KMEnB3mAoXr9vDAtL3xnYFqs7Ur1CI30Cpq2tjcM8txXFduscFDdql
Kmfis+P+1VkI+MAL6qa+faPviPKh9h4HpT8jwdzmOe+FoujSQSidRqDO1EQVh2pqlIGfF+0H6vLG
AC7Ndbnic7THg+wJpcs6wphJtDxXdTqftNV7MshcfCSJadqG6/osHxujAonGak2ulR1oXAff2oRu
hPVN3CPw1WVGZ+SosGgYUrmCvBSWcKfFuI20w7esmD/LQevfWw8zx1T/GjQtexFl9hnnU3VJ4vTr
+8bKiRCO+9o9GKB2Q7lqbxODmNVwupe04HyxOutWmDiP03GYcF+35oljhZL9iZzp8j21iCJcAAFa
Pq+tWxBqJVVEoJMJ+kTMexw9SUTEE2qrWYdU58j+iKfMeF3ZktOI6Ecf0e92Vz+Y26tVhMvSNYvs
hFV0iCxYa6dsiYiT6A/JbCzHOR5somco59rcZNZkIEhf3eWxLJ2jbpEvQYL4jX17ZY/Nj1zDPzXk
zI6sIgk9VW6xIvJi48DKRaffbNJP7Spl58WI95QbDOx9fJfR0Ovpg3MQ/uidWkWmE8lyfdxGVUpu
RZ+txSVTFjFXhb/J6lv3VkupHVs48BIfeLTicjxNVXe0TauOppQQ2rxgJSIWwPrlbJtRU0L4Sxa1
7H0lxK9xSnatODX23H8aPdtLg6nmjpP8TkAOpJE8psTv3cCTmn/T5R9PDZFS7bLvehT+qe7/SMlm
iDzmM3uKPSDm3G6PfWU8A2HJQJrQzVDZzI/tlydWGc4WFl9w16QAxvJakTr6nKZpkPf6RzoN1hcR
4THsgEtm2WffcOITYNjkknvlmRcz351enBjkdpHIPbJe0I3uuMW1QNM0hjGV/kSeU7prMnd6mA3S
+8rNn2d5xUtNsKK/ggns7UYdCLBE9r8Na625f7azjmEmae/UtKl7WEGm7yU6iL2r1+998aQcsgty
2/ltWnACJs2t70JIppHza5YU7l2gW2GGfiVThtXPHB/tXmHwcBZaG18QseCwuZ5I8DpUnhczbxyZ
YhH7u5d5OZ4VThXkl0QIaUmiHTON2roelySsSdXdNxOCGHPok9BuJgM3CBOLaR1ruLFuFWHsF2hc
FmxyiVaFbdeRrZtJAsD4qK+SWblbpY9SW57J7cS37YiHEdvRO3zO9cT9/DAL7/dkS/+lyA3/pRFM
CBSzCU88zg7sc8Mg6IeRcx72lXPSRj3Za17cvqQ2gTAUd7c5KT56VAIIPI2MUO/Wf2I+spdKFod5
VdUJ+lPLWD9hZ4sUri7mQGNBcF42e41mVekuA9GDBvGHydQcLZRzGMm1+0DRdvSK7r21f08TOiEm
HF4w6fo/Qme39BvGH15C5Zwq/+Q6BZjApn1wHBb2jO7Kp1zJF2cd3IjqS53KRTxQ6iQnzBzp0U/T
fJdOsr/GpYZlQppMXFsTuo5m+oTFGGcbjCizYFBw8ZR3R6QMneeiT1bcFbnJLqKv+19TQzLszEZ/
Ny3Go6qsKkTZCT0DnMJaJKwbJQpHVhOdxpH8jQ4fFNTGEkFAUXIfOcRjtIk7R3niPrg6wFM0AGrU
QQrljI2L8lnDKmNtclVj+6L/URmjwapYjubGORwy+0VnhBIOcfyltYATheSYHAnQpbiHvtgxcdX4
Rd9Cag+A+lIhEO3amaz2Sb9TgVjhvCk23V6Qfjlq3b7vNYnFsD04A9eXC3UdnAxB1VnuU/k7430k
5P5EiFJo5wAiWMwelCXn85gk81kNTLf5tjG7xYrkdukjbUXQtbYWbVoOPfHtkGjfBzDpJACt7RO8
bxrejUahVYk8fP89CyQ2vF6bHrscUP5ZfP99+eaO8pYLZPWqdYJy8jAQpBqHKyoKgA82y28dgMPv
gUP77Gzk0XxZZ7afxandKLLfXxLK9UK6Om59hoP4gXoscYepGeIQOdGH7HDDSegUkKmv33r9epOv
WgCPXDniOcLgSVvsucxp6iFIB2Kt4HBGs2p/K5vLmsWRRLSYd/6PNf78D2u+uuIoBboUze3P7vaF
eCtC3NBvBtYGxdQ1hJaMwEa4A/+XLs/Id8C9u/JZwd1/FrYsonicEJDDuAR+Mh9kOv8aUr8L0dm+
uNRB5HkYPcjabS8h5ElsaSF1RYRwMtERsrJHo1I81wtWMCer7aDPSE5Ensx0UCK4lt15raorOSFW
RKlrKfC09XIoaLJ2yizmQwbvN9Rq/xdJQX+kWCNi4F/XvPwL4jjUJdzedmWRwS1JOpJ/WrS0Pxuo
fUITDVesu9PZFFhTlmn5slOGlI0fUAWWUa+0xx68zIm8Y1iILM73aaWdFx20d5woPHALUuaWoC+L
jLxR17cAFLTAnnrkyeUKlPbtm9D+nawAk+giZ3TzRt6QllgVPDxJ8k7uuvkm14EwwMI92hwCJ7d1
xzBpZByuzfLml5YVfO9I1l52F1yy/FkPV2AK+gPCgOKHJ4cg16g+bLfXzo1hv6aaMkNdc62zXi/v
5qwcEBGDBirHFqwxkqjQgH4jvRU4B82U7hEOK4Baq2DKzcRqwSzA+oRexvH2IiXIp6+a5GDYCtmk
TFC2MKffmKrz9gWNXBfSaj7/91xuwuyFOSNJOs6bwHHfLe5r5f+xh/cuS58x0MYY7dufLq56Jhf+
iNLAuXuVvlHzSfbWlwBbNmABDf++RujpzhTeibGwtuv7AeF2AXplkMI6NrVr4sRw7qlJTI7oeY/J
XnG3y3hvZajdZx7KEpnTGuO7oW//TZniOxZ5F70RwMi4zqV4ZuK4L0ew2prwf3pm86VnqLzq+jIV
FMDOi+of10R9CR8mheY2NDjz9KnVzQdIsfShMpzxoMVXfaNbkdBBU22+dXr/ggzlrM2MZZbpufFG
YAUokrkS9gQx8XSPgW6M+Jcr/63oUohE3hu4henswqWerbwANERiqoqb+TivINHUQ9K21ontxniu
UpNvsVMLhnQjG6GRindlQtYSSFIz0WbJjCQcT6d3nQfawdaAFWIv8skrlLE32SRVgW1WfkDDSiA7
mc+kETO7Swum78lzYRIoNtYGcah98SDA861c4VgFE8ZPlC+YdXyuHYzfawDnjdXx6uvbSEM/u3a9
axYHwfio/uQblLuGAzIEWPkZGRCYuo/TJGgWqzp1qzimne1HCQ2R4Qzz0VpKVPKJOBrb2YOwHKR3
Ls5j2yimaKZ2RJ6yT0yCF3ISLUhcIxqpbWmTLP9PlWr9wUw2vnBlzjT5jL6YD+w1J6ep9P1b5rif
FMRJoIiL8DZA+NiAwCIQFQt7l+hRZoBzLuPlB5sJWozcAyiyJHw2Yj2/sENJDr3UEQxvdiG/gUWx
Lvp1IitGUU8ywxv1KLHkebXT+IzvKgmVKyA8KPVRGf4UWh5o0+1/i5NeP3st706vPVEhEAQLE0Hn
/Pm+7r6/NNvZTvhgfcht77HV0wskDF5fjPGy25DDpBC9tDbxTklsURDL1AgmkRw461p6FZO+sJzO
AFW/zU0t4OJ9moB9serqjmqhJQB6kyuOyYOu81v4yRk/6r0ZYHM4BR/0Qi4/vbkhnpM92lB3NM14
nrztb/79b3P5c8rIw3B7hVlXap8sMKGZ19W7egK2DTIAjlXTt+FC4dtQzjCe9WC71z0+Q2zyeC5w
XD5zX82HbmgJFM9FSFO6nm19ZAlg4Exeic7zlUFiYT59mG71c0wgWYBnQ2qJxYIezxR0yNYv0n+o
8A5wSUmnr1mqeUSxaJSnpPUaxLS5cKK72d8LfD0RkKV3G4LHgeMc83xcMI/3i45MNlHtqqYVh9Lz
8r1d5klQ+uQvFCWJkqk2+efSMP+1wj4JwlrJOrSi73ubAdZ40vqflq69ikzd0+1J8ayYIAXn2Bri
uUeHE7m9i6Z0KFamZWwR3GmBa1+qKIbZiGYfXZQTCat9XyaMWU7ePRSDulhMhC4CCftideLZ6ojw
zIEhUeyqK+/kgBBgfk2m+U5l+0S3hmkYMN2h8glXFVn9zzY4IOiVA3S29t5dyw+PT1I7NoQyTsuN
lL4jRhB9NE9rv7h7TIW8cwnAHqH/7XGNHZTEc8hJF0fZxDBvjuOXjhZwh/2iuzMR7WLMLH3vHWOz
RkFfNuo8j4q4yJZTcBvMWS45Z8Vrm2sbcy994pyIGSsyxrDZbIOtNxqDk9FI+tPYzTEAbzj7g+vt
GN5Wj7IiCktzNNTIbRzZRV8eEwPtHRM7cik1LRwrW8cz2ocAhRkXVN6PDC79STcoYtzlPrESuXR4
ZKoaxc2YzfchQQRAYVJ24884r3/pvMU7Bwn+3jbGPkC/YSHib79qx/zSiOazBvuiNxaa3/xXDfXi
KpcBtYCnzSdFlg6KEaPf13TW+7qEwj49A7U60fEY3JIkIOpTKKCTH7gf68AvAJ3GizvB1LPe/Vlg
7Rn/6IZ27A0zPlkNWpgW0a1v2I95zjcPWXAXGRVZaUmbv7osbI/9Mh6JlTPQ1f6NZayxaUsIZTKm
feeUsNbkv07G5aePBaHpq5PZp8WXHxE3lOAE6crjDN85XC37r09i9yHve3c3gJqNq/iSpXm2c1bl
7QHun6zekAdeQBLqDgMyYaNF9GozYAFKPKyPuUMoXcGLdN55CPZiZSCU9o1Jf4QwIMkDe9vMx351
z+YyOZrDM1ZYXnlX7xFSUuBtNnimznryE3Rxva1TfsMU9AM8mOy23d2aJbirBvy9UzwyatQ7J9RI
heO5P/m2M7MhMsChLHPCpOml6/LkhARr2aNk6B/GfHpMXPiehbmrfOMP43v70RvdilbqNqzGRm5r
iC/OGNeNPUP3srxDCyGs2iExNEkiDqj86EmcvrTSn9V4akr9T9xhi0ostWEJfDRJumyi2K6jmMEQ
pxVVip4H5XrzDOCevjsRWgBYEEH+TribNrfr9woMJclXyMZMIQPZxXVgew66amTSUFfcv9NtPaiM
+V8HrIrQFmHspZOzLF8DLKIs0EIUyV9m92q5FolAMxqFTOWYZ12F8gf1x0HvcTUaDLkkKdcOUd6I
K2B5oitlobzxHrxjITSuI4L1EN3ufHvToktFGz+ydByWmX0jhuWiFkCkt24NhQ4hTblbJhdHl5+u
coJqM0NwCrotHipq6pSuw7SYWXBoaIJlU19Uv/y5WxDL8xfDPF3BGljwNxNwnvVti+nK/OMxD271
i2ZDPU3S4rVsWuOyEAxntRr93VT0u1ajSOaac5HMIAfrcG6n+xwta1An7TNdHpe0XrZQd9aDIZag
zMblJEp0QF1v4L5FtVqBEczW6gmDTR5Y2fTL7eyXdeimPWP+oGnyU3x3PKtiaMraiLkjkc8j1uA0
9ITqzrLHFrroxXEYax+lDNlA8cz2EGMPgcd9qAq+d4kxP2sY9fcpT0dT2GcWoxtAE5uG0IwoNsg/
wD8LWpko48Q1sfz0xm9Wv9beaVwr6POKQYypHqEiV8Rp0eF0Z5tgMzQmWSi89avNCA4lrnZg6KU+
4Qcmft+xvxG/iJdtA2929XDMNmOTnH4g/oHAO7jxLi/9C4tg7BFdBcaP6N7SU89dTTSgzBQypO13
mUlwDVtJLpn4j0TtMgo65ZbWPDlV/ZhD2Dqzv3ECES//JCmHR6t2bnDwsYiRM0nh2AeWmXLxFlKA
ckphk21Mk0EcR+R5VTnBEyZx3hITXhqe1qZt5kDXJItm9hZBgkOrY5ACDqo6JFryozOf6qFe35oq
WnmixExpPZumEWa5bPa9y11kVzqzXnfWd0qHMBOzHWAnrg4VWZtT7XzWJQJtrx8RuqiXpMpp7u0t
LrfP2O5W29PQY8XOSvwPxFl387AedD1/HR3jw2N9VAkMtDEyUc+QKZ+5N0LR1xCJBm06zwciMqt/
Ig6FvKRZ3XBYGESKO1nom8bFc+IP8g1jeG5umCcquziiOxeVnaKLzpihOghjRujFOfX/Soj4Sorn
rlpmyflA3iW6rMe2Ke+xq/rQMHhsPNHFiPtajeyS7FwRS/nQNcuP/EGN4rdV8nFdmvqtGVq2vJP/
lQnfDFNgAFW6xdutxjaGrC7lSmtRTwOfCdRgE8lVGVZYKz807WVgFZ+Z3Ms+qzDq+ewdEERO4WEm
+zJhzqnb+PLr7ZOoqKE5+0hrybYKvdXHabg0zhuJCcPpO2TnO5fl+8t/P3Q3mN8inMDOGglAqS0Y
chD38Z3z8p0u8v3F2EYM//PD/4//VpF4shtoPFe/FMF3QFG8RQhOue7udUWfuTgjmfGd90II3p48
twW10QBhopjPeT7gNtv+Lf1///b9w//tv33/kv/5P/63XyJAqwRMe8agF9heraw1dzlBnPfUz71D
YqwKbCs4I2hma6DhJynSNT/UafcmZvEnGZPunuV4DGIHCIhovUvtYYduHL0OBXLkvcOvEhMy04Fc
JmolNETN2TMnBoILa9cRAmc5T/mVJw+ITmsSjkdNMpL6e59JUhzSSgS1DcoLRSmbSsYcNqvanRiz
S8LPLym6Y3QshECTYNnFX19GYfg3Uf7jzFR7qXPMjT2RNU47RLbwoSQbPwkEH4MlJvKx3pJHjZxT
0nIpoUZSVHwDl7f5w+PoOMVOUCvrqzHjxyWJ3QjYJq2jCYZ+/mU2jkFK2QDDkCWo4zIXWjCzFOmd
sF+LmSEMoAnn2s50vJ25VZROrL2P1T8dQ9fLbPwYjOUvw9U0WPX4LWkHh6H6Eln90JxlUUAaUOhq
1s4EBeRFAMxEGM909rOSf9Ylv1G7cA3q/Tt6aObSK0fB4pUPlAsHeECgZAy3OGTG+FzFAFu1Z1RE
VsCLeps7J6JLz/gVerc3zex3z4ACYzJgYOVP1dHsvNdaS8H8z/MSGET67OmX79Za/fDG+UVVFA7g
T6l4KuxZshEMW5Lk4oGIiLJ1tTfqr32egHCdydF9LTVjpOal/1SVGrZxEamqavFC1XUP5Thq59Z3
RxCszsxi+A9YiJh1O7+h7C3tjBGDQRbWdZif7tBdpLqb7KoBZR7G7lBy0QRZVRAKLH2Qnap6Wpfx
JfW9nvW6OQXdRk/QNhaIU7Vy5y1Ve+jBCJ9y1i1Fxjh19suo2OgfjJuPdVUtkd/pHCi+efJSv7ws
vjwMRTUfxdbjTbLBVDlh+Ek6tBJE4SngJXjbhLt+0Cju1sE3DomPawfu17lpCjTfyjh+v36ju1uO
ywhF6Q9sy8/fZIQVC7dbFJBIrcd8RveWvosYFZCnk3Aas15Eh28/A4ZFDMD46fs38u2r5fCatJmR
cwpCeWBmMKWdc0S3scAHYhbru+S2d1s87kDYa6X8+dim03ScFjuybH1habVFZUrgrcDSyoe8zs+y
GvlzJ2b6y85NXGev2fHZbTUeHOphNK50/4UfUuT96FJ6QYETvvLmaQ/GGChFoaA+gpM2PohlrveW
H//sG+Nq5U40lO6PtS4/VTehaVTy6M7xDytOY7bY+fgyQSbSVz09j2lFV8PKTFgAAGJgR/0Yfxrt
qIeulf8f9s5kOXLk3NLv0nvIAIc7HFj0JuY5gkMyk7mB5Yh5nvH0/YGS3VtKXeuy3vdCVFHKLAYj
AMc/nPMdhvvR9J6U8DvLhHlUHxvJ1o99PlgzNF8KVf0yM72vwyR+7hAyrEwwt2AB9kMio+c8ZLPV
zembJpjkaqTU67QPWyyfgFWUG9+zJD6Yhh/ujEKG17h1sO7mkbn3MqYug7wUo2ccIAywcaw9RkKV
QuMd3q3Oop355og0ueTztxx90VTp55FRTsDGsUTUsWum8ClduqhB4z4UM7oFl80De8cYp+jw6qbM
OdIO1GqzbB2K0vse4z5AzdXlWwtI0Ukslx/EUmfjNbzteOWbNetlPF+wt4KE6ZZJRUpqrAYblDe3
MHDYW5Xx57jEFeWRQr3BTVGdZt3yFMumYOb0W2DGFpHscYAOuHPYOkzjNsW8sgb06tHSqIDjn6ds
2A/vH2gQuxvBei9fvBKg8iCYG0C5vOZW3+8tNhGujSgorY45vOWT3wqTNUL51Fvq2C4LjY8vXYlA
RS28nN7138ZkxIHs1qQaKNhtdj/+zMxC4+JC6lx185mSqUiWJwgoZCmC1zyjUMQ5AWGfgfXJWTAZ
cvkyFwADVctm8SMpzBLR2ww6iz1Cz1PNEd1Z5EvTU/8UUZIzXOXvoACgsVrONMcUv/FbA7yL5Jus
x1XEpXHwKpudZ19fXfRN72XJBq9EaJb74+d62WAXbpKA4iar3Qf70IOpvfcN6nfdSYaBkfGGXjGb
/eiByBiUuiEB+OoEvk3jNDw1R/YAJljX0s1JWfC78Dwbv4E14vzv5dkBV3b3Wlba+WzVv9xym69T
1QdrOVg8VewvQ8ei2DQRY6nBje6JrKBz2ukeRUZOXdZdM159TZDGs0/S9djYL2S7z+9GUZw9PYy/
Mju6eo9BzeF7nbHTng21QA0JMx9cIuvZ2r0J0M3xrIZdHzPBn7AMzCFLVE+U0RfRee/2oGoiwj/r
sFinufkIWunQLQ1qI3P7t68Ro8ZFYKzi2iUavRf0hjmCLRsvysYKMS/bkf8rmSU6avDK4YQMMCjm
/DpBtdnW1uy96EUCTg6S+9UilbpsHq2p4EABIFZ1kBwb1925WfWJGRWLq3RxC2TzDmXcN4XRdIzC
17y2GKNHahOx1OfO4GTTgGFFWgdn5aOmbFsboFHDCAEoEZDJongp0MiVvtmgL25AdDvVM252eF52
/8NtXcC67HtfgUWfYipbyPTPDnb/i08acDVZRE5Glo9WAGHXVJFhIk3c3COfoxPq8hi4zGDF9Muz
00sexPsiGeRvUYVHt0byTfPu7KKBN8rrbHXvSFA6chR2e1id8QueL/pcPE2/VHCAv0ssDBXuRgdz
dw5ChWOmsx61Qqo91qwVteNcRFfsp2Korn1oz4/O6cJ9IkJGwIzbrq5jPrXIpZEvNznc7oTtKsyp
bV+bLmd6Z703gkjJKBH6BOf8X18yesJT8hm3eHnNk7i8ZnXkbN2S6eo/v2WQv29aCfWbWmWS8/Bw
2/BLOOHxylw2PF0pwK1ihbY92Cd+FZVAcKvFJuIZEIPh0hlKc96NyVaNsJQS32mPLSgWTQDJJVDL
e14yuZGJJS9VYnxSHVg95gD5tg1/W9pZHpHTG+ugnh51Rg8pUUsr1sHQ9g0+HlSOTZkgck3nUxMq
H5ZmsLPT4RSFU/JwXwYnQUKkcuBQRYdAwhsxeufWthmQY2LeoCQWklkS+J9VwWF8MLLcBfEKbe4v
Psf/gRCi/gRSYBhU+BkFtkGhMQ/+YZ7uQj+NyjaKD45oMPHMjbj2rXmKMMY/8XbB1ibFOpF23q6Y
22wdOTU8xdn8zzmmFEopxOzpFKUoWuK3vnEpcLNUnKIkMg7IVwjXcZ0MfEFp/8sKZadwGYpap5ug
bA7OGEHZoYRHMUBEb5t6Dd6PzjrbCTr8whImgwRz3jJPCg+i9N9TsIHXxsPhDeXnXvpzcP3vL26W
N4c06F7B+LHXktRJPQo4c9JgIOauKSHAWc+d9vy/eRvlnxAH3kYXvgr/pV1IK+IPpsgQYoiYYb4e
2kH/BLhjvXd13K8TOyb8JDEcJhx99GX+Uk4Nmh/ixIF+jPYzakeFHCQtjp1M7Wf2rw32oHmHZgED
i8ywvzDsfuHGxYzT6VdzAlyawOVFXxI8sG47G977Zls4zo/UqpsT4uDwSWBDRHIRfk3rFE3ROGdg
5sd8IwvJ4FSGGnJH4980xCZ3nKozktBHK/DpyaY6tuydqc8a6w0oRfM3gVc23tk//ame7VICCgeb
rNZ/xE3lducXIbqAA4iGzZhnBNP7zR7mNb8uDFNKSRXD0qrac28iZQ37Xcw1sB/sLjoyHr75uWde
QjYUesJO/WFgi8nbORAV4m0z9o3rn6rMgru7rcZ5+pSN0W3JXdj4CVpGw8/ejTjuX4xBAun9m2uA
n/s//nIOv6CDXNiSf2JTJlyseT8je3fSFKg/e1a1Gwo7+hqWwG8k2BxuJT4Itldg36oG5qkRGd/d
yuLZVVAE1wRxyVil29xl2cr+tF9hmTI/1Z4iALvOGHVzWa2auUC8wsb2Htg6/cs/JSq8aWG3NwJH
oIGIpP1BVAxOrCn/DEig3rl7xD/jCVeudZuLJt8Eganf/TI7ZpJtXD6ab2Ybv0eijz5R3cCywgFz
kLoTzylCcKAGPULMYXKQqBufmfo4L1glgIrHkdzW9BzrovAsQLg2ku3UOTr2hjvHOuOTr8lXAiRk
uS889E5Iy7v1UKUhjC4nvNHMciDAp11DqfLPTZV/7hun/9Wz7PJl+7XopgmNO1JQoZ5bkuZ/JVqB
dlStfIE1wXg6G4lHpqEGDoKRNKuQ8+mud75UY3G36ln94mg9MP30z44DR8yJfH/Vdm7wGvsyBXxE
7gY2OxwXRgYRjgF+gskwDnc8t+vdbGBRGXbNXDbv2N4QjjdH7l38u4PXXkSMy0X2PI6GuvySa8eD
yUtAkWXIUxyq7NDa9bRXLVLMPhYaZVULq4QyI/QL6/3/fqD/B06GXYjW/IcAE9PU1p93GAueyLDx
5B48BqYHE+myzWjzqvvPaS8ekSa2Wga1s2WYKM6plRSM/JJgQaPT8btDu62XnWNkiu+ZYs4r2d3t
NRRB1wR922cTgGgPe4docAp0i6oecPBKt6RMgXLYqqZ2t3ZByGzrh+8I2xBtMB1dy2y+mi1/kiw3
dQBl8jc332Kv/+NgQU2B682BZWFbkED+3fhuqMqYO6HDw6yLe5RM4i4mohWd1IhugerOWS6yQ06w
SSE8ZPK92b3S0dyNgWCbqW66RyPxWPZasP1RwdXwU2cZVtrIZPAslz3q7yDrUQ4uQsh5/Gbh/lvZ
Bg7AII4/cRMR7MFOLKmbm2OHJwFvi3F0sktHSGa1rtQmFZnaVWrfsP/azKyz/uYtsJz/fAhBJJDK
c/B7MH38kz+ie7PEEVyFh16UgGHSwCVRkQioTHxxdNs+zYETAvOPfmiJdkNG5ech8je1DsYd0YgM
5DKvfE+TO6jol3RKUDFnwn7NdCBXFXHRLg+Rs6rq/rMXvfvIFB790H8ni8U8CKjJu9iQ5psd6w2K
FO60JsavMhX31vaR77PGDov0LWfxdp+j+rMRtGDm/CQ+NUbdvXj65Pt5+doxEdpU2UgYRlc80tIc
7jUr5MsYTF9ds+mRmWa7ppxQhyvnrZlidW+Bbd05L7+kMiK2RVhcpm3UPqMfsi+wBm6i6hStYYY9
ZDCuHa6iNVg0tY2Gubw3rGo2AC+vH9oSzuxjk9Ly9+boIg+p5udSWc9uVxbnrqqfbbt1LyOCqOeM
ZrD0ZhTH6CXJVRrORlHiOWkB67qdwk0xA+qcvXNrVqwKBjPiyHPBgHbJ3nBacx22gdwOJFUtGSJB
KVGg69K9CNVAAUSLtx3Rl+2Yf/zUECm3uKmXmMwqXw9d6j/SzLozcUj3cQ8dpXRREjd5UG8j2vet
aWUVvBKN+I4I0F0kkvxBosoBySnyvYi+3J8ZdiuywQgHH+Izmu5m5RgMzUH9+VursgDjtglHwRvF
FfUfsK6VEWJ8br4rq2TyNU9Iueb+3dR2s59DRCg4I6n9OgyOZQ5JoY/pGxYYX5WKB7rNq4Vk6w7/
Bd0cDtOP4EGI7vUDYKK3dTSRSuPEwCWCTMNqPUcLqFFbTJH5is+8eErDMVoPDn9zwbO2enbfUIqt
bE3fh8LUuZAdzoKHYJu/ofpY4s/ISlTLWmjpWK60pAP4+d+PltAyGAz12iDZg4H1YiK8k4ntr1F0
CzJJ5c+eJvo5L+HoTFaTbksSc05DaH3tYZ9CT2BwZ8RwJQqCHx6NIcJj5/FYy0LvFQRbdKhBFux6
PVgH23Y+t7m5Hsspu6pCNfd2MpDuVX1DAlTa3oiYWQNlIsRPPMYwCR/Luo9EBRtvhSX0FnC0c/RZ
zrumiPduT3JURkLdzQsYp4w6T3kK2cnVKRA/9GoA1opV+qpkxtq8sED8ecU31uZMqt3i2oUhYW0W
12MElvIm0rZa207U7MIBDuYEHnILreZzNgj9IJRla+M2W3x6O4JrMnLLf+ipOUYe6lvLeAjxnfFF
fzAKtuXEcs4UETeiPmDvNMNwAB6C/sSJNwMH8nbo+SmBcBR7KX8+2E7waPMYyQ0tGKu56Qj3Qm0+
fPBKn22HsV7ql0QyMrFZpc7gvWGjvSZTBZ1CPuUzmisKb/sUKg87YKurA/b5EGeCZ28lNmxCo3L7
nuSU5giTLugw15ZRUmxg9KpTlDED1qSzkwfmDhn7ImpblBCIq9G7qNcY5w2TLzfb9D5azDgp5oPn
JtUtQg8yg63YygAzHirJOIizH16CMMCLxcqqfXEWGq/iRwnw/zE/f4f5scgr+ku19B+Yn2v0A7jb
t/zfAD///Ev/Avy44h+SA4BG2HOUuxTx/wX48cx/IMIF0SPRUpiKg+C/AD/S/QduKFN4lP6OCZH5
vwE/0vqHA9mHY0haGruoVv8vgB9r+SF/LXMIKYYqKm12+64ppWnzk/7K92F8OzJhbayz4VsvbV0V
V3/uAa7balcM3neayvpkdgUTwrQ1UTNE872uEBl7M4EEy3eozRH/pN4T/ZNEIZV9qYoZ39jynRpT
mPlWiNSvDH7IzPyVi+apMBCFhjCssTWX6SYBAHwSA7J/BonnIHHUimQMcsCWgNpJZZxiVV49j2P/
jnPFOWunf8ZCHtwFkNBP4EVA645mcxLaJex2yO6814+mNcZnCudo5ziLoA+aS7iqOzQ4LenHKhTN
XQoCRXxzD385eLLUR0IzvsNIsV4iWhKAI21gNvbDDuOECQTPyl+qJGZ547tiS/srj4R3EW+hbfk0
m0Bute/AMhLGC6twAJWN+TQy8j1HyuBFVz+cIhhedCaHPbLpbhNn5B1UYvoaMBFleAaKTMeKUjJz
aiCW47ld1v0pJOftFJv9C3POQ1C53sXtkHukYZId/d6YMUCTBtLaIHjdqWfB5+NIk1YcXqAuc3oq
5kDtdLRao78V4H5LGeS/JqvTl25ovBd3dtadEHj8e1aiTRKb90KwSRxqIniinljcIGr6i9M6L44Z
+nshs5hu38rv7LeJ1cqcy9gyV24idLANoTGhDbpfAeFHxODfKN56I6gf5OswEzYIU46l2gjDbtb8
dujKAueBQdw/hyp4ouhIrpnun2ff1M+KWTHC6fYG6GDcGqyqN8ag1BOJmvtexfE1bI2v6cR+t229
6gzfhniP6g2iSXG2eoyooVk+D5U3rJUuWoTncGBGmjyy+8Cg9ggtD6jNt24skrWcTOvReOOAxzMm
Mi6nqZlsru1y+BuC7p9wQQEIVjIe86h/hcKD9ccN5zbdkPr1XJ8HB3hk7wMdZUN1sdsRK2wXXRuz
C4/Kjl7aMLCOedS8I7xoNqGMiSkKSHD6y4H1QAYXFPlfw8qxRi0/8Z//x/Hn//5filfEPHdh1yow
ZB4nwb8fAQbE5tJAcX72AgyBaZLFO0UywzotF/xTJo8mxGLuySbBIuJ8zSzTePJLda5xI1WeXX8u
YhZXPjOHNs1Q0qY0a0RNBYAVhouDTC5j+fGu+dxWjR0Hr96P0lPoz7E2nPsOy6ylMPGyz3f2OUNW
JHPgYdreWPfo9RsUSVciczZV4YHw6viLgUPBGHgMrQIe9Yj6VIf6y8Dsqrr5DmTj2nfZgdWiPlZL
mwUhx0qlcw7xvlLK4imJayx/0jzSSWTfDfCJG9M39N4xwmst5/g1YDY+WaE+a18zwzR7GPKJhZ97
MeMaVnB1LEJhmB6ipUZ5zTiZoMrJ+DrA0312a3uravMNWTxLOPTOEAjkY679fehb4RpUgbvzvH7T
xqV4pWwvEoKL49E8WsHwPJYiPoQLySCIU3mU4Xi0DJ0hxP6doULeg1r/ZNUONzcD8HVlGz3yovA2
EdGz7uiqUcTGFyeOva2dvWdZG9CU5GorUw85f2Z9Y9VMoDi0gX3SdZ/1MriY2iQ5xkO1KVmQH40W
O6AuCQoI23BjZA2LeuBkgEZgTi8DABg5/VOuuy0gNyrDtgCRUdRbmGPExDQRTmgUXiOt89YnE2RV
djCzwJ2gZKDx8NDfoC8yyNGZ15ZFwyIyPYGC0JcQ3s8ZguTB1U1DDjYjkV4lR2sJZCGe4B3wpEmj
A3I+DRyEvCFeg7ZFta8MLGUl6BGy67hHamWAr8F03PjT5z6MWLtN8a7tpUEiJ+vxcyU95F+Qegg7
IoHOI7IXuRA2zFDKMwOnV36n+6z9F+lAk4oXc0VjObd08Z+l3WjdaAt5SXiWtIcDsYVmvI49Ge2E
j6nfEm99NZHFxd0Bo8pfWDagLwgaWIvCa88hzW3h2t5F+Zr0Hwr1eEB74aYsnirfc1kWRPfaovVv
3U8VuQPH1JtiCJj+N0VpziwboE1phXv8tmgw/Bejg6Sbsiu9SrCwXeYlz2yzQ1ocMHn4AL2xLze5
XVsY29x+P8qKfW3z2rTW+Oyie9UGTwCWDNN1AhiQM0084inpVmOpXuzRkve525XWbB8bmxD3SpTr
cYEXJJH/yuTkrVCokuEo7GsGPtsqLorLVG9K2hGL3fAjlXjbpyS/lcQBbnxhels/j96EBd+7d1Dc
8ChOQGWxyNWY5rBkU9iWJG7D3vC2YZN1K6OP8j3bBsSx2MFb109IogEA1vCUqkZ0hkHN5LYyCAUl
DI6ahHWnZUL9jCoyUCaoG25TwOyZvsuyqw/SDh4x6PVVWwEOWRK6RoI19pVMv3qG7LnWOHmY0Xxd
WpZtHxoLkb5+gwb0qekU6Skl3Sasc/lPiENRq7MZG+MmKfJDnM5irwCTdF+gIqNwt1j+4TNdJB0r
1EesPOj3SZptt7EjDh1N/KUIyWAPU0Pth1L+KCOSJuwfKOwKaoZs01XDTirr9xBlXIvENKkm/Bmx
Z91+TONy33+ETo2ZA2Gx3WN+BFcK04UzrkzY3daSIqPR9qUcEZBNQJ8+SESZpaqTHOqv4CFiVkEI
JAkmrs32a5kVmHNdiWy/yt1V3It9MsX0iJPCcb7cuUJOpBggrysXxaA/5DuYG4osoV1nInUmrefG
xF/vPu5IFrbsSMPipjXykoaCCicxY3bCyYq5YNFeI02Rc32B/QB2o50qAmQDXFZV+ysDi3DLOkCN
ujNQv5c3v7bcB3pp7+G6Ew6HYGhWrJYZrtjdZeo2Fa+NScSChK0IIoDksHJ9O2HXaZwl/dp5ceTj
7wuPLePUtcb6hvi1hy3ieK9+ajuHnMwjgg71Bc4wEVhio2MErUz5xNWfCMEii93YDKFBDoYbHzN3
Ns8YWtVu6vTvYeD+wxM4b6Qbmec+t385S1BQQoDSVlojAmIv0Ds18CeoSnx0pypn6e6ixe2Cn4mH
jrhKwOL7RfFu+jI+1Xb3RHcLBZnD5FanSpyjDscY8ewQeoR3TOWIUMEkyrLBvp4HC6yAqMAivxFC
zeAJqYidpacmFf6WZUdxbiW560RbfGO2Oe2kA02mw6/z0IF3ZTJCQZY6zWXJbMAh3/IwumOmQt7Y
CHczmeR9V51Uqxl73BoiIonhVnlbrPVX13XlugmGb10rBbwIbkJmBWKrAklqpdsCa7O8ndsjEFK8
Y2uzRwPdEBi1yVBiHeCnmPjd8JUYBjejNCp11HUNfybGBYd6ob8Y8fD0gRz8+G5IjGYtNWwNHjUE
3/CIfUnZRqsZglClCDzOGTD2WTCuuMaQPPSc5VYwHmP2RE9wtZVp7m3X9T9nJQiyqcc0BFnhbprM
rLB/AypV7jdweKSAkAq8rSfakr5h5Z8H8tNUfy19r90WywEbLUdtF8QE8czKXKP6j45WN32xszm8
CNfHn1BaCCgE+YJxk2yIhOIRjyJpHYZwtNxfScpzOxEQLpreOnUeVVNKSUvdUv/Exrh2GbzdStt6
5eXEGKijXyMeXDDB6oiXkE9wZIoVBNUn5Etk+8l2Qc777X6oSEHtl4+d9TwxYcP4lgwAgTiKTDSQ
xMB6t7YyjgVTFmknvyOTzOwwnPYm1yqQ8/ppDFmkNAkPg9n6QZwOsbxuBRdBbEEYnbgJQd20I4hF
3twpJpEetsYzjy7pwOnJa/NhcuweJIYxQHHkO9dhqo/Ky941DqVzFTlYxav8uaxZL7robLdIuirq
zpIujMEKOwOMZwjRbzYzvRVbTzKBg3onvMD+RGb41quHTYSq7ZGhzlv12NB2zDDz88eXLjd/FsjY
d8IIacDqYDpjkgsSABRx57EQ59+wFnN/7FrsUsYo/SW+qPcOoEcUCmLIzC3Arss/G8g60vMzIWhR
pHBvdzyXkcMjuJ/nbhNRDW6IcMF+W9tyycodDyEimlXsiuDQ+5BJaoL/yqFtN3Dty5Uox5jthtMe
4Oj/8n3kTEbfD/xRwtGcACJrpMk1HgUmYBBO7x9XZQa5jwF5CBFM3THHlY9wISY1oyp3Qo3fQzqk
ddwirC5qUxB6tRhUULXuSl19FnR3KIViIl3AH5zcqLDWSLjlN14ZL69FKx5Q028wZmeMgCccZ+kU
YmMZTuRd28fWbfAPdEtOg0iOgCYc2tByE46Dz3PLLgChoJLReYnwNyyWK52RlZF996GU3lA7d9rh
BHOPiPyrrY1p+kiSwrNtoDJ3jRRxrPdj7IR5knX0iwzG77S4WCOaSh8sQd/Qu+42LglEGWvwoEMy
ODsPiNhXZqfrFDUcjkVT85DjVuZ/d/Z1S3Cz42O2yAknXlWwWLeBONp9b136Tny3JqqcANaBPQn8
NCWIEfIbZlhARGPryK82fSgJK0Zft1ZuCE8UssCq6AVJUaH75EuNFXbwSNNsev+ivrqcbLcht56B
2J8MC0dN6uf4egr3mKqieIM6zNoxN9Gi19q+j+NX0aZb+6loHRdTfjfvi1HcMM4TfmMcWPNhwmDm
Ds2f8oNnhX36oa3RvKU9ZknpIavLIRdBk51x5FBc+07wXmVu/ZK04qV1JxK9qvQSTIO+2LxZWxp8
sREx4/lgSU3TQUzojpS/+VSiU1VC38nAQ5CQfpSzNeyYutsr0TTFUYXZU1exyY+QE4keaXXsLHeB
h6FGWhwAkI6++0ljg7ud6hU7r7OVxNOtPfR57sIbgfACVdI+mLXRXAgCuBadn5x5Yd/8cdZPyhcZ
W40lukQo82pSc++Sito6kI92kdFFqLu37IhqnmSRfKPKZZO0Yq1Wo3Zsb9QAycVVg80fvGOIDkkm
TKaHySDH0lV6Quxnr8McTB/XJv1/elVZXZ4H5SWbzFu2T1JdF9jAP6u5XPg4FuLgmvp4PZRD50BQ
fbtqqd23mWljMgQCeTGhng4xW+iPL3O0rQmdvftIlLfgoQAFtMXa1YV5cHKa2lgMPxMm6qehp3DG
lIQfNjSeh7wrzgMBIQARGbtF5TL4QmRPrcDwxqvh31PwHAlM7s91gWzZx/rBOeWEAGDi6PzxT5WV
bfw+Sk+ebJ1NWRARBZy0ulChuQfbsu4Rer1n5pP5nWAMOjQOAojGxYTI24LcM3bfbD9OHtwryWMk
SWljdzSPpUh2OhDlvSKB7eKL1sLxYY3UokaYnin1wWm5POwQyTVr5DQAVVPLWw+iRfPTuvEPJu8S
zmmePTMAtQ7W1FlbATJxXQxreB96J3P/HT09YrZwubNyx9vILnZPnaKN6HXFhreG3Dck+Wcq3Q64
0sK/ywjF5JLEHVL4bLCi6W5lsOkCCMvkkVXZOWH2gH0seUYzyAzfTmw4yYgjcfwh+RbZfViGXsZo
3/rRQ2zPZgl7WhC9BoRBnfKW12JEZvjKKT1fpiL4eRlkpF/MSuuXsIJKbli5cwwnVa9rDbWTx3j8
VAAJi4Tdn80ipVOpORsnbFDKqr6SWYnpQ6memVkPMjvKxKNz/Zeejp2cPi8+pGFH3jD+3mOSuMeP
Xzq2kx3cOmx8NTxnt7Ywv3CttJZ1pBt+GqiFH2WZ4qlbhpClcJIzq0kf65D4CaAwAgbKur7y+/vs
byczHx50X6tgTiAyxGO9igZ3ol6GJ8swkDK4Ma9h9WnW9XwBopRca8NBgEmVVilrJQsDN37loVu7
tu2veA6LSzRwLGlpIkU1BA9exJj7mtIL80mkz4Xy6/XkHTvlBdfexsqqMyDWIh7XiZv4EE7GchO4
JGeVAb8SS2AsMQWfVOM2rzkFBSCypD009XwjFxA5f+oPV0jyPu7iKroZwMqRbqLass243JgNsEBI
GZlcRThp595/hlLnXhIpgZ9yoPO0NUdAmNavnHX0uRnSdBNGtElpj2fLR8aTxx7OnREKiBTYFAbC
Ys4fX2QBj2kehhfVC33uB8gsQHy6w0cB4hogM4Ia2HYzErJotfzw2TrCIwnAw5jppnKw9FGl2Fls
beZ5+AUr63nU1XnIWW9yon4LYLNSPaBfFDyhdl7rdmA88KqiiJe97R4NxezHjEfN1d1jUrNVhb/p
Rs5880a27qe6NK+4rb1PeXYVTrisYOPgBinUuiojwpZlaJa0oUCCyQlaJY37mNs0pt51n1CtzRtv
0Sd6M/ZBN7LPVV3e6xDb8Fg1X+zS4v72hutHaow/BvKo5LywSF5R/KNDgI3+wU1jrP6ldRnoYMxg
RgtE0ZXtAqji128mJqmFU3xbwG5FSGK913w2gKDNjqOPYEqvfmBiYccEssrSETMeCKn9XBjOekoB
1szF6WOfzYdsACXpj8DW7Uth9E9tDs9KBfmXMDIGKk/vm1pavCxdf8Dixrwn1TzK2CjE2xrSPw7X
+ZSfodgyU4jp1WUlmDfhE1JZ4GD/YpzdsarZcdAQGcsxvqKUhnAbwb7TSlR7+jixc2GvAe82tiwz
p08xe0vSEmFNFLb5GihIjzD80ByVBRv25fOndJtIIieWwMGSavRtvke2RCuU9vEO0Bl1s/1GflR7
n7L01jMFvXjapbsPxGVOWS9ME0KoMm3s65S7O6sb5N7wcBjLkia/TjANN1ZTspZECPzhhJq2EDmS
Fe+jfaQSHB9Nzo1u1Bhpa6fFVjr9HoRTXRtOpqZzC+xvoSasmIC+0BzUCd3TVrpZjAvEizfhwEFY
d5DMoaGv4GfXG0PlRD67vbPuF8xGGdmvzkA7M5aawAK2+nC2dbUOXAG3KmQzz461IiJ6rRJYStHE
i8M73plef2r8nHchYIpJpROdtghxguPQ21/cxJxvtXSePxAu4KjfwKXhChSgHOwFKdiSl3qA9vIz
IWWYfphnlgn0DECSz0K7QuqaM+YC0JUi0I1xGTCyoMlgMvxbAxC+GGlgvHQsd5yFM/oxTOn86gtr
j2dYiP127tP+QEDdCsE0UeQOfpPszcHfdQx4l1Z2TWklneKnXUcnwh/6XWfTXQAi0ydVtRhdw/Lg
zWRvMQU1D2Hgkz5XWI+pgu7oZNAPqGb26YgxWmOr2juS+Q7z926bVWGzwcCRbw3nazKwZAaJgWNe
6PypHyBplRiVUBbsUlh6WxNUxvrj1ccWQFuAAiTefQvbfvjqteq14OSYcxZRsX+1pz5/Mudg07kE
tdpJ5dFmWuW7KwbJKDMftnlqRZu+Bz0Tide2tCCGyzY6g7/DaQqm5sR1+mVknBUxBf2Y3Ntc1xpu
/c1uo+fGodH2ZpgCLW0upP0QJdgCK/PcW53M9A4+3o6+HoxzVzTz+mMi0dmc4Tqm2nJjKF8iHerD
wP4rCD7HUeMctInoEZMwE++5BKWvveiAONo/eT2FH8cXMy4nfCFFy13ZlR3QxgTlyrG78KWZ4GUM
A44oJCblWS9fyAC9krjb7j+KllCMT7pojJ2XgpgTXDqt5c49U6M224FTinndbnWOS+j/zARIdvec
5Kj41vBEdsF1lV1yx3hzigKTfx0GawsE361Y0C4hR3XbWk8JYQWbxv7tGi2OLd1/tfFiMc2QdE+V
nrdDi1M5bQJ9Zkz68KEHnMakrC4NqDFzKoPTHDtfTSOo9kVRxkwPRv+pGaLPPP+/F1ULt42Ti31J
pXEwELaBNwFcQjimr4QBrY0W0fAcI84k2g/0H3vTVWnzQmvd25/Duf2RNDTfVEXgVWInAM8AjH1M
umHrjSDm3M5F8GE1PMcBzsh6qjaQ1bLX2cz+D2Vnuhs3sm7ZJyIQZDA49M+cRyk1eNIfQi7bnMfg
/PR3MQvdqJIvymgcQFC56lipTDIY8e291z7VlpcfWyMm9zh26L8BEmtaleoTW6BDT102tos+2M6Z
CK7EcJnPWDh/ukESmPTmV+2x6cduAgLB7Q+UmOEZTvK3php2EW6T19r+oT1BJV/oituc1FgjY+jU
VpzTxyRLQiVMwSTNKo4qgp1sKoYd5iDPplV+Eh6Xsy9nFM0u8MBkz1+zmgSLVF9lmQJrTAaC4kGu
tuYAXSWf2KAQJtzniIEnQb9WwlxTkgZyyhY5EpUWwqd9Cx3e6iwT4xeaJX8F6cxxkKnbxevHnWAp
/UolznOYMLtJiyrazgMPFj4ijD5VrG9AqNiiqAt3h3lNYooziG/DBSrY1c4x7TAZTLuwiDyi6b6z
9nvIELSwVrtkJCZHncRX7Cp4J4lpbswsI9m3RA77zG0YxgG68lt2mE4Rk1UM6upb1WXe2Q9giN3/
Lc9MdFGxZoxZXByjTDcl4uO6mjlP2NBpPUlELueQlpC/qNV0I91Dts6I8O9Tipg4E6EI8il7bvU1
spigHUJ1n4LovTYmushAW9EbyNCEMxGtukxYr7ZacM8+e/muiChQD3TyRZU/JsjEaG0lQ/AASmcU
1yS8uwjwCn0L53HgxGjU3hPHN4awSIBzMwFAzmf7WjjtLqMvjk5a6JqIfsLdjA3UMjxeSDb0g8Uz
6e+mbjTOsFxehPnL8gE4LbJ2ioHs5KfdK/0gzYs3fBGOdXM6AleaZQTbOxxEHEmbJp5hozSyfRmd
2j8zzLkZ0/xj6Ir2OZRbBvj+RtnEWtrZYsRoJr+ASTibppbvhSUWSi04YOGnu81o02s4+Ua9nsIp
XLejfLR1vGtptdzHSfiYqO7FtshrcfjY9t3S3stl7jjGD/hFZK0NE9d9x1GiJs9UGvracrblvSSx
bhyEcNzTqLl9ImGeOd/EvG20QpfU1XtFrgFAHpqgf3LTpMUCkPBK+vwHRtcQ7WG9SCmOOQ87s/DG
jZmLtxaazxrx3VuPEHdXUFSRD4wMj2u1sEEo3syqN6OKLW4Zti52uk4qoo/OUF9EngbXKHLAgy7f
wbC8AOf1j60zdmIjM1od8Hd8ha5PXzNTAiUDJLE6CpH2+XL/7v7FmIEf9UCoirEJH8Iip02ujX7U
UqZipbM6eqCb46jLfsKgsvxZt/zZoHuoqTbPCdRW6gIdB7pX6VZiJdmBPdy/CEuGO4oLeEgsfxbM
k7lrWhQSnKsJYEIveWDrT7VEmN/SsUhwkv3fP79/ZwKbYE/QOLQE70RsME4BbZWclFNebN/jhFbW
Sz6aJbZ2p2UPCcLFKIxN0i/9AaHnrsO+g0vCQHhTA9ZmxpKKk+8DGpl87h4zrddCZIfeSBO2X0W5
seYa6rqPmVPE07w1vJLKdirzXlJGkxcAMhDl/GcH4up6AmN1INBJIpl5H7P4W847C1Vo2BI/fwD3
561l4LwBDqoAWcWfSlH9Kob4syT5y8n/xDy5RZSYODxTMqHaSe4bGTN+b+yzOSKt5BCwvLI9uWWO
PD0ArP/mOP27ifhHqN48DPXeMhvKWdwvmamQ1SK9a0Ln4k8MiznbsWtzIDFERfis0VFT5XYUvdZE
wZmcrYA/axeaaknZ72Rgp45UtC5T8V6Mvl5Fb5353UUv4iRln8phdLdFLVBt+jDfQjp+kFZBqLt3
xKroMkhqicrxmVgLWHmJp42PdkM9tO18m83sNOGrW80gj2EZuE+ZkyHxVs2Dmvsdx1YKF1eNYLZG
qhk5mmKUAKAxm1Um0ZHqngJG4muPCnhOpd0D3HAKXL9IVbn4VtgfJGwajZaWbajWFxcw9eJh+AYM
kEd5oVl26y0PjTWjY7XyNH+nyJZToT6kBtj/ovyeYaIENCvLTT+DmDQCEsHultdB9MwksexOt9H/
no4+kdIyWjbSpQMhyTHXg58yttmhWrEfzklDWYRtLPQ8DjnyxzwEn9jnzSurVy9+5W7iOf4xQt4D
HQmuQQB8icESUh7x1xzXC1E2zfaRNzxnMK3LPHhCO64pNyU+JaiE2zlNcLaky10Q+ltN0mON/Wba
Lu5FsGt73wXLYUfmALwaEFL6IyXpvx91uAz0JK3VHd2QqiQBHsppI4Ni71RFu54GXW5F1574r1+G
nnoKo6vPVjL5K4CrDecu+yWyYpyOjhbbiuAKz2iSgar5YkHIHNUA0tyofyqSsGzbd1Yq8tXQErr0
iXV6sCiLgk+gMAsYJjVdkKre5bPaeXRT7qXhPpEyRVEI8d73UbsK+7Ai1hD9IFl16xqmjzYwIQnb
fCtUi/Eq/unaJh8k2U7ESghAMMs7H1JDG9BsErjN3lLFo2bAQwDeQaXPvV2bijdEyW+8r3H1KEeD
C5yG03VJ1cNWgFa2O2OLas0zpmSMUmkbwwME4NLg8wmwRGy7AJaTlZL1bPWBM2eByqYQYYjBcnKx
CNINh9Kg93qYkpt2ljNpqkyAML6/YYLGA8cqB9p1dfOCuZ30Tb8DGAN9MC7RDW29KQAebuYcY1LG
43AIGwR6J1lVI4+K0K0vYROn2xoDcEqqZyXoQK4pycBTt42xN20Tr8Ltmj6VHhiaQGXzejbokIuR
dabOIDnbF2hlBfMt35QPyKGgjMyZwmxKV1eDL763WUrRfc3WPm0yBGFRrI3qB72ecp1XDO1nh0RQ
HnwqfeuQ5cxSGrMJNwjuLx0c8VWzy0v7r5yekTmf3nE2vaesaMS1wVtEGGoyDedqCMRbPTHygfy+
qkf5uRsw8MLQ7EzajenNtSDMum57LXOkWjourriRc7pnyo1a9pv2oNpj7PSk49nEC29I93311mB5
WYODJC0265dpiDGUFzgpqd4BNcSH6ghnZ+v0yMHuS5Kk381ooPeMxbhoQLfHQ7QXnv86jedaBt8s
VqJNixwFPdx+FozrI4/hsu1x8qX7gBLpCKO/9VdVhp877rrEtxRNE/BD7XJ+y/38p9vrak/UIOg9
uriabzClws0se6SG+VI2ktFpZDGMaMZNl7dq1xv9zdQ5NG4jiK+CzwIofrvJbHTzKikvzEt/4A54
C8t+ODqt96uf/Z9QbMxtndFK2HjiD/m+e8Tk3+Y015X8z1zazSWB9n+b0+oylzTCVcGpI7geT96X
ylnQyAXWq2gI5R4gNwVKcEdY+4MtNm5yn8Y15aC/6Vwm83bqaMySTrQP2R39t3fOdH9zzrmuUvh6
HUy+LsSff784cjuRG6ElnBLtyWOzjL8cP253bmRvGdEzz8/8q0/UcJloUWPjRe5uBpLtIMwCciG7
PwccUXLz0nY4Ua3p+Q8v8EM60vJIRJI1cJhbWSyF4oO1r49Kp9N+GJyorUohcDfsJgr6bOfY2Ne8
cNoqhnE1LpWTIhvwNzlrvP/lw3+/jN88xrwKVwiTz9GEWPUx7wC8URsh1kOYsQRXq3khoDqbMldv
pcOmM1s+zCrCTEJw9Q/2xg8pLt4AT1AB4uNzFiZm6Q9uyxoqe4U72DkRrzYfNHJhEsfeVsFRWc/L
bxw69OFot/T+9sz/Nf6f8Gf5v/kql8/+3xeuR8TPMrlyBRmqj5X3JkV+ZZHlCgkqrh+xfZ3awaD1
RJsH2gT30wDa0dTjazF7v0p3bjaefZvuu72cdsvAiH/RopluJlqGL7DEJBp8d86Spr8qVb7nDpt4
vA5/sqd+TPstb5gUnvAIddpcMh/tqVPOyMdnZww1o2G+YsynYXEQlIgOmxS42E3SeIU144BBz55l
vQ6sObtgwG1wgPYTtRGcna3yEqZo7gZxkQag0SG1mqeqrdpzJ6pt1+Dfc6WxRzfGRD7/yAev2w86
QXBAmlhB++guBNXxyrkOuG+d4J5IaI1L8ysbb/P1//fq9BRRP7x6pIcRGT+EbMvCrgXvtHPqsGDQ
tuDzSJP1tu67r1qyE4wbBsCmm3xpHNqa/vtn/2695WcTriRhh/aJJfjfCwhAoAH3u3ZOpnC2oHf0
DpNmR+An2LjL2PS/f9rvy5WnAD57Sjm0iv9Wte600gLFzm9Kx+LPoaw+4fH+uxM+NfNfYxX8/O+f
Zy3Ly4d7QPm2FPRkclkxE/j3r5fWOaSEuFSnNAjIEpFxYUu8NzWNCGW3DDsWiSAuGfuHxnO11K0F
luRpW0ItvEtedePaRxlWz3fTaF75CaWcnKoGGsZLZe+I+K/nNlSPoSYJbTDJ/cNv8PsC6jlqWUQ5
iUm++/ABFXEP/pLSBPhlhkvlKeN7eGM3k5zvaXT98UAm96tECHN8FDoMVd3Kz0dmbIsdcaD6cFUV
ex3Q+prZk4+c4Vw9o/psxVX4OhefAlXP+/9+yb8vtpQ/Lxxe3nae9x/fc98aSJVVyjoxamDAr1A7
FCm/Aw7Ao0k8eFP0mwl3lxfm4vzfP/qeif3weXMlu0RmWWtt5+Pz0GV4y8/OrRO9rvm6Lma6ZT2c
O32Tnk16DFZBAxPXbL1qZSctWtfiqW0WyCkev/4PV7v5IT2/LGUEZAiD20I5jpLLCv2P6upexIWk
TsqkT6pmvVrcQ/Pi+blx/UX7ufrEqZwbjv2hQd/eH+7se9/9v98Ln5SOwlDnItj8vqygdXmiiMSp
EuIbM8EK54icvipvn8vseYal9CBVzgg0WCQcQZKLfT4iSeS8ubF1IOFofm9M9zB3pXrsgcxzzo/N
piIDiZshJCu+ixEuH0fbBHHDFqMK7NOddJH2NbwiBVbI6sW+VYUDmA7JrcJT+xDG4VYyZ1kRGFG7
vIZMoifH38Zl5m8SO3/uZXvoar84I0rEbrZWEy1UASvYwa5wzdLaASYvsrB+abbpfmPyLDOLt0SE
z9YMJjjxEQoHMziE7drjQqHLKhyJzVrOfhghMISVcTElLQDjIA8GCKnByNPnxmDjxqb2ovthRhfz
ETs1J6qkE3QGer13KdzspQ3TW6cXDndUmH+4XKzlcvj4gRGEsnweexwg7ovZPy6XIub0OBmBOoVU
opznVO1xGnxPIu099a04eyE2jHTCMwATcDVp+k+KpHjtxkAdxdwgLjOCDWt8xVaX7cHuMyfAy4hY
UgGRrdUnRXPSioSC9YcXrn6/433hssqyPfY96d2vxH+88DDrsa2wBzzdbaIKj8lsTL8o5FDf87x5
84zplGXKvabzTDFNlKFJF92t9Rd2R8XjFAtNzv5rQUfQS5XFa6bPEvdgM64RO+UxDUvmitCtUKu2
PSrf3g4A7rYVWoNG1jL9rzIZsNebRm6fZYaS72BTP5ljdbvvrGCL+Jf8hlmBhZGOo21mxcyQ0ZbP
di6foExVm6z5i/Ried6MWYxSyJJ5qJngNcPk74w3T1aEUnJy7viw+P3Y3Uve4cc8GGkbJA12KFt8
Xsoavv1hSZP/y1XBM5pVxAQyIu6Ijn+8uaLW0dx7PMKoTPUZ9jxot6V6E/7LGt6eXIVtDnVwcY3C
ZS1PWb2EpCNMEakPSKlJ/7C6m789Uh3Ju09umEMHwZ2PrwekPcJlM80nPt7h6GosFa4LRFw0D7HN
JKF9StuCOmgYE9YoKloHcKoXLsJbHJX60hFT/cNO9/dVn5dEqkkKx/F5Wn7cQHmzhSeb4eHJimKJ
zdRZMaNHMERvSCOT8czS4OWCDLky75+OC0Q7F70Fet2Vf0IW/LbfX14LXmNTyGXzqj6s+TnpnEoH
YgLYaZILJJ1w1G29j5EBV0PHhxZYlKeE6J6b1jFMiB68NmOoHsM0g6tX5zd0/YD/T2dvak67HCbp
+J7H+e0P19XvTydnYUtwKCHcxAHh49Esk1E8wiUeTkZj+SvSkuKYh+KCO5ZeKmTHAwPYgSVGB49B
4FOBs69Lbm0/zqOLET9Lqo3Xg6s+RWHTHJs+7lZN4+UXsJ7XCGDy0D1X9ZivWe4eWr+tXlgh8jOK
JYEjYvBWxzJcprraTHbabOfS/xYU7U8au/I9NU3BzhBtjs+qgsccFRjCVWIzXFyM1VEd5Lveg1jF
0Xovcerb2lVHVUuqzafc3bZWrVcVYaGzAghr4Uzb2Z3n7jtNK15vusWBYYHEHuT4Oxqq4g24yOmR
exo40QzRalYB9kaDDilbFedRIgvfv1QtjIB+Ku2/a+FLBD3cr7K9zKQlSYfQUTJPWBB6yL+u9cmc
2M4nafgpt4BQaI64YZxtDbs1jyQ4fzUCP0gvZ2/N7OUKi6xdUxjiP94XUerf0rPw+pep7r6JciYb
YWwHnFaX2DSe9UIpCUe8FLRPXMPqC4J/QubA909OMx3uJ+k4aH6NBQ72xCdrX/EkWBdzaD6YWcwz
Lg8O2lbjH/Ycv1/8yuSkT97YV5IC+uW08Y+1Ki5IyODmAtqUSk5rzfq+h66GrUcGeGfUCAggUv9w
If/22HSUyW1vuzYihSs/7jdpibLafoyaE2TBdgeL8pp1vX9OqIAFREgx5+zJfdsCYF1cWTlhnr/9
CqpzvMt/vxbrwwGHthe2WhZPQsJgSvx2TxVEP8y6UTbStPFau15x4SbiEawY2GL73RPfsI9OFFCm
2U2bJa8xU3dyVKXrf05SYxfR9NoU3nCN4+I7GxEGx5axrjA6jkbO3slHyp+jJ4n8tylxZlOw1uzo
TNiW42j9aaX3Po6XIH9ZjnQcye9iSc6oy7PpH5+nnaFU2pi2T9FYxxvPiEw6mpQ4gaVirn3/ZyKL
5un+XUolCByT+Di4sFGSliT06v4t2Dq+zbw8203S+DyO6Xy6f4nZxWNxp041a9Tm/kfKKBkeMrqg
DqGdT9aYIii07UFihEMEqeUmTQlQPAKAb+oZMSVx5ClWCUUnUTX+v28FzhQjZPBMclxCLPKmrXL0
r9yfDHpnYV4oTVtsk+tAUbpTwr2hK2M7ZDI/2Co9JKASTvAbA+pAaH+hwmLOR69Ytcu3E2EhBIlT
sXy5f+fTdACUuxB8JZ3MZlWKp0K1hGUgELYBAP4sqMMDZ9HsMDr23vIENpsxeqk7HlqsYjjm6te8
zTEaGzwFImveu9GnKA/V3q2Js6El4Bc3nHhlNdHrPZn5d/wKvyCRuxBU30geqJuQZarMrm9G/G62
zSmQef0w2xEb8AZesSSmtRKaGut84TqMeEksxI3nxOzN1yICao2XBbRNilSQIbCak92cfTJBe/rr
0jXlbd7FzeWG2XOwq2wYjcs6Og3VzU5CymDC1NtldhsdWoJi91eJBn4t0N6PcGDjtXAL9dKmQIj9
lKuB4wvKPBahDVCj9mLIsrskmJ84XEBu7i17Xjcts6a26G9BUIvXJBQ0CeEdbmw/ADkP7bvmHhJG
LXku6crYRDBlcPvZ17AIs8caiOaqTHFgOYPjHO9xHR5bBg2RSFdGQxtE1hbE2yfi8qS1QJswpByL
CPOqNIp9NEJZDTXHaR+0507rv8jOwr4azNfBTuUqrUODDCgj+alU+QWXy+J2UheV4jwLyVHsW0yu
e5Jb5ipuOT/5NdQ02IyvGMasLQgV6kFBLJcpTSKtFxvoP+FnZkSPRK0YQ5n2wcsi82jl9iHksI9H
fba2UM9OUzxQ4bFKi9r8WuTqs13kXz0dYiyFf7ieSMVDE2x2Ru+qA91sRPnCEr47Ef8qItXX9NYX
jLPsnYsMZg9AooOOtgM/NOma8cbLXLUO8fi/J5QixXboNc9ljUudINnzPZg6LbbcsfZf4Tgjyi2z
TMXW7wKb67E04S8XBtVG3oC9qs/iLzhh633vcRnd08UBDtub3aMwGbET/9VE7yKcnb2vTfDDEf6+
SYDtLxK64WhOJ48D7J0WcutpxhnzOuARX6VxFmFO4h+zursS5DFZbYWDb4TpgtsNmFoiOd7ihl2/
7BO9y2MvOehaXHxlFAfZk3tOMsKLI4G/rU1lGSnsAGZhJvnxc/MyWZm7EYp2bSMl7OUAUk948q69
FMmzPNqTU71AZgjXVVN3iCc2tXUzCmuRLf4jorebljtfEDnFQJAdoOXRTzSEy6OXbk2/FVggm+jC
sCQ62gmrkKZIg/lSZ+waSd0C7CYBgUVlV1CWDHNc9k+DxwPfRaH2S4lDj2TBedhP6c8qxSqKt6+6
iDhenCkETjKMlRe/eOKk0l4Y9WZbBpD+unYTufNKm44dowzpj9fsMp2wfmVfuy69wn5ix0RkxdfX
ou3MB19SvpnWzwR3crC0HWuM1nO26VufgYo9Dmd+/+jkFNY6Ft54S1Qx3XBQRVwB86of3Hqn7Mi7
GaE2Hytupprj7DrEjHmKycEvA9zh1NcG/afkiUNEsk58LauRmVwxvKYWBbIDYfpNW4WPGIi9lzT9
iwcDCquW3qnNOfVwkqxDi9gmZl4bevZV9UGPEepGt5R+ZSxv7kQ9SQh4RXaibfycjycwoC7RkvY9
m+i+inMZrkOqwzcNtqRzWXrPWoyKt/Q96sKjT07mlPqY4CbM77sYWXvlZCDDVdPnn/L0U6fleiRt
dY5xkx/6vjqhMibUnvCIg3UIuLuo8DW6NtvKiiXl2aA8rKK6xDVL/5G6cxfAu2j28MOe7IJRX1tx
45dVYW8MQSatw2F+jPNCHMMp/8Qjn4UKjyrvtmDQ5+uOQBL+tjV7Yp8IEq3qGWLwPuxosQrL4a6m
0kj4g9GCPldYp+NV5++NuuJuFuoBBv+vNIS9Sd3FCl8AKWk1AhTDNVWE6N0YZ8vzRB1aWQcbp7Df
gnoCLNcpa9d6in0zkDVc93wMSSU2GtIDCvBA8svYhxlBAdJi8wOSJIM2Mfs0KOT+LiK2vCUVk++D
Gbx85pvpuRFXqxPygWMLXjX4NI9DQ7dSgK11IQzJrcfMfj+2zaZ0Le+CgY7iZUV7B9Ytqtk0b32b
TbuyTsejkjWZ8+WvRhSO1+ZCa8G643FzjC+geJGEWUI91qCX2gqBdIbdiHniZiupXuh2X+WuLm7z
VBb7gUKN9dw4BE76lIhP0HkUvwhzyzsJItBVZCknvURG4ktLGRLq65i8C/+zQ7Ve3LnfHHgbWkE3
I9NE+9U49C+41NZ372+ZxsgskXrPXQdXYZJFR99ot7Si29e8sKdt0zc3jpRQuOuD1/vz0RQbm60U
B6PxB3YO0oe5foKhqFeiNNXB7tyHLA0fLGbcj5aevk12FdDDmV0sLfyD1eRiPUustiHxxHVHszQV
R8OWlm7noAlPrODu0UFKxWYT2fHamRgztLqPODU7xzytzU1Z2y93WaYDvnV0jAbUc1K8SYGDo+2d
S1vUZ3sxW4+hBGaTXqh+a45W2iEnByFB6761MeYNIz1J897MqwEWVbmPw8i8qN45z172o24T/yHA
FiQZ8OzbubnVo6TsPgxAcgZzBxk2oPfkXEx+9YC/DEuxXRlHlGcgL6LxtzQLwYirIXWEEASm5Ln0
veiqiE+Yk+ld6sbZeNRkbZpgeL8ny2Hsrbw6j7bNrC812OqV8iHI+C0V6IsY0i4lYV2fburapCAe
a+t2jJkRlQyiAWpxcbhiOIJ3jjZebj5VTEeS7i8BIxEzAu0u/jHGU7KKgirFoEfg3i6I3jsV0fdh
iTCSECUn3EiEuug71uLxULXyhqO12ExJU2EC6ALaH3x88kSj12btNZeAeOY+ttR7HEh5VbNegkqg
hEX2NRgHe4ceSuco8NC1S9YnFkV7blznxc+qdWonxinIayjbJSfQtBpeCqnFubPDDSLqtG4nu2BY
rA8msV+Lrfkzs73XfLIENTP4VYYgPWZxppC3+347uTJ6wE6yG2bizQBK3IvZtQRPYJ9R76jMLaGM
bOnpzTkwq5tjxJ9ZxpvTwPDoceZhLLG3HqUXsYC06UM3K/+R0YkTY6CMUQQxWCL71bp/Y/pHa9HT
HXBC+/V4u+9DMU3vMl9GF/b7kmUcS7dRt83W4M6nlGwWuAtDPIUdF+dsb2y77Y6YPPQmlF7/ZPjD
UYyhuLYdJZN+CLW3UrQEU8f9mAgbVFueEZqZMd7BLMCoouPvtFfNx3HoSKz6+XNjpjzQcuNFhDad
UJIqc9dOMJ+ogTB4HBz9sa6ei6Wh0TSc5ckZHoKKnzVS/dtL/VLn42fHHIJnpkX4oarUeuwJWTMe
AjAzJRozX+rlB51yaiHbRDSvn8+xFvOj1QEeaPLBeJtk9kgSqXMM91dAy3SDt+qd87Cxaaz2ElNP
RlECU9A2NY9NWrC/sbk2aA0qCbUcdUXyqHf0cJHkQw9O7X2HDmCRHDvXLSrZHEw5hYt1tbWVLwlu
QHf62wSsgRNgHkVOJVy0cuppOMHx+VQri+rFqnjCjV0e48gbkQK6J0/m7vvADebPxIK6TBenEHPk
cwXVumE1OcahR/x47BIC6sHyzOCoNULhS+yvTm2wHyw0luRKV+amxbJ20lUdHynDuIU1De+2Tfux
E+G2GZ3VUCb9Lext7rlEywd35qncYP2e4giOo7QffTWSARmAy09kqf048189ScYRe9+1q+1zNUzN
k9KVfup7HJF9BXx/OT/cr9sBT/h6aGC4aIjB+86VFHsNjflAo43/maePv1UTfniCPrupAkjQ44+F
UNo1G3+YjrPBOY8T9me6diA4U+Swpuy62PPJfBmbQqHRsdoGCVW9Pu7QosnDpwUpUzWY46d0tAE0
yfElXyCdQ9ofnIxgN2ND7yXzvgWzAoBCqfoAfuVvrgi3NRXbM72kd7mgs4g9cbURXiwDZETw7ZG2
q21S0JbJ4AzPVTEec7HUajc2iJqeliCyxtuyYz+Q1RLARZbOez8boBtkpX3hUTPBh7AwIFXFL0YZ
/hZVxVprUM9rwxonihtJRQSjkrsEk95VlnKHmSc954hNYDCBDwP+P42ILJ5qbvx1mH+TCQtzmlb7
1seqMYqWushpavdlIF6AySfniYH0fbw16+ivokfD9Um+rvIuSC5ErFmaLecVCf51KKaHxiDVZbOD
mwqdkHik5c3QUXMoG7Ke5t6gBmzdLiwjnajPMR09q1qDJA+WVBNRff1Yga/cF9BwcVB4ZxaSfk++
2ttZDL82lA2+W20nQZL1FPplOHdWfbisYcVkfBLYl0PFyYC6uU3mWQ+IZeO3jEaCZNrlWeawtR1B
iA/Y28Oq4LxFOcnQtunJbKmcbbPy7NXp97CtqXsLRxIdNipYKdHD7oikFv/sFttWtGpTfx0zgnqA
ibMrwBg/yYSNZJA036fIp3opwJflxbC3g5zsp4Xu4sQjbekIDOc+bOUpjxUDs1J1J7bD8UXl5zuY
fqyjYUcIwAfuHRtYwMGcOIisKuI9LHBRrZlbEDcbh2PnUrITB9QaY7g8jJb1y20mdc2FR9E3uQht
k0mpp2Q4RNgyaYuTbzaO463DiYJDUz+ve96/g9t8HmhQpMGDx3o3DM93EBR7I8GN76/oFPsbM4HV
3HwIpnjV11FzNVT3WuNaXOuWXryKxjYO7DSmwLLProyQg6EcL4MaTx5niFMFAqzDWbfF8ZtC1XKa
s5tYj+bg6WfO51yeS0A2jx96Lz95qW8/kss9lx11aoCywhvz+01PR/3WBUC+aV1slVSQ15emrrp1
1tSPZtVNX7odnvJVJegB0xjRbVJrbj/rB7dT57CP+OTBQ+wCVb4NDf/hPXqohrnYjF3xmBIV2pgh
7suaVMUq9drPdSdfe2LIxIwmYCf22k0CMGEwiNas/N9zIyKDlln1deBnHv1BfTZK/429yqq2vWxP
rJZtLkMNqgMLAjRZcq01Ja/LKbMppr8HpVnlyGPhmjttIr3OimeXWKaWfp891FbEhrfLXgL50wTG
RTy8nthWqYOoS+uLF7xDUfxOPV6+s+kw2kZWRj7S5Ng/WtLbErM0N4FuafuK8kNIOiadpd7aPeyY
yI+uJAd/2B0bOZfBwMoxa7UKWhJBGKZJq1mvKfTWlWl2zo+ZUvA3OlfDa0mzwJx75qufOSsdOt9k
r/pHK86OjXCzc1Lnz2HDwYvKJLgvwfg0TLRfaxdUb5vShA4e3TvGrXXWXTht9SDVe0/j29aY1JGq
TSoa6Ljkki8dPR4ReK2NEZMxvu/gSlZXM0a9iHEd8yv5GNqAMLo9TUPkBfezcH9FJvMoUpkEvQEw
HwbKLlcax2rkcn4tB5YdX8uvmmt9FYVTe5RzP5KsMoqtL6YtywTtIu1wtiYk0N6EyYqsybqJgQz4
07hJAiEJODCVGBM724Ahlrtg4trsO3zGRUmchU5bkScvvrPEKzXGQdy+e6+2jQ3+t2otjaBl5xzQ
/BkkV1JjwyoM5gL0DhGheR5/ug5wvlkkPhNB6vDICi4Luv5RJXFzgCVC9Lyfvxt7uDwkfvwHWo+G
kzNYw3qUUb+547ugCsBOGrHthxYVboPFsPZumkQoTk8Ow8tVqgC6qHDc227DFJZjnVdUek9RJPdo
xnGKR5DT4+cFh8u8qk+3FizCU9+m713r0KyF+2fVOBTpeeybjlHZPg2tL6m9dXmkTOI+NGWSt/yZ
aKaLmZvhRqqi34VD/42K7nY3tPQCpanD7NN1my00eQ564xJRaQeMNpEWlF/yxO9aSBJl2VNIOn2r
JbkwrkliqEDtxiwfvjraOsY2qWdXPBCipXqqOhYjktkEcAjoyhq46XjD4umu3AalVDTbsbPkMWCR
7TxHn2chnmYvNR+GBkBI1xgktoeBe4eDqLccdrI2+N4MUBO8puNqroFseEqXK+EPyYlirXA9e84e
dnxyhl6fcYwasNOX9R79RB4r4kGrGWLGIZgJVplB/ca/I/xidds2js2LHuoHaxidI8WOB/y2+uaf
ysc1xBaHaVHFdIpUyzFJhd5o83/YO5PlSLUsXb9KWc45l74xq6wB4H0jd/XSBJMiFPR9z9PfDxQn
FScq0/LW4M7KIgwDHHCEw2bvtf71/YXpynp9VyRyfZtUkYoTQ0MoUUgv1VnvNfWqxf6xMvNvopmY
q6JTy42JOIFAhYk7YaNJ9yWvqt2Mjc4rmOkaLLcex5ve44VAgfkOSfN4GybgLeLRnPUb4Sm6TUpT
O+htIrk0HxdDH8EF9KXvyBFN9BSM+pGeKJbcxJBdpYLhEUE7vaJZJUlXAjDW9L7maYzHG4UqNwqH
MQqjDlK5CiaNrSrXOGADmXEKjIcdxsoaqYj5zi2hwlDq226AnwLo0jKfRHitOsCuYTQUfbBKB9lY
x1LLe02QCVdbof7Sj9/NgOosofAYYspDchar9M2zstdWI2gyJvc13ucPcjdRbYr+EaxHcZC17jtj
fhwoM2pIFNS/N7ytXFWXs2MNqGStULVtE9aGqeCrt5WmrSYazrucxmgMzL1Gp2kdDOp7Ad3+Eb3B
sykVKzC/1YdGvNOPH8zMVI5tKwYnlQZZQlOGHRLpA5Nwy1bLpo8+zANKGxIyV0qnPnreCyOi+5SI
0W3ux4obBtD220QkkxGO6ykIKDDtw3hLh/7YZ4TThcgb76pC5PHBl4Aa77LFRbbXQN4Rkwp0v75S
4/Uo0wU6KcVRkHGUk7Ixa/djELdkg8rHWGtrt4yrEoNFXob4PA43ZZmL117KnqmnKy5jXv/IWmhk
ch/hV9gLxtM0yjOhbhLO+UjtR9xPuNgy9NrWrRXRgRLqsz9cWihI+cZIPFcxIkTBhNgcCCS0VfoM
KtCaMj5WqKf3XohJUjLK+4kSGep5kMnuUHIS6LIS0Q7k7K6PhicvF4Z1AEIXp6v+oMyhEX3sOnrb
DObSvBrP6OjGs0xT5grDQFS3HR/i1lcv3ciBbZVTK8ue3m7SkIRuy+4uoGRzq3eYpi+LY+G1d6K1
w3NavEnyYJMbufTgB/3KkMX0pSK7sknAVKyrXGoejDLd0fF3O51qd3vlUavM/QihBlSk8CZhN9sD
PXkMLMrATctcYQmgJU18TCdkZFaq7YwG+hSjeFNvDnnQAh/mu6kAie05JR1R7wC+rtVXm1v+fXxc
OruzqX/nH+/rFVrLDbyQg3aWLzhdPunfiQbLOEvBQFco8IfkQtrIbehB4FOJvb2rrSxaYegA4xa8
cXXsTbzG79Cx434X4aUO3UZ1V6vz6vxyprLMfjNtyfHsYTWs5LW2x8zgEl66R/NZ+QH2hl5voQMW
JJzjUCPKYnRbNqtWI/WxijGgeR9IV23FHT6Wl/4i39cvFaJ16kyoiTJgPzkErr3apRJMaNZtvyGW
T/UqShAqSMRzMM5ujEVwH7TFGjujkmopEpVtYRZbQIjdxotalVJ83BAjZRR2Zp+dKbvLz2YbvPR5
OvCg6ivy1sp7TEfApjsrgAaNja2f5cck7vo37I9lpx2E/DQiubu0vfg4+dm67rvkiZkIZRLWqVka
Jk9Ekh2tQoKAhU5JbbmqPimdTsQsorsZZQeFgo+Mk7h7wgTLpsZmXF+a3qUic3+JAVd5dxfjSjUl
Ns6Y+tZjuV8mpVqU+xLc5+eigaM8vldU/URyVO0NqG17r6yr/bK4zMU1t0abpkeJdNqezNdRCI4p
kdt1OduOW4WOwfA899tiRXZkO2mdG5lKhgnXbPQS+CVTiXzZekjM2+WTyQOrH2oVEWIpzfa4RB8N
EoTr5cPFKrjs/Hw/n0Hfy8Iv64vMIAhHDU7WS+l+mfi4DfNwM/lat8yBtZmbfd7ZuGnwhuQ7MZkw
wD165eQsp66FOB+r5HQdXyoow2mLPa65mMk1SVUfxEJuNzl4t0nTfh69rsPs83t+WxeVAJykKsHI
LU0epqwM1pUhU8hUB1jo8kKDCCWU2X5xU64p60yyaNqgY5RpeuSACiES1XIi/jpZ1vlGlRDSyw/C
fNWXCflYYqe4GjAd9AHcjYBEQhFp9bvZnZx+UI5fBrbNPen9T+3g/5L9/w3ZX+GdjDrm//zXf34W
dPw3sv9D8xb8SvX/ucNPqr8kWn+QeCQhJ866fUVFpdd/1M3f/yYQc/tDxHsTGY5I4a+oolHJ8qoJ
/v43Vf5DhL6t41GI6tiSVMTmdd7OHynGHww5RAWPHQPQgST/j6j+qLx/ky2KlLwoCMBRllHGgWDw
NylQXkI5zUdzhFQtkARFwgmueL4rf5nVjXZmZBKj33/O/r6BmmyUlFQu5RfxlDpUqVwYWBE2ALm4
AQFNIRPOGF1OdXpL7MkfqUEjyHIJDIna89Y8Vgz09qqnmgSBpx8wrsJLRmYXYQMk4xq3OVCFkH4E
FQCRPviGo1TyuIkMEEZT32J5Er0EwvSM6a7BY9+H20IVYt4Gw0ZOW0o3DUt1LFWqN8Ad4LlRUW3X
IfagzvKXmClOojfLrCDl5nS3zGIclXQHcyIpB5mR4kuewp87MJD+81L8cphlr1+u0rLVslLUTVzA
J2nTRuShV4sbOy8UvXteZj3gM8RCg3tt8vL9smqZxL6c738zcf9ap/YNLcGyYQL5/eesKnQx/eF5
z+WjZfevxWXd19dky47L8n+b/fqmZadl8tu6r+P6YaHtxrAadg1B1r1ohgXZEea6ebLMfX1QxzR4
X4vLHOWpszvBX3f5Osyyy7JILw1wMYMK559tTKUVQP/fj/i5dtld8w2+Z5kNDRsUXPB5sr+d09f3
Lcf67auWRTp42OvIKmD1f/w9xaBy9ZdlzGTpgRWUiROH4F2YLVMK9GmfSehQuDrPJnN7jYc3eN+K
vNq86nPDbP7ga5PPYyxbf240f/y1+MvHcR3wba2K88zn7LLVb4dbFv/1x8tX/HKWPslAO7DCvLet
JCvtaH6nxfPJLluirsFSweoFag4aqSPFPy/j9PBzo2XzZXESgmjf3y67Liu+jjRRJQqMaj5yMk+W
ua89ccYhBPa1jymQMW9ThmlVINwohVDuGwkZJTWy/5hl0FHtU0ku98vnw9yjBkVBDAgDJwaoDIO6
1oDPLcCVitVrSgnnTgKJsffMtt5jqXA0xk5YG40wbinEgIGScRLm3Ov4nJXmjozG1cQhK+/+nF3W
BmRoUFvBX5+3WSbLjst2X4u/HHJZuXy8bPi137LOk+MO+yKKMkuftKvdpfl7N5boDL3qQO0HhR9o
hGxdM6j+TppX5MTgW+eJUg806vnStOvzCgmyJW6JVeOos+N1b4XDXsWTBE930cW7CCVaeZ9ryejK
XYVQi0KldI/zLDq8cRfMHS9z/puWua/Jsi7TlcLNgeUiqeZ6TNVMgE7LiIa9Up7UqATzaUj6NoCC
smH0M+w9n0lCyHAdTtJ9mM5YFyw3xL3Xefd45Vzr0GtR7jTNHhwLMRfQVe6yiOEcWWz+ChnEFGRE
5IqR3GNjG5pS7sRd1BIop6dXzH1WoyqRpGEK2IRlD3b5UVO6N8VspXVa++UhzNqCeF7F+MdqeEOI
xAYHabrzQOXqRQsqmgTk3kLlv9cE4+dcTa5la8ito2TZjMqdAaRYW1PzQU8smZvgujDD2YeA2a+V
YSfewNOY1sP8BC0TWKT559zXugpZ8hqQBWBlHqRlEgcVuJZM2llGMqKk1EVxL/g35Zxn0Su9cIWi
5xEY01qisqKGiiB2bla1F5wH+88bUfnr3bjcZMu6Mqkofe8IRSaGiKUchEpzfgqKEWcKrbJ66Fr/
WF7mSrkd+DILJTOgMFcwumEfF8b8CytkzpETRqtwWQ7gHu2Hkv543MsdjpUGsgIqN0rUYxnlR2Yv
MLCd1GH/OQv+3WoJxQXTRPS/olypgpTrFyLjH9C0ZpBZZDcllD7zpGx3as+wR5+xoE1Vm/taIW8c
msTW8LtE8DgQrAYPtRZiQMQrhQcZBTrA7xCFwZWq0fFuBqAHu/pueDWDDcNlMycN5EyPyVb4wWDd
x40xdUTZ5laMv4cMNC9htyn855aCmMGtxO3YPq++KcW5xJen3tK1FwNKYGRn1q6sAB5ohORHYwt/
JJzOvniRYGCo31vvjaE7h44qR7EccBPJ4DaP+KxXwkoM3iATURE4j+OHQ2tiMAwEyo2gA+R4Tu/S
6QMocQQIpAj2Yb/W/B2sPZFxvGn3MVXk3bpXH3QVrSwERXJFT8aHXuxG7UGzyAyuwLFU0SnXHwNl
AwXYC1bmrGZEEXLMMDgRd4W4Zfhdwy+HFE4l3Gxl3LiFgjrGNWTClzQ4KqcVniSUT9YOzZQyOQIV
omQCGGv37TPAALzDOaJX3FBEmmbIiYB1kFYCkr3p2ydIUpBhLkXzXe821d48GOg2CuQ+Gy3cR6Rd
BheBeCBo5DNRzKAj2/vxrQHJDGaEePa7PQDbOqVKaKu89T5o5nwjtvsCySzxkHoHjSRnyG85NbQY
rq9yHyqPU2KnFxBZaKNqayMi6vwhJ474XD2aJMrErfIj0slXbNob6USqUEiIpa70YDVD86wN47vu
MTpgGNHf+KErPTSn0CVLQiFb7K1z9KbNbtR3g7Ipgh06Y636aBCcQq/OTyZq3XCbe2t9OpryezTR
paaZbCH6HkULyysI0huzAkO6rwzG94co3HcTzwV13QTzovgHDAe1PlHjNx0KuNSQMCcbPzg0nORR
hB8ZriwakkSyHRjvBfsCuZyy0vkBO0oZD9oPnllV+068LxjcUnbNZi/9yKtrFu+KieHkfMG4TkKJ
PrrZc3fKBg7bOyIclHlQxg3JgoPNvrgH4r2IlfNsDdZLKBHhoAM9kbjLAPyS4TIPYrOVBlc8Frea
sJJUMj17qPsqmLtd2my9CneVtUF+mthjRdfhaEDWht5C7Cch6XCc4tFeDa/DQ1DZEUHOVaJdG3mH
rYLddcT41lCXBwBZs4TX1pJt2+z6CYGSLX1Erzpi4m6w+3oDna2Xb/v0aOhr8V4WMBR6EbNTaNyE
z9pgK9NG7/YSuA3VSV8sMIo8Cv4mlS4FOjkxvJ0oHZuISvHUVtFODAsHtrYEWLMlbuQkKTqTg+y7
HTkvCRLJnnkJzA30upbR/5E8bpNuYqxMI+m+NW8aUrfRluIdLIv17wVZvAezcbSVcibBhLWrwbt5
LoDdB96qUNf9C0Et3djMLDPQ8OmGYVH+LEDCpeEsbEV3xdmRx66FTRQ4VuJyzXFMdIyTdVYO6SYj
vz1HwXiPkxayGyAvXDBEkEgXEzcUbAXzkuaBgZOC3OTQPmvKM048RrKivPMWTrCyiiuiZ4w0bCpH
qQ84QwjlnHDPpoxIVmAo2pbjPxRPs58YciPrkBzEduWJ61y+y0Al4nVAUyz1xw6bJ3EdvLeYDFhu
2+6Et4Sfq2xEEiybmpwtdaIyEUMnfMie0lO5D27Ue2Jr020QrifDlstXvDwDz23z1tYz+nArMXI7
rAaSkzTANj2BGyKelxYPY74uzZUhHKzk2gU2avX0GqY2Um2BakEKM5Ntc7GeUq7/t/zROCTqdtji
JH2XkfelBOg6HWIV/tNqeEI/ACkd1+E+XiFLTHmWkfg8i8oed5MwQzZgbXHf5MaALg22M55IFtkl
T9+xEO41AXHjPUDccbz2DErrN4zEkTsZoKGwSNb4kYH6I3pZ+2B8KGLN7+7b4B6hhGlqNpo26jpa
JMGYXrV3fvSjH19mkQzjSSr1nqjisbvmJPs3ZKUdkQVw0Z0jJhvCbpTEJuU29o46ektalpAaYzcs
3/riKAmHOt5whWBFIb5HXBYCvzaRiJGUIuRvw7abefrfzTfO8iZ4DtUDR48PDGgChQA9UmQ7uAdb
uOlv8c2TZHdqVpQtJC2an03izmQERETvkmHnm6DCRsq9F5GwOfpedgQ7WhtoTdxvs3zrqRhd/YLp
6069QrSe1jipENhF7K28elsMkXLNMVbcacZqdgT5XtAcPGKfTaHCnXGe04x2hoIU0/YnyDmet7Vq
239QL+b3YosK+/RRPZFr085RgzGajZPMCCeIO5YFYYXFlK3d1i765i2mmTa5DQcl3lq7/WZ/wKD4
Vq91dxeItnxRztlWvow0CnQAHmDC8cRkT9ETiVyJ6tIn7bbzHMXAxswdipV3r+NaXqyC5MSmPWUJ
HSQcN97A7PIuYA46+SEJoZluAEIjPEa0reG4MTgBrHzbyN1mTnCudgl3XABLzclf601xE5JxtMVZ
Q3vLcCnH8wQoQrUeV+FedTsn4ZfAyU9dd9l52iuGk0ruu2WXzrSNMDCQ19LTTsV99dXzHeU4rvyt
gfHPWfgmPs7+OKFdvwENWqX7/Kpt06v44O/jEzQF4Dkp9k/RuWvs/CHfoAFPN+HVfBEYGdLiPqWQ
nnJnQmu39jFBg5yMsesudxhpIVVmyjqMLtzwWqPwamyDy/4Ek4v7jBXig3Qv+053Jz/W58zN1t1F
O+Je2F3iA6gZl5t93aLK56I5FBQe63N3qXbe5hW643ScjoBl1yYo4a3AohWsTjze6cTDxiLpmuoe
dVrX2euJDsKY3bFFbgs2I52jtg5emh12ivXbuDL33v61fhuO6XkAO2abG3ofR3mfHUFjT+ua6xg7
wipxLRuenR2dICHabOLmp2RtrWUnujQ7tAnFfXwu7oXn8BZe0lt0b9nRvWGLP8rHflXsNLtwdSRK
L/4TYhnNte6ViCaeJsBlmoJCcYEOvjdPtGTcOlxhBF5kq+ggUvXiz214f5luwa4ETrGLocshSzpq
9/BxXc/JNtYlc8K18YJ4QmhcXPEqZ3ppHahf5Hhm0a2j+bb+IiB9ckxeLi8pf9XG39ApIaPC7fAY
3TfH/kd8NjfdsXxL6PUQ+XoWfzyn5/B2XHk/gpfse7oVuRK0MdpBO7QnC60BTK277K49UWKwbl/F
h/CKUhrLNG4rHqrQvsfYE7dyRxyc8QGGymDfW+/tK4R3dRUfymu6Nd/Uh+plPNMQ0kCqb9VL9A0Z
3zny3eEuPsQH+QGc9KW8qg/xSnS4qBv5xNQBlMQXvBeY/m6SNUo+CvBs7WhsdSffB8/zTbcVnlDj
0by1jGmpnHhFKdeeoOCzkpqdq7TNbngl7ssP7tX8gTrf3XSI1vXDdPBpY5qnPF7lJ95O8cdy3zdP
0U0QgAqzIYDl7nBAx6CSFiPor++RtoVQU0X40g7Pc/jRTG7zxGc8TGDgdGwGGKNwaVSb3VIuk2Dn
vDPep/foDjeRCEgjwMNuPRMJx40GL8DkMRHexRPtsu5o62FH5pGn5aLv/e2wG/hBxvPwvXopGYHa
ypr7nQocuuTffN1Gi/0o3EBMWPso/h3YBHDzbfGxV57jDcUKu3CHqClDkbWeVspeOCmnJg9Xxm36
MdK1A4JofYcpWvrUNvHKHC7xk2nYFOYG1/FW3Bg307Edr/EJF1OaWsoBEXW/5GQTu613+Qiv/Ww/
5KTkhCa3p6u8j27C6/Q0LA3g0kp49G55EZGaf8g/fJurz1+uvbfsCDgYEAztB6/BdzjzNASPzQ6x
FaAS23xrbsq99Z5SswtK5RbbZ/ONueoleNaO3Y0+zGc9QZZw6tuucdrK4Xfv7own8aG6idFXT5v0
OvcPXqX38pVTpBIq1NzyowPm+8QLsXuf+BkjXCrmxpiGjS5Cf6pplsYVFEksWPbj6h2EJAoze7hV
ztCibMpnHJQlq+qGtpTX5OuUnvpxUz/gQs+r9aY/cV3jreiUKzDXvi3dyPuAJ5QukCO9ktqsbKiY
K3xh+P0LVsIFcbMtEC6X8qsbcQM+Gm60q937T9Wa8mziVXZAM/bob98Dt1hpmyHgnTZc9WNnI1d1
Ijy67KFcSTSSZKXXjMaeSt4478b36YW6Ce279KLdIDFzo7V1zp6KA3bnh6B2rFs5WvXGqo0Q/PEe
pDtIHIab9oG6AJrnakc1rCscpDtzU27ooXLkzYUys1v6FP2HOf/1/r475Jtp237gmjdtUUc7pSNt
o3V0F17jq3bI1v3tmqSp9ASijad1EFz5oePJvPLMeo/EFvkB1Q8ldDPMOR/Ht/GtuFT38W16bo4Z
raDxzboJ7o076YZi6mnn7fVNejavVIW50ct75Aq3w6HjcVa28z99sIMeubqjP8pvyUXQsA3C0AHZ
OgolR3iGsIogKaYLReGb/UxBAm8a8bH2jiYZ5Vt5r++xjN9YhHd3jBeuKJPPdDO5a+UHS7KTNe10
3u+Ge3+v7vBPAF+P1nYyPsSRwjT/ihU3v+KEz9N9cw9v0aci3EZpmN3nt9YTJ/GOCg2ECPSWdg6H
xh0dK102FMZGjI+WsJswByLzOSW6TD7X1Z6tUC5MrICgkzknFJY5aQ5RLXOf0ShTavFtjq6MQghC
qXM4eZkskaivxWUOeyDTlntFdZYo1HI+pkiJAIpxtzekO0Qawy5As1+i8cBnFRPzpjZ2EtqrrAsP
tfDaEcyRIKeSUgGYJYfbUcz9vclTPZ8+xgxbyYjzrSji1kxMHh2FzwB4njB00UVB3/klidBqDuUt
c/WSdFZ6V56T1XU0R/WlOZFKACj9ORs3lMdMQU9zmWBRlJEplUMEZpEJ0Qep6eSD1+2z7BZAIgUe
mcKAlzpFFCxKealUYoOhTsRBmlcNfdDtg0Ci2m+ExthQYDPBOI0CetTUypGgoiaVTnkKWjM5jQX2
RMt5EtUiIyBGlEVqcWhRmrxY0eVnWVFocEvhhhjttvKrhIaTc1J89IRa/jR0huG0MSRJzZpzKcac
Hllm20EnpBGqBa3pnK1bYrxLXHeZM5ZkHWqnAwaJFDyA8tovk3HO38kV0fGvdYXQhtsq8Nd+NlJk
20p9tW9Krdp382RZXCZiQeCKOneDgQJx0GVSCJh8AnJlWfe8a9Om3XqJy37GaqmATRivhUz7QBe2
1FQX6FFRCAxzZJgqlJ9zWkvSf1m3TH5bXLZbdouRYCGCzcZXkHkEuuuPWKw/xMF0yK3SAMQtj6rI
e4Y634PUyPLeqs4YlvF3DQQp9yPFRvtSUoZNlE/n1Nv1ePG5covDNBpbBA9zFmcAHv05F5vWYcoC
PEen4ZJD+pVW1NKVe3RQRgekqr1BFSoBwtTL/STPWgui6vwa+iMFb+3uc2n5wAKiByuWmP0vK5f9
PpeX2W5YWdBXDspEzFWjwZfndH4DQZV8kgaMh17fPL+sXiYZuUpSJUy+Fr8+LWuPiGuXbJbNvtZ/
HgVmX4VD4T921vvsarZGQ0EeqBWqyjB9G0XtFFpkQTH4GrGtI7LpDSoV6hLPIG7UyBLUDms9aXjJ
E63a5Bby1n98tsz5s3jBnCbOe9lB0UtwvMtHywT6Aj+aWieodJGmuMtGy05Er7FQlJY04nzMwUjY
8vNQX2s/l5cdll2Xg0bIcbha/ziTX05iWfm1+9c+n4f/+vrPAw+4xqyrqrv7bZfliD1FThSUENP+
OszXdr+f2S/L//TMvr661AAqy1ZE5nm+bsshP2d//+s+/9BlT+/rGv/yTZ+zywaff6DVMs7UQQZ8
/hzLAf/lNVm+2ajDP3+8X67r19/52x+zfNd/O4Ovr5hep0Z9IE338pukZtHV/Lbut8V/tgnhf+Ja
i+5n+XiZSEvS6mvzZe5rm+WwMGEYgX1t8/XxP1v3+9csh/jtsJ/bGMp025BvW7dz0sZccrF+NGKU
UEf7RQrUzu/b5dPfFo0lw0n7nH1uaC5Z1GXzz9ll+1mYJJtaCySHL/jtEMviMvk6zOcmX2fzL/f7
7cT+5WGW7b6+aTne17phzoItgpr/1R79G+2RjPAHiM6/1h6dwiz7qPPm7VcB0s+9fgqQTOsPgJoK
8GF0PhL0KPQ9PwVIlvEHpRswZ5EZKRoSCL7rTwGS9Ydi4hFmqGiWYEMaAIR+CpBU5Q8VvjJVi4po
Ujto/I8ESHzNX7FpoiVB+5QNE6ABnk3yQr/6BV2jBLGVNmqGPbIo5EFJptegsvaQq3j3rMYagv4B
jrPyAU9/wp3KNBIyIRWWI8Z9Gcmp/8OQlF77jgouFx5Uj0rIx54OSP3DH9Ukf5sMpRO+d5GJZ0Y0
IXeclIlY0lB01I2Xpkne2UZ6i3dzXtBJvKs0Y5RhSdT1YyhnlCpEdRG0OL0iKJ4VoVK+tnDk8r5p
QTv4TqLLvnwogi65iQWT1LfXC6Cbu1wgDa2KmJMeW3xNqMrMUOcjOwlGCGItvg4bPTE1eSPjI0CZ
dSSTRxLbJHtFSwZ+ujH8GKeQBNcIhxy4pdrYx6gorOGvSB8yuW6IVlixDyDk/JTAZzk0s8sWAGVy
3m2tHzFFi7vgps1AXkGkahKrJhPSRqMIDt7XsGNIo0QLpTcjqGJ/R+c6Iq5ZJyJdvD6OI7IsaQ/m
IFBv1Z64QKRMJW/p3JAah0K9AvRF7sXvct234NNUKwlOjd+lRNgTwwOrIapqgk3OFAxkWAB4eS/o
KvA0Eb16QkisKSlmyqE07ikuVwjhI1qenReM0bq0wLL7B6U3S+WODa3iux4MwYNPCvqbCGGt3tRx
iXFUVFUFJikaHABn1JTmVUd47q0UbFDPqYUwU5Y95T6TsIgIJeT+mM4D+qbqErdVvFIHeR+rsnrN
9EQBP0odVOkUUp4RQCo946E1sBBZZ13RDFerxVsWvWUU0WGUR1HaVxV/KgAMhW6nK9UytZjq1OjF
ZRpqLVyF+kj6syrrYkY1yAQwsLTJ0fS3wVSPdih02QVbPsH8oRm9gozImnrsfgdqAYmz5ggubCOs
DOoOutAPhQPGc9gfpLJOuZBaFJNZAD7rDIIZVt0jY5IN1SQk21N3xTiBwawn1inGKJSyyVvssVJ5
jc4R6XNRdNIdPhZyRBmq1penBOaifxIGfzAeMw23qi3OYyZxUFoUBnytr7cTA12x4FfpCZzVPaUh
LartEaCCLlMyHk++8Fyo6XjXGYpyK+EctQIKj+w2VvuLaIz+kSeAMH+jaRTXiZTLDU0Sfk9UOb4X
qrrf9BnubyAZw/eyw2ZzEGTtQOlhQeZK9SjmSbONXAwNyRwuM+UxeWFPYlYRWW+Ug1pJ5SmEp0n0
kaIvISY3Y4XCcJ9UurzpQzM/pEZpEEwWY4brfer6kqGjfVbTXaX5/Z1e+h7JR9AQ2C9GW79V5J3o
+dqjOJak45A9afDAlQ817cc30HTVGY2des3b3rv23YTIS5Kya5F1PtejDig57uqrmfvte5dIxa4V
Q+UuYKhCNKE1gpOZDGyIDhFdYy89p1kdbpUygs4w8qhgZRivFZRWYLOjtMZXKwNDE/oxXD904JWg
+0c/90ICZblELQ0t5A2c1+w1G9RoVbaWf9H1CoReFXkrFKQN7Fcw5tM4VMT75JoMOkXeFvQRcKtN
dVK4FTcdTplrFZDppVM94U0Ox4FD5cUj3jHNxWwjqn0yYVwnRoRTKASpnR6RYPICnbylFqoXTC5k
gq2Bmp5jWKZuEEXij1SMsruqTeuzNJgBBkDgd5Fsiam8U+tJeAKrh1FRZyQUJY0jaWUxiLGqVhLc
NTrKPsdx8F2ZAnTq/i1QfR2121EObIrkGrWHikgmQgZf5mDEMNxOetmudQ/ouE4ZCMHSsRi3ni+b
jkzN8yZOTZgktSaQqaFoyYb1AVCWYqZvrSRH3CEYKFQiXnBQRvRzNWg15mxBvvL4fbZAmLUdVpbD
Ti4aYQ0wQ1gXgaLsy1AatnHSa3Ak5OEkRHLC22rEubHBCt5LLcPNPM34VvWqgJ9LGR5FZS4frgqA
KrJSbHoz110ltEpcgPXqbFYN1IKxCB68OhlPQQsPTZbFaA2mZNg0kRCtLHwO9pqZNk5E2S9ekbrs
0qGXN22g4liXjuYjFJUID8pIO0DzpbgqBu4Lume4einwT66BQZOcRRFJ3DzfWOLMEMEQnpoqoFUW
ssXNiFjKRsVVrKk/JOBWqcFa8KVsV8o5EFPda87GWMCLTsZ2H8TAiYMEbW9Du7lCnUuBcN5J20nv
PExH/W49QtN1eCGQTuGJxrNv8jZlUTB0UsX41OBe+506N7x1opoCegNBS2bm6QY0UegUcQRaJ8XK
1TR7Qt4xLpfRhOCrjUgxKkbLLz6OHQqRXttmKTlyRVEoXRANOJngp54MIFsPcWXKN4JntC4vTGPT
W1GyThvo9Z6AXQSPN41oM3qU5/G2gPM0rktVMX8EqugfpFCM18IkVLemOVJTq2FRHPX4bkmUdbp+
OgG7m0x/9mmnkh0vzH07gemPura/wbO8WAmERs4SLcdmwkJ5lRi650xDh2ZDVZJVFhq4zIhTu9ZQ
RxI1VMKBMiySuGHmRwi/ivpUWEkIP1dpZ0PaxB0sT3GVfOJ2aLuKcUyC7sHPdUoGpgA/URBkbgoM
YqVJ+rRrIwp69UkaHANLVxe+CFWLEk9GqmbjOkorkp+ZxT0cVtW6iSIMvzLkQ0UktpugT+cXSA9U
iPcdRc2ihn0nyd4+JSOTDB6spmiChI/LSbSKOpF3aCUmx3Bs21tBiCD0plO2naScWPKI44WgDfzs
5QR3rqKZqRVL2FI0rK1AuAwk0/V2M8V6Z5HzIFOeVwU+gmKnbrJ8UBAfDG0PXb0sgmunJ0ReTTOA
IGvW1VPR5tNa6afirCYRempsfWXDjXxKSdZ1XNfeaQhBerpi6CftOpB0U9sOOFUjw+EiASsoUaDe
D+pUUMPhtVXjqhQFnnipJ7mjSHOJrK6OlCNijNOG60i1pFK2gYCOmlfYld8Ko3hsDVN996dOlSkF
//8yCtp85Oe39KP+z3l49S0vxgoYT/Nff12sP5cxqJjrGf6ysMqg54zX9qMabz+oSGHXr8qH/9cP
/+NjOcq/Hd9o4r8Z39Aj5H9RhH8d4Sz7/TnCMf+ggEKSQIQjHDUohv4a4Uh/6Cq9v7lK4s+hjaLN
BRQKoH6NowDAp+ziz9oK8Q9KKA0Jti0+IDrK/L/9+cdfPvnfXLfPi/Fz+T+yFpPSMGvqv/9NxgHp
r2MbCKuaZc1npiuKBZ2LP/ZXLGdohARzCkx8ki4Pt1bfvLaqfma8Q/4qGzxUtDLJ0I700wDGNwqz
nT/gEK41gbitZPQOakGn3BgvcaU0IHmnG8trwAMKxVsy5OAXpfZjSD2aah9QRpzGgDz9/keXz2Wm
DDR4XwN49mMS11mEyR0iWX/cjEbVrgKhOytIWFDJxLKMidMA8FCsDCR5gUr0TPlRUca0JgJ2+L/s
ncl24tyabd8l+8ohaatsZAckCgO2w3a46mjYUWxt1XX19DlF5DkR/59n5Bm3fzsYMAYZxC6+b625
rDHPTvY9Jnvii6r2Pa8p9ONpdJFfkYmN5zbuv8lYxNvOsx6dYhq2jYKdIiTF02ghXUqPaPgQvTf1
FUswnfRPMBXawVmJakkKqWTRimKXkATga1F2m2p2es8M3G+tBX6HmhTrvQxUs5HLb1pj+DBBOvHU
dUIdmHLeYpGoW78c4ls3YhvVGUxo7hTNZ5b7I1CuQSekMD9CECcxvmgrM2wSTQtbH9Y1HEf9kE4t
ODnlcnBQvENbxAePsDsU+hnKGsJEZn+VaKTDZWYQP5TwTfJIjfdZvDx6jrsGyaXpo6d/TkN5hDg/
/GjgdS1thDm9h2bkAzLVjAjnMeCdoB6DGljJbixbF9GNlwepYz4XEe1g05ifjKqgM9Q2PBHtYCIz
XShaQxQkNmaUcZzuF5cPtBLxvC+ntDyu3DR70bIz4xE8aJ5YeJoA0998iBhBxvrouYtv7XLxT5N6
yKPs5EVWjalMo6HMEyZ5jbiSIErSMlQbzD6qEgTz/mFGzBb5ZrMnsoOWoTBu5gwbpetJieNefRti
O2GNwYUej/9zgfENIPI/b15/e33c9b5/dfP6i8hKdGLZrPP1lubg2ssHZoom6Vfk5l9f4/p81fU3
16tLjouwls7D79e9HoaVeB3ykP6lFm1+8/sofh8KzYYZmSO42t/3/X7c75e93ne9CU7UCD2dxIzr
X/z+xfWmTCTEievVP47v1yO15dl26A+iYJ43fzzwj6vXB15fZiEUl4iBCvwG0oDYK/Xz9aI1TFK2
FgSDzsh8M8oUvfEAv2KY0+7G9m12D5KsoPwMoCT940IDDHvGmsh98J23MrNWXy33AR9DZh7t3Xp8
u/7N9d7eI5KDPiIcf2nd2ISQMauXYW2aGFBFUreHeTjHGjuvqSzw63MqGXqunaNuJLVhvSbIsAuX
SG82nTl1JyiHGA3G5YhBfgw74g+KtMw3unEgsFWc2XKKs7Ze+LYyz7AiJOvjgAnqhYw+qLHrr8yO
vqbbDufI1eZToSHQ0SnA7IZqxFQmHet8vQYLAl3EPD+s9M2WvX2kcWItZmKfZaENqIZ5D3/f55Kl
LXp6Q9P6iLmJvjV+DKQjFQeIS86pygvnRLo5tfg4hVm1vu/LFKPiSirAbojhCj/ZgeuhFdxiKVsy
Tz9fH3W90MFP/roJMS3ZV2P6Csy5ZPDMPsaoznHO4SmJ/Bm3hNtT2/XtU8sGuJ31+pDHaztLQgax
im9k4xDGVyf5rtCNihzJ9LmoOocU2zHftSRxEPKYm8QigiwRC8wcEr+m8wxlbe/n5ROds+lcrhdT
YkIaN6BRkDk0nc3mnn0sWlFG+pvRjm/jezVaDpmSZOrquPaOkyqP8VxAbFsvhilBJJviwprQX2bw
Db1W1JvC5QkHxXLUUWl5EcU7VPvszFJfHyG7NnBAaLZqy1mbDbTOUbOc2yRPjwuZbfHCXdf7iUKu
N7rlJbvrzWQ986/XPmuipnyvpLJ1HDUiGtnzM06tbL3CH/sOBoR5B2loOFYdSjXda3aGgoU4DA39
eZ8jkYuWHDBAQ3x+HCy4JYwb53lawLzn48EqKd8Etp+KsKhGTn4NqHMl7OfridUIAAFOjLcBJFl2
qa0yvywtwHYQsQ17BW5aWtvuZhIvkGDO+YVwrJLmODpVahxbp8VBRZTvF6Jb7huWXWHpEvBapoh0
UnpdW9LNsyP93haCOEC6vpQGjkQY+xBpXxRe84OIkjvTiY2DuTbrJ1ja2Kz/6Ru5NurniGgs2Yz0
2ceKfcDV/JCsjxlXS8r12q87f9++/mGil3QYr7//28OvN00+nh3xdHfXl3bNzt0QVkbi6PrUv//g
j6f+dbXAFN1GZrz7ZcO4PvL6eteXX3KiFwnuiBBUO4pU598H8cfjmwIziwkmeit1o8s2Wk0V93rh
rR723zexR2Mf+Ot919/2A94F7JUY4famZpjbJiJcsZDuregR38zZFEJu4wvnfFJl/cTrVgd6Xn86
i/tuTOSoocJAtzmoDHDCq03E4YSp5JhNpOHYFpEoa6heMCXW3jKNgSzl1EUS4PAXJrKbzsrCaVGA
BrIMy0ZlvFDJOTrUS1DwBtZiIK2IDexobvUwOMUhLuaHziBsj1wM/mctvtNAf/SpFaQ24peqNIjI
HQCSSGcMHZkbWzDsilFiSY55BtNaRd0BrUDrRmVgGDd+0kKVpZh6BCoDRRC0QNvx9CXAQseFEGhL
83UsEsAWceJilQ1zuKMX16whEHftk2FBr45e4qFHPeg43cEpKUWOVj1R0fBuE8D2aRqTzp1r73mV
D9D7MQLIyTvUcWqCmDXyoIRkF3hYY889VHKdgRAFKxnyRmkMfOxHOH+rUqT1QXMM6I3WMq1dRseU
gEyWKBRUoxqBiQL9a6qYxNqaHbSQiclCUhxje5gptutTaNQtIrqlpg3fdtOmBuQYqHYkaZgVWLTy
aVLhftH4HBrVJoeIEM4NIgpkHDaKozGOeRPG7KMa2mM62/tegtVNxXe1gmtz/dExiG2FGXmZNUFJ
JW9faVOD2Y2sIVQz0u6ZYIcoy5tj1UAZU5rmo+xOnyrTpVC/APfoFued7aEksa5pdyOnJ2sx5362
+/wMyu+9eHb7zAmWjNKQVraAXMmWc6I08CeEby64IXOqgrQj36NCwSR8ehnQKVDBjBqLionQdz2t
+e+rd8pGCIkvrjfeV5Syw6j3s6Mxm1sqzQc4ftU2S+CQed0LaT8/4t5HwtjWgcuOHhqrg2ZJHHjH
BHwxOW30E+qd7NJxOnbKx1Ax+mwaKGWy9yg3mV3dWKXefI3bXexTF+/Kny6FWZIae/0Er3sci4+S
ALug1ctDY6N8n/Pu7CfOmcJyfCmoJlLeZHZDrAfoHXkm4cQDFLmTUAOYNGSyKDfepwUNvUO9vInT
5qJGziVocdQPkC7bHSeoV+l3jTY85v0Nvitj4zPBbcvFRlITgad2rHVM9r/6sdZjv5pskuQREEYi
2yvMNULwQN3G+xUnuRYUDDpBKqdzOrqCXHt/H9v89L2dYSIer91nK2n4SkXyMDS6OPSjeYh7R5F9
TdmjcC9yLurA11EtdVlYGljMZ47RBmVTIMA1PMva5TLpD71A/kRcr4hYZWeWFwj9MIDfefbt7itc
rI/JIbOI6EFJVccUewKla4ESQ+sYVmyVsgLxYkniUaaR2Ga7oa75X6dWEFXRdsFQZX4omzrdQ9Ny
Et7bpSCA2xz3diEgpebsAekBWKckvXMMVP11HONSw5i3rQptOwF/Z3OU8LWUrxHEoOPYTq8j3RKY
8d1tDLrwTFr4m9cVd5AQkHdkHfaYsTPR2PnaxxQ32a6A2BstiRnkM8edgCLd2nWuwtwfqbrHOta1
9NnOXC0041JtzSrW1jwYa9fPcziLRINc2dA80mOkmZ40wyJqL+sSh7Lh1rEzZC6QuXD7tWQWAvQq
pVzxk/MC9Ey7gIBSEcN+qqGm7bBYdaN8gH/mgQUcwipbnRgaqm1KOTrCXATxhQSDzkq+mNx0O314
sig2BM34B5sxhDKvYiHlxyx5WcoXJtqhqPGPnv7TjNzooNwcSIuUhEykNf97n9wZ0K7ZhPPWmsa+
aDOq2y7QSI1PI7FHlPiq+i7tc9J9egJJl0XiAzLH6Z0dK52gwSDNcGGs8uLSWJd20WGpfLW1IowR
iRguDZpkk3ZBoFkOz9rq4mL0eF18Zzh2PuLVMR0f4sV9A28KgsXyEO+vI1678la6OnnFOd2FWYTP
kPXTIuuU9bcVrxk4OQN7to3IEwvthkh7OG7fZb8KC6NHuCrZRt7nThGdoll6m1laP2NKGBsgQ/0B
NhjNEOeGkWqMN/6bWPOHsphtuma9m1qT3MywhmFYMTTXb03BpGR13c9KEZOBFZsZEH0RumO2o7FJ
WJEGk27J1FPjduws8vxeDCOVfD3/FhnMgD5wPwjCPUT8PCEVEre0hwEosb9I0tkFZm+L2EHoX31Q
+oba9HNTbPMWab1R0BjL3LPw8jtdYUwc04vUH+TYX3S4cCRFazGC3qY7FRnDiW69STN7JluDEreR
IIamgJ7JZ3sZ8Og4Iw2V4qFi51nbEeZNuyqDCs6jJHQjgQpCGFOUhHPhvFt5j6sDQUditCul7puZ
lGXQA3YggEKdIrcucPT4KhjKbZ0KQDXOfdtCt9FEvGkS9NfWbFS7+8oraW7UzmPh6V/Sgq+fFsdj
kBbt96yQB8i3sPYn+5tDcfjB0n54+XDoiVp7mGpbbRZ2Q85kE9BkHCp7eG0SFhYeXCVTsvLP5UfR
c3ppKfqvPJYskRciyNGn4U3jbR82s9nkwVKpH2NtvTkddRMGkQkscpSGtOyBS0SnrKSuhfCUD1Fz
D76HcJ2JsQicgWG3WqNDcm/akkFMLHsSv7mKnA9IzBsxUdgyRfGEI7FJ8JjlC87FKg1Ta+53veO9
LkSQHMpYIxB0uStLPtdYknrItgHU0PTe4fmniTaTJ4EqP54eVN3hoii+OcWCDQ+aYsWzashRi/cO
/Hdgd8SER0N5o5IGhGiiAFyCh81Ti8a4NS+3Q9SQ+5qW7+TMg75LH+YRoKUNeVt1qLCHudnT0LCp
xMmvtPBm1IksuUyA0BurYYI2Enan2br3XWwf07vv3bi13FuGB93IvtDqostfEzPp28MOlVK986Xa
+RhL20Jvtj4U+rBpl5eyoI8+OGyBJjC46Bz9OzAuWHJtnL4uIDd6fKRYIFCuG3/ZT0PkB20T0Xae
7ubxpy26ZjflWkEKeWrtvIV2bp7HLz1QMyrf1mPRI7KOG7H3cF92SX8BGyxOUtzYAnj6e5ouQMWc
hre5AS5NEKI5jYRwmdiYZqt+9V0m1dx2f2gdan6TYZNodH9TxUgL47ZMwjg3y10W3SIbHO/mnFKH
5iNOKy12n7GnjpZ3tCosv54kQSHyMLmy4O3OzZekhVKgVGIEmVcuqAWs264eMRzX3oyKY3FOtAe+
HoRevldOKJdMHLUxuVeWxCyY+5gQmnXLDlGqpNQBenhFrLddxPo6OtBIl3ejoKNTDds2b5xH1Vs/
zVwfNpOSNgPbDKSwADHlJ3p7Zl1XpsZnzKKpj6aUPN7G3iW1i8CfTekOc8e0XHryJGq+/TfgBqk7
8K/PyYT12X1JI5QdqZkPQU/kQpiKs0GSc+7Z9k25NFMI9EIdyeS66Jr8WpQ1wNDFazYNaovAdfI3
zZ4fOzTZzLQ1JD+/eaMY7hyJO0uIUkvNbyi0tcA2F3XshPmMSf7UQMALjEZ4WxsOHQqkDaGczLr9
yU96JkVNouOoYA4MWK/JD8QrXFqhqOozqrNDn0T4YPFuzhOW27Gc6QHC0d8M9f1gxg86ctHAS0ym
q6l70uXZMYqBfNml37bTEuYmPajcxMrt+r1O58xn8zKtGdY+PgGrf2mjNjQ6MntTmx0O+Mpbt6US
SP7WnZOjTFnoFafSvkfsdLLz7mLEHA6LqgvvkwUF9c6MCZ8DJPIyI8MIprJ9rvzxIa2s51r0rHg7
Hx6Clj5kxuoWrGY7zEJDEUIYv2f07eEwZ5BAknpPVADNQLGfp5FIYbzllRZfdK92QW0kTrBB75Dc
tB6JLuZOF20BQdkcd8JgH+M09rE2huS274vbrIUSvY4WVTWvRuxIHFqq/PFuHMxXX9YJJh+CDCph
3k4F8bZDnAqW0tILfc38XkGHP7EJ2lgRxf8KJJi/2OU2r47NxNO5cXWifemREoUlAJbz80Dt+sWJ
O4TMwlvAoG3g0RbfRfbY1+lMSV56ezArD8qsVDg3rhdCoLOCSv7Iq34817Kn9drTWgVqoLu5HXoA
LEIw/iqE2VjwKRY5hm91mHImRSdRrIrWElZ38KiTh+x6nG3KmtjKLXtTOz7Mvqk8RC3FBYehg+Bv
sAQxCAgrupOudUkTGAWcybTXp/HJBADfeK23jWYSoDNfe3J92QaOTpM8bY8lchh/6Vkd4fNO8gOs
0JNXxt0G1ULO1Gqelwz/nNZa/XZuG8h4o2mzzKdECqXe3bOtPFqd/BnpQ3ZQIPUZyUFNFoBkyMhj
8bH4sCQWaM9gG/cDcyHt1RT3kA98vS+7p6RtzZs2ZtOTJ6ZxyoeGhA/C3Swd/ZgEtUzQyg5K9pPh
CExfdfcwuaToymEkO7d3qMWRoLFZQxHBfQdtxPTeuzdD3xY7V80sggsP3xMnlCEquCKAdqRvgxJW
Vh4S3sUUWCXw1dHwEi4CXpDZss6wB5Fx98PVTQUBX76p5OAhI2KysxL0RvY7KHLGj2xgixFhb3Xd
j1lW2dbLetbB7njooVv61Ju3kmyA7YxSR7dI7OIdY2uD3WRexsMwOU9NRJ620ZP0W3U60EaGfsQ8
bxJo9CkqvGcZNT3vMU5c09fqrejZPOsFIqu+Ah7cxl8qY4EuCxR/0mkTL1i5KVkb7XOT1fjm+ra8
LEqb+Yhe0zlmN9tonw1FCkOf8HsaNXlNmBArufPy2n3QMtKQqb7fdMWEC76eI8oQ1g9/kc+QVvIg
j3F08R0iiU2sOMY2X3Nsnpf6lohleWniorwnDAe3G2vzsGieC0HVoFwo5LhatusswpAystblRIAw
CQleUC96tB/G/EnIqA+njmWpqRcvraAGvJBVu6TLd7aCi23qYUHTqJqzLzGfGDXuhHn+XowsoTuc
j+mEsbX3nS9WnfwkGuBuyIcnAGguHm9aHkZXLeT0WAkbriEUHy3RtQQAYQ90EAQEi8DOac3qKWNn
djQs/6FfMKi6gBA8E2hHlOzp/4GjwZWcqGeKRvmO5uQzVVHipqzuoVu/pNQjg5n9IoxQ62bspDoh
I0s/lwELyjxawLrHmTadiPydggSe9BrCudhCm7UcPARtgA3cmWgszkyfluped8fdmFjPoyNtztCW
XVm8/FzQtoWdhsqihlZcf4vksBfx+OgNSMnk9N1e+mkfk/UH3oUYFDQzAHr9bSx86leR/5N4zmlX
1fb7IjLjwLSJHSxr5y1dljtOiy7MZ1CuUCfJHcsBrLTr7OgBltNpzG78+jNrV4Bx9SSwNOxUhMuz
r2A0tOkXXbeexmzi9Grx7CyZ+1KbKU1IJBGb3AhdXa6klk/DIgtzqptT3PgQuW22irKx4MDo4DYs
JzmD9wRoNLHTGcu7ilOE77VPYtcI+akS2WsjBBbwyhDQ1K3VJk/VlhqLtq0L3z/kPQZRnXxC6c5H
0bgsrXU0C9Z3RDpPTdbfZWjhcD5OH4VXYYicvTp0BPD4rr1QngyI6oJQkz8O7WcC7f9Eftk7GRNh
NdF7NVQfb4Te6kdn+s4aM3l0HbqNdj+Q21MeUY5QBax8NuVjOMDqSW2bTZtCUCOpgm3I62jXruiP
ZcCL61jAYF1W5HXbUnkpQArReI5JYwviZuTQGLErb/BIISuNg72CrzJdfE8lghwAmd+7lBZ4XPdR
QBwpTcY+onHF8nLjMnhi9usHtG+9CrROoy4pC9LLy3yHtvCiO3NzRAhCC3X09pUn93yBNldTFqoY
dSRbbecpkvHSDL5+Us9f545YQ/r15Fg23rFTNWTtIcFVD2BoLL16H/cccWkv9mYoDHW2tEuLz47l
dX5nJe15LigeAr4CMEzp+AYFMaejeCmhH4cTUUDHEa2WYvlqk1Bm9ZDNO20kytFwD3xjqBp0KZLR
hDlzbJqwHzsCG3NtVyfGSrP3icMw/Psu098cWx+2BtF5w1D6Z+HAA4B1m7Xr9ijxoBrofcD4tM/1
4oOd1WXRj+aieXdj7d9OEIUpC2rvXUUtbKBSsJ89RLUiay8amSrbiZiXcLYxopWxbmzs4nYoviuY
yht7PCJU7Pif/K079CbTifVNOX0exOWjyO7HfiaIA2VUWEWyCyuN4GgNPuC2tldyAlUGTXvwxAEN
FPtQhE0sAvOAIhB1c/3eo1qK68gvOKFGFvWZuCjLeXLdZm97Xb9v5gzEy7C423pFgxOjzA767ESU
O0Hfl4GojC+FN5/sBLFNBZP/qLLpYnp1EVQWpUcbW7WuQ3DSBpbokwqFKr4sqflBbwp2yBGJGt7W
BmCLkSqq0CPWPqV/NrEvHxibf7oxmBYqp3GYJOawy9goQUI6KqTl9yonXscgRq2TBCT28qaNtPxo
LBBQTDHc0/lv6eIgnk4Sg1UDROndnFGoHmp4O7LwL/o0vMQ1b9rSpbzBaQ+buZswwHbxMysREZic
1CZQ6LjO1HFpKanO2nvktruotcBBzs5e04fxXrWEFFoOakOMkvMWsRg56KTR7EsPMhD8OsoIg+z3
zOKrfGr6cDkTaEgcOj0eOD9a9A5WJreOebaJwdzIufz626Rx9WzYV7/Jb3vI3wwfv30d/2NEWS0k
16f4w0Hyz/sUXeztYiuojKuBpUAYDPdtQWWneebj9c9+Pc2vV/2XT+llgsCDuTWDXw+6vg6zIU3o
vx/MykUmuDZhlbbCr0B+DKknWfD+1Vzz63kKSMY6/OvdH0/bNP2JPZP6ZaP54/iur/Trgdf/pPXs
jxigfXh9TEzpCbjiP1/l91txNdxcb8Z5EW/dgvSz683rL65PBdO12CthnFSjfY0Gm2KDT61SJdU7
QZSkxOlOGSCuaSjeYSUeMo2dy8CMOZkmO8mUSdckzywf2BSzZv5yC81VD7zJ9I+JSPaObhmBxLTP
iq3/mjHCJahJLUN+Y8sPpKNMoAuwwA8TZ2aYxyQ7+rTvyevVoj4JphmFslMUX/2+PswCPYuNvnhA
xAzf314QnNp9eqvra8tkxnQ1a24BqO8M8/001Mm3tYUBsm5dK1SXSiwfaQs0tq/t82haex8tyYYl
hmvvtEK7FTlQjmwxmJ9Q6AXtAOSFAsVmzKN7XTCgJi4KAWErzvqRAMWlghYTswD07xzJEFkMa6Qy
qY+Jf0OmZR4qYQHKcfY9vXh4aTFiv2XYOg4S6io3T1ABP4kFLIOSFpeo3FDquMp90X7tCvz7MqVd
43LSbkQ2HZnYDlrl7SmkAYJx5g9BLW8etVd0OmBjzOmMNGcrqNluBmzQW1s1+wphfBjHYgd7+w1Z
DjuHbocuUSLwSnbW1EahGhta5lb1nGfO93IUE9yi+fvo5mROpxYDtyiHTSKZA4ljy8MBnK00n8qM
5W3FSEYwSJUG5UsP0g8TBBxcY9UGqy2EePswrs6HwiBt1WtooCdqwR7se/tah6FPXmMUKSNoZioD
liD/ue8YTYeM7UbvGgbMVgsclda/1iOeZtdKn8aIdYVTgarw9bclI0KyAHuEfvhzDmSffc5MaqSa
5t6uI0bMUM4Iy9sMlEUiIyXOemrkznTpyqP+vGUYIzwN8YLdwWVIcpuDr/0bwsK+VGuyMxK4Mpxa
BxhFSThn4eBMzepdN+/4LW0mv1kA7pd33eI/4x65Ib72I58UkY90La2Y4PUJlL1trL7GznV3V82T
U7nt5g931b+U9P0vQZ9jksNi4Y1iqYSu76+CvjhCAKp6ilPzTNMlHzT/xk3pLCgju8901B3Kip5s
sihCLQcLpXVxtPMkVeG8L42tJo5I8Pf0UIAVSdmfjFzzv1jTDCjKze9SToTSbR8ZCuS/OfCri+qX
ZPH4/b/+g3KIjb1D53QQni1ASv/twBdVNM5MjfZIIzg9ao6NXINy3mYi1RTIQEdpMPHo6WfxnZ3E
CgO8X/67Y1jVjn87BuofjjBWKaTHKu+vb56qVeJMcU7ueN/Nd4SOHFMjiY+s/Iytv7jaoSSaGNzj
o6fVLBl6/ca5W0hjffu/P0TxN8fZ+l4gFbXAPZs60l5nVW3+4ThLy3m2mtSV8P4jHDkwPI9rAkWr
MwiObfI6LKDgy8x5MjxZw+tD4q8otgxAwaqo1S6D39VnFvRgYwiAlwhmmK/AEccGYQ6WZJhGEWpc
IleeIssmtGpEv621JsJ2+uENwUsADaMyLDFfOd4wHCbSXVK/dM/XC7Ve67Ll9f/+t83//favFjvL
IF7U0z0ChP/6b/d658XdEMujY5j5diTmL0z8dA4N6e4qwiJiayG9px7ZW5JlYpvVMZ8K+vvZwrJ9
Ohe5HA65PloHw86HI1nppHdJbB1NFQ0QEWPz0JvjYx8RE3c98v9v//z38uh/Z/8khLZv/q6NXv/o
H9po6PM+7kDXdBgA+CL8w/pp/6fron12+Br+Uxlt6f/pGIbBMOGyg0fNyfP8QxntIJq2TN3lAbqH
ysr6f1NGm/pfxwLd5/zD7kOUAdJRQVv4rydjYzhJ3dcyviGAb+tZktpQ0cFIBFmSxWZH5nNm7+00
2l9vXS9QPoWNricHfU6r42B8t1e27/XCI6OKwKH1ts5uf6t3y22q8oCTlIJXlzkHZGTvnR7BR5RF
czZoCMci/+G0CCEZGi861Bc1ULCf1/5Ag2aRP0/OVCQCOZmksPTGHQGsimRzWZ91MDpFM1bbgk1e
OBtMbF6/PA6zQYt9WU49OPeNkzr+MdJ0yqBePqJ0CZAW15uWmICA+j06MjJV79I0dEb3Zu3QvOjT
TUEcJ5a+7Fym/HERfeIfdEj/jc6Lz25N4XBqKe05S42mhr7/1vTmIkBG7mzESnI27YiuaVQN4aRh
cuqkLw7xcWigJEFNdrZePe5MDQqJ0NOtaq85rNgOBzntDTO6m2T8YaDd2/QNJpCp0n8I84lcIkwi
c2GG+E3TsHVoBzFJwlnzaPWVVi3DbC3GVsNXyoGIwCO7gSM7Q/o/VXCA9wnMQidxH1LEo8cODYMC
Xxh2wkU/Le+9aoYakVBudojiJmRlayGKMcx+2HtL2HpEJ0mqzyB/XBJd0SqsVlrwafMYXcaI9Uxs
yiik5XLvaq7B1hvjrZ+2qEBooSsCcTcEQTfAK3k/0iglpzPpN8oYhxu2LDd5+ZAY/fLRmrupHn9M
PumveQQP1oDUR5xoFuCIpUlQZo/26GM/xmZYFlh/6o7aii9jfcOgPcH1IYrNw3OHqaghEFvDqRRr
0E6nL7NXxIesQp2QutaTnzfkrnTEHw/eZfWBYaVzTy5mvpO0xY9hyamMobsMRujkW83W4AxzmOwc
6NPsCdTkxMmo5bpNS5A4JBLWrgNKJsstSHehEUi4zHykMaOgdhpflsWgYZ2Y8ZOnuSHpTO3WrAXK
qExnadZ12p1uriw6HMCUIt6m3qZJgGN8m63VB8MpwhEI+NgOAUsipMtaVu6HGqps0VJLyL7MceZz
BPp8t9C/QUVhf6WSwdGb9o2ejERBEHAXDBTsNdPYdkI0D45MBB8acKyO75mH/O9Is39+qDAT9p71
PYuM/D1uj20NVM7Kb6yZnoqBltkyFrb33pNcijej6MlUU4qUHhVhbygfZEXeXgl62RcFoYkaeT6m
Y1H8JSYiJtXQprGyx0tINByfXgw/tdMHBFJxSa1lBotIB2xQeLFVVt2WQHsJECWbcwarSmre0Oz7
Rd6LydmZtrODCsTultoQy+K10WHG+r5DdFC5Ju2C1edb6ZSrSSGEECJ3VZZT2rCWrSkIYcri9GIa
6g4lVxlaW6XEeJvPX7tWW/Z21eRbzTuYuSYfBQ+/JF7Cpst7cwfviNe6DgzNPZe5dT/lnMi4zYZT
ZdqfOn0+tZTV3mn5jM+qGli6c33j2bp/lOqrGpEY9GkT7yQZ5JFB8Z80CwmCPURQ0m31guzDrNew
deZULnL7nmXAcje07as2xC+JlaKptso5XNq6PDaRt0OICE2//EQvQI3eyWA7eST7LTAlcXFhadY/
JAUvWgFRrvB2s5ELqcz/jLPhpsfUHaVzdGsiJNmMtIQoIbEtaCbX2VbzEgemjqQ8Qi20rZs1rg02
JXnQmAhptXTorreZOyJHUwd7YUtnZcZpWZw7oaKK3l1VhWnfflo5bfTS93+o2nrt64Rk8wLhPs2v
O2MWahtPSx3Epl7txdisxXG4owxtwawcIFE9tZcZzBgJ7rQdlkM0uO1Bz8shRP1/gdN0ogIjmIlQ
VSuKaHUxdjsvzcHxoPDKlHnf4DQR0SFx9XJf0VVFlM6uiAy/W3Zo3fLsTmxao5Z4em/xvo8zihWT
KQKnyDke6/valfUhKUlYH9S3pPCSUzRQbS41kg/j+cXtUi9sZg+JhTdxBcKlZS8fjWr4vjSUKVoD
yVpFOWlTmam9gR40HlJ9/DlPZRkaqXUZW3/eqY5822Sqt0OxaGExNfWRqeWLbj3WZWl/d8dnR2Wv
nYvDZVS+jaSOWdNC3bDN9PFH5+fDlyIZHmjWeqSRs5kpAAC3Cztly9Df1RoFll7QPNzo5RRM7KSb
KUeWFRk3hiO33UqFyiLpB3AcIFxWvEvdMHzL7ReZS/moxyu/uGVUyW9nH+2bvswGpU39WbRfeuIB
QwcIGqlIfYXzFGik/2mQSG342GakhxRnxn2tl3l6a8bA8RQUh46a4s41VpUV+edK1UYoy/pdm/E3
icx0SAAYo53ObnvLMl2EsTN9pZnxCnGrAq7AdnpEJsj58V56pghLvXvr2CxuFwfMYme4I1xloJGQ
IlwxQWzOnHZjG4uk0Etk66wQeyM/ehXuf7N3HstxK2mbvpW5AfwBk3Db8gV6SqJIbRCSKMF7j6uf
J5PnqNic0zHd+3+TAV+oKpjPvAbese1orxRFwbPYerdvEVnYCY8eA8gQDEPpggIjCZObyc/39jSe
of1a95UxFeeo5G91G5qApaymp4imOxCbnKwbUY+CGOqONEsybB+PBcFG3sgmaEcDi3ftnY3piVe3
PZqiFfYnZk4ShpLaHPn1NQgGNCnt7tS0EZaaoFFR6NafqDo8WwmNraUr97pF03HOkFOrMutnvIw7
et63WlfTizFxYq+NHC9ynuf4dp3dQXskzbmfuIy2NvZabcdtnHTaT4QwLTFpn309vYPuGgGo7291
6C392gd+kiz7OMH/u1vW56zm5hUmUKkINR3Mrrtn3jr2oYSusZs9XmauDeuh1Ve0M1YqdJYBklP3
orsqQnsUqjIl1jLQIHZj1GEEZZ9PB10ru8OIIH47d98wjKeUsrhJ0NrGr6QnzsBL9ZSig360sQ7A
Qtugq+zpZxvG794uKoCS2LRuXbiJ9xifg0y38y8zHV5ZfzC2rqmHt3RG1n3vQw52pS0hxHHgHcQK
2/hZM6xnznLZdv7Ks9rQoqfOhuLv+kcBhfo4oFvmtFVJ2oiVQFbYacDtJUvZE0LB1XrWoblsAeOA
5y5owU+edS2gpW28LOEtWEeIfCYZESlmow9VbVI1oeKlo9iZFZherHiotr4DYI0efWfYp260DHI7
4zb1E/NKn8N8N9nitfX86uQAI8XgzbsZ7M9cn+a+mpBAXhw928F8CLSxgEw8DcaZlzdXhtXvGpMa
OM6EJaHZie5bfOVbUhZyaAhgNPMXFpTdvjDAwNFp3c2KgpxN5yaad1GJkno6ieVQQ7fhnRPvZrgY
ewuAIwThdY9pJN1D+ejMXX+j6R32L+LbbHKtJAIvFL9IwWvZ30oPmsUCX+gzRXF9Z6JoAPmR2Yau
z2ZMuRvhIfEG8f37dCA4XbB/6bk5digelNs0rz7prSiBxCfr9aTL53fuo+0r6vHoOi1KHFP12Fho
dJsZfGNM55+KqAtmp4bN3PQLwTGO51RMb9KegB0Rt267NLumeUCmrt7lpYvKND7KyHgje+80KdL1
7r1BjrENtZa+Bn95kfLkLuok5CKsnsamcG7WMLmzivVrrYmOl7AmroxpF5m7xuuqk4d7L21kNMfd
NDtisUE0DLkB9lP2Y05hXecxmFMHk5Vd7ptXAiFDfNzrOx/Rir3hF87O8Rd69zkttaG5cRJQdV1z
HaE5uM8660hZhfzDBUeLnMhXAOBE1dBDFxQrzq1efYKlHe6N2AJsBxoMJT7nespWeN5ZexQuB6dr
b3rmI4a1L13in83YfVmqisJoFoOhqgBYV+hApwATtrMBj8BPEbKtcbmxkpgzvcETniq0wRfxcBqz
I0THva5DyvEbcJ4lwA0mDclgSByeW0+kx87ktWr245FH48+kLcRDbhRXLSz9DfHS2ernYtvWpRMI
G7HwIIY2cYyj8aftet4N+MZhG6J/nsLr+aSl4ysyOg2sWMz9Eu1xBBL6FNsOQtjxa6fN+gFJwPl6
XdMr+rY4PwdYmiDyOrz41EwoZt3pUOVvYNqB+kScmdgVkZh29PBUfR75174vKVCxOSt/R+jajzf8
53gE6Aa4igb8T+9yT8c4oZijaR5yWCXURg9U9LmUsPzUJ5D4rRmdWwcDNG+I0EkI6VJF3k/ToaU4
YVa1CR2ejM3YfYlqGBA2qqoGN2lctv7OXLiOVv/RjYfrMkL1NEXb8QSY7VwJYzkKr3vUdBjF/uyL
70Vq76u02iepVr6aSLE7o9RAr5uGCLcEPVJwJ5MD76Mpo1c5w89L7trezD9j+cwD2ub714bWBtaM
Da5mhtBT0MJvS51Ymd9la3J371bK16C+jOqYoZ9Jb+iudigyJUC1SPejo65DBsxmQFUFr9Wl6u8g
9L9YdXE/6+ZwPQIgPiQmosvgfLd5VcrAqsPjW5TcjviSRDr46rhbHszRmrbQEJ4KF+10h+R+hnVw
aO0FcAgtyHmsnQPV7fk4FIiyO475Ffpxto/DaTpruYkxlvGz87Bqt93idwquJG5TbFHG8c4k2SbK
zDQKrWZ3HsPxs58ZzlUrUISOM9n9ttA4IS64Ls2JYKxocpoB2MNjEXpT190vYGDOHqDTHoQ8eER+
7NTS8n3mGfoOmRMUtcu6uWmwf5in9gnZoGTv8xw4oNZoIR89GjfAItqeruPY+BUEC1D9uSv2FGo3
SZd8bZ02gYMNElrTzU9xD/+iG92ADg/MIdcl1tEIsVwNVX3Ojb9t/NUlxpdujsTZjTZWG13poUgI
5khh9D0OE1q8y0ceJrU/QKMxs0exiCtTLM1hQoxoTw0CAmsIwsSYy+pKz7oAFB9IiEwnOa8wk9Ey
Os11b24cu/xiVsmv1eRwhbWQHqOsnc+0ILz0u2niH9CH/XVEkwnnF+42IJ4GSNta3PpwLHgcnZzF
dTYlwVvjKqgXX6GMaNPXjf7VoT4Q1xHB/VJDSWjvNO9zgjLSHswfKDJjuC8d0wwaXTMDnlNusVHz
ym9LTakB+41wwPnYczCZWbSHpq2AG2gx7Cs5NHZjBJUc1CwPb9yOzCnfwo8zg1oOcT4JXkdtfOs4
Tno0RQyONvfv4f6EZ/VpnTwFNdRgMIIREwpp+qU+X+91aYCCzdDshivrGNTUP812E7ZIpdadXXlu
OrpbQed+r3RspdSMWjyb4Bazsf2ltwZ9d9Bl4CxXAid5smrKGpM7jOy1w4AICH4Fcq1G05fLPjqj
i2YGRTQATJJTVlqKrWEa2VZIjyagDAg7oy2HUkp83/dwMd3eFLtFwzBmaMs3Udnqj9Ksst1SQrOo
bdRqi54AwNybLZQiZwKPQzTbB9RMetzOogEGJq6NdBaAgitBX0vuN88dCSh/E2hKBBbGaFeVzRis
UtlXDTO4OYzS/iwceaNwldAiIde919psCkLdHQkjmfLlcFlWEq2fSkBbzhxOQe8Yfw25NkKQ85LP
M6o5KCgZj9EfIeNRShPXw5jszBkR48ughIwJsusA7OG08/SoA2zrJGfDl94cWlaflJpvLn0oXWJ0
LmhwU6JF3LcswGkSeAFLlLNaphs7WroSYUeFMMWJM8i4E8+G80ITagp00PDHJk6uZ6uaglEOarmH
YVxBHXSEUeetNpj/UkbAyzAGuI+NQZP7A9dz1kMDLF6M9GYS7RBks513pzpJh0BzvRRU1IQZblT3
wWXI4YMH6F9jHTSXD2o5n58GPnbL+jphLW1gOUY7sgvqUo+p4mE6vcB0OEaVG1hIakAuiOGIdE4f
XIZSfmgnenB8auG9JY9gAMYIEnnARp7FsOQ6MbScb7VlAP7mtgArKuzuuO4QdYFYCZ0jcnlMuhPo
UJ00qSwRrvIiVD3j/skHjUxXFNWg2BDfRpQBMWWaqIuszk+zoTrrptZ5yrSbEBah17ox7XWJGc+Q
sLdRJ9tOVQPSxQ5fPLd6iHBGGfXRPiDI/6mx/K9LUU4oRx1wb8IjvAG3viCQIYymv4l7gZiE47ym
2icETJr9XGBr5dje02JH11Yq8sNAtA6RZPIPxfJaJDMebtzHxUiVDm2q21wTwNOjjS7pMTCMSBpO
qQjNneMFmlmk+8rKnyKP1rjApyCDptQPvgQvRYC12vxTVXsWsO3+NyHdcEZM9sg3ekoy9PSdlOcl
qNl8sXfC5hJ0ZLmcjuQGutKIaKI73KUVh/U0D1UKnLCsGfJBgdjgIW1LVM2ncaP3Dsoi1mtvTRuw
2uQTjg9DytRehM51US2Oy62F6XE4h7txAg/v+M53LX/qCnfd2a2j4U9JwmV69WZwMu1QTe6581O6
cCl44AxJuBu3bM9ZOj755XgzttUSNBXpGVQDC+BVM9x3AzhCzfrSQN2oBoLlYtK+VlBQNASGEPaS
WWY5Hg3UGVBegNVml/vqBf3CfoPqzCEPirL9mtj5AO8JtXwCwTMt9pfB4q3qIuC+r8rZPEfTU4qL
6GcqWRvHnOj/gZH3c3SWmjB/mCPb3aHZcrBd3m8NEst71xieR9sj3GsoQPXOdxo2+Q9nHF6AfkJ8
cuMf/Yr1Y71qPmAF/gwtGsBITeUPfvCvZp7uvdwFsWniyG5Vx2g0X8GdfkqAV0imWxSF92voLrt5
oO7pG/axx0ghpyyxmZ05ObZg/7JCeDzBwYgPaeXvKb/fldMp1OE622OoH63KRUJFTOkWPXPwf3P0
CxKKvbEIyOktyOra+LA2QEgNMwMAPJDZ6bW7Mar8esEbcmd1/hcyhHmDMlQ1YX3kJN03agXfphkR
sEhKR8FKIlmyeJXESXUPUg9ZvbrTT5ZHN2SJv4wtjfcOGgagMgTGujK+wsmrfVxNvnhGw5YQ/GW1
EPFHqM0gIR0phDYQoKrpxrKydG/jJrltb7i1uLpscZsuxQC23n4RiMicyuGxKmCjztb8pBuFOERj
/y3UBuwPbT0nt+cy69KYykVK4FNphzguXyL+GPJwe1dFsTikoKdRdocP6KXntmzA6C/oTwFwpglV
hJ/XhTMNYaEeDBf5H8PGwIXmvGxl5CAq9sJb8u1YuFj65TXwNSAuLkJnj+K+Bsy/sxD8kaWtmFoM
nqCN912Soa6lvzrpuX1XmzVk2TSERkapb4HwAYrm2yIwvgtruwZjiphVAiwpzo0HI9SfoYx+o7CN
CUMEaQl9/9ozoiuerYB1+yNB3D5ue2evzaR2MWysXQw2b+Dde7SBXkp62OeYxgqpySuEaMxJYyQ5
xhmYJ28vCMGWc/By7actlcbdUf/dTggCrrPxVCXTeohNqUsjis/OBIkQgRLEysJs2LvCdw5FOOvb
ZaT+DNieZ5akJFHo3jhxUd/NGiScJahj58uU9ea9fuqafVdx5YVAis9V1eFJpDnfy676Us75LnNx
08ga4NKR15waW5TbMsPVPlnKExqY/sbMo3QPM3RvRbxOYY28eEM8Hrx+wQXNRmreNwHekNyY1sBn
U5okubyN8yd7lEp9bfNkrmkYaJgONH4EOtBI1qdp9HB6CmG0Lqt9bk3ntlosSrQmEj/tcsolPDXx
n7Iaqwr0lcyjAXCTekhxxBr7Zswi4MyEnwKZOTdefkRIOR5TqEibfHQ+E3h+1WNLo4w1HxGFm4Iq
bgEk9oCviugmSdpur/tfh3BJUZ3CVoZNnuKwpprsBvpkkYzUvnF0F/cTKjGoSOpHYS7gyunHkPDZ
Naly9b3Kx68NnQOpjwLGa/yOT7BJXms8QvopqY5oaKaF7baoIizg9OEOg4ZfFAMFZpWxhNKNQmpZ
hNRxO6Qtz6lcplaoIZGAwkJqXqA8+URdE1oDptxohjA0eN8RAAWFV8SUxRbojng23E4Y4Oh++1gU
yIuCSEciJchH+AlORcygBpRphrepJexDCd9IoNiFBtINcCn9TVKbtFYGbbxaQhEdQdxtPQgMQ6JH
+4SaJG06Ee5of6LtSssvEtUauKKbT3mY3RQ5Lx7fx/Jy5jXup4ZnbMupnYM6F+dM1xcifEx3Z38C
k0fhdpdXxK+8JDsiFIJYB2KtmeJZoZY3ALCOqPGS1HsPDeX7vbThnJLscQp7PA1RkAks6MyBM27n
HtvMWjmzYo1O8adIz670bXU6XHCQN5z2pVbhUgKEdr/oeYHjgJdfrfCFr0Q0UREhvYoW3Bo2k9Nj
HBbBMUaCmHvP7FLwLdIEXg5qSg1TmpNSqUkgs1UAnBmt1asSiOHVLOWS8tT4VQ+iDhaPezsXBHAL
4PQ91bLXSEe1o5cmCnaFsIeaJdWrN47Wn9plov4h/zI3TP76t9xxnY4Q76+b2W12HlyT7dqm2Q7I
C2aMYQLrg+Rvm8iPEnNJ7TwqNyuFU4CGD3qRaEdLOMUpxdCzWAgDL4NVEip2ZkIpV02qNQsEzNAk
X0DkoriKe0CmY5nclnH9kslrctERDtxmSXujlZN7eLesd7qbEVUOblQyP2fto8NsjjRUuboNuaua
oh/dn4fyaUodK+DJaQXFGHEnZBtN4hmENP9QA0okdbCu0k0E5/GdbxXUZqQdii9NFtSUGux0NmFv
VIgnTV1yZY74QpbUqeGzYttHPS/QuiP0+ShI/JZanoURpFk3HtVmGdYLafVtui3XmAz11eAmA95m
6KWgPmDiwuz9qqTxNK/1s0trfrBiwnBCuDLh2qlkGO5GnUvaMlM2kJgOGna4CMwdGjRDjfCq4aCj
aUpHmsvgA6U8GREpbIlSy4bfFYOWRPuNEHgdaGlMKiMH/8+U1fg2bntcowjmeYc5GW4z6eDyhhZB
2SXPnPq0W+C969sJ2Mupd3CwkTliIbNFH64kgnjUcdUfEUktm3yVVu1d6zrQGKmzxwRpNPEJyesK
0o7XlmBOQfD2tIAoUBazdlxtG0fadKWe6tenN4BwVFfjcVgELGtA00UdPoa+j8GR/OsnpXozKfke
VCnFIbSmh97DMRvnFmJ1kGGWLXpOdhSw6iCWqERIQ9ZhzKpnRdkHegrUJbGJWyG1bVMYMDhy4KrS
SEK/mhUw+rHi7M+9TPJGttiFlo4SwCp4UFoyF/TjBrluMZCBdKg09TGNJ2+kKGwNPxxzeUzXtDuY
MgtFKhHzIOU2o+ZnlL6PSZvwW4z4wLp5k5xxnt4oCM5cztD91GQlr88WhhSsqBGULycXN8/wjtqz
OlMQfyREltnfuB1/4YiED20UdT0jcro2PpaYyVWlL4i8OCd1yGWQhhRqUg16BgVEfjatqgauGYOp
/M4v8yNywXhOrw/akH2LI6TXJySxunHhMjPl1cUVYqzbeIVEPsuHi1zWCmzrXLoQO/WNhTuAZla/
Q6p1zyt07V06o4sif574ugSME2BR4gQ9rtvVhHbY280o/yhc2mGFLg19OpmWt4X3IwSOn8vySNfg
QuzIUoqcC5fkdZyLce9K36aQ9iG2yyHWee7IrSJPS90valYNq1wxDfGAgDo1d3Xm86I1aOCa16iq
3kYiB13Cv5u60kPGXlC3tQ4ZSlSbcRrOY1FkgWNxyxeQCamgP/MGw5zTKXIgzS1SOYe8qT9Z2A+f
/Gy4NUqD9CEKEfsCiT5Ta9mgc3UzJvo9EQTFSJ5cZi4dbkcww0mDuh5w1OHYGDH3oBaYFb+qWY8/
a+qaWCkXj15tPqe984Ic/m1TG/6OjBK4eA2vC1OD6zxd1yMqmLzO9T5ASuGqc+sXG43uXWPrjwi7
oZENVny7xGAMuuJb5JvQAEaz2Od1si1Rh6VSom9Gy8PtNBFfhuXKasKbCsBmZdrTLjGHW+Riv1Vd
znNW3AwTzFaoPz8px3ePI7XKMYcMNMfLYx7qp554DFgoWPOlPLsN9orYGyAfnjs3lOnvvTSE0fRg
uGjZ1gJxkNlJ7mZJVUxqaFneApUaT6QtQSqBSj8hFFT95I5c0agjKDOTEDUoHZpal5rt1uuAP9At
wAy1sZ3NZJVnFGWGH5V+b7uh+BmH8LPJT3jLV8SoIwK93qQ/RUK78ylc7FMjQ1Z86n8bPnF9E48P
c4PySldp/kHdjBSdh5MUtZ/LVj9OjndUTxG/NdMVWxseKNkcmedmOQNDAFGw9Madka/awZcO7HOB
xPL/Yj3/Iylcy7CAW/57q4/bX9P/ufk1Jz+rf1HCfdvtL7SnoVsSpulgiUDX10FN/Q/g09BBgtoW
SZGOqhBwUFb95fVhuXInXbjs5SKjaILF/Bv2afyPZfqGA1zZp8JriP9KENfzUeJ9jwDXfR8Kiu1h
yGADPbGFRIW+Q143VKiQ9yvT645bgDIoNXgLX4Fjls/XqYcWyMaX8m2kfNzQDtKNm9gFNq9JffGE
5K2J7Z+iiDVekNeVjKa7mGqmGqRQThCangB5v3wrDLMJrJryp1820NPUZOn5o7FXk0NY0niS69WQ
uaHsOCCVoe4K9daiyH7fFMN0UG9TNcAUJU1RkzU853NSvHryHvGN4q/B/TOlliF2FoEP1eJNKJ36
VKSgjIbe+Qn1K15fcCuWneIIXahFl1k15RtIrIXLekpknKKCFUsGkZfBHpC5G4R9pWC0KthSg4rA
JqCEhzXprtWiOkSPA8Ee+OPqLTiqkMtBkiXfjFWFPELXHsIRpsjbK+Vt0gXgfc7mR0BqZAdWhxla
I6TxmRzUbAo3Dj0F7XerecN0BbYWH+nOHXeLraUzwrHVLo95xNlhiGLM+NoXy72Cnjh4N2w6H9XE
eLhrUz06LB0AUCLEjauBW2iHpKeeNH6mGXs0wlY/GV7xeQByD/urvaXwb9Pab/Z6nUb3MbXHHhwA
gmpXQk7RsgO2aBjfQ/C2rqUhoDKJ8YB3h7ahIltQa4KXbpG9S5vAKOW/Un9T6jRf8hWJ4RVDW/H0
FunhtHXIOuG1/b2oJmcHUpQn44QyBnpFi4DA6/zqwYjuHZmycD2Tt8gpdI//mroswykRseXLvNrm
MnvZTy3TUX3HQw4HxXYZamzM/z7g/+cwH1erw0ZmDC9STb6tz67wkWjfnautTu7DOajZ/35ZWxOr
ZyX1mcsBCvwW3j7uwzI0gdajZvuHysXR4e+f7t1P8OFn+jA7l+m00QcgK2pneiz1scUND/nHMkhk
CK6G8s9sply6LvNqdVumhKZqH7XmbaPLniJZj0vvxkBZe4pB/3DYD8suH09XiSTjw2o1e9nmcjZl
T2lLo2VCIYpzVyv+abvL8Sj8+oc28xHh//vLXna9LLt8t8uyrDPvWsdZuMJjzhGR9C8V+n/gWaXd
n/T8q7uq1feDdNdrlXvfx0nTI2PVluguHQzjYCrHP3pMuDRoYAbVMS5H+zCrjpUp/z61xle2dmpz
pE3FqQ+hrsmP/qf91LK3ndU26kTejnCZv+z9YVlVUJXPgLCcqTOOCLp9E3tCQZw3HULsBAql/jaf
5M5ME0euejdpL9JoNZeZ68dV9XAqrOTYy1QQzxUZRpWTD/CQELeTtS0EfMqgVU527zaK1KZqHTyK
IrhsqmYHB9nmJbNvU5nyqEagsv9UA5VFntCgK4bDunQPapnaTk3ZKj+6zKudL7OXw0zSMVTNxggq
bHzAsahH8usUf1qkatau/HHbeCvtnMuKHgGeJFsgE8iMW7VmL8M/LesznrstjET5m8zy0lVTSnJW
TWUqOVdrIkhZtRhBxKuWLSU/TFs9D2VGajMfN37bTy3V1GXdryixmXl8Ut1QNWDDxdnX0bglDabC
JV9uakikqqyaUiuMTJMIiOqr3s7jWdfiLlCDCfoGWEGKx6+NTuIsfyqrW8m2OkujqtVM+9mDYCsM
it/uxMPJHnj8qZ7pZVDL4go4dzkjjSeLNZcOfmnzfZFHPauOaSabn2oqldb2oqrPy+DZJIMMxtwv
R4dsNNYL+mbhaLaHSKyPuFWKDaRJDaQ3V436f98ayeHKBaMWDuraoUFQBJQF8whKd2iRjGSlU29D
elYoQ8ifSP0wofBOwijdY7jqIvAHXwRqKrbbv6YWZ6gAY8NKLhCgJtmXBS1TlbFUI1xXne+4ojIh
9HTnkSafzLnb2bNYp0/8UHB8LHoFrawb2XZrrXsfJbh9gnTZJov1HqoLCvEIzPpBXgzaPvE0KjOe
iyp/iTjqrEkLAAoPQkVvmSyVqPn+slDNqzVqgGVMnFebubm1qplcV81f1r/bSB1EzeO6BTeASsbb
5yCwMe78kLx11axPHpDdw6z167oFP1AHlix9qWFG9zisJ+tkFCfHQHDPVKm+2kjl+3KqA/pIwCXn
1U6XbXpNZ42aV6vfplRhTe7YOg0UCERJaKRRiFDDqgooapKrjJpALYs0/7h+cZDGrSoQ5h+2UVv/
B8vUJm+fonbBNOE18qMW0Pbfp6OmLuc+zhNtVWhYW/VV1K91+bofZtWPkWlHe33o5VvhMnwwKFWG
rcqb1OjDg9XODhesdFet1Nvssp+ampXX7GWfy+q3wyboFFAI+PsD1UJX+aR++Fi1zb9d5hDIb63c
OmDqhpSQtPtVwzuf33eTatXFsPfjlp2yCP73698d6eOm7+bfJt8dGxgQd50GbEod+v9ZrzZdk6o6
d8bru8/458l//qTLSWeL8Xnxa5zSL97HavKyybtDqDUf59XCd7u/rX93OqgSig7LcTpO5rsh/zNb
oE0osN2gZ8YWl+WXHVyhh/t6zb9dFoWiN2Hf5eivqEm1Zsg94+0jKlAdQYFAC6Hqmw+1cqRGiq8N
sLcaclzYmbzYVL/ZVqvNLwvjPDZ2S44sWNpLV2u12hlksqwm3x3OxGwxMKe61rdqUq1/+yQ1n7br
ZyRk6UEPg2/sL7t/PObl09XR1Wr+7kcNvubBoP69H1vzSd0rlztCzYoI8b/T233hjCly9Jet9KJG
fS1B6ZbXKSXxEbGdTawioEnGOpfBQ4Rh66NFuXXnBvhL6Bt9kMpmmRpQDsBfXE0W+NfpWzXp/2oH
umCzL/NZ5ZAtZHiGZh1VbOl5rWaL+ZCmWKl55XGRJfbOi78R7FBBWCwNUPHwaxnEa8iLPIegjaZD
tLONT1FRtQGywc8Ae4orGoHGoQcHFC/CR8KAezjjMJV/5fcWenjy26n0/TKoDH+VLrki4jWjDSUY
8QFieBYR4MJSox7Ly9zp3W0GZYnscDjixvAl57sginsFwknqIIPCagOjLfK956CFodm7tM3uLrmr
KkWoLLaY6fk1DhYM/jQawf8W7P6jgp3hepS3/n3B7qYq++/lB2detc+fap34H920HJ4WhgEGWGBE
9Rc9GxI21TrDwNgEFzGT4t2fap2gjqcjVqOb+JPZAl7Rn2qdEP9jocLlu5C3bZv6n/FfkbQtgxP4
l3Kd7eiOQXke2XOqggLS97+U6+q1yswQfMedQw4RGrQPEbIsTyVmhJtC089rSYKe5tZVMXjpPh+T
b2g3AsCcHQNiUAycNr4awEodID+lu6H87UkICzagL6bXP4q6TVGfEnAiRhv+Jcox9PIoY6Or3tnV
QzHZsBLMaEO5y9M/Z0v/Y12RUXfTlRJTvGwwxXqJs/lnaZZHB0eouzxb9AcpeApBlwdLhghrOFBs
csAb5WIG9yAs8CsGjcv7Zl2fNLv4ai1acqx+0/imMdseW09ikgdIH7jirscGv7ltFObHiN2AN4Bl
At36DAF3QCp0eZ0F3AB+vS0iEtFpHTErwMyeB/MSROP3edWzh6Kv9oNPWtPRpcaAx72CTkljcA1N
4u0FPb8JparET16bwbsqx1wK/+r4vu4Ms9OPuocWxQwyEobbvhAd8pl5NR/NGllfO3MCPe6TY+zT
OxCGgAjINxfzMFyjzFlHkqmqQZ6O6sLbDVO2N5Hm2qXmch8jS4743V1TFjuzzuxdL6TeneV/0shL
N2ur3/cj9lODVvbbNYurjVN/AhzR7jXDXjemyJ/xecUl1My/GwNsT9gZEVrGNqSGGl5pSCpmpd0L
NotAuFer2vMID0y/mq7rJj4gfU9zAuh4kbfVIXEAZkT8Ajmi3ORJ7jcjHx+dFfl3RM11Wne0kWhM
AvBfyagqb7lrpri9SrwcpL2mbeYC7ywgrXHvC3yJOAaCXU8IrEM4cvFGinPzOzCG+WQh6QkgYzzn
WVzuMDQKT7ndyD92vtWsBi+KFRpcQuUDEjHsstkzjqi5H7hTbooVaiFq/RBJ3G/l2pfbCh/lzbj0
MM1u0fwC7GrV34seFqlGrwdeUnrbGK0k5q3OAQ1Ly3QCLUKwigRm2ng0Tbe5+dtH0/4cF8OzngBd
bGdQGmi47OcK402rRZ2pd6Kr3jl11c8MV+kgLU0IPHFVHoVlL9e6Tg0qic0HhKExXm2RHo/jpzD2
c2qfOKf0CU0uhGjQmi+MDUwvyN/zJp2Tx7nb6g6yf434aTfHMkalTm/vXBCDh8ioPaiMSL9zf7vG
DjIMPB+8OuJWZOcFPCHwA0qvSFhhQhpuW79E/0y434s2fIVnoG/11dCg08G+AE3RLTOZ74JIaTnf
WHrJsdMJYGUzDKgqT1zqaIFvx84A8g964GDYaLr6NSXOptotRAlRieWDAT7CSJ8b2K5nF4GpeyQY
QIuWPc1GRAgEdlNtAvY/jKt2v+IEuhvyE/9aIUXkoIo0bbfxPCipkHcqtKsWzzrwBN6Grv3KL14C
jkHUNZsApMNlMjz+2x6ikxYRXpXiPHPNthEuPA4OQnplXmXJ9B2c+6HqhvlkD0m6WR2kJB3douaR
FIAnx2o6w71/rv34Fs/pdhd7tNgxVKJgmNU6evT453kIkfuViLHjqPYoF0YHXZTzsfYhgg84UPua
T6c0f47w+91O5WwdEVG8Qx0LO+r90HbLeUbOLhcA7HHEPZhC++5ZxWOWx9/tMrkrC8u+01ypvhVS
daAj+5AOWMt+SZJ9nhvLzkjBWc6wboCkHdHRrg66k3hHE+2rHpXGUysWBJhn0PQAfvP2Lk7NjKIY
sItyGIlcAb4Ti9LYaYMEEHWQ+9REgEegVRzpV5dFaosO4UxaM2/7vK2TO76bh6aLecIKhDD1tBFz
aUBeagoQ+P2qOa8WqiBpbBlH1ZdXqBhkRqgpyE68GrLWKXC1Eb97oEIrrI9uPi6df4cgCbWLjFJD
N9vcC94U3XVrhxcP5NgxpCbXxPiE8aDeOTGGtZ7parcxcDt9RaYxIWWFuEsg74EvxkXjT6+nw+1l
u/IzIIBH8Hpp82BtianXn2XYFBu7EiexrTavNIl5jU4AZcCR8yRM1/bRSqivFqClI3P9XHmlBM56
t6uNAk+X5KdFDHe6hgufGmp8ewBhxeehK2BxtkYGz+SK6yoLYtu5d6Loax8WD5B0ejheNPUhE3m9
558tVapq66g4tZm57w35z9lGc2j76NPsVMi9qWUIMPBvAsE6T/2XAjBvgGixl3XLKSpQHDcpC8+z
970nje6x4r3CBvk32kr2XvNgsKRud4f0P1G3CoolCkh3b6lMoMFsaWV1UkgG1/zpj9LBBQ+SyIlW
dDViexMZxLZqUP3AARDfX61Bo+fx2EZVv2+sxT1p8L+b3kGybPZ5gWcFvlSi4okbafxDCnyjAm86
PVkgHhB5/iT0gvolOBTHnTdYhaB3YOjXMNVgV7vjN93Qq0PRO+dkaoqDjupsUY4m5NYO4T0R0R4L
M+j66gqw9AG3GjEmWwXnuoT4aurDMjMaWhBZKOcWU1/o+0T+IkWXYn5ZI7msfqU2QbigSJpfF1SU
mlIojw/LeDO2B0jPj6OkXahhRa0C7QLAiOlaaQtCKoBMJe69FpMz41npT5tR/huqhagGC592oOXm
c5nNubocVlnSjASitY1u/jYXtLqXaEDuNjxO3pLEP8hCf2pz7C3bRl7es7y8PdnevMwW2VgWJ7Vm
dud23atVBWYGWBWrXM9dMEB420KtazVxEGMXp9sO1NTlSGM5Fjssb+aNOpol7zk19XaYt4/4v+yd
x3LcypZFvwgd8GZaAMqwilYiJWqCkIX3Hl/fK5Pv3uJVq1/0m/cEkUChHEwi85x91ha/QLbefY1c
H8vx2Z1brtO/d5Et+TFvP+f6Vdd95LYafaC5KtBmy8z58tuL/+uqfOG3z3z7qW9fJ19/2yCP2bu/
8a4p96L+bGMEsuSY3HRK/e5gvfsQ2fzjP3n3ce9ef9eUb70ufvvRTmnCNXZHyBoMzFujT86LmSXn
etUWiuFV7YB/X3eUL0SU5oDpEPuUscAH1aIp163ymZuEWz6xPjg9TL94o/bHLVxm7X9u9g1DPIru
db/SYOpo1EQExiKKehyhA1X0AjWffKtclwsNy1Vs1xAkaZOGSrZwh6DpF0jx7bmiFGJvmnhlNL2u
BoTaCKxPE3VUBfBWGX1cZRiUcHNHFWZz75TtTSLC3/VMnMgVl5xcXVKVKMV1XW5UxJUvW7+9pZ6L
4TgNDIuEREAuZJhZtvQc4JGZMQ7wyoX6efEhdYkdhS+bU0SmHxUZX1/KrbL5biu1/p8rEaqQiQlc
x7B/qdtXWxMxzQRR1pgpxWmYGmQ8mesp4ZLrz5ghfo11m3mQuG/lQqabMgbDwh4rC/W1+FatOhpL
RPDqtpxzs6GYwhuP0mdQWxB/Tp7fuM0AKTgOIfUgQBh+UCFTnq6ZKtmK+gC5unOyCflus4eWgry/
/B9Rbn+IRNlPJTsEuU0eBvpe58T7rr9PF0/Maa3r3fUoNvATsFoTcXxE31YQWaWEaSGEVbzPEyIZ
YnMigC93MUWguYPD3SyaFapdASgMPjwPIzh8AJOd0xoZTwtOMAwJlmAAklVmxXKUWSZ9bEHOpxrh
2QKeWSB/pZcPdx1uQhT18RPk74rsdDkN+v1mEBRTTePxbce/T61crcbxe2as6Q76CinAWqSXr1mu
SeS73rJTMlH1lrMiKdDU+VoYu35WQ62k9Gm1hmq+HVXHPF6TfjKRw7Xwq0lKyKHi/P4pZyhfSF3j
ZzHh60HEMYCK5HGXOAaVd8IB0p0iiDg8SwW6XJ4ZeVnH6oRhF9MLkT+S/0a+JhdAE/51q1zP5NsF
La5fufNvq3I/ue3ff9RQTQtjj1t5y8lrTf4YuVpKPdp1XbbeNm5kHSl6d4q38xUTvT6qoL7lLvJr
mWtyJ8vmIm+1t6a8v+WPY+T31w2Yyy+6/uS4qVx/YZyoeONH6WUpXS0TJVK2UN4mhE1qyEqr+YXU
eXOArJCDsEkSNZS7vzUjcdSA22JAzPBJpqLElSpb14W8euXqulFrtGp62GgpdQh/9UnyP8nFMGk8
8mWTGi9GP7L59uubbQHrebvUmJBNtPt63faYs5UMjoXixTa/ufKHmN0NcAb1JA82jtqoisVXXY/9
dRvGpszMY0vZXXeWX3ldvb5Xtq6n8frC9fN+e29aPY85Ncryz8uOc3SSjrSLOFTyzuOI58NZrr/9
+K2hUBfymhrIz5LnVJ43ufC2r7GiIKCUBx7U4cqtxDlIxpGhjLwQ/9yU737rqhY4g0e3KQKcrJBZ
i4XsS+SqbMlt11W5zRaj4P9oP7nzHH2fsTM7vf160ZegsuWyvd4zkSsu47eLWW719GrcEDP9dd/J
1ttesvn7unzT26e+2+v3L/j9XYoGLWAAj7qpWIWIYygfI7Il3/unbddd5Ku6HAXK5nUhz8d1Vbbk
+/7XT21kyuD6Frnjb1/1p22/fepv3xSLDh+5Ryd01fKeHYgkGFNLZZUQ310Xm2s0aEHE8+S6Ubau
27Y3vb/Ypx3wjcXwT3yG7G7lh193ffeKbFJ3NO0QjtIli/EIIjmqYa83yrv1t6a8r95tletyf3mf
/euduFMsVF+N+aYR0mNw3H6HPWXrqvlQbDkAmHjAiabxDkNL8M2bn/OlwhO0H9VnupNF1FU6j8SF
cV7axvYZ8vXJbGF3bVR1vFZmdbRbQ3nWtch7wAC3DfRo+oBHFHS+bvFCNcuTE1jvRbWtp2rJqFUx
4HIiv24u25pWgRMPGNma5YWiScKNxEkoEqNUz53K9jA7ROswo9krso/7/Q+/dScbFh6jmFQJBgnw
TQ6afLzKB+t1gQMAA4nr+juZyJ92/22bfHTLbW/fID/nt33evmFGiWX3oEpIGMkhnVi48t69rgOe
ZBJD6FzUG4v7V6zLNNjbxj++/tvbbWtYsQVzGsDTolOTby9dp8ru5Z5T3lLPsbSP8oVV3oJ/bqYx
1gFWUX/X0s72oeAgSIdMWgD95rFpCj5P8t2pLqPScKJripdMB0elz6CAzH3ad0cCds7NDCfMZx5F
9clgvvRN+qB19sVdvDujokjQhXvvKkao96WFot96opjze6PDA0/pnsOUof9x1igW7zdybWZazRiv
bX0wUkuA2YLSQ1QdezwpSupuM2H3S5zxMCjjuftix4lFxRIjw1ZxB77iIS5UKB943YXFWnewfyj2
nJN6w94GWhYQPl+z8rPGc/bII16g3jHhqR0rUJToxR7H1zhZgL8XJe4EFB8sxNmI8k1EwQiE71pX
ROCjtdt5DpZ8zrIYRArWO3jLRClsIydkWNb7KI99rEKLcG1oUcVA1dy8HeK+z3ZmHxVhZdY/FM27
NzHyZKo8HOxG+VUqyxqWWBmFaF3hU1ovhW2iIiIw1za184B3y1cgbPERyCnp3ooi1+jTaLePLiAs
HAxbv7A5qlOBseo3w6uGu3EdNvypcJzKrL3TRXZYlNWP1W1OljI1uzpZlj2T5DFc8+qhrVXvnnnf
dwfb3BsV33KcginhF3UM2kw9YwFBxXeE5XTV7EnSkuqwyeFHVQmCr+gRdRch0zYi532ya+vKPhao
g6ApUcC7qJjC1znDT5IIngtxQGvweMUpoJpcBSIwYQvN7AIDUtdOqYwP0BPcs7W2Jrx+TGLa/tnb
IiNwnNijMtr7kCF98nO1Tx8za/ycIBfOyVJ/rAHqQazVPlL7iOkJ3rI7OqjsPGrRbbV11X6MbQLa
QIBEIcm56qwtrCbN8sfZPLhe+xWHQmw8sRmhPtTE6RRngYuj9fPBVqrX0b0DjLf6lL700CAUAuWa
81yu2ldmn8wqwVPuqx7Sd9RF/N2FoHNFmGlU8HLTpm/2XLi+Z1IphIjo0hoYyTnQB0XvD6aYXo94
EyUafoG56YAA4NKN8SExtRFwP06cxonsohIqTfpK3feyzwmwtmN3xMxmiAEp2OQqPK2j6r3/UYJv
DAvN/miCntqAuDqNlnxbDfVb1izVh27Ks5vKqtHO1lrAJafdDSuxcvIt4ETms7el7oe50C7OTN8Z
mQ2Ehfiy4NF+nC2eKzUZtlGv48M6/oydtHrI5/wH6qdj2rtNmHV471aDfbfihKADctJH9dtmV/ot
PUVOBAGyAI+h13zBVxCHui7s2vazsKkOU69zfKBoTA6zkyUqt/Ix+boNFIp6RnHj1fANusj8XO/1
msLP3O6/2DOphGz9HM/OutsG/WLP+hd06V5YKxRpe2AU+qe1+V61VvKYqWW3a5pq2cd9R7AJ/+EJ
v9qLg86bcsX5VXdsLhJixGuakklXnO9alNjY4Za4JguHGdvoQqfWGt9QnY8Y4ZaB1utQ3qMFvBW2
215Pj4FhGK6juPFMIpdYNGXrN433oyTUVi7zASD9dimS6tFpkWMPMdgH55QDccq14pOX8jScdm7V
cfkpnfLBjfkOrzvWOnHPyrIOppE/6i40mC694/GHwAi4ROucYs5juLYfcOjWv1MN20z1p5nSKFiT
WC/PReT3BQdS0YrznEEb6fi6IF5fdGv65M04FxW4MGMUwkmpxofSKs8zusvQUDagqU2ZHF0TcIfW
cteOpmHwo62XyarVmzbCXJz0UeGElKu+4EhDeZPnzFAz9LPbAUM0s+hRj9Kw7qJs745DH8xbc+4K
ESRXFQ5Crd26Y3oE6LTcmYsSYTHR84RYeS6VMZW3JADWC+MZmGbdL7M27WOLd8qQALSK8PCYjLxk
Bo9Dk7lVp6HDuxVQYXVqTWaEtm5iYqFxl8c4MuG8t85UQdr7tZ3n26hB1+2SZN43JG1Sr+mO6UgN
aEY1gej5uQNH7IcLArt7cE/0Lo5JUnYxh8D1XpuBnKnekQqK1fiXEg/fsX3fICA/TrMBuqGeSm4o
qNNmDsmCOtnKSuJbY9OfLbXBnGHN8zM2vzfG+rXtG+Wu0Dcul6S4nRUFsk+ZTSeScrvaooYeNoZw
jD0QKKB0rZywB5zKFJhUf3ZjB8wC0tRP9I9nG2t2P1a5UKvVhKNFZ6VrShMaTv5EZD7AIS49qByx
IDe87GDkyZdMq++Ap8NO6eecj6y3HeUlt7oyPWxDdvY6urcxsr8xYz70LcFaL70lKa77VmZDech5
GilRfKvbeuOPrXsXqRjJGR32Jdg+kK2yl0crtbBKK8BHU0J/RNPnnW+0hlzwwu14VpXnAv+8XSzI
kl5EBa+RflL72Q2Lr1FEVl/ZgBUuoAEoNR5xaniZIIn7ExCuIk/RZNmPy2ocSMzllH7uCR4ZgDHW
izdzi7euF/Y40/jgbL6Q3eYGjfigGnDwMcKlwyq1Z7wIh0e8DaGe1zpmuPNpLDhCYMT3nbdkZ00F
FqBEYddc5qX3nuI0nk+duatTMKG6jV2Og9fNXOLsHHnzMVPXm5yMcgGmJMPKdLUxuB9mIw94Qt3o
pTf4c8F4HHugsNKxumqGcglxb6Hr29IPo76C1ChtRtMtAti18lZ03n0MUs1mkNa2z5H24GzFXT5D
gHa+GN6W+6sxEdoCGGRgVBiq9iICP5ZFLgrrVitdxWWriKTleLYmHVvH/Gwqn9c5dw6xMXPXF0oH
lK9/Bc6Em7CxfVxWwOQ9UMuqymdwEKDZeXYdKh0UxexarwBNoBM151kpKP9fIMcZS4np5jS/uH1y
1JyqPQ1Zt/i2k2885E54XStk9pPx5NlrgISaAXOaOJAuHpIRhgTjpsaLA0NrtieIkESGi0Qxd1us
4iYeLXfRjE9yTvJJx9Ri1+HZs2IfPVnJj6baQFs5UUi+liORavvkVDtAZPCuvt9KNWiMD6gk3F2f
WgqAYh6ohS0sgWCSts12w1OJTPDYcgumK+ad/ecJ9QUwmubVtaYTDHZtp/Zu4HnJr3LNX1GaALIj
LnHpquEJWoa3T6zJOi6x+y0p849WKXyx40zdDQ4Umr4AQBlr1ofE+VQy/yEdTZVUV2BdrDXppbRu
HeWLEyftIR0JB6/KWZm3+QJm44u6Ijnua8Yt8cBQjN60rvLkKZ36s1NvkHejmKw92MB0pVNu9bYI
Vs0h6ztjOjdCQyofdMPIKHgYX9zV/dW1tuY3Jf6C3tTyhFpvJ2QAOf5Kvg3k5IB1/JxsyBdw9Dyl
yoOn27iR2jyLXR20tiMsdTPIJ8BC8ZfzMH6y0M7N5UR0+WbhVB0xbDb3yudq1hmo11591lOS6aVL
dbdlfkjpHRz3RI/+XG5ugDvDela7h3zBuqso5+8bTsyYIkBxRgIEziDzS/N2AGgaUEuGXHPy9i2G
QLZAkdSWBwY/iu7UftJ3cQvsjmF3Sr5zS8f5UGVtF6iJYu/Qt6dhaYgeiM7P6OeHcVluUA5mjKqK
w9avlPhG6KBbb2YQnqsHZcGr0BjU45KV5iMsa0QvJEKTI3C/V4DEd70Vd3dDBU1zSTqFym5tD2F0
bydNczcwgcafpcKfYtmbg5iazK2fre6XstRJEGKJ6je223L1u88JYKKVEcASNU+Zsx5qzaQ4nerq
0VgagrF9FhQYLxUwcWPSkkFm6y+wJn44W1yAZkc8mDpRsW8so/SLMjswbfjc1hCTRjQHmJv2FD3O
ju9iEL/TtvboVd1hGVESeA4UhnVGpz8+Uyvv3FTZw6gaYoSOYZlblV+pWLw4KQEgSNUQN1ZUFqNm
TZiAw0WeAACOXIWzjhEHXhcfltH9brnW/Ll2vU9tV3QQnIofaabYQUQpCOAs6HwG11dh3nW5pb8U
nfOpR9lDglQLh9jGSaHSg6TCVlcZetDNC7qkqI2PWpXhbGqWH3qQDAGoa3/ZEDtlqfJcZTgC9KCh
I+S3oYq7HHO17ZOddNQJLgXOP5xL28q4cuo+iDvw39EyJnub8UC3ws9wEab5NbE7LQkmxbibDXx8
W6BLh2adpl21YJA9CSJVoR1ix1uP9pbBNIKe1tlwd1OTgQ4YxdmPMUAJnC5DLBs/6jxv9pA1ycMU
PHLhpDDNoF7NSRCrYDG66fG+tiI4mDGFHRRsu4C7J4YciZOHM9HPQlhPd/N6nPNm4NaHkLoOBJ8L
95KrLXj7cbA+lUyXMiDhfo0qzbe6rqDMgE+fgEy56lAejdRSdx1psaUDc2dnWDyAYzHBZ3b3QwYP
q2DyQU9WwOa0nNXaJ2WBI3a5Uuy+zQiWk83e2Saz5MntDyVeaEVZrse1zx5L26nDxFtO3NSYDEUU
5meDc19FJW5YC9anto2ct+mmxwxLWitCvJU4QtXaoU7DzybDyWDghuMK3IOJwXaisrQbeFzJPlqL
FzWDE6vz0JoTW8FwOCE74ibRTVc/LXP/4qZPiTlAVwOdPcZI7HPAElVmnzgbXdzbuyjDlDLm5Jnu
hq30gsBqbLmhHfAoNXZubuK9JA1uc+S9HzU9tg8oyqqDA+TO0gDNjB2+D9qmUQqvl8jpIgYzWqfr
Af4Gq5P8KjiWPgJy2Ptp/jOd7W/k7w/iJ54ye/xiEeWCwls8d8tMNGwdjtYQH2BWlzuXsuRgHj/r
EVxyh/o9+BeWMQKlGqzzr7ZV8psoAjLPI+JJZwqyM+Ks2ZtxyegIj3lr45Q2FpaWPIXjuE/uxtrZ
dtaC9ymBYTR43chjYHze9PFzqcX6Xc3Rw1Wtu1OxyyMjUINmsShdhZ1R7b3O+JC5IgdrO3GgDSIG
sd6Pbd3te1j9QdriTFcZWhw6Y1acXW3Y/b+2+P+kLdZd+99qi+9+fuu+9vk/xcVvb/qXuNiz/svQ
TNO0hNuZik6Yz/tLXKyiO4YbaBuOqzmGrPf/FwrAFPwAQ3dV2/Bs9L7GO3Gx+p+IiTXd4Qv/ISZ2
TQtJM+62DkA3i5/2TzFxARJNXaNkulSTOSxgSCCC3Up9uqyNl63r4j/fJpXvnoyq/vuP4e6FCxlj
rGUGmlFme/ldtcxFy3dOJlZBE6bra1NidFI8RgLLWAhAo6PPhxZiYy7Qjcn8Uru1fqq2GTSPwDu6
cB6J0534rIYwPwjIChYkFjZwIbOmhc/ydURRGzKJAiGOZ5M9Tgc1AQ5qTNth9pqPkYtaUEAnO+iT
AxTKARplKbCUlgBUdgJVOQtoZQS9ssimF6IBp0JgLT0h9BkE6rIBPaYbHejBSEH1UJM4xssXY9VY
hd354kDMnAU60xQQzZGUciOwmpZKoWAOabMUyM1SwDfxhNit0Dg1JvflzAOP72HWqOd7JuKVj5Ti
1hMwz7wG6xm5AD5Vgfoc0k1F80vAaMVFKtOoA+33jsCDZgIUOjTVi57Fx962xpOpTL9mM4HtOFcf
cpDngAMBjkYCPYoINBEoUlLRLzEnKnTcm1zASmtjdo+LAJhqRyjljaUg1Z2rO8TTFKnCO60E+LRa
f0QChDq5IFFNAUfdoKRC8HnxYsrLagZZ1K58rOCp4pOl+iaAmds1xZ99rouHLmmTAxaem8CxdnBZ
J/ism11baEmaQ++Uj1vjviKRBjImoK5V3ApKwUR6RCJfKdNcYMC6sGANAYUFvvF9Sts1nAUwloDE
F+YpeRDNwGQL+wXWHk41AjNrqgBnR4GeTWDQZngSKg4hm0q7g3pwYbbA4Mbc4IM1HkqG1s8h+TBR
Rq3lfZ1sQKFVk+g8J/FZaYYo0NTv9TRVQWZ9VZyk3xeU3gSpDSK0y9uLOxVlYHJDYpXcVYxdcs5e
3dw3pWcHGM4oXNJJG1Jeew8Ey8aHCtiTQVQdHxJIeOhvp9mtw9iuX6gFgMwMSGw/TtOM6wnOVqUR
MkekmqrNfH2znpZVYzCT1MRJExPdPBAwY+lumhbTI5uiWK62OsYEABpHaatZqOrJXRlvzHAL5Yhl
3OjzU5NAa51vRVd+S9oxwH8M7abpPGVD8VNVRQrcAqfG7Mm2VurQza8Vs+EdZUhWOMlpv3UC3veD
MFcUGsOjORm6rzBrWCC3PWpMZvW4+JIneahqy7etmF4T3N+P2DTACx+qr24DKrHHkEgxjGcXjgYB
Ys6Vorcgw4ez4n1btOaD6F93wH48TppJkUN167XzchxGGIKRPkFlNdVDxbD+PETpLzsvn+gew82L
s0MNQQ+rWM9XbAxU5kSvd7hKjsZHvWo+dnkVwX0ApSC0J28LB7fQ0vyUluvIsFd/yDr7MR8Uj4FJ
0mK4AoFRG13MNHW4kEr64OQT9USgKjVbPVM1C5AqNm+WmnvCyZY8wNXSQtp7mxn5x6FEs8LdZSrb
ng7AsLQnpUbsP5Z+CS7m3IJi2dJP1kb2Yxv6bZe1UM3XvjgXKPuD9CZmqLHHgJoBbjavF+T1B/7L
jy2ezFujXO7Q2nNp6O1xbE0/HpaHloJjAFO9c3Qomved/HlVmmYXO40RUF5wGzvuN3BP86VjRu3m
uAFGvQOvyn2qKQfYx4VOAKJ1Qmvc8Dk37uH7uzsyDcyQcncNFQtDBJNJ3SOhiOo+ai3MAoNGbeEV
69mr6aENbZgtxbgBMRQmmD+slp+YiPZLFzwkdnQM/X42pXUEvTsf+sWpQt00vzTR4vfjLf4tzCyN
APZTEzQruIIEJy2TGZdG/DrFiM/XZ6aPfW6Vd0aXPmkUb7Uo0X3yBBgDbsq30XSxPGg03ddNCsYh
GoIHn3AFblzvoYqCaFLim6Leuh0VZglZICaUymqHBBFBE44OAjB1r2/JEBgEY/0VTzpxay3byEzR
stcwz37oJRoPy7zpNj0hul3Bgq2Vn+08faZDYmsGsHnULnVS/2jq+Z6HwaUjlbOjdALstVk8eirW
KnF98bKVYMX8K9UR9FVl9zMBvboboplH5fBrjVaI3HnyMRv65kgMJai1eNsjHv9FmmbB6MxFJOaY
l9Rq0LNpYe6QmMbUawxsMQvLUWIRPnR/bUPJ5A1l8Jwzt+wHZvsltigK7FzNszi6hXWvOop9ZyBH
8NclqW9Jj3ybF/2pW9cLWZDxlExrdZmiPTw8UlJ68aINJjz73JgOQ4UrQpauDwzAn1sVQ+Mo87h3
CDtaGwr/NQJNazOoXjEdHFrhLtJwIyNMzC1AxcPiQOz+6aVVz1BdYeyA1526mWcPYl5YucvrMBM3
iDrja9RGAJT57NgZfyHxdyilSS81VmzoztPHtXxx9RivgOLBMbfWd9QiDvPV/mUVeFaBaSJ0r09B
lDCdGyzniY+kGiCn05vV7CEVxpRMWC753CqXaUzOauORuwFlfDQBeeGscmBnZnttu54pwZobRhlQ
N4MJnpFfFl7hq9xPu3YE95nWE3lCrw8aTfvZTh5uEcRwZ7v5XLZW6mMv9Queko8wrT0MDOkQvzP5
9Ib4OPX9CjN8ms/kSny1I2dvdhMEAb1zCVMRXe7JL7gt0ySbjg01+TmNQSWneSfIfiGzKs838umB
cSTWWUuSYnBBwZdBdxz26Xwc3OUrzNZl59a9s5+M+Wd8Q1mnc+yr3AvqTXnVsyw9LL0znhkr4MpV
mA0Pew8HR82gCGIxa7/I228aM6VT5w7HCLfIC7X057p379dBn/0NqGowxipmOooWjKXpBaYH8gX6
+ZFYJuwXdfB7ThZBbjJGrtkE6ko4tTAoGOD4ZQgv25/jSIeBsTfT/5RcMn3Zinu6lty1Fg6aU0sp
Dmr47DA4ZQ37CEobMIXdaKtcQBQqga0rfzqYsZPhGOmLjuqc/qg4k+2mo+9ey/nkwG8gheMBVl+i
lbggCQvXionrKjq3kaKT+Fmtw7zxZG1iJ8yynMIzvteDBOmTtWz3OBTpSNOrIiCQQuRsUR+V3mjQ
BSbDvsMv5jBlyVNFlcPFUhpR8MKAwbTHW64BxiDFqaXQLWyJ0O+aavrh9PmPLVO/9Z3zIUrIfjXm
IvCM45c22dxQUirwFx1AfOpJaFnrM5nL7GhXJe4+kfHR2zBHqkk4+wQsrGj6YSIboYIJB6Vx63dT
waJbE6yIsDqy0/pcGeN3fYgpF4RGWsJBFFnzj2XpNo/Q09PIOrkt3jQQMals8tzbtk7rINN4kG9x
MwWGS5hkM+Lx0jvL3s7UFmW70wXUZynnAmQF3hzlvVWp88Fy8AtZ5wTLIHxREDMr00e41/d1191R
cEM4yjDro1qYyAJ4rqkRjgEJPmw4lKR3WU3yYgM6SNgI4w1bKSdfbTRu3rodyU4wsjFsTJAytDd0
ymlzUbN4AorZ/lS9vD33oshCtuBw3RuWqp10BU+C2sEeYXEg5c6JZZDKmj8pa4ltZb5eTHQVd4nD
jY1l0XHN1vE089iktqaoDpk6KWjcs7ulzA0gwWLY7ngKSFiGcnoNsVGJo1s8UJYgmxprD7N0l1E6
feRBcel6ZzgXACuPfbQ9rtkUHZc8cnaz6twszmDscri46Bmdp2JqcKhJKRyLslZ9KV3jISMht2hY
6+R6nBCyd6CkEXFeVeM8Nkt220aYo9KRjFp96etNfViIQRvamlzA6L9S0oaFgRlFx3ypP7b95p7L
pv1geQ1+QZWDeeZTr7rbw6ZuadhuZbsnYhmFnkfNXKrbNmKDyNnP7ob9iK18AJGCEJOZxb6aUnId
qvZp0MOJkduum8r5btarGs79JY5ILG8ug1PpEPIOdSOQOL9tc/Piexoz4iCkDU3InXgsUkZBqOZq
GaJSBE/GbT6KvPON9A3B0y2nXu3vdfJ4KfVJYv6gU7w0lSu2olX8680nQ1pkyEVdxqsghOjnuDW+
poMx+nZlUp2ltECVPa8UTYDYN2/rQ/s1poLuTT7+hrQxheqZTFzQ/ca/MdpAmcisjeaSTGc6cuto
ZbnvLCW1VVLqWJoR2FbZBEHpAofqP0klrJS3XRez0MDJ1VUhPWda3X7sIW+PcRX7UiUpP0MuVDp2
JiDO4brp7Qu6FiT+lJCpEYpp+Wm4LCP3ls3rRs9MSYwD2r6qoRlroeqVYr/Oi7dTrF3eyYjfqWal
rKwVEfo1Ue6lxJSJByHWoYccshA/kPQdb4xKDpeyMUVFdw7BH340XiHMN6TXCNInaiiEiDARBU1y
oQjRqH3J0RzoGKcwYozIbuQCMuSJUyVbS2lsWpgq1H9RdYVRdH0jsTmy1agWiWRzcT6P9OA4VlL2
ZosCuBqUYn1cXbTHwt9Gcn0SxIM3eSX43HJdh0iAPZBOnlUx/CWGZTCIMi/ZMrt8PFoOdZOiJKwX
C9kqMGANB315ncSukRoMQ5m8earIiy/VwGinrqj0nEgb+BoVBWTvRQ0XYx0tlH+ckyQuxIYEumPk
oaQHSY7Q6FlLc5wBziaZZh/iHMizXFiCd4PZHpwi6G3471UHuWnbnDqgCp45cPWMXgkuggTB4CRb
32h/k3UqCszDxRjx11SHvbcOj/9DfvmmtxRyzDWh2jb3RIWsQDZ4sn5MErfkulzI1U2JwBx3lYf4
rWQajpoerf02XpjERXt54ShMGfAFKxEf2dSuduIfyD8k/8vyNNaiVE8ifVbJXbySbjLUW5LbJM2O
HAUcPCWtRYfAIqMr0Z8sc9aK3SgQ8ZJ0IfHwOTdKgAQB92uh/JcLydWQrVXyCa/rcqMqN5LlmkNv
ZY789/uwdFRRPon1YdTL7rNsXt+99UZ56tWfS7Pw31qT6+6tabZ4lPKsYGwiNmYT5N2yS+nnr3tO
VABRD8hCtuSO08JzmOjNijCBm0DPxrCx4LPLNUAI/0LCe0b3uR0HB8c29uqwPtNCNVYreNaNFTRK
lQZZTabP+BsiL3Hyv61CJDl4GG6LUjbq9K8fbxi9ElDtgh5UHFt5WK80frltFi/I1p92QUloHaeK
Hl0WoxJmgtVUY58RKnFnU9+YiGm2Wd7X+C/y7MMCUMV8Gc2cELQ7Un0vm+2q36ZOhrn38lCvJJgl
YjS6lpy+1R4Sxm2DrRUFrfWjIs+mLHd815SFpxgQHZ00mQ5UUtJJvmHHa68yjzleVZKRbdiTG2IT
jEcMXcn158vVVAK1/y6tTZoWEcCIaFNgvCSp+w3afV2PZlwi3FE5vP0d8fdkq6L/XCY9PRIm7gLd
wulNbpcLq++WHcDpiiTKygxvJfYnehVuoKQ7yiaO9uCSSJn7hfR9EiZSmWjJ1SXumIGWgj0/FF+T
WZtO18JIqPc2fZMolJw1BSdgUPT/vAjFqnQ1kNekRfxtr83mw7vrWzaHlFBoDifZl6uNkeSHQtPO
7/aTV7Y6aHeapRj7dxe/3Of6Ha2GsLkqG3Lrwk0BfAL3U7UInj6qrLcfKN/S2wKosAhZr6vOW5BJ
2bL0yJDOGIl4Dv62Kl+geNjx/z8j83/KyBiqYf072svdz+nrj3/mY97e8hfsRSPpYgB7sTXTMW3V
I/3xVz5GB4P8VwJGJwHjGrZH5saF3OBqf9NdDIuXLJutrqnrrqXZ/1FCxhJ4mX8kZGzNcRxb1z2D
YKROPuifCRnMxJap6hrjFrdTImSdFTJ1zCgnqTEzScbCp5SG8H1JSjEhbYFH8ZAn1gUnFWe36d1z
VBPxniz0pniL4iKsdyEGko0C0AP3O6RuHaXatY44WtGWrxpGOQkD6HAEQeHP5rbbVCqPJrygilGr
cIJznrsyWkMvY0ToadVD1NfWQXPp62N8NAgV6zWmWFvXrH61pRmZ6g0wXuIeu2z4YIxLS0jQ/Oga
sSYACcCpOjX21XliyqtPJxVSHqoyC1OlcelfAIJ9JLP60uGA/cnwENxWy53nRj16HspAjWlefJWw
8I1rtvewAKDIQzQAKoAKmuRxGKFDAeLuaOdIN28KdSwfFBcTRC2ZA08H5IL8uiTmWTwqJrK5vOzw
vlI/jSIRpG1nzyqOdRQ3r5gQEbZZb7cmSYJ5ajUUlvONm+i405KsDhd1e8znVwsKLslnu2c6Qyxv
3rQnL57mnXwH9RogQ2zSAbrLY5BniQe/ACWE05NIGha78LtsmpjiPFhb2iC8wUcZX9A5PWi4OSIk
MznYza9x1Mihq6OfEK1DF1PtqWeM9p75w2aC7veuMA827DP1DNEdwjRbOwMXte5n5ARhld+bLQJR
kvZUtnrzL6efXxerbI/I/8I4Sx1iOND2x8UJiM0wzcgKYkxV0Z82PDAslAs7iwn6f7P3HsuRc12W
5au05biRBi3KLCcQrgWdmpzAyAgGtNZ4+loAs4uRX/3ZYt4TN7g7XMEh7j1n77XJyUYQphUoqAeZ
yFYGkA4J6wbhTiioIdi0Zn/oO8QskREsXXvyAeOZHnkvSHdlPSRnZaqJOquts55OSMaNRPHSAPpw
3x/8uyAWonNKrqW7bJtijoVHmiRlKinE1JHcjTSK48Cc4NGgpSpdQ07Tu7ISjz6a6JPxYMpJsAua
gn5F90ere/9MOuRnzuR22yykI9RnJNkhEiRLS3wJ1MaySaFX2Tz+cRatgqQKOjNCoNo9qRQXhbCI
IQvqo8Isq5gH5SUpzU2EZyCqcSMwTLBTw1KOMaNFJ/fV2ZVUzC1qFDxZOiouq1LYbVuxdP1M5Lo2
NtuwIfrAl8b+XPMvYgy1tmEEvrMXktHFmZPu0FoTCoBUwG9q845vvTN1ehLBkGoeLgKSo5L8hRSX
5mQSK+A0yqOSht1b1eUPaZA/0WTp3aJPtZ0VwenEJTz2Q3CsEZLup7BmYk2IAfk+w/ysEzBlI4YS
PgQlOktDM6A6sho8jJxDTL/fSYKwT1RFvNSLKMufBYqcUfYiL9WwTEYHR47KkotCllpKbNjFzMxT
qMrZbjld5XSJkLIGVGHeADWcW9HsviqMPydD9E8LgHNDARnfJ0LtYyOyDSY5LFxRaItzJCD+wc36
Jmulz5w5GmnMYTLSGsTzvkn5goQa1Z2FMb36VtLsdCPy91GppmeU6gMCKlQ1QY1oRmuF3tOaBnUS
UShw1kLZ9evc8IQe2adIoPq27i3fjbOBEHjff24BBD12WeFgZNAdBkSqk2TkLxYiQ6agme/4ne2k
sCVkehBRj/C3iLNTSO3++yaN43Ou+fvGUDnc+MsFXWpsaWhbUh/GL4bu2kMSROpiigH9NPXHLh8Z
lrakiYr6OzVIHA0BGdglAyrSH2sHx4ngSgsycL1RlqUuXKAbP/fXpZyxYkqrF1re9/PTgi1c76/P
/9z9XnN90Kgt3ml96q/F9amRfsSmGaW79S3WVdbH//GOHUOZg4KF3fxYoc4ruvkvNvT34r9iQq9r
/rzmL7Q0MF5Ubz9Pra/+x+rr3fUJ3C1EZxN46UwrHHR98F9/A2EFi64r/AWj/mvx+2XrJ38vorU+
crgzAf5flO2/3vrni61Pfz+zPvjX/X988fXpEdqvMxp17fy87896Td0/EBuKzOeHsb2+7PsH/vz0
n5esS/9cfX3wr1/333+z71f+9fbrJqDXhxfp5xuWdDhcrUnpX//gxdcPIZCnYTq1QMj/+hLrU+uD
61Jpqfsy1WqoLuNbgJr5+wXfa40qo3f0o3SvYcQQyDrzIb52jotccoogUNF+UU1H13TLFkyksVAj
43JhBoz5kmC1PvrzVMucY6v7wuEfj693VyL4+g4/z36/S0OoEWlYP+9Io9aOS6Y7Y0WdF6d/vExy
ox6rsb0uChU46u/7U4S6Ncwj0/3rwdxP+n1SvHyvsj6xvs4PwVOO4nD1k8jiPLDErCF+AIEBiplT
f5i4qWkdq4SJHxNiohyWpXqZwCsdoUlqm8aunB0wtF8iywejtBzv6yFarqeCUr7IrSxTJyqOtTVz
uUo6PBkq6RhmYzlN038ZzRdncsK58+k9FUpsQ6iSwCItN9NiMV9v9CU47l/d/VlvfRn/BjGePaIV
w+h241gex6Yx9mqZ20g3PvPQqjd1TcCgbc3U0lVlePMz/aGgXYTsgUbNiiResR9rXW+9W42to+KS
2uH/UBjiACiBnS1agk7Ucdw4yEI7qpTkaK03zbL0HY+cEda2Uxe/0xKWtuYii8vSerdsZ2lLvONe
GPXwuN5gdbNAA3A1L/Dr00iszfyI+abA1sNfutYw1xusfLY8+MZutZSuZc31piNco5S0JY+sBItB
IkS01Uf9rl6y3ib8I84E2IKiC/rp1Bd26QjoQMP6oq5JYbmgYdDSQST1M4PNVolrt5Il5WAYjQKc
TqhR+sQ46Je6YVzLGSNoCRNRX73BeDnXjEi4nPFXxeM9vjyQe3hSZE9JVNw0VevTgtD9PQgObYkD
X9POkQkYKkoRA682MpTF+7y655elQafnTXvsmy9COl5opwCYvDU0fI0Pr5bU83XJ0plsMydAlK70
kM/5D9izq3bH9Jm+JSgzZMsE2BnLzdCa0r5K79eaoLigsJHqUij0U2UnVs2w/THvJ2sw1lqbXn33
6ZwzNGCYtxb95CUlQqMfke2o4QIDiZTA+bGPr+by9SaYFiSSkpE9KeQSZCYVGdVKB9EmSqPkvU90
rWlsrkyHnx1wXfrHY1NLnmw44lEwl7OhZRQxY8bNXxjwtWT4133dCCOP+VkEjm05ufyDObCWztef
bJV4lgiG9L/r5+vPW3e4bIXrr2X7dUczfaA95Dv9eOPXpZ+bdSO0CQ3GhUbzD6v5tz37h1MB5B2Z
TttU7nrUrbvQuvRz88O64GrCcJW4B20pMq2V72DJTF9vfu6S5P02BEFKExNaZTRos7NmFXwvKnQN
7Z4sIgx71FfWwne87tXLzT/u0tHckNVDBt5S4V6L3j8300LEWu8GMsJ8douDOSgjDsRB/mrFCTfV
Eju43oRhU3qjz/+FFcffqWq+DRo6/URke2v9eN1+Py2J9bGfu22aHxq5lhZxhr7t4HfioGI3mnEc
T7R2jzD9ZeRecenGA34OcomlBqq0ul9/kMohrRUSHjqxbygGMwm0kfmmrowBkSOLxCQZ0FaMn7YX
5avpGyrSEkMnEEWVQVDTMIaoT2inEp+CKH4chhZ4aFOmKAhVNPtLabxLTCIwFw5MbsqAVRb+w/dR
IIhun/d0wGc4g1C3gmMHYq0OJrxUC0UEuUqyATj/uOqW1j9+XfrZGQyq4gf1IR+JD6/xXLjjMjdS
049RKhR4x4QvGsuNwGRQqNrEWWu8a3hoYA3RIS3R4VkWVcPK3EViSA5p99yVlkCMYBq4VargdOrD
mow6STtR2hy3czjEx1bNu63RlLcqweikzobAcZ4K4JZV+JNV17m1iDAcphxVRKPAYD3LyS4Uo51U
NnslBurW5Ui21vDPVuXEpuJzg0C0nDwkvyCLGkWZa9F/WvpDPXHuZuVYJsNocRlrr5BtAy+Ol3bC
s0IrgqDsS5qpvWc0FqFy0BvNun4c9K3CtNf5fne14OE08U13/Rw6/IpTiacsN4ivrys7G9H2tBCo
dL1ws0YEnLdc3ZuBHNFQWvQWrXQqJVGcEXHw2PrsHIf4P5v2Mey4hs5z8OT7qU9mdUDynvo5q8JE
vmIgHbPYxv9B9R8D2CGqejoxDUabLPdR47QxqOAZHfmyAehONOhO5BOGn2tNXcATZ1RKwh9AVcUx
rPpXqQkmzxxazw8GGcEmjqYRQBcwLg765SYXhIBSufilNhyLZg1psREfaMVGu/qvRsjaElmr8ysm
nFAQVP/91TDH2IvDsHNyTiio4FPkqgtHXOfoxV77YZAMvGljVGo9WX49AaeLrIzry/LbwrI3EGMM
pl0tSTDNctMvJPGeIoubdpxmpvmlmOrngIAHJtuz5MyGxObRk2fcpHRFErJFFCOaznGbm65SYrkh
XP1798jWMCCiPjCzCYUFaRD6A5NNvF7L0l+ciPXBlQMhNNMRAHNIJjCryMvBtS793Kyr6T+MifX+
+gZJlON1oma9rvzXeuuiKOuJB1v6z/dr18eyeNhHuZg4ufYrEYECFCm53UPRBjB3VcFttPghz5L5
bM1Scj/V/ryLh/u4BjumyLgc0f9QQhOmjeIrDXbYkRRK6zMYsue5nPBjpQNw4rHXia7vBXa5Cker
Xr4EXb7NTAnQYwp4NezQROeBjP+mx3xXj0c6hvUvf0R0OJTWe7HixSZqSn5fGY7adAOaHGqSgpiM
h6GfhXu0br8kOF+mor43ion/Lhj8qxEG9dmXBPKZk2j6MOroNONhepKpfe0oMUGj7bX+PRGO6/OD
kiI6AXtwQCDgP1RS90Qc0Pihhg0Y3sw3LrR+m0vedABtKbl8IOC8z2UfxGRaBDDoIm3fzgNi1OXJ
RrSlsUs+Gos4+G7Wy30cGPlTHc6X9V3ZauzqkaaeLTK1rxp1YXt9ojWFtzDG9jSUtXzQVCyF2VR2
2IgY1xci6VKjNb9VEqqxPNc6iIrW/DyU4X79EVM7YLZsIuVUNpV0x+xn0W8vZxodm2sz4VklHdu/
GXMkHfE8T1TX+LYzNYXZ0pPXTKjnrTG20lZKu/AVdhx+ITZCN4UjqBpdPg4GalotQcn4vXUCRFFR
Gyl3fTBJp1yBe72+5QTGrB81bGs56qZiKuiF4+R6y5BCra8MSR+h7a4oh0YzkgcE1u/r42IaIQAM
/PEqT5lynvV2oCfOd5DC4mKmYvVEZZBUirGGKCHowYc2fP/BasXuRO65vu8HsXuMkvl+fcOhRDnY
a2Z7CaeSEHa8qN9/oGbmT7KIdLpCIuyRl5AcJDKWv/9AsTlaoTy8zxgk6eIr/k4WDQ2DTXpa33Ve
AgzXXQyTtH9dd7v1h6sVrBOtkO9VcYqOoYlubf36ucTwUjaK56gAvJKJSBCqUt2jBbducUCB1ZqU
/FfeqQdojPLLaM5wW2UUoQFu2lswCgi7ljXQVOw1XYhfwbXEG3Wqq0PJCenWCJrEMZgVv6JR3fqY
f1+7KLe8UEGtEy7VUanQd5bCjra+D6piPOpp+MZoS/biQDEPErSUuwmS7Pf7aBEer0Ho31J68Z5g
QAcYlTy8q+uAkMflk4KscCHI+W+NZZReUmbDEQGUdKVMDHV4+bY1LGrcnu17MMn83WQukBWYVVcR
peP3e+gYmbJWM9/nyrDcsZTiU15Qh07Duf9eo8Mj189z82E2muLGqdqe8NOKF21hu6yfMnIOsGLz
Iy3M0c3pJ54aPSwvRoPxcP2iVr/TMSae1hXEsmtco62jc9sa1plLBLnoy8/BR1bGk/HZdzp2d91o
zonZzuyCUkwJv0l/pf/5hQp8g6M6KGdFHYpzyme5ST1In9Q1v79PJZpOJwjhxRdq/wSXunMrRU0/
M+G4fpI0l4qT04y+lD3i/84HfOOTBf/Rqy/rCgBvJqcWK/XSSlN5UptMd9ugFS9Fx98DBYDQtbL+
TUuHUuTQivcYiUuubXOD1zDv72dTAAkr6dXvButEqnfqR6VkpENFvEfF/nnM+Y5ej53yWWiD++93
s8KH0iy0Z19IycnA+HI0JEG9sDMhIQ9N/8Pkz1pXTZQWvWMXVfdaofa7IvHhaBWFdl/oNDTWVfJi
dHKKsx+4JckZSqr6grJ8OCZaQ5e5L6sXMa3u1lU5eh477BHPlFYwKnBIHKrZDK9DYamMfPLmUwHH
ry6/WGFSa+utLtykaZJ3DJ4I6taV+MEIKElD/Kh/Q9bEbNgLpLiouRu4KS56pHKjemwDcyRfisNL
ndXLunl02YQrUEfPatNWGyAr0kGO8vo6NgIJK2q5jIxe1jXnzgetQNjkbfR7azdMgDLavj6OXdU9
gK8qvrf3FBBloFrTuxCXEC+xbJ5RuISnscP73/lG+Dp3yXn9LVZpvYp9pzwZodBv5pyIhQTE+lUC
1Q4Igx1O6s/rBqqYyYFVnetbD61hT9t/2rZJoD1EPdqcdRVfDzYm7ap3H9+Ra8rWcDZkoTj5qpR7
WtS0r1ImHddVqdR9RGHOdTLD/4SRONtK6A33em6ZN33OJlD/ivqry2rUALXwlnSK7w5t0ZyQcocX
RGIRutm0/czM29Rl2q9RSLkoWoZwVQCeYPtQMXQWffeCmfW8vlfYin+EOIgf6S/Akxi7kaAELt1G
QMQX31rDQ2PB5vSlV0ube2/Ww/EYz3lwzZoCTtjyfdab9W4XWMLFFNmZ6MUD/l9etrx+XUMJ/v8k
lK//l71xi97yf5+EskQX7z4yHLNR/fVf04vF5ZX/2SI3xH/XJcmUdHKLZZrt/9keN+R/R3KCYUaT
dfrn0hJ48n91yzE5klCiWYi9MDtqyk+3XJX/XbcAoNDcNkgclkXl/0u3XFP+a69cNQ26bIpuqkv7
HXsk3+Hv4GIVtkZQcVbbLVyKJNLxroSeGXnCU3VKd4buzPKmMsgf9uDddY/th/oreGyfCfaAUYUR
2J82ZEYawktbHjt/KwHLybeofDVwNOLOit0MLhJov6ekpaWzL/37dEswxyb/oCPPtJDZROa74ZP0
uzparrEnJT3+Ntv+Gv9H8FXcFelEw/L/yOlDF4TuNv/xb9ISvvz98P73f/yb9v0b8e9bmoaKRreI
o/77N9a+DF40M2dYqcYz0Z33IcnMlancxQMHed39EQQuFmUSvWmRdP/XDvEvPly1li34z09X+aeo
i4mGqCn/+HSG72PF6GLemU/WcBT/FPf1lUwE8b3dZH+Qki3Tyj/Gg3pfQC06UkZLHoSNebYeTMOZ
r1XpqTepPksnSjsf2WXeJ7ekc5sLJ/vh1pVO40WX6cMk/JCG5IMRb+fYBan9q3gOT8qduC3Nr4Bp
jycwTE6+UMXpd+obdZQCUC9pKLZ2bjN7NmzKcDY69qfsqQeeoOy1JWHEY0SizDboJ0qluDagbjSn
7ASl4PeIgn9H99qsXKbllARMt36oLlLiSMdmax4UN3svniTCHH7Fj/yczfiS/yH89p6Q4ejs74Ci
JbLdfwTmbjh1VyxxJFd+TbvM7dx58kCcJKX9Rz5iQ2wtQgSEPdP85hNIR2fYgpt9Yo4aVVfY1++9
6WayVz8hU6CXJcseMqjgcakhP/nNNo1v091sOME50J3afCxuyRdd6hG98rl41LbzPXEE+Us2PIoD
/UiXzRGcptf8Q98MiePjtfoT41c564yrpUMSeOjfAxTc5maAf0DAfADkwU5U+qqvfcY+fZ4RMgKH
ycWbKm7gfRm3+n046p/FnX9ti4v8gKody2tf7KIASYJj3Udb4QIU8RIc+nkX3OlH4AsTZW5a1E75
kR4qE0iCHd4KV/kTe8EG6xlQLxFD2GcbewkCFITvuqs5/qtME7q4ix7b8GweVaiJzA7QhXutlx/n
rboJPXKJIGKThaO9Sb/9Mxxs/Ty/gta23OyKEuI9PMtnJWDTNqWLGxZ0A5YkHwvc1jiNSDHjLR6b
Fyu2c5UMEzf9qm+wP8aLTBTKVXyT6RrfB3ujxudJeo5TyM4gOdZjz5aA2tIihDjhFJV38Ue3r53s
Kt9LKMCegk/90jXHVrCjF//JvGFzY9cGeNS6cGqUvX7JrgNyFy9TTsatIc0s9cpd/jls8tKJd9Uu
fbVczidcBjHknq0765m2TUH9q3RGr3Uyjg47/eovQO66oxw/xoVTXbnqX5vFQctVGJWdbSSH4ZWy
l3FTATL2tky6iJt67Ye+izBO2JJnhc5MydMpNtZNOwSdHZ6b0tEzWxv2S7Sprf+iIb/8QH2Te8a+
R3o0syFpZG/j87Tzy51q2LVTX7LMwb11TmL6SpwD8e9MImoOlPVOp7s96hJm0b/Tp9BjcPkG8izd
yva0G++o1ulbhJfaPn5q3yd3N+3CJzLkcEUjOA+uBsEYra09+h/NH4ESL4Snc9/vpxeqWh4WDuvW
AeAYbWE71XsRHtV2DLD82OZV6Z6sW39u38JDrNvG23QvvohuhjXOFu+laz38P5ycufz917OjKcmc
oS1DAkamSP/UasnpDDxFxybZEOaRY0OC+PZiRo37f38a/t9OwsvHaBbmfTz6VG+XS8Svj/soD5YL
xv/JIHnqRF+qdpo0PC4fYU3jfgrGL7xpmN+yFldbxSX+f40F/sWpX5b/96urKamySCleVw1TtUQu
439/rBJUqj5aTYMcZAnkinxPG/N4V6LptHNdEd4lrbExp2388jkOLGz75gce8Nz1Idj02P5o/02P
hY+gZDZlDjXckZtOw3YTKeIp6cbrSGML2FfdbCQFPyfIH9UzR9lk6iyVm5mMGTupmks7cspIZ8Dh
hXpEJhNf81mpTuowUbWLjUOib/yqaZ7lstMwLEdYVkT0SWleUOoy5/s2QwPOXo4ld9rJSk/EUPGE
T697CLRGPltpfqxiHEdZQjotiWHl3mqbExZSkiEDLmS+WL5ZPQn0GtCgzNikGvP4walyCGe1LlSk
HdlCkaHYag9ilkhbRZz3BjCfjQ5gdzE4oQXxOwgBtUPVO3IGUGIMNfq7KOcn8Le3nA5MO7eoZiDY
QXMCgBDeyYtc1oJLA7d0gTv/6eo2ucgD0r2oEB8S3VfPUU+SbD7rPScqGUKoJmA/nnZaVd/0NEoc
cSLgNsIAqGq5wpc0/8iPCG84p+bMM9jlfDtI28JFQUdjU5gBGVWZSW863wgy+QNKLBrntjHOmNth
AIsDFz5DvU61QpCxoH4O1qiidAKhjsHX74x01/cyUINWa/bYCb1xiO+UQvhlyXyzXJsfNSK/+L52
YWa/60L1d1qpcz2b5Wvct+eQ7DenLXQgsZH+3EXQPlVs7QNpd0yDGST0gGJoeiBT1PUHbQ4exLKG
XyBdREBPwqTdSePvatTu51JQtuSTvVCyfC5HpMfXTgwzrxmb+zHMH2I/eJSj5ndsjhAC2YFntaNv
0bwsy+rgocIzQVIJ8UbLFDcYF1qiKPATEwpjXBJyYt80Zq5MMmUX5RMhcHGsIOhjrlpqTyREnwUS
Ih3V4p825UMRF8JWSFVhV5OCFfdYlpRExDDXDc95STvXHBCFlIG5EcYvKG3IodLHsZR/+8Z0GKYc
EaeFA0lMtkLSTTbaZOTXnX6HVjUgOdpO20vPPzD5AaMIkITzmcKDW5bBphseMDg4LQ4PVHJuSQtT
xaWXi527/GeiL2zG9MtKg40B6k8JNXdAJVXPOFnNaqfe6bTwM1LGewOaQgEXM6mAN3eOJkH6GfF4
1/sO8Phq1pLetV5wjFq0EwZeufYVwwIdH+ZeIyukfzKb4QQtiEAfcaMiXVwkhc082Q1DtH6M9GNm
1PpRQfCxjbLsOoVaDKfRN2TPNJaLRt0pJ1/ozA7f+WWmmFQQgqS1qk9Ysta7Uy5Ve8h+RMRm3a5J
wKAizhw7iiX1vVDQRkQREEAUiGun0LD6oeqScLJYSGkVs3HNXg6IqesPUtcQVAiGA7hd7pmSGCGB
iDZGQ897vdEntBVpVDNmk6023Fateee3qB/o4zdYGNEzqBNRPUMoohZUh+Rg6B9xstAf1oci84UA
nfwAixC057KSFlrJ91Iv/+KIiI+zluNIDPAvZRUNp4CwDDtsU06fo5X68PHlryqQhY0s95F3R2Qd
xvjrfN9gkTUchgDlznSbc0HmhR1taZUwZPTf5Kd5J7/Fpde49Tk9j2fpI03s5kh+oW65FkFeNufu
5G164NivTnSqxj/1VvJwBGcndH5vdnELSVN8o56pXsOP5qRuRlIvbP9SfGZHhuyiDXRVfuU/0l/N
Y/MQ7lTQoGgFOc9fjZJ2HpJd6LqkNrGhHFz+g+rWjWNcxDt6L2SpBbAOUHlQAAtsjBhEgUg3VDWL
tdCu3yRyKY0TtlFeZjBAdHB+ap/mnfnb3FdfUf8WAo+KXRXlSMcL+z8Voofn4STTZZpswaLazKjH
SVo3vVhb47l4ZCAf3Jn2+Gxsja14jbZG7RhcxHIGGsqf9H2Ot7ljfs7v8Wwb26rxCpmRNnZThs2u
RGHv2O6QXyAQXTBrhwIKQM8J1HLM+IIjqta2KHIJeQwwrA+7kQBGRleDpzRHSd1jhJ042tqj5Tvi
ue4xansa4d4qjWq7BPGB/QLWH1wLb9DvNAmMmpvcKs5Nx8wbCFXfhAK59ZwQuJ446HTHCgmtE5Re
8JK229LVGJxeTL45FK09OZ/1q1xuFbDHg1NMDpbTVHMEcmauMmlRe27OtIYKxOG+rZkbs7J1d3hl
GyccX1StYJMpO5ntoVMS2+DHxgyd9d4k2C2dBC+6FWwtRpdfSPKU+lh/ElbJ31MR7ebR/oDTml4t
/ZDQRQywFt8P/X603oQLpzDromkH/Q3uab9jt8iEPZt4yaIMHoyL+rsn7y3xmJKhl6wXlCztPMaM
5iPpZTRH4osZHfXfmifc5mf/yvypeaOhXOX37SNcTT47eGfo+5qfyn3/mzlZjozqS9lEF/2cfXSF
Iyp2+zI8RaND1ox14bChQFjszAHHplM8lZv6IWSqhZ/7jSNA+cyYrMUuTnsgZVbLdNOpnpa4Q1e7
JE8aQ9XZJbZQjz2r9GCzvfQGUt5dyfc/8H3F7oyWnGOSIRQxQK1tiDYYEaeqbKPaVk9SaOO34Wfy
1n1/V0ivoL0JaDTNU6C5UeLhVmIjGkwkL0ntaCep8oyjfzCZgZrMa/inNrxHlbj8QURq+s9d8hzM
20x3dLwx3VH4VHMvug8kKnnAArcVA7GLdV2IfFT0x/O4708JAYfBhj0XjaVgozA6digFDtQ5z3Hg
Lqb635PlxK+idUpPPhGxhq37xILaIvEYn7S6ieMu7JCxSWAbr+xXmLZJnCSktUZsvYNz9tl9kuq9
I0ayOYW7fLQNuuav6bbVHQYDTMCIHX2GYZdc261P8OIAARd7ki3AqZZtwXRo/9J4D3RvOFVMyHOX
did7DVNU6gJe+l4LTFycEVbIjRk5bJbksd8yyrMeTcvpXgpGOOPWdJR940iv0kbeEui8pZjzhr9i
5vKxT8/RRnnKqSt4xumIQm9+GDIPIAogvLv0xnzmrd3ES3KCek44jQVu6aJqN36j+Ql22YX4x9f+
FWXvO7/hxkzXzHfhod/2sx2U/GpAP7Nn7aHQjtdAcqbaEekNEvZ48e8BHbdOx6wOvoPLtLy9b67C
W3XUHrANt68m2aL2e7hvjoCiPYYJN3/0LDQPnLX7h3jamFuckP7e2lifspc9cwlt7xYUxWncFJfg
Uv9CzDaBujgnkWNdMZ6qDLeeys/O1c6LMf9RuURPyRElnXwIlIOK1XGy5QlAwC5NTmW7L8U7/aae
jYfiGSYLA0xyIvIATBSCsh39DWCOFFTqvfSKY3K+MqW7cIWhFMIcMfpsLbuVbVwbIJkbwzU6bAVO
lrmlf2C7A0B6JSYMjhRt5ldJ8RS861fzorVOjY5L2OJsD4XdKG34n/wQUwThxjdxPBWobmKHSSqU
SL/b5GfKKgNggeLErFL63VSfjCosdP3tSb2Fj7h5TVvamDd5az3QGUK9AyozoH2AdzlyIuJG7HqP
ehzM5niKiFPwTOtSXeqQC9KFpjjsJPMPzgWs+oodvMy/sst6mlO94JC9U11B2SW9Y5tnWGR50122
JSnnFkQHRfqEdRybt2A4R+9gMof0OGP8xYrbHk26xql+5uTfTdhUj/7w2NGDDIQ/4Cm2puEV8R3n
Hwstemo9JgdUwx599BcAQ8wIhnP6RgVCeZWuFEB6xZau6X7eVDc6ynAPslvwznWJk4GifFj9BmTE
tbiPgHr8ajdB42QvouiYdI/p0LEBIAlzKeP8CEiB67AOOvhpLJ8Ck1G4k2hbayE0EkywkTjbvcXv
S0T6lYTo6Ta++j7RxVTDnHavsMfGiIghU3tzZ/vvASHSJDBIXvlZPRXvhX9Sn8voPr4zS6w4O20X
vy0DTxQxHyOsMEQ+kQtNLTnERHrtZi4UL9IO0OK2c6bMhl9V7cRtu2d62p0jgDj1tpI33ZepuS2w
Ss3FmCJCAn0zH8T54j/kO/gwb90XZOGSUcBjX5B7bCs1uh07uIhe9mQQbH9X3EAg3ZcnMD7JBzS5
6o+y6d5L6ht/pkP2ISu3DBcOkzoUD+f+OADiZRD+wDUvuoGlv+vFrRbt20PkTe8qncQnzuqgjHLe
ldrYBZb6A9IVriLKznyG3AuLwLpSUPpQNuIXdyQoIQGsWcCy9KK3PrCHiqgAx3/EapoftfuSYkm4
CdNb9qXMjGK97EsDPJ/cZuuYSBt6gflGMS6oHPq7Xt/7XBYn8Z0eFlOFz34WmZyIBF68zvRNERvZ
uMqLBuoZFSwmtoPKmW6Q8aSC3mAIVEU1E3XPAL3UxD5lNUm21TPt6PQVeZh/rpU/Tf2rxkl0x2+C
ig2l3d8HX4xh8isMtehGpK8fOCmjhIPRenXtWYlTvmEw5o9TvxDHI2fTEqYfNpRbkilBrj32JwAm
v4Z3MFEkdMyf1RezRiA4Re34fxpinLnQAOw1MYbZ2ksw2lyzxNyRtsZhPk9udsq2GaNLd9Dt4ZIw
zKgRHKlb1FZS74L76u3qEnmQNhBmq7/FPUPEaAv+LDiq52pHwY/TS+UFl/Qt38dbtFjNZ1d65J+E
jxVwGnDKNleKq7mtLqZ5FLfjV/9lXtgrhcDJHudzeM5/WY/BtT0j0FI/rX30XJ/oA1M/r57HaTPl
f6T5boLwlTpMvaZ4nxOaVW/GX4a5LWlTWExl8CyxoxOwMkaZ4vRmIKOtmKCFySrbeay04EB30gk1
QzwOQSodx/UJSWzPfdYKW7FBFImWsbFJN0NBstys661L68uMAQpTniQNJ+VOOlpjhNdpfRpkaXnw
p7s0aKECxOGtESVo26MCqEW0o5DzTFs1qmuKtexBMlCYVAXjNit1AMgIBoEGOoYWX4Nw5MDOgAxl
ZKa5qEdukRUeQSXw3cAUkVediRt0ptpuNkTL9vNKBceLBVzuAbR3GtIklNIbSAWMqASjBaoneg2B
ECCxRYpRlkad0w8Dr43bNynRQ6/qmuFBAsoVZXm6qWQq7KLFgLulseVWPpmPqVw/NPSx3cLHyxIC
JQyFkqgFAkzSOkDXlMouAQm19z/ZO7MeaZXt2v4Vy+/sC0HQSbYfsm+r719Q1dfQQ0DQ/3oP6jQ+
+1zryn6/0lbu+qoySZIEImKtOccc8oaiuQiLnZ2M8UuS7JwaMLORehb+sBY/lx02O0BMmPABgmwq
uM4PNbMj345Bkaf+qhnRX+QjQTHQ8s+yY1xX2UwhxR/O8WJMDElP6E3yT2Jtv7tyBuHG/SHtyGcq
JyqZ0kgfoH+dfOUhu+Q+GtfnHu6rNect80dmyEMV3udJ+EHuhD61AjtohSzWTbn/6dnZQROEV4yn
36uOWXRmfX3XKhM1Km31zSSKbDslBSuRiUkFsenHaAie44I48xQTRtz7J+1Fl1CNb25WCuQ6Bn2y
1r0L08+8a7AdBdYvqXKWZT39+n5K070ZLhgAY592Mn+XPosVjBEB0BYFSnpuUYOF48Mc3ReIot6I
XNcGXePRbN/B41Jexp+Yhk+18xsvWwNcN3/p45xxtc6AQjbB77r0zhaSohWZQFROSvahmFCojXI7
CN9g6Tu/GhgUD+1oJ6vajH/PoUMZidWQD5E7Hvr4EFLLq7v5ufakfyCmkwAjg3D1yB3oMETD67S8
mRCsThG0iyAsqEBjYmvmYOuCY5JYtdZJKgjZicXBVJSnEzvYzxlEq4wMdwwt525+BQD22pfxDRi1
bR/YVBv76rUlOfIvry1S57fpHzNLcbNGfqeppyUerM0x929zFy9mM5lPrSnfyjE7dPUWSt2ikjAJ
xmByHbxwV45XnR+xB0sQin6tHJSSBQtiVTJFtav2uawJji2lzVx7CL6acWMl4Zd0mRonfQegngmz
KuggkJQQyPcgt97IktAsQWlgIeFeZ/ACEQfsIvCQaxHTQknrhFioPN9bTREdH2JnQZpNrOhAhuwr
K2Exg6BO1N59MHkvRoqepPca5tPme6aGr3RkpPHJMZ4C6kFFewSJBFwFoV6Q9g6I0GdE5hhubG4p
uclqOcaFtEHPuYU+N20BM7QHP6ndVVAm7qm3GAC86KkbZbz37H3PujRteygwhkniRLfTmigHI3kK
SWdyUFdQfQLg7bftUeR2BmkerGEugmBt99QtjMguj7qmopfQQeQWubUnciWasNuYNv22qFO3flDe
J0PzbNXTUiabiIHRFvbG9iEYNNQ2c3guJNJbaAesZLzFMq1pW4QtcV0V7WTTiw6KcIXINXZkJd7b
HFrOTlGS8c6U1mmgrfVZ95pWOfORnF4M9/DiEtQvNrHfrPvTd68NaF+lJFtJ0p3SyH/qh/Qyu3qD
DzqDs2TuK8IVVmMP3sYxjGmTZpO4VfQBDRNDphsk+GOJG82COVoBpXuEkkZJIQ8+65yVaxUXzyNa
j6Tnu4KZ2qymEXuYzOobRZmhbUMIgxJ/dvdKwNt3WnS6cnFEbpGS0kuXI7CJk6/FRzwykVXtu+me
I0vd0Nc4KA9eoN/qX8FI477QGxP4mWeU12qyF+lydF0/VL5zLOr60Qz8m1FBPhtcOm2tORyLpvmp
SBqazM8oKhhOyw48agLy3dCEXKGWec+Mnc7o/jZOfM0XGgm9BCY8LHGm9093It7XQbGc6LheI5Rn
dmaIS9tRFWmMZa3qDw+JXzLxSJN7s1kC2Bw47TVt37HqIIcFj1GTFru8mxhYM3XQej62LrbmtDHP
VUOYVGrmD2PfvhP8W8P9I2A+EhGLZeZExJjfV4bxOfakesX2bdSXyLZwb49BxLfR6RXSb3CK4OEN
MGi5jt21xF2wcsklOIQZnhis1DTOcKWjVvU2VVA8V+PArxRltWbozwDQnk1v3Gjc25nG+AoMNKe1
OlD97cVeczdbuX626KHsG2uG8o+tf493ulvNOeCRcv6cneQMItI4kpF0D3FzKTir52HMWUS77eNo
U8ENB+++4zxdT5IbvAj2ttTZxu9y1k30WiPJsqr3nL0OFVFY9iZM1MG2jX2iKPTZeWCtE6s8gvE/
937yaPD5XxKK51mVveE8iRmJicxoGMisEptgGQzmUfYm5DX8WsIuKCGn6JizRia7WLGwRz/IAjNE
tJ4YXXVMsVQBH134yGmyg9Pc34IpO/Up9id3gLUQiWBDjIYFcwDKwpKcgPqbpaE7fcosSNcDSSnr
SmXH2SR9vvKPMm27rW9YxgoVNDLsiozGedwMKDaIsCPtbBbIJ02+fzecd3bMuoyICXcdpsbdJNvi
6CgJIMgnPQzf8a6uPNhvg/g91D1l3BwL+lMPVHbrg0arp5Slg+6uWoBd7Pp4O5PoOPntoy586ppt
cww7/5B7CTWIxrkfCoZcNXdHBMc3GYcI3p53UZgiNypisKFplefJYz1prhjtvIpRgVzNivcsNJ+H
Jp72juvQqAtePZMgJdGPO8ceYCsEmkjpyH2TWLjWOjU2jgU2SuJuWGEvJCoqH3aVJd7wkaCJdqkJ
+EvN2hH5w2wY51jNjw3xUsx0gaQTpcJlXMjhyS8rxJ6+9ZNs+OYqcSZQxye3BEjTrg/bh0gfq9z7
ckVibjTE46iYfqdVFO98t/fB9rvrSsptN1JfswxmbImMxZrk5XU9clV79Q+vhgBquZwSsQYP1o7a
3WQ7q8jqteixmZbCeg7NLoLPyUJBoo6owq5f52nymBVkCtGgQeTrowqqaWVnPRKIJaMQifVIR2Ma
qGtErXdFaowCw1JXzxxJuwwI5NTVup3meZ+U/W1v7wwfU7+IO3s/N6U86WKQp++f/umfY15h46tY
uNbZV0JnaGvZtXMa/PgfH75/5zdTsE3M6OMbtv79UPdcAdywrG2hmLWFlng3O8w62i1/kACmCeUJ
yAYyDTJxavBoTtxT4Yux2kYQAuAQ2uVmBEOIqIqaZs7KLVLtqY+i6iipOjmLETOr878+dJO6Nwq8
8QR8uyedTkCrhVN5J7G4Nr8fSuI0Tu17gPQdJujfHhLkBSR+1cf078SgYgEIOTCl8OqZD8XgUxWz
nfLODAdB4oOTXfI6k/vvbvf/+ZPMSv/Hv/HvH5WamgRh+z/98z+eqoL//m15zd+f8+dX/Mc1+dFU
uvrd/j+ftf9V3XwWv/Q/P+lPW+bd/7p3m8/280//2H7L++67X8308EvjyvneC+RiyzP/p3/8l/+R
SDAgEOIfdAHLG/z1hcsn+Pd/3aAsbZIf7b9Uv/9lXeVd8ZX8iabzl9f/TSno/hGYgRsgx3NtsWgW
/kst6P1hWcj+CBmAomMhJfy7WtD2/wgCGQRoAhERSs/lT7rq2vjf/5U/+WZgM9nyXccTICD/N2rB
5e3/pNYIAPWYEpmGQJPo2ssn/0c9w2SVmRVPo3kwoGwzyyui387MKjjamZoySzEwT0k3KfDj0Prl
kImp+0eaxgBtfgomXdoMacdETEjSwzDcDQi2k9u2frMWeH5y9w+H+b+TX/j/3d7arAPAAEHwDax/
0jZWyN6U70fs7QghJ/YpkReKfi/ciVC+TYG66J7SPBVexzsYBRpymjlqvplY59RG+yWoyPZSHIjS
2ka0n2QeXpMK3ZftHidJiZDhP+Em0VERDm49+5dWE3BQ6mjhLZupqRJkIdL6Ut0tm5vcgnBMfscz
UMvvZF39WJ7TZz4dmcWNTrPAQVi9NLK4GS5v1SIvUjY0++77V8tTlk3Wytove+CrYbdsaqBbov1u
a6ofkq3/badqFjbLPi07+L3DNSMLw6HrkRzIjidsLqqnVTiQVgTKVLN0CQPEQonAtMDdjJ81Q1bY
0qnB4qgj8Ia+CTcEbVfhbimA1jEv5c9MmqnG85LlqRG/IyhvqsuN394yFz6KrljXFGtqclqWV0vE
ymYRfri6zrfLNpKq3NQx5RGqozWvhaG5iqZ9zV4NRXBdNifINO31Qdr9bnkGoWf3Nc+u2ommD287
ILEW1DAiJlC2vHX0WVY7zSuykg3wHt/7xZvXlke42F8+6vJ+mlasF1hLa66GGbP8Sdrx9//HgwPu
Fzy/qCGgLB+A7UgKy/Dm98vhWT778ubfvzfSbV1mu+Xn5RCGy8/8DajOKmCRlz2Zy9zOLl8kVjHR
xIQU5lTZRWTu8eiSMMmlIcaVy899dZeKp5B6oplwOlD7XKaYTrtd/rk8WVsjTUb/MJm0wgAn1GCR
JHTzDgd+15Xn5fch+s4eU1k6fyS8x7JdjVgwITgS0tH3JgQ/B8g4y472C3vlCjoof32pL6iGgKPK
BuSCrORCfl7+Vi+b3SrJJ2NrmUyW2If20aRpCzt/vezB8rIhZ1H0btkMgW546Otp10PnA8hVfRap
tQqQfkgXODeLwVZdRATTigrPZ09qXNNlDyRiPkGrJA7PVh+ZLijYskCd7LuwyF8G5ZKlhOMfpD8+
ZO+sJ++K8AfucbduF4hrLK4daGmyHjqLGuoeiMwCRfGfshKNJLUVI4F3m6VM/SZz+FHKaFPEJUuu
iAvGsOI7yElbCH6cZ93WHtp7SIFrBaeqW5KVM5YZRRr9fwjd/2gMtRlMwMb9XVz3fw2iLyDBkvLP
A+dfX/S3kdP5Q0iX7SxqQpJ/LGTWf9XZ+/YfrucBpws89PYODq//GjmDPyRWZ5zAyAI5tU2yff42
crp/LEOcbxIr7ov/9cj5/S5/GjvR/3m257FNdsOEdffnsdPv3Qr0N93idq7vGeFBx2cl0S8Xp6Vt
1EYkygQYQ5ll7/PZO+P6y2Rv7d3CoW1TLD78KR2602BN9lF4N1VPcpUYhwOhggsht8kO8Cq3AUgI
gh6MZ93QLemN59lC/elg9CbFkUspH9edORGuB2vfGh+8BHlQ54NP0o8u0hafzrAuKTV72LqgClOf
v8l+47t5JQbiLfSUubMD6q1IJz8GAG8vjUOhphmI22D26wn1keroi+uuPi2o+0i5D9RsLr7W1oYp
z7ZHkvCbGPUNs5iQPllJo8jz+unAzGdNhuESrR5V60iUFDhL97YqPXHSZC8fCOHZZGRcUHYgrpyV
kn+cJdQbxIqovdU80chbVLblb68gRqTgxXVDK5cjPWymrv5Mx5zYzCx9aMyXPPhpO8GTnfTXNAme
R8sOVt+z5m/iJl/fQxL2zS5agArJ8vCdyZDaK9MZi21T0LoizaQD3UYDvYoZrIUJq4GGJ4UGwwzl
ZsSrLz1aOKxQ3lJjiHYz3P4WIhw3FPYfSzzjJ6f9M8Xnt8rZUNflpu3p3yNWwotCypXXfOyCWCXC
CoeVU8nkTnQapQIJ2+feMboV6MFoVwbRAddpcluY7U819B29lXSmuhcGL5OcrBd4JUc1WRtB2RbZ
TGEBgwlRjc+ELMvMtQ5+em9nnlgV0AJrP5a3PVbnI1QgFHYNq4gsuIMM3586g+rAbFPiVuUz0Uot
NGHsjW5M5KYlo3OfjNz+SZOkQg+kpCHhdBr6fF/hACXFnZPG+uhCamBhg/u80OLFwbK9oygLZHls
guOIxtrj68flyt3Yhz2T5r+cIXgaYosOXvUTV99XDAx5NwicDGZIobCR2zTHSI84dSode1/6hIgv
gGdhoQFIYvpZlJSTmaymgo+FwCF7qCyL4OkIY7ZRFGRdYFY0B1kdCe86U/1gStbQHazc4lHNKX08
a/oaRwRHqUghPXf9JXL7bO8tl5qDNg2mQdpSf4EI8P3QFCMeBoP5JtBjWLJYP2mcWos/DtBuuzxI
KmzgaCDNLRb3MX9PmuBdmsUlbByEQMFKFu2PzPf3UYtGJW3KdqPxuWwK/KSrsgFkLJz89zcU9vuU
TXR04faScKCrn7lXvDaFCbQ534KQgbVYL3z7CubJEFJSWODL3w/YHI/JRHKNo6Ew6diDqL0gOVA/
FGG1QX/soE4irJLF+ngIQADby4ExivqaFs1zhrEZby6IGiyNKDLdmfCu1KR1QDjIAIyAINpIn1kr
3zcdmpk5dW98FwBwmzk3de0YezfIN4ZK77wa4IN2Ygo2ZHiSYzKciI0aTkIm27zNKQZin24jsz1O
bncbLxEmCtnoqlfoBKaB+Xk+EKlO0+PgdQiiXS1rEpWg4qaUGXZNb97WNSICluKYljt6Fd/7meAf
jOJhB94OZaaJqcmu+n1IZPA2HuJPP9YUu3mS5dE+aopsOgxJvZ5/mlkAb2R5CGeqM8NDxuxiPXQI
oKx2XdazPmFEuiGUgkOL9ikDc3ccc3utR286WMuJUhNJvilCzeS8U6dgaCI0NWJFzfZzKGyadJN1
Fw3odjpuBajS9NfkiWSnKhR7uhPwHKz6HgEpDhiPb6lOMu8EfZwAKpFODzkiJ5eAjo1TGDP9/Cpy
mzspfPSHmEby3JvPCA1cTl5iKxsavCp6auKx3OcYalkOUIe0M+K4hsk60ZzbuyDzCJzOfoqJKEjX
jcqNA+7x3Oo82dSuuYun7Pg9EI2NvOoIissUESwwjtkjgMhwH2psS0uWxAgE6YG4kn1kNc3L1FTc
t2r9/v2vKNbpzrOTeWOjI6OcdBWWljdUTlFW5UZEJyRDbMVyk6ZvxFGnMrkh4MzYiMyS6LeA1vTx
qUAffJ/5l0EiPukxMNOOrG7iBvVSUdgoSJB/b8I6sF85tCu/m1omy2q8lLgARpG11y5O7F05owBt
ArX0MmhUIsuCN0NVCy8QIBYSVBEB+mnP7DhD4+aNYbQppYEzKjfCg7YRhswV4XOc+FSKNKIJTU7J
XRR/yXB2zpBJ893UKBDyY3fXzLPPLb9OOO1QozhcU9dqjL5UmPr0p7PhkFn+0fkuBy3lITdOLg1O
NHSWyHJoZL3qVpoXBx7LzqBgeKnaJW9uXorHvkw2RmXILbATd4XLQm+FTl/cKcdUZWuKrSSynhjT
a+a/uQ+rP351naK8RB1zb5WERFmowcWaiga7rZAUjH3QPjrTBtGwvg1LdRsHVXXsPNPdZ62gQE4j
ex1aAI6K/GdpM4rQWpk3deafh2SRlBbBUzJY5gHfh8V9oqvOs285h5zIWSrTUX7FR4dmcvkDhxAL
jer23JToyyXZHcjPu3Tu+kcSc919paOHziDJM0nb6cYNyvKqFoUE+b0PeWdSpTbRDET20TDsl7DN
wg/tILlM+kxdWS30fZo99vZ8sjxJc4UkqY01gk/xvaT9bKZ9bg7GKZ5ZfNg6D/ep9NF5FXm3H6c6
3JkNgJ1eIs7plTs+DLY+ep6BqxCigRwob7Z93ZzhKNhRumbpSvPIszUsCL7VuWuYxlms9v32qfK7
YtsX+Pr8Kf80uuDBNtziNnObdef09QUHxXQp1YXIAQRiTihOnTdevbZ3UegEksxHUuzAz7Auue1G
Ozr6EvNQ0/MkfA3GSoXDezf70Z3VlvtS1MHWaf11qThlw95+5Cs6zbF7YXbaPhiTwnRhGfiJEZJZ
QVk8F5EkkTElwCBtLuGQAXwHTkKA9WM8N8YaSkR+IxcH/1QAyxNaPjom/YukICI6Nqf4arjcWv2P
iRbLHZMI0hiRhhO7Ee/TNJ1o3kdE0Ble99zLhNVrA53Y0kn33PmZwz0T6QzslHkludrwndTPhYWH
3GoO0cDXg9C3iBsPuoPjoGec+DoE0WGb3E7dQ+rMj22SWJc2SzIW+JV4TYi6tzv3HLQz6hZvdJDh
JcTbCQbfri0uaTpf6W0YJ6VJherjAMfNnC0hFuyCbcRqryR8ETreziEcg4s5mrTtnNZ+htsUroPA
QUYGlqNhMXKbpEO5DRqFXiOq2pXG27MfCOk5EnXs3499c0vO2H0/B83THItxW3t2d8VDE53iXdoY
+RkeQ7oTKvWeG1t8cOtb2Spp0di2OztCHFPAn7ljFlZsZ4y8/DPJL15d/EgRC6xtA/HbnHbOWwaH
OPoQGQV0evX0ybRJ+mYj243FCHlLFuZDMAXOlhs+fNeK+G3lxO7OSVS7Z96M+0Z7SJHmSJ6iEf0g
nKrmYEUIzeeMmEGhJ+uxUmwuK3V4P1bta6vRJJqRp55NMbJjvYx/Or3i0lP+czN7BG8SpQHEkzRr
CxfgiAONkVO96xS7RIlK7lw4uViXkL5Jhqu+vKLpT+hJ+pVblcRi6vq5zNa+suKvdGhuHfrAycSN
XlaC8tOkctry9P46nxpDnSuCSVsWOqnbvdDNJyTOJhXKcVR1yGZKI9ztuE01Al2lnq9J90uT07iG
TMbkCTCT3WZMiHuXs4PjCtgi2JEJF6IEe8V731xkFLGU66AY9Ia7mGcneSAtYyPS2F3wkRn5pOiS
gs7z3+IiPCe569xPEwUl228uGYWcVRoQFJJ59Uh2cfrJVkJcF/D4Pa9yPvsgErd2jIQ2CYZoz7pv
O4ej9dayNqzn6CEaI7opfVkeqiLWfAhTHy2L455GcqtaD9FRWQ4ro4QEDD6SqpKijJbHnrV38vb3
aFfxY5aNEpjT8Fo2/bApbCaHZmhvJJf/cZ7tK4GZWJZryWmMpnAekvCuz8P7LnYcrhzjd6ns9Oga
x07h80q7YAs6qTmQjDPvONH6ddIaYl1Egzz4kzqoUBtX6G2XlOGTiK7u1ktDsmV9mDy4zvJznBQI
8TmiiekaV2Zft0SNsDIStHwbXx8ZJOoTbcnkWDrOVww5fKdT10OXBFu0oya0T3rijwwag9cxd+8J
D38iiDY7MP31tyPBcKyCo4uqAUoC+qzY8swlEQUHPbNlr7Z/O6HXIYA0m00gS3RXw8B8Q1n6oUlH
tZpidNmQiIMtd8mWPmkKA42AqY0XkX+FCAn1ZxgRQeV3N+E7JQjsDoFuDgVFDMT8SFHKQtrHdvLu
E220ID/pAEY9xlzPVcZaQnW8iPxKbweD5tyJre6q+BjG3ttkA8hqvPy5DM1bQ/acizEc5RmkU1Fn
e0nnPg741lKV8tmcEar1UNZbJwNRirVInMq6OhsRAHljYMgfiuwSzDJGmz5zkIm6MtKsuzc8TkxC
6iFkwcFU7a+5k+ikRMbel+5nE1E6HGRfb7yyNU/GPLarwR+Co9Xjnkgxf4Ai6u6zUb1bMZluuUoi
Zn3oEaxK5ntgGAPSJnRDBSKgNEvtwxSCt4ELuRRdfVRGU3EH6IMEj6oSOwsO0UnN/o92CqqzMxlw
S0sBvRzHb1tnw8ULh1tZttvBm4P7IE9R5FbZk1E8OHYXP7p+lFxrad2ZRjSfVF89gPMPVj7YAxeR
gryORX8pUiZ6sfSIh3SD29gBaQL5PChqXIytlGfD+2lSbj6DSsduQBwm+16fzOpx6LR9ynr+FIpo
27l5dCyMPDn6YmDZLaKzjgx3N2k7fJL4eogtq7bjrD7aAqVwat2VJOu+o6qgigODJRY3uicD0Kqa
8kZUZrq2TWBPgZM1G38Zcb3QcrljFuSuTiZ5f1F3P3qgfBfA6SHyk72WeJBiFxuOarAUlFLgKPfb
c5rYG6uymCD6+gnVBqaoFpuKm6MDNRdhizBJKSSoS+1aeOraC1Zp66QfDNXI361yOrndsDHjCNsy
QsWUVeDRku5zFIMZzCYK564okcAuaFNsAOjGxoqZS53nyC/tapVpiBIQA1/cJmdak3M9CY73jiFg
pb6GLBrvxxn/4tz3PwG9P6GglPs0cw72QArtlMhfhAH/IjJS7Aur+OG4GbrymQwklbrXJO2IhHRL
HhpXvNiwpawgeBZB+ZkNoX+Yg5nJK8IwWuyUVNz62pbIcGShyzNBDST+6k59xpZ+5Ei8SdrKxyo5
MxWM78v5QPoOM0Siyt7i9qYW5fQaRrNz5JqzASnK4qGw/WNQRdPR8NJL33cvFrWPrSUDhoO4oh1h
EKJroIVrGoA0c+v7qFbokAUCV6xuf/CwmdXiSVHeY5wuusl+Zwwx81+v4YxfDI+NgLvEdOk2ScCy
y35KdhFlJ9eA3SE5otNA2TB0m3fXK2hDoTgDfyXx+qXzQ2kkjyNaDQwSpFp0b5NOwbaCBxwaS234
Xbql0Ab7oVQ709jlbjLsosyhPtgij27Jvt4aGTxb0WOlp7gCmH9eAisQ2fE1FZDtKPj11iexdNX2
Tnjjaw8TeOWNFUNhh9Kmw2zEVz7ddIMv77j1O3d54fZIpBgo3U7d0+f3z66Ji0EYPjMyZ9zUjUre
RdwfWVDlH8VEJ90ziLJK6vhKHmLCTB3jnR5rFM11TIx4QyUGuo6+tUzqLz4fi8SI8CdIXlTBDR04
2UxUUo0ixZff3pf+bN9pEo/XtW8UCBEoe8Dx7w5zyod2E8ifozMRflpa8aHhlKsr2i0o+wZb/Soi
Vv1WVBNdAC6/psB6JyNo/yhcW0Z/MsbNIHGugWuhc546b9v64jOf0b7V0TUvYXRODOig1xdLC50H
UQCHyMBlEd1xTv1yr+2ueIIGxPXvJruuk48JodT0m8SZWAHkj85TVc/hpjiNJC+5dfzQLw+xW37U
XlvcOwUnKKs+ehrkP4CC9vuAsVFbt1DxvQ6ZQdZjd8OSEsWAaafoKhCzFBMxAASdIMSs7HJtIBwS
bkBTpgHvWBmcYZVKvox+wPRUv1qdvKm76XNMxEcTdfsmdIjkbZA7DGRXKNT0c9Bu4ry3nznKZKUO
HbQ/9T6GBDWN1LqL5H5mHGSegzCu9O2rg5+VUsYXCnzGzufGCe6UHz+5AkXWQrfEWuDq3zJxk1VV
xVvfxAWUM+NZlejxRpfOoHD23dCdKVsTX8qZuCpxw3EdP0fDdCUy7jnOafdUifFc5ohoyxq/j8gU
afVxzCXXvdsT/IveuXoJkyZyDAkrtnFU90GCAS8tXgfBxDpS1atDbcRgvuEMxb6e+gudVvROI69S
1fwukrs4Zqag8jfOyQ9U2VBTSjva0Ud6b2OZ7IUVvgRh+iMbEWRkhnlWUzccGOPXAwOAkBYSPMLU
ZzEtXjnrwZkonFKjQBc04uRCwustJ6+MKa8Ak7JqDFeD7Z0pvr1EE/DtPC4VFQJcE00h9nJSS2xH
+iwrjVgTcR8FbRaZlTFvJAdyAwZr20HDxdlIGn3D12eijeyoD64y6YZMMe11O/Bh22L+nRv+JQNt
QYofE/Zx66uLi8YmI7a4okd68HROlHNWf3X++OWhBlcl5YNMcaudMEA1heGcCTvTFv1irwWqXlNN
bkaMCSivUV7Om2bM+J7ymw6J2TYa5Zk5A0SukxfUB0s6ZyELfEpzdukivEbORNxpYXl3VUaVpm8k
/YZ2wH9I9uNc6Y8w8+89KwMYN7N6twJ9nmiHoF09SHhrA1qAijILi2m8XCnUErjjjVI/IiA47oxO
vamJO7e8M/myX2YO2IhqSrAz0+7sDMlXJAcM+5gdqd/dpeZkHS3ASpg9sNJiKdC+Z1/Ijb+zXQt/
VwzSNlP6Fzndw+2Mjrqwoh+DkP0bMxUYs155dRJvP4TDi8ecey0N4kTB26WryubQNmokMlp19Qdq
s5loPw9v3ETJoTZmPKd8NmyP0ap1qHhPAVcAX1y/gYVwHGfMt06K4mKICOc2pbiJEAdeSvodBrlB
BMqe3P7o1ZDUTAJ8cZECLhPdqZs54/KluuDY9grJerIx22LiRjWGsNvQK02e1SNZ757jYBxp3eu7
wMPfkYCMbG3DP4kcWF/VMzPLW04E2hv1k8OUdrQwFfclq9mK18i+shBZonhIYlafpYSTp+fmPXUV
61YUVYfQwbkOlFevx7DmyFHywpgzdgcjm7G0FO3Vt51LUKp7Znf0o++MGZGZMIZ6b3lUYbSJkaEO
6Py6cX3UMQtPAqNuSjU9uGNLZ0DU64m156bU8h5hI7eZ4smcMf0UgQ/5kcjlVTz4xlYglt/WlQGf
4cbS3HgFHpquq27nAa2e2Srwkcga05uiKTDxChvKi+vH5N3Gt1EduUfdzx+hML86oQbOfBZJrGO+
uN1YbVjtDRNPjK0Bylo5wGdIFd0yqPfTzoucigiCQW1zjWO2Du1mB0Xe22vOvzSP8ktJ3ipmh4S5
jg52cniNJ1K9cx1tewwBR3uYknVbNpzuJVq6JvwdJvPvKZPynvRdZHrpCGaKlWSSMSgsVSvpYr33
Eu4B5owW1WmMJ6/+GEn6XgOReIsdgk61wkIz3luTX2+1EJ9uEznnIjHuykwf27FKyZOy2o0khtwK
a/smEOqLM6JAi9uHSgEFRIvjm1Z2BQ4B4TG2MBnP7fPQYwaZurm9oG09Dm0AjA9TAhXTmZjZ5iUN
2ge3BiuK4hqIT1sATsAi7rn5Z5ljw6cy/zJVLiWAuSbxOplAMTeTe/FUu5lb71nXJp64sGq3rlnp
Q5OIs22mWJsol9lG8BVUxfCWmx9V3Pc7m3rAAWkLaRqTYR3mGSUpBZjwUB87d2CZM+xE5r3adfHk
UXNG7qLH12FI8Z3T4gwTHKXiA3+Js1Yz3LMeskhqGdmhIahglyQi+rAaf+uO4Bs8LI+0JbGjahzJ
Dfbe5K1nWnlNEdNOBjXY2c0JWaBoFlJGQKd0BB/qrwMkDEVoo1ix6RIOPh4zSzwQ0JqxPrSe0jBk
PFLlKQpd8kFr9LrB2OxgfHBN8k6qm9y1GqtfpSO7XeX+JE2d2rmS8abKjIoS6X+yd2bLcSNpk30i
jCECCCy3uSAXZjK5i9INjNSCfQvsePo5YFmPVVf/Nm1zPzcylUSxkpkAIsI/9+Ns/Zvi1pPM2YPB
tCLJ/G5mW8gs6dhXEoP3hGFpwKVdhLXB9KZ/6qT5Y+bFBeEAItt2x1+FE+sztqv50elcuI5rVn5q
AlsTuFdOvw5DRn2fC5jS850Zy/5xlhVSFdmUlK/T2clh9Hq0S++EpL5gQZaHiNnbdsTaelJtHdTp
UJzF2H/zNbEhW77R2jHTG+a+DEv1Krv+mcbMfVK3xyhzjlExFqdoMLOHGpDtQ8q28KxMrOn1YN55
Nrpc7AyEZ3keWI5xY/bl1NdCd9Vl6FhkTTc5wbFEJZMcpfEjlO8lnreaQmg7a72HqWge2GrDl46t
k2dE4t7IgJEkGNq3RfKWKUteClQTrULzgXuYDXDDusVCs23tmt0FCQ7LmdYD/QxZQHc8zoseID5a
uarvvXK8jQunbhbWuZ5OTt48kmliX2g37/3PpDCHI9SYH8pXCeiSgrrgPn+epeJ9Swgvck7fGwMo
tR4Z0quQKOAZ7qZlTykkm9vZ5/SzFARfUxIUapaPWiRBWibRjq5VphTFcPAMPh4KpULStPbUQwUC
PaB7MxjDEN0hr89eZoh9b7EmpH5MCIqxf9rs8prxSBPbr5FPBhQC0R2t3Xepy9bLnC+LwUS0SQEq
sJPbMYQk2y541MVqPXT4mb7OQcFj/bHr1mc7MbqDOTXXxZd6J2bJ04kpAOMD9vBcmHH3mcII37nx
2sw3ElEXPKFpFhjvyfIMNRmAdJlfnIoLJbLIBA0cKu1M/s5ntrHZwngyNpw3lf7pU+v3uOhL7Tr2
fsrBr3u0PfPDIOp5CcHHJZ2IfQr30Y1cWFOYOBYUWjIn6GsFnQEdWSMxnCelbslXXIlI4s0vFtxG
4a/MlTTRl8o4NYZr7aYx+8BVXe0b9SQEz1Fsea/e4j1NocbAFJnyUnvY7JzR5mQ8oH3q6ufSpxwd
Fgo/BvoY8WdDsxgtPg22u61vxns66z4G+BtiqMmMux+T26O35x++IJTv4csa44Wyvcqc4LhaDUF6
guJuLyxCz4naVUZ6PxTx1pftwrTh5pnhI+9g4IThAyXQzWHIuuPQg24YFzDcEXgNrl+KeebuwYjW
yZXyVlNYve39DLSHhp+2WPfzXMERofHMyL41WO1L1wMd4Vj3SzYle5qgd3g+mLlYj2i/76LZtpTJ
9AtQXW9KjJ2fO/xf1QM02fh9WjTEwwHDXpdrBtWc6g9EeUiUqinokvo+nZZfRkWg25zHX/xAYOCs
3jjE+qkyyyf/kZ6A8ZWBV0CBZX11OnWvGCHOmRq2ns2BVoXhU1a4HmJntV9He5s4bRB9subA5XN1
Gn1jWtvgkYyfRBJdvcYgb2RNNY5s99zFOGHAHu0lXcinPmm/hZ63Z84xHhJ8s/uFPQmTVv/QDQjY
ccl8Pl5oTQtXDIWLkJGvIUOyhPM4OZsU7FRY5e0e7LG3RwPapK6Dt7TR49HAkg4vuLnhan9n5Ofg
6PtBZQ8uyNK95aF6bIS8GKb11DcZm0w7v6oIGwPgzDroi+jFn34WBblL0kj4MsJ8K3JOgI4JnY8W
znJXC+63kuXImLd9Z9XvWTyru9XbxN6Vzqu+HYd9NZB7MWba0bkiDtqEoEQKqN7F7ijA19Ne4NCy
s3PdcdhQMEAwc6gCRBOPhqMku1D69N563bUqx/yuKXrKvTH15R1hhkQcU8Gxy54mLCh5dSecrg36
hOS9EPZ9X/jMDZg/bafUr7Zx2f7ogWO4MRkVnTNcCR3y4fiSspmVxetZNckLm3X5sf5tMk5XW7u3
xvDvOHhBGoNMId5SXrlDCrB2UCRGJ7BtzDnx+Dh17ZvJaHOJjZeqG8ZLXssXE5xSwUoOytNiVNFm
fnnqaWDCtv/kJ8X0QixtL2Jyhpif0qBp4iDyyJCSF2gInODydwYCT0YnAKqmvEB3rq9LzyBg3QJL
qBnM8pIdR/P5Rn8DQ7GI4Bm5emsGHenALuyh0XRgLSbBJgnYnLm3AVBvhOnkh7xVeiuy1MfWiaWJ
rBf5NFDDfGwmGZMxgbDS0+CXRf3VHRFFw4QQjZTPCtsHVXwsa1VY4rJtY+ZFUpwStl0FXAeJVaOk
o2AzZtXNdIHBTxzviUwvFxlOdxmfyVZ5Y+BFKNhWOX6MM2NnZSPGtB5I5rVkCu0baIm3x+cNqsBo
5NYS5bGlrXCHrER3ibtLALzto+9hNn3rwzzbW6ltsCfq/K2jz3Q8kisa76LSu8azP3G6isPDetfC
uOiwBMFq26cpcM5SfZgtH4NK1roGDg1zg5itVVANLbwik+y/3meZ7u8dcYm1WZwST9PhQuSf83q+
z+xM30kzuuGBbbdemP+25wVIvTn9imvua45qVjr4hzzijGzVQ//oGMcak9SxknO4T0V+TBnCDJXG
xUpDZeLm4TYzYLi4Dj0LzoyneHCfTFsdEnZcu7hPUr4a8J7piWS7qO6GmREIUZiw+fbmXadvJb1f
7EmaZ2mt0k1cHq2uu+st79DmDBWGiQIAzh/2ripzykQqXhnc7AwXz/Kchm1zcJrXfinnHcFRkEFx
itDbXgnCv/qFeqXXvQ7mtDtgKCCTimhE9I2QtPvhVzI+Dp/d7LzPTB82iY19Z0zEU16kDi1a6CJE
Jj9jLxe7JGmqfV81fzATTcY6vC1JxdMLCSyB04hbFa/Qj6Y8vUpv33iCWV3UmsfeX0554uzLFUe8
qctFfWTpNO8NFolzysRrH3cTYNaovBZlzPGS+ym08vI9g6ZRl+mvkoofPUbuneUwdfLZBE4sVy06
6J4z8aliu/g2N9dWz8MPFVO0QIc8NssTezGf3w/AeFR1bczsYqPJozA/lz7p0162F9lV51DzA9hR
lW39yOLw6U9rmtL1jlXP5cS2iyj2XFcf2gC4WBH6Vzy9TkbiH3o4r14KqvEnXUfRzuwNRdYN46ZT
yLWNI8fYnOLlyuQSRLHSl7gB8yDEn2Qitcbg80WYIfKB4773dg8LzhEPwuipo1T4NYcIYdhiLMxo
j8YjRnIH9HUNapD8+zSodzPBY8/4luAakcqSRWpU3wuRjLdcPhKHS7pSfmOd4OdOnYmcNqQStVAo
4ntyH7m4qTJaPfY2+B3yxoeM8DzUO7RY0faclnweZPjOgOyl1ls3/AgZGVIiq/PDPPWPXEUFoWP6
ftvwkhuazekKUe0YNLX1A8B3hxLcFTfB+W6T6eQbcB9hdMWrnopbh04MmSsMSpaZfcw4D7RRt0/m
9MpH0DzjjHqYw5mOIjKdwEqeZse7Dk35vXO9HIKbhsZC5rDLpnLvAF82pMM4asYR29Xw4ajrICmB
4Yo+lGzn6p9tmjOdnrdsw8+qVYoHA+0a82I8DlPGFrL2GXbTkDRVVqDAzWN5z5OtrNaTgd3mh5LW
PC7vad+GlLvgCSOapTnr0blUh1QvFNg1TVoquPMaLmyT596sjrNbLKciDtmsSoW43PNMHTAcbqkO
+BxY8M+L521yg0hzT6SZo0/5jYaCDG07vOFGgfRhxvMR1aDVxTGPm/L41auW0enTEE9iY5+eRIX3
xe9uZss9YS1kLOdGMVqD3IDz6rOIoehQDALKthh4LvN2Wxq5SXJQB6AHY6OOIUe4cere+2ygvAUe
W4afajd7NQJLzC1Iv9e1TOtT5fqwZQY4F4kyrm1T/A5TsgycpCfzO50xTOeIhWr9pPp5uNOu7k5G
LgBBApJUBQgdnm37xMoXvFmefcwxxqw9LEQNdpUaAE+WACGcVN3H3YCJER2NJZUDXIktj8tuk09c
lkWX7xkBcRrr2LkszM3mKX2qy5Vo04avsv0Qmoa0Lz9wnhOtXBKYSy38UOi4bFbmWoUbkth4J1bP
H7SAU2LnhHJS8XuZYUJE1mpVTilAmtGpmtkZT0bdkcrW8T3+trUSTab5Rpv6JfdlHuSGkHRgcL18
DdQGDITRFGZns5l22RCCu8G5ElBZFJ8UifzGrhvoJaCjjQZxDraGnTy7QixM5MMnq8+b4MviWTb1
Ng9beVTeRJ8iVULbL7MlK8HNXrCQ+R54F0tC2PKT6cwdBmiNgaPX1S8EIgj8zp2gI6zFPjHeXIee
tjBEAN+03WietZqR0cPo9PVyQsdFk+Q/IQo+j5pWLWY49Pe6c7f5y/29rPb1ZOieELubwKhpwzOk
rslVh7SuDcu4bC00PcwIC1AsQ/Wgi2uytWwC5hRnR+MBnvPXW7PgU3XmOKG+20cSXxv2olKqwDOa
m40hgOhT8pN6D6Jn3ByOoYCIxGRXoHQ0e9//NbRDE8xQqh3hHEeavE8THMAl40Jsi+KpZx0G/7Wa
SqmQ7s+GW35AmZX7kDwpYCXb3y3eAJ07nL+vTgzGNO7LYvYerkPcnBDUI/vgqurYxwUU1QX4LwoE
45XysRMh6KoeaCi37ZX0JmGwWP4oF988My/il2asTknDgDiu2p0dsYfx5SKIsYESrRSNmPKJBjRv
TwEeIzFqIr9+abL4zA1HF5yXAzfLkneHBuVEmPdOBytzRtfuo+lMxjWYFJR+F89JxB/tMTzetBe/
Lu6H5UUDrg4sw7lvHywFFbq2FYAN+ScyBp9lliIn0kRia+cg7fAsp2hgjb2njYhIGOdzkKpZt8c+
CIBKYdvuxPhmSWERovcpthzAAaG7n0P63s6EOHayhC7nWUJs0aRWL208O5+5lKuFkWbsmKQwy78D
S6SrPzjifvMmMUH1cQGvCxgOZj+fq5wpv1elNgGs5gnrNKDHwn3yOQ5QBcKgvDsU0Vr7XqJqznN+
h/LcYHfi7oPtIZ7bqXpbYsgjY2W8O+0kOfuG+I3zjy/nsMvu4y+v84yIerBT/5GDA5un+UNlazig
W7JDZfc3w/chCplB2Uf3uLVLTJldA223ulHuDZgtLOEgrfnlEvCTz+eG7TQwFXcCYbA94y2xM3yk
zFop2l+t/PnrrqJ4r92MMgb1bsZ0BoYPFt97/3VZfrmev35ZQATSlHqLJmIQnfEII4KpwPrKq7op
AunNb7kAXcam49vokj1j6YmCWcUhdyAOvLA3D2NbiPPa+8LA5sJjG2Py+mp1hXulWa8UMzRTMPNR
vDNTtPHJGdfVYf4eC0p/jYbU2aiIvNRrx7CLc/88hs1NLRxXmip8Ly3jGjppAgsCgvpQPOXkEwIw
CS3P5Njg5xui3345ss7BBd7MGJxxjRbB4CCqpdI4ds16daf2OVubV83Vbt8RwT7KmcO+w/BntHME
M8C1zWLjvLSKk89+CmFu2pphv1Az2+38Y7JWtup++oVAzrpP2j5yWNC/bsDI4pFgyJFJpoFYnawB
72F9yElKuwTZMGOTt9l9L1S/pbUIY1gSPQ20Im79gWpGCYgDs8/Gr1tuNxsMyM7NOKP+LQ71P4Rd
13jTv6WLfNNSHtEbC1VOkHv5R9aVksieg/mkcainvxdq0+AHkmYtHYZJc6zW2B3XLy1rNljNWiKh
MDWbnQ8fGe+vJPi/BcH/3rfBP/qPF2OTRCYkbLkcRaT6R+VFTjuPo8y2Opom9mmKMXSQzwWWo8y8
yrp55kQCik0vGwP3FVJQrBl4EJdvhbfgW66it6p6zri1Lm6SlZfVCY3U/FTHWXbvAPYpBxDBIJhR
n6YQRLAHV1vGxs1mO5m6GbI4ZbbnLi+6HcGClgogFxNlx6RTJACmOi+dz17JxmnMikMi7Oyp66SN
Me6+DsPkD5P7T3MwvaOQdYwvF6sRS07PDc881qQHctsZvf06q4BIQAQBNjEfjTrh6T4OYBdp3z4A
CMBZotj/wAavXyJbe0AMRcDlaHwHAqOs5lStKgo4o3s5MSws4inB/GQm3xafraWTl3usIyRU4uiU
Ot5w6u3uBEbduVEn+y71WFyi2KjuEouDzRyWT4CdvDMyBLECPYj70uM6rzUwVqmmdj9Y64q5eNbN
XOeL5RRe/NSI3hBR8oiZOaduK/BUej+6LipMy1QCy611yPMQQ1uVetTlVgtT7dw/SB6le4Sf7oD5
QQSVYb7naimeDOU9UUK3XCvE6F1X23LfgCahtwUYBfasVYvWn1RGRncTbl8yEoSGhcyNC8rhL5YK
cc5mXibE9ygYRUF/RWgdEnecLm7JQ5AatemKU9DYFra6mWNTfU7UGW+8R1aJ8gOjAWUdcXxkaqk+
CLXOtEDVb0k4ZReDKSWuNpvrPswusb2w0CMtVoWULxJSFVvH9Duxk6Nb594eV1uHQ9BevtEoDquv
zv9YtZQHyPTthTzKjH8602++2/0QuRjRPpHCxjk3r7aji5MdFg/9+l+pM4yIHetv6UY1r5bs8sCr
K2DPXpM3XC/ugiLItN+cegJ5kSun3de//Po31N2gGM0lFKb1C03XgLMyzDRIOKgS2M+ys93VbPHJ
slHlItmSqqRnqqOsU6z86Qmglz7aApvb1CL5eG92in+gZBAde64NU9Zd8Mzmz7QTNtfKd0wgv6nJ
XYmWurCTwgWSlRvuyfIZ0BreoeLBLFbUEtFdRvLzxffHtVwN81jcOSdHNDqQhv7dGKBDfLdlBahQ
MUh7AbOotP3EfhNXdXjLGy79vg/x/cbSDqIqJA7FG3vrRkjk/ph5V1PTswI7zSW8OC5P+M9hS3p+
egptijH7kNTeUMqtqNP6lqk/TTSMrx5OGiW6aN9mqHQ4M9VdkppBDjruPvM6etNyHL6uk6IFzu6n
B8LtCEvEvoRR/9waUX2dBoc5ppiCpLbGoKs1scV+QcqrdL7jPdNBaFMqohByDDwVRImWfTiRS87Z
F8eldZ865nimCG6fZ1V/l1r6S2PqOCOuWfsqtrfdNI53FBboHcNpHWAYhZftLJ9IvEDVzTQ/mDPQ
5NxLdipClvkvCwU1VP9YKFzl2Lbn8ag3icX+Y6HItJCUS5jVEUcB5YHkCSF4pWdTFulFjZIygzT7
rbmOSczkWAa8pML/PtHxq8zkIgfjJhoOSmVJiIRZyx/UxP/yEuWahP17YxIZVeX4jk2K1/Ys+c+1
zNMOIh8eqOMkUjLYEUGN0WOAh9dL3pl5yxVfFOnvkEe5nVHz0OWS3amyjIchHXfCfMxLpPcY+XA7
LF53GPREfQ9mNYgKCp6TJRC6mVehGcIPZkOP1FnJ/7IKCqLD//gpPNPyfJ9uLQgcvgLK8XdWRm1g
pTfnqcI2VjZXO1IPBPA2DocPgD+qvLbFua6GS8QzEA2rOSQgnphoYsjj6UOnTVu/2jpJdv70wTgJ
11zVGPh1CzJh//dLwv5nB5hvetg8TM+XwrX8/3i/iSEaYRVqnPCpgxEKmA3UCNM5Sm+ERdyQkGnH
n1SWPDadp9875yc16t3FdVp96GBsel5Y3DkWfWD0AhqHqvC/lY17V5TzdPEwce91xlKvdOOzwZaU
fIcFB5ayVufBJkOmVqJXXayguVFTCV8UB8mZ4lvoQABdbsbsTY91HeGBzu1jlPgOaVms/ibMwzhz
MUag7CeoSUdtMsn7emv+P9TmZa5h03z8KsBJJ38Bav69vw7WzN+uov8I5K/Nd+ffuv09/w//7F+R
fAuYjXRc37YtViBi7/8nku8qqu/4c4+QpvDWv/hX8Z34X5YjkEDlWtbjWjbPhn8F8qHc8N1Mk78x
bWGK/yeUjSDz8x83qOJBgxcKXoBrww379xtUNrosEEGJKEwUg8ezcV26lp2/T2dDqvW4bSOgF6VG
WmoKKNeayZRBKOrcsq/ss7B5ifCd9FFj7lKQE5cSP842GaElZhpn3UTtMF6cKg3wWghyhg4GwCm8
C2lu1dWkAjEv1jlUzkmYbXZqfIdWgfd0LPSd31YzYrUd8kuPnNsNRWD3frGz5Er5T6z5ufkIRfqp
OeI+traETQPFviyW8UJ1+puEmbod8Q/c5RjJ0bMZseapYQTxaIB6zusHr+y6e2/IX7wauK8a2gNQ
1fYU5SDhTfONykIisBnj+Hgir48ADAijb3qgdDU5Hcewz52NnNf0FKxFyK6UT4YvfWn/NMb0R2P5
1aEyveGhSalLabrq1OUwxjDuLnSYn90MppkpGV0Q66g2lbTSK2GnZNeaJDO9ln0mXLkimKuIeje7
fEkXiC0Nz/q9wrAd2th+/CgtDprZLH6Q4liOBy8kWiVHvnPtYJuK1it/TtAmqso8D0b0DiMAiUr7
L5jDJRZ8rLMpNpkxuZCYCc9NQzomTg5OrYOit1GWEoEGWy3dnqPTi8I5tsFBBvOYGTl2Gv5LUzoU
o+wMPgUFJW/iTg94B/OoxDABqNFOcPWaWGj7OT12o81vGiCWbYfs4xGLrNJx07lTEbg13zwPsztc
pt+7lQKBp7OicJQhdML7VuC6xH7e7YcIsBqOmY2z/gvUfWOfhgYh1lQwTUn5s2JCIOpU+9B189GU
vB1kWH0c0nQmDZheF/1mGhMfSnzifDXsLKvygBXYx6Vf3sp4tbIu+d5Lke2W2dXPHeMgkj5XQWLr
4mXdZRxFhdhLsGFWVOVYAgNtRpxfZsxFKXzC08zbOxSvuDXQW7QTpHNNajE7zx7mY2sQ3X4ZuTVq
LrqEKMLQJsmeeulsaTCfqDOenjc5canpNSXiN1MgcwmDaGN2i3fuCNyAbGpO5EG36UQGNsIyESwI
yiXOYNsFiCyJU7E1IwY+WsZtTrL3crlVxOdBKnAecrv83lLLtFVUCI4T5rPMZ4barEPOeBg/Hee9
TsXw3BvflKBNkQ91WQP7fKgOAF6sRBfInQz7lvidOY5xtkZGGXrGz2cDNN0XsjrEqazeGjfDqdc6
hykZy+NU8RE4TalOldDP5PK7i8d5DraPFwhAl48SpH+hxQDyo3tkHyAPoQwHSg6ZFbkFPcx5nnmb
mF261kZ9CClm8C38q0mG1hRW1sFvHOwzXDwFo8Zh2hpSsCoW9cUI4TUN0KNza4KnXoAG6RiJ1pV/
tChKojDth+jUIwlD+E4aV9C4RBdeiruNHub1+Ft7ZfvsMeVxZ+3jmCXYEPZzFXh8pLBG+99OxbA0
9WCyjoov6+Sogsxw6AdlOINx9AVPIq6fCQNomBPz9xOfx2JL4YAY6Au1awIsVFJinMYJWuSfyQCk
s5jTXxWh060dNS9Zy8kgJKy2XUw+3lTj3eFTYA/eZkCEKb0Gr7gdDNEf7T+RR9lQSCyVDdpynOk0
XlwtOB35+WXuWkoV3Rimqzs85zkeQwhDy371C+/ox34znJFL1BPLY1buSZj+xqb1Gi3UjAljDSIM
3SZuW3NfuoeoqX57VUmYrcSMbMKJj3HGT9iknDg/gtyWJ6cF/CCr7BM6wT6BA4KZ0cIshpZkdmLY
qpobSMvsVnUNCKY45D6dKHBWvRdACrnLtVvsnfWLJvwAvEPlEWIZ1IGGk3imOJ+UzC7VmMLBOA7A
IX5IiwFWBB5xQ0rZ3tC39uL1NKmNFgc22NqbstobpzJcRwaJDUEDr+81E/69VwCsHWGD7OyqDgP0
aIzcCc7FvGppDE2i36lRk79fH6rJrygerlHdkHQzzGFniGrfejMtk0YBu3MtwW4nG9+KDf4p6nls
GegmZRXdZybFVujQKnAS708C9eDiVAwbltL5vm47L41oZZAXuPqJY5j3dK8dLEI6YFesbDM7ubjg
VY23vTXkQSG75kHiZW3L3DhGun6kW62+uYORXMo8OsTtmviXLSLf4j5SQT2cRv7y4kUwXYTOHnVb
U8DFqkJGvjnYkYGFiSS5b6WUhKA+oeZ5vyhUP0eGDK9zF2Ns7uWfRaaEHgt+iFLCkpJJ016bFmz2
kvFo6rg9S2nD7ESHYl7d37XV9N2M/DnIFrVeBseCQmi8KKQtAJJs7XXd6ikZ8NP23p6nbm+EfN3c
8KwD9mjE3PeVcx87PaW5E1GHMP5ktR+26frtiK49T/pjICQG4Ab6sIejYbOYTRb0GqnRrZInf+nW
1qZrP0f6wNaMH5g8RNvoOMAv29PrTuX21824YBcZ6k7i2gr3U0XHnfKifZ3ZWC2ZaW5wTGHjEt9z
GfkHkmP3bgh939dvsjWILfhUss1Rsa00jxqTb8tVvDYQTPd9aS5H4YQ/PZtCBGr78Kas3lTkXWQg
2z3iJ1C0AJFhAxz9BFoHd03/7E7ugaGpJHeQUEnlq49Fei8sQ8OuRKkjET6Cc+0nXIs29TddNgy7
rDFgvZYjtWet+MPCbAsx36f9bGAk6++J3B0J4+WbBN1vIwr93bLwJrg8bbMQKqDI5sD29LBdZvFZ
hNk3+swl7qPt11JmxWVHRzp6Us0GSY2Nu5tYzV2xIoFNeSgtJzwLhgcQ6UhJwRkEpkwDR/q9TcyG
+lgKV7o+fvHt9p5OyDgYfbyzNm/u9qvfbKkMAE21/a02cP2MRqU2iafUafJuGtL7tRIqmGN5NmNs
fDzk2JvA7+XBsI992e9xSAv0XZvaw5hmA9bCZJs6TNxrZmsXY3b4QPsR+dtprL3t+eOJRZFqUVLp
N404A9p59p/g4v70FvvZqcPhQag00G3qPRXlM/nHNeWXtBRjJOPdCOzZ79WlYm0uWBuf6JWkyyTr
fM5juQW/hvxuCl0pcZOH2m6Qp7KFJyqyqa1rgkXh+KIRti9ZY/0iNLo8Z9VlnlrzuWcw1UbDy9cv
Y52+ztO8ypPt8GJPVNqy4A7HMIIf6JirC2IJKTsGHbDGBnZQV5bnzq7LR8Ngoa+oGKQSEf3VSngj
mtI6hUxeqUA2WbRV+MKSSHI8DM0gGuJmHys8wmYk3VNmuzk1ZERdMaK7JyuUFCY3y3dnUuR+y9kg
lTuKJ/bKDCkL9WKqmY6eLAvMUrSPf/2RHyO4jiZ4p1Whizv7haAje7KmwvcTl+B4x0YeZpjiewtL
TtDjWnkVBrevyMO1PpEfIZ7sn2rGSBCPfLiSkty6+dnWjM3lJEvkxRrlpnYSWrckM1jkfnehfeqc
LMiuzgS2YjSzXR9RETpgFSlNKgQrEn18bpsL0CcPWymUKdsZXnP4MFic9by1agaD0n6cSZe4PSBI
YwGLMOp0W0YiOrYKQ9Iydi+oH1t/rQ91psRF7js5pT/sR0Q6Nvx1SBFc8pZHM1qkpI2kMJr4yBKX
BJR4CmCV4ttoopbH5DNokYDN0lcUIxCtMKwVAz3IYycPGkFyG+lpk/Yg8f27smgOE6vWifD1K8n2
6ZDBnIjq+Kh6B3ck7xBT1fxYatnfc+B4LIEwEw5i0fMHc9ez2OEJ3Zg2bS9p3btBnHh2kNqY4PEI
vBQTPRdjoung7qrmoIoo0Ik/nxspPnMeFLvCRk8sLCxyuWPf9dw3XYnGTDNnHRCas3HhN0Jtcbmk
70lP64uuetJfdUcHSmIam4loP26XboXsZBtzGn6lP1pnKR7Zi1C8xMXsZfqirBdHEVRyXUUz9bpD
GYz6oqX7UhZ+c2sWRg2x+mRzToEok2I+6v6c+eNnm9XWI4+bO92g6WRk57YEqCnkE5G+cJqahINV
y5LWcTDAPBb00zF2+FPEpExJctKLgO5jpvIg1Xzy2JsQlV7HYpb3WzncGyanyYK56K5t6qNnAMEv
MD4mZnGcJLcuhQtJbGE8eY+UfbWipD0MjlPtupbAcASoTbOLw5aRPtMi+U7mm47hLHMYtrgbJs6w
JofoWi4T28Uhfw7RyQwd/vAcDivJREC3DPWunbtfEevuMmLk6wpKoAeX2sSGA2pWw1xeJmIQbRxn
x2Rwf8w1BVPDJPtTN0TLXtnRg2N0YPFyTDlelznbxOEUYeaeCYtS1/x0Ec0DMu0vyTLsotFwT0QU
cmAyTw17E5ZBCXoKz40fJX/qqApwQQ+HJgFigP8U88sv1x3Vocupncs9OREXsIejyyveCYelO8zi
kaxKaW62oKE47dCtCuHH3Y/+CJOzD18zuC/bgYgzmWgMU9no3+kp5a/imh2lMZNi8A4hbb67tV/5
iMS8G2uf4qeIIJ4outtY2d89aeH+JFJuU19wzKroNuc51d5tdwXWTSslSvjOtkGddL5Lwfbi3Gh/
TbhQqg+2Bz8xotP6w/nBd6AcVcuREps7021fIgCsW7ZwmvrJtQgp67ttpBg2LLbxpnCuH0Zurs3U
8LhIZMyKXwBYsjVFu2kjaN8TPCRbUlZGRIS3rOGziIwWWAxU9C+4HeN8Ka/tgu9X6U/H7bs7O+6v
VuOdk5T66lI68X0p+3HP7rA5+cA/OF8v3ono57RDWhrJybOlxnGNu5JdHmQnmoavMevRiSsy5AoV
13B117vCOfUipD6YcM1mZioJN81/FQTUdmywfmNR+lyMCd9fzHUiuWN38cAuDFgZxoB0wNrvmy+q
+elpO4W62pdHmhYIDSrai2peHINpUEUOpQt9D8qec+qCASxazO+yFP55AqC05jZlkDHSA8jIrtEO
beuutNuHSPY4mnX+vUoOQPdw9+iqChwmy97T3LfO0TZdxg2YlnGHgC8wacjrq9DaDEtLbttmn71E
+jxBbG2ozJnbO4yz4ZZdmDCRCSOYgHqXDCOzUjwAbt7SucKMnH0KDMaqFdesycXjPaNt+Fv6jZXr
z/C/2TuPLbmV7dr+i9oPdwAB31AnvSvvq4NRLJLw3sfXawZInTqX7z7pqa8GMZC2MpNAIGLvteai
c7nyU/+uNpHgJXq/QsVc0r/qKVGN1KkmD51a6ZvbDjbbWtOtB2Ap4dq1mJJLPTLWYnrJIl3f9920
NwwqaE1HVocuf6BUIwXGid8DJuC06dHKyvlj6AiIsk0u7HdJGbzbGAuwTIc50D0WEzbeyhVYws+B
dXif9AjRnKpd67C2jNyg6T1pm15jiuahQ9yabbyTHVNDln7bMg9RE/Q3Ksm6w2XvZFNyMJgK0V9u
SZo37Fu4FpztWOnXUU3Lo2Ut0zM1AKqckrKXgrov3Xdylpq39KawQE8GJdFdmQM4UWqfUUdZqsXT
ZfIGPvN8sj1xUI2IRHxT3roFjpuBSB05sHp1hMPiIEwkTihYIAnlrK0C0xeTbe1YUZKwKJk0ma1O
lIKm0VtOvsmIJbPQKcXMZXIuHCTPeQ9Bn/oaZbQqeESYaa3nOH9ZVnFJTbilZl4HXMz2MpwJKiTH
1eJ3XpYSXhvwrswYo/qpa/RpNyHN246IhCJ5NwrKNlpJ/7UlanvGppi3xICESU2aqVuig+kQB6l5
f5VIjqI6OLM8s3dBx+lbMytUNTR8lCbKcE4Zt6gOJeq2Vcilf9tilVk58ACObWd9S7SB5T1yMiti
jVwICMpefnSzB82wXxswP2Q8Ls5thF/wgUJVqpyHBnChTiqqzJ0Hv0u1TToC1Qiz2jiEVv04e254
Rpl9i/5TOaNrAIUQwTdxRUeShRPAkLnYhwFG3KyPTkGbPVh0Y88iSe46Z7yQGSEuTasIwyy8t1RJ
SGieKLpAtJjvczN+6euBb8lSI2urcxtPHgAzzDa0V8cdWpFTEFTZOsqJFbWq6SGWtJo5RtrEB7c2
A0wBg3b+3w7GAvf/7zoYljD/Sy7/TRSX/9S7+PWC370LT/+HbRBbrQtaBIZvm8ZfvQvP+odnuIJH
HRveh6mkOF/dCxjDwBA4kjlXednfuxcm7H7Ds2hoGi6c/v8JiP//atm5Pjh7YduuYYI6tjzV2/j8
uI+LsP33fzP+TzBC74mooRyLiEWnZ80w2RGXDzYV4Dy0v5n9vE68b95g3Fc+SWBo99INFstXbM/F
zmaxyXI6DLaNNRzrEARbw+MUPeQupWyflblNZtgUnJiPyEPh1Rvbb7BbARSoBq8gEDaHyRYQhm7S
3wvjyD/K5LrsRLqeMwqqNrlUKf4lt0Bp2T4W5T6bJaQfAweebAV0N5wHf+s/3f5qD/+T6ujPLiY/
idD5zflVBDDnRSH1t5/E770mMEYfVpXm+odQxKhlM+0a7NCMkxfWaKHK/m1FUQOTmR5GByHTd81w
bHJ4YdbMfNOuIkixx5kjk/DiV/pAPou/Emnp7LwByHpI93GGznT8rz+7wWf9oxnl0SKj3e3Yju56
jqUY1f/0HxqJrHLAmhyDMHjNMXSvKzO/yydm6XlHOwWI700BmitmATNXWPNqtx6PyIpeSujCe8Sl
lPvCjALwmJHWUoqtM86HvktxEgPXSVwWii1XhLzG5KhArgKnaukhgQmZNLR2dsYXgcE9kaRRyrvY
qCklIuXIbfKxqqA711mcQWKazvMQvlhCXqWoZFbR5L2KIXzCSY2eJDaOuqQggE0GL1F8djyAl5Qv
2qrvd7GfPslLNgTyoA3imGtUjGMP7TYyv8FC1YUJeZPGEUEH1jc03zWl7uFzLk597RFqy+vWY3RD
WFCDJEBDMeYM/srpvosIA3+G1s1D6U4HCwdnJBC1W85LPVLYMNq6J9cW/5T2TC/KWQ9C++xQ89ID
6uybKANUIVzssANesC5ATRX2+qUeOVpYeyqtB+5Ny3nEPinx6JOS1PEmWhnW67i37sjt+QxJQluJ
kVjkREHeZuMjnR+nAVAZSDUwskeD7MJVUHe3sY2oSa8s5DpMYdOcKgqmPa7jbxJbg09tHB+IAutb
cECJZwBZJQkxjUwyKqTYu0XxIdPZW0Po1BUUkRyj5rWit74qgcWua1UGq0vIpRY+4SY6574EC9XR
m0e4m63jDAGYCNC4UyIyA4OrTg2iS6O276UHxDFbla+YS4OAr2E65W73LQCnaSvTYSct1sgFZDos
1nk3uptAH4qdLOVd6CEenqv5LR+eGuw/66wunqvZem+69pubIYy1+lfXm7wVTunvLSFgIkLibcTx
TZNSB4374QWzxZskSN3CroB0C1qPJrehx/zECs6V1Enw061XjJ/UJAWWG4lYhuVpjPSNfispDpUR
7jHU5hw/4DbKErwD892jHtU7idUj7YYbxN37SHSXiLlKpyVrbxqPbdp8uuLOxN9Mh/WpNRQ0WZ8+
mGhs657FtJlsJUnFpQd/tMRnMWUZZ1rJgnh23yPC0TZa1EP8g2qCXndt6dYLjrTHLI1P8AwuSRXp
W4jc+SZKiCIpLGfd51j04vI+cdqPUrRvUTZQec52NmfSqoj69847mPh+mFg6I0icQ2tgglIa65UO
kMP1AwZW51GWCueWfWs972fAZ2nQeJNK+KG1WCtEx4Duol9vJx/PjP2a8P9pwJ1Ig/ic1sm+a+on
+gOneghvXdv+DGy+QGF9WPPY7KGkULQJ7r2kgjVA9BWJX+SN2/eZRcQojlVke+Dk4QcQCI+SJg+N
H5TbAS5FEwF+VvbUU0KlLsfqAMUd5xA1YIGIiuo16y7kRzjEyns6cTvs17xHRxF9cCCAVJkJ9N3Z
MMtc8c6UnrzbeErvEkcV5THLAWMxKg8chI36GKU7w7W/Lcf2mj4fK92whGFYimMb9MekAWCRBd+E
nV/o7T5QZqUnOE9PVcackQBLesmjfvvr76ad3ASEolIdoMFCEKdyFXJ+z21J7B2nUpPHRxi6WAv1
rTE3LHPDt6GmUS+H6QftCrrhYCpXmlmhcL8NKuNOPZD47muK99aZ/G+iC+5D9JntyBQ4DlAdet67
N5nwXc9BenRbP9wF9fAqj7OOxb82fIQxwb7M5AT2UWdO3tP01TDLIwPdlyJo0bJhNI8h1e16J3oM
RrTWRIwehWDIRJJHkdEId4Y13uh+cyw648W0t1aCli113WvHLV9Cvzmnsf3aZQxhFHxZtX4An4Hq
HE8Xst6oXPoNPW9WP0lEVxVZ0qrqPWvV426gJ01BE8PTiMvxSP6qswaK7lFvJaSkMp/xuxxYZY3b
qRDjzrTMm6xqnoNounXcgeZi4T4brc7iqiXrHb6o35vfTSQYZVdkq4KdJohpaeRDszw0+/V9ZfmX
wqd0VnkdtFPzXZAnJKusoCMYboC1ZgwhtDKoL7KSlykJgZJ6tRxgXOK2jFUbLf/mAG09TU0yHmLH
ufgj4vSQIviuNHEyidm+CTvLIbo1JzKtf5y0EkGBPjO+cO2ZabXbqfGZ1w2TfYVJh46OdcJ+S2lo
bpJAfFRa8NKoWkXQ+6vCLIvdhBDetCBWBfpVrkIXhLC1FRASbY3Ac+X7s3UF2XI/zt5DAvdM89zX
3CMME+NytHlPqvhjhgzQO7b5YTMRSbpo11C4QwwBaQMibLFNG/cawU1OyZVDsSJOVnp8Qd0MWaCg
o8eBe8DuAgcc6nWkIy1142AkQsjsbiLiC9Ze7uNwL2IdrHf4XXr6Yz0NRCX1uE3UAQ9wp6HLsRp6
HUiaTed3dMofsV7RPDDQtM5mu6VlC+PRP3Yhgc95ZwZbz37swphQuODoTtjVm9y91a2R/2xr/C5j
ZL21mPdiFk9R0xZ7VImECQDg6V33cXS4goaAg7rhmo6WRT6QU9om4Tt8WsatQHYfmePIvc0hcbWz
8YcCN3iRHqpRmD2Ip8Vl7KyHbLI3bpd2b+qng9MJiHkxJtivYd1/lxoncR7pryPECVvDRE5yw0to
5A+5S/Rh34GoKo1XtxHVzrUQxVrZ96GgYlkx2+5iCHkTShs/027HfnjHQYX9zYKQFBRPDhq49ZBh
xKjr8tmDlTWaGW08UDGzc4+p4Cap0MbF6SPTT2CmuMCj2Mb+3DM0SVXbXrW8aiVD+2n5dlwe14jm
EMvO2VH9WYJVwM34D17i/GgT6qXz5D5Xbnw38A0dq0XiDm81uHbmGjNKwwcnryDKKI1l/qprvHg3
+X522w/f5JBXKjsJKVC793XCOpxqdBFJjEcwT+6xm1D9DiMF6hKPFkM9cA3ijqqnscPwVKPnphFy
UO5d1NQzXgN7LtfFSEOAfLQTlcN6bcVactAcZj5+UwJBQ07ryXhrVXl3Lv3xNnOFoCWRwP4sBP5B
YZ6MJorp/ILq7YfqAuTw0SCGeJcIVjCpZX56XUICdz7hTZTjXsboTjSIHchdSCW2vMcEaAsMITjA
HfVJwj4fjH5dFHGxDexkj9WA098Yj8xL+oNf+D/isAm2hVT9qYQfPh3RB81CYkBv8Q5xHhZYP5tr
YnD1+6KYuBCG8V2dp9oelgJNGXBVDFh9u64MEj7bI6oq6i1UbtqgMTeVh8WRkAy51Stc+9moH2tX
O2cWRRjCWignYI7Ds5NfAf16iCKMAA2Z1JshAs6aCW3f2pweWo2P2ZGUArNAyQzI8UZYQ4lnU7YY
U7oRRx1ayuoERRU/zF83lz1jBkgM8mW/PDhqqaICF/VmefDXC8zbrJETMyPsel9vsezNuhx2NNBv
694idWbUlUVe59pu7qNQOketdw2slnFUn0gQTZCghDNzZWXqUxvUxL/fcrlZTeK2UEbPuo1JwRga
N10tu6kesL4IKvIsvTcAKfmpiEzkAzbEKxffz7ECMQBenKBZ1/0tnXUhoWPSxW/F5eNB+Zn6ZIa3
alf8LOrt1dsse8ufCNElAvNTd2ZaXZB6b5DvGjAwhVpa54fZQWds5CS0T/V4IV8DD7ILbCGHjIA8
qDj6ja6fAx+hUhZ58jqhAcZYbyPi01rSlC155pCJbhqypG4mLzJ2GtZvxoG2oEVbG6REtsk1zsgM
2zUV2IpUAc5K+TBOXBSmoBP3bki0dpP00Y4ZDLO5rIbXOs72xnLKCjGKZd/ZwohPRLORI2/BRZhd
CNtuTnIVFfdVXqJpJI69Zt4+FkAdEv2GAjM8lPKd+Qg5lAB3LnHUPHe0GJklFpj24LAYeX2ld1Qn
NbpehpfTWKYlvNOMClGPwd9v7SkEgG6/UV/4lI1Mj3nOLLVtAjJidllLCzrOoTjRF7DuIyMhWhhg
hQ2J5+K0jA+QotttlwNLa7FOvksVw5CYGJbp0ZxrNc7SlUM4geQ4tyyICkbjAqFoHixD4AAB5oMN
Z27pohfG2aHUEUEauzGmmLU6+irW+BZotYCqnU9FMuSUYapRfBu6i0w1H2I8F7BWy4tzYTATS+qw
fQpnnKARdr2N4WoMFNGQvbpueEchnYA2qAK7Mh7Cx1EWP82a8Xskb4bAi+7oj4F5mofxrU7zab8Y
NThEvI0nuoLFONVIRwzMMV3SD7BRnvGt+3ZyP3cVxRNQBFRhWO5V/nxD7/U2BcGxT/vwm02f/ViV
1rdscgmlCYATTrhyNjh+k+su6OJrqBC0ybB8bXoBxkvW86PmaAaYI/A/0OvubUIhH0OtLY5kMCPI
EKRR161zO82NiWmpwmqlHNKrIvGgB6nNoFu38wjaJvKNdGvLTjzFrnNL/kN+gBV01dIaufX94Bor
U3bwzK49h9P4lLlZCZJxE0jp3nqbougJWTLo6UM5P0T0ynASzPfzrMLfGts4jZX1GjuNw38i+XEI
xrxjBMkFPWMotoXPVVWvXwNmI6hOdfPY2ol/zAbwOnlTXVc1ZtuFSU6tfh3bJjEpQBk0wAIskbLu
kLXCWY2PRkvhQVrOFZCw8EYISs+oW8v9NISn2CqKHRj27x05EPfGhIAXrMZ+jiwFUbD5wQz5hmuA
zmG3JzySdIsiPZsDWFabI7dpnR2knKc8Hk5RhNkGh1K7gyj1EkCTuncLsDlB06KNYAmq56QIuxwQ
g8QpCEnnHFKVcemvpYhVimC8hs/tHD1nuotnw9+VtmyxcsM81lUCiWFXNl1TmnhCi7RzYJE44c3b
vsG9FPb9jyTropt+8t6C3HwefGYyII/APM0Ncj53FdUhBLSw3CDvNI8GqI9qiHoFamNyZOEIlE38
bsblQE8z3GpohJq8CO/QuVwHKN1gf2NmK0GQRegEzUI7Vx4tA8PME9rNz8DJfCRLebGPE2KuPUHp
BUErBQWsLsSqWGPan5GQFc2dHQPzZkpDMohnTdBC2nrt9Wa1j6ZCP0faTAxMk+wgXkNz0/Yy7f0b
3IPU/hF2IYKarwPCoE+NMhXrufD3cec717YzMso0xbzX9QCNplM82dr42g2GftW81GiKH3sgRnhz
+9sg6lZiYsJIPNi9HqooK0iOsEOMbQ1jL3WZndMCaphkj+mGzr7YTjY5x+3kfQ/zfN7Lsa/PUyY3
ri13AvkIZudhR6wwpTUHOyDgycNgDyyPqMDBKvEPlWqw0tm6NOlTI5IrdwhCiNtjcJp9es7VOceJ
e5JZexZlq99Rs1x5LQfnCiSMyaoApDAcejbLXhxfqppLsgYRjKWR2p2aC0tgsPNRpJ1gBB1GIgUO
iV/N20CnlqTRjLHX5N2r2Mmeso1WaeBw6p+FZszbVgfTnVAvhgHk99s4nekbGT0Zx79242oyqSjU
2YkWJpY+PbiBGWtic8e97zAvob6Y7MYpRR4LcH2FNpeURtudTwoOHrmI1VhhoDpVdy2bufWfkfZm
OzJzxiUdXJ5o2g+/d9Oyjo/6kK713NZPs9osezgY0W7jivl9u5uJHcIplUPAJUvJgsF3WvYK1uHK
o4+b1yERgfUOIAb1lD4OCWqbMK83auJSOwQ6icTxNzp6+V/3BcvU5ethh2v/ltb0O8O8s7ZTH9DF
X69d3mDZ/HHf101dTyBHIJaB4RCyBv16Se0ynw1Rw/35hngUeMnyxF+7RkXJ1o4Iavt69d+etNzp
aXTUOZ2y9Z/fYHn46wMtN33PqFgCRw0Zm/wQUR04qHUn5O7qJ/lXr/hX9329qTFx5sadvqvUbJGB
MFxZaGi2QRmbck2AGITzMkrQD/JwbXn87DSIWcA293Ho6hienI5FHRs3wLtI8ZTs6uW2p+6Eq0np
LsjKbTXPLN6cPB82ztBzFZ21h6zwHh0/J/RKHQGcV58+JR9UFOi6EKIaeLrVodCFDQv8oJkQLIuM
zqA85QHoac3MoxmLBJLmicYCJQBy5BJLf58KeSQD43uUlyBIorUTBle9qE5FDrqSiQUXyNkWDBk0
bjmKVjFklcYennAoxCuYnw9x7P6MyurGh/wWmv5taYQfTpkSbzSk11Rifzb9ph3i2xpF6mrqYxdk
SHxk2U3qTkVX2/bWRm5+c1QyLQWfbqU32kdP09TBOY/oszpo9fSZEmdF7WOaNhF+5LUL+X/VdPOV
WWo/A4cJsG88FKP1lKTjY1TP1bYX3u3SQSiCmApvNn6aI9wVoqRpPVcvjfXDm6jk2t5AmOBwEOTU
g3/mj4/JJoq6H4Bb15E5nRFPn3PyuIShMmX4zhrtClTVeH3OCJVwnNjgrkgK6Jj/JT1d5L4kmz4s
HqBdnEcaxB14+rR24bRaN8LuaauvzYhielY/D7N9b5ctbXUL/XCsfW8x2G38Nr4R9fSALPspLYfp
YFiEGjd+eema9lBpUL6Yu5ErlJ6qLggPuT/fV8T0XQ/BT7ck/TCt0cCRfYNXuiUI2jGv6hDlTOxA
ImZQs1YuyujGktBiDVYDfvY0IUTCFUAz/tww2QJg5Pm48bDyY4xeu4xJMAiY/odafd/VT3M6jz8F
S1Maaalnvs+EgdVTcDT64BrI88EffAIHMBp0ppqeX+te8og3V4du5T9Atkzmq9q21kU3XNWefXBi
Ei2792FsLcqb2ufo15d0MJD6h9ZzlTxXInmZApzzYdCbe69KzlpPCpCvSLMUEe7JNA2I3Ky+lWbO
R2797cBAsjcT013PvYn4roZoztEzQpKoDd7GnzcBzSTV8lr3FU2InFQYGtX2dDARyUP2MHZWyUQ+
VAsZ0kyDTZ1/bzS0pFJAnWkPZmb5TKKB7WCUBhae8ANWI1pNH20CsbzGCQD9er73tViHfut9d/vs
xnKtDj1IkK6DOudgDO7AEYObLdJwTUnx0TOdeevawVMMFrLQ22cWZWShMYHJB/7vMF+imLHsW7g8
wQYsNgKcRp7LKPuBwhAMwwOW9Z/eiPIWUNrJTxEcwMRkPPDFe6vjsLcIQZNphc2AiupaZAX0Iofk
HB0OmUv9XryUGXTrMncpBGVECtvkmqxgjFbkXJbpIa0y1AmsJS1YL5Wsz6PL7+aHKRHj+rGf4jWF
ImhB/ARVodmbqXjPuMjthDrXKidn0XKqbONa/QsStOwZU1cKnOY27bi+anbzyAHPSOMg//QbyFcp
Gg4QHAWgQ6oMpMeBNgOebzU41yad+MY4cSC9oQTPUaLFIFXp3gBMaQQUEloFXM3QmQV6eFH6aVLT
YLtpCGJCrtzZCDe6e2sp96BaT6MdzICZb9tMwH/Rf8gWv7uXvsLjgFSaNzYZofVDkLn4vK3sJm0l
5SbtNZ9cGlQj55UiAAXOuyiJNa/VD0niFP0vO79mtUJXK3jABvre2v5nQz2E/w3jHVNPMwHWyQEX
y+lHRx+ySdP7mNQU4IMeCRfhk2pI0+0CNddF3d6DYdiMBOg5OdIOEBADZAVvWgcQclZGKgn4tkHF
zyPSLzwaG7RokMIX+Xjnwl0gBL1uTJtKnrvHnM6KWaVaT2S0ouHDfGXrtx0cyi35Cp8CAPQ+EWRR
1PqxpZHWZLjYQmHR87N+Dh6r4RryJU7pSRXsweWjl+2PRVai2epJcyyCCDmd9imi5JJm5Wej6uli
SBK6H2iQrgilWdsDAd2VScq46xx8JEjHQMyfsNm9hrKzZhjPA4LAVTfHb8H0cyK1DeKUSYJ7cw1y
dmNqlL5TDjqd0qnu/ATeT8FNcXapyGCYLg6RLYsDKycs+CxmphJaDmJeorF2FjVYEjbst9iga5yk
n2Ymsq2dSSqCCREQfjjeycb7TBlDK81+clPjnEvOBmGIGy0fSBAwrI+u7QEJ9hm4jZbPhLwc6ooZ
AzB0bpBTI4MrWgUm6Dac7fz6DqIjpghJvfxXWI801iqQOOTejPXMARHo+PJ87d7jtFzlVWesO8xE
JTaW/WT66abTCBD80WQqTz6ks9PbqKaNnMC0fKqf0+wmK325AVBNAEu4NuE5XPV9Pa2myt2m/bWu
E5BU9fO2MAEXE1q3shImSUSdo67KwsPS8P9fX/F/r8rx0W38v4O+b9LsIyrzjz+UOepFv5U5vvUP
4DIcecIE44WvGOnL76BvQzf/oeuO49qu0BHoKFXMb2WO6apHXGQ5HtIbwqVx4/+nr5h4cMO2bc/B
jKxe+z9S5giWRv8s5eAO0/UFAh0+hgEH5w8pRwMOu5hgYZy0GMchQRoQQJgaK/Yp9drnsZHA1SX4
+hT5dK89pB5A5bKn/BhBiCWFdDxz4WCY0CxomDNpwTXNGj2xrKMfaNpJt/r2ZIGMasLGZE53jMYi
PjMJqHQ7XZtDYK3Hpvs21TqdsZbWVR7DUPNI+JiNgx/5nOGO752kmfsnugvDJomY1IiStFLIhs8V
tcZ10/osi3SyRod2ck/L3tdGs9YTBpjTrMOocH0N5SbPFFQ0WZeqXXBl7inNFXNNS5+hs3GFm8Pf
m7CtBGhMltapzbVhuclUNltnSIPgMv7nk5cHlk2sXrHsLe+y7M0F0zgk6VtjCgmpaH5GLVwwzctR
GMFMByfJhiiD/NwQgXOwExQxsxAnv1XZVMteVyI6d5HnSWJwQqwBR4hQzK5ldqYXRo/a97W7vo7d
XRlcLE8aKKgcSpVmWJy/NlhF8XU6MNDnNEjyVUC3fTP4qtpgi+qMlvVCY1hu2+vcgSCKMTiB+ljG
LIHyWzF6n07FbGSgfbF1SJfKJIvDKK7ePWByCu58F4xJA2DFIfkn8QouygWr2NDdeJ721nsRNXCM
cEOtpWsAowRVOYB0PWXbJfprY021uAo7YVxNI2ngyCDoGvvQrXaYdQ5AINOj5pkQX9sQkHFvRDiE
fpqFUVwRFQSqW+ZXY1scetc6N4nZX4K5B6wiyKRAwh5P2AYKRHRXxI4Ma6PpAEXaJZeFxgaQMowe
S6PhYaZaPaX+fMGc4MO3bykPaXZ0JYaGoxMT524kgAxUl3lowS1eW5GP3hyK0d4cQ+YKRLagQWnG
eW/V2n6y0OF4ZJCtRD5eCjewLqYDHIga3Bnkh31BUursXQ87s3rMx6+y0TV9mwdi4HrDE4ig9o6i
0fYGX/1q9mbzylCfmsjKZ9wQM06PaLc8JtUTnDi/gZPvbiJdPsHTQjtidZjc0kJeGrxbF9yO/B52
tvdRFrmyI+t95ko9Yh7e23N/5fQN53yrlqIJ0+9d67T/dN/YwLhMgaqGck1cRX7WhK8fZg2YThF2
JxY5HeHcOlLbZXe582tTRMT4EZW5YgDs1rbCHhokAO4T0uiWW2KiFZSST09p0FWoQPR+Whxs6+ZO
2uHTFDNP5NgQZ4QOCFuakz1xsiDtvs1CA1gmOD0ISPj4wuHaVKHXvS1xm+NGAW4WI/FwqKEdvek2
RVtzUoXk7eDl75ECXY5ixuPkswLoBFPkcjTy06/dyrU2jQHPTUcTK9efmQf9zuonnORqM2Yfls3/
nOfTIS6o25EXTz2gATfeptl0WO7yG5ZThmEN28ZEFsaQAGBPG1mQU+WkO82qRS/DfNvUKVYfGjTN
CcImS0VHJS4NA+Fooj4lajPH/e+95b7JG8idy+x9a2hQAwJqfBIqZN458aEafLm14AWyZPQ/zMbP
dm1YdaflI0mw20bcGNtfv2RPjb5Ef76Gm9lQS2PBaU7jgUieeiNsCI5cxpqtTx7jauLAZoIMOUnv
CCszQxKIcAkzNiB1rk7wVejl6TWYpWBnxUKeWr3QT11i5geTqDbdDg9xgYOq97F0ag5g/aR7MuXM
aOx5mOjL4tEJ+NHxf9Ga1/D56Ogl19oM/JpLJf+NnUmwCoV5EK4mvahWYikrLlAxI8AtGlHOg3+M
EYb2hX3QlHxBtdWcfORSsez2qo9GeBTlNrVhAo6XJ8bQACEs2vsEFtIx5ACYl06c2mvL8r7T+2oX
GHlxij2T98MzK9fEkBcnfGBcvDIkFkRkIWx1yYmLk248aQ3AAauwevT/rEvCzpxPYhCfEEX0rQ2u
cGfK9m6pjNZja2JZxvbwZrc/QkUlpIU3ZyvJcvnkAkfjTC2wPq0nIzLXkef8jL2k2S7PzEoMVxMC
2l/Pho7LElmxF4Ok37p5gvNpFPGBrJldMx9rLK30vUZqRAyHW4+C1UaT1ovI7keUFMc/vvtyc4hh
oq/w7F7NbQS9X/0M5PIpQb88LLeWjaZ+DntyLpmYv40FLWyZOObJGsxia1MJQJgGJVTkMaaBOlpn
OkdHqg5Q8vs2csZQ1ggqvEGtkkEVtVNeE0VdHliB7Vpa3yevaC6jXaYY8Giq9g4VvN5PjE1gIBON
Has/NXhD0OicEqOZTjr1PkxClLGZBehD9KB3DBB9rlwNyUiDdHL7g25DTFD8zmUD55UBrCx0Ki12
Fm39tUOd+ggqcIXkqsQ8KhECxcEhc7gWVNgcKnLFTo6qyX1tlvta2d/pYUMmgxrslo35195yk+Uq
pNlYo1YRug35hITWc5gdlrM/1A1Gg2V32WBswzMRuEp30V2SEAVkpRtY+KdgpIzMpjNQRRCN92sM
yiVDetRFq6IAONeK4UarHIksTn9f/u4y3n59jK+bOFS1fQG+EmE5E0JACkFHtwOzGidQPbMo9rKX
1qb+v5S6l02rZdamzflFSj0k496t673o7J8586/tFGkRGWjahpyI6SCKRy1wUn1dqCMzUvxQMXAu
Leem30aoBRWejsYDPmpdnYOwOGmlK7Mo7Wkxhm8QQNFqhtvYw7DQuoKBuTbTc085bg/0qSDCi2I6
uY+817JrqdvLI18PG/mh7Xvz+PXY8tTlCUlgVUd3eDezpVqc2AeAb+hFuOWpHyWhd3L6uvlrz3TS
I8HZq752QgOLLE8uiQxnxFIvqWynHM5JXe6twrX3Jt+4EMV0spJMvyTKBmv3/nGoNBaRbj4DuCh+
xPlgnAzNNE41hBew5T46P0rImaKILnuJ2itiVThedpc7v57zr+4D84mFXgvRwKv3+trkhUtYdj1s
vu764/XLAwuBe9nrp1qFTFM8WU69qsohry+7deMUBrpVoSbsFDQmBvSeunZNu+dAijPD4l+X0K+b
y94gcRiuloeX28tl9utmjtctH+R8ApNJDqOhT9vlkiPUxQdRL6rX5faoziMbefGQt2O2igzi+JaN
p+Pa5uDqvcNQg0M0q/6ybCYSrDfYLxmXnBhVj0HQYiDAreM45Zo/z/1wChCztvg002A/I+Du64M1
A4t1qlBVWdXuRMwQUFhV1P/zob89C6ftqANE4Fq5PKvYIlarjtJl9NkWyyVHXbSWvWXT54TL/Xqk
Sh3ZnJd7WbUgAVl2pTpRjMgp88OyO5sTp2v717sIat3gRKYhO4P3SzdlzVqAOr/Ssvx687/f8/WW
Qcz0aHnH5b6pFTgX3fVy9x/PiubII/lBveDX7vLXf32Q5anL7bh2edZy+9df/HorPYGbLHynKzAS
zwwQ6odY/vYfn+LXx/56+Ovd/z/uK3Mym2q9GXYshKB1z3PLelTxcglkr7dtZcqDPlIkK5CAyBgf
+2TU11aiS8RH8LIHWTwnsUdYtV89Y1+GjeJLABuNbu2NwL1tiah6ZSn8kyn6R+fiUZaRSDY1Vsod
DCnWHyUeuxytzDpuoyeI1ti8E0x6jk8KQ9Qj8gsImG5b6slZDJG+K7GulzFXGg88JiZJuprD8ChH
uHd9rb84pYXsHQ41YlXCQ6iwR3GDK6+AeKS+pqXiHIh+BtTOhc9xdx1W7m3N/HQNwrvhXOjg1LYF
gQBNle1Jv/yBYBpH6oT/MtKHN5C0VCydVy/pyKKpknSLgAeLbLMDWfNOADtast1Q0sEWNeUx6Who
DXqH7pUE1temJ2rtBSoz61yWXc/QF79FmLyvo+j7OH/L/GCfmAX5JrjpdmERvXS0c1Cq/gd7Z7Yc
N9J111fxC6ADiRkRDl/UPHAWR90gSFHEPM94eq9Mdotq+fNvP8B/0QigWGSrCkAi85y9146OVs2C
tCinU2iae7OrrgU4fE5Vra2wt73jUN1Uum/vjYCKROIUu7Bh5dY33ZPmOu+2tmkcWcDIZ56t/OoK
tfddSgykme7sBnliW+UEmGfONspMgK/ZrU9p4nHI32iIb3umXMS4Za95w1wXiunGjPWbenZhnlHE
p7NHbjVlaFYcVo8EzPm++J6+waPYHssUCalOeusxMSes15R+p4aKYe4QGBOCakAg4O99r3vVlzba
TE34iAA+Oac0ntYUTrpNxfJxW0BZ0qzUWU25vZ2oW+/iKirWmK1eE670U8KTWhI5FqwX8f0yiYfA
ld0FA0acwwQ0Z5pW2A6ZRV1wguwQriJ65YcxFN+8sQGTnpXHiNjOO/g637wqI1sMClASpinXE+kw
Lfr7mjjNBcwaRO4K5XmQ7WN4SQoxFub9RREnwbs2tBf8V8NUgECBbpzoopgBrrVES7GWYZIIRFzq
2FVLnDu2hQpj0a/9uNGPadg1J50sah1k7LU/a9SltQz9jLWaWq5XAUV8bSEkH7AqCxkbZY00H8Cd
mrvJcDuE9eONkQDaRlp2Alr2ZshJlqe703GsniAcMKzS9gGe1OCWRfVNmghzos6+9GTGaAZIg/if
FDy4MQB7J7emWJvJrO+Ibgj2hZ0+16b9Zrf2HdGz+nPVlk8VQxQ+zlQHb9RLkytaFmMh8FDXL2M8
MWuX/LCVBUuWd9FFxjcf0Ne9Kgs0cXQxx1TcOoSr3MzFh77EgG1buhiGR/8iYuy7dy9q3U/vmqrE
9TZZFLC0d6Dxj0Uc7DLIwaDSyEpKMPXnodPt04y4tzltYyKM2ne0lvYmsPxvtlu3hxonaWvtLWz1
FK/R/iGQwgKlwZ5zrIDbzYYFBCzQ9TF5alLtOQQX2N2hwgT9Tya5CVlV5rgJGJzIpUEPlyX7uKdr
krf+KcdIgRQouaoDeGlOmJLVpfMMwCLVRtTUsThgBKmZhHbUfYyqaGh1BU95IOOKnCRdQ76IRv1b
5WrBKevSXeTCK+lq65zqbn2rTQiUEzHCJ0N7T6AmEQ6MUWt9xoAfd6xxLaC2cddeFcl4Ew6mg79g
P5Zwd3qcVL5TdAjc9PfYMc72bBprY4xflzFbW15EPKCBqRzPCiEs/nAZGM2j2dg0mvS5ALvMF208
DkP2UcUoLD2/cQ9I9SUvwLaqV8oUfKaBRoUl0hc/mA7oXO/J+yvQEaTvfUn/u1yibJ9YE4I9y0Sl
7Xg7n+avh0sGCfFFS1b4vi2zu2EmpTy0iOcbQ5C1oJLLnT+jwk0qwH2CxKh4eu3D8fvkkQezjA9d
mJ2oX+Hvwfrrx8MDkk14JVDRpjY6z9p0DXTgDdNTh+SNcCaEjQM66Zo+XunCdZ30jzGq9M0ohg+P
iKo0GnSKcu6wKxYuvxgIAaXM5QobJKsHDwQZcC48dD5u9tQKtprIab0SkLypzAIUKvOjDeqAt2rc
elmJjaof9kiqOmbCDXI2lp4ejyrSu3widU3d25qwKFaQyOFYFOJ9LtDeJfGzZdX4v0pLw+48vPUt
vRMdTERrkNEFA6FFikBn6vvgoiANqtQ9UIcCTbumzWldhW0sO4VYgOYZ07e7djr6J37upDi0ohfL
JqMmuJpIHwRNA6LACvoXy0xPJavhXTPa595xnCtRRJeNXkq6pjXskORcUW8mZibvQKaENCDhUhmr
eK5uaWkeeAqTyNGBY3EhIRjJ8oSEBKxG0kEIcYwCsNFMQhv93FU8prg6pMeQGrsZTa+WgVog4Yy0
bfaIjXBizmj8NMqb0KYMZZXzuJmsmaHw0UmNc/taRaRhL9pr58f1aQqgBoplSI8sV6+wliGQC6Nr
oIWXGNFhrVTXeSFuvIX0zcJP6t1AXvbid+U67EKBTZDBOKJ72A/mQ1dHxKdFPJcpINxZmvngBgyQ
aVzpt1VYkJReJAQphtqdVSIIJ/pzNQyo+vqO0LaoxFw5JUSAR76+h0t6k4K+MVxU7VO/XMBZuZlK
nWI1pyx3ZbzkzOhgoWcDrnrWijA6lmVlH6wm2wUgQ8j+uWbmB6HDdR8qQsoIKr9x47o9l4P1JqUU
omoQxsbxOu7Q9U/k9E1RQg5tD+AgEOQOxV3wQ0TTfb/wPWr06VCfY2zgOSZ1GG2+8WtmsINxJ2xy
U8PkanGXlaFBT9WRgm2rlnQQDGgbayjesnIsdza5hLiKhhXFX5w0tvcaJENMEZUpoOm31/oMz2yq
MB2Y7j4B0xPaZfiTNQdVfCvs/adGK+58ovFWwopnSsLVjR6fRszGY+FmyLsI1Rp03d8SUrSr+vGO
VS4Pau66RmAks2yQ/HPEzW6FOtKV+Z7F3jf8eOnFGIvtiE4gJyaC0dy/jOQyBMK9zapzk4K7Ex64
gNmsbkWsi7NGT57W/rkFOQ4rpSL7VlJT8GdWt/7QUGv2QIiHaEiWsKINX5fkjWzQXoGXa1xWitoz
PHykRay9cDXgmyhTb0e1qbgBeOyCsNxNXel/Zzgi9IfJ/I7+p7/N+klcDU16bnT9hIuj3cYihE83
FLRgs5gODLlxM/rU0pgxTs3TjWvq+VbHQruhBh6v+7iiC05l8mA5SbIDnWiElL6IsjzPbfqBzhHU
Ns+kjd4XPwhTeY815lqZi8gb3TFV40yfrkciCNPxvmBKuDfKytk6WX+sRj1alwX8SZOhgQHR12/H
brqI0tq4Xjz7iPdj42Wjv2WapNHtTum1Sv6l3V6lVtSw9kKYUg4UKH0Xnbimt/FeZoIlsdUcR9Ek
e9Mh0LPD3r1HPOOg4Fl3RuzswE8jIhBvvUNw5ZIxKscGFgybLLEEWQYTregjbi+TQuxynq9MI4OD
nVd3pvPN9YW4D0C+j+HYkoIEutJMN3Zdv7QDhfO+Mx5B7WLwdc1bTPZPqNg3FPBuhedgvagLMgPE
Em6m1g/QFS53paENGNGQ/ep843OErlwEIX63qj9k03noU0Txrk4xebpDdAooBVHkxp1OYOVRo+TG
TUejc93p0w+7IMxvgHS3BhDGGwMNHmqzPHquXBcExha9KAIQhD/oxdrvfUhnTlRLt3FJlFhhwfAQ
fOU9+pBi5mkzdtk9GFBYqHH+bhau2OR4nViPecCJYk1flbVB2e6nEeXdrraDadOl/Sme/UPZ4Jdv
XEq+KQK3AzHeGbCeiiByP9myykHi3Sc7eouXmcP/OSvtau23yMdG81pHDcGsK92iakyweoPBwKz4
HaAkDXmyZffQdV6aLukZ8DwUhLi4RNO/ksl+jxz41oIaNNVkrnqYgtbBgg6buB9znl7nIufTGf7T
kOMd0l3gh1XtkLWDNS2JZhJloARRSDu70odNi4mSPgUg4gSOWIflp4QSYifXQbV3BxV6M5zK8xDH
bzb6d2x6KKlt43FMxo8GFzQGPaA64fCTcMerPJUnECQA54xlG5DfLG9mmH7lAxAXEFHg0NNF7Ct3
+Nnn04NBngcSrj3T+lcQUDjWfSbLhe/c6W1xGWnTfQoV0sm07tTZ/b4oSfkG3mmnOhZw3FKrcrLi
zWBOl2U4nsogQGvsvhoL0t1qDP3tUqHzj3GkPyJaBm0bluKi18E7OU49nTvritZQCJqIYIdoyR/0
NOB7IpiIU2Zu5my+Zu1CJcjWcAFuO0Zhn3KN3vWPC0bGK1YpBmaEVUuI+aoiUh4+tgWNsPtB3/Yj
6vEUtAuFR6BFZHhbD4wS7zXNs12Vm3sxhDU3RmSsOp9RO7C9Dc9nrIHawEM0BOpKZ30VdrQWfHvY
+lr96IT6sNsQVOLdcfeMdgXpekSoN3s09LL4XV+iZeXm9gvilXYGdEPSvLvx4ze3sSn6cU22LhrK
iXb1CgoY9ZElhlVKMbFtyg8gA+k6Iggviuc3UXTGmrjPI2Fm/AP0oTiIqOlBy67BST4TlIUaH9cs
c4QnszO/Ndg6UMTfErx57SecpTwJKaXmiCr9ZV93PJ9YyNc9iN44jh5CAiKJT/F3Zph61HEAQTta
xAo5Cm98oxT7KI+Y90XkofZZL7bQCGCodfgNW0a1WRjrCeWTmfkz9khm7/1U8IUEPCItvduMpU1y
Y0jvJpqJCdPnsgcaaYkLGZkc21rKqD2+mnX74sn4FMRg9MhwmGdj8giuIDLES0gO8aprse0UM09n
eA7xINorMlzdDLCnMTmXBoz3c4UlF6kbQX9QIGj3n6k+4f6v/QzrhV5fDdgyrL5/iOFDXzbjKfMQ
08GEfit7qKNpP/Q7jWU8e+PdXLk70en6dkjTD7+hP63VBGu5RbhrTRhUkZsx1zRHBGgzluC8E1QS
4ZVl5IrsevsOpvJDP374EVVvRzyMdt2DgvC+S1WS6/CUMwnjtuCeBRmrRfpEKJIYAdyQ/3+TJTCD
9OIYVe6VXen1eilDcVHMA29iplpD1E0NRKMTmbprgewNIa67zr32JtJoCtapxfCQ3PhQqSBGvIkw
aPa4Z4g4EZKDPK8i0yOwm565YDra+DrpMMzdA9pqIiC22nH4SJM+PfU9KGdHF7tEMwxksjbTb+Cc
qwrre6fHhD5kmx6o21Ys/gOmso8uLz+kpsTO4+uhKMWKlUrAOW7r+DFCM7kxYo8EzozZufaMCRsb
McbASzf+YWX5DYGJ9hFhEwJP5p3YUuaVUZuXeqs9YG6mS+yAiwBAuBKPedCvJ5YCDMZLAYc++qEN
Ybyr08PE6h4Vb3XPQ/PSrBZCzrk8860pzxPwD389DiafEQzCeqgN7PIhV4sekS7jxmSEgrAbdP/O
HMVLmUgXCfIX0zlWiZMgMXa/RRSgV551mdpIDLKA5mAY3VCPw6E7pgALaJ8is6jb8d6Zk3tCQe+m
Kb4N4/kYd9VV1+a7prmyU+Ol5CMAE1y79Y8K0kk4ajct/o3W1C4mqbUuFncnF6ZLX0IgWZjQhuLa
TMNXIzAfcOAI1KL9vk/qjyRyoVSyShhykN229uD586Gy9cuh98WqiaUcLeDj2jWk/2W4NThbZmAR
nAyKzPrmLct9bUm82AtNBTR1KRckRtwEuH+Xc8VAui/Xnt1susXfxnoDVMz9jp6REoK41EX+0bf+
d7Pv34ribSTzfFXQ4Mj14IE20m2tkVvpFB8G/9hsqT5ChK+ZXd4XAzJ8KpYYOwr3zed63rdp/1Iw
wQbKy5CU1HO6MrvyNUuaY9O434qYFpGVUSiYjtZcbDKj+mbbyblp9SdXtN9GN99FSO42pRfcehO2
XnQcH6mX3vrh40jmndFqF1GXHHs9+1HpdJUaaXHV+h2SEZKOwsjaNUOd4yzG4WWI+kmDDLvEL2nX
/szDK7NtkDJVRCaEnXdZYs0p++g6EAgWNBMLjf1hC8KVQ0sWqwzzahiMUgIfqSIx00Z3jqDzFHRP
ptViPntuJkIE8m6+1QKWgi4OyCy+W/7OPPtvQd//Q9BnCkugb/u/C/q+YR6I/sfmNS27f4n6/v7F
f0R9zl+EgYBaQs5h25YjNXO/RH3WX7pDDpCF1M81ACT9EvVZ9l++ZekeJTSSa2RayC9Rn2X8ZRFA
57gOmXgMnfzW//qf/0qwa/84/p0tJUxXhoH8lkmk+/wNQ9eFIDzU0El7+DefCap10THX0s4J0hke
0wGJD57Xr/FeAkwlv6MNo0AiEp49OwAmNAenZGqfl1y7yebAZaFO+U62xi2soDtjwGcAg5qCf0bI
pBdSZOs3mRvDIMGVE0iY46IHIBWKZYMMMNthYqRklXh7DF3zCo0Hc4n8jgrNM1KHfagzMDY9lf+p
2BOJeiNISkT7wkBvNljusNyvyXp80bm/fWamaNyuRmv64VWUrjOrp3U/n61iPnkU3Hwi9wBc9DAR
3EtkW+ZaN9K7sovf4IOhrjsUleZgbGzv0O+xxEcgh3JWJlvZ5bpJsm1mTPaFYEncEl/k5Uy2Bq34
iDKSrazpTBGuqJjwtf1NP0EaNnDJDxMY0YCHGlJGJGNEHHWWxZPd2lBvfNTc0MRazWe2GfXSsb3l
SV0ygZDovdD4sQhrO3c4t1lc3tVZevIc+xtmsUkG5CLk76kNNtr3zh7uQT+/YqcfOnx9MxHHSdOs
DZNudiphyFPzIHSn2+g4VxbWFnZPOdUBc9qHzqXmEownpkc9GS6HEqYUWUyXds7HTfkWWq1C2V4M
NyilynVlBAVUjuiQ4nBKqruumA7eYuDq6dOLhfXD2pNBZ5oRv9ZzhJ57xue1eOl7md2koX2Nyx/0
YLhz+Bu7tK9qluExoFVD3xgmteRQBoEkmoYpkr5AbE9vTU7IHe0g2LNZvPMJTIvvKueHzqxtrDIk
DHwJM/iuu3kqDgkl9q3/RnDhWasarBg9ASfTchNxromOp4ASD0ebOCX0crV7FFYqyKllfSeYe0VZ
9NCbo3eImu6ShIPqzNLmvvQszJ+wtMRip7vBpXBut+2u5WQiDmKRMSfiKc9IdXdMhCmhl0L9r6k5
NGtqzbdtVGQHu42uKLVVmPoDZx0NBQiU6hkLx4zI8NFy06cKr8U6HaiNGa54TIvix0xvwC8uscDv
vJSWMrwsiO7QYgFhUCUpv5Wjc7fk3pHoNRbC1YiQBeC2gwDdDIMbh3qDUVy5Wsh6ObbvFrec1nV5
sBdWuITNkN7cLSuzTM/Etok18/708mvTOrG1KQtZKfJCUB0pgRFzNs7Pvoc4VQiigbuffWriLvUK
wm+IH1nPdf5QVZwiY3C2XRhSbrReavBTqy4aIAhgI96As1nx4L7NiE84gNAn4Eo33+uhSTZMT/GA
RMfA7opdIxVgptSCwa5fPve+XtNw9cDNzKREQ216qUBUe0qLKAfj7WR5z3//MGEGWSsDZW997WsL
BuS8Z53x+bPf/hzubexBrD4qA4HQNJIKzYX5eZQ2fE1bESczqLlSOm8DULE1tUpK/TBKrTYaTl4f
/3B1ovqqnj7goQ3x1c4ZnEBapsBp/ENEMjAyAekEpIjanUJgrJ97KAtu5jkVcN//eUm9I2mMqxgK
+e7r/bF8h3rbzLMEoC/L/y8aBV3pfb64AMYVRuMPQoV6X0Gi4hGcijr4+k0FxIjdFPhGLMGhuiVO
6rXPv/SJ5VAvDHFyF1II3HmNhAcN5be2t4MdEeHW/ZhrcOFxbKfJayXXWoR39KFnvozlAyRhgWwx
9vZ16dY3gox4SjeTdc6HYd+TJXSmBn4/znODPTEyDo4orpSKpO9I8miqIj4mLb0rYCzQOV6naLiL
sRDBPaRLoFU7MwdvN9WUanOUstM83KOZKrfFUDqrwF20jbFk3qlxjZrCYPnQeoCVKCFeaFXVbzu8
IPTRky3+m3O/PE+A2GGioZIKlufGZIVqay+L6VGM0ZplP01Jd4WD6Jgaenmqlva1boV70AqzPeRz
+UYzDP+1DRo+agfvIcYtlDtuCt1Ec7aId3J0yuFLPfc/IaS1d44elDcG80mTwjDEhv5+Kfr4tJTF
TR9MLKcomD7BvYdIFN3lSRTstNZptlXkyJKA/jx00bJPQ2DSqc8DtxX9JnrvK6r+RnTbcHXtRth5
RI7W7QnMf7KZi76GcNzB4aCUgD1rXA1hHh6tqY72jhGcldwpsbnFABnVxUEde8CupWxyGrH2Es+C
9kRtmHpfD/BEdswm8tOkVICoBUZkg1bPym+w4fy0LXek6w7imCUI0cg5WmMsLMh4j52NPfmsYaVE
Tm0CGZye0G39+0V1PFe6scfUgsm+NFgGTKji1IbwdQ9ZD1d8c3JaKHD0tyhHaMWRKJ6aiAb4Lc2v
PfXa1yEA8EcK49pW/6VLJaMUfdBckLLNXOEgIOSvYpleryRDliTBxAaFkLyTrmBHgJQs5viYSbWX
2ti03hE/y2OlA/NM+8lxBm+rdLk2swKDvsFRkE14WuSG5ChOzK9DEcFMJz91YH3uwOOepLrzc1eJ
k9SxNqIUTtLqh6UCph0tQVBvFlyRUhMcsJxaZ6gQDuMCTz5C60izyCNWayDwS57XBas8iie5a1f0
GGvH36mzHCXLhm+4OgxSI/d1lv8QxKofZHP60571cvulh1VKUHUhqL2vzVLDNukqqrbqvCsVqNoo
pax6jeBEZi9B44S73KmhDHBBWGJhhal2BfMGCh9a+xwUrb1FH1sd9fhN6ZUDPbA2aUiCo/pGlSBW
bTrXTLe9dKl9vaa+7zBpxd6eukOg6c3pa6NBl/vtUP1AvbY4L3WZdEcPuhC+fPmdqstN7aU5CBBC
3721ut6+Nl/X4NeF6GYWKEfIVAPRnXyizLtOC6R7nswUVxul3bOVYFodj7GsSsf1z1Gq8T7P3ec9
SgkShIh8LIK3YGhLKa3/OnFuqCEx+E/n0OzJ8xsRtqoT9Knc/bxzP/ftpPoBnKjdqhPzdYrUGfvj
NZfOOGJvon++7t5Plas6d+ruVT9BjsvCN9IfhZQ9ft68Tcs3oI7bxOW+o7CZH5n2reIC+9tK3TLq
VlJSdrX39ZoIxZ4cVWuvBOotnPi0L9Y24kW07mMDTEFjOJBq9c83yNfKEAPSYNMI8nXGQ12LkE7/
2vvjNa2pw40mhe+E0CL5jVk57NwsBroWoa/zqfMrTaE5sNJRe4Uf0R7zm+/qFAopdP86o6QgMqap
Y+BbzoHAtc9bUN2SJfkO+jYMBSOlnXrbPgXf2AiJdvocZ6/8sU4+b0lTOlHHJQnWSqMOiYg1WIsU
Wd2mv+nYK1PcFkkODlDq5Aol6FN3q9oEHs988BuAE9KeOAAlVfdtiwmjOtO/Hbeeo22sTHZgiolr
7vMMS0Wz0jHr6kVczMDDMPr+J/GwkhGrjTr16i0B3e6gqP3D13CZBSAQV2rk/Nzl778UfkgbKW2t
nS8fMrn8MM6cImT01EeYlJLx82f0/WhBy3dMgvnRQe2qHzEP+/t31WFo6FTRDUeTGOEoegs6ItRD
+ZEGwdCj9r42/+m1QtMYRb/eE+byq/lPf2JirbLNl+hD/ZlM/R79s7Ntm/H+t1/7T7/7x2tptDib
pZWRT/Lfqn6qZ+4r7t4RfjUvlRMQhFZytZruXYzycVQIjCF0mv/eDC1Pp6/XxkTebAYBV3pjuPtp
zGAi9Dl9SXku1K+FM8YZtLT8GfXL6sU//ow6/O13cHxt7cSkDs2HjxrzSUSGt1Xv+vxzn+8dqgmd
ise3Icwh3aufq40j/72fP0Xxu9JzLhTNqhgmkI+hlhY6soEuqsdj64CJGSh1Nwe4AlA3NLc9xRHx
GgZxFWi7MBLJzaQe7pUpcSZdKdLT8q2UcwMtYZZQq1kC8lhOYZA/o9W0KRbjVqAnFJB1Pl7UUt0f
VIApIagGxcUs0wgZZIpT92ujDj018qoXE5/cBvQH8SaWT9vPjRq21W7VmVxC3tzdohzrdqPZv+dW
1Wz5d4OXkxtXPhbUoaWeCEnx4LlAlLFClCgQGHkGPSz42kCcy0+gXlIfSG3CRKCLy7M9EeJTdWjl
gwutaXOK5aPR82XolXwEgrpsThoPBpZ68hkIkwZ++FRAJPNixr5IzlJmORdRe22XRyeCFxHOtCc7
01/scbG2fW03p1Zu1J7ANmERM3Ho5NA7ybeqvcax1o3AFtLLwRmhZE1/3+ASFHLEVsejhXhmpj9s
dTbx2bGcTpGAixXCsC1GyQAy0iJdknKyiMIFlpDawzuElHQ15iZR54n8nJ70Sqk9uvL+LsHykNR2
ZGyNy0Aq49UHVxvyDfpNEdikj0gTVA7WBseSnJgBUxX6uo7AGnokUqCEZRk3RqTQUgHc05oPMevI
W2/WwpvaLqedunB86YHBnM54qnYh4UnNX3BR++FyVKplnXoWZnWpzO6VENvQ5z3UMQAUPNSB0RZ4
CNjjHPFc+HoRpwpJIA2msVR+iK9NTuDpfmldPG7/vA6YQJJjaMd1LcIE5CLNjsyNW/XXBjmlUHtf
m1BeqZ1on/o89Mg85A9l6tmldp0p54u3UOaZzWAfOovF2Jm+RH+IEN7bcg6uNrW61OxoYya43PSU
IHQKKfxUK00WBx25v/LUqKvN83NEI+rYxgzF5daZPSfXfMUMRUCWtDmpi09tYmqECCyK8INiX701
KHPypw3yegqoS3WFZQJnv/T2WIh+v44hG48wLrxNIF1XifRfld6AlUDUEa1A9WqMZwvSa/EDkiRi
fn8eTmHARh3+H68hjdZ8/GfYNwejKK/rIR+v+oCGFMwt5jUUigYCiFDE7Rbyededo30bvCU5xXpA
TpfhOGvPLwto6HmwJdW33oGlhBKqe8uNyO/o6bkHi94CmMVvVbt452Qq7xfS3Q5tbBNOajovyH2i
ixGrVFMu+k3fi/ICk38VeJdMt5PLftbNM+r0lUhcbogw2o6CbMtYWGsI6jcov/RHEI/pMR0Q66EO
uUtQJlCFocM46O5pTClUTuQGH5pguSXVLz7Urdudq3G4QEwZHEYy2FB72LsY1vgGYfdl77L8mNuk
PjguQHttNKG2ABQ+Wm12VeDD2mq+5OOi4105tUOMVQ+xNKRZE9a2fRXic0FMoVEKnp9G0zfXozvS
7nZHcyU0HCKGrYtjZ4zXVLZIBUvM+qz2+rT+iWJyQI7VVhdmpCa5ublOtSmCxkJDdanEvK574hAL
ZZYLXTDtgDXQmFrxVZbRpxasxnfYURYJgNFNqzwkWRSSvdZc0fO5Zjgb71F4eLvZgCVHPALyzkIf
92E25tfpvKwj7LiUQUIywRI6sY077WYz7C8Mr9DXQ9WjCLMM+CkymUfzvEuzaIqdWwvUk9RmLCJK
KRXe2pV2n2EY3XtuvBUdhdTc7H/YcXkm9h525xzte0zmK6tnE3QRaUWTT9LS8E4PtYAStPaWsdqQ
vnBvF/l0GVRxcrDs+WHSjWhbJwVIkN6zT1VEckvS999Li4CBnuDhteyczYn+5rQUcYvhvQrprYGt
p8LvHxY8tmvT6S+L1uoI7R2NXWPqVIKz5K52RLM366jbBa1J792edBK9eViORbYBe29sIF3WO48n
BToEEuQ6hJKZb9O4LcP1VM/23obdYmkGUbg2gs9Sn81dmpcLcH/Ilw5T/5055+OxWox5nQPoWsb4
fYAbi6vaZAp7sWjJT10gSe2Z9q2xvrlwOSsI7Xl5aZoamNya/3FlI2TKZhFdTRrADieWkRIyPbrr
aWbgGPvZ2XK+aeJ8T1lgrogEIia95WEPGWA1dagPjSnfx2bXHcJC7AMAlRuzJAEsQG+HNsHfTFyg
66L1rgM9P/uakxJN2B30rMqPaVq/VRPNklKY3ea/cRz/fyE5eBT+q+7ddfMzLIt/wzjUr/zdt6Md
9pflOD6YJHoqhmn9BuMwrL9sx7YdVxfOZwfuHxiH5fwl+3g2+A7DcG06dF99O/EXUm2LXp4HZNty
gGv80af7L/t2vsM/4F99O9sy+ScQCqMbKEh1Q/b1fkuFSdt+Scfej28K4gPlkrWQjlQHpD52ivkw
ZyD3y/6Rh3BwwmYiA+rSB28i3liPCAwDxrhWs5CvjSdntwEz9MkhfZmOBqEe/8xRG8ySXV2iTndt
FjVqDgG7B5HLpF1mYW/gMGRTuqARlzwxNh28SQrD9dERBCh3ETymBKL53pkWcjjCCFhAOoyIZ/P0
0JvMGEzrR5JpwU3dZxiYTP+x8FgeLzb8PixSAA2bcJxvuGHj25SaaYDgS0yed2G0NKt6sgTpK7zF
TnSqgkU7hxZm+Vobi12t1sxqSqUm41+TK8eYHnluhZu6dFBCF9XezuyrdNBT/FBJsR5arBFT8IOQ
Euc0ZcBJy6pMCS9xMCN6k1gReE1aa9DvSNdDPiQ3/jCZzJ9eR1C555o13aax0FmFfBotOalJoSln
hgjTqbX92qM0cD+luBnURLEIHe0AbnQ1wC49pwshz0tPwmoxiM2XXc1Hfn5AGUYwsIeuXX04nf8b
bMwq2w5E+G0R9d6PZnKRRHrGQ4iBdC49auZN6tKiiOwN+rlrdKcSuQwAGf+z0KC6EAKXbXLsGNRG
dFo3YnBIyYZp9TlB75xjGHgtRpeC2pfoWFravWOsptFtzsFiGgQHMAtgsrgz8tDdU00VR9OnvPtr
XvvHmfg6O2WcWlut6T9Mi74DOrwDCxFQCN5UbeGN4taWG4gCzdYr7Z8EBDIV7Mf2FDrgK9Qyw5E3
g9r72qjFhpGVAdMMe2fKdYXaqA/0x6FacIBWYVFigKmPWElQnpYrjs/dBbb3mKGWjYXxYknnkFpw
qL2vQ9ia/MBtYNQDgFFnGsXH3+dcHX5dDGpvmSfcSjaCcXVHqpvRVYuFSJbGP1cM8g4dE/vZzLEP
KHOk+uq+Nl+vmREQyjT5XDSoKTx5g1RU1bxe/FpOZMsITa8aIZr+WiGoef0kVwLqPs+VWbhNkeDa
LtB6Q64yG7VqVsvo346zdOfIxWurCv7K14kRd9k22WuY6v2pG0o4DZoH6IpYkhMRYAt0XTbqUG0M
P2EeE1baCvFjguUau82+Ikv8wCrM3MA5AV9jyPrbNLO2hxrGLoQC8gen7ky09xNhiNu+pKPsMm08
kU9FPt4CbUsttzz5j7K2HdXjky6/TvWCkEsztTF/7alDv0XA6Df6XrichFn+Aiw9Y48c95IHxIY8
IHFMu5CAxRwjHMuykHDfcjmRkr1QT9RmELcjuYzW9BznjX+KtSg6WcsD3yy959DCJxyYbIbI76Ft
14zakY1lrAvPjWvdQw/Pd+qfqNjuUU7vf3IMgijlvaR+QA8ur59d3a+PM+hDcSXG5H6eOxLPBFG0
6XLb+jUcvdGCXDm0V8kyvXUNpCNTG8eVPlyQDNCs5JNuDVnxPfZFdkTfL3Z13m2MoPlGcGx8CNP+
Ubfqg+8RuIvs6jWvBOiQMb/1d73fZKc41y/GPM52Rc076pipEIERm34kZ6yds8vKc4u9N00v07hs
xJS+hFbpH80pwbiaewt+iAVFlrwUpunabHA1il5/CWbkUaUglG3q+6vYKMNdmXgpFZAeG9dA+m7I
p0PaVlnbZiY7tIBakEbFRcbyiSFiiC8s0r/gROR2mF9KWieS4eWMchRyjxUf5864FDX4zagVyHDR
Lui566/GhBy3mfBkYXvTobbH85KM/anyZGbOFLVnP50fpwZr5ZxoCP6j4j0lBmY1ef0PDZ7BibWF
uzU94iSntgU2MNwGnhaxOB0eYsS5+yqZr7XE647hPP5v9s5kuW1s7bKvUlFz/IHmHDSDmrBvRIqi
aUn2BCHJFvoeB93T/wvMWzczfbMyq+aVEcmQ7LBEieDB1+y9dreJBrboZTqSO6vhyoFleXQame3z
xG0XMSipdELgnmX2WvoJWQkoJQiKaLGYF0et9izwExWu4qGptsR4Zkur8VtGEIoAyf6xCKDeSFG1
S0tAA6mJsEHdFi87GWFPspDNprFrcIYX1rIWlrWxLAVHPUt+jsakbwNvvCnk0ynhCreUFMA1vG8s
xpZDYFVroTGcQC1iHfEME59F7JebquSLjk16aSeilXnhh6OZJxrhEiH/OPgRjql9dlMtpSMpkYL7
2dehbId14sTGBrPz9yIuA1R12iG37nFpbXAZ0/Jota6+mXBpaVqtnZWNnTLo8TSqrJOM8ZPhC0Sp
hhRANa4CHGeOq4yTWxKUkBkNMGjqpPcUU/2dhb6ILJUCwe3NpetaL+CcQ0VYhw5bMDdRVXQrXY9+
JEGIIQtfMqFq9LKduTTGalx23M93KCfYlebhtybryhVTCGfVEYCwJ2ll5Jz11mZC/8uT+eGIkRgo
k14XIlojph9Gbl2czH/KS5RIpFVD8Si+41b8Bp9i4Q/eqS84phzet4lZwSGIg3Nvhe7OTJkAzG9V
iGot6NoQ/b6vHprMkF8nx9c2Y4F+WaIMtAkwSVACsaw+qHowNrbQUGLp8YbUz2qFIAk0mwifC9v7
SM2Y24kOFMnVpXae2rXKinjrjDbvSYPtLI5LQInhsISZpC7e7O7tPGlTGfQfAfCfRUKe+25KscW3
+9A2XvpGN1elJr6huWV64Jnsrb+2EYxxclQ+SfSRT3l9I+/0gVyLYe2wft7XiQ0GR+TmIS86nm7M
WMNid+6TRbsu3V2tmcNljoThiV6iiLTSBlPxKZ6xoGOwbzL7Zzxar1MZmEu70h8s3XfXQu/qZWCR
hRqKM6DhdoPPzoPorTTGtrp2yvyeyJc0OupW9VkWTOTqTg83RWprGEnRHVnoqjEFVGs64XfA6Y+x
5lWbQa9OYN/jddGF9pK89odWDWdrxFILUv/JdJJrrTMzbbr2JtTKasJHPLf1MbTpgJ0MNwBzwX2f
dMYiMQA1oF+Vy9qFWszRHyzItoDeXiJO6YbmpU8mtSofoyIZZ3F1uBhn4p3dpFvaXO3kztlJ8jtB
Kf6x9qscsDbZJ2Sc44vFPEP++KV3KGV0gReeiPQmb97x6KQblBBvU95sQpW/hkFEJT5hwUjBBTHJ
eAld4E0qYpLMiAllYK92qtSPxEWzLhMedEmt+pFjEtzziyCdKn4sJUMAkMWXyUWeA1LZiSV2GShy
U8ntCGzgAv4E5OdiQD2TBt7hjn+1kIeY3LGPI4laHE/qzL00QLx1qXFLYy2KEGzkBFLnDFR6xgoL
VMXFzmGGMQKcXSdMgfx5Zo8XB5G2nOuT++f3j+6r1vun/ZwaN2qUZP/erd43/b9/yi0x34CFex4E
5pAuy2OC23O50PuYHK65G7o/3Bevv3xaqAEtzQAsi3rP4m4Cv2H8Ylm1DqYACV3dN9HRUditygr/
3n2jRnhVSpeEYwW9Y70NBdCyPP1qMenYMBQb16CdKW5wMG5UGn7c0U33ffXv6+t4GKiAXcogEvj8
VVZlbDCFjOdQTKxDM7gst/z2kM4PTOCTbRRGD3fNA4qrtyTQxrUFDzvqUd7c/7g2IsyUZrfLdBuB
WDUe7AB6Cj0GuDRdtitpZfPlxVbAdc0fI3OntXuf0hpRKQFrH9Q83//9oZ03AGaQgZGwPKBztD/3
h/uqMCtR13t3SHnF7P6OO2qZTLH7nD/3Un9k5uM83leA2R2Oc//wDsu5Q3Xunxozkw182FzZ90kL
hZm5W3Xg7MK2rVMYqn6bEtV0HhuybSJhfJFW8Yx5tNtxF8FnQLzyKeiq0yQycROBj7rFJSam4OIu
DO0Rv+4PFVrJdgZA4iFUENdLmBN+Gw9nopqGMykMP6fUTjf3PAAklITp1fRHE4NHrMydoW1DX/8e
5ZRPhv0RBWDLxUiqDWwruWTFjm0pKiqMFpn9aHTjzs+pF/LQflOFkCybsLuHUXDOvZLWNAMnkWio
6WwbR19Tm28DLZfTN8UVK2JWftGqglCE+sVo4+Bmu5qzwCUuV3Tj2kIQYv+1g6h0sHEPQZn7HGGR
nVqjNRdE3ATrZO4XdcsUayGZpXmOUT+GKqgfe1tSf+oFHt9YHrnyMCGGHJl2ZOS8Kwt2kZEtg5XQ
wuFkeuPTkDYnNjFnXggsdqmML8L4iRA+OYtqH+cTe+uwtAngiGuMJSlW6AmMVEaG4qbxxjnuLRof
Y6LAN4btLzvEu5CAh+EpU0yRzaE6dX1G/88Fg30CI1VZ3RPWhjXLQHCDQVbvByJK/FzUZ2+MmrMq
SDQpsVXgTo/iU2MDJ9P7GuUKQwMv8LekelVTCzIRqMswiksTuUxZGeciS6WTyRqeurSCpSANdYfF
7WBT3y/LRp+OdEyk8xAvR+JuvCCpxiQFoPlRITYj1wsioNaj1upCuOdsGFZj1PEuN8ZLT5QiUceX
ENvrfsTYrfVSPsVDGCL9HN5qL/iu5aN1aceqO+eiZPidayepW/7WU3hXAU1uif4REB109WTp+LJG
OeB89FGCmRiXjDw95rKjnnOXORA+aCx2vuiteYSecFLFrNKWyjKqR4buthM9AtJ6APAozrGpHXUg
KDsxZB+tBTZ6nAMxQjeOz6aLhylXKbEoVZDvOm7SPQ90zeODM5gHnYpi3eUtQI/aMPZ1+jq6Me0J
0rNFCopxFSoyxVTvm6uwiZsVqz2LuKTG4eIqu20Yuh6pvjybiAo+55jZNtOs2U7IFRprkNkJmyiT
ocNOVfFLYdPITkn7QFK7lvhPeJ+vgLKNHV+W+CeWx9zloWloNbD1IqnYNfRromqSRzNC4Bv5/gMa
cYtsRHHADfKES6R/qFkzPNw/okUxWR3E+sq263yb0lEzWI+RmsFlRRnr7ej6TlpIsNWYXkFe4wn3
9fjYecyAtCKewdfIKAswEaKIIDGDs5vlvP0mJtIk7ru1XuFfNW3vILLK/pIkKrxiel68VIncYsT/
gCOpb5O5x9GC+JEUmQElOPaZ7ms4+PpVz7+plvcXUa0b9k76ubMLlki5myzz+t2AGrMEktZCrtAh
w5rZtO+bmdDeKWqy3kgfG5ANj24JrzNt3ns9mFk/Vr0n9ya4lVNwANrj7quaL5HGxY/eIPHYtYm6
DLGO1S30i6AuzrqQ2xg8BclIVXss2vbNSQ3rwVMx6EMFWDM2JK9qisuAWYfayUJDnOiMGyUAT+i5
/ZzURQeGK/6iWq8+G6Eko0jgXp7P2GZqrgHG4r0WyP5sxBnt/QjAbdYIt3m91ItsPAg95UJQIfAl
1yATsg9OSpobq2iyS2jpRBbU3xrfAFrpDk+OiwUpKrgCW18tVEmqh2yzfj0KphCQrrTFmA6kIzre
Vw6adE804J4W+KOUdXoaA6glrc1Kx09bZ7ufwF2u8Qy7q6I3D6Ybqk3qAsjPUOfyykbzKuY1gbdL
idmCfTGNxyjxDHicHepx2M6omuEWsh2AORDCCC3N+nGYenWdp6kDspjY+Wjtfts2NtG9Blwxmy0q
cIr5Gi62Qf4uel3n7dDtQHYZSF7eKTFYcuYjOFIpF1kcEgFuuyDLFbuXPMFjq0XDFkznzkudnzFl
+1dBda8I/VriBrQByBJ4l1W7MR/fEGXJ2XPBm6cj/1Fgy+O2Yvpfk1PmyX0c2em5Swr5RHkNp75G
WR/1rb+cMexYmrzPhvjxRW63LaUuvCjHloSlar678AsKbGXkt8oK0DKM2tINe2Avg+niIQN0MkQk
aTQmBexkU81juCF1hbjZTY8u+l6K4WEkZlC2QESK5rnFnbkK68I4eNL6WnFOC0LVgIUo9pdl0C8q
FSRwTYoHfH/Bg+wH0mJZ7PoU623L3Fr6boGbGAqIKQ2GPhq+7glFkEo/hnr0WF51VwfjPIm77dHS
xNGLVUvKgFkRM12jbiUrziUy5KZ0NRNE3kQ/hcc+xb5djkbHMQZ9t5uQ5UAOOXnZSFFvkiOdhVB9
AftjjjvmhPicsKqWXeFQ+PrsMt1u/BKAjUgaIlAZRcHXB8OyLhoftkaUhudUUns7Yko2Hu1rFemL
2ggJYy2zz1qHAQmYpn+TdYlguszWskLqHtk+nJbBv01jYjHWRD6aAIk/eVhN19LTH7Cw+4hitXA/
Uf7g+vXoWs0vdFKf3aQPD06DK4KOsSGd2vz0WpOxiWntyZRbk78QrYKEUILQLViGtQw6lCmtdSmi
4agALng1wAVo4/lXaA/Do7L8RxvKfhyrF6Fi7mxTWi9at/lwkzQ0CJlrzxoyH0ItpTzmzbixdNE9
VTU2JA2aACeM8LcyqRGolTXjz8a45tzogirzHoIufBlTjxqxmjnSGg+OX1THTIfr0wkNPmA6zb7H
hPvhQDhPiL4cm16qPQRS7xax19S7zOh3pQFaK58vWKsmQlMM69wuh5PwGiRvefmqV279UPRxeHR4
9oPmFEtlZyZswdLYpZP/lgVl+XXkjRh1uPtC6Q1XrSLns9SCL7FPgEEjucZy9h9GDE5gatxiK12Q
pV6rVn2GgSiltV1neiCXLTeadQguipUF4TgJBtVd7+XdMawRPHCb11Z+a5mnaP4uDZNblFsTN1Ks
1SsXk2ySxYCGW2ncLMyoK3to+qXLsob2oQKOEF8LO/fWOd906XaNiamcCjWpirMbnIe0lsc6qX14
KWm6b5P0ydCg9no9L4DjkSXWB2AXcJJyA6DFXrpoNvaRSYpzEKYnBhPbXgBax0rbHGFhthvRIHPu
CBZnFeSw2beLD4DCA7MGt936miTydRaMp5XBHp6NMChtfiMTNJ9ochkdm125l4VLv1bU9YoZZLdy
es1ahbmWb++/aCNErGIY41mrABJYvn50Supg2rOOO9GURxsRV+6uhTfuR079ZOjmsi9LjtteMur6
rgmvWuZucdPTeNrJwNIOMS6ZbjTbU5H137p0MjhlIRb5g2CimKmJ8EnGqA99k7yKagBolk3Wg59l
3rYas/c2S+qFDjuZLB09ZR6Zszmx8ofIprggprhesY6PjzNbxtBKjdE3G8t9AgIDMxNLpyJ+5J4c
HN3WT092JiAMJMWZvfTG4ifblkNEYyiDK8tn55RjvI761yiP+gc3acuF7VvVWritfUgdjyat0K4y
jp3j/cGtu5gvV8dL1A/ZoyxLKPs9yVRuQAlZZW69jXrHOUEoyU/82DhftEcR29+kBE7qz5+1Tvxt
4Ho40tR3DPA5C3rLfskcLT8DQyvOcKqJNBrqYxy1JH7Rs66dBO+MOfbXfH4YvGad5urqdXSqZNPW
jxVRQY6njkLCdKB5MB80B8/xVCEhTdIYCUhkxPvCS/pVnhoXE/zEF5AKXOsEeq+iYQLaIAz0Brxw
y7Apnb2mYncZ6WJTShaWHfGB28ildvU4uxCJ+DHY/+kRwJyxK4rhXXRVtMPT457zoFpq2RidvEC5
S2hKBl9VffSDFE9g7Vcet+QvHcE/YaqftaAwzvS8+0l3aOpgTcHiozhP96KQzaNnuOmmLuF85I16
ZEBI5g7Wb+bbIjnaOWWjZHCbjmCx8BViG+ZmQGtKvmiyyhNZ78uMQziDsXHyBjoWJk4Xt+UisqDp
UGY+qDqvTg6jw0iCqUxL69ZL81jWlbvV4iDaBy64DbNqWZ5UXoKCpXskmKs7pIwDm8TrF8IrIkJR
c+Y0AI57AXkmRjXcGFB+WWB6i5HDEzYMK54WUNHaKHJrLQHZcn54vK87MNRx/VOP7Wrr5e57OCIq
arrsXLRAIfu4UeByKrWW9XSuiWlaTqhKliHD6UXJfng7DkO7FSm3+pi2CS8LySsqr8pNpJVbtwL4
EpqBes5k/aA029pbDvvmaXTK7ZhhfNTTPjzKtL3qriqXXdHyXAfK9NJVt9L33AcGuLfA4F6CbYJd
bwSNyFbO3pkRY1W5t2fqED03F4eiexsBmWSS2a4xVehlTOCQbeU+tQPjqV5CIdM0TUDHRZyV48Fh
lNP8tIKhOOaVsw50iZQxzteWzk2mUc1Lbhff9LEgpXXs35SisnWHGBU3P4dyKxDAk/PShzkXcBSk
u95QX0O3U+uwII9ubB8n/9keRLDptGriCMTvGXpsbkHhoHRvxa1MjobQh1cAUdGqrwX5OFL9tuO7
b/t+2fv9/mckcd3CimhRprkMe7N5llTOi1jVFGvlsxrFhLicEM8tWT7lK81TKScBWqi7RtXI9WyZ
OrMG4TfNatMQ5ITFiOEhaYgeJhjLJmHB6EPKdyGGA7ipdB2JiFwDPXgKYETgsUA0exdF3oW01FD9
DlwOBKcIaYKevWWWqxjLajuvfoxrpArBrGHtZ40qaZ4OibKlB/nN6A+BmZM7aM2MgFn0d38I0/js
t2201RjVHJoRQ40YuLgztlhHH9MfgaXmE2+WekFU0rMkboeeJUJNRC9THOPUINQrI89Q91zGGLZR
lseRdwiJcuM+tdTAEHoqlnflqTMrbL07nmLCisUc9KsRa2SUx3BtPEIvfpM+RiGEWVoQYPXzT3J/
uItz03nI9/ufaZYZb5Kx+PrLHtq3qJJmfaOcUd/3n/z+UTErIn//9P6RU+IEq1HXwYdxqIJnReT9
I/ffH90/DedfWGGat6mtzmGFnC4rB+jnQZeuRxnCDJ0fPJSRICyJBOtErQ73B8ndaz/BVXNnNvJE
lA22gfnDEsjfbw/3TyeTYjSOC28hsuGhc5PxiH1Spw7glzE/N9i4XH2ruwwjuYsUEk5npuosjdlW
UPDGVk3f54bbptRfjdHSMJgjVybZtjkk93kpNUhz8Bz5rLw43NRsllESY6a8f5TMH2HblRDk48f7
H7FIHPah89zOP04Rxf96aGE/r/oOWOddN3uXywS2eyCfmjR1rUSCalfvncvQLAertEgh0AGt/N8P
nVU8KBOVXBcmqEYk2lD7PhFmOWisPStOdhpe2t9k0IO4CBdb6P8XiP1fCcQce1ZU/Z/xDtew+PHz
f+yb9C3/8SeZ2G//8F8yMcf4L2NOZLIt27NNl/Cif+Md+Ct3hjh4rEps15G/wx3M/+JfEOJEYpMt
dNvkr4ihaMP/9T8FX04gV6UlNfjj/weBGFqDP+vDsCCxtdSFxXPgeVmO+Wd9WFUHWJtBIuwwP2Ay
DMLvZODZzCbd1tzOHlOwJ+16RLTNMhMXVO8NMObyeF8Di2Pd4Jxj7LrZxa26m1uwMTflKzUfoTzR
g9vMIFZj9oW/ZX5ycgp902uC4d2JZNF9U5wtGT1VuUOetlcuaa63HVsbz2OYXBWuu2VgcyVjxz0Y
5VPbiw1j+oRSvYcvTsRlkKVn9jotA5yCkZiFsrZK4ECkSn9W04nMaUQkBIwuK00cEiul8Yux3uvY
IDpDfraVfsw1uLIhXJRQf9Zi++zluN2Z6y6IfebYj+CadhBtcjP+jEeAfG7jnMu0A/4/GJckRUMq
nB8dUIDay2iQG5bE2Kp2npWd5hlEYgqS6PptVatbyxhkwfjSc7KfOJZp42r43cFP4uQd2l3Wl3iR
VU/IhPbF4TYHIr47JX5xDBg+L5xBI1e8e2LBeora9FTkYqfygn9SrkTFpAvRW1Q7Z4Iljwjd5wX1
xfP151CTOysfL9RKxFxu6sx4rjVW30mNLmiEuExv1UafBohBQilf/Ga8RtQ4JuISlQRrEkr8Zu0U
7tmxhm02JCcbm7Yhp+PY82Mm+ak3umuo+3sz2HsJXRliWxiBCMini4jHY8wYyquTQ+9FhzrWYJzH
p8jVuSqiU2mAyIbACxCrFZSaYKrMtN9KQrjhwJ57fByFY79WBN072njRJ/vUji96SrKfJ8JP1ksQ
hOziOMhw79vG0a/Ers+D9UjNQLg3qbEIh3ZoHw+MPbh/DsYqahmktNZr0qE0kulD0K8JBL6UodyV
bXiIc1RsZnDQ6+Q0v8KG3z+rhhXKlLyLJP2UQfhZtcN1/jWW2vRcuVzUYroZ1bZO9I9RJ4MdLTRU
yO04h1Qhl8DiuK8SxW29v3qIthd1gUjELrlbmwwTLI/pW38ZJnunxuhAnm1iyDPcEmzY/AbL4WiE
IBCC8RiF6acbMLbS4SlFA4IKAYpBgkDkmpwqudN1fC8S9I+cuSbmyXXXQzLc7HC89qV4ZSt1mGaE
Q5mccIC83b/HqIjtZGXQsGoMei1dqir49LHtLdJ82AZD+ubow9EGbSF4VYAQrxJU8ILrrx0vHWLN
SI9epYo/66ThkGg3GUxgHRkPcHFkW/GJhmfnF6QC1OhgQCVlHZTgeLpEU3JKetiKMdeqVn9J6KXi
YVtX3VWk6lZrGSsbjgP3HdPkszepK7OZIhiuJi9JbadvTffNG0EE9tOzU03P8yuo9PGopQmk2uxt
/sXM16MR9Fcn6hmtT88Nye0dfK+OCMT5R/IthT6qhrYhdhRs+YJ6+IIi4YIIm5TZDWLtfWDVfL2a
RXaCUR4vhBsv+l6+NkOzBs6/g2/+Tqb7FHImMBP8orRwNV/bSTIc5+eWBpxlPcv9yBhIVjO3cZyf
4oijgMnz0ZZqNfm811Wm2Galn4MQ6yh67cFhG9FwMw2m6FxMXtVsSJp69ls4xdkzM+6t1TmvQwkk
Dfwiiqt9o3lfgrLZ1DLGmIZ101Ic09PFqYdLKIdbpstVm6/LbLhoanx24n7r5kDsyKl+w3j2wgLi
6aEZ5FnU+kcICjvyg1VnBtHS0u2z5QwfHhG0ORhrT8afbT4eQYNBCunZnkXrdsQjC+V4jSDv4vfF
g1UQU90b+B3aXTUlMwSPfRjZApV+gblaDfOHkuSg6UjMc5w86UV8aGtrV5npKat47gNvjzHkkuA3
bWMNqb83Vv2o1HT0yvaGWAq4KWk//nCceCPM/2tRtCkwCllcXgOQIRkYx0qqj8YfLsMcUSTUrWJg
sohFufVD5IYOgGAOq6jhbTUR60QDnc6ev9t8YDNLwf8RP3rc2dp4emaP8NZW1VfTf4ZjeaMvQPUP
Q8gMfzaRx07fZq2RkF2cnHTPOVMCb+Y3UWPyHjMMwMJd4L6qmWVj5NxpPPFaKbnjnhguOr292oL3
PAfVIuku0MPeWr5HmnO60cSHA0N/hiG81bK32Ot5f4QPdXiev1dmOuf7O84YzoaJ6MnXxPcWNI6B
XgrWbfjYRUhj7bjHHzXOSDemmQGZSVjrcOsQdQWLlUU2K/sXN67ewKOyWImNjziwg31FLLjT+hhj
Zo6j2duHmCP2AW4njdfI+h2QopU4c/hh+zWNpnEXd82KgWADzCAhBXe4eMhRjiPhGHjDvlPsi4UF
FmadJIhmfCRQOffZVsNbM1DLo+zbp/pt6KGjGLOU7p76cv/o/mfjFI3bPmv3yrGfojA2N/cgqIxd
/eH+0f1BE/W/PkWnxtNe6DmtkOdSzQ8jPZLnBC+E7g6rzmofgM36B51kSaQoqb9EuB5ZS6+eWAnM
D/0cZZfFAn/KJF8MZqvTqGB8uLS5RfoSRhjeg5bOCVdksM86/I9pNzuyomfDMcI9zpO1i/F75Sl9
V7X2xnC19ZR3q25K1rnQ1gRoLLgHEBL26jafdm1vEtKnxhzowtiuGAYQlUYYLIQnplfIa9gtE3pR
Ka05lgwBfntQNCNHnty0m5zm7IT1sKEogmdJ/EUIPjnVwkteiGJN/fUM0yGVb5OEL8NdAHe9+1bn
hguqscP8mqvv0cACGCPommCgBdskKMj2wN04FUwOHHg3hFrTuNiQpCWYxBY9T5BzYU+x+ZFqyaHL
5dkVJXx6+O9J7e6KcnxV5ayQ4m0e1xwevAXyUV1hjFyDelzyZluPhIMgOnC/pXrWPjKrZo5EbASy
EY6/wWQIOyZswDX7LLP+ZtbjLRHFObX9ReW720lGb5Fgd14fBZKFPxT1l984Z38CoP1nmeyZYNZs
4d4jUg0K+D/aKMiTZsnQs5tXTvJZJRCY0xtL35vvDmdgvJM2HivqqMGp1v/wnfGC/NHAQYHumUgi
dUuymoek/IuBwxO9yu3RyXd+YFwgbuesGu19urIhEwMrWkRM8oYU9Jpnn+dS6R++/S/+kfnbWxhH
HJ6BzopI/+XbM7MdLLSaxc5sKeI5a3KcWlpVbj39mhj91bait6bYt8NTJIkaFZxqFLZhPG7/4YnM
qbF/AND99kRcE6Cda8C7c355BQILSoLbsPKYX3w5dFdJZZJqRxek4VhSGDCtcxxkpJVcKqNe56m6
5vg8cwzbaUrB6gnyAcW6dF7+/pnNPdp/PjPPlrrjGIDxxC95t2VCFmg8uvnOU7RQen60QutJa3Am
IvykCJX2WiTq/X55IwA5Run4QSV2C5oLCRdvujd8WCEHwL08dOV0CbbwBV5IhXxuuXURGbK0IRzN
tZ2djVunGrZzCWJ7/TYhQCzkDTBX6Tq8YjcdrlkYH9xMv0yW3NW8Fn3grkAaw/ntrrGq14Z4Zcew
qbj5+S6qWvA4tdtcq7Hfpa0Evw6eFZZG2BFfYdcbnTiqymKvnAXPWjB+JJMOV0ggk7FgITE3NtTV
Z2tYeYovH7/VgMC5hy1N4QCS5apZpDoRZyn9X1YMZEL13Y2Fa774+1fhry4PwYZFGrahS/NXn5NJ
oFFWmIJcb7NBOqFflJcesvT9XlkPz0Zb7//+GxrWX73uwrDmrt3FZfVrzrHXYzfhL/NdYDN8SuMv
Mcl2sfUcF/214ca3cUXyNg4catNMK1fdjXYXYEB2sKjr007ujelL2BA3X5Ah0V09D9ismT9aznwx
6BSkaTderN6nkTAfG/MYtWgC7Hzkl8ito88fJs5D1I7H+ev2LjwrDVWjvRMUoHNXkHIleCHpXeZw
ZL2wRG/03NFVMfVeM9Bajtl3Gzk7rJIt/f2WwLhTjtgoat7ZqlOmJGrl2Q7ZtUayMp1yF42mvYbk
xArfQBgvMF+QLh6YGAbqFK2X6598F30Evf6H0ao5t/NmViXRDsFjngzPQNpuUaSWHS0YFbj1aqZU
x3WxTqX1raYdLdLobS5a27LfxjI94/x8qdX40ZmUY3lEyx5eq3ofzWTCYN/xO4Zafkr07BS64tUs
SNPrDpkYHwYt/tTgEZmBXLmB2oxl+mak/sHBcWZdhtLahaMkYXY8dq37anesfmj3qFiO4xrclkBv
cO+TCntnqoljNzxU+dNgctPi5yBh9ezZs9S6QAGL7dTojvCtPnxXnB2DMcHfX2m/5GnfTz6BwsQx
EICYmPj+fO+ZHK2oiM/Id3P7Nrd0KGtfjWfHL1/mH5mN8i7/h9P2r059qVNyui6aFWnOf/8H12Bt
jhHAoZHDNqEha2hMi3++pf7FW9axYXWjWDFw27u/fJMonFNpdZI1hNshM5MNQ5x0utUD8knWbagJ
F8irqus0URu4DeECsLbD5HOusmtvOsakoUSWt/akMU9adp5mnhPans4Urw4HoZOnByxtBEbXyyaO
312bb1N1yQnR9AGmKKBNjrNseFYBgTwxR3VdJ6QqT+tyzJD8eYvBUVeL11/5yRsyxWPbIlbCBD33
ZY41PYeeOCelIHiQkhx6vXSuUz/sJI3O/CQldQjwnPNo2TccgVwy684tv5ZMGNCsTRGJwVZ88np1
Mxz5CtDl6NrxKa+tE8uptdaMx7ltasPopE8OYeH1A5fHcQoeXZ/RR8O8wKzpkpjuLYaueDGUUy38
kMg/XBIL3Yw+JbcLbaQniZJTN2CHQdKe8kq6qQXbHYEz306vOWg6zGK5rW5ZU6+TynmFq7icmxJv
QLDNc/F9PB2c4IJ+7e8vbkP/iwKHS8wTLl2RLoT8ZQKZm1g6ijGDNp9y+8yzbgkXswb9Tt+Et8lG
C64fC3aVSyBn7UIbom3fEJw6aF9Mb5muQE2fa9o8FGpHJeyzEu6haZ9lgZ2GDn1u3bru0mTDNdSC
h8Y18VTH3zw22gTSMZLTWSxHL6ObvMUmX98x+ZX2udoLMrEKBn85aA+kKPu4YgTQ8c6nGp2LCtwS
V+XL83yqVlP3QYAjcufmGPn9h8PJD57/jYzZkyj5TqN70CDDkJO4NRguML3zteHqud3VUGql5LDJ
iu9zkwpO8VBrw1ZO7aZkONJY8+qQaof5C9KRZ1BYFxq8AZEFatPtXI35SbcKaObwCpwRRgSGAmLV
XDNMF6NCtEURJJt5ZGG9eiTq2OA48cpuCRd+JpAdHVTAW8Lyn0pGdK37nkgSecr2Xx7zPzGF/1hC
/8UpRuE2/2dYHpPtX17mPqictO0JFehZdjfgPkXpMNfsEVxzkVvtcBE2mJzgH64vNEH/WZ65lM/c
oQ3DROX9y/FZCWtEoqzyXRvK5ww93nyfQwHSpWrd67wYaXbye6C3zM+SuFthMd7VFDzlyOCFCafJ
G8VqJCkRJnI4RlYU2QljzRp7zVyLGfY7OJaFKOrFXC+5DEqd4TJPN7BlvXZes5kJXPOR0UcnpWnb
prO3CKEgU5A/4FGFZeNH4Nvn0LQQcCjavhpBcwpbV3+ez92Yiy7OGSHmMI7J61NkScbZie3+iq3b
NaDooZ4oqon8Z25GOa9mLB5sWIpdm5zgS5LMMF2HdDxmDufG/B4OrORt/pn/m73zWI6cWZPsq8wL
4BpEQG0TSK3ITOoNjCySCGgtn34Oqm/P9Fyztp7e9+a3v6zILDITCET4537cmNWXWVNfYtxMFb63
JvlSbByLgmMf35tE9ITZcIUsVl/Ce8tGxx7VY8tl33BynSlfrdJLS7LNDN7QA5dUjPO2KBRhrzKL
lTxuxYWM3e8ihzg9BWLszL+LyoUuNJ4JBTPN/aWJYNMCE7YEu45pnv9gijcCVqJE8azcw3lI1oi7
ctnWkRT7nHHiE16/Qpy2WP2YC8tqocu6RFYCSpTTw4TLWTrquUxRYmP70o3JZzfZl0W11tDrFrVp
IkSpTGK9iHCcvf4svzRT1Sc90R4qJTqoNmpa3N2WJ3zEvTH0UEaC6WH5M54T/M5kYdND3UXnHDm5
hzQsmwSjOiakKMHjFkjghanYLavvoqxRkfYk2v5KeuXvIXbqnpxp+KMV8X1GnCHHeFcOy6pLH8lZ
DeKzzuhAm+NPgQNdyzsOm/JTCH4qxWSFRn3N+smbgtgE23M0TfNtUdoygjo1d2+umm88whk58/hg
d1nKe1xZ+NN4rXR6oSrrLYbrUtCdg43wTy951LGb6PPsoPTxQbroiG690Uk1hzbV5OFm0draNkVe
rIiM79jdHspyOv694Bl6LNtIDFu7ceD9ZPUSqAIiz9fLaTylYsJNWx8NEU/xsF8ePrloOUGal77p
/Tz8oyro+ssFt6ivMQ/VcuTs0JBqw6LCCAJ5obH7l3RmwiOpWOkrFv+5p70R1ZnleNEJ5zL4+S8e
T8YCNv+XcyenTRP/ommxiKj/crpLJ4OOMWHS6WxPf/KGN3Ie9kbwjM6F4EE0DoJsf3O67ISMyYxm
WHiC/qI9LxdWg7VihWeKTj8CPKRr01uKUXtZtv++gK1/VTEb3Dr6LdzpT+woC5H2wsP77iaur1oO
fPIhqU/oQcMau7mi0/9ZUMoRKbSA9TxzckK6azUlfzF2086oSnKdXfeQ2RzSQ11dqWbJltmZz3kR
MeZGRbJmbpPRAvAHme2zrF1AN3GprmxEjbpAC20LtE3VAPF6yXmvPItw46iDxaa+zEXljtvpxa04
Iva/am2UFBJmv8v6Ime6tuIYFxwkUVZ1S7THtc7itKw5dwx+FzDHq6KWnyrhXKcfXkgh3MZY7Noy
ARZ26DEwL8/wNGpZh5vNYk6pBrZ6y3O3S88uV+Ry/zW2e9eMe89cI43Vh+XVlm1SqC9H4+iQXLHv
rwtmAstVkdjisryIi95fIy8vygB4ISKT42E5aeAkfNISC5P59GfK+AHQ7bOJRJyrbXZ1yS6o6G7q
KaoIcmvTsO0TEK55SfKo+U3b7smwKBZDlWrtf9/6/0+twv9HrQLP6f987n5fJuH/y0NNSKP88z9O
3pdiBb713yfvzj9M/sw0/i+CZRmi/7NXwTH+YZg2ip6BrufozrIhyYt6ma8b5j+WigOT9gzDEjpf
9X9G7wZTeXaqJguCtZiTAb78N8bvuqH/67YI94hqqgLVSLUMzfhXfa2L9CSvY3xg3HghNc+9zYXG
RlwAy7fH15pR0I2VBiTU2Pe+FJp5YqzaA6yGL205W9x/brER+PEudvUYUHfqu7iFtoWiHQwGZr6Q
QbAOpstUl3AOVfdPHDM3YbGNcfAqjHewcGNgYzEbrLHwwwsgipjFR12jQBjPU0B4KxuJcmtzF/ij
RWAc+/e2pRLTN0PgtWnNs0FQKYu7j1Zl1UaUNPM83ukFT+RydDfUGeE+NZepGx0FmB7W1FmTq20l
FOAal2MRRAcy/6Nfq0PlGXXobvMyWic8kjfMvJiVcuJuKM5smjK9s0wRIgMjtmPcv4uUvvCrSCuP
6kiLYjU4+4xc01aX4zOKIT2jFLucFHPbjU50LDnDe1jJmnfFGEdKsIxtGMculbyRwNiFPyjgejlY
Q/5dJ4wmcgadfl/oGrbGzlwpMD6J45jwpqLmLS2i09QrkhQBnQJxtJgeKoNpnbvXuaqOXWFrh3Qw
vmoaojwHKPZeC/d2pJlPHCKId0XVPtfpD8szmZ1Civg6qmMPJO2Y4qxRy6bPmQLkzHg2OUCRHsAZ
HwfDzaDPnBQ1jx5LTR0qYehDsCO0muwWtOSDE6UR12ES2b5x4URSjCsWNjTg0E45kp5OD5Ls4yXu
XQJwbvncWzyOjG6q/DmSJkyEgu4mSb0ijb1BU+PfpOeM5rhhUxOQo3xCe83LuTqptf0yFjQlGyZS
0RSo9o1QJSFGGiAwHEzE2iz6CymRWIOckJ5FTyjgb/Ml6HjG0C9EMWR4o8fG2FRp7DlVCWQsyx9U
SgqPhkVZALVlCcWBFvJtMpersTUfawiUN95Q3IMWighgtVJxU69xsakoKW1oaR9DmCwhVydJMdDb
EBrUd39r/LorZGX7QdDOtCqM9zLTys/JA3yTBn3+SOJu6RJreoAuvcVgBzUpRiXKSzX3Czu92hRS
EiIuQ657C8thNZ1pCKFOqX+ipq08yjG7Obm+jrr2LoDMH6ZaMvoJJcwf6+SCGgbrMZi7yjbsxwCf
eKljbtTycEfArT5FI48PoxXGXmKQBq4KYt7BKoG/kpyI2TXHVpkfq6JPdn/BdfN3zFT7YEcq59Es
u0N8vyCDTo9FGHxnnZOh2akqn2vuLKXm+UZWLrvjzFo87AxBySNSMKWPPs0dw07h4H6E4q4pH/bk
PlVRXV0TgsIxflI+KFLdjj/Fzom88QBpo1FgWtLTnNTJs4rzWYFldprS/PqXPuoY3XXUx/Sab8ML
6ZBjYY3xcTQchY512s5ErBP8dZBulKbfurIcNmYBJHWE8pD0zJ2akUjTAKPKbauNa+TyqdZf8try
Moee3VzVoksY2poXuxA/NMV+CArriSXIfhiG7lcuIDk7D7CPFlmxRjS3TktHOfgFY+12HREYFQJn
XIFccpIChIhVXcYwsk9FS2d86oD5nyLyi11LbF44jKnKCgMo2CjfYWDpESUw1myDKQws3Yj3R/9g
LgAbsUrcrSq774bRWAjNeQvqN9nFBsJGK+ofu2NsOlLS7bcMZtdD7GQPPl0kzpEYxHMaB/omMpIW
s2RB9MrCiFxMBRHUUHmYGams51H2a1rVfoUbvNSGzLwSQgSkeUtsi1fcitFlcsACxFUQ8HOPV95a
4j5Tdqvyn4y9ynPdaUuBoh8LDp6qiLv1wj3RSHGNzuC1Ydzva03P1kpAPdfAiIWumJQkPg8B6bSp
b08/AbUK26aCO0ViaN60TfUam1pCW15t+Spfg63zjagHQUqb2uRKjM+5rdJbN7Zw9czgROMyQQk1
/zM71aErtNaHhPEn08LM0xMmuzUxE3sCpVek6drQ7IYgoLZF+6dSwcCjEoEGCKAbMq2fNiiV3JTY
tziuc+YylpzSjKM6NHTaiUGIjq7cMye3T0IoI9OKhfM6k/a1CKDbOHfzmYWDfm4mHOGQsczTYk66
e1o3yquIwuepoUHQLF1jP7mNV07Dlzlmo8eYCnnAarI96JF3PZzRzNPgsa73DEf6G14TppXmo6OK
iA5bTfMZq5M6sWITuBa/RCOix1riChgnbs06M0K/m5V1noizEYxgSnLb3WhJWHq1gURvJO4h1VqB
84mQw5xizVfVs9Ob85KbgBxW5urOyeOveSZXPSDPryDr0lnjbgvVwVVGPj9szPySCcqx2yybmdjG
2TqzdP1gk87lkR2b64lexoM1V+sAFAn+LkAws1G/GhxgdnpLMlHLo3wdD/kneGOCn268n+fEXLUk
4HzdHLlKuMDSCp2xsBt3X5QPlhWHz2Om7LKxWgxv866Zxfdk2/I8x9LA/2uy+LS/U+ZoT3mzI5z5
ptlDiX4Vvi6iBlyCcE0DNEXPU0Qyj/xDBQRHMQgSbhnbKwetq98dK6l2VRoOvku82A9IpXh2Y1tb
156zu6a3+yRQKKln/d5Q6Ko/EMRnp+Foj65lreNcid6mZB+PTbBzdArP6ddRNyIfg4Nphe1r0ou7
E42PTa7JNwgtCwqUAtC4M5+cQHlmWULjk+2rrYGtEX3jWUnCHD5i3uayg6Eeu1B3CagCP2m79E7c
tKD+lxbtSmXNUysj82LZBG+jNX3oU9teNGaVvhufrFAXn7Ca6RC2h+DYAm5ySOsdpRxUcBCt/WlK
5y0og08JWWavLlwCMgSk0UKq4GU9i6fernE7qNwvWthvHKcKbybDw1UtZbabp1QDcwXnCW0SUdMc
b4J2lTNJkJz6E6XcWTgt50D+0LBH+aBVx/ckYNrTO4S1g84wr/HA+2GKwiKjp0tOoHJfJoP4BSjE
0pieBn36QYw52dIu97Rlc8Kl63GuynA7YHunqBF0V01X/UGhj9GeOsLZ+Y12BNKXsjy4ODae3JaL
GKBi/2csLK+0KmyKDc7OQG324N/WaVHceasWgmxEFW3LGMAK5uxkpDV5J+xuUWhbHnGtjg/FxI6m
AR0eI/lkEYVmn9VnVO+kgbWlfsik3b165tm7seow2dtVhEKrmreubB70YR8UtfPhBIjuDX2Ud/wW
BtGKOT9Hi4Ikw5bQ2Sw85GOKdUMJi7pQ/BJCka8sFw52iHidFKGyUha+i5kbv3EzmCSLhUXxj/rg
kNOYm1cxmPW30bnvgV5Gb6oMHK+nLvRhiCmtmM1hYyAvWWHxMpKFR0ApdU8lqLhusrjA1jbL9+Ah
N6JzYA/jT0j2QAo5v0+NcVds86tx8+KWGz2V7d2Z9YgVxDHSbSoqhEMnumpclrBeh3ZrDW8mk07A
WOxKC88t18Ws1T/QY6uV3RDxc3pxnGVGHYryawSdPFYYy/xYjZe4Cd3YY4N6qNkJNbmKwJ2LyE4L
bRA9WMLPwkh5cTpBtmfAIg8r41oE5Ee1IfkunSTxG7jDuyIYXyt8IFWpTJ47ze570tfnoOLHj2n0
2JlUw4+ReKFKo8X8r/9iEBrB0jrUP3fg5IwoyQEqFN8GdeaJpXfkQXtMQUuTq65HL3+bEjh60M9Z
9BmEK77n7zcOi49fCjgmRcbXskO/l4PSYEEmwcQZK8ZX0KjyhQCuTUJr/HaAacFLLoh7YPVZDQ5R
G3XJNZZGf+hCCov//of1eS/V8lFpwc8VKWRnGe0dmytOx4RcaDBW2ICdR71j9FICiYCOB0xy+Q9G
2vEQ9cO7BhyCNk7yJIZKVn4pD/Smek2cfwDsbSGO9XpG3zpyWT6Fs6/aJC+55yG5B0v4JilLA5k5
ftUmQsAdOQ2lsaOtZo451CgiJZEOu39oumNod41nStFw4qyAcAB3IrWeToeBveUaG+6ybba+2opK
nAy3kOem1DT3QftUjcRFGifiTDeHG3CRxSqb7N5vJ/lYmbaFRa9zcEjd5sq+FUSUbPllJX1yar8l
hkTOD/E1Mzuiq9HgeoHWHIsxDfekO8Vp7A9oNKAOWgvzXSnkWVMCSVYdwJTpxFd8ITjLZLwOs9iG
fGO7ZyJ0L4XENL0g3W7JkG41GvTInLJBlkl80zJ7W5rVj0tN612Jg4KgmZIQKUS+SwKavKK5f1cG
herOOVcRXZ23XMc5W+BN32KU6wgmMWlsFiMxgt9gtPc5dl2P9uZ3ENy7qe7lTs3TN2zz74Qft22p
nexBfhE3pWQ5E69KfZYCy1frchCtiH/rMQ+tPpivXTu9k5vbzGqzUoc05PhBWDW0Aog7rGxSnZbK
5j0Hk2OSx4w30dCoyaDJvgIwTJoA2xyn4hrNbpcTs9x1ir5tJgcnG88ssugm213OgCvS+HiRq9JL
pbXU3KtXgecLV/EJSrk4GF312YPD9zra4pQGICQoNDj2QZZgUX5JBufTAgnLvfuQd8lrYJTWwW3x
IIzqRVBL57Ox//tCxQx0oyqTXRVQutKUPDjoHaFGoF7RqvgKCEg/BgX3sYQBsK56+ABDUZInWC6/
LskGTkHIB9JNj4Hr6vsAglKRMfCcMhyNVWod6sFNt8wQrjiJvRZC/N6dsmptZ/CqUApt6KrkA7VU
7/2Iwjpfnbo7C89j1BnscTI2kVmgUzWOVX5cGwO1xcC6gZ7XxzAuVtO1HGNtXzbEenFNw2E0w2Cv
tN8KVfZe7dqdl5Fb5xBYX5xxcjZRYo/+lI0t4X3eSBAOHace54mTlXkQRmUeaKU0MWx0xtbk9cpS
kBPFpe6pGnXL07Kmud1wF3P2nlrtVe+i1uuGYfILhX0Uexl86JSb5C60EDVkBBzI8A+7oZp9fRit
hDS3+GeehzEwfLdXbjn0Isw7mqMl66RldtPb2Xp20os6t/M6nMvY4/H6oloTAUVLnkM7/c6cVFsx
rhcbhT44lb2ynqREC7CarBh6loeEiaPoS+YyFPPaQyT9Tpt+hvy9qcbsrus/1uy+ZGOEvTpxVgMk
S/RyA97o5OjbVF6zCSgeHrwBAhxIj7TxAzlqx9huv7RK2yGcA8zS7W2rOw9xqH10mt/kHQj0Tn1v
0QBh87crk5qLVdtRiFAMqzloQl/GiL+G9kmVHvuIqoWNMZlrarA5xUwVqTv9p1Qq93zpJtf90FHK
4AVWiy17QBkLnfBoNQ5NfM3Uryq93dBKr2KsDIUfMkOm4nC4toB4SAZjSYUJsR2jLD7pbPW9tm5C
9HmsrH1T0raxprV6JSZoFpOpfQ9jKpHQljMAygjXpXUMlNDG1kevW7Gwdga+KjaLZ7Vs4zXJAdLU
5uw3I4xKuHDj0mtqrxURyqvdUErvMIXz+w6IL13MEb2e4BqVaCIxyAm44rLe1Smh6ZmizbzCt1f8
VJx1KRsJd5HdO56SjtfyWdrtdhjx68v6xcVOS0ImfWjctFk30YcuFcpVzRR475yQUbefZcuCViCF
zPqF+xpYTQmgM/spWy4HHdS+CKAhmvVwlkoP1TWAqaFP/twDJRNl/qniW67A2VQUiHiSQVESLOAm
AcYUSuPnRH1ob/CUcw3qKnmWrDKOcWBB1kpL0Mc2eS4U7FkMCus4f0Ti24nlN7qhK+P7GGbdOjEM
PqD6LbGS98FaJOK9qPnkNCLBwu62ZmA+ypBfuGaUBxMFuwRzkJxwdBoMfiKVPS5oqijzbwfox1jQ
TYNZ7kCpmKcCS1kLdsoAXCxSUq26F4tjmkPVUY2VhxLUImrPNazjp6gvQYhCEWCF38Tsb9gc3bhH
AJM+Yr36sfQsZltpvYb9eCkojFyo0GCObghM1NIoX1FgWFR3ET/HJ0A4WWULwFXThrtAXTdalW1Y
1JQVg6yHuqWZl5mQr/eCgEzxSsMUvkPxE8/NcyZAw0BUjJ3hpQksKBnjnyhIQAvXE0Z640sZK6aS
mdfHsPJV7WbPA5nVfj8nOeACjdB4gX5kJqBBu/QTIj5tDcP4zUSX4FLL7cPnwEHlInRkU44Jezey
ihWW/GfDMvdTmezDiMxRQyCzbN+LynwaOAUMRbxJWcwxqeyaHotDaEBGU7ZZRu+qXaC64nfEKW3w
gcIZTkothhpjfDvSJeKhzavWBh7YtekLWXJ+xqC52ZxC1L7ir5itgY5t/Mkpv5CBH+ReZIyiDUjY
9dmo4TuqKq3B8wCzhskpGZfqq9XFMTCnfTGQzY7H/GU0ad5tNdrDE/ZlrbqwstOfSexzhUoWM11O
N062m+gX05zvOhjeRW+mICLZPxa5s7bK/FrN5VExHlL4wkr1kvO7F0n74HJNhVTIV5EfVATgZigS
YRLokDs3YimPbylTp2u8ow8FrLNl28VqFKlcVTVlq3XH3lqayj2XnIKCWLwkxnOSOHBt0D9oP8Rv
BHUzBxwU1uNvKWjuKhP3meHhRHvr/C4dEmxmYMx7I1a9OEFtcQf52+TGpTWpvKpQtTunW+ttF/uG
zDEMFD8TOtgyCouwvOIkBXZqdbdqzsRepZkCjcMzs2Rai2H5RLpbs/iJUqcP9q0rz0HSSE7loPDm
IF+T3rhmfcDGFDGHRpYlqs/Si+MWvGCO3aJXDebGYDrnYPyC1vhBnJ/WedApcmlsDxBVtAwiyUQj
EeIp3im2MDtRVsyIVeqIwaz7JKeJbtfIUqLkrlM63dPVmK5plyee03DGrCUIgQikL57aYjop3FY6
RCtyxIDoUs30GrsUe2yhgMyzjo0nWWwljz8tGQ77Ua0SL3MjT+HSZ46bqB7m0WilR6Z1wtZmjEAG
dEVBMKe5JbMPWeSwB+rw1/fmc7jUjAwXy9Q+8/RPFfTGsyOZENRNt9IXSFgzaUSNbHPYQ/HIIWmp
uLNSJqJdX6+CCAYS1Ee40mItc3ZaeR8bm0an7T3uaA1xBRThCvGzwuPp1iFx50DKVW2Wu7qvu4t5
nbs/amkIb5gLh6fcxLZRahtdmQrSy/3TpKsupILbXMJnaWwkCdV2JV5vOEC5uwx2mH2nBZb0MiE8
1hLH08cOn2ibEHs07dIzgvxlQoWrw/CpJIOwIqz/mrTgD81BXHsWLVerdFKJ7oNaiSdNYnXVIUCd
rVrqi9vC8NrevJVNXO8nKTi2JP1XLcOn1qKsUTQh687SVVPo9VptmruTtg6rgWv7tg+Ce8Vhct9O
VBphV9FXMR0lqxKhflPP3J2OS39rI1T2IoZ0HwQ+ClNjtzaFFVdKoJ7wHPZEPfRdQvyJn8v5zenp
8qDE7axZy3EkWDtZFdM6il/rSSkfRAj6tuYybEkldin8OIINa9kXXuSqL2xwa88ubWx5aCLsQNI/
XaHoq0J/DhO72icuhzDTzYyrGs4fYJ4trmujuPSy3mRp9ZwFGFQMUNSeSefyKh9KX8mCz7KbUwRA
7DL9UqpcTulWT3lZrGvCr/oX1H44OB0Mr+kwGtn30PZ+o2NPnBXrXVj5dQ7DtVWU24rc+Sru57e8
oS7XcvP7aPNDqY/0mrDyoOrX5sB++EO3h7uTI2G42qCuSxNBISQ0q+RzteFUUQHsIP1v+YLBOiF6
CzT2pJYrNdrEgtZrbWx2zPS58RWYky1QuImGwvoeIOlEtAqtbCgz2BnbQzYEj0pg3xvYT2wLkP5n
d42MmaxU8OA297jb0J9izCAgQLog1hvdbaoFlb82Wnqjpp+SL05E+JtN3yaeeluFKqiVjP2oW7jp
cEjcmM232GZTfCmz+qMeWq7Y9N1ku2uN4wnYArQxdHelnBDDbMBmRv+QLGcD6qnYzpzb7NUamRzK
xGLPpVbQPnuOKRmnFOQuY7uwF/VxeGW6SJLHwJFgY7Tpfmfekt4UP86YQvYqeZUh3NE95UfGp4G9
X0+y70zzx9B9LCZr9DS99Gx3OOmqxfQVjnfWW481Ib+5SWiFT9a2FWL8bD4aO1nXoM7Y5YlN1DmY
oeyzYsV+WHNqXamYPvqufSvN4LC8Vm3iGSvEkR3rlqRs5dbEGJaR03jQeLZGYtgGUX4EAljZ+Zur
w6VUrRvRB78Nttbcv+m6feKTdIfU18HtwzbzG9Nmn8LqAzeR4hudJXI1sjOpC3OdskjV7XI+UeGh
FTNHnXI645B3qNDQ7s40P0VN/jYidLRG7I92f8osGN9D8ZyKJ9418pbjPlLxbTAPqUf3ag7ddfm8
OgVBN4uv/JMXNcHzZT0GbfMxlKhac9z3K6vjrD1ioyrEvFKCXTAMO+jIMTbkmkcLRvKVQFsvjRr+
3VQ9Wmn3CrCLt7vhCaDfdMtZKa25iq35gV6JNSCaDePs99g0mlURVxD1H3NtieXIfe1MG0umW2qV
CNFX5kvU6RsyJYegy8/EDek8TpSnMa/x8QyPpETBe9ouwxpZx9s0jV9GZfxmquilWQO/FNK50SXg
aYgZE0jfjS2xp5S5QQNIRi7oy7IX10rHtdXJ7yJl4Cor+Mlj9IL2jMFVq/+mM8ir0+1hXQLxgbB1
TKcekyNZLLePd6obbvNB3xWckrPZH1geRfcQUlfeco0o2nSOhLaNYrnvYvmkx2y8FWMztxPUuXIX
QBknZg4HkKlLSWNMOTJV0nwSAliazO4eIAK3CmdaN9/Sa8TcBoScXkTrLMrvy4XfKqSUU1QPnmlF
fxmmwuvpiqsN+y1N5LFW3AteqnXTOs8M2t9IZ/mxOR45YbNcVeqrRlJhpU6/uYGJasyax4lbfqVZ
IR9OPyjeoOVHth4wc8VeV+tt1mhLz96TjvpQsn8pMv0CT/CSx+Un4+v3ZnR2GtanldSzrT38yUXu
54w9hTL7NRsXDNsHp1W+Zq357jLxPOnOcyPR3REjvvPWepoSa60o0F7b6oU55gfMerMLPlQTDOnc
/CaVfM7zZJOYySMz5/2w9F1PDFrxV7h5fFX7LUkAAt2dz5BqE7npl66CsLKMe04GN8IDjQyzm1uf
WPdnrai3Om3eM+56JS9PnYzf9HJ4H1oFmKIw/D6xd0mWPcyMYCEoIW/q9aZKeAAt2K7MJe4d+zxj
9o4VPuuG9lDwmRiO883PuqoGCQ+r3hbZs8okzeL5WWnZQzw+MV/6CSbnUoX6pUmTj5SuyNCOd/Sh
nWiivzhwvg0FCJghjnjHfiISk3XSH02lezO4qSxKEq1Jy/yImWmiPqZN9J5n8FBqHT2PA27HYsIN
9moq5smMIoD6lLnbuNGi8iJtAKs9wxS1Ha7GXF4HvT60s3FRMrLIgA+4FEAaJCew00+IS/eaZ8qK
+udboVHgOc3rtuDSZvU0NXU1Odyemf7QlZyfbhjwlFXrhRlSpNW1R6tYTl91vaYhZLav5gTSsTcx
v7j5JL3lYgn07CEIoQjUG1lCuorQr1hn4CbaTZ16QY5oBYg8yIwJ90S5AUSXr8KroJvMbfMn2CDr
3pg8uzANLHnVulXLK1iYdWffjXjYm0R3sckshZRv5pQb8BmQgOzpbluLGjN0KGn1de7FOZ70B1ep
voxR7sK63MpsPgVMUZt5vmRJ85F10a3InlwpA9LwNmb4DzoM9yMkgUIpmaRo+qVtkhuNEPP4PGjV
50DMom4A1TVvUkzvdqets8R9kQ63XC5WqWjaP5MenQUqOGORbakWTDF1tlNGXeypOaPeJdwltg1J
uGWygS8GpuBxcNHiMobRSXGOKagPEvZIrBhr8HsczEqQlSS7V3hu9AUDihdbAXMs7vQRkVa3tWem
W2c311e4Aw6ccXaRSF9Ez20/zCGvPh9V5IfSaHa5VnP5ITyZ4oE978/E3wdkYF132oza1aqypyKt
t6HxOM7RazPUd8s0Ny7bCKYDyOXSK0oaruJyoygSgdoEAKaJ3+XfBb77qBruUVbyLIG4rGodq87y
D2YAxe3MhOYo3dMYQqqTNMs0XCkyetYzfdP2xYtNy+l8NjVgX3ABlyq6fgutk7Ip5s/LF41Z9drZ
sEll9KM3kshCRr5ELx87uYHZa4ARL/K7g6VEAO1NMvdLb4KKXa15U2cCwrTOzRzgiP7HKMNjwxhx
fjHmjsgVzGsFfnLkeJZAFFFqRG42O0BRdATmJlHgfWTFQsfzh3HY1XZ/dQMLmVDsg6G5Top9nkJj
H8p2G+MFFW99h4g9PfVz5I/RtHOcjjLE93CRMofiJx6cL9RWSiiYgUp1ZYX2V+U+M6LZhUH6Ewjn
HMgg9iar2jtq8zkH1i3I4vXQyb2To+BQQMI/oK+UBp7yzBJZZskWCc/D7P2RM03zTSbkaVoctGTg
rUw6sZ55anl2bsOdZKzqxW2GdQHbABOo3BMGCsCY6e/Lkhk245uVVbnH9MfylOZqOS3RcAoaDySB
XZ3lEdfE2ZwkKZO+P+TKvyW//sf++V/ZPzFx4tT8z+2fTz/jZ/P/uD7/7Tv+6fp0jX+YKmAj9d88
msYS2f2n7VNTrX9YBntQFcfnX+Pn/7V90uXnWgLgC+dW7E4mEeN/Epd08x+OYZrCEarKHG4BOP03
bJ9w5f8l9EQSxcTB6do65lRs5X9tof8hYKcCaOirokAqjGu6BZr+XvVUz7RhRoGlbZ0tlwVPD3BB
hAFEpHlCTnSZP1F7OfElegqRIQAUZ7oOsN/6hqDwic4Mw0S1d2Uxb6TaP7mCDY3hysfSdO5Dq53Y
b/u1BBYb9Di681k8J4pVeImqNyfTqD9z5CwFj2aFFXCM2BdqNgcjDRIDQ7OuDHY13Emmga8zFEkG
CvkJblzMpMp8rFBmmcM6XpEPgde5YwROBY2rY/ibN/N2cJKNCaNA72CYhPNSRPeH2Vi4sRLdXg21
jaRL5Zyt6T6g6lWKxLie7T36Dr503J1rJ5m3nda90Omxmrmb+cXyraJET41rScpeoYWyDeVZTqJp
iEbgVeHklR21WEHzUTmwqmpx6v6KZrrcM2BoYeEMgOJAfBcAXQ8RvLxjMSj8AHpIrUgf6mfmSVBf
IX7+/ZMYK/389/+0GtYi2cWzYwvtMk+8z7jr8dpgNuS3EM0Jf/F4bBTDwvc0az7AduWam0X4gMIW
PhSVAl1+mE+Q6uN1nbYjAglolP9N2HksN65sWfSLEJHwwJQAvSTKq6QJQhYeSLiE+fpeZMW79aL6
dvSEQSPRAmnO2XvteLGpQ5WUay43hzpqbs/ETJH6G9MgFim1U+vRha57qF1lrexSJdeqjl5iYiBO
LNjlZohTFbiaF50uF+w7tJM06gdlfpT+5O6ixSW/AW4vU39c0wovja20Su4TbcMKnV85S7WM2mtJ
F2fJuzo07dpkI2HoKBkrF9s3h3fQa7l3NVaue9XOFHK0SR5tNblXjOttSEIj6L1CJbdT66Y36Vgg
3hlIueqTYQhagU6/GKtbn+b4tZPTd8PMmGznOO3CwbX7h6qFiqoDp/f3SJ7bJ6HVXIg34IjRw+WG
QRy1NdbqFl7HCpqk86RKb3XR8ZBrXxxNoVg9O11G0A97xBl3xzrrzF9T3c2Pkdk/q6hWH9lY0g1e
LOtOscg5YF2fqIqJkRgxMRxnjmlXi7XvxtE4gCd5oxrdwjjm1WtBfDoAQ/Q/hmPiBs76G0eMqPZa
44HO1fzlNdCDRjmgxMFtodNAe61HTvHChxVlsUzEPH6fjHn2phNuzIas9gjQtbEVAN7fdKPjr7xK
QUPJKO43/M53VElVkOae/eYt8V6qPPpQBhBQDZ0fkP8n0jCWXYIvcuN1ZvcrXzBWR45xsqMJL/aI
1HkCixz68xg/Uxmmh8DGd+1Nfvxc5iZrTTsWm8uj/mhs9QHxV4YvGTbkML+4nf4y51p921mg16e2
y/deZFMM6Tr1Vb5ruozuiaA00RE2x6JU/k030eeKdccnUSX1UP0ZaUBRTT4mDkuLjJcuOpKuIEAp
NFRtd3CU8eQbFobJIn4vNRrrbWwtt7Uu5uskR65llBPwOE62YyNN9zB5FAyKwp8eam2cHirD2A02
UmCCedQmO98PRYYVfQol8fIXrLp9ap1UlZH6BnQ75zsipqY72+pHnO/p4c9d/JY5UdLpMcVYsOqm
Sr5QGi23i1drtIO5SU4mK8nk7Gcqaf6Cd3xBBXkCdtXd2cuQP82oqJ18fHMavDfsH6vHripu0qqL
T5dbyA2hOSXEbuecE9PM4p0RCG1qOcdXc5qLF6jdodfa9iPoueG2tf1nhFOsWpyC7YpR3PVkgFdj
h9bIoZlJ66y8ttoJ+Bb4BfhP2cajnZiv5GSmx8h4tAwTKGfquZvajewHaTktLJGo+U78LdEY6ko1
+OMdeJTkWGN8rJquPfH74fJXKiHmC/iG8Ovn2NK6B63SS+y2QoSwd0g+kDLdScc8xUKlX56nn7xC
aJ/TZtCBlbjx/KJZlX0AyoAz6HwzJBDLCtuhMfZtZ7Gj56iC256/WDhIj+5is2wsS+8Xa3ZabBxe
q3REvUtRq/6FaNV021/o3aJjkeKN0GX/ozTOJ8PRT3Is1bOj4VgQqV7uWxWxbvc7RDRECFCPsc9t
J5z7Ue+6oaca67adO7JyBKdwA657NfhlRQe1jXaOlchnl9VfULp9epzS6iaqpY8yeSD2IHZjsnb0
7Mm1QbkmxfzLiM7+JCtOH0rCb+48VVIvE8lDM1qM1RFGfWTOxZWR9Vd546lbGuYap3k2vLS2tsEF
Uh0cRLxPU9eOgeVWaNualJ1B2+TrVPCJLo/iTAL3yoqAcI44FnhPHbddbm1nuNPjBb3O5b7zTToA
Ncgv8YyIqCfhjovLtbHi/eBnTNb9xNZ7IsbpeLlGPzwOUNrrIJwiRA8xsy+ZgxpzQ+eEXorFITUM
GWYUDlYlMrnbAr6um3c/uhAkYCpoyWT/1StFl8ywHPIeqyje6HhK2L5ZFsePtzPPmXsc+DSYmlcT
0u4+T+NdUohhX9Yp2/SMiX20WeW0bnQlIaPrVU+OzEHm7W2p9eWdxih7ti2fQzC+9YUFkcWksC3F
MtOG6JqjymUROKl4GKM0A40f6bvFjJzQ9Vp/U+dyb5rNa+yXWxSRxnpS+bizx/aDQZiQwkbzT/GM
3Ikd/kuDIftaWdO7hd/QGuQAIIr5YcgdN5DzQ6rovxiKepvZ97wsSjSE4P3BdD/dOXtcMuTrcx6M
GpEEXTvdgU6MudL8EPkdDEMrwsYBVNj1+q3WIzgyDfVlTqCAMa6tSqrWlMgAQ9aQ5nde5tIQsLpf
i19S8UYWRXScsXGdqcFaDFEwSbJQ+vIz7vKCInr1THFyYbcLIcEEGxSXaz/1n83G+NRL7bp34YyL
aAoG65U8l+2oe3dDjUYsK0aU6pizm6YENZg6T/HQPeeuve0cFJLNQFtLzt+57BzSi8iM6KcXO5Kf
qqb97bOPZqnhmqOOoEaENN2xxCZ38JFpXG7ESBpBpKK3Gun/qvoaUoeDuR8AbsmO1IyIxItWR92B
WnCkjGIXdheoNP40ciBmorTvoOUiZPuEDv5rsYgWLRQO9xYJSgqGXy8OzblKsNj6S92Lh4h8vXrw
/U3pcD6JnxFN3jg/RzPBEkYeyhj3taEdgPSdiIM+tJA8OZrojMfBom6nzgu8tpw5WLV7ZWrv+djd
iVjs2UeGmebsZrfe5YzEK8+YHnGTIZDUJJ3hAbxNMnT4c5YADxa9l+L+TIsyiAYJFzToIabSkLOf
bbDnfDrIZDaewSnZZvvGsLvVuQU7jXi8IMpeNTlCL6uhyIlrxmeux0cim1MTW4p2ZXfF+gkVRg1D
OppXExg4oxr9sLDGLoTamkQYr3wRNdvEd0+dL6nAmOdoqOhoNFw7L7tT+pbrMgYvF1U3ha9e0Ugd
kbR+VpSctp02PwrOx7Bvx4yv0dyVxnI1SoBcdsOJ6GOEZyPmBpWPO3pGlwySuAp6KBXn2jSas+Fh
zkvSM+gUVp5og/mMsYpafcOhnqwGD1/FEotnUZs3uYDhNPlmum7s7HVpTHbteFv7zosDP0UA4xuo
Fjr13JXmKz6PCrae/Rq3xY05RNg2PHpVM2Jli3PE1JpPJdNx1Q1E+jlPWOXeXE//yLwvZoDbqEUy
ZhJ3RjUTkL7345Xzh+UYV0ZPiR1kXIt3YrjNO6CHMLeoWKETNr3nWbe+FRqSOW2uLPnd0TMMyrok
QTbZ29RSziqAzwSyLZoqLL+2fNdrp0b+PDN9kc8tmItUKt+cjGOZeWDr2dOuTpJrFsy/9FG9xIN9
3znOjSf9u4IGCxKes/5rekXwcV0TW2015+jyhVJtm3wBrcZqwQFIvyIC79Ft1JC1q0U6J6Iyj8My
r2N75WhE5blFWHvdLch6Tsq24iBZgFuYJre08VbTs9tMWm+2wLLA/OtoqBjraak3qhsohuBkVybe
HEwLIguztrxV5BVsh8VFZkodsy3LU+wMDFmwstsz1X5ISE2nDye9NysH698sy/fgjagV8ubYOVRl
CSTJIuCDKqUzvjj5zhxTIqYMdMe6uvVwUVCFoxg57GvNzTaW0pug6DA8Ten10ChaEb2ub52UGC2r
Ebu5oR+g1UCEHAAe7kSUEqLoG/b7SChky3qjNlgtsT/WPb4DH0MNOAjAcn6X3LoteKK6/cnnDqeJ
QkxkFpvIsrzP+D578AbzgSZo+pjX5ksUMbXHndRCDfKfsrsSo6PZ7W0yoFeVP0y7BZCT1fQvON1R
wOMoo0E/U9tHD92G9NYTcDXjdddk4l4rHlMTspNhS+JaTBD5g0IG3aAtmxlNkALNYeOnB2tOsIQ4
XhQ0KrO32uQljN3Oc9Kn9dr2qpNLkOtGnVtxInKPOb/aUeOTdn2yn00Vr6UoTppGoENje6eRRFwE
TWdklZ+xaGn9UIp+CT2Gfgr005vTusOefeLepiyMLhBVC73B1zSrjUNbsouvOoHeh1BozBjYE3wE
N1RSMxbE8wavSvOrw2Het956ZuP/kJepQovnvBsmSQ1xzdj3ZmsEvHiJtex6j32zw4+/akyBiit1
75I52rCt9YKm9e6dkofi1nwWhsN02RbU/FoH4ZN3wtVyN0cM8G4hrrtBI0Iii7yjr2GqEiGNjP7g
0QNeVXLWnjpEOpryU4DNgGuLghgNe7weK/EDGxP8bZ8C08jLeK03FhvrGKTEYBFj7ih5yNDAFYwl
/7l9udP0nZfcWNz15f6xrOTBIcf6f/3d5eFMpAd2Y9CCz88HM4sPSjHir6e8PCgiVoTWdA7L5ikv
d42NCqeGZtwCySiIzLg6ChdhX0akUkBbtjPt/Ui4WjZTSKrG76RkMdvP4hco1esUQizSYUPr93XX
nyx4aB5lHzA7iswJyKKp+sjl8u1m83djosgYZvq2uJ7McfxecuQVJMadkYfHMgkIV0JRW7JWAB0l
cBoZ3zM+jtxLwlbq1/Wc0qr7Wpba3RTo52iL6FcN+Y1WWlFMJZMxcBEABZ0HAroEOEA5lQs1E9R+
ubYUqCPV2LiBMbjDbhhFeHnwcpH0fblBHPXU5AjOlZG+lwlqX5xnOzUSPZ5LF9YzSQqT0fvI1HC6
CCvGun9mgDYGeU101CCBXm5L9vgHOSDpKO5qej5byCowAzt0o2TBMi4Qw547BTJ3m9XZYpQvhbUk
m8Ul5r1B9LGqkuxt8SjCKzM26C6Y+u8L459rDvU/llIxJ/GESNpTRr6fR7kCKv5QnLXIHe0p1/4y
HGpw4qE34udijI8d6W44rohyaT9xBj256USiEl/4dFM64ZiXV6OJNkmrDpaOGydbrk19rLFYG1ex
RlAPDjBjEFC11RYVBfsZAnvZ9HBssElBIHBWV6OE6aSxxhOWB256d3EpzNhOHXfd+9ob0UnMDG51
k07+FwijPSG/q/MSwUYXtGojgpuKu0G3j25Fl625o6NxLSuMBKh7/ZSih9DeIKOG1P5Y4kMhosnb
DMmbDm3GbHrOkSVW1OgIDRNtT7EB80vlN2FyX+VGtDOH8cYHiAfLm4VUsVk664h/ycG0l2vyyhIZ
HS+ij4dGZ943TkaUnfKzhnPKBuDbaMYUG+qVluZ8TJcjuGqKxxo5olUXB5tdlFc8ziT4QZ2NXnRN
kRqVsb+YDr5xstwWEXXRfxDHDtQmi2wYMMWtke1N0eswdORPLjGjFOdoQa87oorDKEZFwKvY/Ex+
fSMZ+Ml5p0Li1XujmuZVIZXco+NZT55EuDpcNWX0VEtHhMLKT1lD+FctT7NVedvWep2j6AE/81nT
khzq7Hawadn0nXRJuUls1o36YRn6LdlfrC+7bDPW5Us0wPwGZBgUaUKFNUkfpbUdShfgPdILilSS
Qx81mWzRduLp8fzeCFoHkWVnzU8JcYq4WFqSI5vXhLKDt+AD9PDat92nVbuH3soJLkyzz6wuvZDC
LZXJeQyN8Ro4+tsUDe3B7Dg4q7hF8id3uAYTvKwAJWHhfM2zOdykFqtH3LlTzjRWeP5LBtYMfejw
mKFKc51hoUY0/mqKlMZM8T063YtuzUQfLp89vvoVmo56YxsuI0M07svloTAIVvPFoIGQRX8ptCfP
BZxiJfUhmQcDXaR9FCkKivS+hBQaIzio+vlOxVLb6/0vcDo7rX8Z3PRgJpLGUrMXhXWfkYQYCFe/
GXUEc0WTdkSa2T+tZqJ7iNYAyk51gy++jK6LqIM9BGOKGgoNb/XdLDS4sluk2y9FbcmwkjQ0iaw0
N6PDiGbbZIuPyZWvovh1kPWn7uR7s9OuJms4RfGzx4mI+e4n91DZSS+60/3JD2OWIo7ePTSdeCG2
+YhL5yE2yrArRubo/Lg0WEpb96FEGYfh7D1vkM6JlOya2kSr2ufDa2L5yVYu1keUES7uIqwBBFk/
Jkn+UC7yJ2GgMBayzbUmEFF/B7XzyXX1KxyRLiXMD3B1HxGDgq6XP+c0zH6QB1ycb3Mm3wZ0WIxT
YWdVdSBrav9Kr8vNiCvYhZ0PXmJlvLbWlO38ZXnsPP2haAIrstacXU+1GO8Kz3uT6NWDLkWXMw4I
X1yqZjAhdv78NJS9t4nnmohqlqr4j396rcfLgMTYjMynlilgiPWT5S/I0pFv6nO1qRd3M6dsBbMl
vmbq21Btuyt0VDX2p8EUJqMBj6bxauo3A6s3Z66g7o/o4eM7NG/3jsWibKFSPFD2sBtY5vmtVY8j
H0UjUZVcBNvE+mJdpzoa9dR0H5rMyYJ23tv0X6n4elSn9ddR+PcJ4T+xlxprl7WhOAt5x4Z4ILfg
4+L94tvGpRsglSpWxdqJWfAs9XR3/oqHUj76BckYcD5Yyicbo08+8fxX2M7PSVl8hOQ1WzDc+l2F
qQq2fZf5T8akX48ON4jvW7dLy+iJvWdvF6R0pJ+qs+drEon8lW1rv4q0eDVp97K18kNvyZ/bOMP1
9TRWtc6/pafLidQXHPryh8XHEzHU9ZpggDDrCYhrvNvGQUE9zuT2wSYysN/p7D9aAlHF9OI6fCgj
Ys2uoZCjIsU0mS/Xhs6+yMmvaI/xXOTdmBwxzOhNYNDt2iaD+IgSGep5cpuO+geRUAzyfnMb6z3n
PfyBuZaclQZfYJtRwT5vt0nMxb0X61eOFBQEc/+GX3+vqioNPGweYAPhrMcWZaOcDxh70D+ZOwLH
dVrMwk8Y294mmxR5NARRQoFDjT+scZ+H4sEeVL1JZ9KhR+y7HFsoNkxMKrSdmFdSTwsHzBOsI2fy
kJCMsen7sUdHrEGRgPKe72PJ6wPTGDZywEkxGsZH6TngrEAKzHZ0bQ/D01hMQdmJhiQHn1QReCHI
FY/gMOFZOGy0UdOtymG2KbmyLu0oPglvlShCP+0FpkZTb4gUpXVYkdyZGvrror+XY/Y804JZlXl0
dg4xQjZgTyb17phkcXtjAhlB6VdewTq08FDWcKgQQlnbPeMo5PGIuVVNFXV3A7Mr3iQC5jo3aOAu
0PbaOANiCOIGoEcWyD8ocMdU2sBOyD5BFpbEQJESCJ0zGHIrRonek6E9Fu45VyUBRACYvWtbtH/+
y4I7zRz7z6HxLDTty8w5F5/cwr/rDKqkvfnQN9OLNP0bFdPLKBrtFxVbApvxqCZ1tSs1SpQOHkqj
YkJL0/kjTeZduqDGZpv3swC8AkzHnpU+XzADFcEnwEQw+tma+jr5g+kHZXuXU+hs3MWeahqv3bma
wrTxNXkAK0qXHy7JcxBjcPx1937ldIQZJ0b9nFjDuu55AyoRSFNaqsqLP6zRScRgZ7xw8DnE9frc
3VQoqJrS3DaWsjeYCD5Z3jzF8ORZCWlhPCxQRYr5Z0r6zxIsTJ+6rF391AB34LCBjDZQ3whJ74dn
3Wf/NHQn0Gj8vEdMDkDi6/Gk1YkZDopGcDfA+oTO4eLYWJF/lm3J6XadZjoqgXS0iGv9KilRr2dx
lDwLoKSUQWJ/TYetpED+bpFJFcQKJ2ykrqvJSkPLQ2nVQzkhZnTD8DyH0CO3dG3YYHU+4r/pUeTy
2o0Z8/yaDVqezHvXl++WQTspifdEGlDEUt/YfNF4s2/SM2OFoOQJgem8SRtBFT7JNrYj9xWxFmBG
wBbV3XelNfZG68wNWEqiap71nr60k7oU89L0Qx6nrlTQxDCkIW2ys5NTomLLZ+976Dzq//T14KOg
XD+PAKVFC3qEGDGTH9+UxLSp0kG/ThyYRIRaGT7yXb7xNlbvoLHJ5uzXvg7ivTdJEqJjv+46944N
7WMSje942NzV3HtrE7MxTCQwxqU7b6N+iAM1EVlRUN/SUxwTyWTla30gX2bWUagCMogEbA6Pkc/U
kJzJdKOmxKKojjucbsraiJjSWbJLwHM+TZzWYQlaeDu5dIcZm35YKvRsjvM1WoIdjAuHfwD1iKrS
CTMH4ITqsq+GllkwVtmji2NwZVAJCFosICssFS2vbNARCBVtLsx23ZuNCmk1mSyMUUWvfddLA71d
nmMNenU54CoZPSLsncqbw0FMn4PLXTbyOA9pYeBNh5jOS0hhjHun+94e8PInyAyS+ggEcyeRz68i
FDSBrrf4IGFVS0NTASX3+7nzo3DWlziUTdWvDc8pwzEVZ1EBi0n7JXLNO2siajxKqRJ6uoegu3qt
CSfxh+chQzueQM/bFSrSj2a71Su32WA8Ym376ErDJWpBzIdyKcCjQlihrY/gteBMpvNk7jJXA+wU
W2ITIR3cDBOTjHTamflH/07Z/AUJUM7Etzdtjbc6W2kjCd/5PF8lYzfuymIp1oXl7EfoOoyG7Z61
9F090OzJxuQacofcpwUK5dynR1eIfVzoiLA8liEOyBjXWAJyS6OtNuShDYl2U3UsEaxzgIMaaiaY
vg0yhw350mm/6hYUYxPlGynDrqmP2DynQJAtFJxRFmtrBqyjzlDtKMcBqWrgo3M/fxiIJ66Jygrp
nhWhKO/TeIKOi1orGvKJJi0nRizWdZ3lV1WUPkTDyMLD453NaNwaMNErWrW7NMk3Gd3JVd8O9+xj
N4MQ/lrP6NSCKymIfai3S3rojOrWrmgsSPbZK80r7kcV+y+EQVLDqaWtfVGdg+jhbLGoB/rMNAPU
5BQZngq1TKVbXu89UZJRE7NT72LqmSxZb0xVfWC2C+sui8MlcRljNZNsMioiVpzd2JVxYAq9l66z
Vy7RjXZPHBPKYlwMDuvNyLHwSbsDxTb3E/0PcOuhPPM6M2+tM0c5dWesayOi6UCFZ6QfGbv6R6XF
3XGQ2qnB95u47pM3C3ruUQFjMMPRWGwkH4kc9TjZsy05apjz6B9QDkEasc8bI0BytASZKG/nYbky
3bQIae6sRN/dlm1OqwMcr27A8DIUwCtXAQsZcnZMrbusAdk8mF5lBk2MQq5IJeaLKKaVqJlPZJXf
q6Qf2HYkbDmV+ZRGzWY5i3Mtmo57RaZX0PrjeqHmvxEdxJgItHqh3VhaX2057q7NXLtBVIDyY2pv
jEVRl2APh3gnbYj71N6bJHvyflHQPxba82jNe7NmuzfGthMYPlOP+DZH5JR9VzznpKCea0F0HIZ3
webLkSiEkDfcKQUNwc/5JRdzYuXqlfDVHQykdKNflOHRfqvMzbzIBnHLssM5eqfm2ACk4WMJOZue
zdrxqCN5N+C2QcAJVntGlVyD8iXvLHdxY9uIoIi3sqPhFbBKup1R23KYRxQqrgEtvVIdZCfSYzJ1
DFDhAzSL3kPsB5+Lzod1U6ghGLG0E3y1c8sS0gzNZS1oHLJseoNKNtPtUdGkC2SnPpzagrNvNVVo
ql+M7ZL+pP6ld14TZG5GwrkpvHXpD9fl1otUOLYJsGeSxaac9W8+qK1fIOZtWMYOKVsqivKNWZH5
ncsqZE/nB3B3IqCsjNg2YJ5WUfgG2ML8HMHxM6tz7FFcHiepq00+NHjMmnJnud1PrGeUufIfUMQe
xBHWeMrBn9ekB4AD6CIq5KHWx5yOJ9/WIBJncAFd/ipVTz0Q2uzMRE/G7BAt49PMpzFU/zan773d
yzUWBKxLwggTx60A41TFuoayu17UeP6ZsvveLJ1tif5H14dbHPnwq/CjWWb5kFvIfuWC+UHVLi6O
Ov8yEro8wqkfowhcup6/DrTfkWcyEPkNOs8s2bGSFu7i7kjQot9d1z80qp4XBQCB3Z1F1Zak1uEZ
3P71mWKwiWbKdaMqBX6sEjhB8e6AfWbkNI6+Ib4ip2JFy9qf9a33CIA5USY5htl4O88NYUxnmXKa
7BDWDOuIiiusAaPbenn3RcgJLK+ZFXAhICwOjXVMXdS+ZZ9vGleLwDIZDz2OV7oqNAoFuctJ9EJj
qt1QrOC36c/gYrSieSdb+GVzaFHRIMGN8AXP7aGpMC15ycS47x8y5nHyg7KtLFW31pgx7Yn9pASi
hCy/+6YVh7/WRHiF7YmEWXddzeRcxLp5cAAtYsmlVWWiCAF1j8thAbihss7atkfHbah0WP6DlhTw
b1T3hbSLTVSBWcIgFXg7myaUj3PWoG1o2xr4udD150VoX208WYdO1vtW+Pm9d4XIfEoq4lbx79eZ
Q70zfnDMb6fIuts6W8jhbfoAgFk0JdPNtKw4RdhxdXhBTMKOSUZf5kA01+B5FB5bTASeCS8WwrBY
NU6PUbOrX8B4i19OZ9+3pv1R2zl0fOzBJAqKDaOacu9tCqxb08+zI9Kohk4OC07Q/PY1WeiUpUAn
UGbCSOXitottbz/Jl7xbpn0knfog7Oaj7lRzKCUC4mi47aV5TmtkiVmf8XCy1XDzkBUYx/Y2IVoe
rJCM101jrSqtuIlmnEW6mueT7gIPjPv2EKWt2DuLOFE4oIadLdsWN0rDYAwOriEmUgdGl2KP66nQ
BwRionuHLHC+uCIoNvpKSlpsE2EZmeNvNScqthH9pVAY2npopvFs5t9OhNprmBPwmnEYeCq7mWfn
Qa8jk9C8eu+PGLqmWH9I6UXtpjPxbu6jQ207Oraj6qBo7B+g7l1rrhGFYtKfdCqENsnimzwSWpBX
o34wTO89k5Qd8c0VmxnceGznzgomDbsWTLK6NeDOL2WFw4Fqtn+OuVq6BFtP/94VKP0TRprK0cpw
bqmQQdna5iZkNr2w0KzlBR7jyu/26EAEQ8lbgaQiKMdK29B7bwOZ0gbiGsarVNx2TZmz68bzisVc
2Y1+wum6HsuPSNj5cxEVd2lhftiFs+4lkdp+oWqq0gQY+JshGe8LDgUUtdDJ8dex+9Vwszhffdu/
aM3gr0mi30QuvpeiNmx4OyyMZPvlxCULU9/t2AdiHyEEFXHMYawl7r4m3jNOsZuqkhfIMIy+JtK+
EmTgdN5xfhEEX91Yafoqa+blknJ1qhHVVXRQuTmod6ZnHQTKpL3ZsLYe67MDbu3CDEWbsbyZbIZx
twWOzPK1qOlipP2vyGjTNTDp185ooyCihBewQv4eWwnapKsSAIk95tqUol1TsUAexhnnn7spNY7X
ZRzwsCIkKUTLmzUqP4jTtOX9Z7Qh3CMB8phL8L6pRrwIVvehi81XxHjQmnOZ2KpTGQ51/1imfg/o
z5mpOdlmaCdwYlwGJ5Xl0WG2kdkDvXmqDBuCX22hnTVMKJqLVm1EwsiHlgRiuDm/t33500NgQyjl
3tatsLaOv9gb8uVpA/jyOU9ZAo5L9TyMfG8W0Rth4eJ4FQ01XgMcpCfHR6HUsmtCvJAzfmAPGUJn
g6nLo33ixxMf1EqOPi47znK7PFyuUU9BrPn/32eweyen458/nM/P8OdpJEuhwGmSvjrqWdWACeNV
Ln8jGweh3eU2dXwP7vs/rxjlkocut9M54aHLP/zX1T/P//sRm8HG8Pb/57v4/SZ/vyLzXbes//ue
2Iqy0G2soTg6ECJ/v8fLq/9+I5dXMxLoCLs/Lyy1nCXE5RWb3Fna39/f7ye/3Hu5+POZhDu1nA8c
pHtfvcV4RQ5eSQoY5kZj38PIZZhJ5eFyDTJn/fvan/u8ZQE58ud2hsiKqto/f3m5Fp9H6j/3dRid
J7gGu8v9v5/h8ujvf/7zWn/+76+nsbWzrEeP9UB3qKPDaSXBmIbY6c8baQyNDsTluf7rak2CjFj/
eTZiXM/poPYTFCK25ioX88YbxImzsALxykU2LxX9By7+uu/Pzcu1qnevXMzzsA7+86+Xa5f/v1y7
PMmfm/CAe/Y+ZND829/9dd/lZkEhiwr8+fn/eq7Lff/2L0BXAS90dhKcw8H+vPjvj/vns8EZzJbg
r6f5/Uf/9rSXl88X/+B3g9zCBu4PJBn2oW5peHHPN90opY12vvjrpph6s1j99fAoNtnibTL/XHER
kNou//Tn4q/7YLvhbpssO/jzCn+9zJ///eul/u3vdB+4IarO/7xb9IXNoT0sl7sv/2DJkR7gX0/6
X4//9SKXm38/rPml3M1wWv/1K/i39/WvT3P5wz/v9fI3l/sSFGTr0TW/h3SwAnS+yAh1Wmirauxp
feil2fa3cT+mm9/DxWg+a3ZXRMt1Ysiny7hQU8I7JFld73FPuQkzONWHEsN6rlFSZMvmmNp5Esux
7Onkmsb1lu5ve5yRIR1hMbVHqnWtxRbbkWulE4/AZ74xckpnwisfBWSvHSCfbT6pR/gVlBw1Sppu
VdFGxLuKeiHeyEidOr2+BsyGsmxgzdyV8+0s1ZcVRSBF0BOYWc/egz4sNUDcosU8hwIyJCU/EW1L
XXz5xfSoSz8HlIwoopxqxEWtvZr1KF0bJaskcnLKM3WvTUWNe0YmRD605XV87sPUWL7HubwpdbQA
NLGhITgVggCWwnTRJQmAPQk7zQAjZHYxZy7ijuh3A4I178xhuzq5LyxN2Nr0uY6EnYWO4XXxBsYX
KzF64Kpkq893GtbsVdjpnchKBWWuz9o60sBcnOsxmFoQ+i9PplXsKymvUekS5NtZr83YHOp6Ls6o
EGi2zO2sUK6SmI4UNss4ZMdew9ECqjFcUZVgj5FRBtRE3ZEMoa+ESRcg6q10MzZ8d3ZvEh2YJI8Y
ZoNFglzQIvhpko15580noFQ/ncsX4yn/lZ467VHlX8VzngVpwfNUmTjoUk5bemdXhhIJoqeMfUub
vDTqJ4tYQArBimCC47cluNvVZL/rDdrfWuttUwuuwmhRTpfdaK1ZGz+zlpw2XSNqSBvdl5veljFN
e3SB/O//sHcmPa4r15b+Kw8eFw2SEYwgH+CJeqWk7PsJkS37vuevr4/XDwX7lmGj5jW5wD3nZEqi
gsEde6/1LUUreS8MAtdtWMwg+gwq83Reaz95b3rwJYzvs0NJlilCBMga7myRCNGmO6JZaMJKPniA
rvGQuHdj5NUHt+FNjzOazwArwJWZ80UTvIfxeM0MUqzcwDUZG3AvtTYn+9D4bX3M8/V4WVaQHav2
AqT8hxE2ZXLDeKCS7ziy/evC7r6qzCatlttvjQywJ5kbqVwINXUtTaifPu4axhTDpsYbIptm3BCU
uhMyMfZzAgpGgTZZGrLMcOz2xY8SxPwgpNCs9agHLd4wr6VQkm1Iue/X3dhPV3XnoKMzdlnQ+HeT
RQxy5X6WKRbewAw+pt7YgU1arPLUZZa40E8ITyEedccLv41F+VqMIX3tcX71Kohoingd40d7OCHt
SERHYZnZYpi8m1v4pWJKobkBkrFc/GneuXOpvguS2nfwPFeVkXwlFVC8uaIwpvGItdZ9DpcK2onB
5dQp4BLZ5/RCjOI8L0DUoYU6ElnWTTDSnciYvnbmh1NJyh4wk9uufmiS6gkxfbr26FQqr3yz2p6E
MAkwiLCttO2fC9MXa9kQh1j7ZkaTpue8Aa1w5QWAu9qJcUesw4MjF4xnZd0r0Eo4uCuJbS1NOSM1
WWVuYARcEVwK6M3qDpZAcJmm00vg9R9+UBFmFhXf8fw628mATC38MqOQ2b395GL573EfnPKotXbD
icQRU/XeRzuCW6ddBRxar2NSK0jssn/zFD21qd7igTChcX7pU+ADNv8ss4aLMNHftbOMtz2SlrZs
zj76EFpT4BjCUEHFzsPD9KmgIfnpY0LKr9XlzIUIcpexAREGz6Cik4hJgr1bMgir+hyRVEeDtR42
AWtiXRcd6rj4A7ss+p8SIQw2i2M5YsHCpgVXmjNiaFKza/w+TXES5a7OoBugRmm3g+/F62WErMZs
I8izwrJGxyFNX8GppxvLA2rZ1LQjmiZ7KR1LrB2yF9IxiTZBMswbVZs0ZMB1mKjst42RPqvYvuvH
pTn90iumvgQtYaVEEBHZ34WRfGeR/dVUgi5HjcrdhODV6QzHTEe5BoJuHVkIadwFVgrJ79VCpTBm
6DoBTTyYcXVdNdM6y6dz2dHobGhY2SAy1qG98xqsd2YLZGg0FH1NbPnMrbD3Q9gROuDcGoxH/O4h
30ieKIz9FdgZp1UBwMVjzVQdMjXmobTAfU9jS+gj8LuPJoKtO8rb0E2zjTTTQ2iBNQh8wpy6AUyW
cgci0nHjKNDQFU/dbSdidO1Dn2yUwewGcd+EviEfyc4xvtyKAZ/fj3sBLUxOAxolcNhMvR+lNe91
m8GMlzZBc8MlCfOnfDR30koRoofIQ6YqfYsclplRvHpLWla/DkJ35ZTVPRrgx8xJn6cZ1jsoFNJc
569iVC92ga6G1nCmqp0KxsvsbjRW7rXVIGW1lLoUJTKaomGSWjCUUbKB/oVCJVL7ITJwl6BUe2Nq
/05oxaMqu/OoYKuYAwLX9NDI9C0ZWRNx2+zsjtpA9OdwRkQ04XMza5paSWnfRka9ETX3J+AoJz1w
6kZ9mDLriwaFxL4g7iFw3qd2fA8aZoI6RRLqgqxqIya+WfI16OhJVOMbwLifmCFtH4j93EfHTmaP
zFeZyJnFfYmrtIsA1fQJIDyuB0xOBCnFHPXbxAI0mWF4lV7w0bjNMeiw5dDd3OYu0PWh1T+NbGZg
OQzOyViLwBcwfgKPgMxtWFU5YRP+4hFq87sEwNfKQhixxRS1H5V3fMsagDQVY81iZEyPSS1Yk2FW
gALg2WzYwF47zss+gnap7cOio65KP4ePkZxa58vMMB6Zw2vHmzqa5QugrmpFePyzVxsndr6HqPbL
VddpLn1wbYGALhx738bDYSz8XXNoaCE3XBY2CaQSEZar1cCY8D2cGAx2uryO3EW9QBCx2UxqM3pn
8JMPaQdmgaEQJhXuXpjIP2k6XhXJ4KxBzbygCjnbXnvbuelad8Nd2QbvToaYoIOOsI6H9E17HvoD
zJ7rZqapJSS94Zm1kYAdBvNM2VCDHgPnsXWFeeaW3Mtumo8ezuQiu8YbgNoGMxCeGW6X7kW1tOXm
FCBHExQ3Kcz3FS4frqZEzymy4BHwIuRKjCtZmw5Ir7sn2CrpoQ6ZqiDo0bgW8BigO8+D/oR0K1yh
YXzHBrNhy4Xqk1U73YBQr71LC/JjU/lo6dMIzxejdQEnkMn9S5agToXdC6xxBhHRCy4yvNS11jgI
MlRWm87W3qrBw06fhclq9oCeGkZUgpgJDfXKaerovu23ra/aRx5wVJJ33rc5dt2ZlK9105Lm5gJh
NuTEac7r3tH8rqbJIP5j6N7rxtsFvctUI5r4WyRzoAu3NVMRUOoVERsGNw9FWIUmsAoYnzHrQ5AK
PjSbe/fozumLpqgveYJ3fYkOnNp4Grg9C9Lc4ggoTrHvg+Fm9GKWSxXdW2w/m6bjXvP9hDFhdQYA
+QtBnPa4xbg8EU9+414jOPm0RlQpc91QemMS8iN3x7j30gXVSVEsBjTZgENfU4Ks4tq5EBHzTK39
7CqSyJwACORsj190pRi2kDh47RKr7Ktpk7jdRwB6M9bqzghi2uOqQroNFq4c1qqmd+uQSUgxDtdU
woteK8g5cRD9QsuT7ckprHrF3N1YkfD75BTD1rKdkcLK4NmqOQer7hYbKsNeI7kV9MaZuX7SEsv3
jNluKnCOFLSgPNDliob5tuXmTyiIPjkpV2snqZC9Wkz8NYvG+LV9+yMqkqOvmA5GYXsq5XVWmnLt
hYiJ04xCdHYCBHeJu/Yw5cSzc6k77zEzuh9GO8KTxMn4WyTvmwmn9Aqr0bbtg9u4lxIRSfU21vFV
l8/3s6A505fvBAyjVvUQjZlF+FRKJKNj6T+5AwLaygyoOzHlo5XFAO6i5TBBCCBOYbwyH3o1raLc
+Yi7DObcMMEsVvZOiunRNjEvxdyBIVcY5HawSM5+HAQlm5QsEM6IoaVQgkBCGq+Y+zylhNmssmyo
ttmSYCEHeR2MJF1iZV4OSTblWHNpEufFgDEgsZEhVwU41pygWipzZAwAAFMWcgdKEOOEgbhami4+
0OnZXby7g78tk4SNzRAnETZvfSg+iVqfdr7dP5jECEwtQNEpSAkZqakIgaqTQmJM3pbCJOAOSSio
YPFESPqKRPwKxhUrNXY/DLX/2DdXUeXY68k27yLU9SC3iO31mN0bHqtEO/YHgcs/EfMlrILFUdjD
oZ8IsU1s675yPKRTloeoWGCdSwpn+YFtFDntBgHWYXQTBuP2tLYQRWqrd6kD4nJteUh4EHe8xlZ1
BAN3MhAoVgWivyYtn+I0v4Smuuprsp2KBfzXgl7DPFytVLpY/uLNqmjma1oBr6X8npAkldkcbxhY
4RNrujudD2+6Gb6irCUqgsAB23pH3+lsSjDDYPwJHB5rbH3zwECAxVPKB7hSdx3D0NUUZ5cex5LB
jBIcmvcWO+hP0D89+u19J8FZeRzdyS8ErGxqssXC/JJCdpcWk88kaLdqHjFqmPqm5NTRA5bYhEwF
PDk82b3xZHpAk4Nwusfh1m9AG9xlvscgPPaPHLVeXe/epdeOyCTTpAovhoU2psBe4GAaXxKU/s00
OFfIxlbgL/etDtEP4XpOnyocoFdm7B9Yk+u6DMV2jC1OYj2CN/wGsEptRef5qgkwXVoNPr8gmgkW
wnua6+1Qma9Gml65dWfv/ZFU85Eg4T7F9FIBBQ/69iusoNA64kh9gSecAgM2jUNVyelruDGTI5W0
czQW5UkfeShkejiSjdpS7xv4PrzXvBJo8NyYGJXwNWzD7TRhSDZ6cDgkIiG6ml4KGaVbH6Q2GJJV
3hPy0+BqUTGjPdm9JjkTdp9p5wasPRIzVaOF8YCn1uB6PH3gn8WL+EolT+O4QJIKBK3lQMnRq3YN
LL1cMQTIEQl5V7L4Ln0Nxjssr9sg3InEiTC9jqcysT8BQQA3iiGd0wSnGfIVDdNTgoptZxSeBxlt
eYgYmrMhxCu8mc11Pu28FLfqFAVoPduKyVfAKLTwIUT7W5n25SrGZLchjjrZRNF34adnU6Np4gjm
cKx3Ski3zSEci5YAokaTL29/DwJTR/pkMbveI3x716hZ9DwuUXDZMRHld8EMaKeL9DtOsfoO/bCr
7PB6DhCqVvxn3Szze3O+qUPvoG9Hnqbcitc4lT8i29/ZTv8LkuXa9/B5wdq+WITmZr1+9qzxNNUG
So6KU3whYN/XEl0Z0z/N9CrxSIhaWuFhOZ1ThyAi0g67XYSAUTFsXpXl8Mw9ihrEKhG5DECb62Da
83MA+bpgk8Des1LzCQ+qsYmY/j1LG+3IUPl3bfjtjdAKxQv6mUeddVSbUFccdBbrxvejFaIOFElo
KTWnBQpe7k00u0W1r2q1E2+msvF/iOcx64gSiur7gotHU1DcGWkybVopXnu4H1ZA2M6MVotvxgvO
WAgeg1kR5U2BDpKc6GEgmDGCEZczLCZF/F0deLa2wPXYAyULg7vyh43XDxDzVeJMwNVdKjmpqdpG
tzNUSAjM17Bu7NVkF9dOOjyO6BR2UxjdxqAghYeOzGUmKxnDbjgEngds3uMkHqwPpNQfGudyY7Iw
E+dZh+rBVvkGf/4lJCIxabGgEGPR1NwtAdZpdzw0wnztWufT0EhC+FxHTFU73Lg0Y2Ke/3omOc20
+2PVXZPmc2nYADwJfrhurTd/Oby6ZIzPNVoNqzgntoIr2TdfZTUuWoHntKvQMoTItQaAOqYJGjjz
WS1UMV1eeIfZxE3lMEEu/PYzl/1dGXYzfACHM033oFN5QmQBBMzAxBIgtXeZWPLGDBi7WfxDAWAx
lLGJ3Y2LrzALD7FDLi7eYjNxvkO3pk9V1+VGplawI0XdnsrrRCXjuq7SY9mP+EnMclsVzkdiNVe1
zSTWI1CGPOV2FbfiM/TzuzpytryFUwdtHhpCMw/n3IB+kyikGxH4i0GQQWjgzvB/59x4tBfPGo6d
RyN579E4OLNNHIZJIvpgo+3Myo1orS/dtUfbix4g4gTHIk++W3+52GH6Pln9S5JjVckFTuOm4DNH
w/WUDJcijh6wUHxQQnyYi8xZF/3OKaf3rgSN5poLGTzzknU4FwR62Rp5c/dHp3Lcj2yZGzHRmjUj
+wrVOt2E8N3DErTMVM9ZGpxQQd9n7iBX2jTe5mA4mxVARC+/2GzhQFH2bVEgMRgIMkOwGA3Ra5TW
cv1bOeWXI9JPvyx9CvjiLjOqFRI2NheFO8bH/KFANubD1sf2qujopQnRlSIlG4EpSK7RkOSoX6YB
C1No+S9xjCrW6SC/zIM+RTPgRrNETG8UwV5V+bA21+08gvvTUbKbA32C/fZBzuY70vGbPvPdbcQ6
5Q55we1ATkBHPFtxAQMb7O2aiKyBiBlt5KQgzteGn1/laT/vK0dsnQ7SD488Y0sChWtzd6Gi7A+k
ACGVQ089uljslg9VCu9+1DRvwDRxKqeiYxXnF5E+Q5DZhGlxW4fta9ijfV2W4DwRnJVTHu0CxUKh
l3+N3Q+e5vzq6/aazu2N3/gmpwR7YHeytk5cnlKZPbSh/ZaNSnLQCylrh3LvevM2hDC47fPoAfUC
z2FzIT+TXHzgNPbQTtkroQlfnH4fB7dtjxo/iCB7aANB4NUpz3Xpv1EedMcwpETxadSfDVdua3RU
EOScBBSTfYCQTlsvngQlQxWcs8k4F7o0rjlrvowEqW3mToN9jQiJdAiX4IXBDcwlnXFJ9l9eQ9M1
GBDwC2BYGV+ce1dT1z+SD+Uextm4LjmVH4MsoYkJnLKPBg6NgPfE1BjrMkZ0X5LbMjWZBf4ZLXMF
rZJJhOag5obmPvOt/TR51dExXOT4k+eucYBl98ZEPFYEmQMOPf/79z+DDhpzXzK+2egUHHydlzbP
qtbhGJ8VxG+4myAfX10ZXRj8EKGl8VRVkCALnQHQdfW7oo9sYaBeadEZBz7PbrYoVDvp0+mzSJ5u
1POc1s2+p0KvB55hfU0DMmofyrH4AMzv0u7h6TMbw1FavbfX/q/WE7CXlNFQRd94bqoeuSQqggZv
itFNLRYmSns1WD+4gblpqLAz3/8UsQSbo2ihQ1WSHhb50ESCVSu2JYIFcY4szXMD0aZ70L7+Cj0b
84tcxRObsN/5BPdFZ1PSsWo9+8VLrjukCHiEL9XyctEygRHKIhY3fB8899mVEDHc/CDx36z7KT7P
piIX8qaMwTCgrIHBisMdI9OxJpV6CPQNHsZVrQkBGB3wxwEkLye9i5fRgWdktA3H+kQq24ALQnBH
QA3ddmZ71fXoHqsAOmcxIVlD6MZtLY55L8klcji9wU9BJ14lIZ1Q5XcrS5cNK0volT1hvAMhdUOC
4ivAW8qhMcbWKLLfIZqbS5u0+4D2tulwUhaBxwN2AsKCq2rrheZrNOmLF/yigopPZr14EThwlpGb
sz3GD9nw7AtsKb3LGS0MkMeCK12NbYFKuECZ4cWcnWHTg4Af93FkWi+Jx26dkPnqJLRYoEE5eys6
waSErNLLa87Yj8rMXhoyZbZGjcEACuirE8Dxz1wg8IsULkaRyZdI9II2D5LOIU0qdJq0PTH+zimz
EizNpVFdAS+/Hp0k2aMM4qfsk2AWtjNd9TFjSMzIH9j4PcOVPuCnmoXx1o6c4QxiF92cpIBEKbKH
5v7RInqCeVeFsxjSz0rQsHLK7ySubmuPmNR0WtxFKZ4RWx7brCXlMWAw1cw0n7ROPjqafDxtCgOz
KR2ztAiPZGouBbT95ij8r3Qrgz3/ur41MzRLg428bRk9+e8VHRaMSwa1a3vGOIBpEENlkELToxi5
88G8AJmj2dmZhrfvr3tjQdBkXbn1cqem5mfsoXrij7uKjl80dwPzMhaMJ4IEBke9QTwH27JOursK
ADdQ7oavZigAk8eXwIGr0NG3GUnEsQbamtRS5THul0ADnghhJcEOdJF5aRm74yhlE9O2xmMTXXJp
3nilFHtpdmRuTsVxrmIMGkm+DRfy6RzwcAgC2ZwG+u2Ji6UhTsZnleMDNdsnpmZ8//kMbI6OrB81
8VVa0Fbn3JphfAUzL/pdbop6PVR5dG4189MKYj+wgdE41axiGGDAAlvknhwgXuFJb3NnqT+L1jnN
/dFJ2EnTqHjO1SwOeM5itrBiupLNMhOqTWPVWRm+LZ3U1LWkEhQdbTUZsiyMQdok/9AI5EbjmKWc
5yzFNqYtwpNcuc4Jo1k5A0lJxPbCNnOXW/ImHXmJhFghABK1s5ZSClR01Rl/7UuruLa+1Sooewka
Gm77TTY+14pPXDm8JHngdGICxbbGSEa5/YvjORZS8Ozs0pQ8BcWdSQuFFcWgm29lGyYNlEeQCFti
k2+sctqJii3UWqoszaxnq1yU4HHQHyQH95VpENVndzLfMywWoZPvPGSYYUgKANFeppLtfWb72z6e
XsAxnMte91ATCPPLMF+C2mFENAMQGKOZf2T8yszgCjjBZylUt9FudxUwQ6Vx6NleDcCCtrkqv+2W
fGfcCbf94tR1ffc5DXv3gE+JRIWqLFctGtSNXVWHLj8RMk3rxcc1xY0EmaW8yIm0VzJ37KO2cXZS
VjisOVla32PgfBD414/zd5dXd14Zbx2nup0boNRNhLG88T/Q7vHT0lYYuh99yFKbsWTLTKl4lDH0
1wMzZoV/KiZctwmNN68GvNxZtblmv0NSIA29TWf3K0wAx4aMvQjkotLhnCNXExUr59q9XbBXZuNE
WnVjHGPhT1cKK86K4A8MzR3FbFCMO6M09mkZPbRGau5q99aWBoWhOT33I4CqxqQrPNZPbc9ERJGS
aAfEC42DB15nTGfefXAJm/YtVYzIxK/dR7cup30OwTwV+358kTbHgQ6/2ir0DGr2Q1044U1Q4Eoo
BGODBeLeoOct+jfgEWi6/UvSQb6V3ffg0tAvY1rwfWA8tjQFCjv1QILniuaHeCLNj25r2mYEYAwf
Bkf3OtQT5LBIHrM4vjNkCYTGgW6jZ5LgC4/+tdVz5oMaR/O/zH9MMXy2vUnFooaDxd6zT3JyRYr0
E0e5z89iLjFcTsa2rgn39GNWFb6iunTSfSjAeM7VJjHiQ2bCFqp9cVs1XnxVoEteA4UPuMgrwphP
rCPynCu8NmE7DNcl1ixJLrE7gs4KSZKaihuesDFVsFhhKolgouboQMrdFBfNGWcZXX8vLm/NufyO
G7QgbRg/2Kbnr8OK1mtYOBD6KhonGOi6m1yto8z4otc+vMOzZvqKjN2Q133DmG0e8y+t4YNqydGo
bq6rxZkTW+a8D6Da3UTLfxy6b5nh6as//gifylfv0HkoE8WnbdxHwAUjsaDk2CdIIGgQJTvX8CAL
1v20KSv2Yb+0HuMuilkH5gs5esPGsm0Q7+LgKjxjcvZegigEKlPT0y6abNjWPgeZbJiphVb1WFTH
amwee13OexsD0rYHpjQSksHsmOkcLJBqz82Di9jFotSST4HHYGQgY7DHKlT2nLySYivqprvuS/c+
zbmg+YxftbTq69Zry1USgaTk5xHAG0QFr6shvqn9iSY/bUYchZ9DZ8Ek1Yzl4856FqrSqDveyyr3
9+GIwboAXVbrm4yJ2AYLO3JilPN+aex6RqxWSiRnAbQsxrTlqx5reEEweTfusqwCHuZfAyW7BIqz
CscydLAlvFgjoR9joYf2ypIiZ/xhywXGpt1bS9R3VZfQhlGQOCbmn5LnUpC2nATwZvr9bezjGo8c
QZBlngU7IwX/Vlnur3Z6vIft89iiNJM15YaeUNg20xIpM39LkPC1gM4a/2rFAp0zUn5GSBqmXqDu
Bqp/kjpPgyif6gQxRcvispvHMWlOXo3CB5/mFp35k5XANdCe/JJ9jU9eWKDlPFusfYI37IDoUeYv
2z5QRw/Jz1UZj0/WjIUvKA2m7QUXQMtvuAH7LjTWOEXS3ei78WaI00cIEcxNNU5+ZOTI6aabXjA9
cKT/Ft6iQGFXWfvDvO1sMrv7+gJ4jMzYvDtOvX9TNgyINb2IxBqR6mh+Jzaolyx3fup5vEjwBlSp
G0KHThiS8xWrkzj4tNklEp9WslRnzFFuVBxi6U4aDJu9OFROe7QgJnXZ+GBMs3Xp0ALZpcNjIDrA
pYC87okfOxHgjGFFGAWo8m5OeBhw3Wzy6ypETwRInlpmafTcPmzZtmf0n+z2JHIYbettGjjKngxZ
LdFdWsDlC9jri3rfSOuoemLgEwDJ29Qq31MVYa0bsSvZxk/gdB8EZH+2EJVZ/fZ+qPheSNdY44NK
dmpuwNXShIxj4tSNmAmawM9nFyBBJC42OgxMbB0uc49mGeETO+xV3MZPfP/3+rPGL7kJ6BfQpqXp
33gmvkOOVU7wMzbjfWPrnzJtX9ypeWAKAYU0NgIuesvcGXdZ5XMckNai3mGOauC5VhK8kRkSddpl
5Htrw2TqrH1xKivr0/IHMEs5OrFlmpW35CJxUgMWlpfHflSnvr6axLTX3EE56r2MjdtXxqvoot/a
xokNy3okZxxZm497vv7JdfPilQHd6Ly4qeTO8nlysqen8OsOmewvI0AJvLMDw5Nt50ZI6kxZ7gIK
1arU6dZZbC5sPt/a/mGg6W7D2buMSNI2uSW/0iy4wywcXsEQuiLp+A9D+aUEEEbhnp1JqMbPW2X7
dnLMLbI54slp/HS52lvDGJybtqx2QVPd4wPbmk7B7Z/Iq5pDadBW5NZ0oAcyr2rZ4TGSxT8ExjaY
FtqjyA0+NzhFqejiUN5yCFPB1pgGLBChd6KzsR6bfHkORtZ21PljWNa3ohObEagDbyPaDPhoNy7d
8nVNz08BzF1VjMvX0QRDT4vkHKvqjmwzvLpjycRqZIgxZuStkeJUtQaAkvKmnU0LanO/wzUBXi2h
KCubQ5GD+ujoCUc55J2WLDk3nC8R/Oq1H1b51izbq8CNj35AwBW4iJMFgHELv+Yl4rCYEvkCGJcS
gGAZw6LoBwDxHTDQq2LACl5gRBtjsj9UW91Isz1kXjptW4t6N21xh1BXG+s8LWBtD7dtID5LeQoE
u+YYDaQS278eGodCOhAre+9HT+0HzS9Zuc9MUPZjHjArSU6CQ2kYUEaMgX2j4/GGhPObiKAJuyNm
NUiznUV7QGXqdrQxw9GeqvdlZV7BlQFtVtsvzQjvpqJhSiIl2qE+Xnu5us5n8eCL+F6yp+xcoh6T
et57pUWiLTxiN153BQMyBTIpjulGYoGLsUjY1Sg2yCj5Pzeg2CnRxTTwjM02O0YFqOre2um2pSqh
2ejlIxIAIz3Lsf724/47ITvUj8mWre5Jouu4aSasMMUruvvvaHR+ur7YkqmxEWZa7k1jZF5GYpRV
cWpX4SctWQb2GMhonhk3opgfQ0c/x3o8mLY4YsqsNkZrnyOCiMHLotHpeCA6DV7b8y9a6i2R8jww
mnrde3LnEJLXmsMnkvXbNPmUYgEckIuUpHdYwmy+P4IhfW9Tgz7A6mQ9eUWNGsl7Czuk7Uw6zwaY
BMKMAQUG2Xh2MvcBrxUN7sx9Muv+3PnFzR8o//+fevCfUg8c07b/uFRf438HP8Xmo/34r5+8jdrp
+iP7+dtfnn/qDA/bP+Ue/P1n/if3QFt/Bb8Jck6YFkR5RxA78D+5B1r8le9Wm1oxPjXJNuCVcoSD
4d/+Ip2/AgWQlisdbQpUC/8n9kDaf9W2Z3n8jUMqgiP1/0vsAfEJZZFOQZEfv//2F8f2HMfyPM0b
BM8spSn5+6+P+ygPmr/9xfpfLm7uOSogrwTK+3K7JVrgDrXtiJu1En9Pzvj7hbn9+2/9L+Zkt0WU
t/y4WH7ZP7wY2mlL8ElJcxCkNeC4/ecX87u+skUR+IRuW8nOdpeSqUc/ZqEH3FbAsczvpjGPXcLt
MhEZ475WxnhMMxRXUZ+90+G4KlJm8PWA4BadKZFLRMzIhM3AzaMn+tePJYOqtVLiFNEP2pR2NWy6
moGxRJQxjhoavROdi8A9DA31g0FjhANzffsPK+BffFCt/8UHdZTpmhyoLcRBf7qqoUJMJRLXO0wB
IoGWOlvEbrLpIjCyGM8TCzGDgxASQeFvGolDubSeopwZnL8Ed5YtkMXsEJrZbyazc5r2w8YllBNF
jLNNcjsjfAV0m10A8ika8jEzGnsdBm97n3QpwVmuOJIs2IAAldjnWwH/I7mkMeHypgB4UQgGLGaB
gid+jhajUDqjb8SChqufybq5lin6bxJvqEZgtzuSt932nEMHbaLBTQyU/kH7OlV0YcKgOoSu9ZTz
uGT+BcOdruMhRiZPMLAgDllHv1Y8HfJyuMUbCyCnEcnGBrkx/5BCeJuYwS9TEMRfSfRQdjQchpGI
9aJxN5NMCKFdxElIdnvQs+tMof36D9/Vsuj+vCi15HtyaNVyh/5pUZq1LEXWzh6UfsNlv/cfY5G8
e2Tm9sgv0YpiJ6xzaPCBZOaHK4/4ZrS3aN0OjUHcqw/wDYnmIUiEC1krNA+1VlsfotDGjoYrbJtq
61Tu69igHbA5tK3MfkLhH2cooII9NSVx12lLh2a6s156E9GkjcDJiUkWKiNOfJUWHPML1n3VG9t6
GLztLL3PNJTjlairV3h0Z4AKxN5FToxik6aYk5wyu1wce7dZwcLTI9PAqT9HFgJ7J7/1mwkT4hWJ
a8fJVhvbSq9j37jhCHF29DrFQSfMpl8jQmL+bCuoNnyLMqc8DV3vziRScuVPSys/jm8IZ9poyFxj
k/xSMlzxRd1nHivmP3xP/+JrcjmCWUTISK1s85/3DqAgHflBg3eIRIna3uQs6wbOBCQVnqb9AAbv
9d+/oPWvbmLiaoQjXccls+VPC8MB5MRpmVcUIxW5Urezy1BZLjcD2UgvDJeuocQwYXXRbkwLthON
It5NG09NzsQhCn4bi04aAajd279/b/9qzXqmdpcjPluM4Lnxj7s2HfY8z4wU2YN99hpKnz/idnmS
0RV1tEP5BIw0n7P/8B38i5eVpiWFo10BOVv+6TvwGD+76WC4B6TGv2i8H82S/cAt4t+mAhgZkKab
0B7595/VMpdf+6c71LH5Y62Wx9T/9YwiUd4m/EK5B7NFCRMFN8GADjQc0rNfmuSqlMTEyR6xqESt
qB8TtAirarTJW4AublkebnSsFR6PJW677KLi4lTFbDK+maDb4NeQ1r6fPOQyeTwhezKxgZSpSjaY
lW/lglZOp+glr427XKqrvGcVTDpIN4kqthWvu01HtPzgZnZxObSszVslCny7ito9SbOjp3gABOKU
mwWm7fdgYtqk84DBXAgYUzM4rgpca8qtv1p0I2WCs7yDB+EvMG8fNCpClfd24ATl8M6GRCebpIJX
7aMQpVqWvyM8RcuHnR5HLabdDM1tAj8M9ZtCxzItG086zmcCq7e0RDHxTHxtHLgMRQhjxLhuLdLp
UfTFE8kQ/FserSsPdw7x6um6Mnpz1UXeI7Bm3pjHxXUq8aqmGU728nSYNN6fCvKG7THcCcmyJ1iA
Yw8pBZLEgaU1/x9WhC3/FNXEGIroAouFaGtXeZ6z3Lv/ULb4tp924VyPh2BR9wxiF+f9DfrieW/4
TFB67w77EaGQVnkR/5u981qOHNmy7BfhDhzSYTY2D6ElyaDMzBcYU0Fr7V/fC8i6zaqs7ro/MFZm
qAhGhoRw93P2XttE4Bu27lUNSqN5HRyn0fI2/TbtpTm3J6EXSv0g5ADELEMVlSFigETY04dBE9KB
o9H0DrWlIV66uBFo6RP6MruOC/qm7WI4R1bv0VpCkwPHMHLR5U40nOgOG2tbkieSpS1aO9dmeeGu
G1NJRhA0WWE2/Wxz5+Qakb6xbO8ryVM1FnmvmBU2oGJQAbZ7I7HqK+X171QeEXj60zMaUGSY0gYN
RNEZvVWpnkw9RKuUP8pKzuLHGoldAeulFMYnr0uHnWG5O/TbuGNYQWxbvCW2RKevOqZYAYEcrRK0
tATFlxytU9hrb5Qp6UuF015m5gvVmM8+lFYEaTYxyhBnszR6imN0FBUSMMfXNljEoNZRwHMa7a5S
eOrIINn0rXvjfZu173qHoKtpz8lpVYXDkxmXB6rlW6lnEdjS4VpjqMTb6OLF4aeyXtshpdBe9Y9k
sf+kPUyJA6VCXhIrgCEw3jgunxse8C1kYr0moIhiKOETCYXidaoMnhtOmJOpxSMq2/Bbbagb0jDX
ZhErnbgtor2jRkW2JPd+HDOOZJ67plb9ztQM8jmw+ridCDBH2LezBDAslpHEXNGQl2F16gIHe2Mz
M8JUlK+TGIR4bJKj6Hoz1ZZDIiqh4qJAwQUQI301CW+CxxxDnkwMGiq2fiznwdmMyLlOw3YrLfLP
E5F9okZCrn0VvtKle4rt6hzFtP2c0FhXCaQnUH2HDIBFWplYFsrdQApEaHEwTHhQdLfomOSOCYfd
odJZlPuy6NbG5N28wIHroPVPFFq8NYXgl4zTFSyoeQsHVzv2TXIWgK7Qwp2chJdhKHH2pW+92pVN
khJ5BI0INS5D5MrrjC7VWHEVNAJyvUJ0ijbwuSJ6yZPxHIu+QU+lm6Diy5fRQNCmvJTaxliYq6wT
exdL3MFKGEvDBEw4csNxR/MckAZyrRyA9jDBqe3J8IR3cFaheT/13bbUtPcMECeT1hWjDTQG02D2
RPjiSvj9597IHwOd/Z/Vun4m+ezUuPrR6Jmh2sxWCrvMdnmnPRHdjJAs5xJrBfkBtfs6jaNbPOf2
Ejf/2CDaJAcEC4GlGQjH5swIwVmNDvkwJRGl8tVIs4ae4ZiAV/cnsHpDfE3iOXQ921dV8ZnUYSIc
IwNZDtoUULto0sbUfPfakx923ylMD8d64Dz2RqIdQYikVfWUS/t42w1eeIWATeldy69AoGDBt5vS
DV+TDI6ti06i131sSCVhTufOqT63VfdMxvYXCmZJpU4VEZ+ryCtA1k0uRYI6j9fKHd5S2950rc+k
u90jbb9TY0tXPIehGCPVQf5SkJyUvdRpj2gh9d4TWaENT8anlEr9KkN45CB0mxVd/S7lUp9r4J2J
iVebqSf5M0iIEE5GsQcfn2CYa1CzpJc+958piayHsVA0YJAplUb6mQok+916LfUhw9oaFSsNQijS
lOHNMxhNtFhPbqXm5Qe3IBjKE9UN/bq2K1gdIK88aGOLE2Na+6wbUSFMyBEMhxq7BTGM10Qh36Bw
NPvHCkdqPItty8JA2Gq1L9ggbxoQkcRs400O2SIGbLtqpdzirECFqdwXcnzyo8oz4prHiGukakr0
7/gjqOYcZRumBJJj/sX9/O5Hz0h02/UwcdEMzVseIBcAV7RyzH07WiGqfDB/FVfSuHZOyUw0IhOm
JQzQo1SXQJ4hcHBju5a7RSdsMpVElz4ML6WHjLMxOkDTqjtRaoOgxXA7aWDD2VeJN33Voi+c5c3W
j4d4Y3vea9d4txFT0yrwkpemrPfWKNj9ZKKtbnqdBUenyfZJFblbM5yKTVhWoF3gn+qZftElKz/m
kbTJOuqqyvxUegTQWOg4EMXgqV2lUd+dbSdHWRZ8MwFjpcG3zMIIkVVoQ5hNvYB7idZtWqLZtIeT
4TdvuuZ987Po4JSowCZfewVjMaxcUWxY6/fVthiTQ6dbn1AjPWdcXgj0kPeU1EBqu6Tt9t4mGVhG
JikRVe7PODbQYcqaD9oXb8OsMXXRhwx5eFeY4Sc/+ITCJM0p0+qJRW/d9PaiHCGhhcZhee6AeplK
bLdrICNPI5oC02NqMAh7At+9potHbygY3kJnQGWpkaHYx3gLa9eiRdSpF61Lcaz14SH30nQz8niO
1Wlqk5927yAhTQksAiT5Vqg5YUO3t0Zlia1uNSfFNY5ahI7nVMrzWHtQe3kzcss41YL0NSxxAVUl
aKAqeAkNlmvmHJA0fG61glKx+8kIhP1Jq29IeB7pEdZbmgq4eTXlrQc8bcj1s+xzUmh7bPGbYYpj
CKBy3NoljRLNEz/CWK9P3fRO4PXDMGjASKgiHLVy/NS6waUNfTCBOGpyjQRdW3uZSFPBEw/GbygR
2TLhATGkrA3DQAo4xnpISoyLc9YrKh+NlWtj7XzH1imbhs28AKx/bWxFq8QqMnpyjn1juqp2hQli
ViYIaTqlUdehkI52F6kcX7c7jYTDEWzJrY9NMBcosph0H73rh9Xo+urUo5SE+Sv3KM3w+KY6AQ8V
8+9WFXfTmKgTtAB1ijNyprxUwRaZX1K2hrvvEEJVdnCwpHcOJOmEwLbuCASuuXbmr7XMYD3W5B5E
vsHIMdDdDd2wWiWx2HemcS1t/QrvdUMEO+lirXGNDYRQSfbCIc6wayUYUQJwXV3AbMSms1xp4JKQ
/56VpKHUoMpFTPmjq6OHQWUmhez8hy3Sq0seaMTaQ02EUfrjlWnSiOY/fBiK5iVvkqcqic5EUP6o
h/EcGVg3pfEuO+eLdYLn+CnpvZYeUvHDSIMHo0WyZAwZyx8M8DH+CGYZ175zGNe7l7HDR1d3576a
pylWuIl1xdBHMQzhMlpF8ku0KeFi2vIuKoI1VXrZF9Z908nWuwkGIxaDHosYVi2RZQgCOF2N3Dr2
KCFPJa2DmbDSzWgTx8DuZHfFq8NMCEdTQAeYHU12zxncQ7HWIoBkMyjutGzyAXC/HiV3zLthx2kc
sqrjMpYO9p4iDRwPPYFoHWW1s6rq4jlOWpr8zFWWvbvcWo4VAlnFJpp85tlm0IV7X8DZItEmOy23
pNWZlHkcjE6hh87Pe3YM0Hx2pr4aRSZQnYVHwGHg4qn+DH3+StT1Pp8LGnqc/Ix7/5kF0wG2F8av
3MYTGrx4NN32k+PNYm37EI2MbjkC0hUWOpIIqO+gz2Dh2hOpxUlwXHCdNCxaeu4s1i0wZxrMgq1t
0I+ehuNSw2zj2WNIEzRAKCXJW1wRirRTdfeJVRvTI53sIEddHRIwYh4wuW5uIfOLtc/PU7fxz96i
IDd7u8Y+pllS8wVaA0ZiSQBPoOgiWUwxTy7LSxLdOBHJTtxWzs9kHtbn0t+ySPRRUZUO4hELr5Es
LIGygSW36nltEWEyy/r2iJtHbsb57SLffBFi2nqk0rF6kTR0KXMh+X6u9PQLSUPMa+GUrfQ0/kbi
+09rhEfbpkdn5PvF9V2oa+Z6CJC7GbpOsGqrP8aGpMaGVhAx3b0GuHLlFYyuTijyNdo4fUvUHqBe
KJBjoHYdlMC+FWojHC/cOMaDj3CH4ZkpXByV77L1n+w6B2hpkehtJgc37d4zZ8In3htHQvJo1keX
lFBUEhQNZJW5sQ4dHGEu9VRYagUrqPmIwTTobKq5jukoojrCXS+oHkDSKlE6jRiwp2gd6NKmjEA5
mgYc+oJcT4+jzTnezWXFoQD27g/jrXVpTzlUBPJhOpciYL7eU6hw4ubNl+UesQILUb14FUg0ac/B
TImT4VwTj4Ffj1F7qK1tYTJpouaeb7LaBaap8aEcrX0Ye3Jlzp3g5F52T8iVJgqhlzh+/KVlR2x7
lb8aOkNZTGVwsIt7codyom3VMIcoPSprRMuiSk6PxLzTTInMjcJJVDGblp581GZ1+Qgtc93yq7gx
VQza8Z+jLrpppFT8OuqSMcQ6qMPKHpmdDCPBXEL/qRTzh7D/VQhJag4ehf6Jwws9zVxfBCXxnMYE
/iEgwSWszYF7zVHaGA54KzOcl9RzJQYZ/62uaUCXs0sKpzSFpB+Rpt/l1lPYo/mbA5qWnzSKwXsC
HpgLlTRI5v5xNAcAes9FAn6dCHVb9eHFzeY6rkZCgtPAnuAA3w4tcQzjeBfTe0eCylouiyya9npq
kNalWppw4pqWCMspNqxsBgq8RfPg1rJfl+J2TjGOyvZwBNpDtgAVHs3J8m2BagTvbjYncsVbA/gH
LF4rOogWJks6JZSNMvvYtQOkmCn+ElhUYYR26QVFiTouTmlmPfoS+RHle4bj0D1Xgwi39MThE/dY
dDPCewmAaA+e/xQ2TbQPfcVJiy6e5VfeFQB54yLZpQMrBeWNRxFNx1qzP5FB9ZNVAc6T3D+1QfJ1
CJL+CNg0Rk2tfmY6cFIOYDuksKZ5yZdowEBd+yyPc94koW6GVO82lO4+M6nO6cB+18qOAGaCVZ8P
POoXOM2T89KTSbX4J+UVdvMgn6PUuCMC7YbfwNgygWrSrN262N5x2CSr5RhTFrZDFHBoGMAZRn1t
bFG53prGYiVQJD91xZW2q68ml0oCNzJj409Y0NAznQ3kfRsK9nqGPtDAyDf26QZgG3U1rTxOCbJg
Qu9RgxfNN9wg17mK6yeXtsLS2AdvesZJPTo4u+YICK9v5joas2Bc20fHt8PNxPnMN2x+VARjrsGX
nm26xqxKTHGILQqkHsZ9EPxcV0IlqD/QasuCnvQ1r/S3Q/SYOON7XfUnhtiND96XBf8c3wyZlYoh
qiRmiSPLHHjW/t5otfsA8UYRHYvqUOsGCeEF0p1hH5SgQekUvEVWe9MhYhdUpIQRB+RUIZdxWXZA
5A7ZH69OSxRKB2p6Mzifa5HS6EinFwfKq8jc915q3+q2INRBaBY6WLWrzKMjmBZGcUQpyjbXNeub
0ojfSqy4iCbGLwjOtVUDubg300uSCdY1uUCwMBuCeqeZHXkHuzWeqzpfg6+/0yuCAqeIoEvSK9Is
uigvdlZ+Wh+8Wg/OVeF8FV36iRz2SxahS/dmckOccjy6M5hBRxUvIvuT8FWwGxqijjyr2lOyBUOq
SNCYEfNW2/XMhJPiPBK/cHLaW2RRzwSDephUNm0N2/zhK6OSxKxUxBMLPqpPl/+0bAK96hAI//f9
Rd8M7OOkNYU815Wo96YWPNZ8gpPI0mntWlxD+lGbzg0cAa4l1QbqDgVRpesn0gAmYB6InE/LfS9E
IWzirEsQqlNdNPOLT0MWdEBOr86FXoMmJ4yMYJsPOhpUMlonzRSnNknwVzBiilNpB8ZpubVsgHzR
MWXs3qbtZJyWjd+lIWtcBDJtmJi//rY8oMLoQs1/3AYxdcK6AN4WmE9BZ6Iz3gRAqjLOvGSO6KMs
csh9+pOUTFkaN7OoXZLkMwt8C0bt1UKR+tjYHs5+0+qI7ybEGwp3fVoKwf9flPAfRQlyroj/n//3
f/8XUcLbexPSwm+L/K+6hOVpf+gShHD+5VFCp5ArPdOedQT/1iUIw/qXazqmIRfhwb8lCd6/dN2w
pMvawhFsaQ81yO5/qRVoAguMnVDRLUvw6f792f5olze/3f+zTkD8VZTApZ+OiPAEpBCBpVVYv3Xe
VKEopjedc0twY5LenkzHpg2ObUDIb9AxbmY0li38b0jXRMIpUdBboZ+9QO8Q/JPvS6h4nHb6FWPs
zz/9kv9Dc98w/9KOWj6dh/6CVrdnOfxAvzXfAnu0UjdsrZsjCtIzC+uKBRxDodRsQgXErbD8R1tQ
js0LKtpTQX2EQoU4dEFDtEAmo20SMH/yFT0sacczEsoD+IKTyRRDeN/5EapHwnMUPTyz8L/+h4//
1ybeHx/f1HVdSsd12P9/bZ3UQZuAOxbWjfG+/FyrIqZcjxIycWfRrbKMTSBC7yGk6WMOn6dAbx9a
Bs4Mg/7FDK0IOSuBvqDa77Bmr0li27ZyliiVNSIsMifzzIfsY1T1se+bRzyezdkPBCXQWTJX6u6F
xuXtP3yn+Sf/6BDO38mlcy505pxgZ6j3//U7GWYEDy5OzRsHer6vG91d97UbkGwMHdhAhe7SJIB7
M4hdmUh58ItKO9kinAj48od9JKsXOU7VmbnfzosrgQ+KXOCIsnmcWI9OWoPgQss3egAQ/vmjL13k
v310zh2LM4qz6vdWbl6SGBWUnnFDuLfWHS1+nMR+yKqaZhTVRzfowzNIB9rM07yIT8cvAJtaOexY
2vX4VYS3RVEEhzpQ4w4xKwWtZIj2FFLWFV/hrMXGVetJ5aBN562MOg/vpWZuEcfr55CIh42LFnqN
78WD6+qmO44NypdWSNAqLWAOyYY818zwtlWk4nVCbPSucsD5a0NZHFzz3g4oUaVWgdDeV1QxIDtW
PvLyjrrTsZqCuyh0PFYdbBLqTr2T7W0n7NZ1ol+nsYqOdqS1O4El3fJ10paDYvrCCg9j+hC99VrR
XWPiG7ZcKsZ9AxYO57WId+gd+/vl1pD0D0ncQmc2tebRNDCk65UP6cvby5lQPMzx0k7y7CgLnsKY
iK0mrBYORl0dx0avN8z7vk+A2o/MlT8ZOdJBNUqLrhLB8FlTH/55f8/isb8dqg6eO8RettD/1kOX
gzS70Q2Nm2Z0l97tqEDJut77Tcr4j3ZHusbdYFrApKbmJYww/SYZObQFYRZ42HxxDQvifWFOCDST
LFXFbSClaM44N70J3yuoGkzT3tt/+Nh/7cH/OsMQr3kodLgk8/+/nmEkFaP+tGtxUzbUbt0JH4PE
uTddCpuGk8ldRXImO35WYrkyv1rUAWHuPDXeu+7pBoyg6KcMivowSExZTeZRaQ6zrVnltA9Cqif/
/HHF//ArmwKRguvopIawKvzrx+3xmyWUWAX4EVk96BOMs2lepaSXsKMbJmWO2DyXJ5lbF6Hy5CKC
+CVKZHv85w/ym+Rt+d1MgVTDQkgiXft3EQlZDi1DE3sJtzhFPGFd6rc0jB0A83PzWetes57KLYvV
SCXXwBi9dYt06H75Kaem3UXTkN7VeUsxbmJqTqUoNo6YMKjVNQLQYqxd2DlMEPP80I+ZezSi/rGn
An6XV1TrfAFSygd0X7sVGC4tn05anH6KE3wG//xVFwXOb1cy04THZdrCtc2/XclYWBVepfv6Dc3v
N6sb4vMw83ZUbbqbNLYJFEp+OoW8aVoVb0t0DV9ix7yKqXe2cCnVrowBtE8wpo6hy0KtzSgZKG3c
K+rSm0oDMvbPH9j5+0DuukwuGDP4D27Pbyo9URL9q5m9caubVm4MspD3XKT3yu2+lazj7qVtmdBQ
UMJ3bmJv8b4W56yOLfgTxqZL7AfBEm5rFeM3W/byIogio61efEFD00NLZaeY0kyO0NbvB8TYRDr0
5lFab06L/lAPTWrOBdCinHc4dI0JygBWYYZlY1frJiZt4WaXLpuyC4VZE/Ll2TXGR2wP8tJS8N3K
uBa0wtwMn8Yup758V0mMlVpPE2UkQ0rPjYe8CeyfWtytWcuLm9a5JzOmKFnE4kl4gfmSjVpN0k1h
nTB/YcPPxit4K+2UhaSFzl/KmI2e//y7W/O14rcDhRgqd5YS2SaRVb/JiOIUOK+cPHHzvHKmvqr+
cYIIcVZuXR8czRkfNa8fMJ4U6WWaFHq2YTpifPGQamY1ZjOM7V1jnZQUeyvX7rqOCqptoaWJ9aA/
xhU8MllQTQteOtrQRHN4u7Lqyo1DnZbsMOaG+WQ9Bbnj7XoUbPT7nGcp8aMCB1ZmZ1xlUZJ7MfnD
FfnFTg3JoZRF+gSA0Fx7rbXL4OzsRsbB1RC75TZDOXA0CpQJ//xLCVS+f/ulUDxJNE/8XvaijPqT
zEUbja538GncxjJ/syqy0Mj1+pTAOzw3lbA2wJTQsA81QUpRlp1tfPlhh/2MdJfyPPkpooNyuuam
O/0H1eSiivzzPnR0upKShQOyZR0Z8m/7kBhGgybt1FDjMYtzPCTNA1JjuqLJi19p8lK7hKdqMyO5
jGqqsWm+Z2EN2dPB8bQcvqWZQK6YgDlTljavtUTIF3W9fpl87zq7tdeB76R7/JNkbsNk3BEVgtWt
Cwk8MNGSWPrjYL4NDuOiNuA3USWg28Rt37Wc/FXhr3IoPvsstWk0WpALR2T9U6U8AGAlejFIDHYz
H/ymk691UpbXGcEKI915BPZeuBMuNbQchQL+hxkmnOnjZiBnAWfXdJck73EydZcISULKpZm5B47H
wqBHD74eXRERdiViAy8YalLKZm5CgCLFJteBCmQRbNw8Sv/T9RfB2m+HC8slnRPK5KqGoMeRv13Q
lEw89AFTcNOSAYypRjIPCDl8F3mIy1C74ML9Hvlju3MVwdFtHJ08Mw+fW6XVR1JgQFu5XyVm9Dt7
AseL6UypDY0Xpo1CP7ouli3ovlO7s/GNr2Pna9oErG1oiWwnb9DviibaQc9MHnTxuW0r8Yil7KWF
AnvtiofYS+71HnMMP5i+D+P6W9SRTQTAacSbY4ePQ284T1mrnRK6NisjNghTtbZjH407ySm9Mouo
u+YTX6m3MIoU8QyjpGrFiBOfu5j4sTF9JMkrBcXPLKl3vAPytnUM3wQRLuGajpzyvV6XOt5uy4Ae
5Q4XE1/H5dcto7uNmQXufsQYHvn+RUQgM5MxubepG2cFVE5Tq929m+abMuiICiXrcgufSCD9NR5B
PQJrXmO4vuTOMNNM4jcxuPUhNooTLd8CtziWxFpNHGmpavaorVGjudE9DFe0CXHZ7924cVGDoJoJ
mpiUq8FnMdYB907sMd7oBcxI2s4Cz+onFPTi2CHDX6tGhyE2GrRctemCiSbb1s228ZgP1HODgS7C
nAHaEUyDUnM1+p6zNcfsm+oSVNl1yPe0rbvR6i6azacB9NAF9b0ZhXMIbkNkoTmYdF2dfJXpbUGU
NYgdu/8RG0N61mGDZX1KVUr646ZGkuEorbsBxcJd23H2lpn7XcSaD+sAiIcaoCr6en8X95750Lfx
F9Rw77nMwx3eF+c25WAvWSsde+k8WLX/Cd6feoiKYUcTGeqc4ICILQ3LNsEt+LzSnV00363UMFBd
KXyzPQ4AqpV0PXQFxZ5auyYLyIuTOJi2GaxJfbkjElNt4xL5kp6kUGwm54GgGnUYS6+9lhvWP/7e
y8MLqqkfUlAOw7YTX1P06gzgZrML/YYS5hQ1dyluQJUhapNCZmcDSQflDKSBPuMtudjwUJshu/pl
c+0il+K2Jceb2+DILw1tTS7fsHOwmdzLFPIfSqwSxlhISDLuN0x7GUTeiaDj3mcVFqgjGb7J3ZD+
LFJOsDFFTidIpiUk6+oz5SqCZrxOph9sOttyNpFBTWdVMQPngkxzUzOdc+v03X6oPWJnk7q+hzDf
3FspzQtlGvysFL3PdUpATUHSHpJGh0NNH18tnnXRdHhHpdLk26jx/Yl6KVG9rBJl6Q9p2+oPk5qG
h/ho53Tzo5YfqYkpencZKqbMI5YoCaPgruxpJRSWfclC570jO2lru+oQtaNzL9Keim3R0P+xNRuv
p0JH6Jqw3mvv24RPOu1Nssyltic5i/D6sSWDzeXI345zt99UAdfasP3htvF4580btyQTqJIUhVjb
uWefvI19P6bfpywIHlQ7tEfN8B8KTPpapaznIm+ude0H18gxxarz6v4gwvo1qxLjyQmMc4jP9S7S
9y61h1VvGmhCOWy/Rkp9R9jighmmIyNar7+oEuqd4kopRA1uz34JS9ZCCRKQdUb71PKU+7DMZYI4
um9GLbrz3Roap4+DoMz8/UwRwtRvMr/rK2vNhcDZhiheTgP56igt3YeuGL9UBHOk+JSfrITAbttp
tr2pPtnhVBGgiqtWdBWI294tngcLGo4LGZOkJq5T4YZ8kENjQHNzw8bfuUm/MR06AK3j8DTyUQ+o
P39gOjOPXe0/mAWqoMbrLPq6xosWqnE7SnrOU0TMIjKHAhfqx01W79zfoxjJT6xmK8hJHT3mWaSx
3DWaEc/KclPG3j1XZbWzPFJp7FwqfQt9pzz9uq+jqAY7Akl1TpypDOJrlk04auC+Gnc3zlKTbpaa
fGxqCJFRaR/dnKgd9Haq2brS+O7ryDssk3mR4/oEZdnudIrmjUvML/ZzF/mZ0R8qEa2rWWcQDj2x
60Z2jANt2mZT//7rzxTKadwk+3IWHRALgSzFJECzo8FExQTvRVplzSmzADmxpEcHQK+BUn3XnJZN
KMzmpOlsWmjzTjYg7UsxM/peQwOiIK9mAIcYWMFL7aB7kD21ei/P0m0szfyUTikDEJKFjQny8uzm
nCyqpqFaqunJCLlQZwYaVm045d1oo+VsC75k8sfmt7tqQLasSPDFst7E28EqxxXUy1dDm/MIlV+c
lo1y+/LXreVuPWnWoW/Q1MToX7V5w1hcnpa7y61gIAkRtiCPxHSi6Bk1a9PN7+tRPMVz2BihGMEs
8NX2Axf7jRHSNQwNb9Nhu90TNfQsZqJTH3TNpk8mPFGoajXZ0mMptK0rfuilcx0GdJamjui3dgEn
JRLAVwuBC8ZtBbDUIuW7rQaI98i35RAXd6n3TGhItAvIl9hqRvo+eM0ejqCNiX72tvRwHfyh3Lno
mFdhiRA6tEltn4qZ1xpBwKwyfijqFaeh1n+CjX330NpHmsvpGbLCTRAn1DEIhzY40Fy2NkE/ELMb
1xeETvnRhjckK8b+1BLVIcrfcw1FsAT8CvMaBKgddGut6C/GmC5rdRTHqfbk2BGgNp9U0DoobZK1
XHhcZnOmNHRA+cQBseQcRbPaJpk3DF9HL4DytfwJafbMjePfLbeWv33821/P/V8f/ngFO6Q42Pbo
wn5/z2yJMPp4m7LSo/1MGP3TayfLvzGqPqXZ6J7KaeaOfLw4bnost2H1o25KQxFKzrcouDxhkOsJ
RkXndvj1LssjH89bPspyNwlKgzl/sBHBhKS9jpHw5+MuRvR0xtQ4N8pYIMmi/R7HpPmOJu41bAA4
FeaYIJhnCJ3njTIMIlZjfUHZc8GfxM6YejLHhcQ+7gkDcTOi/xiv5ll3EglAmLAFauUUw0rjWxhH
zjHSQxtzSGWfgKgjosjxm+20NnwapORMXh5eNh3roJMkP3ptVOUsIjIja708wihon1DvneuYsMLl
3y1/WjbL3czOrYOGkreZX2T5O3yiP26VKRpKeqNgw+cXWp7ATB5wK6vldVZO8mAjeIyl1h4hnauT
XTN4IrRqDBTzqIwyZR/iT8GASCaz5ZbyE2FfgY1OeLmJ5ahR66aUi6mEx5a/Do5e6ts4YJoL1Cde
dZXpbRal1bLxChIrPu4uOizXtvAxf/yRRKM//5uP532otj5eZgwaWsDNLMEfdESJRF5TRDDmQz2h
7armOfszgqtoZ9AD+CMAbslEWjZ5BSXgVyrccn/Jd/t4+Le7ywMfGWvL3WBJjPvnpzAdQNoi6PuG
HbWOX4lvWYbs99dNZY58io83ayIwcDZDjm11XOUNAL0SUOCvz/nxzz7eVIvQs33cXW799u+WbtjH
3/70xZdHfnvK4IFXU+bVM0uoah4Fx19vPuLpF+WvgLzShzL1tGRO+Rk5RofllykTSMYHpSONylz7
sOyzjz263PVa0q5XWZGy/XV7+fPHP11uLfs9KsDBUWSZn9D3QpszmzO1N+Po0OsG8/5BeeW26RAR
sxBfdIY1yGgC9+YjYFRG3HxaJIjecvGhyx5sBeoaYqlmxU8OWrhh8pQb4x+bupGz+uq/7/vQ7tZa
AxWtFGRfucpmhTG/9Hx5wllZnDCrBdQlfBKYoQ/YcCEjXQ7r5Vdd9kvNxHdnVMVzyaruV7opQPwW
xNxLGrXwLf6dgfixd5a//WkXlcthujz+p5u/4gKjrvsiu+CbC1b8ZNtRcZ4KNYJSlYQ6V25+60b/
PALVQpxE6nuRJEmwKllxgV2X8It22EncveMTkTXOPUwrGeZ8yi7clnAv9j0M73XBVHIVG6q+0oK4
jpVRvdkPmuObF5nffGEHR0ToR/KI3DXwPMgPofiqRGPdVYX+bA+kcxjtXZfoc2yhdatkbRwotHyN
dlFjT3eWm6Rb4CcQNVK6RE1VE/JdOSBQw2dVa7MHyHqOhwodM9FHBRerVZfG6AuRX2+1iLGe3Kcv
6EcEoAVoFqNl+kd90s6pX1Iac/QvXiidXW/E6tBK8dlOAoWYOVp1Bny/IpgNAKra1R2sVl/3YeAO
LOgJZXiP1Pgl1/oCyw0VKF1n8USHiRQvx3N2dZOwwk9cYzWaxXgEJP1N0QDeDcCi5mjY4EFvtiGJ
CrmFVjuYXqELuscpd7/nfjaR9915Bx91KwBb75Fo0OjRbVS1L/v4pc8sVE5QFzdiKgPYIoXcxtlg
vxs9BTNTqGDfBNFx4GQAHka1KgpTBMVRcSXJ6c2eLDiOue+hjh1BUOs1yG5JGkidf9NIL7n25Yhy
K48P1EEJ9aDVaSl0rmmE8Td2+iNux5vl6dlzR7gK0yLr62hM+mudHvDHFmcwLu7OIxBlI41p3yEu
Z+7SAy6RwXaYEobCGBRvY1IzYH98U65JGkRpnyOgh4TOJzu6Qz+zgjplouP20ZtcrG0SLFanjD7Q
Jetk/orBfa2Z2Ihr+Z4GEZE6BuI4UQTp3q1goIzdJXG4KODkqR6MZsKe1Ih92gjvUmF+lq02Ms/2
FbDk/r6f8Ee5Ypweo7A+2HgRNdfubkYLxWM0J3qUmUzOQRs1HGoxCz0GOk26d8ryg2Me08SMczIp
icfu2hsmP7z7vSUvgM5fg94VR1JYjxUcv103UUPUbRSStU9+sIS/fR4H7Ut3SBPrhhbdu6QhHgo9
C/tzJL5qmkYyW087YWoCEnVV62EDr+yj6RCx94BrTBmSHPCovPMoYhNwKZvvmRdEd/F/sXcmy3Uj
W5b9lfoBPEPrAKa8fU9e9pzAqA6O3tE6gK/PBUVm2kvLQVnNayILRUgK8RLN8bP3Xju03tBvmGA5
oW8tS8O/86rrWHNhTbi9naIBINP4z1I59rn4npGc37rwh62m+5SU0ZOVuF9O7Y6P8RiR/Z6mCxJe
cfWWenRmleHQVHgzp6p9ayCcPts1yABwxOfWHH/SBwCqqZfiMhkFSAWNjhSatF4irr8AMt5oMx03
ZZHhKmyrN+0E6sD59IApwtwlznjGjYx+kQzUDXucf8vmNFjEMGw75W/HB4x50DUgec6vqcqbl2x8
SCN7fMwciMRx+4Qvn6IrcSTinrMqRhW1cp8RKadNfJ7GXQORfIdoM64YNuMHCc76HFCouqNWDobj
gvAKE7EqPbx6Nu/VJuvgd2M9OZH8fx8HG05MC4p9sKm3BTNnricS5msncp0Tc9S4Kgs73ZMEXOFp
XEUWTVlekX5AhCYFMgfYqpvuw6ioDLAHCH6GX/6euvJDKn/LLym3DuxtpLtenWq6YO5YD57txmaf
wE8pqFn4RUxlaPE/lrzCtVTBtZdZe5h845MMGKx0Bcd8IgGoHJEcs3yGqVQEP22zeiFC9tLFU7CN
lb+vvPmSFuoDWvFVeM24M+lfMMLx06TCcF1hpdmkYROtF/nRcn6b6UETfvi2aP8t54shAQw0B+X3
1ksyfSW+4xyqwf3Sdi/2fTrcOy/94xF13I85uolXsc0t5HrgLPtCbw81QP7UHIrpHsCC2kCpArQo
yvlZg5YdHcB8pSPanc+pNaf14NWyzb2P5TpP7Rfp4CFHDjh7tU3kKAh9oorgs6ZgME9TbB4qigAH
b3qf3brdqLjtrt5QYjyr6pDKg2dTu805BpNF7nPEHDoERIE5AU6GH+9S9lHEYgnKJLDRzdy4eNTW
db16ttuAlZajbrKnzidILLoW5x+VnpqngHVdb+tnRjmx0agHY66nD6fNiBTnZ4C88plE5d+MV32s
20bh+tfy1XCi4ckHOZjMIfafWfRPw/STzEbzw2hhnKkaTGqXcdGyjSw5RpM28v1xWjVU87ADytTT
1PFOC/JWrSBBhkgMbBP6+WnoSML8/TeREzcnZyx/ZyndTgLmcjFVML7H8gw2xgBbyQxlz4lctxE3
jKrSXaL4/7jpoC4EG/qt9jT3BeFmVsNZ+jqRTGviSq4oXkxvgFUbLusCxQNw2VqP5W0k8g+2Pl+6
sZ1VK+xT3/Ji8IWiY7KbfgmvAx1vES2Ykm+iG/4hLpfHNji4DbFU7m+GSkavJqTgb2R1P2F66Okv
YYZ69EW3gzhReYcxgOtpDgsF3nSN5xyOVeC6f8qp12/KS4+ZSdLKjfLk3sJ6JGEZwxVM50cZZt9L
rO3SDqX50KJTH7sn6BzTSYA6S3nQ75BdOMq7/q6eyph9N5mFjq2oLQ5DJfQrqxUuXwNUXYOntXJi
kjVCLLOS/mY5b+7ylCN8UOvw4qYh5qHZJryZjddGP8Xqk//lfNB8CtvJmj+koOtlMiV5X6oGUO4d
woouK1Pqb+EDlz726YzxwoDqVzSR/2Bl2Ts0wwhFz55XUtvtthETqzkTbVdFEvtvKwmM2fmH6+av
g3aZYFmxwgjo1lOioRLK8SXzShtzGflLrePb2LD9JDWsVqnh+KDe8j0d9cGOtTDLFcI4pvhGvLOu
JgAuPkjYYPrTKWFWCIB2MYmRBdDqPo0jMdW6wxkfPo7xAC6kzJ+rmEt5WKrBW4vHPyMMV8U036zZ
SY8hZ2Xd+e0NDnm7oXbuLeHUzAZ5Tl4i0V9iGHqr2pvm3TyFxCPcvZOGv5J6zHfmwO3aYSDapH57
NTKK4imO2KSt67+b7h+mOpKBtvbXpVdyufTqN2LO3ett8xeFtiySQ/HO20st4de1BTzjSeX+q5yL
+VvGInroUzD5rVMzMw5ZcHIzgZfVro1d6BNlMDwdHtr4yCvUfDPr8oevIDknrT5GCZGYyZ0N1mxR
f55jGZ6VKG4UcDDX4x7ZJHmf7NuMk0bDLE03AWtkWneMdpm8onzfRz14DCt4muuy2XfLusScE1Q2
S1XbPK/JcY9iLWOQjC3EsQdZaAwQKWUnUZaKT/r3vgK5BK5yUZ//dn8CzjtRFQmnMdPmvoPGQHbG
eQzKInj0Sr0D3c/aRicnJME9q2z2Ku78WYcF/AseBvRE1GurZw1XYU6GJ9dFx7p37vR6BqvcE92+
NsgeVSLLD4hV/O4RwS5n2Jc5IT7YR2dMCeyLXfIs6avy4Vl2ZpdvOt/EiBQGj2oMp2Nmm5+k69U6
t3ih+Iiq5TicGRU6/gaK+L0//qo96zZOW6UB4qSFH53qLHzEBXqzLZYtVl0espkWhq5o1yTS/Mc6
rT6VlZ2SHnivadlEhmfwyynq264lYfLAWJXiieiGg7SKezoZwyFcSKmjEfxh4HFORgPEoAnd+TBa
+iB4t92Adx2aWjNVkPthhTt+ixYBxjX65NUzs1tBknMcI8Ym0c7bpCEOn9GYFVS0kRCYpMg4h2wH
FpeWsS9KL/zfJaBjt/pMHHO8i9S8Ubr3CYU3vPmhei/DDA+37VLsqdqJeVPDAUk9b29Y/YlCArWR
CVY/WVogS2pOwLxYsFsOxRUv1lEuf2bhdSCFVqIOrZchV3tq7AqUtjk4dtJD+jKDO4jbTT7BB8mr
jkzIhHcOc2GxM9Vg7yzopxvctn/Yjd+lLPmwKp9vH2wRocS0n2Prs9LRhfGoPQaO2DVpPF/NBLdB
Mz4O2dmPi8/a1dajLUOSN3WtIABU841shnhQThNtAtiVkUNnodU5u2jqHqeOFHXmRcfKfRZ17l6s
riNSEVvVxV56ZnD+Z5VILmGEj17hmtoC+QTEa8mVHwSS/AT2zJiQyMY1ZL7l+QpGxW4RObwGNYiY
RyUHtW6WYTwzxuuPwUG/6Zfkg89rtJDw7yG8XMmE/bSCCvDeIM5DoPdm0M6HXtBmwqcwIQFTKeDI
ZP33Gscmu87iQh10ov9gQ9zRC8fvBT6NgwRD/mgjVycjM6XpnmoilnXczWtsOCbDUZUdBe5RERXW
HUT1mwyMMypNRY/al6EwagYsIR8xRANnhRsBMogfMsyul7qY3uG9EFKQdnGeC29fBDXnswWz5aY4
kfKgW0l3KvYcb14ozWSw+GgbF6tkaJEkEyrauvhGNhrIJaXnWGgqezimOnIuaVS//edqIDecQ5wZ
p4p/OWZnft2wnbCbzp4KzyXnkYeUg/M642Wzz8LgF4r/nodBfyJP8FRnmXWKU0EEOJ1Ok+PzDTc9
4+KGeiahD17KGo27q6ffnK/bvTF5P+yxzNepQfetlhUdmwYHd8/7QOCjxDCTIYZc81c1U1Dnz6Wx
NUEunfqeZDf3zV4NVYYiZtBEaPTR2rRhctM6sXFKl71QxQ7ebXK4OLrOHmDQ1wdWwPah7vipVKOL
j2Ayj3DNCCi6IJLbkgrLFOFjx4kYzjQ3F8xtlZ/KipQJIJdHkRcGXa4URDZoN2VCgZ0VjpiRyFmN
/qYlFYEQ4bx71S+TaLZPJem54zRGzlO9c820p9a5d2w1nrIsvBqKLQ2pfNpKpTk+TiSMu06KFZcp
sNPYdZ+8kN5Ph+HGTctL3jlbgj/OXpjQtzkSyu2sSMHKaKFys3k9ApntV0PeMs9j69rG1KoR+Ure
SXtlF8KOEf2LHfXn9DxtcumHOzmZoEQDUkKGz5ypcP2e+MMmN+IWm+ppL1qB262hKcNYFiRLf7dK
hugyqvjRjoebTKIQnrKFRbkEe8p7F6CuIpRKPx+1X459LF2LkZSCmH2IUXDj+Dk+Oa8nqwl4osgp
tOoyIu7GpMDwOil4FuDZ8DPv4Oh/VxqNNW7LcZdFXn8Oiyzc00hMNXdn/TFaE5pdS7VA39Q3TbfA
WiTJceYqXY1NQEBFIJ9ni7gto9y6GsU+A2xwVkheGCEJ9KEPjcfKD/WjnNOjYD9jSH3TrXhVyrgI
gkhb17eo9w3NA+aO6dKlofvQFXEPRS+/GTUMerEcSGKIdNdi7t/nXm79IaPRDHRGUYS0uLm9/ap5
JEJ8SF5AriP8Dj7lxXb9FUKJbdz8pw0wlfO4/Vx7RrKH7mfuIH1RPuX0xVMvmEhITBODJhZWASVn
Mlchy4ryEfulc4gWjHuu5IZhjIxkJ9KNz+5hhVsnXeOlXI4MugeaKvyWzkPtDxd7hCdVVvbGp5Ng
T82Oyy4L4Vw35cwVOXFaX4aS1LLSY6w4IyBforSrZl9LzJdzgtmRhsEXxwN4EiHzIxhEJEtTshhd
doxGSQlwFKxdu492aW/1KBhEGFoq6tHvzO+QCcqrGz7jTH0MZJSOvWend8tBDFHAb5pp9TeSEAQc
XkwXor5Ucbke4viH62UDMuM95nFxpX38TzHBVnI4kgfZiJVH0jUxDRgu2x6IIj2owEQ46q3QUcCR
58kxBhu/ojcxPQekiCdJ9LKaogdSxPMuaF/pjOOJGyT0ZheRg5tp9h+6yO6OfyPPbeH6x6ybGNPI
a25Jw1kITu6WO7rEKMmN2qDlwc+zyxHpikBunJr9yczoZpa4m/LHuBslsW4es3pyaaH3pdpVQ/2c
5X6ACfxCB5XY4/MuEHzd7T/7NbO9pyETdQMM5DbNHBcaI0+3cxm9T6pRm9gOqNjJVXtz9CNvo+Rs
tP7H3xVM7uuFrG9b++zTqXILDRdDULXquN1md0REHMx1G2f9zmh+Jw1dUmOi3cdyGH55hTiFeaQ3
bWri1Cd7v/JH79lrS2NFCxm2iZq0tKjCp4Fi0kOmGs6szhixJVV/+LKfnDp5pSjYXresTFeQyjlJ
KjoKu4Etil4sHDIyv0DpgCqMMxPbLSyXwhm5diAl3uzePCaTux3nJgG9joBCr9W8NWRU722Y9jCJ
mKzBEud3qIWvwZDcwzF2D3GcjBt3YAAR5lBszZDC0arwrmPr9yeFiGBe3YoCCE85v3ssFmeroHLC
Aq0ThrgnErPhcgsF7amFQZwz4w2XMKlAQPAhd/cWnWXBMmAMeBxb5V1kNhSnNItuujQhGNPPptXF
BqN5dgr2SEVK+sRLZ6hdSxW8CVi1a+b60CdJxMxd/f5rho/G4EepRPv+wK4qBdsIaQB+E6+3pYVA
aHhK9qs3jvoPlbCriRMT5jh32A/WDwauBOo0KFCnGfOLE1SPg0hYNlY5MLQKe2rG3bxi27wqNFHY
SgdnenjLO3tb2r8T4a+Zpl67tE6gVxq4BxIvOGM4+nSVak51TEai991k0+QRDJ02BwZStzgeghHp
oxFnEVHUaBZ4ksDpRUNvomyHaPthLF8mJAmsukvUncb1tKbxAFdxv29N6zznyr1E2KJHkiru9Dzl
Uh082cRb1koAxpbVI+xZ0KPdo52NbOnBUWwh+3zUHIZhcRtvA6VguwDP5ynO1K1NFvNiaKxtB9Gz
1FZ81OFd+al/+vtDbrhcc21xzyGr49x0f0vOqBiHcc89aKP8ntIrU3J1phV+fM8SWhpg+peWJN5Q
ZuGLcsPnnBvhFLc007ThcldnLOPGnBUXVPAbTrj2ZqtgF0ZmzjN+YwasXQ1CNsBT/9ThYBJfnnmR
tcDossI8IbJ0h2luGEiAQBw9PP9UDJ2pCc9fkzHNnpofdlvvSsqGX3k7W2cKXpKHhsYHw06fTZz1
5OknJBvLnS6hRX/DvFSKtfR4DS0g7b+7BYvCjqY29qZWCc3OOAwl+ocZNMne/DVKQ57qgad95hjP
ZcfP7N4jvGyFl6nIDkaV+Fjum/pIAO4rqYGyW0XDHRUQANcBW95ktB80Q63vluOejAM7LEndQQbe
n4VNsp/SgiIjyvL2OESwC00Fu6UiIBUrqKLgMCIADNTPZuuMO23JbScd/176087p8OpVgXUtyuyr
mxcHzaDaewnsq9Qarg9ntZOqvOCQliwKraTqTrUhd9VomzdZVm98BMTLZ0bwybEeHcmXX6JQrjC3
F9s6SGkbL3137TAR7/DoNkfALEqOkDZqYZ+n3PhB/4zYlYGaKR9tyq1K3ogej3sZ6emhK8XAYjW5
RGUmSUoP3TkPCBJHY19cm+xHSHNJEtjFN0DCAepvsybxE19U1ukNxUTp1gOGuypFAvZpJMRhaMv5
8ChNZtXxnlV5dMxb48VRHXivmOeWD3huR5X6Wo7h/NSMA/DW8U+JKL8ZJKcLVj7To5BRehszSDp+
+dGYqj1WRMaw5pnYaJJ5wCNbdrRZKnszwG58AIhl6cG7EDoCeB9mP4uYtskqmIwbYv9zmCN9sK5r
ruNS2hhRFtU0z7xzQgBFhX9q7U3USgqUSWnuh/DO3jt7Now/+dRVOzTDgRpojjpaZeeRzcglN+nZ
DeKEqw103Vlkzi0FWHsDnVxc8/b1n5/YA9cFlmywMBj2hFv6J8PBsGqU2t38k9bmcPaS2JqLxIqp
Ge2gCw099Ta6Ia3+N3BhayYou+VEiVRU7QITe2MqgnM9IFnZsVGdoSO995pNnmmZjxWCVSt7AcGz
Nla+sho2Ufb+70mRLwHXb0onbdvx/U153gdeh8FW+Ds7mfuVv5RTy4Tl3ZiOj17MiTOOnhppjTf+
BkzodFnk2s43WVSNGzy/u4pv1oqZxqK/nl43Mdffc5EO27HHwgGHUWzdJvuMl+eJ70eUA3XGU9zC
zIcYPO7xMdIpOvj+fphq6IX9U146mhrJztjVGtp9vciOquW1r5eOelc9IGIxsZaMxVhiYKP1vBxY
dgUPBvmLh7KjVH1oq5NpCJZPvIfheuDJ8stNGrWn2uvDTauwzQ0DeTO+JjyJ3bALehZy8Wi9DQtc
pNY/WWBm+8md5DbSRbCyVEPPRYKd37E756y0dVLmnN44JyuOAglAFAmhB5ZGRVg0ZuHaedYLC/2B
TTc71r3n6+nFTd30KeaRtWD6B9OfnnXr8StMmufxPq8GtYxndDoQ26ciCKfpnBpIJNUUrKOmx5dD
hGaypP3iO3ylWHgLF6JR4bDm1YH6LZzMPRjMxddSqxWLOKp9EvHlkFH0BSCw3ul4MPXByVoenoVv
9nuT75tR26tGTYLhz8rWDbUEe7vy2d8VpwE3Hyla6eGRXuKTCStCRKxjFdfp48A+YyVGVr1tl3ZH
hd0CTVPQhdQl65kD17kR9nskvsZYdG98s14THWj0ikY/eE6Pu0CMnDtN6W6la78OTvXDtWt9jYKd
XYQt52cOQCoKmT9EcZ8lgeSREgqvV5+2b2x0kTwXtqYluxfd41wVB7emRd2TdEstyhz9gBq/gw72
nUWVm2sn4Gxq27ra1Mv700vvYkCfqjzkAZlPt0qOGLSE/vSgzpzTMFrblbM3OCmdc/eHgR13F1N7
gShR89rsfbo74ng15YLOlwq6Bu200VuxIC8l6ZHSoma6rGe9SRqaeIIYB3M+uzFsKEftSmghYadP
/TTox5cYs9LJo8CuSN8Yneo1ZmZaqbIGEBC990HkIJUYwjnYZfGKVXo8hTBsThNK0dh6zrHXWX1p
MKzswmD+4YOcOZm2U5z+/hOAyPKkM+strkGN/oN+oFryHwjEOFOvtCAd+jRvLz5FHUIQtO08fAKQ
H6aVbWMbC5IY53Rf3TXxIZRkvs3lILElpuHCgC3JK2Sz9TI1cbOqfWLsTQxmbyzleKEBavU3XlYi
rz7P6U+MWBS1ROKz5bwiQ+tTjX5/d3KAmL4Gzthp9aCE4Z+cbAkVJCwD22q+2EOnn5z0C1ui9wwX
e+dOIcweswe8c6pU26+tyoYS1P2pkuJDMvnvkB/Y6uJe56U8+1tm2yOSGfNXkRyTePxwTfraAZ+O
a9D+HCKL9PuvP2KMqVGKdFJfZlfTDx1D4ww1wPQ6gF0UyOFFhql9NiRPStZQ3z1/kRSv3gNuij9W
B9PH87iNG1MsfpXuNLjuW2GNd+x5FO1QmJwmcwHUzlhPNq088OQuLjjTdduR3g3dHuDxxMEwGE50
1RgncH5n1cfZWi91w27F1O10PXGNsDqiGb/G5N6PjEli3aFysz3l7dD588NfnywUmWsCeHObLMZl
6JYKOXDB8PQFIHZydBv83cG2petslWi6VaZSoiWrlz4P6k0c8JQozYjgOeoUtKepW2V9ET+0Iwvz
JrRYK2oqgYYmSzdtAV24zyrvKUlEjj/VO6TUVtvRq9PC9/R42q9CgSMFmDC70XL6xhpe703vGBuG
uLDKYuy3jU1Ch8FrkPu/ixpfFO/N3YImLvq2xvUeJKQu2enOnsd7YKr2GKv0XmNBKCWL53rYO9o0
90bxg6BLtRuq5CZZyD6QLGn3Lc32rdC7rE/9n3rfVs1Gz7q/V3ZzC6Ru1o1n5Gvds/8ELAHVMhto
kcpCi0nbtm710F1Sl9hyUX3QqAlKwHVpD7OUerCV3211xCnPxzQxhWW92Yd5R+5FgIAd43DE0Vfk
l7Hsf46pxV4yyg7O5L/WFhJJDZwTrHRKWhz41aZTHgvVvz2Qlb0WQWhdOKA8NTRVw0RpPmPHvNrU
qz12lFM5iY4vbWA9Tr2cWdRSuMuDcDrKmEC9WZroYehPnP8Wz6O+Gq4Pj3lu73/zBJ1rvWDwrA5d
x1zkuulzSmXffi7FW+cu/CvlT6RUjF+e5k1RyKymgygMidtoYnqoTiuRW8657LrvuKm7UzJMi4HU
+yf4/P+JKP83IoqAUvZv4cr/VdPy/rvt/s9b0sRULX3/DyjKP7/zv8pafMpVqGgJQmpo/xJI/huK
Etj/Ep7jwnYF+2HzC4i1/hcZxfwXbSaW6ePaFQ5YDeLm/0lGcfx/WWEgUBREaLp2KML/FzIKDzWo
LP8WCfVcZBbQK7TC+BbyJc3d/Pd/i4TGk6vxccXyQE9Zug3s6ncx1NTPa9IkftecNOaETa4o/qr7
/rsDKcSC85wxylxZ6pPrOeh+wLQSU+YL0KEss4jizgJgk463zLY82KNbPxJtY+KIHto4DldZrSL0
b8z6Oo4uiWChMgscMkfbQb9tYqbD3m4ySi/md/1NFEKxngX53PNC7oHG+7HaI2YyORFDgQ3M7rxz
1nNdH5pgrA6uaxTrYTK6B7vU334si7ML4CIVpDataDwNcT6f9Uyeys94Lcj6BtDfYAlP1ooWekkH
g85t6xDKVu7KqLwYlVWv8TqIjWU/95LomJP1AzrCwFnEmR9HQZqgmIS7qUnWLBMZOdAJmD7HrnAz
OmGzwqFT7NygqiEvQFqkmBuevj0+Z70XbIHSNAMD91TWycruv5spd5l4yXLxluexa+NIV5Dn+lFv
xKQuQDtBkCSM76LmHGsZSMKo/TRk1vXA94k4QNKnEISB59oq3kosTS/OENyLoOWVngMV95jOba+9
YKx9sPaFsl9UN+izKY0Xy7Y2U9e+CamfPCAXgxYgOtCbmgkwbI3V533+i4SeNrVpnLQKb4IxYejD
V3Bi3y6v60Fhp8ucZosvhcBFFxyW/+rkOCY66cM+ab90ygLRKxnjuiIcHkzLvXbLcGqKrmXdXGFH
GemTs0og3pLFYyeOOu54nTjDMa68/BSYrKAHGq2rNjvPk815bLQqvDeAcmqU7sQ2QBpWqiOf5lq7
dJhp/grw6UQW9hBIgNtqkJiIW5Q2oOJIXeA5Vmbte6c+yesPotlkck4dEjMXXIw/mNPfWlmzBoQC
DHWy4x0tdckqGH+yzX8x7UJtrWV1C9vuYjfA0CLTuSvLPqM7PIHAvlWZhG6vv9w49zcU0H/USja3
Jgfklcxg3BxojBlDhpego/aL1cVoQ5RhixGQZpAzB5YFlC8J9lg7gvszn2R9bAc1P7g63DkTdTfE
GOUmdtCf+jjaFH3/bnOYOMQEXDc9BdE8CbjNRoVZBMijaqJzRBHFYHv12q+J8XECjNpmZ7V0BFWu
g2ejqICo+WxsEvmctS6Wvpmxq2utB3r8rp1b1BeMeNuh6/SrfCFfzaLoHhS2sSMnTRexmn+lHQAi
pIJfXlBf6RwADWxyL7ptgeWuIfM7wONjg6U3FUDsD+09Rjl+gXBcrCVzC14m8smRUfCcfaTpHWww
1lut1gNdBxv4PVe/Sek4iOWqmd5La/yNQO/v5OBdazEeeqvBcGvhJfU4Qs8ZwGg5Do/TJKEPc4Ze
DYHdPXDGW+DdeywfNWbm+Knp5DY0o6d2uEV2O2+acKEZ51e/rNBlM+GsbAW113fxJQ0Yo9dx5RSr
kFMudDVzb7bfrNu9ldV+jyxz1r7pr5F5vk2Msps4nkn02e7Wj/qdD+8caaGN90ZQQueMm5/4T8AI
Fq67y5v5UNt4I3INzdF0ovtYh9GrLIAm5c+FrKtNRwaIGcTFdyHjY1sCu2kq+VsRo7BC7dCvB/U6
d/ybE0fDcZT6zQ+d4ggwPRJpjY8tfxioFE8yGTwNGBozNRTYWWaUj7CJF8GaGmHJOVSr7gyw8LdI
/ySGeCPsibw0hR00T/u37rFDFWgmk+CEbXjmi18U7Ua3P+PE0Vdsv9mqyoHWIWDjXxTWOiQdXgrW
2UCC1yG7LIkG5BCwXgdkXIO6mncjQyZWbTd+otjRZ+/cGaCeVYLfXDZJsYvoCBBd0z4MxKgeXJAk
mc8pN3NOo8KkwFJ71Uj3tVD451jd1es2ZVOKgBOBPQfBYG+waGEHsAwglpa5lTDATMfvUcrj19rc
twGi4KB3o4KmhKoTrwfeklET2U9FaOJ/wTNVs9I4tnAy1hbM3SVLYyDZUXW6iTVbIpD3YC/Z0wL9
p6N4Kp+bHGkqD+N0N2fhlwj9YV/8YWb9SAMXVSmHPDkp2Jn7ccbvTObrlqM25AKn1LgoQ6onT4ua
2nR4HFEa4GHGEAOFogEqBFaR5EAOyUU/5ixcUg/3bp7ABIfJFWVmtvON2LoO0jkMDa813BuPDi07
jyC8cEjS9uGy9BvpdD+J5dQ/+8mh70rsNgShz4lQlxYsqTBuLnXdqWR76bs9b0hcla4ZPiet4dAD
ZWSPRm/yQ66Lg5GKvaS+0kt9zjz98+zXryR2XrKICyXO3mVVBqSDgfVbXJbWWG+16qdDhZmVhKqz
K2KDUmvaNWqqSQgMHniuciIxQAJh6QlAUz1hvVLUm+LDaq6hRk+sZmTxwOfXNXO4nShwgZgyPUV9
TXRzokgcmgVVNXWw5Vb7QnW6991k4NXi+g/rgXQTFyYzh95D7u5WOO6OsP/tqmdPWlQ3j4LxqsrU
ui/hAleag4irfmOk7rf1WP2u+0lgo2F1ZFHG0QwukQ4PWBiqyRHPf3kcWvlZjM5L0wfZllPqPWYA
SXL6QPow7DcS+mnYVwC8CvOAy+XcAmRfObyOEvqJ1wNHRl4Kw8UfPhI72UcQptYF6FJRxHtvLIob
OQNWiXb8Vft+u00sI9vjgpR8LPJ1qHDLTYX9JSO4XiDfB00EM2zHd9FkRKTr4sXK/HePbmX+4JU4
gvaK9o4CBFuzmN+LsOu3c7z0kVoWy8bk2zNmzZ44/llBUd41QbZzbOckas3BL+ATWyCSLO/C14GQ
op8E4mwL115oFha1KyGvMc9+K3LmLiHy77RjywqL+MGvATd44DpXhjHci6l7y/thXlc1PPwKb6OP
ADbFYXeOR2KvhEtf69BBWE55crXayC5VinnK92d1qUbIv9iAbfUDIKdzpeYV5U906xGB5DhPBNgS
+ZRYZAwy5X2rIWk2VjM/JQZMTy8GQxB/0DzOE7H+Eo1BJxSUDkdGVEATVGNbb7R7iHuX1oWxK/P5
KU/o0qyd1IOXYP0pCraERN85ss40eTE+UU7hpwfVyk0eLH6F6B38Vrht7HTr830+MK3k58AaGZF4
1oHDbbZFi/GmazFyUVRWrTgiT9t6QvZqmkscgVqb/R9ppkDaL+ZiDTo5s5GNxgEXOtYXGvp+QA35
cu1KHFq8jYhQyckqQpaYsyKtcqNPKluVelYcNct7VNc3y4fi4/XpPZ0J4sinyM2KDRYERsqcdXAJ
l3tlzQ2lJVXx4rOxqVoX6kJjr80eWm1tOmRczHuFzHDtmH1A3x+aMOA9puEye/bycE+Bq0LMitbY
2E1trcaqeWKRdQ4KUAQgAcAyj6QfDIAROkIuco225S0707g7DsaeJ1K/mdu5+Szc+p2Rl9kOC83K
GZAKKc19xJC4lDIYWHgIzirXqV+yrgseyiHtL4ACBuybRsDdzeftExZW/B62BsiSA3R7H9AsXxB5
y2CMtnNXTCiRabJ2HechGx0gkvNIi1VqU3poIKvShSCwQX95w8GvwYo4/Vtjtlsj9RlSXfs6xIGD
1QoGh6Zh9T/YO5PdyJG0y75L71kgjTQjueiNz5Mk1xRSaENIoQjOo3F++j5UJZCZUehK4F//ixIi
Q5XpkjtJM/vuvefSPNTQq03JONDrcaVlExA8IUpv+ezNjJnx0ESpVGu46V0CmJaNdVe/1dUoV4Vd
dQsij3XNCKOtygn398HwzYldiFPFDV0t0HgZarzCbf3Re+xGk3S801H/s7M1rc2OghKdy6vJYeMi
O54o1MuPeQjlPlDMSZZvcf2VgaOPDCY/tN2fTY9rFIursYky8RFlF4MAKRGOMqZsp36Z5PSTmMcD
Wn+17FgJio7iom8cQ+6Lurih2JmfCazyRiaolRrhwDWjD4wDM4Dy+g083tHDJzjOVybhJ91V75yi
7lU/fRtIxZkGdDcBOjKr31pjaPcoH8y0Zv8h78O9DOg2xNMVmQlsM5S09fygKv9BjuE7FhDeYeqP
JR4jMg6bJnwPjO7oN+SGmDmFHG9cZ6EzZVhRrG7jA0ggXXgyM/cY56ilAgmPMfEGL9NBBdGHbz2P
87ydOb31YC8rUuwg4p8dd4xXSy2R/xRM/g92n9/dnmcILMK1wejcuvEdxvyKymGWFs+EZxwU8CN4
/LnBdcZZWETVt9hAmDAAB3r66vhhT1G3+4D6v8mimdoAq0DbT+DHjMnao1dSh/1p+U8lWX5fOe2m
V/YJove0MOcX2O54JxWOpaG5JrN4LZrykBBkkD2BxYAntBFsM6z38KBvSwnY3hrhh/BcGHk3uRxV
zRRN3Jem9c2umwOh84xFW34AegjK8gaKBzm6On3yHTyAVXNHxORKnRrjvu9dVW5B/V5CsBiuNjYV
Vpa5quLLaxMXyc6yzaeoMAmC8FS2jkEpFA9vB6O581aX1ROj+Rsi+MT+toLKea9ykYmwwvpUD/S1
/Ohy/8L+l9FzNKJAOgz4arXDjYbRK1rT4ket3chSwEaAWH7N1k4lUEZFtyUG/sOX430WjEwEEo59
wr1K5rh21T/FMb1YOUOD5aMpqOKSfr7Lm4NPb0eJemWI+jEpmQpbA/zwETqGIK1ZGflpLMWJqvoD
+Q8C3uLFmxFaEp7tdHOsl/fcGLynpnT2i6khqG76oXp3yTMVAupWryjzk/RaTf6VmAi5MPCput/6
AVmTqVgzBnlmW/GN6QWNQS2nZ0ws11T1O8gfBcKbIx8fKhU15wLH73ZsU6CZeXpNYYIcbYhnJROX
GyM1zUssNTGHWR/bnodGRS/WMHOOKuFOeHxMmamOIcmxROmKg7JRr22v37P2d6fQbm/i0LwbOyYA
LFyAwyvsxIPxGJcCVw3ylRHg/Gk1QQTBhV+SzsA7H5yLcLzMKQz/Am9VU9Y/S8UPEEzYbbmH5tHN
7nTtvuBm6w8lpwhac+iM6PQiuPod4L75lsTEKjWCg+ggy9Ln8E7R+H1Mh0uQlfnWtNCqwmrP5Ipt
XGjfyojyPfdWeTdNzbYgiQSH+eiGveMH9kpU+aNu2MYlA6uFwt9NOZy6pWi8A6uNX37M4sNclR9Y
Fb1j7lT9mgHfsLbyYRf5+lqFdbRujfJFqeQ8MnteBdr8aAykRjO+qz3aq/ygKNdBK5+c0KORpb72
dkK5uQnzaTKeVE9Bqj18E5oRTKmZVpmVvzNicedKImddOb+R9168SWh0rTdxt3UHrkuY2uYShKGm
ZyjSG6LC3m0cWuc0ENHOw8HXkNM5GWm264n3rkvQFduM646cY7ePKvEGgoVNdPXD6dEPxkZtkjIj
L2i620TQ1Vum5Tv9YvRGtahm7iX1FwRqGLdPRZweAz+h56RpzxkTz400o1M4780h8lZxr+aVqxcO
Qhpu0GbR4QJ/j5mKc7s1fOYJ+SNIHZQnAmIg9U/jB6PObZ6CzRp6azsulEbJkaMcH5OoR2XJg3Ve
tG/woymeYmMzZOBVHWM6wsAv13gWzlPEgK3tglc0vhVeQLo5UnNX+JqQTAMi32qGW+x1MedRhpPx
XFacKH7lPTdo59acJGX/qtqU88LwmBEdWuNM6CheJcKo6YvmFV2bnvVZ7cDG3RMPLDb8vzFULWEZ
kgP70W7TgxABp7tZHlhTqUT0MK306OB3bMWBl7DYDkspSSrlYRrVqYkyWEq5u3WcAHadZryB/aZ/
GLvP0h6IR6GOsHIPTKvsm7pzvKMFqHrjOxqzdce+gIb2tmJQiVcPt1RzdUfg+4xiV8PYj9va2KVW
/UMGjAITlXzOo3KJWghnzU70hxvIn7lrFbshA07SeW5y7ivzsfH1wQSDtXG68Nqa4b0dG2jBPVe1
7+INJ7xdccphLzh2awuk6yoNkyttJD9ijUHUS+gCLsMbWh93qWiWW9TON427aMIVeiZm8GMhnoK5
2M74VgOyaJSGolSZiw0nae+z0n7qKKdaMbYlLy3sDQr5qe3R2rHRYIwxDUxe7EwMqFYmUCwVs28z
7XQv895cu/smaL+VOmQeGyoahpJ866T4RoStiVoyGcVBeOoIUwOs+jRQudTMREolIRQl2c97BqqH
oM8PRFzylRFn08ptxuK05LwqdEM2ZHm9JSu9JTbsraPeh517rAOaXmnBaeofjUExNgyDYTky3fsZ
lHx3+RKiwtEVlMmdsvTVxuR8iBMLc07C3qJU7mmI9B9/QsGd8dXjjPUDwzhxo3Ai5KyzkR6zz68v
eZSp0+QIdRJTzQX49ZetH6MV29zqmmcmNZJxt7MZWB0TW9SnsLNuGcjIXVnDEqoKM9owmoEvtFQo
OcsXOwzx3uANhr9RjPzRDvGyM4XhsJFYB2eKpz3j5PpUzf1hyHPcMkVBSdZC6vn609CyqfGmY1ax
gCHJH7vyPrfqGF0ybc7B4HMU+Xr1aKnFqsAZqaL0sw0zeQ8bJ6/7Z58TI/E/mp3+/Dt2ocjdlThA
toFKhza5GnwXh2gze2t8i8aKMTQecSX++BIVHFtRVl7shQMyLnSE6AuV8fVH9wuEUeu4wO4B9CJu
WX8KIS91bJLk1Y48o10me+686tSCrSO91QcYwzpnbRW8iV9fOu6a7SDM9z//SkjvxC632hM4ZaT2
5zcQgf/4t77+LplyC2scj/Y/vzFQqr6xazZzZcXjbcHucJQsT39+8RubfPvXP8cwH+pG4F3zuQu8
BZ2Wi87Yu51xAtDaboBpphsvrx/dLMhvypD9cG+wmg4MsOs8OOf4BgDHxqvM7Oet1VnWBpOrvWmI
9CBPeyivAK9BryD9rmEJQ27wDYMHT0o6Kozv84KFH5qc+ZAFDSI3e6SEtZTUyixYT4f44hLsWeUz
Q14AV7iaevVzFgZFhUV/5EwgL90U75vWy7cVUyljfBQhGc2c3S1TSNz68NLRn4EXkBiADZY/T4km
UTGBOuCiPCeOvSRgaR6WTCDSKXmygqy6GFXKgN6NqEIUpykcl0WAFISkd21bBt3VyXC2mHO0tcqp
2VVFsZsBKbHe2MkB0ZdV1Q1Ps+1j6cNysZ77jkxmZ47rPDUPhTl1p5JWUCrYns0R01rCPAiYGEHf
e86J9jqSlXvMgo7jEqlMHpI2etAeWi5fSjZxIvzg7JtdK8OKdyrIfEQbzIMO9eNF9VmL8k6bt6Ej
DrXNUcWe9pnL3DOX31Kr7VdpY//MDfXYcKgm3XfGN5MhZFMrbzjB2skSYsTimdDehAlilafekRxv
g3gClyrsxyc9uackfaLTlHmLPdwFnfPgNySQ/IQI1kSOuPzGMJ7zfoFdoA+K5wlcsU2ca913/VuU
+9flZSsPwgfBOcoSSbVHcfJZlFSIMsFHiJteA0ysWN6JPpr5I1L+i4Pfjm8PqywyX4uOJ2s5N59D
Y7+2/IYyYTCywPeg5Orv0cQMuxSPTXspu1jR3mrhHZr0y/LbrR3GDTepUvPen9t3tw+vvsHmvATL
xGgXeA/APFCQocfJzQEuKZ+qgP3PzO2RVQsvtjKf63bc9wJIYRR3n3po2V5xzmUCzloJBnsxfej2
SSRL0dzSuMYZ8CiwNMcCr3aEUKPqBaQY5z9TcrMoJj2es2mVxMBdo5DmZ04VVFM22LWs6akS/g8V
yvmsK2ZQFjacNYjblsAAiDF/oAmlbMHVGlHDxGEvO8b05JVpz069npBErK64RjkULGxJtIysLKiq
aOgiKpaSqAJlb3nrEIrsd4p8QfYZb7d5ySmVSKm/cjtJt9uwCVv1aHXJHpXSuRFIcEnfGutAMPMO
LAa+AQYmhc1x+TyaMi52TdSQ8S81LG3vpW/Md56VVBSW9ve+bDzOsvzOddOvMnLoNG1hOs1IDzTk
bIcMm0zQPCknZYAwKTY29l1YVGRRh7rZMa+B15VIEOnMvJVbmvTGJB9TgclPaFp49S83ZRA6U5Y1
5WXPXBC6RezP+OAQIkw+xY09hitCkW8zTrdV6Xsg9nwKfuqHoLM/h7wnPgG7mA01JUkt8DhngUDy
rTh24Z6m+lPQsVR6zjcVc5MGcc/tWH5rXOvOxxC2IxgCeA2Hd1Z/45BF4gDtHl+uA3lgaJKjH8De
TTlS5rl8QlF3uEgZ/vrQFDczTG7Xrbc2CfhVrHu2znG8qb+b3VxvJPXVXCd8JF5zlm75Qlj71olz
8LLgQ6P5Rff1UTjDXWuFu7hdsg7Cc9Zp3OEqlNahV9FTEsl656lm2aYuDW2Gsw9D4hOtUfPgTJa9
O6ctX+ypaGcwQm5m5R2YZr8akU30x2MxP6f4v5tGvdVswbQsbNbSdBNU3kPtqw/PRbnhsins7qco
5/uqvrqi3E4OY0DSdEz8+EYiU4TgOnhdLnjSodsu9rcGMD7bMU6jxmIbdQ7ZNHdjTMm77sODr+hS
ARC26RSzONC+1ylgEsNmQWzkND5TQUCWNDUe8jS7VP2HEQbNyqMJcJbmcaoTZ62a0F6Bu7sN4IjZ
S9uy7EKCrl62Ak+5CWzjkKrpljnVvXLV1c7ae4qZV0WhNgQY7r5ed2ppL6UrLeK0l+0at3yItFmu
KJVcWTNbboeuyBVBBhrXTAhOSNe7jmy8i1Ma1TXUuAnIHPrtvvRExMqznBElQzYp6m3SPWiXewlj
KXnQprjxi+BB4ei0p6HZ5847HQoQI6T8UfHcGiZU26Z+TgAS6SY6S6Djtt+f4oin4uhfPaZJNk47
bl3S9qiw75q6TGNy31rP++VlH2YJ+A7t7AnkOMkaWL6Fa5FzRXVvzAMP14GhMBPW0aT2qXljjLuY
VBOOke2+4EFrFPV7EuYPmCnuGl+uyVAANsJpRrqUbA97kEtkhicKa56k6bzQO76mXo6ica7GeHKz
DXbjtynEzYB9cyFGripkmJXB+JQ9+Rb19ZRIIBc5cmfHyLjLquekH8F3Ppiy/WGG7HEE+etBA62A
cdp3+4wCDpPFwIqQbJzpWGEf53NhLumBIF7XRDSyBn5HMqGJVYnYN4QjocsAV4/j7WQ6r/VsLupV
cC6BchbQczuXtvVQoqWYpI7q6nvS9S86pc6UIpM7O2oITibx/dAWn7A5kN6d7tXL6q1u9Uc9OW85
Da5FxraAwHat+u9QpmCIFSCQs6rYcX50WQDicZ0N6XtErtJHnSCqh9BQNB+SzzPwSDVECPpjaW29
zEoP3vQYJkZ7n5TmpRo3wqzrNVqffZcFFtHrmiI9zm3zWnIrlfYmdvlEq24EhTPEXAmygewbk3YT
Fc3DsYng1aJLWul7W+MICFgokMXsnWrrGzNHL3Z4Y7ATJDAwB/RbEX7XeLPNqT4XLTsfx2OlxEJy
ZvJ6lUuxmRsdk9F5H/rU4a1+8ibrnaEZCMmh3xtUVLNeFj+W+zvAhkwWT60ZsVGQLoD6jY56gjt/
7KOep49ChRvs6SKXNlCvUflKCXfiUdodQreVd7pLOYAK40dZ81+RxrdiCRzomlwxDGQAOM4L1oCD
U6hmaWuZjhEj46/tvtt+CsV8qg1hJfmGtSzNd0UfLCXQPDLBqllUuRqktxgxWx+axNQMvGz2sU8m
xVZh5FmLRvrYOqwjyaz5YJyAtT6nwId2YZnC8fSuJtkC6tDpZqDatJxnFBkaWvMyePJj9WpG6AIh
xboTxuPW7M9Ke5Qa13QTdRH5yaL6OdUFjwwx3xewF904hcyZp+eS4xBTBaSQ1qtXrp3ganLfbR1T
x+3KjYtFkUFSsoUjfihIDDgo/GugVYoUuSdWqAfDvjTkC9CXAdAZxSeJhT7pxi+1mO86NpH7wBPQ
F0R6zxYIj8LkvmK8OTQ0uazZbjUAykA8lDYad7cQpjFMZt3txHC17+qRRwaeccYV5Ph5rvDhOjSz
Rw91HdZbKygDGgp2MPKxbOtXMScUZo/2vDEwJml/SYKA27BsMP2oJycQEO0J9YYY8PyJGHSuNKeK
UstbK8CfYXvjM5cCgT4AXJIyS2w/QFaS58GEMYl9J1zHBQsZ/T/bZBzKDfYw8nsg3tg185vziDoW
eIeCibmP1hm3CvcKmZKUTZ5rYJhSPmSapKgPVXicIbRSf1mczBpzf4+fmv2iMzAnUFd/whhSksLJ
mFvt0ZzNfW+lD4T7PqowJYQsj35623DIvu+s+TxGoX1EMmtNoC1hm7OzYcEieUGcENb00anoJa9M
uZqrBK8U07yqy9lHRuYKXvZzy1hoEETnCHbXUOrxUjffWk15pi1f/eqHgpiwMXQcrEwRP+Tx/FDY
jOkaNEsgX8NDkN57ZXiemYm4BmMxCN9n1WXDDujmr2am8GQhuPBYJghGPP8oZfdL+Dkm+GDaO4n5
7BhvkHB+ms68HgpRnO0C54zdU5RowbXzQ0HHoGlv46G4FXP2bYnLBwX9lAbDtmTWG7Byxc5Qkdp1
VXgYdHvbW6O5cSbBcLBtd0FkxVvm0d5KpCTvZtvkmTgVm8hmDeFTY2+THDV0d4aixLiyAOafv1cj
KFoacffe+I3xDDNCvOg7EiIfhUCWyavgcRjdV0uAf+nq564g6o4XptkbubrF3sssevq0GiayGWSO
oEG1CWmPXeddUPOYOM6V2e1TrxsIK4US/D0LiZHpK6gB6Cgks2gx73ctGJjaZ1Yfesk74cKV6PLX
IcP+FHRvBIN3Rdugy1dBzYZquEEQp3YK5cCsQ3WPNuvaxU9V9N46ped53XXkHAaOn+GcH/RMB0wM
ci6f4QyD8bMO1P3e0X7ARotRp7R3kY73/QAOnFblD5DGmL4zspRhcmDtC/el9dz5Tr5GJsZ8kuWA
wIyIQHB+TWRE/bbd3/uFeOzdT53kJFHBhrNb/6ja7lUl66Bq8ptMJuxt+N+MZWlF1W62D4L5Ypsd
x1wB07IQzgm5+5DGatv6M7N0bVJXYtEQ5YGtSm6acavK/DmOKVLJ7XlVOY298c153LTROuiKX3UB
B8HvQgvDu/pwppEAfQ52vI+th8gx2+M4FDyaJ/XafXiliA5pjZrEiLFz4cZQacy4p+XIVVTA4TnS
psOzJ+ubSKh473lq1c4wZmT9HAekGv18flTCSE8x9y8bvizZtqIC47rEx5usE1tcMjSbtihrxcGy
22GNvvU4h8RQZXgnGybrtNy/K0/Ex170d9qQqPNj12+yMU/WUTxOm8VY7Re9+2BIKgmUeYGANEBm
5Mqlw3ndlQ1sxBHqrpUdEHNI2E8DZSTGQVR9d5+G/GQi6XHo9Wi4Iaklc/z8ch//r1H7H43aX7Uk
/6W6MtY/oO3Hf2+uhLRFmckfJm1P/YthDN5oyYjO/bcTe/ip2//7fzBq/cvzLCV81EuP4IH8i0nb
/ZfpUWXgWXxHuO5S1fWHSdsR/8JKDXRTYmOBq8Jr/VZX+V/rK3/vlfJ96Uqbqkyb/5yl7N8s2pSl
RNiEI4L0Cx4J5PyI+epBWmCfZD1OOw8j661EFMZdYh+LsAIvaE7b2GUZ61C1v660fzd/Xv/dyfO3
Ns3fq9uWH8cVis3/UtWjrN9aYVLeFHyPuTzbEtPtVFE0kYgf/eRWd2bxTu1wtZaYN1ZGX90tw99/
l7T+f1//91Kar5d3FO8u1Ywee5m/G9ap8p21L1zn3IzB99Lru0c5Bgdcw0StTHTnQWFt7nEq4pb9
xx645a3+a00RL86lwrVC357pms5vv3sTDVHYpZZzTnNYqgAAaAudbEyQHd30TSyejISFmQat0p1B
8SWfCp9mWiZk+7XT7tnnNSsY7xEhej3/QxXgf7Q7LT+ctbSvep5Jn+jvVn4ANf1kGo0DtVY3IM7q
73LBgNV1YGEegoDaaQ5YFAIgARSUeOCfzLoQlbwXj1mJrMaGtR5Gb/ffL5ivetXf3jTuBssXUlme
8pY7768Rg7HMADmPsXOO+oCJRU21CxFYcwNf9hfn8fDZMRMcYxn+W2JfG531AMixppzKpYgyPeiE
maite+oNaohAU+vuDBPY8OCGyZ1pnXy/3zhj1zzaZS1WE0VhJMdi6zyo8RM9XN135XdVa/eAEfwQ
z+whqQ8p39B8AXUI58FIqys3WUr2vdiYzJfvlZnsslBUp86f7vFR/9JLFDYoDSqltGcfo8T9TsfD
iykK//Lf3y2L4t3fLjFlclsp07Nc5Tpi6Vv9SyAjsUDx0GjmnOOyNEHM4JZREn4MYW5NfwBTpHlE
V4tLxbSwaH6UEO/xL/zPfhBrqd4jorLU8P52o4UJkaZompwzMhO6khnd5PRlPszduK9E+whCZC+r
SZ+dwCHFlC9s1vHpv78Zy+/69ytHYfwnnQKFgxvv99rFGFiMocrOOfdB9MsQB6ypHDPxhjq+f3Vi
CDyi+qfH238+bXlNJSw4HabFkvDb1Wr2ieO2InPOVEIcxgavt6EFfEIcskFu7EhkzOccUo9oMcKA
kbsBLbNqasv+1jTyH24d8Z/PG2XawrWEsh0+iN/rHomfWkRTLBuAGzPxdLAvNg09HoB6M8n8B9Ob
fkiw3Zu8cGPc8UO/m/vixhpL9m1zQU4lqqwbKpc9tltSngbkh62vsgfbZJtbTvQb1E0aHHERXYgb
TLsUgRxJBa8pHrp/aJ8T//nkVqbDOgZ7nD+I369sJs5Qa1XqnIclIlzMVXDXLHM9OZKNGRMSRkve
uDLI7OPwB0amQTwFEyHqsqofwOmuhsrkYNWlxc6DCb22hybdlFWEpjTY514Kg/h/uA1MWk1UTnEV
w6cJM2NIoJpA7qpVTC5lxR478fU/NbH+PUhF7SPXi+PYPnEuLlf39wa7FFLkmKcV100q68No4MY2
TX7coejgI/avXTiW/1D2+x+1pMtrKhJixLrYhojf74+x8poSld0+x9IH38cw+Eo93tWqgJP5Ejaq
Tw/UHryid/764tG6rj7Tusj/YVH+be1hoXdwd5uu77BDoYHx95+kitoyA9dnnNogNTAcm4+IbZC2
FQp7hMkWW05i7qpl+46d277hpMFKqBv74Al8KX4WbsKwCR8Lq2/+obxV/v2JuvxsrsduzKZxaLkA
lz3cX5+oFSZSoSzXP4GqXCsK7LaWbOke7qlhUaGPn7pLsIJ43o3pCn3Gor4B2+TdLetKSBIMSzR1
WyHyynmQnMrVGB9kH9o7EmPYbqSPbMJlXBTSPYyDt/XZla3iBe8yCv7FZJJQObFAjVYnL2OdhTDW
gQ5yOKoP4At9OmaCezP0VlXo+dtCy1PboO3oxDP3Y0Ri4gvuk5I7I4877uoGtxPboxQYcIzempRb
y+j9gxNW5hW/ulWW5//+GOYjJHH4lycxQh0+7K+WYd+0kTzUb4tB4Y2JM+a2cwpDBpVaqmd01HlX
xsrYqSK/A9k0sGh3Jhy+VuPZ8lAjsEat2aFF+Spo0uGUJKwjNVDhbeyRszVLCmVze0qPCVDHrMUu
EbdMl9h2veVOfpyTdODagfsAZ8+mxwRbo++qe2TseE8UH3AvsYONNXJIToV7Khib7wc13NYhXX55
SD6QAYIm5xJO4EeCZD3PToowP9IKleTFNK+dpSvq659HaBIb7dOVZTY2i0wFHBIvR7O25yo6GtiE
Sb/AFmBEj/EtphlqGA9BN0zgHuZdgGp+FkNYrFuh2h3bAy6hIT239WiTHUB4sX2UidaGrAGadhUX
Lxk1F8c5Kh7olQFtYkaHZVvUZP3bBHkKipF+jERdrXoagbZ0aYzrSqkARjbpaDN3ri3P0LvBaMsN
LaLRltIU5mfQx+ok0pdce3iyZehuU3vxskzav7Qh8+7Sp8NOSzGe4BUF63rOqJAfK7Y9RD9Otl7o
SuLVNbPlAu4yhkLju2YRxhz1lhTJqy0P8MRjPAMt6iddihftANGZB/OFpE5I1Eq+d4iSWwyxEDQM
5OmSqeFeA5rbjK5pIB339mlXFmBjnCp2jrK/jTtb3WAj2s/Efc5Fo9dZ67uPQzj7q1IFQHbaFs03
wPsyT8/JwtwGCHoQuM+O4P9/FiPIHUYzDDIXvzrFjiD3UDw3btSG177Ho2PC0rUzHb2lxXTneMUB
Na5/cPEZ6cFmI992DyoFQBpkBe4DGRTbOslctvEE2tLapb07aABJsPHI8wa3kGqPsVdnDOGzX1rp
8MHog1+BKYLtINE7+ijD+UYgbqNlNt8U4be0wvtCXcsm7orotg3yaSVmz3sdqmYZSt/UybC0yjlM
HyGMMTxyB5D0hODBlTS0KHRbtPp9ZwR4MfVEvC7a0wM13hrUVtmwtvDVmrDKuKyPFgiLdesaSA7V
rajxXJmZnA9cazbAdrBMhsVnY/sMoiJReNxK2bAhalH9+wpvCvqu8oArlZAeI+3glx83+lzO5acf
sgb7/lxeB29pCsjEpopmfx+ieNJ+asLw78h1af1hcGs8B/b3pBge/DQWl3lgZ2Fzkt5XEQiQoehv
jI52+HqqH7Ud7kNnCK4tgYxk0gjACRYZX/2MC6/dyrxpdpoQ6NpP+/II4eWsIdIBH0+inZqT8H5K
6ncH5Nuh0QA9dZi9M0Knkl35t2Rr6iu/YEnQoHGPgYCg6wfTuc3LX8yohxsMUibWSpuZHp/qivxm
/ERc/zIWGNCtePrmBI+NwIwQdp372V7k3EdgCxCRKyqD1o5rN3e6SDczpXenzCxscj+/fPIGTNo0
ul1b3zkusc1u/gjNYmlTm/RWpna5T+PmNTaPoJrdFyx/b7EVbDQIFdK0oM7CANvO5PnpTRAO62Fw
7RPmbIpKSvx4oNiAcC3cZ7rvbjunmfaY482tmfuMOs3IpOTGSC5lbXxrOA7v5UBGsUHx5UFQ/sjZ
UqxSzRzSsqprlYb62HvpJS/jAGYuPUJiLh7NMQp2yiclZsxvkVyY2TUkF8tws2PdO4tM9dZEgFxz
zWhMu1SOrZoQcCeT085Sl9izDpMObhLqBO5txqbIEuhSeG0derW47Uq9bTQ92UYprKfCPYStGz51
lt2vZJY/N04yXr6wLrXj/AzNkdqteUo5RvOTECOy77MKz22uBv8bXOzyluY8GLBu1m+KiMk7i3Vx
iF1QKE02r6ygfhnZoWESD5tDw1T2kvf+UzRh7ah1v7dHy7kzIrUdF4x7PepxZRdyegovo9mzu3YY
YLuheRuXfvrWI3wNVhIS9uVMnVOOp3VtHPvWutZBzb9O9WmgtXdjzJBhCJ5/Hc4KTsY7xpC8ZU0T
ATf24nJPYYy7Hpixs198nDVJonF0IJHwdLpPoV+Xxbi1SFyep3TGVE0guBEQjPOceJKZ6CfGXO45
zOn1AHD9FuSqfMipN18nLfVxCprpgmm1X3oHl1RFoQaZjHxrQ3e7MOr9OaMmbIrB7o9FEKDechpa
DbLutkW5HzgzbKLImYjtpyMXibgPDbrblOQs4YuADHJN6QgRKmdbFdmTa4zZxdaXqW+Mg1/W3QZn
eDidu7nitFiNV+0RWHSojqUlUl4qYTwTvnBWgdGPCHmh3I9dxTE+bVjzKXtGk+KZohi1j8birDdd
+04MhOZT8myiHvzXWk+voDibAxJVtxd+/d0g/f4K0ABMsJWrrQlBC6MK2bV0hnX7BTPynEF/Tokg
de7G5jmFCb6i3Sjb1g4QUG1HG8+Q9qWO3PsWq8+dp3HJ+G017vIOsmbfNvfsw2dezg9x5stdVqHf
Z9ohe4/0cDLkrnIxjoKSdjBnYSKaUWPLyKARymYg7dm4BqMUaMI0crq0243jG/0eFKq5G7FwGrBI
VrTKUHACaxQDZtLwOXaURo8lp39nEchrr7nUdLoAcqzgfohs3cz9cOI5bBYciX13cjmPE99WJQ5u
y1d3TYnM3C+m5sSJQAUqyzzTK3Lrdw22M5tijnDZgKGpL626o3YQxZLuVgcqJi2f+luM9rdJbTPo
wxG/Hwu7JabEyEtAtWDxJ7TWjkWzwdy07JNT7xCU+bgEJYetpwUEAN8B+mjnwS634+SGxJElVnVt
yO3XK1LHDDsP7i7FxN+BxQ1wrnxzzSQP56LALxTNPUnjvBEXJzvZeQvytJjkEcS4tw06ld6MrOAk
YDWAlAZjeZNR6ss0CsiM/xOl9VdU9tj9PeetL9RnVSUcdx1zWwTwOi3f/CBVEHMkoXpkMPprn7eS
lt6R61/Q9N7gxsPRdTFt2F4KDBUsy+/C8I/teKbGtdrnVvXTkdab7QvuLqEkecBkb40xa4fzo6yG
CJJo/toR/z/0acxjmmYTbamHMR/JWHpSbeoielPqvAzDxsiO9m45os3KX2MxY/ATOc6c7kXqlNpe
tVPx6G9I3IVs4iRt8gtba9aPI7fsVtMETqfMm/aqdJ+PFjVVOUp1/f/YO6/muJEuTf+VibmHAt5c
zE0BqEIZeoqUeIOQRAree/z6eRLsaar7M7O7vRHzxcbqAoKrIoBKZOY55zVzf4RxHAKtKL12QZ6Z
Gt2V3rQoCKXdlaTacyCX+3JQ+r39OKKguGtn7cnm/0XhZ8Om+8WYM3OPLcSRYgx8cqNf+K2rb3Kx
fBuUNBgW5Yfhj4jrU+LLH8ZlQrTCBruj13pQtE/SAK8G7WU8pQwg8a3xquZw78EI40iqUCYc8mw3
82NUescU24GEVNUqWI/ZuF5GZNanBheHJcdBXasBYJWpxM/SUMLEWBPwXXk3yo0rEBM+VR707BAh
tTHMkBe0LqHJwRcHt281l2ZGdwoLBOqFU9R6Zd4w+wUnJDzgclnvvCmprqsU/6x+3FsqQPt27h+G
GlBa3lBOpa6G6KqsO4rbKQBrEFBBkHeEb7HOgSJgDytici7APz82aoKdvgsWFfMdMJUkxY3MrwFl
EgYj0L/Wnb5TUnC3DZq3CkRdn6Cv6hPcmKw8FgjfHmbBTZNdS1r2FQO0F5hJ9l43Z9PtUaXTjPJG
srA+CeXeHR06dCI1jzkiPtNdMni2jv1wk7wR8QKlQCGt1UM0kFv9iYEBbmT8ikx5RZ/EyB1Ztce8
c/J0lIhtCX1FtdP3WgvoDPnH+7xUSlTRwQtkqIYzQ9/BMToWiB7QhdLLWZQJpeZtMQgxtCo70G0+
4xiO7x+pJEMrmFZGkoL+ifogx/QWRQFIcbWqs54ivFFoGSjF/rRCf0DflMonF3ooIw2Cf2UGzlAn
HlQK0MBd5OxyNJ0OYfaK8t/bNCNKi3+Bte+W9LDM1mMSNoufNTEDQYoGRhFrnhlFF1mBDq71oCNG
exQUmvCuqDHwtqf7mkkw/Qcmhbrk/BAMz93Ykqan7BPtYcKZtiTIZZ42Gg/apK8QWMPP4KxetRr3
C20gcV4Ai2qbZPQadT87iNcopkJdu2LmWDH8AJVBaWX4rkH3y1FxnhzJ8DIYbZLpTmspbIS1yitG
g3p+9T2XECrty6gLkAEHkgilsBqNXQ4S0pIAYixld6lsQF298nVUjVZA2i4RE0GqwmNQWg4ufKCR
6Wnn+BkF16a7tkNjdMMJTd1c7+5URCF9KQQjxoUcsfHE5k6GYjsCdZf4uhVYtV6314WZE60jTD3G
KKNrBkhUJT8Z5lejFbVavZpvljGA/wrBOzVguY2xtJssnjFN1+b5Z9ewfGF8KYTjOskqEC044RBN
0FV8T16qGaarPs/fkDVhqAfNUQgxDnvQnJ2BQnvHPN+gDCu3GFnaIK6SMrrXTQBCdQZTK8TIwO8i
85K2jK6FYhyQwAb330LmOoxRqwRqCQXcHL+1xpdc7V8lJ2N6AvORIUydl8GLOh09/SR3iXI0fLeV
S9IO6OHLfe9JQ3bSpziwiuiplOufSkT3PFDOTieHcNiAvmDn1xGjHETL2M0c81bql3qv5Zm7kp4O
LArprio796C3vLwrxwsp0OkhcsCDEVtgMumQJdJW/AoNu6wYfVBzU+Q80BS4X65QQwod/YWMp3xq
Q23cUy4IvXgc8kCJbGg94yzvB6mEs4cVrts0iIZZU6Kim9G8GY6tXJlmdRnphk9KwkQbyY29PCJN
rcqViUT6nF7zPen1tpbPZXodR8WttsQrnKP/2t+BksEPBTFC3awSIioZsqXKe7FtbguCklrmMTPi
1hrgxUEHYDB3Y38Y8ya+rjUtk5nNjsupCadjL/a1276lj19jRM+Dam6j60mVgkju5JMFxf96Wxi/
r5kaHFoEAtvdHNmftcn8oufaGAzmTNIp7ybnGEfShZoPm9bUXODx04RwCcIHYx81ierXSV6/5Puq
HmqAYXkRlII8uKQLpEQLxMYgYRmoFvILUfHsWSj97DezedBishL5SVG/dmUq7FjS3u1w5bKnwIER
wmiNRVINQwIzFuYwMSYGCx7c6B9aJ25pLLv9AGgWjmh31RrwB8cec2+Kh3Sche5ZJjJvRgs/HOhY
FpEfgxkPXWx4SNPoZgA4f4C6vudrb0jKAIpaieYcxcl3O6q0GZZSqoPIxPLYNdq3JelMj/Dk5wDw
CDhkwwskcoyxxuwfNlEBKS1zSYmSSG+t9tjpa3xvK+OlU7X4FhBNhs7P1aSXhzkhI6p15ngRPeUE
M5KRG2l0rRR+NxFK7jbQkCOIaVD7OE/jbujYZ3RX+ovdNXjmDOVNh8r/dR3lFd4QmMfh3CekbxPp
3higFsHL8Aii1WMnzzjKFOvrolXxA9WLK0vFIMq2EZxua0Dj8xKiMjVggty1d5DGnKBlarFbsbF+
UAwGkzBSRk+Ks+LcGcVNZxgM1lE+BWmBmUmWLQ49Nth/C7mO3QIeXYsb8K2Jkh7nCuMICdHMrl+B
SXZxcmjVsbqVSZXtZuC8FnqolzBdfUudngusAD3KG8alK8sHE40E0JXZpRJ09sbCTLxGnskGj4Ii
mmofGDcnPEdvS7mzUPWwlTsjvs+EwOMUJtHz2BXXwFvj71UNNncm6WYilF03huZJKvq1vC1fKynP
gyLHSOxdVHjJ26CyPqdWT/c+zZjscatoGu3bmXEgGpL2IU+PuapXZyOufrRN293oeQWZdbRRK1oY
XVVjfnFG6wmbanjRrVKcufX4UBdIYc1zhOCHdmKimh1aG+lUoV93niHLWAS3GXz0q2m5VVcswOZo
inxKks4OFWMQMJ0SulQEsU0w2uW+ZnrfR0NzrqLqWa0KGYhMbgSWhTa53ZQPDjrsjlQJRDvjf9/n
xaUqyJ9EI4HP7ETPWEp8k4DlnMzKvl+EHx+Ai89KbihnOOpIBpCjg5UmfQbQWOH7oB0Jt230QVCy
2YJPtWqiI348V2SKolvoFci8llDDMy1qDgX5w6taHuWrXE+Vq07OK8wtdGffdTKA5m3nds5UGuOV
/VBi9CXpZncHhAkT7ilDV4UaMAkrpgDuhKXaAtMQGwO9PzIUwnmbMSZBYEo3LlU4Q/I0NVRdCr0c
d2AijQsqvGRHEM6z7EelltClwVsevs0C5QrDoIbwJ5gm81GIlwZNWyyeBUrdJC16qKfGQcyEGjiX
Tl1LneRjnRI+I64PDQlSJe34Pl6VL/L8BXeewUPltXN1Lbt0sjzyG8RoqNcz4tiI03taydSTDksm
DvUxWNAS3kaulk4Om54I5QkAYEkwpZiuFVX8mkAVpyV5ql4Kgj4Q4sQo94XueEN74xCQwURd8gJk
cfxDwxPDXyVpOWFq7g6x6QRwzNUTrh7mUY6eAEgtp23Be3S/6ukPXbLpSe25odsl1bLa5OiHiZz9
toaSCzl8AOCdjzkjudM+QruAoB8FqRD4qmUuzMsNnkpuk9KM12o6jTngNVM5YSicnMdRFOWI+6ce
OmuFwJit7IxpROAumqGGYAJJgEH+xNYuJmZZZ5muWY6kee/EyhG9Z2vXO3kOeZwgRF3Mh2Uyf3QR
tJ3U3PpX5XFqZuMwKvXd1MJvn+mu/dmYb5I0Iic17uIQT7xWQzURllNJOEn/1WmoRktDihFXxxxP
6+GqDuiw6vPR0rszAjvUqpiqe2ZhHLOMbHQTVT+NFpclev+ALFwNh0pfgsw+JDUh32KCFC6HNj/h
8/K5RsbpLoHaYGPFN+gNoj4LVzwbUuqPPb0jIdlOztvoSjFLcLQFaM9UQsawLmG/gnrWAqLYKLeS
XUPPuasTvC/iZtYJq/IrEk2ZL/eYycmkIuBYOE/aKKnnKZceZsFXM2HQShBzHYvkvh3hqTRPzo2c
kaBy8vZlJJY8In19mBQAl9ZI4wbmjxaS7g+zgQZVJ2f7IS943uAeFySXAbWQBlvU5UTYCco9XW81
BaLMLAgF8SEydRwb4D0b64BwKrq+6wCxrYeoMqQg4hE/iQ+FRB3DACqYMifB7BmQu7WS2JS0rwlO
ogcpR25Mb4tjPisexVtMuur8QEkBAjDyUL46/yA1h8odoRNi23SEcK4iIQW/Nq8ySaIixxdgaUTK
Zy56P0bsIVPj63i+W2G6BWsm3yoRejUgZzrKxND4Cx1/VBV550EaYGBNg1tVrZA2SP0agpVPMmRE
w7vwkOrHEsMcuDehnWaVjDe1+dboBZIHTnanEWcT+KRuLhQKGBj2ESw8W9Hxiw6/Il02+Y3i4GaK
cgpcwVVYMyI9t9aYOs0WFonE1XwZxRQcGDyjru7GLAz3Sg2aHsEp05mCKnZC8q/38Ptzr1fD19aU
3owItdARfveOid9LAp5nJzlMrvWcUlpjEQclsQUCu9b3dBCfY6V4kPGd8SMz/DoVJhZno13uZ8wC
3AmNIjJKqEm3GB14fWEFiG36Tqk9hVH0FT4sohvaUmN+gLrLsmCiU2Gt6JdEq3FSMSaGFFO10IMd
BUu2nIG0E7d3naZeW0v61KPS4U9Ze5+2w4917mmKP6eE2UJD2UlNphrMc23RU+ztlKRIgsqQ/GVt
E1L4CdzdPIOOWwMbRwwx8aXKhE0Avp8A3pynH04tUhxUpNEryNy0xSFPQvjTQ8rZTOUDFWFGvHwG
nKUsF4UUxR4YGdYs+JhNXf5kmC0ED2ZWO9jpVFVqVJyTAnXyLDfvVkl/WeTRpD+wUYNPSn8xdQC3
qga2v+smbwl1OgtNNG/pp5Euste2Te6bCyhWktOkPJQzOuAIq2kLffzSvAIR4/XAGVoOOxWPJsTb
+zSuPXVQEBMgCTQRj8O5luHEksjA9x1fw89SUd05Kz4lktwHXT/Jp6YeG78G8XuLHFwqJpIkvxA7
SBJqpGS1KcQh7nKIlPRhJoQ/g+nXwM55C1Pvk+akzEmxj3BB1qAOP5l4DmK3ejISJCL1Zv1qwSf4
jOWDcWPG480wOtGd2oWBY0zZY+7aFFbbECuZKadPQCkgPagS9eRJrku30JfxPDG3Q0u12gs0vmLW
F/DDpWN8Lm37m4lUKPQcK2iy3rqpq2HnkKffr3iQ7TH4vUyFSvikdPkNBhjnYtDmh4KSIZZl/eMa
SeE51kv7og8x8ytdqNWFh3XQnUNtMVGqiy4l5aQRB6tER8it0hYbv+pMyvkLUoTUDWh/g/IZq6TZ
h+XtlVl9kkY9ejDW5G2QNFI51VpeFdV8bQz2dFiwp/HluvhRwu0OSOJ1ATJW34BsQUmoNflJjdbQ
7bFlVsusC+okcYfMbii4z7clE64T3iZnXXeeK1HsCJGK0+bqGeNlZUdxLQqYlf5QK+6mgv3r2kVB
yWhdu0OfYudQ9b1GaVa5lSOcbNFFQMi9ZrqS1NJeGRGLzBJEOHTECyM4MyVGYw6pJtiWlUwpmCrR
5vBsROVrZQ0/9AbJnj5UrowKaw0tGYMMNMmxtZF5qbTczeNKO+DONPmawQhNDcn2uhjf7AFDrwB6
uozio42f2xAhtSHbHTmrQTmAi/lOPbp3KQ/eoWquQzjJU3cxG9Rjuhb8YdmnSGQsOMihDpYhBuC3
ZC8To6bCNet3kVIcTI1IFK9TwAutZyT0boPO5GcJC2ZbegOw34G4Xi/KARbk/dAaMmrf0J8jOAE+
wFS3a4qr0piiAwaIJ7A6kT9KFvzUcqAsST0cXWBI5hGDbhgvFqLi6tdw5JeLAUfk6gyvec6OMj2n
aycURUnoZrh0HteR1h7uYn1uyUIyhyYjiLhlF4SY15w0FG0ZzqlnpnMTP9WD4KowFamo3LgyuFR/
XDPyBda4MNTgboAQr7JXZWDsyK0mFNvN+gzbC7ZofyzH9ktrFeVhFLVBXUa1wQjTn+hCoGAwad9n
A3b8YK8nPV+I0Jso8vpuOUAYyi9thiiXPesWcsVxhHViJj2EzcHODK9NLCqGOtgRE4ldt3yDP+lG
c61fqn42PSAq+q6UwH+ahhpgaVvyK+E9wlRVaxm8Qc+4eozc0GAlVM9gt8WT46MHs0NRpXFjs6aF
xnBOSYPCK0N7IJwVsGYN4XWHX51W4RsK55R8GmFRpFISl8ApueTGCRCsONknBcFnZOk+UtTOySZh
fAuIClUqlP2qRL3OkaKBnsIMLlWb8KA0GB1/UWdIW+RnhOR0xjemX4mybUZXR0Y21PjZ2KXio/MJ
DCUJiqSIqIAkYtjoQFI704kB9HrM+4NOWHpjdOiHSkp3UdsWZQYzAkI71JfRbK9GSFF7DT9qfaww
iVoV4s9VscgcbK65PLt2mUfPHGdYZhEyg6u8KF44Np+thVfFlvLP0GEEwWIiXy5357WLVcj3JaP9
aKzXA08OPE1/0i3+dN3Bq8aBd/XCJaKoBg0UXEwQqX2gOY1KhCspLgmJltIDsSvibrgJQm6mYQO7
Eqh5BMuooGBT4aYKgsJLai23kyEz6Qw727eH5gJqofdLfb1F6a/zNaIwV1VrgA24QblOp2OHVCvL
YVzMeteqFmyTtCcE1ezwlI1PqWt2MtJJFQJ8c4jiHsJcDyiDWrthaDCpwfHPX2YqOfVIzcQuxvsI
qOAD5ornrOW5NUoankIZye558DtpfE54fK4MeR8eVeulkXOeZuczKkLflSEOmBciBpGkvy62feMf
D2z7pFxGZ1XTsO6TM8nXa4rRXV/hhKFWp9TCNAWwDavbzm3RWHbq4pkwuUNbtocKiGbYdO0pVdP2
JK0KOtjb9sdOS5LbU8PYlTPTZnU7swtpZzFih15hWcTfE70F7s8tWlLi24pyPYcVw2QmV1zD9pfj
7XK2VbkoiyPcAwYQ9F4+Fs0oSL8f29bCPDQx0x9SilhKw+2d4G3ft7Cc9zryDAdJFSoYHPs4QW5C
eDwqorodJZn3q4V71qGLJ25xW8RizRrGy4iWDNN6sz8V6sxCPPaJ1z9H4y6w1hAzDk1+aDKt2Bti
C0u1G8c0SYWKrW3XZGvVvov0B71AGijDXAkNu6yCzOxQCRbsrEOFU2cwhpRZ0f79Zq7G6/bxTPwy
tW4jiV0+djombPherq7kAHnYUHb/n8LzuNRv//Hv314LusKk69vkR/9HxwToGtujeueA/K3XwlLx
0ejvfOY3Ao8i65/gsgobA1zCqcmA2f6NwKMoCocsx9YANOkgGD9MFoxPFHx0MKEbcNdRP0wWdPkT
5BLIZjINRwZaq/7v8Hf+CGI3ZNCwgNg1x0DPmwmVxiX8Cj9VVpUap4O3ktZ8iaHqCmFYaV/OVE9u
8Y/95cnc/i07ZyMDfUDm//av/Qns2kSaXM+TcHK6Wn7O4858qpCXpb+4w2kSHVPjucrO0RWljscE
XcovtZ+84d1w1EE4IBvuEtxepiflQgL8iC69yGyB4/N7JoL/DapUIRn9R1QpFAcbnxyKBZruGPx4
f0KVLkpHNg8wwJXVySQVmrVDQYkFquUz0h0CvTlGMfPnHos5rXy0unU+SsUyonrSGO2pV6b2tK3R
QfdMulrdi1XMwIBzrDA3GVm3xaisqHbr8guqWfOJ3PV80oSQf5GiI7ftK0MYsxRva69JHcfLkg5X
cpFkWG3SDoSQ5Wlb2F2M9AJz7tTXARPttNwuT8nWfxKvoaYltsetdxeb5BdvS7uZ9ls3gs/f6lZK
TX20lZrTx2KIqvaEYqu5j9bqGkxXc9oWBc4zB3CcAub1265WSdDmWy0GfB6SA/yVzJicy+TIrJp+
eRjqjPSpFb2PKYY1qUHJjHfrzHRpJHlmbstthyy69lUfE5L3yuJOdhtCUhz3lejFkZQkBhEd97bm
/N6Fdy1zNEU9GsSOBBQx3fbWjW8LsDMNmFqp9sDpwjAVoxEDK115qaNW87FdgRDHKC98bvImANGm
kjLL6N5bSOMMIFdy0of7bVe/Sph82apm+qGdfLXlpkOaLftpj2kD8pWtbde2+NhUmvSLMVGIkoSu
1sdYQMZwhj8h7nz7Vew2ulgd4OqPu9zWwlET+jHiIch2Vu+LNX34uEM1kzA32ratfhIa7NrwWsfY
eG1jqz3XNNKPm93WFJ1UPq8DAhlDd5JkZMG2NSzAx8Oor/hDN5SbLeNpO5YnYXTsmMeO1OH51eBF
zDCfidxy/rSj9tHeHqqn903N1srTclBFSzAMmwFbrG2tg0S3GkxkHLb92y5+cYqXDm0+cjIeUSN0
1xpgzKurxL2EqNgo0vuShZ5pY1CC7TOqKw0zOg0TkhNwRFajEt9AbO0jYBvJfEqUdj5NOlVJ3CID
S1zD1mxHcc3va+twVxhMXH9przWYvd8w2V1VIXgctlfb1VTbJf2+MIRWHUEmlyn2hUJoMqlWA/NC
Gk1o01UUhKWnbXNbzOLAx+afTkG/OttBecECsWIuJC+0UBI4zJ8oJ1kH00FT0aHpbkdXsfanzTIE
6YFsOlrQ6Yjofw42QSOQRrNBfKGJxpFf58OXj6/f1nqoqsGQj+9nUbXmrZuX1G11nhe5n+a0iMW2
tu0jTU/3XbYJYkA4vxEyceKqDBGxjJP774d/ObOX36RRKgDV02dlC2oY2xrAsrr9sq0u6CajOSSO
b4vGNr7FDBkU0iWClo8D26ebj50f37adI9kFyYLSTr3tyWe/P35TJ5GLTu79EDeoVDDOri7vCD4L
huii0FJ0gonU4LTdmkWN6P1+t5tWtRHsSCRjLCNuXDdRQt/Fi+j13o/Hqu1Tq3+uFkI5M9Uu4ULc
I77k/dztrG27UtTfvnnb3A5s+96/7pfPlNJQHJYpPyuEFgdNlvYQAnjJ/t7XfOxTJ81eXbXtX8Gd
4y7j4NIpmqk9GQK9bX3btlKxSxbtFflmE+4hmxMUrdO29rH4875CiDGahpYcJJ5GIUkkHLdzyjX+
uYib/7uf3T72caTaPvexva39+U/98ZLAkcSyw2NY1NFtZfUnxZjaR3G5PWkUc6y5zgPQxl/0ENw5
alAEMWKBDgQv54pEXy6RuDiMgEBAivXkjSCXYomJZJjcL+CrRIy0LWziBC1FP+NdUnLTlRQLGTm5
d3HJjwNkXd+6pAYCJv6OXFO2Lbt0dlMxQS+nXuCLJnVAvpIM5yAa97ZQxYD8sfnLPjHqtShE01/l
otmT3iT+5CGXU6d4w4IzZwduPp2aYq86+tHOh2pPkPrC4xiPkoIKgBnnBxSjZrxtToZcjPTp44N+
o2dZ9v43R972k7W9QY1eZd6cYXxoz07lJwaPp8XkajEaCyQCmo5qT2UlFOPlWHQTUzaxuolmbgv8
aIxdbEYE5ljHz9MSBvX4Y3tABmhnDPnKGtofiQnxRLanZIoACMQsPlJreoi6zvDhLf8cUq0RJkc7
lCu+NV0c7aHSwo7tFvAM3oDczEmPPscpL28nZlizmJ441kAIOdbhfVKNQhOcfaI5QJHPg3ZOueBO
Wp3jpF4mhSGEcnjnMVm6MxXnqWeuuywRKg3TuWqVjClSgaA6tmONEPVUJE15X6z6cEOVNwuoSgUo
YNo4mgIoVNdHhCvHPdqZp3HCYUhhglMpFjk5dNLbsLTuUr2tXbWnVgP/sDhtC9HZnpxi/m3z/QAW
j6CkSnhpKfKf2+K9BWyriZkxCc4mHC7BxBFtSNdWbKlkDEkD4CVzmcBQuZZK6rdfBXB+im762RAl
RDAus8q81RysG3PNocnKaMuiGK387Ga5oGBEF7gtlG2UFuSjbRPdDuWwmsAFKv0V5Y/bEmTLKbOR
0drWmrSYSRTi3hQjAUUALCbAGcpep1+2HZnODviG2J1hXfZ+zKbrGI02P3zs2s54/w58I5mSEVnj
74upltuJsaURizy3NVECYhUwD8nJZOw9Sx+YEcmTAz9hO7XOmGNsJ21rsxi5trWPA9t57x9Z5+Q1
F4XbbZ/VNM7BxgTcrBEWt8VCXksSFts2jV1B/qssPOL3/rTtsySdw3V7wevQOG67toNxNA0izO9P
lZRFiEBxefkAr8ayZb+dQvtYDsbtHJr6npbCkK7Gxxxk4mGCnSi77/v69i2yo9ZH57kBa8VpRqFI
nkxVYteLzY8DH5vTTc0MFwQnRa8ZTSHfljwagALl6qDY43V+iIBGa2fF8dGtm57LN1sprvCLqBgd
DwDqHvNrwo57kKwOajaor90v6GPPZNnB7e7U8Eyllprk0t5306VN0OGm9E026rSMT4P6bcRtLs4O
qNNkqh9nT3p6o6QHgaaUzuQPrfTQq7wzB0s522O3QzvdKS+gvJr5AgUCUGzoYBJw7qWj7QDtv4tk
4IBelByz4pgtldsCT+a+9uapvNgusEeK1P2PFeMIv/iJdE/bHwZAktKLkA3l/h9664gknisvN+C0
iuxZBUyQ7iIv/gxbvfkOmF5PsSN5HGIfVqCOkNMOKVlNRUl9L5LL2sGS92ZxpHIfJXuyiI1+A5Ut
/dymt538Pb+CQ7q7GKf6m71Lr+ddzSvqJu56gh3jpi/LpfPITO8RzAM27VeehKrZDgVI8C6H2UXL
81W5K/3pmH2Rvfqp8WxvDvCfiW+0YAyQ1Nwlt5ZvItJ+S9DZ7lDJ9YorJai/4+cc94Dl0CH3kUbL
k32IW9C0My+Yd9TDXmGG3XsVkpre926n3ZRHkNmPJhRDP7uTrqO35ZU8/M/q0lyA+WDT6xdfMEcj
aW997kvPuFYfuy+699YH6/k4vIRHrgqKzwF/lTveObQQbk/aHFiHetktOtwGv6oYsjwqtxqWxr7Z
fOnTIInvQeRQsYUxBbk03Dugl/MCIDhCaZZrPqzILveu/KpXdzHKS1+phUmyb2KeuHgz6VoSuEMw
E9aihm/tUpID8wk/EhwSQIbUChr17Ut7vlh3DrdVHk0XDNR8snEp8JOjMmH3+6ytQRUdVgC44w6T
M+szZkHhJQ6cO9UDLrKfX3rHRYbzEqWY73mZE0SJhxbe8pBnnunAJAgwBp/CI6aslXkP/bP8hpi8
vO6/IuyRqndlRjngetrLP2rJr1cfMXaZEQIXCiA4361XOJwj/tY4+VB1kM8hU+HJ1W4UZ5c9NYt7
Nh5HaSedlX3tVc/Ga8w4CGQRowHnEt5HgAe/jqW7hG7+grOZpImDOpWyAGbmo1NfVD2QL8y97vIX
5Q3QNZkJ+Tucm/w0fgMZmTYXvHmZ/RwghdWuEwEfABkCgcMFZ5gohIw79bk89HCLwTo8md/Hu+LW
/tIcZ/QVKKgAubjw+kvjEajn9ECdtwh3w2vktm9IXeuKX5ouCqyzss+rPQZxXCFfT3Gsx8viSjtp
d5jCoxjoFAB2dsmbfDV9k37kt7pfuQRpj+qX6DV7pKCMjvaA88Gud8Pr7Ll5BkZzR3YAbx9/OBuo
VV5XAT5765f8qF8/LffGgxRot+kb2k1WhPLgDg2tn6T8zNO8h4BErWk5tJ+BfN4h1HCWjxB02yc1
9sDeMlodO2/e6b70RQZRt6cqvxu84THBvAEbcpeoIMWWPfcaRahIIV5Mo5fuxpfiCB4JeGNqYoi5
ky84CxyiZ105kcB9qEKPW6/8AtjyTiX6nXZ4dO3toLxzvmae84RSlbcG2QsMOF+q3cS+0ShBA6Z2
6TS9CLVsF5oMyvi76sLrRq34WgvIDRvPtMML7nbKjtTXCdMP3nwVgup1GuP3uIetdPcjDKILkWdQ
BisvKpBf+7YP5CNUw7Hd60Db6QE1VwZM4DUPPNNjf8ZbL8Pa3C1pqVGA3GiEyhSUaV7rWxhNYFtm
8PEuBQvS4xotH5bMtQVmw8UFqDuEpHcOkU/h7pB+na6q9jOxV4q8Pt/o7I1nhQofbQ/1hovtRcfm
At/mZD7pXPOBSmMwZ+4N7EHrjCpMHWiMKS52MZYbkY5Eqyz135ab7OJ802+zz9FVdIi/l/jjXM95
Mbkfw59dNiR8tiFSo9soKFcFJI9OMqWiQ6yF11DbUE4XEU4o9LERj8UnbZo0tFNEpUC1ESMj8S/s
EiaIqIj2eRoZsBMiciTQxFokApJtbTJwwwreV/FClf00H8+ZDtM7EefkW3Tzjz+toT/nNp1KUNIb
qVcNJj7lVXe2LShBpUVAFTvDafh9kbbycJK0HP1SsbYd6Lr6BWsC5KgbJBudqYUEv677GNL5sSNz
ZU8Uv9ZVp6fcVvG6XUFAYjZomTpcqi5mwjmBsEBSDg1UCtdA44oyRuRRIweRbtuhxSFLy70FsGpg
tkI0XxZq845Nqmhb62MRFHxs4/FI9BHLZ3NEirrGVHCnCsF7WSwsIW2/rX3sU5xxOhTtcBvKo4ez
aueaCz8w4QmRblMqtbekinQIo5sIiZqTjYMBop2lckzjtjsMYi69LfrMuG4WSdlPIrvwsYi2KPD3
feqEQEA8yjdblm0rKW1rLVhCOoTfK15gKhPKw23sbzUlUx1clAn1YEsH9yIluK1tXP4kU2XcsB0B
53sADhTubYfUVD2PGTqqDBPhUDeYtyuA1TX64+FpbpbpOCUTfLDZOXwkkGS7HNwlM8XLmAwFFkb9
eipWMjFa39KrQ6QFSsHMc4AAOhuD9r4pTwloCKZKzhg+UliVsRaYJ+FpojzWrd1QaaQhUAeYT44y
awctsYNoFb94qxvPxVLb/pgDcHZTka/TM+iuFsLKgDtGIhXxy30sPvaBWVyOangpJwWDxLHFp0Af
qsVb9IZ6dHdtEfVoVmgGo0jEbSk6YTWNxxMmQpv/vN6JZMp78vgjmayq44thAOqTpQqkFkL4J4zm
z8S+MT1r833pM1DmEwIy+6qDR4rbOZEbC7nA8lmmdNy1YP63Etv2A2+Lj010ZRJuksBQZk6+/byK
CO2RMlYIjBqkh+tlsnfLYpPe2UqH7wuRQzbqlp3oTXiFA+8RqdvQ/aX2udUI37dteS7epVX+nynG
/XYjolYGzhUr6LvhDUz1Wzfk/e/icuLoLQCw/rH6Pzvpv1Tr/v4X/dvb9pf/m/IeOj+YlP/bHxT6
tovarviffUf+jRsbXqkd6sonQ7UUzbLoeMQ/anWo3WM6tB2WHOeTrSDOgqLl+3FqbPzBXx7SP3oM
//wO35/nPz/nn93B+wM6vv7Hv1uUIP8vPATLUAxNo1Am/qFz8+tDsNRPlmarVCv/5e5e1cgX/tXb
1z6ZUGEVCqjvt49w1x9unzZC+4By7Lwfp438j7SBH9UAFZ93MUqqP6hO0vX/rz2DP33Dx3ugOZ/A
xBimaWkUqEWN+o/PgPcAmzNNVmH/bP+o/v6PPIN/WOwn18/v9pc6A412bpq6Sjn57zYEGzlPHZUi
lcfw/u9f7SFYm4bnX3sINhAF20B9X31/CH/qDBTZ+GQI3Svz/XH/C3WFoDWo8/+luzf1T4oOpd5w
Pt71X/sCZPs+qQL0ITv/erePPtxfvH1N/6Q6GgOrgs6h+PenbkCAXnhDDAe92q110Dj+tboBFQLr
Xx4Q5E+KRm8PgOT3Dv/XRmDpn0wLm035t77Qee99/5XeBDBBf70p/Cdz57Ybtw2E4VfxEwiSSEnU
TYAiKZq0TVr0kKCXylrNCl6vAmlzcJ++H0XKFrkO4nQMlERuEjuzEnc4888/wxk6D5pc2bNgFyhj
uwk0MKb0qKhI7btNSg4bcJUmf6BfjLzKxi+Wmb3sYIyFgHZFB8KojJBL0cPU70JyVqHi65OqQpOV
labJIYUI66nfqgLTNLOasummpTfFslKzCoz7FLsGXWUU9WH8lD8QkSrUbcbVjoI5JH4TkrMKxiix
VQAH5gYwvG4CurVVhabKdG1qTcmk04T0rEJbGjFQpIyTsDA3FZK2r98WmSHzgQO1TcRZyelAUdD2
V2gPSpNVbUXVqYq+fYNPMBTJssPOUCRnDTmgpfgMGN5S4xBsL167EBgogcmUIVoinnJK4PBISvBA
LfMGREh5sfnWFKyeL9oFkIGlVnRLg+nU3EGpQbnCQ6B4PaO0rj1pcKYFDRG1PQcQNG6ltguFhvgS
7oLW6DrtmUvtsXCEEosCrFzZkRX6/2JNImx3x5wV2uRi6oxQgXenMbc3+NH7m5Z40tC+yHhb4LBY
QragBL05MufuksQ3s6g6M41uWi40OFWPd6GCQISoa9NljzQDP4RnAQ7Nvh8o2B/42DvWGYE1Uz5a
bzKSs4uq0IWUQVEqo5M3bRdBGsuKIJLJgUiES1AJbpvSYxJ1a8QUQpkRB9RVQ/f6+3ahVXiHnOmC
UFbLSm4XygKAJz0RIKGaevwctVoWAgOkBF7kUpU1j6nqAtG/+ESABMpGMS3gfk7RVNgFsCRYwu1C
enZB05hfqgttpkpFYWR+h4q3urBQiw2hU1mndxZywhrp+8OrWzWoIq/Q1FmTF+BR5nssK7mYibEq
WowTywyCSDGfBUJg+7U3EMpcYySr4tXCIbKkABK3mKRfPpmlkmDpFgVGSgBMJCIrAck+6ZLeEQAa
SHdB1zBorb2x6snSKGRsSb7Y1AoJiGW/k1KCxjjoLkDJzPVDzRmgdj8mKHK0gNyTHcmU3PtrEuTC
Q6BBhsrADirv56JDAF+fkU0oCs9SpvT1o5Ti3BoOsKq5p114cizS/qKoMQIV17krh5bcfie1C3Uh
VQJLmyg78Id4cFkRi94QMJtKl8Aut5Ijz8gwihlU8qwESIwu1L7sKAqSaOCaFbBHLXFScqbA1khI
TQFevzQlYyWdEsTJRVBBxQ3+3Kaal5UeKFJQydJdKDGIdE8rLLgMQFHF9pC8NDiLZSV3CDDhZ601
vpk14vWZM8eEtDvot90F6u7wB7YcI/e2IrmjwMAy8VFoyCAz991QcuBWqAv4AlJqtijD64KDISm5
BU0VnvQo8JJkDICHPqcSGUQySwyegydIdxfA7+IoyXJj5NlX3xfnFJomM0wmtoknpyrJBUuUUHrw
LsDJ9NxpmJhdxtlV6lCZkExXHRzjspJLLlsC1X0notdnHjcphTVxFDkHaxA4cOBI74YTMgWKClEx
Tq6osqTahjqCWyXfugWqMJVmJKkdC7qSimnVoNF91YjdAnkztLxSFKO6FboFGAMoRWKFNtVUu+Iw
iHWhwPcxu4+g0H3XQK6tLlCWrKjHxSD68qwEDaISo2UFDoIhzG3eZFmRc2xMVjOflKz23S6ldiJg
v4QQQfGWuqxs0zR3ICK7SGKpJqQiZvK7kFzMAHzR4pgBuAhD0nC4nC5EKRVHonBmqM55OFx+gAu5
vftDp5nD5ff2gs7Qz/ddDvrSL6y3Xc5/7m+62Oss9ipD8Iv2EpD7bJe5t39/EuT0l9s4mx+ut3OW
z/H/3b/g+UcHn7W+1fqPz4d+6qbd/mb5wY1/zFfdNTeHvjt0b7vrbts7EL1jz++e5Kw14W3BzVcE
z1eRXFu8KJY7Df+Mx1DwUjEuF3zVHZk4uj6i/RqLpQBZKvkpw5n+HqfjEDy1q2gVyx4P49Rdjtun
dtcn5JKPx353GnYfToHw5aKWVPiz/tB96qZ+K9nVdYol+w6aF+PfF09H5kq/Dbfd8pbrp957M+9B
2k3vgGm4DL5PX5Ioff4f+nF6Fz6yrwCXSn7Ojg/D+u6LersCOqngF5fdPlBAX5Illns4DMdxCE+k
q3YSiz5eDl1kRVztjFjy+ClUC1eGIRX707ltcjWgYsEI+LC7ugn0wpULSEX/zHiW+WybXeGyVPbL
bjgG1sPXxsvlTjeH7ni53Q4SmpbalIue5263/zD3p1Og0z4zLZY/7PbDuy68UunK4uSi8QXzeAo0
u3S5VLnseR748/59YJso3LH56seQPn6YYtE2CSwWPR5PkQ0piyW/KpX8qn87dRF68tfE5aI/dqHf
goSxSUG54E8Xz7vr9/N+CN26v9v8GPJ/7Ke5DyyVvyf3GMJf9p+HXeDGfIrsMYT/xYC7dY+X+MDl
XcSiaVKxv3jaTSOeMjyccG/F+on/Hee8Wj7gWUdv0li8TRlIn/8XBg2tUlzYtHDwYrFXBxBJGNX4
YnmxaNrcxbfWl5oCqeBf++Nxvjl87KIwoXSEvFT8b/vxsr94MZ/5NpcGlYr/nREV9yuiL8Z9nA84
V0RPVUvF/8Hu9/PcB5DC08By2Z/DqNJTilK5f566/fbwcK3PljdKxb7up2s82yrIHkufDhFLHohs
IvVWUMOPYEjedPid47tTeDQ9UyV97jf9fLp4fd/Dk96GDxTLH+bdeKQ91Cpq2XPHvotlf3k2xJeb
09yxrgHTdNswJvjXDXf21V+AAbMU1u7Qd9OTfwEAAP//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Map of Units Sold</cx:v>
        </cx:txData>
      </cx:tx>
      <cx:txPr>
        <a:bodyPr spcFirstLastPara="1" vertOverflow="ellipsis" horzOverflow="overflow" wrap="square" lIns="0" tIns="0" rIns="0" bIns="0" anchor="ctr" anchorCtr="1"/>
        <a:lstStyle/>
        <a:p>
          <a:pPr algn="ctr" rtl="0">
            <a:defRPr/>
          </a:pPr>
          <a:r>
            <a:rPr lang="en-US" sz="1400" b="1" i="0" u="none" strike="noStrike" baseline="0">
              <a:solidFill>
                <a:srgbClr val="2A3E68"/>
              </a:solidFill>
              <a:latin typeface="Calibri"/>
              <a:cs typeface="Calibri"/>
            </a:rPr>
            <a:t>Map of Units Sold</a:t>
          </a:r>
        </a:p>
      </cx:txPr>
    </cx:title>
    <cx:plotArea>
      <cx:plotAreaRegion>
        <cx:plotSurface>
          <cx:spPr>
            <a:ln>
              <a:noFill/>
            </a:ln>
          </cx:spPr>
        </cx:plotSurface>
        <cx:series layoutId="regionMap" uniqueId="{B8694D2F-9855-46A3-9A39-59F6181C884E}">
          <cx:tx>
            <cx:txData>
              <cx:f>_xlchart.v5.6</cx:f>
              <cx:v>Units Sold</cx:v>
            </cx:txData>
          </cx:tx>
          <cx:dataId val="0"/>
          <cx:layoutPr>
            <cx:geography cultureLanguage="en-US" cultureRegion="US" attribution="Powered by Bing">
              <cx:geoCache provider="{E9337A44-BEBE-4D9F-B70C-5C5E7DAFC167}">
                <cx:binary>3H3ZcuM4k+6rVNT1oZsgAJL4Y3oimtRqLd7K5SrfMNS2mwQ3cN+e/iQh2ZJZctsT5bkYqTtQRCKT
AvURQG6A/+uh+c9D+LTJvjRRGOf/eWj+/OoVRfKfP/7IH7ynaJOfRfwhE7n4pzh7ENEf4p9/+MPT
H4/Zpuax+4emIvLHg7fJiqfm63//F9zNfRJL8bApuIivyqesvX7Ky7DI/6XtaNOXB1HGRS/uwp3+
/Hp789fXL5vHiMcjnhcZfyjQn1/XT/WXnyILvn55igtetN/a5OnPr6+4vn75Y3j/X/ryJYTuFuUj
yBLtjGGmYWQaX7+EInZ3dMWgZ7qmqsSkiMkPtG+/dL2JQPAjXZEd2Tw+Zk95Ds8i/z2UfNVxaPj5
9ZdfIebF0+OXm2JTPOVfv/Bc2NufyRZ9729v5OP+8RqG//6vAQF+gAHlAKnhr/Ve0y9dPAbUX+Hm
7020ef7Jfh8nrJ0Zuk40XWWq/ODXcJn6mUlUjDVV28LFnr97C9cHOnQcrRfBAVh/LU8GrGsPXqYv
8zzcxI/Pv9rvI0YQDCBTY9TcAWK+RsxAZxSZpqoTumUARA8H2Ed7dRy219ID7K7nJ4MdvJ558Inj
TCdniBCKAJPtONNeo4aodqYZzMQqG+D1fk+OI/UsN8Dor8XJYHTXCljG3OfX+xOGFixajOma3sPU
fwZDC6nGGaU9jqq6ZXj+7u1k+IEOHcfqRXAA1t3prFxrkRXeF3uTiZDHnziwMD2jmGGDwsiRn6G+
wc6QSYlGzO24U4f6xof7dRy64XMNEFzbJzPcRk/hpt5kT8/v/O+PN8zOVNU0dA3vxhsoFwNdkeim
TkCL3GJLn797O94+0qPjqO0lB3iNxieD190m92B6LET8/Kv9PmLEOCMIYQMjcnwZ01SYIXVsIm2w
jH2sN8fROpQd4HUH1szQwvm/qttnvBOfOjWSM41hTTMROTo1IgSqZK8m6lSXaKLnF2Wn27/foeN4
/fUsOADrr/uTAevC4+L51/qEYaXCsKIUE2ZshxUMnsOJ0AQrDRRDamo7o3lghb3Xm+MwbaUGGF3M
Tgajv7JgE+eb/PNwwuQMViJTxW8oiEw7I5gBknSnbQwWrI/06DhWe8kBXn9dnwxe9ibk/4gs5p+p
HhpnGiW6ztDO7oI57nBkIcTOdGSA6aXuJsnnt2U7B36sT8cxO5QdoGafzrJli1Bkm8dPnA2xCWaY
SalKwFHYf4aYqaDzE8PE+kDH+EhX3oDq5SGGQF2czvAScfz0UPCHsnh+xz9h5QJvkwFuDYzBJj6C
lQErFzZBBdEGU6H9sd68BdfBowwR+3YyiK02PH76RKzoGYapkNBnc2tgKuvsTEM6aPbGbiokz9+9
nQvf7c5xsHZiA5hWp2NoTWAC5I+fuGhp5hll4GjS8MAgBj2QmAYmGvgJ5WcwAX6gJ8cxehEcoDQ5
HW/89Elk7qeqFtqZTmBqM41daGQwnEx8RgjBBlF3yuAArA906DhYL4IDsKano1RcBOHGE58a6AKd
wcSE6Lt1aqhUMHDtqv2wMoytsTw0sT7Qo+Nw7Z9lgNfF6bjiZ+AZ5Px5ufh9tUJq5b1r8HnsDFVA
CnBqsE7peLBIvd+T4yg9yw0wms1PRpu44/mDiHP+me5AcqZjxiiG8PH289q6MhlofxCqpOz4evWh
Lh3H60B0ANnd6UA2f4RZ8PNGFSFn2GSqoZGdG2kY30KAJ2BlgOX1/K1b1e/djhwHaSc2AGg+Opkx
NQ8hmiX4J7qYiHqGAB8C5u92RA0wgiGFiKmDL3AfMzkM73+kR2+A9fIsQ7xORwmcx49886k+dnYG
riUG7qPdBAhqw6F/CfJnwPiFbAy20zsGy9UHOvQGWs9PMgRrfTqDS9SfaFRBRhoYtjo1yC50Ber4
IVIMgwKoqjpSd+36YAp8pzdvwCSlhhidkKKePbmfGmDEkDdoQtAX60c1CiQDjCbEIEEjPJz3Lt7t
yHGAnuUGEF2cjlt98dlBEBOcEASMXmMXrBro5swELUOFOe/AzXSI1Pv9OY7Us9wAqcXNyUx4C/iZ
yoegfX6zf9+OwmDVaqCCm+R42plJYXkCHMEu3g63wfL0kR69gdbLswzx+nkyeC1FyfNP1ifUM2Yi
yIqhw+UJQegRmRDN32kaA6Q+1JfjUB2IDrBans5Ctdpk7ecm4vZhqn5w0YHKZ+gQrEeQecF2bnRA
8nD++0hPjgO1lxzgtDodi2q1yfPNg1fmT0WRP/9wvz8RgvYHUV4MuUkQhzpU+yBdWldB8YMA1ou9
9RqtD/bnLcheiQ9xO6HxxR887m4+17lkGsRghnncWwFrlwFJn+Cu3bUPFPbVB3r0BmgvkkO85iez
dq04hFBzUWw+cYzpEF9kCDJgdgGPoWIIOfB9hjukpD1/6S6w+JG+vAXVy2MMsTodQ3jF87z/P0n4
8w/3+zNiv/NHAxf7ix9psIyBownyAjVwBe6yMH4ZXh/q1FuwHQgPgTsdhb4HTpTZZ6IGxpVuQHoZ
ASWx/8BQOlzO+gw0w4DMmOftQUdQe69Hb0O2lRzidTopMisRF5/qHoR86V6zQAyiwPIz0OqRCqMM
tgVpv8SxPtCVN3B6foYhTN9OZu1aP/2dfe72LNhUB6o8JLZDxFF+hsOKnYFV1gf6jyd2fqRHx+Ha
Sw7wWp9Ogsz6qdp8Zn4M7BvBVCega+zCigNFAyEd1i7YFgQ5NBJNaD/U6d/vz1tYbZ9jiNT3ExpZ
9ZfZJkpg58hnbvQh+Ew3qY4ghX07vAbTYL9nFYaeBlGUl+H3GrAPdust3F6JD+E7nYz3fvP8+VOW
P7XPL/zv64l9QBIDMBQf1zgMiBmDEgkHGOwc9gPH1Mf69DZwz88zRO38pAbd6qnhD58Y6oedCkSD
9QyR3YI2GHFI1c8Q5Dsx1fxlcqy/vN+bt/F6lh3itTodvOSW0dEm+FzrGbbWER0DHpBRIz+vNXsY
fWfgpQfj+XmgPY/xrRG93Yj6fq/eQO7VMw2xOx334uVTHOdtWG0+dZcJzJEmg00mO+Xwlx0LhnFm
YtPsI2ZbaCGp43B9+2ivjmP3WnqA3eVfJzPubkT5v7OFHGLOKnjrNbRb4QZzpdmjC1m8sF9yi97A
pv54v47jN5QfIHhjnxiC789R/8OzhmCtw7BvAVTILT6DROx+5tQw7O9C+kA32f7y7/fn33B7lh6i
djpz5jeYM+GkpadP3IoCpzaYBKxp2N7/MiEeurEgbQoTDDv33jAIPtSl46gdiA4g+3Y6HuNvT82n
7ntFoHpgk8AUuLXPBgY3A4MczoiC9W23FWKwvr3bnbegkk8xhOnHycyHt8XGe9YEft9S690iGjZA
CdmFMofzYL/f34AUAk0frGDv9eM4PFupATq3304Gne9PWQTO1M8DCPKvVYNq8N9Aw4BdkjocO8R0
MMjkB4LUh/rhB3pyHKIXwQFK308IJQ7buj5Vm++TpiB/Q+2VPvkZomWe6Qy8VaAwvsyGr9D6QI/e
gOtFcojX6Wjxd0958eX7y4Nuf7hPmPwAFKJRSBZ4YzeeCvv84eAapu6V/EPQPtyt48gNxAfw3f3f
9BC/PkjnEKmHw0NF/4dHg8IyRSE3VNcBDPkZLFOgTED2KIYDJ4+bW7cf7dZxpAbir54ETv58ffP/
nYNB3z409OVI1dGm2IzlWawH54b+e6t8XDg1diC6W0i2I+zV0z6vMfPHP79qhBzA2N/i1QI0+Fm2
r8KL3NMmL/78quj6GZxfgyEjhzANDn6FRayGwf7nV8i8OiMMUnkgcq0xjemQahD3Dqc/v4LnH8NZ
DhCw3p0RkPdGPohAch3o//AGIIjLMTig4+VU3EsRtpBz/vJj7Opf4jK6FDwu8j+/wvFUX78kW76+
l2BmwLygMpgBNAN8aLBrF9ofNtdwPhawo/8XIj+LUR3QpxSLFY1VfNukoTZKvI5NUaVrtzVJtVHU
ZWwqW1VTQdtWLYvxtjUMg13rMVl5K8l8TBaxDXeFN3KrJF3IwgzDNLH2dda06cLoiwHNd7vkmVHJ
l3pcNDOXdNlyX4QJO6xyEikLEcxYyvCdm4TRErLtXVvpq2kbq+O69oyppqfkTjOKxyAu6gu36Szk
eWNhZP4k6Or2niapHReI3VVuM6HMLwrHUo2OjEKncxZtmzoLeaUnzFnEjqtn1r4eOAifV5VvBa3q
jonhtFaRYd8dmXWHFk2IjHQC+5zQQtY9vbxQhKP+nQTcn7U+iZd+54ll2Bee0xh2qCbEHjTIqix0
nollkARKbsnLZMbcOljKtrBplLHrNf7Yddtq0uDOXPt5Vk3cxDHXXn/VNU1jZYyKUYKmIsf5d6am
ymURimAaKJ6wmqQS66ovHCWAwkhbiyZxbRVF7ZaJRSI9GiWpy6a4KNbILbq1myjkBsHWsbFWOe4k
azJ647lJvXKT/DaNImekeiqtroPAz88bzzZ0ml+Xalhcw3NUs5hzvqXJhn6sWIz77lxW9U5zr/9N
SN4opNUMZ0LM6waL1KK8bBe1GRwWkpZoRnPQIGkVSW53mJt43frVjKA6vMgw924cR6HTnOjIzoju
3TR5i6yqzpuRr9XFNA0KvEBIK88To65mJkr5mja+Po7NTlxrjYltqgTeXRAasVU3rFokcaqOhNaE
tl/n/nd5Fb5c5bXCt7T9FWS8azM/9PQxCjNuIyOmU+Y5pWfLeh1XdOpGzJ1VqC1HVeellpLX3o3R
BPGsy6p05jaqeZ3kVWZVSuQ/ek09LlIvui+cFo08ovAVLTRn6eKAjJyidSaiJNSKEsdFFgSlqQUv
vZgkoSbWXuuJtWpkYt32RWrU1GpYlkxkQ2a2HoJxAy2KV1DLTJMHo2xWqRPea35Ue3bCUuW8r8Zx
VXm2MDrlHJfiHoYnPNBLNYtJdpV3c4S7aNHRAqcWCQha+HEYuKMCghVjXHfZlrht93P0t55E3syI
KB8LT9HtslJ8c0qVB6WImlVgOHgdNcw2fSPsvldhHVpqyl0ztky3CC1Ek9ZyadBeso422yImI5Dg
hxS3MS2RZt3UIcDahI3dEK2dhobLr4QjNEtrs+iB1+6s8cvmjubZ2ojTadDPI7KAWc9Z0H4ekdVI
Tib7OgB44XQxt4wM+cuiQtHKy4gxguWm++E66lLPNf3R490N6Si/i0xWj1Xq+EvRZdGKw/a9LWsV
d0ufROLuYCk8srrA5qPB6gLhUY0wSEnogwCw0PSrz8HqYqCIl57umU+BzsM5Z4EfWhrjybmS6OK8
CDSoy8thfch6UP/lciibt11gK0VDxgR36m2ZutcpbZuLiHP/VtS2E+WR7YjWGYc9zLJAekdgDouC
ZRwWW3qkCQ9bstXsJRolc8aSby/2IrGnU61zsSUl3v+ONM5WaVzHN62ZBVZeifqKa1m2dHTPH1G9
SDZuUJ27DXa/R0zhc2I60cTNzGRTLQruBps8EvkEjso3Z3oY5N8VJZpHfmDVXXHTuF18qegFvY68
cuW2RvmjpdSbdXASzhgZRfkjrtLIirLcu4ho7s4y10A2ylBksaz17isnb+1IVZtlFZvtTRSkl0ZP
z83GG6tR58xTTuO7rlRtSS+Zb0zawtemThR496i4qNvG+OG0sTKryoyMJdmtyLzwE37rMrNYFKQL
Rk7t8nus+aN33j4TcpNe6TbgdgPDRiMYvAewfZH17QdvX+djM9dVnT/6KMABt2Hp8tWguydqp9t1
q4HOkDj4uuxMWMpFe6+GTLcVt8iXXd7ia89V7loYsBNUC3/Uhk6wzLAaLKMk211JmmJGl0HcubMB
XfI2pd7kluTbN/t6epnhDH7xI7eTNDX3p4lXXhmUiHFTlvVSLSK6DDLTH0eic38Uun9h9IObOvQy
1Yl6J1k1j+xYq047YBVGaDwKBV/6SYTudKcVY5Qgb5R5hUs8SyFKl8SXZlnPYUhOap/4rtVfqSEJ
XMstvd3V69Yhn9LwSRMIkHjNJ8wcnWtZSWwzZupSabvDgiVo7mM9mw/oe97ASdSlrOpULIsmcmY8
aNvS2rPsZSWNivhCq8NmJkVlo6QPxSKmXiuBVo8aEUycLmy/weLp28hE2Q+9LbjFC7P+202KVRe4
nmv5QWFxrpTcinhiFZRl14hHma3Q+Bb5jX+heap2+1LrmItvOU9vtSryL1Bf69tkTYOVas/5Ibmu
/4aXu+y/z4VvkLWXtv339W372kvPaBwa8yDhpeUj7q3MxCV2QzUxigziriRNXu2LQDa4IbF11Oz4
jjF7jePM/n0kU/DCHg5ksJ0gfx52VmoUjF8TG4OBnJStMODtNR8VN0RUsShKtbE0KQSahqWmfJOV
IJjVNFG+JVwXN7zdVJGxcHLfXel6BvrESzVxVNAn/NrZtjJuZFfMbUcqzFS0S7UlJqE7yxNVW9L+
Cvc0eSVp+1aROMp0zyeval5fo7jjy9pgoL0SrZkUaZZfBJ27K2SDKFkD5sQzTbJ0MD3bsiGhYUOt
rJeDQzV3t5HckpEFLbP+/Tc2wLkw/I0xnJ/A+oAhOBiGv3HjcUXzMqw8cl+9KbrMvDIN31/lgVPZ
ctYEteuhjLF5BeolX6UvdBPo+Qu96nhti1RrezXtoTE4O+CXdOwaD6Gz4Rm7ZkXYlRZMoGjpvMwM
26uepnZ5Ova5Tizm5Sow9hOHbJaFHNHySjKCBkIsSCeGO0ri9uYmcmI77Tx1pAgwPNIwSKy4YvEi
7Q2PSGB16qmYj2RVjc3wqkD+tiZ6Duy4icWbSCw4ve+K0Dadli7CtMgvaq1O7IIH0UMKEPmO3txH
YIqM9xw6fXToeV6Z+tzAOLAKpMOLt68n+B2NS/8VRQOMQzh9ixE4FBds+tdLnksrrqiNhx9pXLh2
zjlali+FnnP4FWW9KAhoh4k7xgXPz/ekNIbhFfIKjztOyVrhAVkHeWj52MtXpC3JWusLSec+Cces
RcQeNMjWhoVg2Wp8XJRMKeai40a4VkXlj7gW/UgbjuZU0Pwib8r8AvdXPV0QvZ1teQOfBBekDBYV
qbTbThPs0jD4IqsTfIuD1rzs21LVPGjL+xoh9TchwnYsNCWd53XiL+SVX7e7q/Dlat+6v3Jrw18E
Wp5N/32Emb/MYlSDc9HgCNx++wiEOgazWKFz1W+D2IGNzvEIIUMXVtmlYLOoYLjoyIwWsppSB1k0
87uR6EBLtmTzgNE3PcOwt+ySqenvITn37PKWsipvaSb0ItRwNOF+0a45wYlmFU5YrpOFpHQ1bteB
JBuJ70zcWm2sEIagZu3bwY9VWoYRBtMO8Xa9bd7dBYFdbWVZRMfCHSeZWRZgQ5bZEvkijUbyUha5
EjqLyB3LilqTbHnAvGdr+xYPghELJRzDFiC4nSRtL52Sw8RqYGfi5KFY5XHcThLQYiwDvBErSZMF
BVurseSlWRvLRG2zue4V3o62Z/RYsbuDpLGEMsi0fPnbT8fMIfzLG4BhW5EOZ23AXuU+sUZ9PTo9
w3NCv1Wzx6CIu5yMjYRNMq9VVqGZXiZKU81lbUsykNNZWVy2IxcOL7LDbb3nlu1+wNvz2sjmbWwq
Kxx5tJq2TBzcRjZIXg4xm1Eh6sJyksy3fdEpP6kWX4skQ64FHrK2MOBfF182Wpze107i2mERqzeq
1zXjWCjOKk1Uf67xOJ2buodXAWhNY1T72Q2OYt9uc8+97+/oBYba35E4bnBtYi+bEiXBVlGn0QME
laZpU7c/eBU5404x6nMU6s6l5AgzvV6Hvu9bhZyv+vmpIaW6NOSkVadtYlHshpPypWXPKLQyHGG3
iu24xvkVa4QVpo13Q1Lm3Wh1qY04M/OJpL1wFE0ajFDjXKe9A4F2XjzRHIeP8r4qaTw0oknKQPk3
pMvBfanHYKpfSUZJU5jvjzrk51eyYX+vSHouYo1YKFeKc5J647Qw43XpNuAQ6a8MLRLrhMZ0gVJ3
PKBLDtnYS0rWvRDtJbNe8uW2kkPSJZvGm+1tJWkg/vq2ORPvKG2wvXGoUVA4OxrML7D/4QWFoy9e
v+0u63zKkkL5O8iDcQG+C2wpmZmOkCibkVwj9muJWbFmbd5LAo8TYJVrShvhdBR03Y5f0qRkx7tm
XT3Ai9TftV+ltvd6ff/tl3Lf+MeAKS9oovwq6ovKuPZUkl5uNb9e/QMTfE9xzSi4TPwlKTW7gVno
KihCesOUyh3lRJCp6zB6E3e6v9BTLbVka4MaetMLEAdeA0kCjysI1J0V5nk8lRqqwoJyBCuEmMmq
G6XlSAuRmKm9M91znlul533fKj3vslXtmQeyKFDjWxHV0bxLmn+cVosuPdWLt4XiVo9dEqC5JMnG
0gyrua9l/0Qojy9DVetGDfzFOngSiPqXEx+7o6rXavwqD+xWa+lF2qrlwshpMqa5497nhmJnjod/
dJ0zct1UTJ2m9EYwt3g3VYq9GxQ0Y+YWyoUkNbwRoGQl3qimPkxxZa2NWVHGE0/hlU2RYBcpYeaF
0V8l1HUt8KaE831DEzCySpXOlmx7urxJWcTVQQP4CjsLqwooG9wh3aLKUvBuBKCT+4m4VBX9oWiN
5kdbiXhiINpO9SRpfziluNBLs74OPO+dcWBADOeVYg1eMThGRIXNbHAeNKjXAx9YWTtmpqZd83eT
gadfteJGiS2dNHQFetqVoJGT2EZB/sGVxxadr1Y34LbNZ4ER1basyqJKvulxl17LisbhvYHtjs5E
Vj0U05Xr0ytZK524uqm4808QpuVCq5RkDb5VsvVzta0yFnWtLKQPa+urCk3mTbwqDOw9H5ZeLFY6
45TRkRKeSyUsYmDvBEmojqTeJV5XWcuiUWEkEwh70RUOxY107ssiCaJLt8qStaw5AME4xIY+3kYD
/Ezf8wvUYrsCBfWc+A0eyatIb8xvaZst695PI+mkDcg5KxzzW2EmQzquVVgNfZ7ZNVJd5x1NDtE+
KgYqI0TXZNTMgI1UcGQWhtPLTIIJ+DdfT21mquVFm+vi77ytzVHsONm8iMq137RBazWx16xckTUr
eSWCOJ/rWb4GWyOn55K5r0a147cWw9ehGhorJng0SxjzzguljlaG3+ljI46aG9CjmJVxHm2MqFkE
ZZLD+hqallEF2qPRtr4Vq3StgU9wBU78GDxcZgtxJViQ0k41TUsP2/gyNgKLGd20jBzN8iot4E8a
BHxHcetFdtcrWvtC93i+NPtiT6vixFJR41qQ54bGDFb34lpU+jx2slmkNfgO+54YtQmhcxoq+K7Q
zaWjseS6DNv62i+cBUyBwffEuDCMLlhCV4KlvJKF2WVtbvlVsRB5iGaSlrEKIkSaq063Jh0Enr6F
Se5M90agtBv3VWn0SZvwhVeSJIeuJGOHVsU8T9x2sS+6KmkXURjNoqjQZhi7SWrtW7d1w4OAle50
c+rX5KLT61EZR+kK9zVJKmDVWahFs5I1mGN29EqofNL6am3vaZIFYjj3qGzzaQ0+3uxvH6vxuC4a
fY5jHcyvpHV/RjjGNvgu24Voo/gOZf6WLhxHzFvP98fgmfN+YpGDLwo2mF2QKNavEClu9Z5OwXif
BKxxprFixBBEar2utpy0Qe2iamr9JsaC3xZiIh1PJEeyIv1HxDO9vkVWwp7NrQ7YXD5JfebBJs1/
042xCkHwwZCCudHQ+jw8Q4UkiH7IHThrG1zHCYs7/HfkwXjpD49eykIxO3+StmFh7WnEK9rK0sAR
vuWJw1BdwsijL1KSd1CV/FRtYyuM4JGMtLjxlK499ysGjtG+aKlqw+7KZr0n6TxXrTbV4lmqCbJl
87AeTHQ1N21Jw3WARjRl6URlZmMnTR7NUZOyb6muqGMdJxDR7atJR7JZUJgeaJ1Q9dsY4oEiKSxZ
LeEPw15UKlnJWuB14ptLt4KSEunVzPF949Jl/MFXo3gR6eB0LknjWDIE1vb654Cm9rTgNd+eplCI
XG9jbQO5EpvtgtZaYHWK+7MMouB7XlXKGGkeLCmt66z0Tq1GIQ3Un2rnzlVU6o+vWQMDVh/Ss9K0
qka8aeqpmXkGRF4qb232RaqCO1dVPdvjobfWaRqplmyV9dps1qDrk7mSaaFqSRqrqLfOlKCwsdfG
4wO5VNGMaWhCHkDqeeEF7or7Dg6n/O7roKaRCBw3spolNZkagRePZTXXQj7GZu1Mt8yh49laWGUL
WXWV9IdBvfJCdzP03Qty28T0qXRKCCbC3xK4aWnKV4mOfshVTJIgNrcA84ZfGIIZSzcg16QVEOeU
+jiKOtVKEHgE94r6XiuXrVoKbsGBuq44qpg3iJvnrHNg9inK1j9POZl7jRpZvmZCyL3NF7gvXNjC
CgFDuOpEIGC2Y6M9SV5JNskhq7JQCyNfOA7KpxB155bvluZUcww8FoLzH7oQrcW7tlsFtet8Z+2F
Z1T8h+pQZ9E5cWzLqsYiMoJd5NFcVkURL6oYOdd+5v90cn0ToNYYubrTnDM44Py28MJFFlbtvaTz
nq4R9SjdAJ/6OVdwZ8lwaKOzYCyrMiYqo6GyYR823dPKrpglnTpXchWvHNUTE1j8VAh6Q3VfsJeq
o9LIoinhU9nqgunbbrmzVPNXHZ87SYpXPvPTsduQeIw7bK4asMIst67Tn2A3djb3dGdRgX/5Nikd
GOw8/UkChUx9LSwmeacmP1ONrDis7Dcm8dhWvOvZBuJRqYwkHVQlMqbcX/LUVA7SH7BIfMuPDHwu
0x9AE0AXeYcAB0iaaGOjsGkHWqJZusGFUd7yxjFMC3xQYBxAsHHUcCUbVz4EsCQNNipDBMO4ZaV4
xRbTH0ENlo/lJQq7Iu11B849YSMWK6NAw3xCcendqCx1+sa0z31wKh1Ox/i3FQL+8OtghYA/Pwqb
yZiuIkiSg78DMfBtGpESp1VcJfeJQyo7Av1roVY8zizMEZTba92hdFEZiWprnk5sKpu2DLJpW2Q0
mfo1Dy0IfqbTKorDbTgB9n+nUxPezbE0uRyhJ1Oh5OFYGmR6JXatfhWJKwZDVeYvyHwGeVXm5W1m
lHy+p+9TIernRskvcyL2bEytb/0uvxZabHVxwG8DvxkbVdT90FAIY4pHCng4svYHq7vGYuDjXQes
3rIpnVGtokbRbKnwgHahThyK+DY+Jml7TWjgbd8zD9SpQXV/Z1in+NbDvr+p1lTLAvvmBWuKtYxL
Rry+QkpQ35GMpmPih8WSKQFbKm7rjRXFj37kOFvDKYLtppQOYviDje61A2uphZIivSAUdN9aU89h
1W5/4JxGs7zNIOrTVyWbBqlMywRVsSWcNgW3dhNd7t9lt41uq6RRz7cvM9aTZoYjsHEliyyK/sX3
dHFb1kI939P3vPKe20GjULG9ny9abuedl9lgpAbX4IlGoyanbJww6l/LQov4fReRdiFrTo3MSyf4
IStSxjMcbY4LlkOyDMgcu08TB+o7KhZk0/8ygGArCuyBgCQjOEr2F6slaII8cjyR3BeeFp2DF9pb
hYS5qyZvIzsA42NEcxrnI0k81iwbioT+zHOSLKShWbCLUnera1kJsiwfaY7pTWVVaUq0Up3memvk
BoH6lArDXVaZSWctotx2mobWI5+V7giniRjVWavPUr+842D6jAX3IIGn69gFJTUywFuO78yY+OeS
pvfuAr9VIE7kpFNZ61pS9rl2kNtUVwnMgELkxIodRq5MrxvLTkUaeB7UQPfG0lp2ROldQSDb1oVb
30iOjIQQhotDMZfV1NDN87p39MgqwiGx0oDX05B08TIhzagAbWmtJ2277tICvOrIU+uxWyqF7Zll
rI9kU66o9ywxyaxlbme7ruvNRBtXI7dp0LVn5NWoA+fOtRu01ajpr/yeJhxTWylSbTcCxGCN5BBK
D71L6mkQNumLvI8SSjoYfZey1nF1DHFstjD1wLj8/5R9WZOcPNL1LyKCXXALtS9d1dW7bwi3F0BC
IEBCwK9/D2qP249nvpn4LkwotVS3q0HKPHlOMlvDm9k6+iafN4Ow+NbpdH5Ukob7os7uZTX2Z0NZ
k27N9kXcZUikYUs3F4tn94yR/myszxmG8mZW/f4MM6PMxynx8MQnn/ui2excpy/OMvv+V7cxyeAW
Z0BVxvjcMs3+aMYy9f1zszSt1j8PfdSFd8thJSLKTh4yrgfEjSDD0ECfbacBWSaqRuB9RYkvNaDP
qvCHhMu2+dpyeY0rP/sZyvehnkKwIByxbsAg/N5L50sdxvVbzsI8rYF3H4SLgNq1PHKeXErOlEhy
LoO+2dcOu49Y7c2rYukzA3X0EBbwAQfbWgLwMadpPbj59hOaG+tq08TDGXfBfZQX/rffjSqnHz30
X41lSDrkYhUDO4Z2FZ2toldzojtAiyqwOoQi6IwdMDhXrczEptakvC9pEByEPZZJoaRdpb0f5CvL
ZvHGOAfYfbp7Ol0qK9q2ILGdPvc/gm9jA3+Ppx9b39DfZBFZa+KAZqlLVj1i/quT+epdlSFPBgdY
f+DH/YHYwlu3HVIIhPeJmdEop1zJrmNnrhS5CzNfpKwl7t6KGhy6URwcBSLXY7dcjPl56Vp7q72q
2H92qZDprTfhPavPTterLdI7a4BvxZ2LbOR1RJb1Glk0REg1k+1AfCtLmogOm6IN7dQM+8vEciwo
Io8cicyWbqOyihNv8OItrbr54PC6PlVMOhvldLh58DKjtA8y8tKS4Ns4B/UPwbyExKDxJXM+7ay2
G9+ZBS6Fq/psNQEUT6Kh6R4aq0hiiM7uqz5qHxqqyrWtGNuYQa+U5JJZ8cYMmq7cqa1EApDcG9Oy
K30M8gABvmZSAKepnirqVee5FfVKBODjbtre5uuSI/lXVEgl2njNGdy0pWk6zYUtwx8t2w2aRNRI
NX7OMSa223Ab+aN1YFnhkmT0u/JQlPR1bMb4krU8vgxLq3VLK7WZmNZmQLNm3GVdbiWIXkjKshLb
SjROr66LxMlIXsTgZsd8FH1aA+JpuU/n57m2bdy4Lr2ZS249qazNrhZA55sM6vHoTN2Xz3Gv86O1
FqO7Mn2u3X+NmpHCUSAgmG2rqUReMBdfZcDDFV5i35xKbZM7x5l0ijuFf/sPM0RuOxst/FcP4dkt
B/7pIch4MhYN8j+sZQyeBlLOy8zGsdaf1jI2hSH7wQHiHqtG0asCZ+7jeWsrgP4jkNAPd90Qj+t+
OGY+CHuZ4HeTdKznIOrTrpuHx8zqh5vt1HiNRWM9+3UwnlqvchK9zKJCky1tC7E2oxUt+lXRC7CL
BYgg5qPdpqqujlR/BAeDHpptl9FfvwHNPb6VOaNJzyLvNM7uTXEyV/jLlNV6CJHpc3TU38wF6bK7
UTTBWmb9JTCkiq5HPrgoJcD7havx0VlNQbMdXGTSspziCAstxGYuq6/CG2pQYS19ocXe9Hx2f04t
nIBfzUDFnXGZahMr3g4C2ohd2djuGhh5n4BdWv3oQS5zmuwH4VGJDIGUT0EVg7LvqPk0Csc5EisZ
VQon0Vp9EE2q8hCH8/Bk56Q7DHn0R78/evTczM07z7l3w+GT2pUXPxqkpYmyNC61uBmLZuTVGbLs
A5dxAYKmg2qbgxkcchmvkHautsYsvVBuaUnclfm0cOqmA3EtkgRR1m8Gp6GANGOkCrMuONk+Misd
ccJEZ7J4x7N3Pzgsf/I9HGDC5d7GLpv2PC0ZLkTT276zyu+k8niCLVg9ZHNubVUxTTswZIZbNUcq
MVMoA9oCFsiXSlv4iwwFyGsuH/4HBu7/B2eS4J1gECT5ODA8569ozAOvM3diUX0pS5aEQ6uujmf1
NyZddhA9axMwauTN9AnSO9j0K7U1phmYPfL3qtFydlMTS+shCIekntNojDlLfPXZQGqd33t27q6B
RiEjTDzZH80l40G7aQL762xZ/bHOySgSl7j9EcXrfk0xpl9LrDPNz8V/rDGfM07d2/+IXk1uv/kj
ZeAu79eA+gc86KVazd/fV9/ZfaG5p9/coeYbnjs08RZ/wlkupiWKCsd6actbVxK6N33l4lToNsAA
8gD9llgeTUynYmV05pA9n9hAEAI1OYLR0Ln81Rrcyv3oG3+3/v/nabfbyCCftyZPGYAQnBQ+gDUT
Fhsz9yk7msSkMZk/0j9MM/o5+XOtbIYo+Wvyp5n3HX5QZWWpPTrkFDVNc4kmtuNLct9cgNd7KY89
bwsAtnio5ri+QF+X4g267XvHJisBR1neQ6fh7gRDEFlEPkNc4HkJHYfwO8uSHn/t7yFTVsKrkR6E
gy05FL1IorGqX/MJW75VjM7WmPVIHq2G1Pe1i2QcmGN3Xuzx17Jq+l1hKUgNjEnnOQl1Np01HaZn
r/5B+Vy/6qquj54fLXc2PhpKg3LVRHZ/MKOTb6VxUXcgjNojwgn8BubDbF7mG/MbfJh+/NhEQ32v
4rq99UNwx/MiWAcBLfcK9MhVN5IAKQ2RXUu6cGRZW77j4Xgro8Z78Gzq7cPSKTZ9QLsvEXm3JCne
/1qYKeflv9//brhk+/+8/wFRhS4B8wkV0Vwf7yj+J74/e9g1rTjkz+EIX+TZdyJ/0xc0nDZ5tVKD
yo5W6GXHYmjvizz3t8Yy/ciskS75tKGmAfIOGthOa5/vp5Aixiv8hqfEVU5Csrnfe0Mw3to2FNcm
VGneVdPNdNXNOGwGq5YrY5oB340fwk6B9rksIhDnnPpifjKWuYyZIyDuAqoygPK7pi50S2TuybZR
2bweKWh8cDKLtLNldQpARngZS7ASIj49gUmX71tKaFoMQyAXNsycuniH88o8xB+PvHmUS9lsfb87
5sp2kwDH0pbGc3/xkfT6uAjmu4lfBdUfA8UyxawgywozuRbhu+NlIfQzAvq4IVdITsWsPcrfrc6M
GBuJ3ihK8S7Pb6OIQfheJlqjfSft8PoXDmDMz75ySmaQmE6mp8FxdP6EDKSbt8iyZX5SRHVxgALE
es5p9sXH3n8xlpKXym+iJ+5m/N4mxQVpJ+vZVcV4tG2/TLtAWc8QKZXbEFBrr8GcvEGAU9+wV9P7
Hn+QgtnBg0VxaQvdJLGg7dH0cRFvG8mnbUbFcLQySx2tZhqOceVGIvm0TetzTrTMNibCvrsCILM7
OOPuI4grAF4cikw8GRqFIU6Yll+oNhmbGEzzSSDYywElf84LGijAeovOcA8c/+KUQZCGHTwobzHN
xZZ5cKl9cb+wTQ9TF5QkkQPLzt2QJX9No62ckg91nD1n/pH1XXExl3rs2F00XY0BNBCwM5Dl50a5
876eNfcTM0LKJfnkO4Btl6UxbqZjJOkZOw69jT1JqkZXV2OJkHHkL8plN6I3c+EVUlwz9FVwL/7V
54sCvryIUs6G4lx30/c+G7wnForIWKKk3hO15j8s5Nw+rJ677hNj2R9jA0RRK0CvfJWLcD4EBbUP
piX1OH+0TB90mF5i6woEfVW1B9SFFgevcTKk24iqq+Sj7fjQKXJa1QlBznsftdO0H7mqTm6UQY9n
Tdmd0nxeW0h13houypVfF/KpDlqSZBp5i3Eof1DEk9+C2sHtPEooAEqa+EOJoKPvuoSwnOeQd6gT
b63oPSz6n1koo9c6buLEFw5/aqASW2URxEj/fUP9N+Vu5IFRtVQscc0L3/F26n9uqCzMilq3PXkq
ZGYn5ujVQrVppWl1MPD1aEGpKmy7Opij14zysv81ajvVr9HPtWbUDca9chtx/5/Wm48zCwoXDOOg
69zpWLcjeC2yqJO/FAGhAh0cwfDgJh8gVkRjffLdsk8RL+sn0WVdmsehfvIRtCtwHS3Lvfh+KV7m
qJwPI2mWjCxMIIX2Osq9CZskzDAnoHm3sj3P0mlegqBJ26mttiqQ8TqXRbiD9qfdBoMbPqk5uJlA
cJJzkUQgPD9QHQS7PrfbbS4pebIG71ZCKrXLg8LfeWN7sPumfgss0MahlHbOvle7xyJ2g3XchMMz
78Nng3L/nsr7+tdUMmTOx9QoHl8aLawVFJPk7EeQJa+cCtop2qijjAv4dGrKo7OLFOzZkzp6d/l8
C/FQvtte+4MUY/jmCa6SmGfzC1RrkESG4fA0EogweOyqh4rW06pVAClsSw7rqC38S11bwwa80OIu
64S9HZUvT6H2yc61xvgQR4QfPKsZ90Rr+xi1bbObQogB47Ipt2oU5E7QwFqH0TRfXbBCkQLU6lbT
plrRMpKPfecilndr/YyNy0sUH53XklgVWBPa+kLm+RX/k+4bHIAzmVvyI9B846umOORI2uxajf/O
4NfVZWqm9r4W7ftIPefNyX171edOe2A9hJBOpRPTz0dJth24bZsxJ/ZbkQe7ooqKR60uIx7u/RxP
dCcglYZSqi9TJLXYN79VSdEy9WNqozxRoRJPZVblGzewvKNs6/wc5QFfV3abvzAdPut4Vj8sRjdK
Bf4mbKi7mxDTpI3H1I03mbfxlD0cCbjb2BBzsVFdIR56TrFdFh5/D9p544hOHllTVilhIjoi8U8+
LsYMkY2DDxIUKzPgEEd3iWnanKJpJn0042W5J+f6yMo/PsZMjkqpU2I31d614n41aru7y+zSPaiw
djc5WIuPIDzWOHD8+odXvOm5mL/VOJjTsavte7ed651F/WjnW7l7tYoIj15L2vc+71Kzpo6in8q1
myfBfbZRuPWOgQdltuXUBIT1YgQc3dk4Fik/YDd8KI33sVy8xUsx/Z2aH8D8/NX12Y+s5IOxdOZC
2lKV/cdn/D/7zIeYnzAO1Sv3QBMIyyhYQSyUP6qh7e8kj66uRYtH0xUG8tAjmXyxl64o7jgElKW9
NYM0iDjoZEgGGDN2J+Bx4dYnNu3TfhzWkNfdedUsL6G05IMsymNeMcBYzlDtWifw1sOCakE6TZPB
jftL63nqwVX5H9PUBKYlj188RqadAEzHYw3OuttG3WkMwF0zF2NyNuHvFwT1CvCRd82cJr/S8gBp
LvBK02Xp4Ave8SJ/9c0hHnTQANq1GYWXIfAO7f+WXgXO8E8HPYJgJALLE6lVPJyoZ/YXAaf1aj43
tHafkP9EMmaDvVYc9BxtQ+Bu9+1ykM9xvIVs85e1jH1ay5iZKZdjffzHzH9fZ2b2y2f+/gm/15XM
6ra6q+ckGzKkUzKlkV6JT3Y/gDMZhdOd6TGXCWSprUUrlCL450AfVogCDFAcRdxexV19KFgAIvuS
csMD3twFXbYzlrn4fRlssVF0qRMUmoGBGKl0iKNpW9ROOoO3BA2gii9kKrND6dH7sqbxxXSZllUi
XaPy2cKJ8a8BoFvdpub5dEfjfu3z2b3mi9c68VasQma1oJ3UwUPhUPsI/4ElE3ffO+C8j6UT/Zil
Wzx1zqA3U505BydjwZ3vewUYw3m/F42O10CjoCySwY0ILh6YqLeMh81LWGt6ChSwQWOO4Cti1wrk
phtr8TLNbplaziFshLqzqpqvgEm5UJs0IR5zHTR3ebeenR6U0d6y9nAl5HrgEMFup3n+GriNTiY2
yDWQ6ehJCffmIdn6jQ9IoYwNFAGgBoW7ykMm/T/MALrZrGTmuFsIeZzNLCSSGi7nZ8TAYs2FzZ9x
ln2HTiD74bpvSqr+WkFZ7O8y0uUInUQA9KYKrrpqnAMFUrIG5z54tYW1KcaAf3Os6tcM/Pb2YZEO
rkmI9FUv/D4tOIMLvlB+AamrtOoQK7sCJBdwTksr0scPilxWqPxUTuNptPM2B0RQJtLqoQftaYDK
Hdr9mTv+HWBm9t5BF5wMoMK+RKKtUzil7HEaSmeV4T9zrcpYbmpQx89BwafdKEFlmcqhOGZj0Oya
qInOgBurDUUtr3v8xVCUwUNCecp52G/gg89nr52gBHIbb5/b1vTKRpwBYoyBmWfdeYTaJjH9ftbP
K68YMW3ZuMZ2/GOazdogkcsOZk01Pk0Gv6YxBok3i3/iaGcvPr5CFFHo3nKUO1hXYVScJG27u8ph
WZpDZvnuoPJIboffSttu0lmyGMyo2D30sivxy7rtC2v4HQ9Z+I1X1Y/a0t0jaVvxv1zfpSrcn1gC
tiq84cB3HcBpduBD7vZP11eOzCGVaqYnsHXiW+c/R57CxotyGYdgiKEYqFj7xksqktCS6jLo1rsf
XQelNdDPZrYeJr0qoDpKPTGyvQlEjFn2wZ+mGQ0beWxLcR/PUXXKnFJvim4Ut6pjXToC7Xjz+Hxf
Gl5uHO1FQNqffSi+elMVvViQH6ZcO3yP5M9PvNjNPlp2j+SNEtOXgtS3HhWDHrqlvwAZf5X73vRl
OLU0ay7aBvRuIvqGzfZGz02emnjf4AJIcI3n0hXBPqyIL7dBY9dJG3h0S6oBniWE48hVRnX3C0wn
2lmBLT2cCK1zOEj2qE/GzvJGn/IxUMhKjPTvATMlFCGWmIky7sY1j8Yn6YdXwyQ03EOo3KvT0mVB
NHBfCFKhxESkV5DQ2ueIyHaNNwMiGLJtgRIg5fhdllBVunnwk0TtjWaR9YqCAkHKaOdcZ4jVsf87
wOJ+Ly8zcMbMcnxzH8vDIPd/duVwm70pvyg/0ztSjvWlh6wgafKwfu26Um4iEvKt1fX1a0HCN5X5
+lq2c/kQQ9Jpuqe4jnYonoASP8uiekL057tddvILW76Uzc73Mv4aNyI8IkvcpcYcrekBarMLXQoC
1V12R2jQPuZaVkfteMPK9Od1fgGprn305LSq49lJ7EpsfCnhgsOTP4E8/ufls88mUq/9pvMSM+Vz
wJhgiuo1FHpkVet+Wo0ur+7jto7XcDdsHJTlsC0pb095OzV7BrfwwMFcOHp4QHceVQo1QrizsfMh
An155uuJ0/FWVXGWiqjun5hssmR0HPVqFz1LOJ28r2625IBF86MT/WZiWVYkc7CNAnBRE2/KEsXy
Mk/sBkmYjMhvKi8fvGGu6c8BZIq9yZiNPfICmWL39pJNa6LykGF/uzdjyOh8jHmLKP73mMnJ/fu6
mHXFatC1+6EeiP0yBKk0LnaGgQltrHdoRAEp4qLflTmxNr6uBKiuuCPVQ2zne7jx+U8I1fZF1pRv
wEIcbBQju6viyjvYKG2z4dQlD1GHLHaJ0iw/aJji6SffO6e1k9mtrVvkzM1Wwhk4jDnKJeUt/M3W
raa3ps2PZVzJc28zb0uA5CUAPvOfoJzy2vd+WkK+NUguvxDFxKqN1HzxiJh2s+eKvZcpf8Osqjii
Ukq5qYreOXqdU55t2VZrkL7Yi6erZ9QBUD/Actko5hdfJ4a6HSKciiuEEdhp2rrY5d3g3ZOCFQiL
3eCd6C9wmSE3qGpPn0sjUwhHoY9LflIvegUzAEbQr5bvTCPqGzRzYk9BeB20fOtEPL4O0TRtSO0D
a1yIWNLxV7ay4sep0u0JuqYytaVfvqqGgq6G22NnzHjuzqrP9a3LpLzXDXtwl1lx41U7LicUpVlM
gHdAPq3iWx1odYd8Ar4KATHSJ0lqLieCTHMJLP832WpSw8pCyamL6SI1KXddVWyRK/COFRshuMhJ
vPVFj53BrqxV7yj1yMIxTOxu0F9kLu4p7o48EdaaMdYUSU3FcfKG/F3ODkTneek/2fPdh2NgsW/Y
qJ8z6XsvQjrzTvG6WBszjgeVWhaetI9R/Ld0nYeorfzf/PTw386+EAWFUQsBDH4ntv9N4e3oGRLp
sLUedVw74DZ5Xjq183CxNWeHXnfZBuLg5jFr4Jb4LiffBXiBucRD/Dl3gop3P7E7uAWYXor6UbRF
lYjGCz+nc7wl4+OjK+gbDx9zl48OFjVJn0k3/RBq17MCpb6qjhKI749OOodRNeyL7Ac/LSWtrz7r
3F2DuGOXNw695tBIp6HV5F84FNk5nHKzaNCEAQUFT2MGb8JddgIR8PKR5DRxl+x8gYJXj0wj+bvs
IGbstzWx+e+xZR1YLuR/lJUBZe5v7wOKEw+VKOzQwz8w0P/pfQC+yXzQCcmjh9TuiqmJiZcqyBJQ
zNgWRLH+GNkaSmTT7BTSkXK5fIzU/hSnplNXPTKR8xSlOQ/AJA3ns+G5GDqMaf3FifnL1DqYUNlA
hv4OYinUBlLDAAd8iB6I48LpjAZ1dKyWnCQLh3WPsg9PKFWSJ0sU9IOLE0pqBN/NIm6VWESo2tge
Yn6zqGc5Hssi8p5IJeDqVxfXFcV3pfU6cns8JW3epOEEMgzUfV+JDOfX2JF9Ci1LcLMnBhE4K8Oz
pL61g/7Q3jObFecAdIGNP2vrEBf+c5EBUKtAsjkBoouP4IfSjcVn/VhDE4ezUk8/MtCbpY8bBHw8
8D0G+qRZHKzLuPu1CEB4+bEIYWv7e9FkmAIdSnV1lVt+LKLLT1rCpo+flLmWfrSzECkSEIC2gx/z
dQ1iZ/k8y/wrNGHOSXuMHmZBYzi7QBn7DL5sP475zl8wyNazmyRop/gDg0R5qWSJN59EFay0Df6m
ZTnhqxh+9gvPXSo5bjrgKbsooGTpbj3aXHOfvXLCM5RHgzK9790XlDHM7kyXuRgz5tUGwDs9/dXv
966bKq67dT3dmPKmY7EUQEQGBNL5pfV5MX0sH8SO1SfsUNGAuM1+qNlCOK6y4OQsElQSgk/rRnV4
cofQfTKjk7KDUxc/5N3Y713OvBc2xxsk6cIHeyTFfVfoh2oRgTV+H+8czsKVNbve2lKoB9SIrt5p
4O8r89Q60VTv4ilSH6YZ5aHYZ860DYT8GSyh2Qii/gYwTogumBZ1zi34n7es+e5NxDr18UTOxsEt
nE1J7Pb84fO6UShnoPPusAI4DXeGobqbtimqp/UF2NVw1RBl5iuo1YuToAV/CGb6Z/+MqG+sA/6w
zA8Uj99891RNYPhzCY0tU8XaN79RycUern+00t5g78I5wB+AF3PCpYzOkhXNkyXztYkzp1qJPQc+
nGrmqodpLMRWRB7dmERhxriXcObHJ4av7KWmV2E70zPYZ48fJBhwvbzV7Fn2Br4xOfBMWedokAgv
qWxfA8mu+YJ1DlQcQl4Hb5qNFETxuLy0WZntY6vvt2Ue+7eqrtwkAlflu3Q3Put/1tA6vNXNDWBw
AxHhvxqW9XfPn0M12As0+XNO3UryZkPcZ1IO4L4sOSICuHW5neoeKSO3dPKNGR0gk2yb6T0iST0h
Vs/w50whJZB3VUnYSQVNidprPXlTvFv3lXS+8UbZSeyw+b6CkwQiYBhtqlLHT1wOj2ZGx0sErGX1
JEXVblVUl3unUu1NLeCbmUFQd0AEw3QW2NNWcqk30i0XbUNMYxfcWUVOMSGuDyk6SeillSL0iY/l
nedW7dUcPg0sLBBXcxsvY5+W9PI/rN/rsgw34n8//WOb/Pv5v9BtkPlxkKj79zo9XmD1Vm6P0+Mc
HzrL0WpfcnCS8EqJYTU0NDwaYYRp5SpDAORD47SifWaBSzZkG1WjJA3EKdDhA5s4tv4YIXtuPzLC
4nWIrWo7+ZJuwqwGKrxQiw3JmC6VimSD2jktBGslCu4cQ+ysz8SPn+uIuRdj2fmYeDV9ZCVQGyes
swP27W6V1yR4g+L6OwFR7l7EvXXH5mFMOBRmd1NstcAgxvtCDj3Ef+p7gEq1bx2QNXAXhumFeqpM
y666sinXdw2FCr2Mouaui0m2o47u9x2iU44Ycj2pdngYXXs+VaX64szu8DC1tZtSOeSbMEZWQeCs
+x6HfeLhu9sxh1q7NpPvU4c6cNznAt9H7q20E3dfHTzttSvIiz/52RZy4HobtkLdF6E4V6DyvlXc
W5m8ki1RXWrSTXEltL3XVkH341iGx6yGFsVccHyCodi0KLe26IQWXdXwU7s4b5GhKdv4tWgyFNr0
7O4YkUlekBLDUarKae0FY7vpWOZfOuxOqc7aaBNpMAoSqLZRUUgxcosy++KBBvfVAWEmaURTJxkR
AgHPtGns6KUI6uE9isomaXXXr+ms6DbsbCfFDqBf4jAsk84vhm855PBd3uoiUd7jUPvxz2Cw7hEU
7ySy86uJQLEwMTeV0pGJ5kW0Zb6Mj83Yj7swsg7Z3NRrZ4KKveqHxAa7+mWu1bgZwIvbNJlCBF7L
iyvA3+tBOnxXTF8jJFt/IOUEzIbEaZ4V0QblguShAi3GqP0w4V+ywHqaB8gWqtOYF/TeXNrWdo4W
A4Vv6WKW1aUlj4K1CBrnrMkE/YEWr2Mkrm1Yi0ewch+dLq4uKKJkPzWW89zkDrlzqejPU9BdIQQA
pZ9TihDuB7VVfbLL/BZD173PCS99CLEb/2QBgI7XcxHyNx0CNRbK7jbGtKbwEgmEh6E76DsVyjHJ
rbp+8y1arjpbFUc3VmfQNCPwn1HhyihoihitFjWbmCjyLZ/0r34zyABiAq5ZphgblbC+WKSpV0M2
PSEzUl/aij7BO+nvppHiSZq1c9C6H57tCDs1qOF8C5DkO85dfc+jwTuPI9kFlV+UKcqiAdDzQUFf
Bu0p0/fDSMhBzOwdOUbM0KiQsI9L1Mz6sEtUxE0mqCaTbKyHtQCy/Aw3Rq1BvcextpihF8apHTtq
X6M+86aMxZRq2VsodhR69fGjSXyFMAkeV5TqpZflOKAi10oLfSd0ER/wrrJrO9HgEnG5RfS59mPv
e6MdeHhUvms/GK6z5CJ1m6jbdOXb3IHoSxHpTIr2P7X/oCOin3pWxKc2m6EdbivIKpiCiIRiS0cJ
v2xn65InAo/zlVtKXOulRXznyrHpH02XGRyanm+19vLUmCA38TvL6d4ZUsJNT4LHjtnDXvdhlxqT
lPkM5I19pVYdPqK2sL5x1aTVYokGis0yH9R6tEfrNC8XsMl+tSrmDduhCL9+dn1O+5wbQ1GM1AZ+
+u+VJOyPYPH+bDMRHca2p/tIZTEkoSPflb6Tn3VZ9tui89gdUonTxhNee5mjjqxjjtIeWufXGCfz
ruENP6IesTwUePx3qmyik4dKqRt3suf/o+3Klhu3ge0XsYr78ipSu2RJtseemRfWLAn3DSAJgl9/
D5uO6SiZ3KRu3RcUgW6AsixRQPc5py9D01brEOCPx27MID1tCvW5zm+MWUAduGNxg651uutNxvZp
5LUXmXQJ4l45+6KH5Vlt8E3PcmALtJJ/TVln+EDqFVcDadcdgFTqrq+7zG8qHXQ7RFH3mo3VhKVM
Pxmi8V3H0L7ZOFjoKrN/c+viScMewueICl6FoawhLlL/boJUFuNZ+CXq8QpFnFVXq0y6HZPtg4uv
0jbTXbEdLGBlVMdFbMGO9VfV4t91u0h/L+0zUJoQWMCX+Woj9/zFiY3ab3qNP0Lupds0eVud3IEd
vRQ5wTBS+BUMo84vOTIBTTX4ccXy39QYxyyvxJ7Eds1yA3phdRxHwzrrwJEEsSe0z6aQZ8RAXCQq
PQ2P7A1X7eZbElvjWrhqc0CY0nksufgN3Ao8KJG1x4mY27eCd+nRSCKozBW9fCi86fhiWd9TrY5A
y2jlTovbbmtH2CJBoOvWAaX7wwNMbqWVhXyUhSmAMGfqhpV994rwBBIk8EimjbPbVMVNF7wCDoDv
VCfK987o2XttTKsT/pfZVqqtffHMxgsSMakVDam3k3oiT2UNOP6QeOGzZZr86rDhkIGZKgyxMhqk
e6Ohzc8JZBS3yCC3awJ3RXgvA1skzZ6gXx2EzYEUcVtoGgH6xTt31UHT9FlV+/JRDSuETFvraLE+
9w2zF/uu06L16GrlFxAxfkPWZbg2HqgdlRH/TKZnrpV5q7pXaj/REYeVnmrv+6SX26HPysdIFx7i
lR3/YXsMYp6d9puClEWjJs6nRjXHtaZlX1zJ6qAqDe9aTA0I9mKlp/ighraiKysEgrRgZE69jkPm
XcnR82xz66amt1rGIOwFfouFB8u0Crnl1mBf3XntebHc1rYRUA29GF+lEsVrt6rLsxIhAAh+IPbP
vZGfvNT76mSGd04MnK9j/jQaRuLrow7BWg8sdxYeHM/VzjUIKv4IfW1ATyCK7+Vc35d9Li/11CS7
UhblBofjZFfjpBCYdqe/Qu70m8GG4Xfk50YglbFRwWmbKXmx4q1XrQVi33hc5tF4UHI8qE3Fug14
juxUqaRB3tjaJzuNnF2YKSWkNkt8X7X8MzAzeTC6HBsutZanMQR6pDAsZ5PaxgA9oKzauKp0TlXT
dT2UlLonq3KKHY0tjcbdP1y4qyOu5gD+hd0IFAk5f3W54KvSMZOXHqLuQV9YxjXzYhxRgYUAnnub
GiMoAiAkAN8DOU+hN2I1Ju1ZMANHQESongrkmVYgZQ97GtMKw171YwtSseJeUyNxfkMuClUQ/DaM
3MfIwC450dVvqqLIA5Cn48FUwDRZhdBOTuQUmmgUgY1g9lnhSf5FqDEA64ADTcBlFwHw+ABUeg+5
P8P2s8FlaxsYeitOkJCMiuSk1kO5T8YS34daVYLGGXWk9rzwUTriMbKjM7jRUQxxIAUBlqzbhhqr
boingZKsNCV4bC1o4zZ2TaDUsk92JdPzgLgGQiEt+5TVlfvgZeYzPj/28yjB5gEd/A+GuDOpxSxU
sAanuKDpkQAmgjgZ0oaHD239gzp2HKvryhFZ4DhsvGaQxloZWjuAmWCM13kMah9bPXeBvZhcyIDT
AjRSFGjAYKQWaearVokN8CQXOHhOc+q6/O0qN+psDdlICzJfgrfIw8JnvsSTCJ+rXO03kMyHLJ4F
yUlFBbW70LzwTA0+Bt6+A9PKgLbI2WI2fgCK9NY2SoavPx6L2ME6N20cII6Cd2ZvMcu50VjrVgc9
4+OuSl0dAlNgdnW5jSz8AO1DtYSmSiMfkHUyrqqUlm+EcXSL8aq30pH5TsHRstGjEWw0OYUQLkCw
Br2lmviZBnLTq3VwcVLzSw9S3znuf0qjQqK1k/XGcxG4rZPMOfCQYy82XWkZ5HPmQepT0zoPyPLK
Td8l7RphU6QoajAhhZJ/CbM4+4piApMiitK+4Hmv+W0aRk/AoiRrM2XhxVbxoUiybzhcIQHfMYD3
Ows/LVOXGuHpQNVaHqID4LXBpA+OfShFoIhcvxr8MTE5iI2qDemVEG8wJBGgnKx6LN+Hti7A39CU
xK9HxAPMzMqDZFSMGzVNDEogdlvdRovUtzHWdh0SNnqzH3Jmzn5C0x6Q0LNPWWV5mzqdcOKOZh7a
BJEWDxrWz1ps80fBxUqFQOuz6fRrL1OV27RRDzuuvRpArJ4QIAjnrlUXhZ9KkW4KvU4ZdGBRAaOG
/P8WEkw5crHVDzdMK1QOEOKA71qCE7M53CwoafjSy8et5YXuMWPKS5xW2aMAQ9LsGH+OpGTPFdBI
tdFqD3WksGfPEJbfQ6MaT1h0UYUl3Go9QjNhGz5YFUBVoG6FD2Vq/9TGMX2NipTtEzVGRsiLslcb
bJm1KXiyIysYEZBujM0a6BVYUWYCWsWZ8qS6pvqI3w/AWDA8OD14i3Flr2wcNI+OMgIw2FvGzjJ4
HkBFxAZjKuMQbAJ6DDxw+1OBUALqV7hqgLg+rFLVtnWFn3clcyyEWGLINwImuqa5utdH21qru/U8
twPoDL/2iPNNztjh8U01AhlP1qxH7M+UYzN3AdPCD5Yc1A05lyJHfnMwId453VeNsnLNOgTG5rnD
EAYOEtpbcjb6Vg9Y7IazNbd5B32LotnNcxOBxFuPlBD9CdkYKz4yrNkWxXh2luP1lx7S95siGeuT
mx2BPkmeFe73miqeFc3pnws2vIBF5Z0rsxx2TQ/ypmIM4tK1kKBLeg/0IiWx57FW+9aM0FObh3qI
FTyYSDaHag2d2xQnZgDN44MrXHGhNUqW5NA8KZOtWw5+4ZQCW7zECQCfzo9RBOI3WG8/SgSnvtV1
rK+A8rAuRWilu2RwD207FtfOyj51aha9go+sH1DXAmrM3hC9sqxtN4i1yw1ZAR7gPnKE3oGslcme
Cl711yhxjZfuG2+KaKfHlRrUwmJQDLFZwMFb3fIUSU7UtIAMklejOsg6tZw/LvPp0tSKRvc/OHy4
NAut3mQS4YPIegxBwnyx8ec9eSZgvIMXvRj4tN3CvDpQT7GEeUkj+Ui9dCyhgFmKH9Rj+KNB304a
pFub+GVk0A5yB+ToaNW0HY1NCGRKkNqKcZGh+taYyt5RRHRZhrHhrw95GH0ip2U8NzttHUtkiu8M
VZSqqyYEW2BxJhfEI3DWgY6ZeL9d2OPAaDFN+wQ+/CYRrfzijnYYjC1AzVIr1bOqI9wF7HTgQusF
/HcW+8lUBYUa1FV6u8oNy8XXu8RvuIP6J2TV3q/yqvDWQw9CyZ2BnMkqOiX6YAXZB+VXbMERlUDs
dV6Vc3eV8xHAvQ6kYgRY5FgeIBf21qTYKhzyqaGrxbD4LYY7v3/hsiw/AhCfrWj9ZR51F5/lTv/C
5W6pZe4vX+Uv77a8gsXlbnkeTcC8O/PdnZZllhdzt8zi8t/ej18u8893omn0KrVeNpsuTh6XP4HG
l+4vb/FLl8Vw90b896WWP+NuqeUN+093u3sF/2nuP78vv1zqn18p5B0YdodG5UMgBFu7ZPoaUvMP
/Q8mpKIwq8zdt1lzvzOzal5l7s8TPkz72zvQIC31cdavX9Fy18VHRd55XC+Wjyv9X++PwwyO3sJM
sTtf7jivOt9nue/H0f/rfec7fvxL6O4tOBBWI/rNctflVd2NLd37F/rLKWT48NKXJciST//yuzEy
/Iuxf+Hy35cCpr4LJCr8rMxU8oduiJ01AyLep27cT5IBZsmB3IEVGC3LVxs3DBSXV/o25yjqx5mH
HeVkJsdBRsDEAbxyAkmdHfQKNZsCMkf92jRz7wzMLxh0NNSPXn5sPOwCa73Wt7o0nMBEUskH789H
mgHQy6lc21zMjeq6UUk3cPYg6UmX1jBmir8UetOdt4nL0FIKLgyNFCrHPP8WJlzZm5B89suiyLbI
SSEepRbVI1CZO7Mp2weILZWPCqIvJ8trr2Qjrwbf3I1nsyEALbx8JDc9QymxGMGWA7nooYotUomt
KVYlh7yugOEyU221LPQv7667/dWx9BBB1L+5syehvKSH36PSQASudMV5BBJLrmxof5ypj2KTsT/k
3pt5MZjvLrapwKUa4FKJt2k0lxry895XsZos3lQmyLtaDUaLwVJkAeiSGkQJIVK69D84Za57BvpS
bj/MAfL0D/cPoxBXzF1/MFQBmT5IuKP0m/3Qa4nzQFc5alf0fdmd78axIUoC7E/xGbqbMLTxqc8i
qDX8sQZ5UFPjeAsVKLvfLmN0FedOvwMN8re7cVqk5u6R1aN9ICMNObnYFKoU+wZ4e2AmkSdEIScL
b5Hjlzbz5nEy0jhdLQ3gdfaRuiMJ4NGli2RKyNK3uTSNm0kYJAZrUfOsGDaAAPR+ko66t4K+Hr+u
Gg1BEhQ1UvCpBYQaYTt72KRe1V5FpLZXptXOwendZxpaxiG/9WwVrYuzBlypKQBH3thm1Ptymklj
8z1opWWQ7uM6kZzvQwa1Hj8XFeNbounSFXSgbm983TvqLkT4vHo12+Zr4uwSexeysEA7tIEHXc4Y
OdyD2hpGDl3zpuAHpVFsXIeKyv503WoGU31yD1vWD8dW0+1VxPsi4Knxxp3OlM5zEd0AO3ppjJpD
rBPRfBr64HLPvCZ7lLqgY39wNZRQ0HQiYkO+YJWgqgUKpyFmbRogSvPctY/xBIpAhUj1a1FBHWgq
pLB4xLamQTRYFL6+vwP9ZAXA5xsadKZqoeC/WgiABNU7NgiaRsfSjpA5miKA+KY8JsiiQrgSsnjU
QJC9QF25tp9F82rSk578WmTDZj9ALcQaqicc0nE1v00KBZukZWkQQ+o99oEULAEHKdJAhB671UKy
G41p01gHUjfK4SBGu6E+me/WGdT0wrsw2vc2F6detfqTJ5AhXlE/hQr90dUfqq4aymA2IPgEPMDg
dN9jFLdB4l7vob8c1cGyQlemb2vdjcXTeqH+cDdsq4myVfTh1r1XCf3wu/JWRZSFo48YgvbhF2b+
2UEK8Dj7UP/DzPlHRoSJ6kcAPflg+EEfV0HGtMiTVwFe2Lacis1Rk79fSSoqt/TJ3ItsnnE3Tl2c
oPstkP+fuejccYXAJ1hTHkjMhZko56UpQ/7WNaN21QEmciIjjc9ze7Bx/Ghk43qZhqh6GPR1o/mz
2q0JwiFoUAJigKaRJAABa81acfgXQ3ZFdGhLR5zKtMTBNOHNPh3zZp8Zuas+CguxA3VwS5982OSY
EVVBekBGd8i6IQ75QENurFc+NqMC8iBcUwvf023oFQ/OuMPPnHYBmVW/0FWBOqD6mHTnZVxH6bZT
oVvQLoKrpwJUu9KG2to6eNmg+GFwaRDWw18C1HeQKBCxns2J6UGq8v1u5M2nWw6VgpQM7ra8gJiV
/NRzc77bh/Eyb4COQV08Mer7MU+aLeLU6pPXFRCqVEL7p47iNXFXiO9uWwqfgdR/Dd99E8MZ73yF
85nhNnkDPeVIQwqg4xBHyz2OcFIZ7QzoNYnZ3NgJIpJAOryNVSBWVUODAivTjHkyrSPiKajXxO6K
TxYGHTMtoBXtId6Ry/2UaW1QaxOovmMGWSurCXLdcQb7Asx6uXY5hIbxr7N/2jF4IlrWfIvtFLoe
Fs8vDctQ+xfFDDcWeC7P5EtyLX/2VfvRQpoG0AdFZ8rK0fCTRJwBjqoHIMNk6E4wYtWArhpZiW1A
VscF0IGsNLfqkIdUPcP0mB9iHd9EnnzFpnpSiNcjAt8AP7V0ydpMlajIWlSoocRMAJq4BpVfr1uZ
Yc4vECoBg2e6WgzLWDxZgeDQtnYKtgL5USOgxjwbwN34OSLDNwqBJOoygW5xtxLdQkLtBIrQWJic
l3vn04sC+oqfG8CaDMes17YEHC+xh/QLeFAofqR+ifAGIFmYQGpYdNqXxtIAsqrlk6wE+HlKliMT
HmlfnFJ1kPxUw3OUjyoKIOIDO02nVcu2ZPsB8d5/t2o46NDGUBRUs8LmcW8J19pqYQ9mNvBZK+iH
9adET6LXuB73UYNof+um43PVVP4wCaOBP1c96B2qBkWTF0iL2DvbqDFDVi/TG/wpWJKstCRYeeJE
1sRUPyxZyhKJYqzhttVPpBRyZBi8Cgh6p3tUITi+79zY3qDWkf2ijMkD/Q4vHjmAn/s6caxNzC2I
LptQpxIrNlrNlvbJY5oYR9Mp/bu9MkiV2IGPqmocrfTN+jZGloSzDxY54OdnNW/VkfDZGRV/yqby
jUaeQ0XH5IdWFYp4eO8iKRqdqRlLZw9ydH22FVQlxELVjmtu8kiNB4BHnQGLRz1oW+jnxmyPRm+i
AEwhi2FbdKLHQxYTRnz/H50ib/2p/NK2ghQdisS06qFuO+dMLlIPxYPtjttlgm6P2Q5PULDqaQKo
zJbfQj599pnvO2aXuqrieRED8o6XWCLxSa/CAQwfZdtDa0W+1AA1nQfANomNOS0/Km7tD6iK8KTk
gZqijkrVcfEkI6b7iUDhWxobgLg9ARX105v0XmmoqUxIBRXq2ZmGBNDpm4zZ2EVO3RqHvkfD+kw2
cjdT8Ei9ApSdVg3NgyzCL9AOEUcvisRRhgNQ6HRJDR7vioK6Fu8O917Nu4V8qBtWbdSsqA+ps2St
W2M/r7n4FFUqQ3+ZTetaTL69jnkJ6teF86wKFm3vXGyu4hc18j7FFkMllc4zD26vJMAOjiouqVn6
ZCdPMjuQynrzpL69eM4mckVCQvpaBJ0RcqI16Gq5JWoTKIb/t3cjT5xRY6gOApmo6ny4OBAYDNJB
y9bU7b0YY70xXHp3dFYCGhSbO0Mo8p8x8i37+/FqOMR1oR1ZyXIb5VSwyOA+6bIWD5EetQAnFc7G
w8nyBlF7tgrZKPbUpSbr3EfV7NMT9Zo01W6dNQQlCghdqqnnmVF0AzFzmdJAhePcddYulHxMfK9r
oTLgFd800L8T37CNEV8RHWJ/NH268WDGYsOTAjilhvmA94gbc9T4CUQA4CrDJ2qM1G6BILLCQz6N
uRxA1XFUUNxl6iJb313KSD80pvc2Qe8BYbBQR46GQEUr1s7YQzZ28gf2tjz1lfP74g9qIOBdNoqb
TQ5N30g/6mO5o+7Y1h3AaHbiU1dxc+OxrF+KLH+7G1SRGoQvbWdv5G0G1E1lIGjjTlX6oCWa4i9L
owAS69WZxpLKAoh46Zt7A0Q5aPXDIZwmkRd1qTESOwWOpoqCO8PSRe0WcxNbNjCCL4bmok6ONCKU
SnGRbBqgY28B+Bi0go8bZOEhXe8m8U1N3FUq6+IvVpproiQP+eaGGz3RfJD77+eTRwxx2tljucP7
/cm4rAFQMLR8AUL3IPW/sWJoeGUMBSNXNsg7Z1dp12BmRBASsMQP1qbRIZ0w1ivy7uzE8WVsDFdq
WqimnuuQQ9a+ldfSBsmjSMNiS68JEtMoyWCx09xzkUbjijWsMno73q306oq/seYIiX2Y201zxfTW
lWpm7ZCrjsBwykG9yWp2AFwQ2lIAwD4OsZ8nU8J/GqnU1DvYQ/k7mWYnFnbrvHGT9TInElW+kn30
tg4ZIGb8/7jOcu/hf389XT+qvmFBoazJLeNUcX3bp7q1b0MD+628742TbLAMtl65ccptIz0MoACj
KqBxoiFB1tmH3BuQctZa64FLMk0hT1qbusqA6hFBE0Hwqc0auaZBMs93JPcBJKQ1yFdslbhJ9vaU
riVwPqvaNOQONTHWqH6XmD6CGuYhaQoL0G0889sIP3koMYG+R893siOWI9113bTt7m1fEw7JHlE+
5QFfkOjidrm7GarWgNbxH2PqZED9OzBzmD6Pl1DeQSHfyQUVzD/3ulXvaT4N0QQNH58AnxTIokzz
ySD6wj3ZulQ2aTGAzyHqE7ASzWnUrPr0d10ykIuEqrXNRlBr/3dfWilPom+ODUU0Zj/ViqH4dGUC
tDJfldNYnSso/vdu/Wc/lANVgApGMNPN13faWNTVAeNVygSA2WkfR0PUsLiPPpThzgEtyEMDsm1F
dNacCOQz5JdNswDGeTANAJjTJ2MaDosuO0icpX3qWg2o99BIUgBgHqtXXUMQHlEgCI5OztjRz2uM
2NNcUyd+ikBWekWT4WtrYh+DChd2gXpv26p2Hnloo3bq0gU5ZN9HEDTZKtybrRHEym6pbVonSIQP
1xEyKZY0uiNE0OQ1NNHwRIEKdpPogdPXeHgNqZ2dRvdtAs2ixjXyeSr1aP5gZenaAZQmqN0mR6yz
k9tKS4xbDaLVuqsRJzMtCyX1prFQMVu/rmw+u5BBYoEVlNnKQ63L37rI0g4IDRs3iJoe1DRWz1rX
uolfvUpwxW7tZJJdq5w1e9i1huMlKPJcyEOm6L/PnibIWkCnm5VP91xeTB5B6zsFLKYGhv1I43nr
tX6DEh/beanlxZCZXmDq5PMLWZarXjUvc/ZlqkcQTMDBzpjOk26i9DtA/cHbUnCkXy2DmhyBu6Xz
IrkD8w1PiNbPPssSi2EZW5ZBtZ90NeJ7ilr3wwtCaK8gVCrPbSWtbdWZ9a4tWP4MJb/vOoCPP/7s
MCQoeMEihGVICkiq4MkYEPIiMUA1to3AboqPXXPqkjNZyXnpkvVubmUDnt4CY+2LzjLORQY80BC6
n4Fv1cJDpEEuHSQeqHyxWpEI06TmGbFd40zefGiDjBniWLW/55VlHmJIPB3BJMW/qlFQpxLM0IpB
RAyjqEY/HBESIqucXOiKGsZBkpot9307aY2D3f9ASTMbvOjJj5ajPoJIHajQzSGVEeTao6wvQING
Y4xarOyGBgH7Eb8jfm81pft7npvFEWjgGqHPpCiOHIgoP3NCzadJ3M29ddJ1CfZWpaOYZ5TqBWtd
SDAApzr3UxeqUfLixWGHUvLem9VSe3YbURrgDALeK06d1eeuSMeVViXha9cBjqT1lXwNm8RaeS0v
X0MHZQerKvJQRYErK8UCZ7czwGhC2sA7aKjFPPO0zTQN565GUg9Qq/nQXazEq/u3c/M8SnxH4Eje
TuxPowM8xmCJhr2C55ztSe0E6TOg2CVyhkcRNWsaGwC5HIPZPE0p+kpbs2kFE4SutafpbO0ypd5B
PsVdZ6DtftGz9IWDYnBT+0a/iKLJVzReFr0ZFCpg5N4E6gX9GVsz7XM4Nu0BbwBHpZIi+wJ2G1/x
yAsfgAUcH2ulvdF4pBfNJg9NC4Ex3CTh7aYzASdqobP5mnw14nT4KcYI5QrwWLv1dTvuUP2k2alm
ET3iOAgMvV3aP5Ovegv9E/KEvJm82SlkYd521tCbBPMJNR0DSFjk4EDliBqxicNHg6Aa5GspnfwM
NJ5zKRtF8ZXIwq/Z+1VUIlRKY8n71WKdr9KhOnclxLGSyL7F2L3u8Vk0HqgBid18sNIQVRtROXB1
Z6CuTMNbXRfunnwXD+i8IxJmAXPa59EjxP3KJ43l6TpUAfuvOIhjqVLXvtU7+Y92SP3RlMPXCNXF
1iPLPnrwKUXyjx6kE5WniV8kMaqJRgoIHyWkNrdQtynwLVLU+BJSVfHYcwJLhSbYXDI8psOJs1QY
j8BvUBLr6EEztAu8yUBWL3fxpcnZWSo1AylkOtN8mDatjRzwcOTs3E6ldvUeAV+j8epHCWDiXriK
vhnGWnlBBGv2MED6WRUSwkN2CkpUifywNumtowj0N6SetSOUddtH6CjKB2if74wSL9tXK1ltLKmL
gHypMdT8GyTstCP1mi4Zwansd9Bz51ccLv1+ZEhLhijmRoVyW444XGUgOjLyVn5y9DIgCjTkUXEc
RjmVgFjOru5oK9e21TMIin4ea73ylIRSrqG6X9lgykAWl5rYVtWDYk0NsOYFniK4BLbW1EEp6L4X
eDYiUzBZyH3itP/qsoxQBJKBDgveayOHWzI9ryH2ZSGHk1s41oO4UP42hm25WUp6jsDdorpfg1qB
0tnR+H3VT3IpU2M45jI2VyNUOAJyJMOyFF1FGd+m70vduWXuRfG0gidbSK7oadAWVtC2dnm16hwH
TTNLt0xv84DrCU6aag7ifKeizqjJvou68DZ6r44oRYD61FS7msZarx/9QRn4jQy/HFOnuWD4gZq6
+NCUnHHhd3LQAko8LgLRc9ryQx4zRvWiTSjEJ8pazuZZO/qv13N60zRQkm7WnO6qzt70VffJTQKI
X64sfcjPQvZ9vM4UUD2d8i/dbGIZlwIRurxvt9R7d22n5xg9zN7HaUXq0Th5vPvTuDkVSHr3p1uS
q/fVbiDAVE+q1dRUdWivec/G1TJGV5N+5lmvPMjYko/lQpcQfP23ea0rQAoiT5E1KKUlMmddNdlH
n2XFFsJrW2SjfqJegn1oGuthfj+oC9Ur0KLxBix/EbJssxsNuaWD5/n71LlLlrsxRHy/hRFrVpou
1DVv8WQjdYGaGz8BqO8vEaDFwLBqK9Ig4FFTnEwTOqHkRZOcqIf6wiRl/tdJLc/Ob6kSLdFQ6dss
QXerM4kaUijPvMpqezhTP0J5nE0vkUqkMWXy+egI1vUaTytnnk1mxIQ1ZBYRfwP22oDwUPqbiczb
XimlcaVmbHsncASP1ssYA70OKUQ1WhWlauJYjFLtYiocRg2i1dBbZYh5l0MIBcepcFhsZwaKUX8l
hw/DXa9tIGdb+DS2rIGYHHBP3HHmNchgl5p31iNsNadbde/3Awoo34yjKe4N2HP8QOq13y+LNx6+
BrXZ4cPn6TsoKEESZiraClFDdjP0Cjxrx7zwElXoURyS3SYHGiIHalLn4xC5ThMBVrbmiX9ea1n+
z2vJqv3sJal2cPV45dgWf6Qm1SpUvNfC7q2uTVtBFEkfPXPfqXn72PeFd+2LeIpRoZaMiFBfNVTh
PfcRuEIuvtTevB3Qca4VjjL33sv9aIY6rU9j0hy864D1qdfV2mtSxK9Dlji3QWC712RGvKcuUXe8
0TmChcbPxOEpUi+6pdqROuQUQ5keXEbzOZl4PzQO73Cb9UBNMQtkML9D6bxA4/jm0AzyAQP57VbL
UtOtHARxUXYbL0Zrq/gWMvD8pjVUMK9OArcpvCmzpYblJlJjgCyA07/GRf/AxlweaYiaGqpOWxTF
1iHmCDdEHqEln8JPtQAeyBSnOTSDmTqoJIyy2zs6SmT0E0eX1EDDMQxaTdNWdEyhMTqW0NUytsy4
G6MFTGT9VqpbdesYBFBAhqAX9kE0DGRRZ8/U/DjLiYHu+iYYVkm2tiwdEpk9igtuFPAnN2xKkI5Z
XWxAM8g2zZRNXawy0n8MGhA0SOklPnhKzvoOJk9dstZIOc7WBSZPcHpkaeN57p1hXmqyZiM+yaht
iOgWWESoafQy1lDqCjUo+ru9Zr2Enf4VBZnKCxm7Vl9BJE9/bgrmPUo93tJwXKAQnyHAwx30xH4Z
KpXvS7XOArJaEVfWkZcijzbdIETt4/kG85KDc3cDJBM/3CBxubuBlClQr6C5tCcrznx0EXahbmEB
0Cc13c+z/gABT/fUhTIJuJUk3xsQOUYd+qcoBGduhF7ZELWosk+Dwm7kAAClA7GLyLgsM1EeMP7e
aDgEe6H5OR8La4PiLvhYWVCtz4cC+jATZqWfwC5LQ2MlCq9A3rbcLuNewsSmAVAScS4UB7ubSl2F
wJTTXPB0US/qfWH5mCb4MFldxOpVN9WnoMauOgSq6JKlgGC1U7OYaUyOURyMAoEgMtwvMa9TMySK
EYUODJ3Zp6URXc8PfQ3o0vt4BDTSyRggtBf8cQnKYT/yDz5VmwzbrPW+99FQPUArWT8zZUMdSEOj
zLON7fg83hRbGqcRumqnOSLj+hl7m2U4QkFJaNohyfqnRT+st4z/adEIBbH6kieu4+tgTk1nCjqA
WKFrb4ch+0pDS3N3/gBR+DOKfgFPO80EvkzfJOmAaPHUXXydabUmTr7OJyCyzueZvhEBAE3uMTWK
BiGdkj3xHAQ+VRlBRikaBzrCjfMsbTDTIVjzO0rYuZ80PD8Rw9PC05gydtQNACFRv8h4wnsuVrHS
qj+V9kJ1vqY5VqO/zQk1JTzxKEFp7qySa01IXxYVTsWIaH9t8Xxe9RBxuTDeQ85DjXD6iovxK3eg
/QC9SOnnHFqOjpBVgIxKegH0eNjbrlS2usOrm6t5DU4+4GEZHuSWJ/EwmYjr0HP9890krWUK1FbN
6tYy6B64Unf2pvBkgaoT2ECCH8ScTWaVxkvGhodcuvmPzMjApMTu7RH6mgwcU3jEimq8MNE/UPzs
7zze1/ilB0hsrl+CBRy4XfYJuhTFlYAO3VpFduvFkpyBABY/E6CiilX7MEBja4Y5FLUBqCeqYWyM
AepVHfR2t7VR9n5Vmai2PSEh0jKZF6X5bUCLSqAlaVHCUIDY6cyLdprs1imKlgBajG2K6ohrpDbl
CbUNcAJBcbK5S0XqSTdWwxBiJ1BYmbY7ND4NsVQtT7TE+zo0hIKevpMqGt5myPfbAD2CeAWRj+g0
2np24VMhvS6Oyx9dDMRU63lf5aiGQY6D1uxhtWq/igHS8YC029g8BYHqPZ4KOQB+qepcgwFl5CTF
T5dBCzrYKHOp4OhCs5G0aVY6NB+mH+TIDqphRHhNFsWlqKElSnXNuyYdAKj6q4HZCs4SkyFCRG2e
kfUePsWTIUpr86Qb0CE+DwhVFRVX+dNbfEcYTrEZkKCmendB2Ev1W5u9olJo8QORPtVPPDk+aMA3
nUBgh0TYm0PZJ2uWK8DzKam7lW23sdTWOdoytJwA4ZJsU0JIESgj1Jgnc6LozjHB3wP5IdSrzEG9
2+c6SOz0lwFmvTaA/n/thv9h7cua29aVbn8Rq0hwftU8e5AdJ35hJdkJwXkASRD89Xeh6VhOds45
dau+FxbR3YAURxKB7tVrgenjZgc3ztrJM/7yl3hP21kSVkA2CnCRVaD3yLMW31Kdk6SxGcTtAmVj
F4J2yF2EtTUuHK/oIBnb2C8ClZe2QxISyYELb/t6QSyb4FkBpZUBvkMaOp7z3yc1lgNwXqnOSFJV
oL/VFwM8lYAXQj+jm37ZtCOFTBkUYSRgT6a3VmA3rq2gOaVCqQeuL+XorkVdgd1dj+gCwL+TCGw6
tSUsevOuR62YRqB0BB8HkH2QRI6PN1M6tsVRDuYXMtHF68NqH5ism2eKpOX7snV/QKKnP4L7EzJG
/ZgNEAet+iWI0F3UmGSNfLs2koci6W4Op7ETFz/K3DSBl8nGE45M1rqZBrkgrKUl0X2DfTk8NKYY
uqMLWNLAW5CdbmbQ96b9ou77twmtgMR2M5l3GfMhZWR0oY/fZIPhL9e30Vo1cbBKM1s9iYEjj+qG
D8wElouPNdhDPcs4knOSpomGSgitkzcA/dMOotXRkrwBHjVnT/lf0VmsnlxwQV8hB1C1bdsvq9a4
ayS4xSiyctGd3ajS3NM6rMVXR7hSrcnLRC8PFvpdwYaJdwQcR3qfsvpAy1IEkJAg7DOaRxolJYgo
ceRsTrQaclY9SOwbBRotD3qjDvTwXGvAMWzi7DlCMysKHglooqBEupP4IO9t0Oie0ZWNn+Y2rp8a
kGMsTAlltgp/tAgJnxhyQWJlxum46+MSgAudU8Vx2lomCW/AiodhwSpuL4BmyM54KIGvpXbQbGM4
/irtUmuZR8VvgdyHCEDUFBuzbKACrEtwhi7BRbo0lyMHFA5jdyETOT0BAhszdOSGIsjh9SByovlk
uy1iuT0wukV/IbspDAlJGmhmoV/fOrV9U+5qHj1Ek+GA+osoreKCgcjKAkfqFKXfCzzLQa6iPVyE
uIUWTLbxoB28ICO4mxFOt3MoqCvLdd+jLAV56lUYvvCqU3e3FIAyHLQFRImxo8QBORLhjBDCFu0K
P7D2PTlyJlDzrqwXEGTkB7+qSvzwhWzrFH14qTvoGhRuAkGFaJqWZuunL50MqoU/FdHXJmguUiIh
vxin1xoHPvxVqw4dJEPzI3OKT67MytfewH8t+pfVM84DxYqXuXjohwoJAce1zgEfp52K/f7QmKGE
Ki/71ytXo/PxlV39ygavL7WqkGep8lcU7T++8tBnn9K6MJdp6Qx3U1JuQGIGNu7JMbZOpYyvtsTn
POwzBjLsNliD4j88oed/OKCObm1tmZr3GQjNlr5o6s+u6F80aBvzf4LaCJXOKftqWIb5Eg9+tmL4
0t/HeWRs0b+dHpIsFeexS6e1G07Vk88jEEZzx/oGIY23t2HhbRhRHH/rbSQB/3gbagr/9TYSJ6h+
exstNjZnG/vkZT/i+9xIyFegCFE8gQq2erA7/KzokROauADLV/qqvJAJuy2xCoXdb2lI0/kErBIN
O3ucp6Ov2xdLPRWNAegxBymyPznJarC5e40qq3jAUQvAhM69Qk/AvQ6xTsJABOlItjaONepXc12B
5PgKhFHx4EVv0yEJhnpi4iKb4PTmqe+ct4vQdxng754xAF2qR14yTMit5DYSp9oDch6o9ljm3gRL
5Yp0HRwL2QWUQKYT2GChqWd+JzPURSEVo6NIp4aiykmpU92YD9i3RMukrsGHqaTTngbNoEIX1g0D
9scgg05A/7i/OSCNgGjzPVqN7brqoh3kOvuljfzZnop3eQbuKzBMBCBDBc6avOC8DvdU+CvYBDne
APSyXhStZ+DAJDlfRJEMtlVitfaK9N4tbYSmQrAlYXcSi6c78jKwuC067W06YGd62UF1HSRhdxO3
nxix1OqR8swnorAlnx7dfDrSfI/8fR4EhufI2m5tNJIBFhZJV62zDhxKtAWcd4NkHJMaOiF6s0il
crrM0U5no8sXpfnbJVSGWqsau1/JvV3qGDZACol6BbBrVedh9qKStkarH+zETZslIZgsmny2B0oz
jAWRetX2W7zFnB/Yvkn8hiH3MmrGdrp0GUO3iOwTpNtgu3ljHVf43QSwA50Wy7zgl9jCg6vrJDot
lD9+DsMoXo12wQ5U3fGr+2lS4uWPKOmnurZ4yHGCfzDwn9bbHgoXQeI7q6DkKHBqYVZpi/GhUfgv
pbLGwHBmo/LaaBv+Q+6Y9hUsO2sDzxtoprj9ychxXiOlGpZb2M4xjiYirWMD2ZcS0HQujuTtcveg
QFvxGMfcoTXIPEBa9MQLrEFL2siDAY+UFYuCVxkUrHp+rVXTgH4HQKXGTvi1AnE/yFqC5TSCfXbZ
2AM0DaPI3zSO9+bNcKymqWT623wdQU4fDXZrF5o06B1o/a7W/xQxE5j7ldOc8E8RM2e56fL2RN5J
V8bJi+o4gjn4zW9e+jbRkPvs49y/BdN3Db9q2Ukey8Qfl6UXGk9GrP51p0b2ZpPvd3/EGSm03EfR
jltRZvaRjwFId/SHFjiIR1WP6uoOnX2se5VD1RAfzhZ03zZOLx/s9GGOfsXLFFyg01BJz1zXno8E
EUhMjpPg7KhY560gCW8vyHZz/G2IXAJrFjTv5rbLyVt1HArZfzgsvX6OJ+6qC2xIfBkWv6NLUeVP
6F/1gXj8ZaI78LqFS3DK5+uK9DLJWKcCtCleAAq036MTDrB77n27mW0VJ7dXKPzq7RV8F9gtzRoX
LlnM8zXNuAV7RnGNZbE3DLBsonspXTTFmG46qHxCSy5g+24ym4upK70GL8Kj2QNioCu9eNKKR4Gc
E2QWGui26ghyFMLZW+ghmyehvbhfCYibKWuKLpAj7RZGHtZfuhrlSJcV/FhEQ/0CPbLZ3iqoFEGQ
yFk3Wdt8qbFXtayqerTLCGxFhQLSWNsHPR0dUPFtegPJ1Wvs9Z8gclGtoL2XXaWJdAvdkU1qm9I2
uvu/iTMqpBdKE1zT48itZWhPoNvXv2judhpU99lhXB2VCcwyWbO8sJajxC9KzW3oV6z7CSTYIUR4
DBDkbVqRWlsSuph8++JalfmYFWN2nwj2D5kpKkgCc1s6jvqso8zQ39oF8DCV4Vyx1yyPlosfAdTj
3SvZKs5XI5ocH2zXdq8phJpXPlDXW4qgCY5CulMLwF7JpicMHthb5zxAwOIEIL5sDdZu/gK4dLuP
hpatuU59+bC7nfvRXuFY9Krj/2aXUw712SZa8JH3l6yUwSZjQ7WuSl48g8bQ3kGXMlzyqCueJW/R
tOzH/sIIMUynCEmJGvSYFGzZ4PMZCnkhZ1an02MGErIYWycJna1VEVfsifUyeZB+J3dD5gUm0nBe
d6jxsMwX0oqjvWNvLVeI4R9yGBXoro4FG7vDHA7ZPujNQIQK6KkGLCxTPV6cpOpfupU3OvLFNEQH
wakxX9AwrnvNMGlABlZ7oUpaQ1wBrSw0LEYomMWuvKIyHT4EvXcmM/66YCiKAXKvsxZLBlBBKyAE
syOvb6nXyFHdJstxvrs9bpEdydUiQYYEWgAfHsP0tL09fKNxrZt6PwSQj5MCC5wTZF7mZzVNZMhB
JyBDOjlgd8cZ0pKbQVfZin7sHpMp2nQ9j+/I1JsB9I55+w/5yHSbdLP9Pqkbp+Zo9fIfiv//nZT0
QIuB7QFvrRcB8qT+eBemMaAetZB280218dFIsdu8llFXPZVZ9NPSu67Gb5NFgM3kGXSC9jz0fh+S
9xaMjJU434YyQ8eZlcfNKjT2kaM7i0c7mO4xiqnPePjryPbLciFzr3kEJIQt3YKzh4BZagNZ6fYE
IrjhIAXEckI/EHfIL9srA4CJ56mBkIaqmvZb0PC9sIC3XVSAc4OfAEKhhf0Nyjv8s8d8tsxQbpuX
HAxN++iXb0vKCYClXrpvS6Kl/BTjs5t0Qn42KjaAmhF3Cj14C+gcyM+lwGvSndS2v8ZV9gSa2BCE
pcuxK/iGtMEipFXOng+KiwbEyWsatn0LoXAocpJSGGmG1QXzz+92khbzkMDAwzhLsRc8ByVkgxe4
cSI8fxaQ6phvPrr+S4wJwM9hmBJ7E/d2v+KTH+2TMFSffchZ97KqPwmrSs85GKIXI3Q9PlNYkmTG
HhzB0Nl0/EXNhnCXZizacjQrrtCY7KwTWeP/us6nfmVXOXQ/aKw6pwetiOOsR4gKQRfUm9a26W+B
ZfonclW8J956gK66O7p7t99MZJ9ca44ninsyuRowMsKOp2q8JzuZyPk/7X+sj8/4h/fz+/r0PkNC
dLyvLZm7CdHVtrEMz8EH8tdlAJGtYv1dX2bgfW9kgNJFmX5rbT/K1sC2I//T9iAZ0RPmGHtKIfSS
+lCFSfEr/e+lbpb35ebpKSh9vbGAQrhWQ3AqV3+KRL0MrSDfkI20E3own15kbi7sgYEXG49S24mt
PUqj5owbk0HuLFwR9GcfLPPPSWO/PYDT+i1shpHpsLCr+jNYQ7zn7FfY1I3/Wu33MJpeRTH+iz18
+u0JB2MoMN11tQtNervxHxKROA9Ae0r0D+ODXpmnvAOzBUUKx+52nmcH4EpkOJTo+HZKQHXIW3Dd
UowyXG/RCqDpGGosc4x+BbAvux9ewVzN4bmMphNoI+4pmpYdQ/xu2XNxyBTjYfSBWnEio9jl0MH8
ZNYoSUR+FJ9pCKq/bVt0ydWAIt21UPZK6R7XLLcZup5EtaDhNFn2DmTM5uzNRw4gzFiWO/LSkhyC
G2ca6iVVDk4+WrIEvU7ex93ZjSPQohghkhV8yShvoi+iLQAThxzciXIpfVxP0MRL4g0NrYzLIzOh
WTQ0vHyKUTe6OvmcSqGAtgHl8226EI25DP1+bXU2VArjNHwYG7SqMa0WWssBtBN+B6BxP4D94d8R
MuiO7YhH/R8RQE4hLa5LHn9Zw8f5fTUmNvThsWcp2BpIHKRUPNvBddK0+0NqbIhIf7bNfpDqg2S/
acEC65aGtXUbB1UJBlZT1MGak09DlEzmISFsCFPDpTubbpia90mE1qGodxONKPR9IkM7wonHaKVO
WXXX59kR8oP+FdBg/+oz9gltXO0ZJLE+JMubYI389rgmZ+cb4VkhZdVpJ5nKMr9Ufs7ASovZWeKm
a7TUtxuaHpjCwkm0/TbP1pMgpbEFvD+5J5MZDNhUgfh5S+9gHIL+yKEHvCAvrcFQgytNNjyQSdYG
Ooikn+3oLUBduzm4zDMBAPn1jkD6A9Uv45EsnVlA9Wn6FqXJsKcEnABB7nZq+npO4MnE7i540D6Q
kz5kqMZC9D3lD/QB41mHto/fp4uirlfcY6BvLrNgn+A5AOxusO/CpnhyWVo+Fdgn2WM23sWNjc+4
y5yly7jYkRMI6WlngyhhSRPep+P3qgCJq/LXgVelF9u+EmiC4SG0AqR3AvsO+O6zBkXlVo7JN9Dg
fvV66PuAaCTcFxxqjH6eW6+YSH6aqGojWLkpQDPlyjBTtnc1BN8yGrVDWdzS0AvxgLqwu4jqNt8E
YC2QkEH63GeJDbbTHBWMXCtJaSkXbQeyln2w/x6PmuGZhS3v92hdHgFhzYBU0Jm/P3KAtZ/USztB
QePm+JAsbCkT6EuwapYJfsOHoQKXhoweoOIVPXgWqizYHofbATK2D+AIQM7fQ+uXDMITRbAote7H
/uukXDdd5iH3NH34j8iXXrp0NTtwq5ekWFqDlnSbFpp9+hWagSF520O9OxrQ9KZPdvhd8iDjF3d7
GrbMXHGwwj4nOHlg2/LvMHpUDC4UtMOi+2tYo1cjIPN7mD7HzKuRnV7U6B1xe1FarR/AqDxkEsAJ
CJNtuynLjtAFy4+FZThbBRTCHZcVYOyVFVz7CKnrhrnVF5bwLwmX9Y8mhd5d5o98YY+AQLe8+tGH
zRdl8PJL0ZQppHEy/6oYvsy1wfM7CFS8vUpjjR9fxXOSdI06WAv649fGNt9YY6A0LY/AbBFHzAcz
tCFnWpm/2WiSpuAIYgsSG2GwzpF7u0Ikpjq4KNlAmMd1rmSLxedOOsOjtPA4CF3IDrcTuLBu8ZC+
AqRRmNiltlb7MF9ehm6CaGnl3Ltq9A623qx6wG5srEylKGNP4g7F9hFo19+Ns3g8GW0dma6dwyiC
4J8qM08mWE5uN75nzZbw181vMVUaqk9J17zSHpl2y7RRVgPE5kVk7skuw+CO2wGwD/n0pY8hO3BL
71IaWNsdBrFzx4s31Hmg5Kc6hlIFpCKsVYI6IyTn0uliR8JcUoAbfsq6xlnyEs3qrYjzpZjMeDMl
rnMxgLidL1bI+CkUznooIqS3yEEhEnJLyxJfsg3ZBvT/rUw3iSFM14u7QYIupHOzcVOVAn+/pjKQ
gBTqgE2j+gz2XB8Sla5x6PWQsU0Tjv5LDfKaoxtAvY9r7WirmPxlL0DhP/lGCSas+ketbONV3wRZ
/XZjgR83ExAEcS1UF0srtz41QdeteC+cO2lBWyBrk+KAggEYHaIpXNcMqgipFZXLvAb5Tqzl6Up9
1wdAewPIg7FpoeiXjqa1/s8xFEiXNAXbCdfRt8Xojhdfy7ILcdyyT3TkHCo+3TNjOpEMWZYyda99
dMIkX8vwadGH03fff5sHPhSw3I/OawtZhgWIj/iV21GwUQEwNhI0hmeWhsm6b4T1qTL6r0U1Qs08
AQ8ednXfQfdsL0Y9yWC/JgF8O57R0JOCWdMwP03jOE+CrOo8qa2Q0ALcxIiG7Jg0rrHMJ5kukXPK
jnE0gqSdPF2Uqrdbck2ZiQSKW0wHe0QBrdRtlZWBRvDEgvA6tMCSUxiBQcMoRPtoOGm9rGrBX1Uh
73wXvV6LQX4dRND9QMvUTx64wSc/t8HDHIzOXeabGXSfBD/gL1ufM2WztXAC/8pS8ZJE8XbS9SO6
yEqFwNZw9I3TOLdRLs7c8WBRBepDzLubB1wdaNSZUJzvVDhtCRJUjdApH1pk9GaEkIYPgZLl7zbh
gYGCRKkpmOLG97mEOqL1KO4/rue22KMHWXcC/wbaU0zfWN0yLINjPoElHZgbnaQpHYACK9cDVZlG
R+sLTYqg7bS+2aY0vFjGa4Nj9yEJwhqnZNMY8TeMV/NwlIV3p2SRonM3CZEuAHFSoi/kAJNdtLDd
km8/RGO3vGpVPpxvwa6vib2z+vohDELuyXp0ixZc4C8giAnPoqpde9EhH7AP7eilZiy6KIFzywrw
+41ng4FsDkHP1bRIk8jAr4sqVsATQdTg9vs0srwGmfWafpg6sjuqdy5l3hUrqYPJE+WowC1MAYBg
KubgP378aPWC2RbIFtGWrtkOPU2PGLMSfZl0axLx4c1FRmmlDlB9wGboKaSB9yGOD1bFVxToJhba
g+zat/fMkbNtXsFW9a6FTJvDF0VdQG7Cspz7JJuanZt0+b60XXU3QQgSGnFp82WE3KNvxMaPQDY7
r2L+a+cX45ImFV7a7GRugXkk7NWdjSXnSYXpnekXwSm7HXJE3jwpAq7tPkzVmkGhb1HoTgVPdyrQ
pR6bJZJW4dl2pAVcjT7ag2uDg/4KrQcgZHyLw6kJzCWiboA3R8pn8T7ZrBK5hT4a5I1RzrkDZni8
KzLZnJkHhXrBCg/iO6BAMZNWHarQfKCRp010B96SfNd7uj1BT6VFyFEacbYxa8Dv/Kgt31YJ87xb
sR6Z1MQKomRdOjhojhkDIeHtpVBbwrsBgmZHq40q3UVpKi4CpArrIJDJmr5Rlf5amUl5hZIbO9Go
jcLuXDY9eP/go0vYmHLtAXGxTqvwzYbO1YeoMoL5u4iu2vJcT/YdxdNXEeTxYh1z2axvC8lI3NuQ
LT7TOkgOg35D+SmSTKBUqTX/lZUlP4VM/Xt3gHi3iMBaT3bhuf7Sai12bONyfGYp33YqsL7k0oKS
ddmqLYVlKKHnFg727TSww39admJGvfAkaLho2SKS5cEmWGBr9PYOXYPRunCnbkMsZDRMkVv/MOR6
SJRlZttE65s3kkhKmOXPGI+F5wGaQgeR4V9JQ4cjW155ARoRtDd1NUckr4FL1EMzBfZQaJp+GqJk
kJyzusvmYaykeY5r48e8EioelzQuv9IoFq57GTrzkz9N03NXiu7OgI4Y+bhl8/s2Dy/kG4FcvG+V
Dc4AvCIYNZoHbLB2EQhWnhNjMoApUhvyFQOzHj0QBtK83u3bq+qSJfnqKU6evOJnjU/eVqbAuvdR
OVxlUWag5cqHo6fJnQAbtncpc2po6YAvag5BN01ju+4DjdIyZ8AAJtaGhoMFDHeZhRca0aQSG/QF
EgTDkYa0pB/0D36WPilNe5IPbfZo6KxtWXNniw3GALkbXu9H9O5fKARFGX6BBsX+NqErhLlFIwAQ
FHoRuvRFIuZF4qIZ9jagywswTIQoZdfeIm1CoJlrxzEWzHA5RLZEuHL6Kbqv8yq6R7dkvksgb7Qw
KaZhaLMr6/5CXrpQsDqUYezdz0FZix+XFp+Bed0sBFOS6Wbx7jbp9lqlfhkrBYVtmJXuCg1XwJCE
scmOLv4473uBQiZAa9P4w9N/TFS+7n0kwevO3KZ9Puw8dAtdY+7+w9Op+F6aISoHfvVcgC7tbwFZ
6z+HqqrnADx4h12tcOjSK+Q4LD364JFZJB407Usrrs9+btgvTGymqEhe6mZsLmMSA6etzX0p+TYD
cHyDYpT9cpv0NsRuPUUma5qq4/xkHFmI70jCK7T3QR7pw6WPAHjjg4LKLxytfrbSHWTe/QsOPIk9
hiuyhIxhn5NV1TbKS6jhuU4IWddcrF3B0mdRYCuYdHH3T4VclcEc56dAGav2VfrF7ZDUyIHPxkm7
x/EQ2++DVbdottPTI4jdzNOnwGyfUfIY1mmO3X6rsRCexkeI1sHj0u8vNPJNsClMXSaWlrKA79De
PpBv3jhGu3zjVkBM6anv88NgLDdmCAbTBBTWyAWgEX7QPSq5DVoVfEGuqNsH4IrCWWDwmfnayyfy
R+B2WzE7nI40MdcTO2pumcanJk/UwddtFU0XlBdX39Ew9iJ8T6PhZE3Q2gYLB/gZm0qeKIwiJiOu
tl0Pstg9wEf9MnCLBhVPZcy9AVGeVovEMuW9NQT1BdgXA2hWlE49WVf4fNZanPTXDDvOwgcQAoLD
PHe++yIQR3o49W0SXiCDtu04nvTLlsXDBkx67eq21dMTPJl3RzJJ0PRtzMAGSBrpUZF642uU13sQ
7xg/LNc6Qbh0+iLALLD00e9/B94sY+f25rBDeylQm3qS76JvMTWb/TTy6m6KnHKRqZKfc92VmiWA
R0tIAs2jd7sr3FKsClkcShtcijeSGcBCoetj9D7YVc3yQI4cH691lTuo8bMISq69qc4NGNJe+p+1
tPqXmI0xOHLBihY2of0iwP+1SS05bigIrK1vc5jXOC/WdyfOd7Ipk4e+sfmVFTaA8bkJ+qo2Ta65
qNoTfnG+kHPivD6Dovpcjl5+slWWr6CMC4FFPQx7PAEXdEuXyEjxE6Y9aszg8SHcqYV6vDUZB/cb
IHH5g6P85pIDP7rohtD8zNvRWFUNK/c0zFCxgDqmfM4sfQQDznbBwQzzOUqbEdgKM9j7PEiP6Dr1
ltgOLfpMiE9TEfOzaagQBLqAAUBItlsZVRAfKj3UYUKHmXHDz8hXQhMtblEMAwprBSobfqDhe5il
VwNYDNxoBCqY2m/o7ADDVl19DT3k1HXGPDVbCaRVH1zGsKxO6IjzVu8RKEmgBSCVcunpiKgDpTxF
QJOo+ho3b2tQhAHFOXARgSMZP0jmY4di2npq0AMyVo31iFZ66zEX4aZFlvKOIooktYE4CMcFslPg
2fVTb1rg10btKdix0ZgtVAvMFabSjFaviXRku3YqORXL2jM24+B+YdDU2megY1p0mhnGnaL6SEOI
1NjPbi/ehvGokk2CVuXV2AhvV5cQDKOzuod/9U5UMlnRQZ68NKTT+i3Y6WR0RFInXVBVq3M6UAWn
5bBJ2sAASLnoD8Kxg6MJ1NZcHcsiUHKNqLDSBLJT6axVY7JVwADNK90m/LkmMkVQJVxlHNselgPo
xoshuw8zPNHGyX9oohImYAiOIwteb6Yh9SCJ4BRyGXd5ny59XohVanTZZh7X8aQ5yxN7P4+tCA/f
piovtERVeNm9GnucD/Vk4O3m9XO02IKkbjzkybGIZXbCbuftMgUpwD5/jnlVD8eiPZKdZnRRaING
1SSqGfvia7D5NEQQDPbRS2lHBluQzdUO/PdXyxKgqPWNBoTukEZHGRVIO54U18lV7tMoAJNRyV0v
DPeJLLYx7UEf0d8LbRpss1mkde8fKaJERWLVCiihtUbrYUeFVknRgEOKpnJIyR7QjBUuaIiWWOvy
P17Jt5v+PgHEpUUVPuxzF53SU1McO31JRhvjXvECmKGpONIduSunH0FObI/gbXyfE1M4+Smynmrw
+fx5S36jHZo1pLSSrZPH2Yp0w/eF7g6r8TlZsdaU5x4A/LOb59kqN5l9HL3qh4iy/mTJ/u0Sp05/
IpsXgF/PdfIjOScd0YOtAXm09xDyjOigA6UzeNUK4+FWppoGnx9N1XwR753lDsoMZKIyFV2MDhSV
OopGFEoTJ97NE+eK1q+1bsv/vhbZ31/xthb79Yq0MitL+4hebPx84seoydB5Swje4H2I4w57Tjv8
rNy82E58HJIXBXGes/bsuIY8j0xEezzaDh1Lgdgh23wbAKCyTy3rQDa6lF6NfmZ9QZsBSEpfeIcT
BHi7hK+eDcDvg9R4qbum+lbawUuAD8I3UEHPN8CTzje/ucxo9D9BKuOg3aWe+T+W+D+PgQQYurzA
3712e9c9NaPnLIjooeA537TQqZ3ZIWwfyi51bbqXDv/kTyx4SiZmv/xtUhSwdmaH+PekMa3tl9h2
kpMs0XzZF8Z4T5cu8XNoZS5vlgmJuHsv0RvyjGvRV1OzWZa1tbUSnFE9aakPU/N+aURNFc1LDha4
OsxRJyX0K+ic3n0TcWubRSCCJZuDCuWi7fwS1KBlvR7QU7+PfJF/Usa0LRsGUKu2m3YW3uwyrt7s
Phjb9g3wdZ/cCmfId/st/nd71aB/japXc+FLV69AeQlNZjUXyxrQ1p76sH261c/ygTXbwQ3G5a1+
JlHCRBY2CTa3oljvxF/y2BmPZJrtfFlF6CijmttkRNmJ2/XT7aV7/OBsm4ar5W2ZNho+Lk0OZeXz
0rSQCSrn+95jy8lCh6DwJiQGc0BSLnnteUujFQX6AMboMnvwC6X26Gt5LrSN4loWQUERCJItrTDP
pQXeV5Fg90FDk170/YLt6bzSzXRbs0myLZ43/pGcwIE9pm7enwa08a/GwseOW29k5p0HHny1clCa
1aYAPNO7Kleg6tJD2q64ZYxam4yyI9m8AAQHAIXfkXMO0+t6KIVvbraS/bwta6jg47I0KTSQzEql
yHCOwjaIlh3AaE1OunTvy0YCRwVVY1c1doa7rzvs7Gg/E8TAQdCQ9jM09IJBohEJpYnbkLzoZcP3
JTsFMU49AzqIt9E4fQ07HIli3xxOIBTHHo/GvjbSHV2SqIREbNZuaWoElnU8NvQUGt9WiCoQ/NtD
+/iHfV75w4uoPEwWflDKDVIcw3704ytzBvPVhxBrGLnJ96JPh2U7psEFgr/dCTQeaCdUVfjVas4U
4EKVeFn54JRvxro+l9ARWZHD29rQmPoGZedm5TUyOYc8Li58AvYApa3ku8eehtqavtpoSl9Bx7bU
2+ZoixIxcg8Cwp145qrXwnTEIsns+L4sPedCDhwB0FuhHQZa7GZHbYB/OWLooxibg29xUCu6GgI1
CvlINtm5QNmpQT02yAxu7NiQd1HO2Z3Vmg9Cb2pTlJJoJDuDbwww5kMRGCKPse+zA7Iqe2pquTW6
0BDqzu4B5Oezk+LJTheF0tLBTbzdn3a9LNihjUNldbsP8dpOL5BNBj+iIWd2/jEd3buoH5tyfnu3
fhsKAySyPE51vr0ty4CpP6eBXDaGGM+eh4LOCEz+3RDhcY1Gs+RRZCFgvxUUG8Y2LJeWY9UvvmjR
xifb/DUIgAKQsvweZiBPKr3+Z++UqywrfOiHPqIYlOKUkotlHdrRT5TOAOPOs29j8g969Jpnp+/V
muOn8dSYZXW0UF3dTIGDTSXIBxZxEXTfbRYvjSkvfoKD+1PvKuclNEYk95F5v3iGae4rB637Ps5k
D2kZDEvZmdarcoa99Kz8p+lPh16FzStAmxDoAvuh34sFl8N0NVmZbiOnyQ6NL7I7J+DxygoH+Qok
/VbVWf7DVPxzn6fq0yBHhdOnVZ5Cq3dO+GZXa3/wqxe/RzpQh9rdtE/8gB+bNnGXdZz2oMB2xTEJ
rOnaCesKng73FRrNUHOKnO4E/bD6ETRt38iOfwyyMkMjzyVo6x5awQGkToKVEaK5DgSY8cUoyuTc
WByHfdsevrXu2kuT8jvANZDJ0gFMeGqLHkq+TllW3qP5pbyvIjR4IeFQI1/vFvcWtNeCRV3gHU/5
HZnQw2WgMi1Dmy9Go9rFRpdupAZ94L/aeGBBniyQNpYHWz/3ZkeEboEpqu5pxL2oOheMn2+T8gpP
fcUTkHi+L1SiYLzClyndGAQRwYb6bWGK8bklFkXQfieyt0nzcdZZr45dsShdTfk2E7/NV4qhy4dx
PcbT8f9R9mVLcuPKkr9y7TwPbUASC3lt7jzkvldlLZJKL7SSqsV9J7h9/TiD1Z0ltU4fm7Y2GhEI
IFmpJAlEhLvXqHXVpnOAhM1CSLB45Il9mWsWRkhjIDgQbajGwc+s+gyAxifqJJMMzLNlt+/+NSrc
kSbzxdGoHLEkOgqeV1/ykJsPFoJmp9/Y2zL7aI+s5otI6nf/EgVAS2KvwO/mi+tF1kPvA001R7Iy
r63f+V2RBDkpCW5QqkkgqFoK/oWmasA94fF7fDH5cwtJpl0DCPemGWzzy4gHr69V8A2vMNCn1LFx
GrQY76BS7YAoA4DkaSRyuvlzP42scwSGfFnMI8lBeACB0UgbFRV3OoLouPpzJH0mUyhRpJEicNiX
GsVH5ICVHrAX/jr1K/6ACvFog38M99TFIfiGIV69s2u7QF4gsKEWrhn0qG3Qq9pW/B3SRZuhUKMP
TGKwBkeX+T3iQBaiYjb6JEbWrVyrs+7yzje27dg2B1k2wwl5doiPq7x8KPGYBzyvzV6wjHjyYhT3
LoKHUVdgDCtUMamK8JfaYNnyd9c2avtv1+YX7MO1hYYBkd0J+0XQraCv02VtB81hBmdNTVTNNweC
fdWW8QAcSb0vujjuFoisgkKOwnVOpcq1HYIxYDZKpG3XTh8YC6SxM+xaG7XpIWa2DHoP3zoZ6zzE
O9oXp3FS8eqnQ6aZ2tQ+xM5V0W/tXmUHAyUh507q/kxndNBRDoYyT8rVraMsvW9hzbxFWql+Y0e+
vXdUETw4wwRpG0D1i8qTEyCexWfyGLhtIb9pPwP90y2hx+4fejxK7Fta/0OMfz4lpxFOlAJQUSg2
XR9g2w82ugHBXaEcYFC8ZF1OZcW1XTcLs0FlYIuyoCcpUCLN4/ELuXkMNKeiKBCBa7HXCMOmuTST
W+sDyzcN/51bjzt/m6EUETJWSj9XaboFlBt5Pdx5G0sE4zadml1SLCPohnyOs5IdYktCdtwY2QsT
/R9D5Dr3SDT3d2DTBmJ98rdNVy5rrZC5mqZNdbYl/yFS79PmiBvvxhTIdlBrg2F346BmbInsYrin
rS01CxZF+3njO/UCsRF+aCKWGe6jkiETXQJd6lDhqh+KdmGarVi7mctOgqpd8ZJo5QbwjPv3T4Q6
zdFvEKdJRqs5AWQCeokURNUnCHR61sYvACrPVd9tqJ8OhgpfI1lY2z6zNDAsOISZ357zuswB5U8E
GGQc2S/IGOb1u48ttV4WdY3s7+RNHVr5PfgvobQQF0jeQmtdn3XnoZgQ+lLLJodEYxejmh+pe5xi
5dVswPjWLByEJvsFGauph84cVMrs81Ld3eyFaYH6Y+7V9sosUGjYY2Ug8Bo/1nSj4RYKzk3Mcc/R
aeA8FnYSQeEMcXM6IEeVdAjp/tluwC+UgdefLB9GUnuMQxOa5Uua6zYGQkIIxU8HK1X2mveJTC6g
B2s2DFzgl8L07DPTz+ZU7kUHMtPZGHT2UkZDtg6xUlHYg3jOafTTJbnEZBvcrIJ+T8DXtxmqkD1j
dxKAps/R2cKAKtnBnQ505seiycCkIGHEfs5dk7UZK47y3clLKA6l83rYkQ+ZuMj/HE1T3trkQ808
TwVf3nqkqfKVKSEoWXVIGHVZ+H6IEI2sgJdHO+mdEoRD/h+zLaEecheVyjdtavygCOSHIGUchlD5
CUCe3qCa/YS948do5i/BTRrsCP/ZCI1PqIK2z5YBfsDODgYoxQ/RuRySDNxL2rgChGYtyyawEONJ
/AUYI7O33o/XKFLMUPsRQrhGeMEfOiq/5b5svlQD8vaGDNgDFjwOuCdrhn/HPN7jpdWCBacCml/F
a4mXK+4HkeG7iLrhNJ8atjYOZoU1VRaXQBJNPXSQHSqzBtDi9dgNNqEF0B7oMF5QeHmFWGf16IyF
ewJYsFqS3dAgX8yroLyLPXu8d0WP9cs0IABXADJGuThy4IufnBxyuh3Lnv18rBY9GPlOdBg6Iz2x
6XCzUVN3ul6KxNrkIwrCu6w+19LPn11UwT7UjrdkVhWgrmVVySx5Fn2TPyPyivLGQj+Qo58nF1RJ
OXfUqqLqrc/KYZ4EenWgVU0C3IfTnPm0ocWDqNtTMxnFuEItEN9Ss3EKpAcR4N5Qcwi9GruxylnZ
04eCKzTcI7thL6kXmXjjUOagt6BeR7bhuWmwQqVe1lvVHUIGV+rE0jVcFGJgu9Qw7BFsy3EFQEZ1
aLA4QCgpjb0zflvemc6MrvgCvuxuZ5m5GBdW6bUIwA9ggjdTbAxTKDNPZ3TwoQpw8EIcbs3f+d2G
0QhyoWG35v//VLeP/GWqX67g9hm/+FGHqju9b81HL4DIsgGVkHxBp7cDiD/EKreLfgGhhOR461Ah
KOnLPP1zCLVv3c40461JZ79+QNIgI2kqsBz+8zRB+deF0afQlczG26eSUVYlzxeSm9dRh9i7TRdx
G0LN2YVOaUhRRJ+hvFnuDTvM7xtIQwqkgk7ZxNhJh2IQqAIxvGI5WPa7raOzKN4YEDU6D9MdgNpo
XW8qHQMr8ddYGpFHqJbrlXW+2UcG7PaY4ElEn3rrGECv08kuvmROgJW5Dlq5jovQXc6f+NfEiFIB
uA0O744+O9EZdsmlGa3mqWhwoF8S1QV381SJNot1EBrl7OIa7sUGCdEWDBP6IDXTh/lMJe372W9s
5NI7XCW4sTGODtlfZzebnKa5zUodN1sJltBlxHHHg97NfShaBW6qAEzq1PRE7D5oCxLaXWzdBZNH
CXm1XdCIdkmdJXfchxzxlrTs2Hke1GkoBQLEg8gXSkQzXWd3jm1fQJNSvhWjuBiSFW9cq0ugcJLB
4nhRfVJhAm4ml3l7VfXPVJBOZej+VIuOSMBsv5nIg+xpOd4BZb5gAzYEiYjuQaDHr1EYqQseSGtq
0cEYweac2M1bO/gxMn0NKvIKt6yXjvTAYqBS/1glfNrPl/Kl+essjsx3G521CZcvQTAkC5an6mXu
9bfMdB9jreOrECK+gvdanupmPJIJ4hDxtUEh/p2HZxlU83p/SW5tew1AxnRPXnRoqnoX23l3plYf
RvG1yvLPucrApDHNTKa+BmeFNCx/f7O1uV0tnYjFW3KhjkSnAF3kAPGQjeYMSsiJ+g2PV7dP9ZW2
t3EPBurbfL6dWHtl9qjXMh1ccJSPzpHL5krD6E9CXUQJpdLiw+xmCRreaL6E258QY0fZgf3rcjNl
XnXfuyo43a5MKy9cmKBJBCYVXxj51rLyFoYh1Ye/qrQ8lJFaoKsiFzq4IzhAarM257+KJlWtC9G9
NNXL28eyJnN2Rom69dtf2latcWBO9+X2xSFACt5/nexvV9dnwr3L/Reaa/43dPtiiroOd3NzLPgB
DBvdBKbp9sqCSIKRp/1rVDdPVpLGTxEkGw+KMVToTnbo2dlG3lxGrMNR/OnUmwZURnsnLfizBtEd
OTFpmctGsuoc2sJYGSJPFxoCfI9tb37qmiE7d1NLFu64Qa0ImJNL13ysZF/dOyC9apzYfCRTa4La
y0/98Ei2vvWLXRrmbDkPEJb/2JsbT2sTTJwo0cO6uo32NDk4ceMDoiLmgpo0wMWPxZBmfyVTOyKU
mPRttaXJgTZJT5Gd/UGddLlGaB6RwvXv5k9v7A7VZqFc02SOirsL48WF/OngRtFrHivzRK0ey8Ot
p6wWdCL4g0aj96+oVFlRJ5lySGQueOX1B2rGY2HvVIhgHbnQJXRAxrHxkQyGgsaLW45sRxcAWg92
8HWPrST2VF34mYV2ex250vfF2L15net+gbT7sIYi4LDzezQDbaxAuoUazch1T0WVQoEPCOov4Cnk
oMRNm2PRhihds66zuYUCny5L8IUgRrN833GDQm031+ndavNjpD6ObVYsPhTq2VENMXHTfjBw2YXv
fab8tc+yb7rW+VOBJNtO15D4QZTWfZocKLWNNeA3Xn81EOT8FgkUQMYd/xHbyV2TDNaLjpoBeqBW
dpV22G6d0uoPXiljxCliBtZA3j/FA5RxMwh0fp+GQ6OU/wgxXKUIBuMn6m08O8FPI2GAJEw48tAx
wGxhxgCfJUH/CRoV4HKG/ebWTejzxFVIIyKgNrtJYO/JDeiI99mGye02Wxh994joAJLHA2i+Ae8w
FunwlqoA1aWu9RmywyWKEs10V/dN/Kls+UkVZvANeJ5kWaA8+qKVxc65OSC1Zg/ht79GdgnEKGhk
Ln2Ubds2WxlRhASRnyWf6CzzZTyfdb+x/c7PZybDc7NIPuTZDGkPRzCD7T5k9eYcmxgeDTHKPaXX
5l6FLNlaGCVgJn/l6MiZZknKekf2PkoW2YjE7qVoi2IrQT/w2UqLmc9KJo65jm2n2qMKCeK8ST7z
WWEtDXvUgEDbco1Pk7+DOBlQaihTEEMOHmWr6Kz1VDu/DKQLHuwyiP9Nu1tGeuGF2ju6MWRHUCoT
55d0FEi4mN2KOpAnzC8hNATtVTT2K9RQecebmzeIYDP4iVr2HGjODoUaR5227VPQWdkaLGX9Zm6O
IGLjssIlWap90p05gsA1OVEnHToFwjCAuq7Uotn62HyfjZvd+2y+bfibVmcNIl6OFS+IMwvyQ6fO
MasLtWqW1LvITaslNemAIC+IOf36wksXBZuTRw0CsSWfpETI9ps5Zo9pwM9z/O5T7BLar0UL7slg
4MWjEZtH4mbwoE66i4G1WvfTTQGNvnCKRXd3JUS7H3k3HhnEX9d4OKpjUPvBsnFGfqrj3P7EQJc+
09bpLD+AhbJY+aia+0JuXlLyk8n8rWPlLUD18hvdMXUN4YoSMYtrw1hzbPzWWTE/Dr/p9JyXtvu1
jUG7OjZjeGBpkj1OA6m/inNo6FgoF7LDWO7jBPPI2pJvPgI+QdB035At7ZYtd4P72DFNiLmOYBm1
8xEiyvG7r4Aii4YcY7YykTxtwdAL7g/OVj2d2diqdpl2EC7A2dw7ndnBq2h6qLg7gAlNB5Bian9b
o6B3KxqOpKzGk6jBMgL8/mrcunjOXEuF1PrElzb/YwTNsKolgq70b5kEbXSFstykwXUvXCa+JuDa
hZhi99Uae7bUcdRBS8/vdo1sjR1DpvOuAyR8ibzc+FL2/Yk4tN0M7J1h3n1lZQI5SOAvjC5KnzJA
7wHdxplfFZANxSP5yYj0u+3WS2cZY/W6yyowA3E8KAHRSA90yZ5MkpMsq9f5iqc/RRYg+yKPNNA7
KBZEz25anPLccJ8iED4d8ESZ7sJu+DrZE4a3hRUE/CAVqFJ+to9IZCxysy53ePz1Zyz4+/MoZAd9
aJ5vY6sIFyXro2FBPSoIx0VTimCbdwN0zQzoIDjuFNSamjebipNhh9q26tpOhxrE+shewEZN6rjZ
8lrVm9Kz2iVVuVG9G/bAV8Wlt6f6tpvdUNG4ZagdXiRE03pTtnLt6orcWr3ONJ4evmFad1ksjHU4
nflyeD8j2+96UVgK+hzUSm4j/HoODlIHm3pUxXNVZW82ooxvYVlvEIjrvpqpF69QPzVctOMgsmfm
9SZLlFxa2WgsPCc1Tw4xIlCgmNoCETmsc/wDmeigpigynSFNAS3XYoQQLYpXN5HSQCtPgDsq4iIb
CACgf2PLMwI5+cWdHr+Ztl6ssWG7iAs8kgujj/ecGXhLlDE00Nva5xDTMaM3D3eFY0nxWrhBtDKF
SC9uzJxjMOb1uteZBtYbeHGoeb7xOv0x5G3z5ARhs/W8PN37qYBS2jQZeYw2FNfDWrwitB+tPDVm
K8WcYQcKQapRp4ObZeXaU8JaU7MDeO9BvjtwW2xlmqJcfGgex8wDtD8O0z1yGgAYQuHhCmWQd1up
zoYX7bNArn+nWeHZeNVOneOUildZwFYoWeyMR0TX8C10oV+sCPsfI3W1Q67XwisMKk8gUqyuAYIx
s42a1IHq9mZnLw0FAoSWt9YzYODtgVvFxE3tIHxYQRri1pQgUMT3ap8j20eFtCPdZTwxjEOq9ZOs
K/9RiSY5tUPsLYnRW/5p17mdnHJ7kmdCBH4NLt8EooTFAret+Q18Gxo1/1Zyr7QcwPWCf4hEhO0j
cyoQDk2P2iF4920DMBrblg4eAhPk1dpDIgt7w/ErZ1Dm6fXwGXIx73YqxABH5mwn/zGLvLVvjMAY
NE28410YbJDkQF7PGfFcRK4c7DYAhcRJsjPjtPlCHkET8m0Ecb4FFlvpcqaebwzWb3/bJuJ55MuA
khGOu7MkqOECWUP9jL5SXX1sUi8i/t2evv8y7P7W+8vYm3M7TVU6ht6O/njoBiRdIYVeHntEADZZ
ZdqPGUrCIHOcjW+5d1f0nfeHPZY/bOE4zzoxsbP0e++EKvBqHqPTwlhnA5BKdL+xgVfbyAhyxJ6m
NZCeFjzddEjc0V4y9nrDTN9w1QXIJPZpCXEfDuR1J9MaAsWDfkdi3/ygyYC1eZs+c1Yz/E67Ctw0
qb1JBIqLw7gszgDBZ2uUPZWfKmV+J2ijIb/jsRW/3cawcAxWhidetMQ/JqHWUGFcbm5Nt+7LDeSR
g02ifP8kBkCvRP+Zqt/zvIU0XeANF4c73cnS2MiEpWe+1vHsYPePrDcXyBaUqBDBLZFjhYmwMC9O
JEOTTk0xNanXboHtpF7sFa1n6v3d2FgGyFykGQhUjeyCZQLWlRCgtcreOZaaYak52btKgjBgaF5K
7eT2Dx0r5wF6tCsw3PrpNfAnAIMOT2DqFvx7BgzxCrQa/M4ooPo3GCp+9pO8WkNJajwD8pUcZBHL
7Vjk9r0dFWLZChm8tFb2kCY5/wFgP+obXf0WlH8OV4FG+UYbWyDyx7sC/AguQjFuehJN66F6oP9E
tz/ZLZ7JrSqqWX3IHaz0HtjuY5ZBGOkmSJQWQbMVOgAZ7ghBoluHWXAIfhj3YLABE1WBqn0EVxal
CLsjNZshf28S9BBvh4+9w89N6o0Y4GH/dmw+okanzNIVqG1PolbZ3p0WWKhGhCKbU6bBmdp0mFy8
fMz2UazCk4nFJ/EZRLr7wxN5cC+7nj+wMb4QGYKddfYWZaPRhryGdPwDKD3/Hmvb2YvM1mDDq0/g
Na1c/5oL/BWzV1YXcqOd2l4jQokC4b5in0Mb3HC4r71rFtTg48bD/wyMDHJQXhsg6NLZ5xGl4hBH
rO2HJq+bZW5m/ZfItV9bV8V/WGWD4VMeSiQltkosfpMuhFZ7XzAIsvm4p/0a3CjdgDRJa4ZnzzRe
E8Pj84Kyjc30lEfBKy3TaIPgAOW6cOw2PtBizeX4DQIMX6yJzYt4vXTvJWejwqtiYv4ie9NrQDsm
O++c5c2V7JDpTPBicMsFCHvHLUAz6WcFefHMdIJvqQcYtAIX2yVKgu7iAECNUoMm+BZBGkAwcG9Y
KvS2P4+MzXC8z1L7c4aVzRkUTNkZq97sjB1ItBO98cmxw/BoR+HGt9LyMUmi9l7GCgUtHZRBe8Rc
lpXH2I56jVY0J993vs69bJBvNcAfRyyOsGuR3IDkJSJk5EsHENdtRJcZd9QKS1eu/vVf//v//p/v
/X/7f+T3KCP18+y/Mp3e52HW1P/zL8n+9V/FbN6//c+/uOvYjhAcHBbCBfuIlA76v78+IAkOb/N/
BQ34xqBGZD3yOq8fG2sFAYL0Lco8H9g0v0To1uU7251YFYCkf2jiATBcrdUbUudIn2ffW2M172P9
LoiPQKxsY1phdUK0O5SaieQixyDdOsQrB7lUvgiGMtzOKoNx2PzUBo74EqAQ5rbMiGIRrZCNSSEQ
AmYiOvix99FGzmWarBh+4wfIE6N6djqILO3P9nToo6ba5HjogZHpz96k0l9App/uRMuwYheprFCP
5LSzC40lZ5oAagps8c9fPbf+/tVLySV+WUIgBy35z1896PFyo6uVfGy6cNghCeyjasoc1yk3ypcq
RtJkWk50I3DQpcOre/KQwDwBqs1QJvZ7ryrzjEMaOB/m6dhEs2H3GmLFxkGIOnhJwspaRXbcnRUk
MY9lAZ6MAbmpTyNIn/H1yrfJFfzTqPGeXJkHpRE/GU50m5nVcKeDyD5wbuGZC0iD+g+/S9f+9cvh
DFFffDscpSFSSPHzl9M5cemgdD57nBfpshDA5ef8EzIU+RWKsu0VUP1nehyGdWZs6JFHzckL5VrZ
dSigVWwF7itiwHotRZqBNQ0PpiCrIdYgRPPF0tVZTWtEvBQfsojln4VRQDKo6OA65PxYq/vAyKt7
FNpvkLAXj/nEpl+C2xZ0B7F3JBsow+JtU4D/kXppQBX2GzHx8iNqBtXaKuTA7dnpEsGpaD+qDKz9
XgbIY++BM8Pu4mpZe0ARBs0jtOvF4y++3LyvpbV3oNzxy9KeFOYsLdzD1Enyc2PrA53UIeiB5S87
mTz8o+rc9KmZDogUFpWIQACGRhrKdtECenhI3SJ7srRZbQxzzNfUS6O7LplH5yDvvZvjjbyw2Nri
TfyBXL5t1PRUNpsNdZQWC/7DL4K7P/0iBGOOif8FFLMVYMjKnm6nD08qPFmsAVQy/qPAKwrycay/
dCbolQlnGJafTLe2XmkRxo22P/nC6y9G4GKJZlSQgoziM6nKziqxJB47y8PSaeUWRbFoJrW3EEWA
0N4pI4jLxOWRBlEHNf+tbZ7MZ7G3rWsHVTaD7SQ71Y3mkXHHPNIZ72O7XGThgGorJIrYjjvR/tb9
N5/ZwCu9/Q/Pnp8f+9OXCQIoyZl0XAtEdK78+cuMg4qZScq8B9XXA1KxqbswgV+4t0LDRdF3aq7b
xM1ecibWtNYlj6oKgNLreAeGWxDPIo1YOMAet8WuRp5hes5W09P1wwEgo3OrId4GBzJD4wNBJzNA
OM0fs2UVm6B3tVh6Nd04XFCwhTpYarx3IDsTIkoAWneD62wZFQW4bDw3uUrUufzzt+Kqv/3EbK6Y
UKYFyl3G7V++FayouJ81iXxgkMs925NgBqhNYpSwTSq3xInqyyha9cU1lGOy+kC9nEPQgOiSyQb+
PABjHVDJE7WypwbUwfWyWdVVZICLO62XVAqYC9BzQArZP4qpYjDyt0oX6vPNq5aoTlMM0o3dFBoq
vAikGKHh76ipJ1vnAKEUDPbfbORXTKGm2XnyI9tQO1hqc+Olmui9F8of+SMew9AVsfwITF2y3FNP
WEJjy6sgw0W9H7xdXtcQyOXuKdDW9BMYvuLnVGwiqx53mUChymRneS/xjEBQEawp2PGDsN9BMb5w
Fm3t9o/WBCApAERG6hY7pak19XUDFJSSBmE5SIQFfgZ658709hD3Li66CUEzPzbe0UnVlyTTzQOZ
cry6VglyGBtqUoeZAELFzNd//o1Y4m+3jgu9DdeEuIArOHbhU/+H59DgMrzuBrt8CAJzijpnn6O6
Cr9lHYoOvV6ye2R+QpTnoQAY/HrBtwKMGMjvey8F0kob6KaCJUPJ8OnnkW7VMmxghpObGiEwruBi
kV1UISYFulpqOuG4Dgo9PraBAquIn23CSRGvyI38DJpYlJpOTewwmp2jJpabqZlWIB8tHdHvqAmg
0fuU1IQU8jpEqdnasfErJ0RQ6Fn1Ohxl8wF6DbQ4VkZVNQOHEKga9wkH1G2GXosURBJQAjNn6DXU
5vI7zxYfoNeF39dr3aV6/gj6nAHAHNR9W7F6sSylr9Jy/bu4Bf61B4jnxdYWlMIZS0+oUFBPpl/u
vaAwX8Aq0mzwTPW25BZF4D8vkOvqGgf1Ti12EGSXvHm9TWv7IyLA03CattC5j1B8cao1H1E3CunG
oWyDJ3Cuc9TnIFpXqXo/1MgIAFaglmC/CN+wfMoW6Vh6z3E7WivP6JO7DLWhO5231p5mEg0ygLeZ
Opb6D27RA5wMnazW65cWROMQnAY22ZkOZBdVM6xrYeulKcd3G3WQX49RNmP2PIcTbiFiVd85PiIo
GdfpVxDAH0gZsomao+hH9wVFjHIZqSEAfgLyqaqpzF0fImBvWraNK3DSr05YH2ovewaYIb5jeBxe
B2yMoHkBgWuRt0/Ic/mQs/Pzpzwda8gEFO2WmrJM9L5uUThOTYgw2/d1zTaRtvMrIuzmKmeJerDK
PLljpdqaQ68eyNSHXrPyLG/c2JPN4mUN5Y7Z3euS7GIV2Z6CtRANArthIvcUMAooQzbZml6hNrpl
AIRjseSAuu3FyMxrWAkE9fJ6b3tV+aO14lc7Gh1gXmtviW06vy9Nu97ypDZQDzSCrgEozk0R6vzh
d/Mk8b5Pi3KLgEW7LltI4mVh8VBMaBSUQUIleQKiZEYO0cY6yXBLwUYHAeEA8pUjnlJOWCIn3w9f
nDxfjUM+PEcxABpOKU3kWrBjx+qWA6CR40U6kRuKpFgBWNQfuqqpkIHr2i4+11FeLmuTuVfwkwZb
2ylCKM7kwym2EJ1HSaJ6lBYSBTIPnG/AVK2T1Oc/fO0e2wYZGRqOcgD3yv0g3KKgadz885PQ/vVt
iVUDZzbDi0Gapolnys8PQoShysbqjRaC8SZCrJ2H9BJBBkA3de8G2tyBKgwREbK10I4KmvZpbGQJ
wRuw5EtVmNeozbAe6Mr0e45fJYrL+OebB2r4fSSqvXCnJooV4lnRIFnF/qd110SqoicBWzqDhCOE
cZd+XafzOsJG9fFS8yG+6KCx7qmDIQNy/89fg/nrunT6GgTDumH6T0raYX94H6i+R523w/TlvaZd
uROSFLc8g/IxSLwQBrCtEXyZt5s+8e0V7+3y14cBjSgSFPnT3R8U4LNDpixa/vMlc/OXdY4yHdNx
8C/n4OHB/7bzBNLUhNBgGF3mBf3oqQpM6H74FTHhZArKg20n3paux7Z/mukdX5kopfq72Qdv42xm
tg6/Qmrj5l1HjVqJsMzA0bSmMGeq3PDZEuByyZP1ENQgDkbKY5XFZvBg+OX7GYQQ+KrTgHlkvslX
w3R288sgkfcftuO0f7hFQgTe6dgGc2wsbOlyhvbPP+duGPuwGkW8GzxAvcTShihLO0JqW2GhiQCS
eujGDoK6E+Ck0/E9it6qTzcPz+Aj8kNWv+h8D6qNFqAMYd9DyikAwXSCdw5QoHnwKFhaHrqpl5p0
8JEIHmTvnwLOoFX11/isEzFwwqb5jXXHf/4NWFN04ec/Fzevo8ASwi2lgMn6+c8F1CIdkMnydzOG
yy6Wc0QGsX33bPkZEpfgUKmmQzz6NXjAYW+HDJg2EFQvYgkWR1+3IOZjCmFr37K3A7icA+wXAN39
0L71EybMqf7Drxn/SPYUDfjwxwhm4S9xXdtChIc7zq9RLAZV31yFQb1NdMwPGnLhS1QKoYKtE/6X
MHVBgYfCc0dVQEryPlyQHRVAagMuRiSgwyz44rI8gdiRkBcTOYfnFHlRcstykR39AGEXauYCtNR1
1DGQOoZYLfdNcUDG7BuKraIfaXHBohFvpMy3kZHynJeJaniJyKB+4F7SbFJWlqcmadUBSeRu21R8
vAc221/hUW59nuZpGy/8MY7v81gGmB4lkolFcTH9AC8QMEi2FxTanx0/zg8W7m5zCg9pMFD5+jwa
zxV4Ny7kRWZqDrocd0A/v5KdTNRJh6EtvZWJZf9y/gQy1tOUtdm3C51l/pZsHz7MUc1WD1F9/GBL
2yw9Naxcia6E3iQNoY8SAH9traRKP9rIxxBVPmmgtQhY/P2qIUWNPaHD3C1WWuXeZ2BBTIAcg4qj
CXymk2QroP0scYoKC+H62PRAk6eN9kjt3Mn9ZeObIVa3wzrxaglVtTEeliBQxhtFNumj0oE6j9y7
kzxAazLpxDMXdcMEtEJEivyNz48GT3/cPDrBfoAEW+HRzmOsFzESiTi1bxRklmkOd5oIxOkgLdDi
TB48KeMdYuMIQE+dZLNjvkboKrifPyl1h006DONqniPEijcaoztVbcM6BlPcNM6qnWxtuqZazzPk
Xnm1oW95m1SZY7gC0LPY0qx8LLxLmPgHRzCRLwEHhCJF4Q27hM2f0/geP0G65TO50zw90vqLBkSa
B2p6gcMn1A7qOqdLoEPpg08jkdaJRvmOb+yqAv8mdFVksy3AEZDrvpB/yEOQc3hmsKLvZui9r3Ze
hycH3HB4xrQbK+D8AUSP/MEeQYUFPQl33UgRZMveiBdQbEmv5IIaAxsQNqiRhpaVr62IN1u3BZtw
nbwmXZJs+pGHe25Yxadk9LAAUckrKiDrlWxy6wjV0f7BaNtvZunFr6iLwlIia8yL47vxHVanckEd
mex/tKUyrqGXx6exbpIVfQAi40dnKmfM2+ECqj7Q2Pf4p6APSbynvHBtsK/2yTYpOndbc6P4Aunt
5cAqb2MlNaClLtI4RnPsohK5B41g4BJPl2hvxooBY42vDJFHtij6kJVLDw8xz/SzK/WaMmxXEjv/
LTUDw0U9E4RX56kq/IZLxGgujqvZIwQxwo1nIZBHzTKr2B0gjbvZt+mBz4ZUQL7xavs7zaYKZWwh
siuW2IWbj5bR84fUPlLfbMmAhEhR8TZfqmM02QF7FkitTFduJ9hfgUQEsKEaL03EY9+veYqJRkjW
bek6dM74yebZ+zV30rlDOXE2X/P0c9iA2yBf06cmAhXso1LIpE8fMB3ouhFv7ubr+qdrpkF9bfzt
mv24AmE/8m53Tdb/P8rOY8ltJFrTT4QIeLMlQVskyzttEFK3hIT39unvh2R1U6PpuDGzQSAtWGSR
mXnOb7aDkli7rvYOJbk5OGhdCbBD6dlayNsp7Wpgq+REysix9p5scZUCtmKeYut27dlC6ogtN8S1
bcGFLHMMIKq3QeS+J4bASFrWqciLipO8vdaWva6ugNoFuZL4ImIBMJLnuKngc9SovLEFSZ/hXabP
VYYj5eA9yg6ABoyNCpVqI4ulmuhPDJYd5RAcwFx/EEO+lXWNS7K4i9ZYoU6Hok/XX8OYtxEtuJyu
Qndb79NnNbTa+0mzd7ceWTV1/JldsZdzdXPrnXlH8n5dleWd7CeH1uGIHZs6NgdZl4/qcJrM+HOu
5u7gGlXqE9mNd2Y7Wkc1ybNzONbs1Ec/yMuDmxTYW6l5tkpFOf0U8zbNnebXlM5/cYLW39yC5EJc
BzmYcITv5sbkYKm34eMYoCOT93r2TddccsUMAjDLSafVv8eWgRB/O2dP8snjVFjHOB7tA9KAu9K1
kRfSZ+eujcVPY9Ar0qQK4pa2a50jVo2tWYYabDoss6ek8tZqAOZBaTaViTBHCsriuxuqFyS0l/Qn
URt35E2OAQqISC/+Vrrwrwpn1w97VJO1OUzBc4M+pY8NgwrtY/56Niz+8vjHc6MudB/hQ0CbE2J4
AyUMwVkDUfB/PA+Lbvh8RVNuvalEwRz1822NBogfpFjo5L3Ghnvqte8Q81ZBrzefXgPVXqAat1eJ
Zbx5pn2ssmXW2tPW7ozRkTH22n0eJeRy5EhikYGopufA08qjg5n0Rg7I8t2sx+43qCUpBjlDcwCm
777Mnv0g22c7JqarVcNFlITnYTfid748KfNChL5M54WvXXsYVZFsK70OvgX19jrQcPuN3s3FUVOJ
cGHy93F9IaBmV0rOG5dwIDjr5G/WxTIhwKVjEXX52+yKaa9DBd9mbdd9JuW0kh0UA34e3n3ZHeJL
1ZPnYj4lH9VYkLcbdg0PIRiIk40Cpi8bFKvZevxqvneuYe5cpEp3IhmV98Lkk1+eicRd5c/CTUnh
gvjBI7m6vl0Fxuor8C7hk63gUBMsJsJyRB2D+CGQ9NnOdrgb57Le40Iyvc0FPivLG51k6CoggJmd
7VnxgODF+mpmSXolWfVaTTh4ROAJ9kWYYBt2TXyT/bbQTiCeZZO6XIRgZIMWOs/KiDnnsprWSmw9
lcvFTdnbVUasbOTyGXk9De5fwh6b64JaZtG8K9D9WctBslcPendiO3mWJXvsPFw3BpbhotB3bHO1
IwyqlQMq5jU1FeUxCcs7LejD99EpeHMge15jkXWtAXNSs3EjW+0sTH2F1N1BBh9Bkv5KS1e9yNIy
ow6K4jVfZkSeDmF14pdWxXP/IYunAr9JSCEnsKfuqbN6dqd9Ner7wenu9aUBrhskst+albHc86Nv
H+YyxsMOXJZ7Ciz9n9tJ2LjszOPfofZtMEPEvrs+IwjmGclaOKJdu6yRu8pQzWSNHeNO713j0sA3
eZprVZyNTL3/6pwrJPzGLvOvZZ14IQzNqsXpZpmsyfEhVePHNPLSJ1LjBPyF97OzU9r0zs02etvw
byYf1JjFX13ZahuQ6OoGvLOBEpcdv6ehYm8yxSswtqFYDUiyByIpT7I4GvoeDBq7qCKwnvO53BRT
nryHoiaTsZh6sZFO3nFLcHe1Gny1xumY+Cg2TQfZ2qvOd7MQ9b0cqoSb2VBhLKRV+UDw5VU+J8vN
6ihfVLbMD2X8v1+UbM2IPsoXpaDwyWYhqXbBNKsnifK84j2XYk4CfBVwkrmKBcguVxmB35ChoRIQ
YF86OVJM4DbRtZOcM1o6WVk2+1UbbjjSr4Elxc/gQOZXA7R70sIOliV1KNiiocYuS65mHIxZTa6l
tJxORlgMD7ItaL179Lrce1nSQ/W5QlryWgJV+d6NjnaRbXmY/dCEFV1Vw1Uc5smNmMP5+gi1Tld8
N4KT1AZHYLVe5d4EIGR5cUFXoFmgpe6dbM1Z51daZpKnka34v/OdSkHadqH6ajteus7Uc2vXyYHU
WPEy2068SxRV82UxTNX27NbBh6PaEf/F+JSGE2pjslFteVRhNN4xb5TiZUz6YpvHhOhl6xAY2amZ
+EW7jm3RSXHTF9k1y5EqJ1DPxn15qOiGfoPjQ0r2nYk8FBiOoP/TemguqYG1QJpkmk9+vblYFT6/
gHK4jQUYiwnHhu21shIeTVWjPcRZbx4IPUxYwi1zqABBMiP7qAdxGGcw6ogj5s+aN2SXKhIXVdGU
ArDozIFNM7ATWlqtqGnvggnEWZBVxbOsw+jqm5XpALGWqsgbMI1fDkKTnGDSYC3oRcOvL+NHDehU
IDB3lEU5Qi+3IunVJ1mjCfZ6k5UmW9kmpmR4IAxy7S57DCOG111JJEkWXcKeCPf3T7MzfkMqpz3J
6lYB1sg/aH+UxbCpTJhG0AVkUV6GWn8x2jQ9yyd5M/SKiNULyhIvVF5Uy8d7w+cfJX0YzFHdGGrX
b/ilqbZ5Wzi+HNgXmvI0/Lz+tU3lzf4E2RxYHrPMsaHfJ2m808WUP8vuVk5iVldn/evlu6HJGch6
9xL8ptbwReHjh2ucnVD2dgzjIXEWZLbiHm9V8i4ZnS1IvvEsS9cqDDdIG47jDkLt13B0/g2g41O/
RungIMrR2aQmPIcJFOxDH7vZ9RI07mK4EBy9rkBmJmuQuxvH/Kuf4XXDtnMw9vNEGflDEmpn8tnt
GSRg5idjKv4KDjLMfGtXzf5/bZfjWZozDn9psSXL5fgVKaK7roWbL93Rb0UponMrQh1CfmbpDE2R
zmy/X2+tcmwDLNOvPXU8uGSw7htD+yVTwrYrkGira3snU8Ls2s4TRgRPLbtQ2SuInddpQK84zAZv
e/VQ0rXXvovaR8/0qsfUSN8kEqaMQ3frlKW37Vg6ScmuJhtaJSTjYnfT2UqVOjsJji1JEokSFNA/
XaTGVjKKykcKZ9xMQ5FMK8fLH9A9jA8SIHWtkzApe2wb/2ruhuc3AJFyRAHdVl3eNISUxWwC2c0h
zqD7Z7zKVizGMDjG1yFNhnA7hsTpSmVATVPTC/UsEm+jkR17MJbLhPrFQ5iVPya9To6yJOvdTv8a
KuvkRbWV0Z84tN1bBlrHEeLUd5PT9C9W0jWbthLNdliKpqI5BzsOo7VsLczYu69q8ygbZVXZ975n
qNqjLOGXgzzvlBV3eLD/PpuqbaOwth9xym6flOTc6fnwqC3250NGCt0LWnUl22SdHSrYWEUDAaGl
v6zzknNbd/qpj7PLbaA9jepKFv8YaOQWaXEGwQcbCFPMX0+SA+IsD/aF7rrpJWefgOiCRggrdPaK
kut3eTDY/9cdO/yt5gSgv1qiR0TSiFIsLATgAUPVWydZ6kbFusMY47ssyQuQ/2kd43S+M7IBoe7e
DZ964qnLYDlNELXK8u2O/L5JUN1eZmyFZZ2GQRFPtgAkleZ4QM5vuvyTYmStfVPYLhKovH3yEtf1
XWoYylmWpgEe7Thob7JUO0N/qgt33qVkzk5RKHCUXC7Jv3dW5HW7Nqk+ZY9Uq756yOKUpmvLLGNs
Cc0WCVpIQDOWtSsPtezLUKXevbo0ZEtDYQJmRRAWmn4xePeQjb9GwHb9NZc6dB0rPfQLRMHQZvPR
RP1y1punbIEpOPy075uSMIrsIOuGRQxIAQt7HdQUivnoeNvcOdvWuLYTPQIsnZsXeRm8ERs2PHS3
PYZKHOhpEO4CdJ6WFhP+4mgQUpP9ZCvgwpceV7a9VNbKPRtLFNu9k8JanobG/ko2yPLSqgThX2A+
4d8LvIRyb9Cfb3ehMgm/XOqUkFYz8X5vvfUbC+uE2c0PMQzVJ8FZ0iF8/BfyrvpTRTZS1td40BM2
a8q9OkbVp+CYlI2l/dZ3bHiQ4OTIvdTfhue41NzVQLMfWh3Fmhkfp3cOEgigL3f1UifvZJ1slf2G
vhZ/trre8DW2qIN67Q1C3ymzAUmuFYgkocR/BICykVW3enlX2G147lyz2XlWMr+YaXBWMOn4e7kB
MjnIG0zhrzVOjZPv1Yo84JPo4k4clVp7SAPOEJH85ORt482Y9bjTQICEz9ReLrLBmHVx9P4Z4fKX
Xq5UIAfjFjAexuzrxdjuBrfSXvgold2Qhrkvi2kD0tgibLOSxWZMOKaxUwjrSO/WhqJvhyGOwQ4x
1APhuKr45t0praG9yInruCKwuhSFzcReTqw9IMKLTvDkPiAwtimFPl68hRyUjFiEqlbo97CeSGUH
rWm8oxiGpGGSlWvNS813xc6J1ip5Bc+tMt7rsvmcLCN9CIl/vvzHIEWbVD8vdPucY6utKHHCXskP
Q1CXfGP8SN4Ms8+KZe9tw7a2maLnuwmMN/FxFl9ZNBqTk9Wy+Mpii5/qes5E9ThNqXnUU09ZIwM1
faiIJq37zspOhFz6dzBpuYlnguwlSlOBbuaNH56LaC+CT9nJ6BXZSw7+r16GAhck12xBNCTp303l
LGco2+7rsbL4x2Pp1aRDsa2UQfPJH2aX2yU20IMr1fOtJtNYx1dgstZ1bZUn2YC7SH6B/N6dVIR9
P/KM7zLrzCsuYfY+myprm5D5/Ojrxk8XzFLsYGIQlq17ilGCvR97LM+vYCZGBnWcvKZV+zVSC7Lr
SNkh/XdkpWfGdaREO2Ex+TgV7T7Cq+J7k+9GBKt+1ThRrqqyt18tVDo2RT9E57pSkrtaGfWtZ9nF
M5EWcltOb/7Vzd1KjkqK6bMTc/TeEoz3QZWJizBJrWoW8TtIsMlT3ARiHWZp9SMaXFQeyJwlASuq
UjYfc+RVaLY04h65yP7g1sUnm/7Mr0aTWBTGS+g9Te43Npxgarvo12J0ksB6+8wzzVkHhRU9aG2g
7103sfeFoZEkAn+PTe8wfpp2gY0Na6umBJ8dC0KnWd4lqLTipYdCsC7xCNlrXlG8qKSqoHt687o0
RfkyTIN63+KWyPeueJE9rNHdh/OUPsgqu/aadey64iD7z2Fv7apMS33ZShC/vSCP9igfJatcMfpY
7XSPstQKw4NvhI+JnDuKamVr46mMNCwvxg6NAhBs+U32HYusvmSRBeM7UgzMdKLshdDVpU/z4psR
gZE2kfQ51q4LtnaG1NFoxbcpmFDz7Ez+KfDy+CjVH7K7ooFNGl029rKILoNTtMNnYXTVHme9Ziur
8TH1WzPO4FJk+qHQRbWRk/aKdSz4Mr7YeQslzzAPYMiSp6Qw8e0xAXc3To8/VdEHLIUVazXR5Key
BWUkph6SVz4kazusuz0qXgoJ0qX8/zj4OtXytP+cQAtxAY3bAvWVRbGhhdmPnsVrrCFG1mmltZL1
uTbOfhkOxrVbnY+/dWvd9PduNpulg8o++TxF0hKcJOLfUdJ6q8bR8EtoZ/NdxXk3Rw/6TVU9cW/b
lVjNy48o+4N+58HN2MiiXVnk4QkUnGQxMF770G7fhFGblzELE9KYTNbbFmTiDonDuF/Z5Pz/gs3u
q3pOcAJg012sed4308BNDutE9Qmxln47Jq1yF3hVdwe5290aUak8xhOCbwKO9zer7y66HD8nyEAN
Uf13mWNRMTrtgEIr3sNl4OUXp5y6AzLW0z4OmvY+mxRUhbEieSNB9DOLe/ErVPeWbvA6Kk1/dVN3
xI2G756ykMziuNJ2MAO6Yytm3Fr73NpEaH++qMsPBaf38YdiN2hZExPDL7LfJ4Ya7CelDv220Y3X
PGrdfVkRhJDFCUjZPlGS+FrE5NTY616TXItDyLc0w/rMV4vYfE3VkWy5keesrxRbKx4p2sW1s0O6
el9hpHhtteuw3TtEhK5jReGwz0sFVoPL2NIme9JMGvaPy6uC3pNhG6f019bMgkjauSoqlEur55XR
PtSU6dqaeoGyC3tNvbbOaRzsSLFDxlhmrh0SIViCG9dWS8Pp2dIRHJdTiUg1dmqLjqossrZpu7lr
kC1YxubjMO90K8A0ZXmu1uvjDvs2qFpTc2jcst0HU/6K99A4rmBZNmd54eP9uouNe6eZx9OfPWQ3
AeV1RSIv3cliU2IynAsL06TFPjIzdffszS04ozK4Z/E1HMRR7GhbhYifykrZT17CIv7hRCBLZUk2
2gr6k102bONl/K1rnBKLSmNyYbc6edfq6oueY2l6m7vBmfXOFdaxiQJWPNktiOHcVmjl+HJiLePH
ZxXBHs9gWd/dHhYU2I9USvGQcCD/7flQOBpEjvJ4I/veHuboycFym/J0q+9CJTuiXf0mn3ybO8p1
d01gTLvO4TwHjgZVdLFbkRclwmlFeLhkTwur7J/qNBVWu5JlHauMf28tUmnotyA5YCiZrwKwOF1v
Zde2TJWVaPHjky3/y3RtGu30ICS1sDxyWuaxw45TkSybk+IiMeLpGy122Zuhg+sNmneoQv7LZdG2
EodzkyjOquWFbzUebrJeG13jUNUq21jAVx9aAxXMboA7g3I2XzOiAbI+ybzxMIsRcqCcHFseciTg
ComBsKHVSAXIS9nG3qleLrLYtla1VQOI4rJuqCqS1OT4y5WqqyaRqdg5x07rnJO08TvPmO9YhE1i
Y0uDHTj9hsAX60qSs8+WHWWLFmHbuPQWy9hbvbzzAu1rmCxex9ahdTQLNFd/VGmzmyZdOQFpSF0z
O8vLZEYIVi0XeSfrIhJGPjjoev1HA1LjEBCXsbJzrPS7SS2L4x/1soccSpo82NZsl69P/K+HybFa
7f0ggLhE5gj9pkMwbdXFHnFaLuC6vi6lNFBMoZUc7FDd1LJ46zMYobpWPWXY6Y0TryzNijCUrsOD
U2bpbhBh+hYFyaOklMxNEPNv0f7ewwOM/r/3CJSq9ae5RR7WQ0HU61qCV22Yn3TV2ZgGXru3KieN
EUe4lW8jaj3p9kZRnaHHZCdZf+3sTKrj9xmOdlbXtQ9ozcNsMXHsGImdeKT7amePLVWxqiarfbhW
lnmzA9C3CLlSVyyXpk6jDWds1ZfTXBs0B/+YBDXtWV1snBZvp1GZ1HWaBt36Vhe7wnGu5UJ6N92a
NA051ZUcKSt/a5flpkEL44/p/rPjuLwC2SIvckZbc7/qbkW+dSzsso+bVzjCbBMIaL5HxmVcleFU
nkfcGMnsFJV6V8FNUQ1BUbZ0QaN3ftjWcCv5lLey0q7txRRkMmI/qdE+NYbmqYpUfkv0yDm4XkK4
ZKiTR939kG2yBsRpvHeIPK5vdbaFj0eUw6bTEqt+EmAFnoon2V1eUsNj2666zvUZss4UaoxoiGj2
euEOey1TwcBkWXomGJeeG2Ife4EKRBUU2sD/rstVtsg+YDlb8Ng9Os5Lb9kAd1LbFr2BZFiW6sfC
SvrmJcgw/LUqrPA8N3zOrGj81DIw67WVteShK0zp0hCARN5Mx6mCVM/GMXxASBODRgUGZsLReTVk
5vQ3RPs1JJQhXKXdANbI8MAsmQgKpFH3ogQk8XqjRrrDQXpbTZP4oCz7LrhLxcYYp/GlbACTRzbK
+pqbHK4zYXRKcCVA8LHj65dm+SWYM0RU2/LOsHTyuM6UlmSH/inLO3lpoqbYm42B2FMYnu1/L4TW
4L6P/KxlkavvVLf5lI23+j/6zmMlFmzbf85xGyoStz/iybeRc9/q5d2tbi7d6BQhm728gj+edKuT
LyaZkV52cSH8t6ubm9GusnOEtkKrOSMMi1G9Exrb0c2aTR3P4PezR8+ByKkUrftS5vpDif3SvUoi
9aXptHk1O2161w+Z9zIHXeMTd3F4D2g1m8HeGmz/N/pS9BYv3VkBgiNnivtawzdGfJeNFlJBTwFf
F/bcpzqxSmzYQr7qeK9zDRY5WzJQYBlkWd4ikz4cQbQuvI/Re80CfL7TcbjIElTO5yxXh/trSZgE
ttzx4VqynX02F+qjLHkJERIb3YDccN7Bn0MbHtr5Xl50gLCbPDBUIArU5ZX51VCDqMRyxXU3rWp1
Ngz/pQVRlVXIL9T+NkOFTsB9HIpdnkaY0f87M+R4b5MboC89TDihO2XmBu0x+6EFdPNgFk68n0wH
ZllfAi1ZLgZRkXOG9bwecBphV0pdZ4Q7o55HtqeUZN84MvVVbUfQ1bH3eegwTYqV8aRG0+BnRLZ+
oMJTafaPGqU9X00y/WQopXOZetJqsqGCbY5vp/rZDxYczrn9CSHL3U1NWxwzzBoQAbzdxsCzj6R1
m3kdh3pxbDUb765RCQ5YOhBzhlBpW3X5Inpg4Kzw9YHgXvmSscHZ1Vhh+7I1g1x4rofsjWB02q67
YV65XdQ8lUtSFZWZeWU5uDj2oYcpAAwpbEW6XD02WjBfL0k+/F78ocx2htCvEt4RFYKXstwFcyF+
K8qGP+rSpV/p5ljQyiHa3G74bbH2NXCgUQgyHlMmNo5Qa1ixUfyoWTVMmKqpfjS9/eKNqvGSdKO5
Txwz2KZlH7wr0AhGoDQ/qhnJ0byf2kusZsZ5JNu5ruoxvx8joTa7MISJloPyQg9jCA5ak+AV2ejB
g75cODVVl2EhssWE+zdgYNmkNwOuMTTKbizRPwlfx0c5h7wIOwIEHm6hpYJLE+aMtzlShqYxfTPK
EqVNEum4QnXxLupBhAe9JS4xOg6XohJovjaBTSSC4q1BLMXMbIE+GZgw3RoU26rOCsBNp8pRzs0b
58MIA7SWRe3c2RCL34fuh71UB3hAHbolOEiWoFqBYA73GlxXFLAGBXdUWzlBHjY3Q5iR+FkaZJ1s
tTSOuYi10wc4bLVGg3ClZLNz77UgxF3HjH6oU/rUVJXyUgLt2jezqW/TKlc+cktZyw4TDtt+VyXm
SY4McqA60noFm5GnTFPJ735ZQbRWymqXGPexben3RCSHbZgpOIj8Wyfv6lhU6yWcsZ28qYdDyMmo
n0aXf0zGyotVp/rFK15kwSj4gVhlgP4OY+H87dRTl2zYd6cbEwaffxtVLeNDo+xXzRQ4O9kgX0oA
9gELnxCR+cUV24GKr3SNeJvwfL/vSy1ckdAn4FzP086pGmcju7kBKQLb9Fh3l9b/71FWH1WvHeZL
iqH3D4gT9Q+wEZD6MPBJJpN0utV3UU6ieJ5djoN0kw1JqqonQqwHOUjW8/ci+tAOS4jLMe7JdhNh
H1z7XbXUDymqE3s7dAecn0rYIN+vueWb0yi233vg64xQtIcGx6g9yCzj3iqbr9G8ox+gh38ZYfeT
6cLzVedPKgA6izSNsHBxigIMPW/SgLKh7cf7PE1UX081wMCNe540VNWkIlXc67tQjdyzLMn6pUr2
8mYR7K6JXz0vAPyZtnguJz14VLInQMJQXpbLjCWTH1djtJVF4KKLjXI17ap4RtjS7U6N1k731pwh
ZEnWfQ2laj7IxsgZpy0uzPlGtuJ3O95lOT48srXOUPSawHHJRlkF0wKorTndy5IVEGMImlPA8SbX
/cVvOl3sNHoApX4KIH0tize/6qvRjSyPS5+mUtq19LRWHXeEG61Nz66LbKeuYGTKlnd+VmD1cJgY
X6elJKtUXX9DJjY9y/4N/7I7bOJZdZYeLjCix16YBPCZzINMgcgGSDEdGx09umCPxRZw5NenTB8n
1Wb3aEZn8lKqzwsaHpG109nYrvjdfBzrvgRcqSfrKZvw21N6XAK6j7C1vIfkaPNj8+jA7U6niWxr
mjk7k+j61nU8e2sW6UcZlwogfVtZC9KTe9KxB4SAo0cv4Mddg6P4zSXQbbYoNGu6aaBxYY4XeadY
wI2qEgFH3eZjjZUhw769XESPvTXxJ1ZpQrFEzliSBzXA7bgJTN8tdKK4yYIk3zvj4+QtOyIPad+Q
5yOBMRVHQ6/n9asewfJGPuPI939cAWP7q0Bi76lUjfAQutmn14ffRRx6uyDSvH0SKMS2OA6zSkb8
F82vVjSlO3tBM7jNeIjrkr8V/Rw3wqbYtFYTclIPJUzErUD2IAlAn1faS2do3zxNd1cqiDDf7AKi
nYqzqg0SROoE8GcIu3U/8O0hSpDjOdVi24VmiPrgeSry5+QJV/osIACRiNgAenYgnpZj45Pp2AxD
x7qspvHdCGxxJYr23BGOD4nY/51YORKzldFuwkKrtmWrZKvBBGCqp/0aXUmATtGnZnfz97bqdvgX
HprZujfKWr3zGrCtLE79xovqfKVF06+g+17nqC9z9v2JFDbvRfOJyuAu9vL3PgNMopcdVNziSQet
thpqzOV15T3Mk7VVVywrVYv9mDC/p/kHul9bg3cm9zDNG53mp8o2wbfMN9gA1RHIMacTzF5WZtwT
MlCUYa3PeQrAyvqmR/oM4Js9pRcVYk2HT8ikmzJngZ0yzKaqMrlENsjqOSRvZyV4FIxFtwMt+l0Z
8vylC35VSOjuIKG9KkRH2SfMl3IkgJRFi+DUmLJ4zI6vavoFPCZ/yVyhykR4AYjk8DONw/qiTQZm
aOlL1/faq+EcexCUayUQLxq8EL9A2cAf+Q0g4mkesBe/mPN4LISKE1eSXYYWzycNisxmTvgwSPT2
uwg86TEKD17Vbhwd88SgqLHIMYfHTotqNp9ttYtsRAf7vnsA+uGb9TSAQjaPWuEqKzWKMpB23bMz
FyQsp2L2uyCvjyIeDnUHNhepJVKzwNeVTt0PAxyzwswBvoLrQraebH/kYKFSkiZqO9zielwZosC+
uA4wZ1xzRFfZu7aL0M6M1LUNAlIgvbCfZ3gMJhZAKy3ItSPHcnc9dApb96A+EMNemVU7geJQj7En
4IdXVaRvqqlqjl2CcPq9vK3gvaWr39pmXaUiL+x+16jdoSgJdIGOZJScRZPN1wlCPILiQF9l4zzs
IHvksJ3NeoXV+4iOxtwchRfpW6tT71W9rI4AyWe+YZGLXQrnY7+ZAJl0+vSTtcqGJjN7j41Y1OTZ
GaxY/cKjrSOukIfroHTwoErdv5/wc/qMXQ5wk1NFq1z/odvOswi6lU5O7xDCVd04cf9X2fDxCG9+
KE0bAd8S7WYy8EW+iGT33n2dJhH6wRiv2uIlj+Zqk3YAkevuZ+agWQJQ10E2tSw3sxK5930dHLLZ
VZ4DBH6DKbrTjO41t9pii3LJZ5unysYJGj48hB1R/+nPqi16UvgkqrWmeG6i/ltYmy1KhpG9S2wS
KuXQbYO+zte83uQuy8adF/GGZCWaLXpm9eeq4M3SUvGSDeT19YqjSyB2SZxtZwLKe1s0pywrkPZJ
itehVNdi8YbBpxKbKDzTyGgm27YITnWJqkTCl1HV+ocy0D4i3SFU09R3KueNdTf3/QbmonVUdEUQ
s0/MQyoQuajb6pfQimKFJ7Wh1r9Q6YlXoxljTd6kGKaGj21uaHsUeuuws3wUkAuneVZT8VaZarTy
jJGjr5tdIscOt7UxoC8cgk2tveyga2wSEjf5aGtvXnWJO62d5lS26cq1J3slvBzD96x0twXpnksH
ZLEOm/aSWx3RXORIEFODh9UKFU3Kpnslph+vRG99GEUII4uQ071Qvf2QonniNsdCmX56DvpXlvdp
DRn2n8ZwyMk8rSJBupjFeVxPFnC+QvfcNWHocc/JKyW7hppNmlV38dDyG+yO5hbzDH3VLU6fRqq9
Qegewa7WJ3NyPT8ue7wzEsipYojv5KUXVnxHdvQuzWob6rCdAePtn90EggWRpVVmK6uurX/FhvVm
DdNftd6SA4vME2DsuxIWojMRRzRtt/LRQXhvMBvdOHn6gqy4dRlZ7ldtndb7Mmyyh2wCh6dE3aPo
5pXZZekmY1Pn6xCzEMWKcfjSBrC0mb3uNJyVK10YCAK5yb7O3PCELU2A2o8R3c1eZh0CdmpHESXa
MR4MGJpRPt8VcTLsc0SQT0DDjZ0mxHTuoyxkMwutFXhMte0HjBHJNWmbMk6ch6wNo01Yn6sOWo8p
bJKpGECincGWOK/wOYwQ/10vKMh1m6jkzU0g8ZYQ1otteNgFzqJ6bZp9r9j4DeSx+9qStF/XjtWh
th+hMdwBAzImLJmQyFff54qTk1b1xYdSkRP1knY8lJZp+VBem1XLz+XHaMH0ieC1fEArbgEng30A
p4rrXyeMDxYwnBWhan2Mdtfh4StUvDUt/DOIi3yECKKs+FkfPoinc2BLqv5D84J+lYGS+vAspJCs
2a0/woKfCHQMqw8oZCOi2ki8hYpxxHBQv6A/6RGQcAJfFmMx65dcgUU0Rh9zm5RreEkmmO6w3Vbm
yCJrmsfI5kwchGZ/aRFxvTT8rXejW28BnHFWZgHySy+Dapk61pm9NhEl70GZa+WlTXjLBnPd27xK
JIYSpLzHAY1kRGG60FiioKj5AI0C9hvioGePpra2gYxvVVVpME5pvv8PW2fW3KqOteFfRBXzcAue
7dixnWSffW6oPR3EDGLm138PpLvT1fXdqCyBiWODtLTWO7h9RokZbRA4/uWTms6069ET2YAUsgPc
sAy/14zsVluD408iNbYpKWDfsPq9XqYenuTJsJura5/W06FrkvA6878oiX0Bs/iexaF4JZHa+WhS
sWRJRb0hhY6iXzG/2ubEgl3KKSCRALoO5W4KU+xk1T7pAsgM7c5YTFC7IglgxKc3e+jKozfjtIq0
Ix4s1fx32ZX4jJTzvsaVbztV3gfg4E0nhwTiC89/OIP4nWpX8K/YYEMwHG5n0NqOvQ3TOPLDjERr
I9HBEbzcJQmUIRGi8aUN2autpFd9mbqjjMSVnXdy06EdqqDDxsItID6QEECLNbSCzssdX81LCpEs
D20S2o+h8kiqW/mu6YzKH0qSGqUXuZsUAzi/obK8beLK3kyu7E8IddgvidASbroZ3EJDukwzmVAL
QuibUyaXwqgB6RqXCWm6bW9NyRluR70n8Lf4ZDd00+qDhmKGUJrw3PKoIg5V/TKducOITViHHima
OE5IIU+Otm3bsNyXkcgCM3lvbK1+jaZR98mo/c3sTYV5ENOpsPx+6is/biLlZldNdx3tUfELyvUv
jRhEgGYz/7jqnWKsN4qSNE/ayley3YAbOoA/pUSBsrAw0HY0DWV6NC99RGldVUuv0Bt33BLjtW2o
NmKj6J2i0MUxNXdfEHLf95GS+b2r3kwSOlvDniZfa5VT65XvQtjOpWiVP3LkhxotzXgxq7rYNlP6
uzHA70hExXHOeS07mVyyfhh9JZkcf8RloGXdRxWCZUW18xNG3uF2CnEPEj1M6S4MMV1DukM4yh9z
NIezGQLfGqs4iLvRChrBfdJVen5SRA8F1CAxOo3l0Z16nEHcsr6gOXZVJVsqA6iIgSWijuUGYFki
MpHbZzl6OLqMBE+a7Js9JNttPCpQ1moxH3Ira4BWVm9tU94VFcAbAtvN3mma75rI9MCQmskTlvHw
eeZt7kZYcnN0dCNci5acaNfH6RY5aCL4SJs2KruPyovFCY6SSvVq/rtpDLByhAUbHgo4FPisB/M4
4j7Ued+zsDD91unJdSDTNGZoQzf2jVLpeB0BGaJZ1OwyN/pwEKvZjp6Om6nItvMY2WyGe76gvhc7
OwrVrXCyDwyBxk1NymyL5Kq6zWLQhKUSIbSiV5diRA+rCVmicts0fAdJuJ2S9E7Q5kkbiDDek4PL
TinSu7aq22di/Atmly0y5smroWnKvuJB8sPpNQPAMeSJuDfsZyOLQrPhUjcR8EraumHHqkqdSJ+d
XWVE4z6vbG2TALDxhYucbHKLxGgR3jR9kIOQ3FhOeo89cbYtV25bJHKpW+fqroeOd5gd1YPxi8gJ
czhUmj7Ndx3C73Nnl8h5JXgxoKe+Cyd12ziu9KErZ7vQs5hJQhFtUXn6rqG7s627ZnhqOWmhHPZN
retYfXkenqUGwl91mIwbzB+f/FQuORb3B+nPbCcUnC4mY+NkYGQiknKg9R2Jo4lE0E4Pc2A+o/iI
yc/Acw0UsIGA2lsZ9IQUu9pCwbxGCQJ0eNk+6gwKl0Eh0KPmL0cQ9NloTr5KJG12WIMx//xEZmE4
iyS7K2E9B72qhS+iMb7bJnX4ua9OSZeKYzExXZsKcK6SakblnB12mVBPz3jvbjRc6IK61lBEKkOo
cyE4pbQ5tXoByGvM0HSMaj9EYHWvKuxZ+tqSn401g4IwyxxrJNu6h1467+BoYoaRQkjtZoWd+pgn
AAG8+ojlZXcaB9Gf1ldfTWSb3SlPgE7BqWGldki3g2/fT0Xm7vlxq5ORqdXJJt+1a+fyOiH2e0IS
aT4lOZs2D15SsF7NbSkGdNm4rykwIkNzJnvh+qT6r0Lz5Cmtiw/p5iRQCnOQhznO2SJ7sJrdbEKW
uJtOg9GhZe40eOHaWp77loU6i16Yx15ZDPGq/TjNxYlVpGATNIZbqys/7BhUQNtHJdcn1dLgs5ub
ZaDEZcxeyg1Pa0P4Shwap1eLtPsuVFR5mjuJXtZg7SXT4UmqKdjFmLDUr2X5lqTtr6Ytus/van21
fk3xbKF9PoWzi/JLJ/bh4ka57jPWV+7SXaz5+L03sipGPjSNPYbDyY7eITVVTHRbDal/dhdUZT0n
+TCKqNCCRq3TY9vOFNznjTakd03xEtzs+ccovlnIUKIEQQTfNGEYMEktH6C+9WVzTRWmCyR0gzid
wtyP1TDcz1l9GJoaYYUCV8QkPg4tvESFYA0Y7Gic1k+AmAd1YWd+p2xX4VdhuHOwvmy0uGL7Gxp+
3AKiRCoE+vdbWXhsrQaTfA2GVCeADvpJwDEPKgceW/3TnbOf5F1cvtkQDblet1x2x/TxwMIGNRbH
9beq9LE8yaVZu2tjIubBbb78lP/f4RAj+v86e3C8ZjcNguRisdeqIcBs+Tubky5oTFThtrZiIjBS
pIe+zj2KOpwQVfh/l26CWPrkS0+CzxRODeSOpgfxt5t+CzwlqACOmtJewqyLj5mSI+d+67AJ3HVx
fy/C6pIyD5xQycYhrcp/ICcXkShvoGl1eMzO+q1BG550uOJunVQqPsBoyglRMj/COi+Yu+d8pw3R
3aEqFuZPfNffpeoa+35JE6iWlZ/GCJlIKfXzpGFts4eI4Dw7yTPs9S54ybx881YaJPYDRQSRsh+O
SmmnPDrudBUTgmyWozRETeQZPcQb6j47hapAl7tVCKsgY535ao5owSiWP1N19pURkJZr6H7qReYT
xaOiqtKTV86/+bHxpwG0ejSHAm9NPWk3MSUyfWi96yBmY09SuYI1FiRsITaWbMqbmkNq7NlGBSKr
Er/LovJmJVScEbJCtL/YQ7SfN1RhPM5C8NkYUbbF40Z35/QvUP/yHBaJGWCJXGwaZa4vKcIZhlYq
HxXT7M4ZpXvM8CW6451JTdqa219jKvbO3OI935pPxxHlnkegOITk0T/KIkQxIVF+dKFZBcjT9iBG
RXZVVPY9jddvqywWP6IqfieTFODAbX7vI3FHENX5kwvyaawLeqHYtywkfCmipPalim2b2dg/ycy7
5AKYoxy17Q4kSx6UBuG4dDVEK7IlmzJq0qOO4vzGyc35gIrpvJ8pHWxAaRqbWWmbLeHjpqyGZK/W
S77DIyNVkGltRWdfAfpjVyj6RwGfxEjK+HuoVDZMcIoJ+jOt1HIhr8Rb1bDnRzOo39tG+6sY2hp1
cgiTVPupw+DVkriJhw7QUGzQXE7vIklzyK3pxCS1bac8O9d5NZytJXs3AfUdDFkfvF4q71hfb4Vn
kFKFsbcJu2w7Rkn0DlLwp8Bo6sWUuvJmqJaCfYY6bN0uB9lolfEuk6P7XZK/lp4Ltr4JpzOJz2iT
mcgp9VSQDyjyb1yU3H803mAETupoN3YAxlFWcbNv4J49Y7OF9U4l/I9EPtjykt8SQ2Liac24e2VW
Ld4j5sEzenE36pDUhiKKX1n1B1mBmBppXPmztL0naONwF8UOhOF6xmNrTucbKYbfk94e50m0z6Fp
3XuHsEVcgGfGaFruUQJnOlrr3xkf9rTWvFNqaZn/1f88vJ65Dq79tVlP/3r319j/e4n1sD2H6zyP
WJlyjMh8wv5YTI0/X5YDdsdrf321rjd9rHLS2v+vl1/Hv05fx9bmf8bW66xjk9YWG0OtRp+9XYb2
W1FULKrLS9UhhCGd+u9RozcJCJbjmQJkd4sf27/6n2/9bMVEGVCxlF2Uivq0NtWyzA5mifjY2jeb
6d991KuJIvvkUk569LA0lcfBzY0AEFH0WMeq3GZ2T8xhv46tjQo3XY2H8PI5lNvpa8Q09vWmFufG
o4ma/+fYeqBoZkl9Z9E6Xi7+OZYoja9pvXr8GmPHGSBmb9xKM9O2sVtFe6tCarxUauuqVqZ6DXMv
Zukb2x/S1T5ygMhPXVXG0xyKfGtjQHQvp5ntUzT5SLyV32MQF/sEA8gDhRFYy7ATMdnbaLrXb3qZ
kUsJixe77JuLmWR7lzX2jJMnIdKcZkeYY/uULf+5QLJ1j7jLeyEz5wr9UN0qbLuYViL7ZWjHhAhf
fUnH9oQYSn7GvVdgqQOQGxTVvDU8zcb0JEc/rpx/CAfZSb5o70lC/6VopfodvbViIwa72Kqz9kq5
uWOL2SHTWKZj0KBuuDdlSaVHRZBJ0yHKEXpv0r5X32tnADDapgubgkxShj8UFlSR8VdS/TaarmGn
DKCxi6yPeTCrTQ537pHFiBRUY/mTXP50XodkpHdXL8uPa29tIApHuwbq92Y9fx1rO/3ds3p5WXt9
XM5UmMaXtp08cGqt2JR5OjwKERbQYONhq0TD8FjH4pJgF3DUde15uHKe4zr/gwzNv06YR6SqyUqC
QVmusTa5/k88WOK+Xsar5vioYl3of53Qd9g9mIrMjutYzXN7aZXw6jXU8Kdyg15i9KrNuYqJZzrt
HDda0hNM2+tYZMX3vKCCug5ZZQ/qNit/rfP6OhQP8xSolabv124yNeVjIiv+eYUCC2wdoNKKeV1B
rsBBX5MqcQ5Jw/yKZMu/QbefpzQz8bkWfvsa/9/zSPEXwCENfbde7+vEXoufI9U4djb5EKDgVL4g
GWgejXHRz6nj0V/H1qYv1fKlXZooUYBz6tO8aD5BzfnPga+TtXR2DpWuvn4Nra+mLCxfvsbcJP+j
epLoR8ae78omeSl1SsYCs97PV19jttICIpDeaT1DocL0eVoR1dlB0QHDtDqq40llYoai5u17RCJo
GxIz7NauJsocN4QO3rVjNe8iDBeQz5IrXE6OB5EfEiEAVS/dQXQVjsHgTJBqYu8l7HfDy8C3lSYZ
5qVrUlQ/6A3I/Xbo7PexkMNBKERs69FsbNJDK6tpE5lw5fvWdk6hJCixU7JzqqIJRNIy+83pC7Zg
nvhYe1aupc+lTrD2Yje03wzTQiWpze/rUNlFRBN5NV/WLogpM8DD8XuNzsNGH2vvzYp7BUmwWNla
nue+aYRGB7UgqFu7JVIv6K8R5KwnG0wXrzAYzuvBEETH2zed27oPhsnguaqqV3W5aNoS7raeV1zW
E7ElJqabOpyRMC7017GBlWcrGlSoPPb3Xlz1kGhY8sZ1YVvXJld3QtKdSxmn7aGLBIatzwcna3bC
6TOwn1G8L1ALeYuGe1XJfOcpGENnw6J7OdhPkgQWxV+t25agst6VtCc7lanfuihldZ+K/N3Sxok4
n1kO05iMWNxwznMM3Rkd0ey9V0aKLV74gRw0Fhwj4s9eZ+7XXl0N8s0xjsyO8dbGy9IBFXRydN2D
vpUiRV2E4r0ZyWRlNSUpaDT6QSsiJxDUBJYsnxP0IF22cWZ2O9JYS27MJZzPn1NnFIGp59HB0zeI
j7qv9uIHszZ6djBM5WYU8lunK1jxuPV040Mjw1GO5Ksz9i6KAS0yoXgcRHYF1VBHQxDVrPJHW/Sv
YVirbzgZrogbX5pe+MzJa6U1sbqq1Hw/kwa6aGnWV2KJMezSfImKKPsc0sYwPilG/0ia7Fdlu8ah
wcbiKiz04SZC3HNe538Reze/XFNc+zHX/mCzsUu9xmKzdGum2ScgL6hhty1wCSv1PcSVv0UL/loU
0o/wxng3k+YYA+T9peUIwymvGTYmD90uzyjzFrtSI09bKEmxdYekougdfyPoq/e9C5FBtJ5Anz5t
X82+lCQC7PiXFD/UaLb3XqMt6PzC3UwqOcIiESXG2S5JWxVkrD3r9zkZirehSxZ2YSZOazer0RsF
NHGBeW+/ht1EHaobargaxvgaS3PhlyXNDlRwcmhqNEIspThg94SJQ2bLA0k/uTUXWjk7c+NB6M+f
n6lBUqDYAILaJgqFfopamZ/obUzyxvZN/Y7r4COamYEMptpdFOolbt8FqC9Fq951p0WzNi/uFru1
9352tXvb6Lv1GNKn3rnDQ9sf7d8dk/O7KRzvmVfI82OR8d5bxoSLNibMy7ERIThyzbiaLj0VvcVH
3ZO5X3o9xeJHgRPv2kMPuHo0XroTYWW9t2WN2W6R79djnWepdyeUh89eZdb3dpiPppqqyFroh7TO
5mu+NK06nOek1UnX0Ku6pt/1rmKjZaTb11HXHPa8U+6T0UEzYB00liOJxRozTfk516V9VQeNo+HU
zlszjnsEa5f+emhtKGBi89Rf187npfK6sSiqlqRR80Echj4nLdkIDNNcSwoIQyiHrd1y+QMUAWze
vcCeqVoAJ6I7tjpnz646HzsxvX121yOarPpTbKXXPOv/MsukPOZkvK59X/+rQQHT2eIrVwf/c2BQ
vfFF56N8ndsajmb4zajVPgBypEWWq8QtyaBRTxAMMMPoZqTuuBM9ZEotU6MbTxIkAbufp8viYbSO
ree5WAPd1q5bm68w7sgyLO//Gp/rBvkiaSvoMkaSUC7UNmIKBYxTmiJpCwDGUCyHrKKIvIzFJrMn
QkARcA67fcut4r0Ka3Fde543hQu0Ekfy5eDQJspeGeyEjXTRval2ob/Y+H6AGGkBvXBGDSyVzfFz
7QhJjQm9+vmydrUWKAdkvGy/dqupSI7h4IEcXt6JjGd+m4f48w+vQ7Y1BbHMosfas/KBFOuAJsra
jfF+39rmkohe3i5sqzrBxbD9tZvpjvUqoeCuvfXztZF+yOxcvq6fPV9wXqOVKPhpLp97ARZNulZt
126FuTy3ZoHbzfrZ7BwZpAQhqKW3Xi0O+9esIsVLYZnSmqUVaqDUjTzZFAtIJE81c7VZNgfVpjIU
Yf757ozl5CdR5PwAQHyWvMKTjuepseZ/yFt8TGRCv1cddBGK8uKJzzdLPaGhj0dndQXBkR2q0g5P
rTGLcxgq8YE6ZHEoEfG86XnykSHP9rudnIc54dfuuNXvIi9tLJfT8aRVmBq7Cegbcj/x7yOF+IYM
PhsDLXKTazYWCUicKDpTIt0n4/xmz4XhI8cJfKPK7Jd27srZz2uN25sntc/y29ootp3dyIYikR3+
cFB4DPoUBro71NTToroHcAX0HA6disZmB4vFa8czYPn5KJv6J7aZytHS8unN6mpuu/FVww/+A9+1
X8XsBhToUe6uwp2wxZ+6y9NbnMTo1maOsoOmr35UVqIRtLY7zdXtd2HvKYll34x5HnaGEidbV8nO
keL9IlxXT6aM/5hx+bMbhUl5p3YOGohRqmwuxlkIjY0yyVBggvzgCSP9e6BIlE2WCxSppljp8GCn
9ehtdEF5qQYI8CjLPRn5hJIfpudtkWD+gjoxVQLtWz1H3sHyqHwCfM+2tUAe03QAKw1g4ZumDy/W
3y6s7+tQaA9DbU4Q0WufKlS0U0syYhZylyReRvK9KrG5dIzbOP6t43hi3MvWdg9T3iF/OAJQlgF5
RuWgKdTV4DTVO7jzOvIgoXH6BdRDvWZkwDboK9mbwi4WH9n5yPKIxKYdfa9zVz5nnUWbIf3mULgH
3O0IMqY0ijmKy+glv6YC08VxQDsXq8V/ZmgwVat7uAFGTWD1or1TvNX2Vm2JU2QVZOXjyt1EhWp8
gPz8OVhJ9Y+JCia1oD9x19WQvwXJ+rJCHGJoO19FpO6Ic9/wUEstfq1Bqay9tamtVttBnCc5tpyx
NmGlg3QZvXMIWeWBjIoG7C85gI3YJngx3HrNVJ8TpdWtp1PrXrsWQorXPEELfjnYgy58DgZk7NHu
L+uQAftg78R2vWncVHt6vdGC8gRAtPTWIc2wEHxrs/S0vmFZfY4GKzOxS3wotXBR+6y65xQCaTXj
6r728KSKtpkbYqGzHBzZ2VCvbk9rz9O17hkrGQgBB0n6dUzHI+TYe4UNi4Y3rA1ByY5HA3vR5Q2R
q0zbtE5V0AicQVSdvHY61YfloLI040DiT4E0cFzPINU9nMISFaivS0ZudkJ8Nf38zHk8lEHsTc8p
Id0xWZr+bEKs0QopTlkuWOnKNvnHbm10pYmdHo6wH9nwu8IT942cZjAZ1og1SWG8VWP1S6QITazH
SNGqAeKU3gHEqPlma/gZKr03bNdzC0OPTjU2NcF6dFCp9GC/bu1D85X1vgIMI6f85AkiCKho8WNt
EEcpt3Ualtv0P2P6FOd+VHuId9t6/JiiEZRX6KH9be4zERtPt+yMZzorTPpgWo5rN1G87qjNwEPW
U7TBNp4sYJOTx5/nFw1l5BGV1oO9vL2O5A64e4ggOty2Wumcx9qkScNs1wzj0YkS59GijX4dEwWa
uQ4ArTQj2NE40uzXk8kIijtacuxpwrYIQP02W76gcQuw+V/Xk90/Za6EW5j9AKOwTXnApdOxuGu6
z+461ppyIzXWs7WHiWm5n2sAdp9dPeRdc74PAW7c1qHRmCnndYmKrUcdPdexaQ5PWsGDsfZkq/SH
1pIlZ/BH16a3p1sFOOTlcwgWJI5Wg+cbThG/Oi6PeYt2lj3ppk9tl0qxMUSPtfFUsVdLY76uvTF0
m2ss3X2pZ3EazM2SBZa1469Hy5hVPrN0UmdNmuy+xgwv/eOpKoteXzV3LYZV9sfBW3Rs1MfacB+h
4NFTrf4aC83hXcbqeEHRR330UZhcpGb/9XVCyj4F5Y2m2X+NudiVtePnRZt+QLACGaHAGu3posfJ
azt6+ZU1ML9SQj/1kCBOaw+jTFv115deJh5aa7bH/xpb32Y15U/ZhtFGq+ockE/h3NfGlWQJHQgB
MNQZq1QFkC61GDlsUjiqT5mE1TNMK9JrXhLv17E8LshVJkDMRVFWwVSHqs+9Hx7Xk00Dj9YSlWLD
BP5TqdhhZUyz26iL5VPO1aMlUfiC3qt8likit6ZQwkCFDorXw3B2OrPnC+CgAD61oZAKUkqz5VOd
ZHJrEve4HlyH8BnTSN433lGbhuo6mePZlqLn9xyM98YcqpM3yg5U0BTlLzKqtkW1VdSh2jSNIzea
Fc0Aj8JmZyqG89KnUDSSPkwX+7EtPm7fGiMs4cP3l7DqX6w+QrFdUJOCl/Az7JKdJRA8SC12OiUR
gFdp9WGM7d+zW4Bgk0e1j2BOKAJMt9rrm5YYJGiIPgoPfyE992dQwsEYKxBJQ1bztdoHPgZ2vQkG
XVWGE4iJd0068T5iQSDBrQJJB6Tc9/pZndGaazXFoLgAO8lV9tmof7DvYrIBvbCpDPWad9kRM2rl
UncV9Nh+cI95DwHOMN6TZkjY/rnsk0F75r1wn3NuaaeJijb5jpZkolH6eTG1cKZ8dcRJF3ViyrcT
bgBe1ad+O7NGshl+Ufu7JhrvdRHhmyAx2FNtwnuMjIvZJOpOwRjFL+OPeZ7fqAht4lardqXduuc+
xw2GRAAvv5ppQAHeNuozomXfQFiMuNC1/a5yBD6uuh5e++I3lxEn5FYMH93nIXBMg8ptqWiXnFg1
t0b1bmRceajz+WwhOBsJQCK5guViqsPJm9JDow3yJLtQbrGPHDaN40SXzJXzRm31b9GIfwCIqW4b
zVA01Lm6W8A/7rVuvitJXB9y1BovyCSCK2FN2WaN016qsiRLog/wt+YwiOqpvwAkOHQSQcZWpkEh
q72Xj96xMKZ6kxE3sLUyhW/gphXIvjtY9YIIjDptaw52ugMg/BOpph+LmejBpEoe8G31AXC4LkCd
jQwe943dKMD10rY9a7ToJADXQkuCHXtnsNobNmwb9Wed6hO8OlOeB4AGR2VJeBjNfY2otSWsJkTh
Nuqog2QCYZYiRTIiHlr1Xc9/9LZyzTJ4voijBFlyB738z+wa9Yn6m8pKmEo019TTVNbaw4ThYXLb
U+615ZCCv3HqwChEfOmKOjpFIxFGrvH8TgJfnqyrkNsblru3yklZOT2aFE78jlEvAWZKDtWupdwL
e/rpmqp7Gd20DUgFtoJU6CfYAW81aku2c4x6gSNEBJlGKzAtK+WSKfkGEaAIhiT+3eQVLtmxeWAt
71MQK8hbyR1f6D8ywyJmJA1P9QFTjra2XkmM6H4CumwTJs3Tcxs4Zm6D+5tqlEchmQcTxQzmoW+C
qiMnIItXNE3VSx/H2qVdGsfEsNKBhJkVvtCjcGt2IPWEprNDUZyOuddqtlGaugGgrF1cRr8VKg8o
McQoCpHK+NVbQ/XRImvOon3oCmzsHBdOkx5RA1FH6Kke4fFL1ADkme/sSNqAumddmVdszXMfN4D3
LFEFf96xFgj1ZoJcfBs9EuxS7yaqwtEDYRWWz7YGoRSqHTh8M7mMIC99bLOIKtgUdqkKh8dsSV7P
WbSzvUV9tu5/R26YI1BmAG909QwQg1kAPAz3YsaqUYcw73caVKb2zwBpMAb2u2084HzSdsg6O75Z
tGqA0HS5VcsOhHKnYMCiqQrykejFRFFIYaFyn1M9PUZhNxdSjXkwdxOiaHl7g738INPc+BZ68kdv
0kGB6qF1dGz3pIS9d1LS0D1ZC06nTrofjetdqphp1mwUprGsrg8zCktYqP49AETd1133N94HBpxg
O9oqVTq9DHgVXRySx+VCII4y/Zk57hn8w0SUPYZ8g8PfI7t2shsR8KUk2epGF/pNCYkiT2oSFW1k
UnWrrEPt1qVvpXa7B7peAorzLEA3LAY7yMwnp6AopZdobiEd+6ysziXLU2qbNEn21dSa+17W3l+Z
9waXqVPb8Ndsyw2cd9ZSb4HIKL9iow8KK49O+hjhj1irzYadunfoAZ7tLXCg4E4oSSkhm7cOwr1j
lSQ9VHNDzPjijdbwmg1oFDn0EJNJt60ZvRW5Yp+/mnoonc+uTeR/tCUUMWy+rlZI7OgNFjhGNwfo
WXveLoxCLxAe6msaU1/AltnX1YhHMTSN8ywTyqZEH7+zQt8WUTqd1Bn5JoSi7loS/bEWhyioOhd0
i9ebkd0ZC/HSLOI5ZjFqF9WU7X3o2+naJsvMTc+rovYuY0LdWmb7KnJUEWQOPyOYsKPSsv/o+ozI
w4o/0kxH59AsXy1jtHdjEbP/XprQfZm9Dh5aqyXbprtnTpOeBNuDUxY68cYoIQDAxo7Plm3e9ciA
veGN3FHYPQ4grsjvJdtBkfcZg0oSe2zOukXgTMsPKwbMXirSUIWBJZrW4nUFAvM/jdJRL+rRNi09
7DIMgaRWWIHUGHOvJc2CX4OD7PlSCFBmfauH2LpiuAVHAjNQD4511IPGmqJhYscZ8l5SIxcEpY/c
qOW5MadXVcwj1I7Q3oyo0gTT0kWmYAp6kx/LzFyAZo7I4JV0SE/OGugizyzPIDIOwwQjBbjStTO7
u9Li/1SYSbrRMdGcgxUzJxYCvwX+bOsMUwGnYHavY6ZphIJdfvMozZ2Spv6YgRu947UB2rD8IYY4
e1cLXGK89rdbhtzca5bAWVIFctbZ6WTcUI7nai9rM7GEAbDylE24no0GOPZq1doqgD1DkAKTLMzT
ehlcK99iGRXHPKmYssfO2WDYDTyEkgIguHIOShTTYqe0eS7swGTKexk0KL0SoAD+a8Mubfh7SI6E
LwkJ1kM6iw+BFBzio7sJa7mN44wQ3Be8EQDtTarx66L/mylB1st/2Ne053bI93KULJOgAlMHS2s1
hSTUwuOU8uiI72VRGd+QkEeRc3zoaWQdskF5zCQBFnqruq/NxXgg+VvtjEPijYJq/cZLZu8oYuua
UEoLMh1ZpVYtEP4zQIzbZ9fUp4uWJW+jyi5V1BEyigLK8GLSVIfo2qQNfw8o0MenAkSUy25nU/AG
y1XZn8IR2fRPNzjaE9iuizS2MrERMJmntQVXX2R9sykz23uFBeDc1OltBsH3agBGsIuo2dVJ+q0i
MEC+MgZaWVFMXbtzpufEfFUOQFNR9mnnCuInIwP+Ym2KqDOCuir7A+yI8q0zZXMYYYsEa1dPnQa8
sbTwC1WaF8Jl/p+2szd6Ff2ebGXal0k2nxH+eO1nwN6ma6e3CCmXW9RoksowUphO72RbS9r1voIG
bkSwM5QUibmcj7cwNdwBqWBHUGQsI9+Zx3zLLvpmkOdgFt/k+a0TgMV+FPYbpmXtMV8wM9WCqxMg
LI6mc4sX3Kg0JvUIMEIsSNK1mfT4Q1GMcJv8Z2gdX0/Pl8dOnqqI79VrodP5eZnRrkDPRgc5rck6
2oS7CUfIgyXekgakQPgcmyjbRdB57daAW/R/jJ3XkqTIlq6fCDO0uA0dGSkrs+QNVl3dhdaap5+P
Re9NTp7uY3Pj5gqIAMdx8YthfEWoHHVDPO9WXQ3BCAluKDOZMLixg5L3IrghBZ2fQpIc/5jcJrgD
l2XNRwar/BKJyhttVXDJLhJNZlaQYGHx94a6AO3rtjoKQqVynhZIIWPZ7K7ogVsHDV4P/i5RtGUd
gdwALNaRXZXvjpIfEjXAIfdPsx9AMS83rlnOKLENn2hriTofBaoomeOcTdlFakZOy51BFjH4+/h2
OYnU0kJ12tlOlh7kVyZoTbMBi/DZ4up3Dhr1LAojjreH5D5cwXD+6pbnN5qRc8lRo5Y9YAkSuf8S
jZkis6WF8Z0ks6w6h6Wi4z+z/KYc3GeAd8ZFLik/A+flMKoGxEn66uiV5Z9yXDoGcMyXx7g+YckU
vFTus+tiLaTRLW8s9e6M1AqeTIA+VuyvtAZot+xQj1M6HlW9/il4YAkGYNRdDb+O9VQkR7JqsDEj
qpyUPt5tjrLpveK8QjX40cNcPHpNyBO1kRA9tUnzKs/eTtyngXWf01wbdOvWEKG3x9Cd7a3iLnWY
/rUhmm3bQwM7rAOhboKDPC55GhIr8fhMdhKVVmCFus++crfzij6/w9fRA30m0SWAiEDbUM4VXu/0
LUMyA0QA5ozVMEag76JytIMjBUhk18jv1uic9qCh7Ogi1xubhjXq5hC3ydd51O/kzq13CWrprrDS
6SD3Wu5K0hbM/1sN8ZUFAyDPRI6QmOStzUHSEhgpjiFNFwLRRPRx6D7Jg1+bptyarTVISc3K564C
w36QWyE/Uu9r7k8bFPqeFXRGuVb1R7vYhiB3ud5fM3f6GeCVccoYDdDqXrUqb2Hahqd8hujc6tMn
fek65LOdxbZznoMZJDB2fDsVOidKuA16QlaSF//Phd/9BoliewXZXQ/1teb69FCTwaG0N/SDdAHy
fe+QG7/YALLGTylc3vXmrnCKd2/NO1DFxztosI1XRLAm5+ZkhLk2H2M3/KF0mXrc7jCd4J3uuFC6
t85F7Z8zTCxP8lt6v3pK7Vk9odHYz/smC+/bQVeAeSz90PJay5ES+9c8rytnhAPC5CAtoY/TE0MY
pi5LQ9BHpJ1MONZb81kq2NVMBVPfD0iwXaQFj501XKbcYlpSHXNnwPjIXcCV/3pdu0ivfghW2MsN
4AoLIGVre3P84OoLgNEo7HqRt6F7W7plaUmS3PIKVn+WHsnSZ+foO9UAZiV9dgKFPlLqS7C9re+a
6BqV8rnyhovXmHtpCesh2AqclS9twwaB9IVM2JszCt3X7Q3f2rLkSTJYWqHa96cGkN45dKKTlJnS
2KXGdvzHJihpeWoSW4+R9Br9UC7JD3lrsy0r2/6768FWjg3+1LwGcOV2KfCYIgXk1tsgnJcPh+5B
NA10JqqTfsKHgn16xgXyxAdbxxjUecrn9sVhbMD88F5nxWJWCzy2k5ccUMpQdzdrwarOY/mSD253
Ms2ZoUSjqwc1KFi76RGY2bHBexLewZQvdpHmPNSHICqfHMyLtwcvV5Xk+jptacncmsmHQ4ohbS89
9oPSGCWol+5aYnoCfcmM4TzJ3ZeTFOAZJzArNLveh1a/l7cEVju5En2XO7jGt9xCREnmLROuwUdI
dd9t4VKE3LAuVtIr6+BQQ+IF3zAm+ueoB+6OjMlR7rEE8tjjZXiCUC5z5Cn9I5/0Oy82spM6j7fE
LBEo87qLdDIavXYLZ7dEPfcQFsH6BTDaPyHlZ1c5oTx5idHTtwsbxo6GP+fBe8Yszl0xy35iv/p4
np1yaRFbZ6BqqnPluO336e2oHfoJ4v12F8vMoSdNls9M5mbWwbegCwmpBF7AN3DJBiNxD/lRqcLe
GpQTA12UUbOOq46ZDLbA61bnyXWuE8Ac9nPP0CPRKI7sfYZj2Dq6WmdRkRYU7Lnp2toJw6V+rI3E
OMn55Xf5djReW/1pNvL2pJrGizzV7dFKLO+6X7ExRbuxKFD6h0L+9wRt6zgU+fZLeh3YMT0tcaRh
+gDG/6hldg47v82HBwTZzQvQtOpOWDtD1FV3tIXfZZhl6/OVJ7H1MduD4QP9Vwo905y8+mBBkEYW
wzFwOCl4CVx68AMKgceSWyZPRpp1oLL2aAEP9gt8Q/7bmUuFrUffnuTaoJf+frsJW6nEpMr//1SM
1UbYSw9bVy8/RpLrWHxLS2zNnCNsPxjQIswgA12lsy8qHotSRS67DrkkisMmr9oaZV/7b1j9+qGU
3/lulLEeW+buHljAPRuC2GPwoZfxK5sjLF3LazIXyMHsg8n8gdYK68lhn1yKJgzVo1Rfo/7yBY0A
g3RBuo7jpKXKiG4Ltrxpzthy0FCK1ICJLYMw+TtbsKIkJf1uLLv++nIeYeI8jAW6bj3xBnj6yWaX
at6j11uwCfWHKz/ErO90V1evMiyTQZ3EJFhPvQwLJclGEJrXAQSQrbJU2ZIS24LtMW552zU+HBvl
nzuEOujD6DOl4+wAAuQXScubxx1PmMYv5euPn0ut2EXKoL4bRsojXFve/DOAaH+V5hqhpAtoenkG
YdchuSEt5Z+jcvTaVQHKaS5umR4+UkECmCLbFO4DJ0QIHlK6FWxzQCmQYKsnycH/NWh1fl1//dKS
V7LH9s6s45m1MUuup+cd+yf/fe8kttaS6Me0HLSe9V2tjxf4eJSisbHR2m/ajNSs9Cvb6EGO/ae8
rYqUruNsiW6BPI8tKTE57l/P+m46I7Wl4odL/VPeh7N+uFKwdPgYzdVdCKNvecXxcGavoprXuaq8
8BKwlAI5ExoRk/dlmW0Ltrw5wxMU+h11qtYgulaS7lZOvlV9VyJR3wxACLEFv7ZoeVnkPdlelu2l
+te87TB576TeP+X9X0/lz/lC7i9i0H7jwcWhjWHtMhaWD9cWrDPZLf1ureKfqn/IW+cTy2nXK8h5
PtRZrzAk3r2mDL/Vzgv30jXIHFRi2zda+pAtKbFtQLZV/pD3ISn1/B7BgP6XViOJkBQ2RD5eTvbe
Gd5KE16jkivpmaVsptVZlZ10r3jdunfAVNDGt7QyLzRySUvPz1goYEXJyix3XTryA6ud99I9sPqP
JGuDMvDfdLW107BV1hCkdynKGRIm4m+Hf+put6bgyKR/q7M1gy3vQ3ORpJSOQZOyZOHC9BrU2Tx0
jp7Oe5n/JgAMWC5KxregHaLT+sbLTdmCtVvd0nK7/jUpBdurK8mAhZS/u29JfziD5M1ZAnZCS3iN
ts5+HViv5fJ8tiMbvEqYvGVXi4URY1kheTdz3KrJsRLIwGBLSuxDPelEt7x3f1xKPhwyeJVynI0H
UIHPNVQKXAOkBivlhgaSY/lwlTjita/SdflZkmUXuTNl0ufZZVadXZM51kVe9u2Jru/+u8XMd0OF
rarE5PFGRc+K3lppXeTKHURPjDhCJkVHK3uYvZLtGNRctOlRXtF1nVJawDjrcfNNXuS/V7VqNThi
nc3WScPmYJ5n1wSJYFjikNYkqBt2K3db2rcCBf2z0NqVi+6wM1sYkNEhbysflq4FZ1P3b8LZttgA
iFS0a+SuynOpM6hMelW8lTE8E+GT68sDnltEd9p1PfPD7Zeb+u4RrVPX9a7LnEWi62sesTk5e+Z0
lLssl90C+QFbUm7sh7x1ViclH8mcW00p3v6SHob63sZab4eNIVZxQe5/6Yp4PBsIAR51GLMkoZ4h
QFpc8Zmk1NLZOzMcZHqWUs8D5qknCd5NdfAaadlZW86hJnX2UAZ1u5Nac5eNF2UuzYPaZ4D0hqHY
NRGvugRe5pp72wPgqYEpuk8T96RGoZUfkQzCcJmZ/ZFVSVDDk3Nt9KB5gpPFXjOisRDPMwf3oli9
T/3xbUG0fwqQgf0E/6Y+oBo3ospBUvIyBI+yhO2JekQFIrar9FPsOSgLmt3DFKOF4ABbOOns7Z89
y5+f06r5Bd/x0pta+WXMTVy1Uv9HXjIkr/GBv/MDFaR41rz13mz99FitZ2fXD9hw0FrUcYZhFzR1
/bWewfQyJS8/62pq71HUAV4VIdulFostgMlS8pxbFfpNqnqokAhGGaoEx40RY/U4LiUsJWEmMOAo
ECbauSns8nGekupRYhJkReGge5bnCAuzCG8VcXAoK+SH/Gn4brJ5dm7VRcovUysDOxKUOA7LAvDO
9Zm5xUWM6rUK4dPwMRJVUTA8tFkBJshrB+bDTeHegdRge81jsb1F9Wvqp+h5WAKILtGzryY/kNVU
rpJVZph0o7uIKleB8JlhsVvjBM8NatjPKjuhz6miaftpHANmEBTEtge0KrW5lzmWonjI7qZh6B61
pPOe5iWoM2B7Nm0LdjU1toJQz9K9Vjq4og3szpgTZnPjqKML4/81JdH8uKZAc6D869DmtuOryPKe
UJmJ9lXY7tA9NY6OZpmHaWpyNN4A0xeGZt7ZDlBnYK3aQbf1pN1hBY8MBg7gpReW9xVUu/tmCbYk
7fOcFKyhDkgb2XDTSv0un83U2Gumod1JUEzBfzKLvlL2kwfL3QtTFpsRNXjrfQCjrj3235Mh/2aw
lQ4uHLo/75YJnxlkImiFokIlpp//Yrvza5gn+vepSUArIIjzFowZsGt0sJ5mjb1ka0qsW+Xm/Z3e
x+0lTePikUegQflv1U/NqNC4stR8UI3+rUY16MGNkqfBrhqor0r9Ke7ZOHIQezxKUgrYCv2M/Hp+
rMddj3HHblqqx1qKKV8Mlms5jh1sshwF2i19xuHdwVb+w0ln8yanqhtTe3S88AI5DKfODFm0Ex+c
6rD9gjZIfofhnKznrY25fWq69piryNrsfSyW+yB7xahwZtG+aJgr2+YNokXzCe55/8jS8VVSGO22
nzCtgwyVjYg1LTUkzzHKjwcl7pvqoseFayBAbWg/rFgsUQUG3T36af19PbCsXKaonUiBg5LFFRnM
BDQbt0I3lfaM2Ka2l6TcnixVl0+VAyZsuT/2OAJ0qZaBXny2x9/r30mT3D/bRQ3nbLl/qE6DyMsm
D3962sw4mCinSFSCKphhuG9paW1ji4Tku0wplpIOcsdheAI4AwIvGHbgurBUKCs6Jb3+VtdBeOnt
IUDjPax+lOVJyuMhrE+pjmpTNSsOC9aKi1s464HXJoiC+24JhgTdE9fwz+8K+j7FTuZL4NvxEQpD
fCvHDA/DJZCY5JnMsrFssFFUi7WowW/wXyrKIWvt7ehuxBzw/3JI6g7gK1Tt/PE0bVcgcvsyPpYq
q4H7D79OastFpqLUm/u0XXgUbDuaVgsDFkXKh2gJcgQmHiQ5+T6KhZE/QF5XYxbXl+JSRbl8t1WS
GA56Nz58HfvIHBy7rKqEZeXhiTEpyp3zxQKKj7KUlH44VJJy4RbV0YuDEPh6qFzt3RGZbh67EoDG
x4LlV01lDNnxZS7sbyn2pCCXZje9tVOV3twxAnCiobzZZewzquxWHJMi1F7VMhzuXb3+Iw819XWw
C/VVD+vHjg72kb1pmC6IDvL16w30v5y61W820JIvbsap2MwpH1LUDL5ElfIVPnLwJIVmGTz4RWw/
SxlI4WMKoe5TvtQc6y/JoJlvmh8Vn7XkKlX45mSvatNAv3wM63S67wMtfRiXAHE/fdiZSU3UbuYd
fTZovCUpdSCaspHju3+pyYB7qcvaJcyl9Evm1ehoa0a7l6TRN8PFwDX1UJoWivg72+r6T9hYIV1k
jfoxglD5pemxRVDh650XfuUXoGDlwc588zJimflc2uMbEJruu1X+nN3G/WopbnuXlRHSSbbefW9m
gBSqY+XPiOigpRv2vwPHbr8D2dIPc4yLuN34bxrgMzRs2wG8J7E4bI8z1rDwhf+TBS3y78IPebrl
gIrN5vty8Oojfm0lCnNO8ZYpln3XpN2E5nZfvOkwpj9h/b6TQgUY2xsIjK8wedUHybL9hv0FdyjP
khxRk7hq3pTsJVnHrvk8s0snKTljN6gPKlpvOozoWzDN4BIKKzRuNVox0KJrHxU2O39g0T3uDmDx
kPVEWvZY+YNzJyV963tHUxss2h1uJ7NPz4NgTPSlV6t+D8cnupOkE6k2MIWov0nSxogIH0jdv5fk
rEw/Xb75j5Ka+uyZ/jp/NmLwPf4YXMJoUF7SrFUfIh8acehjVzXk1TNAnyOyE/1L6bWfk7hVb4AV
hhddb3lVYlTlq8S9lwqSjy7iqVTq7FGyJDBROYpsCAx1p2O4WuAem9nBi1SPoaM95+ZL0xQnt3Mr
DAvrIzLm5c2enOIWdZDlFrHg8qaoBE1XucjMqtMh9npEx+2oeQo1ByvwyXpDISz9rlqVd0Q3s7xI
Eo4OkHq9+FKaI5KURg+WYKmm9ZO/Q9MPVE0+4q6stgDFq/Q7KOrsDB3fOensfXy3LeOWu4r1aoaZ
81AmFgCLpVo7qX9NoCWvfNq0B4Z1Gm5ExNwlmLXU37OC14Df/U/eVkViltL+VfW6dv6n4/UWAExn
x0/1ODePo1IBly5cpO9AdZl8if7KVf+zOQ72l8YZ0QfK9eI+Cw0bZeMqBRE3zF/7yn2RqqOR3teR
4X2rm1w9uHVsPaSlhwFLXaOWgi7sZ+hIvxTEr45xsXeBDd2rJS+VO8Y/Ow2AmGW4zZNndsGdYjvJ
OUpD9RVVlXonp3fmb2rpNb869o2AEZkxOoyTcWHNtkR1t7RePBvNcV53B2FLLd8lWV2gjItG1X1J
n3pvl+Gh9/X4rkac/O+CtY4Ul1suPBLAz8j4H9Q5UOODlIfgHu/lbLHjkmlX0Akrx7yuSSnWPS0Z
T7za0Voz0PQXy0yss2oPcLe3U1iOebOBl985oaUcU63QsaUanIsF3veK101zrxmmc7KTbHqe8HE5
9K3afOZtVIH+uM4Pxs4vaPMovxvvzR0ShqRjYZ1eXu22MH/BSUQs0qSfp/Xx0maJA0klmI91VdWP
sd7WF9OohrvIbS3cff0SW4LOQR8LsCodH8xMvUQWy+/973Ewfk4iU/lLAWm5XijLNaTiCuvPKR1+
horifNPsJkPtWJtfQxttcIYowRMUavecLaLiquKntz6NrTPLAemTCxUIjHNjsX5GR2b7c/idDvgH
5EPlTz3ABxl0EiNsBuFJ4Jp/ZSgj613/FmDN0bSf+g7MMjrFzZvXMifs+kp7ArfRAc/BYQnelXNg
cc33L7pu4EE1OoukgZriFqd12U1ijlOzBYgEwkOXIOuCf80nzRm8tzz1vmlTrDyYvedxD5DvrcO0
vpNkZ6A8lztxd9XjHmEqjXHZtSuBuhWN630OIKTvqiFUH/qq9D9H9fxdtwL9UVLzggB3dOtJqnqa
c4s0y3+WVNgH5zYt009mofuf/Zm9xMJqXkvDcT7759HPnO8xn8pzO6rt2WmH4Eehn+uhtn+UILKw
zKnqyxAMxTds7va9FbmfmEfeY/JQPNa+gnh+AHmj60Ntt+YtBVHBjjPOuguTZTwjdjTxEiG8ZkTG
X2J3aCGmFjpB93mr0Bi1cajszjoNWAo+dktAw5gODd7IB0lKARu2xWMz47aFZfUNsBNXDroKdAOG
ozvW7opHYwlspHhvrmI85E41f2IV4FtXRtOPKVqAHi18DnSgkNxL9W/xPEw/xjqy9uOSHy35/7u+
i+TSVt93fc4DPG3fBC6Cb/85/5b/b+f/3/Xluno1wNz2zKOZW/F+YML+Ug5T/aI7pn62lzzkMuoX
KciZ/K55UgWhyOalXPI+HMuXEzkrxTvHOt9ECayFbelVjXqiZWR/56nYR3u5edqqSeEYe96uruEb
BOWTkrUWhEk4X6NWD8HR4V0/9OjYHLJRK54kGE2eV9F/0XdaUx31MFHvgwoiHp2UJFBoV+/bJZCk
bSiQ7td0Vh16pmtoPf6nVPK3pBwheWjb3fIIQNuWtZ5pS6d0evPoPpXcrp899h8oknnfE/hMNKoy
v3o+XFJ9dD5Ndu/9NBCgY7XQG54s18VwNEFvpUjViN1X2MQQj69NqZwM3Zu/osgwnDvOKoKnX6Bl
XeUaYQacr69a6wEnbO/R7zQ2upZzY17xpHPXPoMbsXAdMIyT3rTjnV6HaHYvhjviqLOa61hhATmX
yZcUSNCj1X10AVnBRO+dq5maJeI6rf+SOYnygkB0d9AvHjZiyTyj6WKgHYMIuWPuGILAi4nH+qxU
WX9m8ocsvvG7MtsfSIwMX6MYJ/ika/unqOm1ixq32dUfU/MxDHQ8MZRy/pKG6W9Ah9lvDg6xg79T
TBN1LKx/X/CTORtjFzxWRdO8FEtgqAwPwwK5xKWCoS9UpAbIhtWWj1oKLx7JZPU4eEX3KPWlGgZP
R0wjJwzQEKdJFk92IPN4yfbJS4BYB75qTfqM6BAGERbGaEanjid80OpHK+iScwW15iHJIFUYoznf
Oy7IYtjx9s3JhuhaIGV888zIurLsUdx50zzcZdU4XhU1Km+ZUWDs4/fRfdL4SDwNjnuflBNerzWL
JFGX+Ke4bVUcGNT65HrFCNEV0WUEoPpn9ifKYxo73YuP2hO6wWAH6XFAA1V9/zp3WP1g7jy+RRby
yJ2567uQRamgUD837EHvw1E1voyui5Y3uqdf8Z7pd1U0jQ8+PlRIUOfpoZrCCCUs9OP4NkH48NP5
j6Rxjz5+ZN/YvW7QtYkWrv0cvYIl/R3Z6vyHkhh/sPALvdwKWCgPXP2UtXyc/cE898sZ3Bj/DnBg
JRYPIxMqe0KkE4jJHwW4RL0zf3pgDZgCZsMNbdTxucZIfVHjnxFdqx88a+qQQuYNYGZUXrJGQ0gG
8b7xMUathUH5eMlNJXrzFc95dDTYtGIEH5o9lDvLHy59OkzfTJu5k6YFb27Bm6JNeYFsgDp+iwAA
HoNy6C9ylB4n19oYtLvc0YYDa4nFHYygmKnqggy2PAw5/Ha3ZpkTgohSRWLvMu2lRDI/lmzVx0z0
CbnAdh7JqyoXHhobePsMx8BHq2yxcmyV7kuHgeXd6KsZ8hXckgy9bdYtB5geSxJFO+84tQU+l0tS
NydIS6ZVXCXpp7W2g50Y7zB5gCRnO0wKlkDPQ/yeSnMqb6OXVDhYEJNgqyMxycNpnNqNDkRpyEFj
/R+OmxGMKiGo/69zS/LdpR18BK6MhHbv8rZD5PpjVM53WfqtmcLwjT7X3xWxY111H25Fnxuvquf4
Z2MIlf2c85gdr4if7aq4SEoOMg3vte0y78GylAvSRfOj1zVQCtu8/dqPTrUzBif42QbKG4Qi709T
0065S3eADvg+0HI9ogKivF0W/2Yx4wl1kPiPKqpjPjtN+22xu98nVlc+sM59UxFxf4AoUD3kWhWe
kDOdd4mpVg9bgZQywPq7noklT9E6e7X7AkQG5+blDHKIVNySvT06O2eo2bP870U+nFoZE/hCuv8l
BaOKYOZyke0EkkwH9cLmV3x3cAfFue/GAAMirENxfFH6EAqJ7jybKDk+p/bS+2oFCAMzdNc8mL5Y
KqXuxWGp4MFRMS6JVaT+1+SSh1P38BAtgeQBwdSO+KKxC7KUbgVST/KqWs1O5oArgCRb28iPEbIw
hy6eWN6v6j8iiAteodbftWCC/taX0xenZNJeT43/ms95fwAq1r/oXYwapjNmT66BqEqMiNvDZPXD
pQBVi4JjBGYf26qrlXpogiy9+OCo0WOeqtUpY677rKK1y4oBq9epVSssrBfZZ35duGfN2/2a2Cig
WLNp/sBT9JvfpPav0vLvVBYyA5Rw4DUldcJQ+nNRtjbyfSwysKHR/R4n797P8+KX0cQ/FZNVanpL
APSghiyrxw3LRGrBQtIzm7Phs18PDZrmTCCkdHTC8hZmUAGlNMfC897v52YnpXEaZnheoiknpVNr
p4+1Yv5IljOx45E/pXX1KmWx6bLmhNASY/LoqWxV5THGSYh4YM3Rk8QkULPg+6yr1XXLkhhuqOEh
xsdnPWorVZ3MOcdsRO0kz2lC5CbdBt4p4qD7rd52HXXIHhqzsO/8WafuHONKBRPpdUy8ki0in80T
LdVunttpNxUeFZz1SDunM1IxUiDB6KIatFeWOrWiTNVpO0bzlV/lXKJs99/TvKtiOTEcMjn5drYe
m45970zlYT2vFPtpzCXe1ZxtRdljh2UeDNuDCLacXhlqKIIwWN8dKAXrJeUHhpnqnzzT/LLmGfIL
totPXkIT9J1OvTZhe/jH/7TV/vu82p9ZgG7D+huWuyCxdz92+XHrb5KS9aJdmT3FCLtCFT9brave
iqWaVPDNmmUeiUqJBJPcfomabod0w/CHx47Qg9INJ0Yb2KmNzUOTRNW+xsAiiKCaBU3+0yqaCQ09
MI29erVDfz47XvcXsNzpkCKsqEa/ej3BOtK08aPw0Afzhu4apu2fdeZ7J8ZMNxcJ06jSo4NmT4uU
rffLVrDIjrudUtORIzRrIofveqwxNrhbuXXyhXnmBRLeZ7PpvV3Pa4eux/RW+xXg4u6zFoycDJof
itjJY682904M/7IC9cSCzjFldasw9Z9hMdwr7HpOBZaIExIM5bLhVyhsOiTwfS/wiJmmesktUrSX
uk2UZzVmylviZ/Rc+TeTsQj2ckvWMPbQpNLkYc3TMHHZzcWQXbejAlbyDlmN5BK+qcqzFMBB+9nO
MK6qtofKOb821WuTmsPzwECodWq00HOm5MMMZATxspgfEnxWSkxWcMjB9qDqHJQd2nE3QjU1PfCG
VvrYayMOYEswpf5LPcDjz4qbEwwWqH+CgtXiPRyz8aQXaI1JXo4Cw3nGZY0F0//kdTMDCSRN9XOF
i17hWv5TtgTIUXilUz23NnJNaYsuzsgY5nlegig1yos7OdNOkvQgxnOMGgWEoWbN2vIb2/waWa1x
J1muUunoko0zdqFNcZQ8CQzd19kmQrNRqrwrQDHPmJr1wpJt6QX7u1ORX+XCkueHw872WuPQTjU7
1suPlMIoUfObZSNAuGRZLKs/Oo5yGIIwfinKYwEh+LnVtOiFPfPfY1T510EzHhAiT+9HzKqeJXBn
tP6RtbJOW1469TkmbijzJ6oSK1AafQPP6+4usRLrmcV+az22i+zjXPi4H4Vtg4uWy6TNT/EYmq3S
Pa9pHJKqU12k5h6cL+Vhaem3ZfAcN+7T7DE66OeKvaKqM589L1GerOgWLAkjiv8ORqv+3rFqeTeZ
6TIthO+D+x/AjK3emKBylM50vXIiRy1svCuiZwzvuseymA5ri5rLKABr3O5QRW6eijoLXkwWyV70
uHgt/WC8STUJGJLpO2yByoskpa6GyvrBqkCOy1GSB6MihZKQPDCHG/eeGnjPaW54z+hyz3eG0f0I
/BqVkCVfd7IeJ6l458cuzH+phgLmlZ378EFqMPJ7ViPNuEUz7a+YovaiBJ79DFnUecZBrDpqoYuX
wTg7z1KgtYh7qiWbM5KUAgRTzMcqZcCI84aCcmzYspVsGPs+ov9Neut+qxuydoqZWeOcU72KT+4E
YgI5y/ClhA1xwJ4lORoOymh7p638k+EZKIej3/KC1HP0YrYN3FAjYf1gZD3UNVJMhRYvEwkYu8y4
ZeHmqc8jo40ywA5PwSzEX5T6fISH/44tSfT1vuYtXn54a3jg7xZrFR9z6DuJYdecsX991y4soW6B
MEpMgkGAkkvApBbgpGQiXdudPZ0d7zFG8KWY3sIVeLXgvFWG3fU3VZ9ZZmmZxS7Ehy1gjAzVQdKZ
sB56M/tqLsSjbmHS1MtPwJsI5pEt/COrQtgNNUgWBdDdvZNAr9pxxuCoXvQ3/hvVU+9XlOhoYDQ5
so9S3PczDFGJxsjOIPmfxGxzIJzPph0qe+sdcycsSBJ0RmLXZgtR7uJajNjLbVmVOaN9gt0BDDPo
C+ZRmQwFil3319SZf/qoRaRFdR6x/zpY2muAr+Nd0fXfHG7rLcIO7NRq5o9wMr3juKBqE05TeDd6
nOwo/3e72xKTJ8AeVng0A+6VgkvaTe30Q50E5qXFqO3ONoryajNJSKq43ilqdx5M+3PKv7asEYY+
pA6VJ0wT0GrG5C6C9LNiHeIaEvNCSssXxLWzPCyJZYg2HCtkQfju9tpdg7JFUNlsdBklSnxJOt6/
uzFQlLlvttcgoehoe0XJfNb7WXCrQuuXmYXK0bDui6Ee75rQHtbAMKPxzteXO5dNPzJNr+6g/FZ3
Xl4hOi7R3PV67ShRsV6VmASJ41egnTzUMBbsfLHYsZRGBUGHQcc/NqzSc/JrlCEEsHBEl78pgfzh
LdllBsoyGr6Z/sJhmheMotyOQjinEm1nFrzyzJkO25ORdrolJeZpA/ZWEHjpvAt0AgmMBfa3BVZn
hufOtG7Jgr2XdiBBtCQHtjhOc9TcS1bpW5g7BC6jEbE16MXRwFZ6nm9fFJ9SralxHzVyOGALa2yN
Op0+XBNEviDJc08XfYjKxMZAAknGESrEWqT8rhlSDjeMIdvd3Dg9rihKPN4ctzgY2HS1xTjtggxr
3RB/6oPqVsxidNU/s/bzp5eOb1q5COsyHsE3tsBwDir9xNb5Uc96eKPJQ1ZU4Q6NMjZK5zK8t8HC
PAR+t2e/vdkNU/aYaXwicq+yDh4qqze1avd0GSVb6KwsllV3RW5gmdrO6gvse/0yDzgI2S6etM7X
tm7zk8kmDCj2rseLpQlOUYsRpZnvlD5jfwSY4IEPLp1G/GTqmr2ftEk5+kqLLUyvn9D+R55u/myY
6TUvS9bvsCSKGvN7NVR4Fk7pCfml6GhB9Cva7j4ManXHxxFmclgUhwZCRtjdI/wKniRmS1dR2XoN
YhZV4FLtEWWLTkO1eES3BihclijYnN7PpT7gb+w2hxKJisZlrbEffzcON8btPaxSOH7uvftgSuJ9
hMGWn8cquqZYlEYay9W9ivCtEaOOj2lm1f+OfRjZKkiq/Thb7tlH60Yp20urh9wEdOgi0+ZOmyFc
8WYwwcUMXzx3WbrECJLxWPOnw6d76Vs0De0Yx77mydlQJojACnj/blDOjCjmPfuPPxg8h0d3gr9f
KnaCNhEwHXdm7GnCzXGRRwO+yR8Pcm+6JO7LiATShR1P9R4wLe4ZLg4Mas6DLmHpwpnvAgSD3cBV
8drqTDSnYD2Fyu/Wx1umHh+WFqTHdvuQhvNfFoX7vOFDWTHJVhz/sdC7X1WGOpLOK7rXhh6zpmlg
vzF0cMxRY/PAguh9kTQ44NrwxGBwH1KWEwwTUvicqOnebhdJEbSWd6PefvX5XhxQed3hy4w/aMYW
jsu17MqL0ISY+z2onAlFL+uhq5TT/3B1XsutAt22fiKqCE0DtwIlW7ac0w3ltMg5dMPT70/+9z5/
1blZtSzLko2gmT3mmN+okiG+XyCur53/1Zak6iVm8rnMxm702Qgqa44uBeAsnfQar9zODdIfAw7r
ptFkE1t6fQs6BAsESMv49YhIhGvkZEfHQskLcvMe4oIfOksZxen8tFj+jiBc7CMpVixDmHRb2SEZ
xXfRWdNu7fQULWnZ7gz/JTXqeuPmVbztyxp9Zq53rjSa05rygmpEGcws65zofARNuRwn85OdfxoG
izdvp/5xKIhq7cnrQs/fyqB9t8YZPAuAJN8h9HicX3DkOsCO8jQkxbPaUA1a4Qp/dRMQmLoZF11t
ci89uMIwNzPILpmLF0BincAkCearpD7qzKjOSV/xIYaa1nSwnMTle8trEsyfcdL1QJ2an3x9W+0C
+FqZfmPOraLBfiZC8XnGL0nXBVqqug5Apl56G6Oe/AitTS+Th2SGCVjG9j/kGxAm8j1X7m2jadqX
wUnYPK2y1I1jUv2zpufbmdThsR1O8ToRIFsve+J5JemydXpYvkjORq9+Kurpw5oIlDfH5U7kVP7T
esH1NgiBRKPT6BOs0DWQyQnPMGDDhHMi7JsJIFj+OXOQNn1LKLDhGMdWU2SlwurCcc+xN6PSQ/An
UuDaaXd95cb3ZBuOW1o7eag771nqKnLqiYXAAENblm9k3JeRFdDwHvox2wxD9YpflCHHkT20LjLy
knBvyp4g4UtOLM5ovR2M8gWY/z3oNH8zvM4SAl2XFczdq6Of2T+NUfxUmf09dA5hgT1kfpM9FAr3
vlbTsvMrmgWZhZfdL/ERpUvyZqGC6grYn1qaRzPvbruLUFUvl0bsrzN4RC8ofuEUq+wwiw3cu36r
DXkZd27Pc5pvskaillyMul2ij43FTaHCIySB98F6YdWUSZhbx77Kzh5GjE1bNrdV0fyrHO/YdfJz
yNh4aXGX+mUVCbM8YFRBD4pH8lpUzFy9r65G0swSUNVRhwN9Ozk5RB41F5E0SKO3jXHZGG6to9gx
vn3IRmk8Y0TPnK0gVMoePblfdP9EzBtt6ErsUQH27oqSmdbPtTZ3glTvnZ9K/MN4VjKX08xo3gKz
ya/mMEn9C0PsYXZSaOPly7KOZQR/5int1+9Gy1e7We5nGdqV7HYy0TcraM5CQp4byJ+0pLxpwFj7
zQBnsLHpqInhWMQxNm25V5kR+RlZ9+9L1n4ESfkk2+mkJZ5GU72kY3kY8OAUmnMiH4cdSDbQNPMp
BRyIoQ0wWl+6UdGyAzf6yOm5PqHKu+WhGxqFiLvAjIMPDTSA7IrE/VhG/UE2dbXxSuN58AHZjJn9
PlTFtwKn53T6nfmyX2y7+GKd/Tpnx0lUTwtj5GFpNg/tBLw8g8M0FziqOR6PghCxfUMbAM+fg3Y0
rHsakMDUhmMyTfdkGpEh6KOPq9H7HcQAmoI7LBnbRL3XAuQvAOWNIRSRl2YNtqk82WN9X4Dm2Vir
crciCPZaBsf3agDQB23o2Gh3hLdfYJZfsEek5GiSxn5NKEZzy9wwFj4PbLrNFdnGKDuowqP7bVbj
qTDV28QvxdbvNcOEAemzfAl645qV7xFzWbuZJo9Dn9xaJNM3rr0fc3XQTbwbDoOqdwOHhUWCnT+9
Q72ht5dR/ytQwF57m6FSHUby1MyBYDEdnIoG1ufkFPRT6p3KuHqVH/+WJRHKBf60WvevchpPdjDe
TX4Zkudw347Jh1uxb2SEjOgGVb57zNTDJ23mkNYMKQ+C6M+Vc4OOANj4mrKhtxQVjd76jonBeNoL
9hnHgN1yU90SPdpTB2QmWhWXy/QqR0TltfT1Bg7Pucz1sOk8iICmwHDkVMlTI8vfdtT9phpLFXXB
RGIkQ4d9ah5nM3jwHIrIJYWcXSfztTNQZbdT/DGNXHfrZO8kMG9vmG8c1DvIKUUE4k4aJd3QLgYl
incK5O4rDEKMTgkSmoN22M8OB9njMBJ5srKgW1U02V7AwL/vb+ZcVVH1OFQwoubCMHe2A7Nh6LMH
AuDHGLY9Nzgqyfvgx9TTdLIAkbEbcw9+PD4ZYgG7GUwfYoQ0vhgZvpfpox+CXTKDFB0yMoqDIohK
JIKeBkeJMT6qTYOLhyKsE3nYJSgCk2lWKNbFoVpn/0jI5KuXAe/hDj7N7Y81Uhsvisuzga+TZydh
NCTMKRiKOadLlz1YLD8R00m4msjvWbPulGTNP0JG042wJtpKznM8+ASV1F8W5Dp/7ZmSsEgEizOf
fM76Zkq6a0mxmIz17RzQNCRfBNTVDQNEL9TaLz5Ni9BNLlkRtv5eXHYAhT/rWz/gViOXqPCnS8Ig
d3NJgFQ+wFHtXgu74+pQoexX8+zOlaYYL4uN8KnBZIlvI8n+zejZ47XbXAhZrob3ptWz26itZbua
worQjMyD7SCnO0Pp9pgZxZ2TUJCTSVvbbr13UKa6blUUtOm8Z0jbGWQVIQg9yzT5gm8FO7XAs5da
HVcAJ43xD9HvM2uKYywdTTLwSLfytmrBmIG4F5sSt+1hdZM+GiBiBioP89W96acAb+r06xpXRC2f
MoJZa0RogI9474p2yyjjXT4LsTPr7h3IwtVUrxCfmwui+aMTBFfrwGJYv0mfW+FRCeGB8hEJNp2Z
UHc2GZhJLOi1v8e05BIN6akwlwz3yIWpEPczn0BAzmohs13aO+EsT7YpT13OFZhyhAtBqARdyV/X
i+eoHCEOV9vUkvtM6o9VX+GceS5xpG7IBem2lcVxIkr8lkkMbCMr+3XJrNK4XCR499WAzHfxtoXQ
Q97s4dqwdpLAo03gGo+iEbsZwO1lkWo2cFAZhVowUO8vdDnSPwoWNsO5Bh34PqfOly2NZRfbM7Bk
RkghGrI9LUvwdlSEbsDZ3xjMDlCYEJuYMr9CjT9mKYykwvnnyLHeSI3c70JNYt1EQnTBC9rmfeab
NlQ5LypIOd0YAWeJ59qfCC6/ZCi313NB19qmcb8QVVTY1gPAvirCKsMApWNFZtG4lx/YZmjEkW3T
2PeLvXDh0lpaHzxr9qkD8jYENTdATxnfcqsDRz1eGxlnW9OLzVC2z3lZM44krwBjRmtD/azGgFRf
RIqNLNO9InEcaud6K7Gwt+JnsYLvtlrzCCNby2k63Xu1evcG9Q1J9LAuSyht66PRmQstWYHoZfgi
1r0Ln0TVIX0QsxWPc+HdT4PPWEZe3cz+RAOlM2lkB++5O5JoXzlP8fgwCRNUNwxREsRI3DG9ONJp
fVO64iQsyaWbjOQ50cfoTe/csuuYm1pFaWbeETjybM+kYgZTvUvS5SGN3RkvoHdPQ4UAlzyG2by+
+cGDLw1MIvaFxVeNOhzHnAKbAhN8XRLldhMtUGyJOd/M/US/Id0bbX1Tl89g8wKanfGBczLs29TZ
6txiJzZbPNXO6q1hSyf0r4YEYCeiH94FssGDCc9J7W1VZ74ZZUmrZbL3sYa5p2PC8EowaJ03hck8
fqcd1nvXOVJfDHVJgaG8jUtVye5Lnc3iSCXtQh0uSanKgtBqZsnbkIdQBkYY482tO8cKfT//Wbz0
LaVPuSxTFRozbMA8sJejt7w2Iiu3sb0vBQ3pmjlUZlCTrSQHphHTW1EnF4WanX+c86kFsg+5IdAr
6S2UVvLqjH3OEOkii2etuXu7pHrvWkXJMcuRNuFAezglJDrwAhjKP21MRkaRtrdjku4cgkR2waKv
28L+Kg0GdtMc8vuFN9SN3ziSnmmINzsDj8qm44rfBobH3jDgUlJquK2XXQAFeFmQ2/FzdVFcJNDZ
GsYCOyYRSrpa+cDsXxmjhWTZTxOXJ9MzgJrnLclCsUvrKRsOKYCNDaYlb9M39o9ywE6Vz5b06n3S
WB+eZRy8VaOfBLh5nPanaUCdwuv+gTfzSUWtdp2d3q4ghyH7FkVIGiwUgvXcp0S43mnuplyKDBzW
n1hisH7P/8i3vI0DIpYz1iiLoPNq9l4CS18vPTASOHNkyTv9ee7FZ82HBRLlPisCe29cIpfTdjmV
rgn1PaunXZaxTzOp/dtWvXCNYgPBVH9ZDuW2T5Y9P0cXfEoA36ZHYoWeC8s2IhKw9i8MksYb1cW4
h34C/dr5ziva9pNXTVSbGFPdFccZ0dWMTlyXRcA2lSUqdih4uTYx2aL1dj32mndT2h+dhZeqwjOB
YPvQcPA2tXLujbJAMhTO20zf0krUHJH+c+GpBMkpdcVTssqDVVKgi4RQPlYnKgBIe+xhfRt2azc5
GI0hCSNY3QVpct/+svDGdH4Uk5U6ne9LwU5N9szT5IpYFGG+pT1BDYvdkAelngCQljs8XHe5N59o
KzDoZ5S3okzGiE3gSV3IrYvzaH0mtf/pTcPLYHJiFu4L2RePtqwjkZBTSAQwFHCCZJeroedqYawL
h/hhcMy3aXS/DG9GV8bpNjhk1+UmYkzO/d9bM4eJifnYTbdFBwecBQAb3AXebL3Hl82rbySnFVIh
SO1TYcsV4W74bju96zzjpSSSeOOljgpVQ+FturgZYs4WqpipbgJGxYW5cUV51cTjVy0YoUinFSgl
9qd+evRKce1UcghtY6KmqrHfmwCqdW4Ykbjk806BtWUUnCj6vPlOq/QAuOKqz9KdWbg/qd+jU/V0
AUlSJUox29tLe1tIAkX7rjy2M5Gpk9lucYV/FtaAXdQmodvNtnlB4zkf8b/FNeBgd8uvcD2lZy+r
MQmrU21Y8J2klW4YeoyV8xCPjFDE8b+1Np5sooS0bNIno/iAmVi7qx0aiYkbS9m3C+yxyBmtb28a
j3aQPTaKzjoTgD9jfDnYafmxWPNrUTNXTdoC9KuGvzlTt0uhbpoce16cfFJCfBKsmm68Zt657fIx
tZe5PJMbuVEFOALXBva4jduO2vyiVOo9Xbw0chakWTOzCYC3URPSj8AlkaIY6lNVEqfUuA+VrwQd
dON9TdTJ7EBIB/WNzRIuPH8/No0fVgrIXT1uM5W9ZWUvwn+d2367TvkVty1eS7u5r6A1jl7F4iJ7
0pbcETze9VqrbUx+PC4nZrWt9po5o0fbmDGnM/nLlMVhUWAJU7JB89xE1JvqmbMRz/kqnMikpwqD
K2EWpFahGY6rzklKzIrdmnjXTFB+StF9lOt6nuF80VaTN1whr7KA1mZMUVA3eDD9ZG/3eeipCcOx
QVpUvt4yvHQFtXbdd66zdcEbcP+xyKMsQ9/m6ppXcz6Q6QBFHxu49icg6/xRrRM8aA/xxkNP2ThU
dJzF9Y1TvkyiiAhQvevT8S2daYFfTsF1IWIKY4m5SyQnCvMTt2sZ71HE32JvvEW5PceA8tklMIdW
dtaWFKLrUlSPY2q/V1oKNnopZS3zVH4A5UmM3Bjr7PHPKpCYiDKIx+2B3dgjodpv7Zh/s/t9Ygp0
PILNJ1N5jSPmXt7c9tS38TvlAX6MlBIlRqg/GTRyeouwlWlxi61f2QdcRsh6+eJQMnQJ+ZDGqfFa
45a95quu0HbXyduRl11HjSsVe3od7KoVFM0qyuJQ9zd1Y9Ag4AW2fmF8s+/dLMxCiCz2D3o1mJus
QFYSkpVoP7maM8WmEXICvX0jbHOX2OLF3S9DZV0ZJR2sjkkEOhEeGzU/NRnPsPbLEnRHxuOyTb+Q
waQtp3owlgFovFcM+78v//MYGPqc63Io48hjhAMQf2tzrxoJG/eqhiyDS/qTfvNFBoybAAvp6SXs
guXYeIykM+T0IdGRLYH/1HMm48Dfs1stCtVJxCh9QOzZ2rysZT/sZyr0XnEPm3sEyGx8JF/4cxrL
y2QXd5/VUEdhzcHei/95ZHaGS2l94iPjXjNgd8tNkZBzXL4bE0DVxqG0l8r6jWufi4YKu4rjLycX
U4hE5EdgA0TgAHE2a/4mybLkd1eZupRsqXGdenj4Yu87DezvecC+vbAIx1N8hMQMIB3Fagzs16AA
+u3u2sW46S5vl106MI7EPqUg3wf+C/w8sIc1yRJrHc5LflpN+VC15zYX8yYv1WOd0H0uff/YtwJJ
0zsXNtPknv/TaxeIf9LdLW55n19aB4FRIRvq/lqYiQqH3uGKCEiBZ6rsinyMOuqSTtPDHyOKa8Vl
7RzrWRCo47J7OzhJKoBN4OwwJUQCy2thohaOB6Ex6be52577fH7T1SVoUefzPnaqfypbh5sR0kaC
vG267JSdJOAGuzj0BxxnG6TmW7Z4N0Hyzx4cerI9eWg+G84282uWx/yxUi+xk0EX8tmjpYmTbBix
3ugRloNudOgHOXtnz1Ubeqr7PDOt1yJgtYYdy+4WiUVX5ENZ2bWYUF/kLG7ZYz9Js3odKr/cGr3I
MFokbzBGGGH37T3TTGaI0YNl8GI69IgdQjlEpJrCi+y5nW2G1W0+Y/vSbV0NgiHdotgTZMpP2dcO
vbCd6cvPlUn+SiFVxjPNFRAqjLjTcVejZg9nkLvk16UfFlJaTDTNT1YJENB0QL7MTYutCsHKbX+K
vIP9UqtDuaAzW6UbHG1xHKtx2iwJjalhRXzyvOJzQuTjbtMYmxrTw1A26THJ50sBbb+7jLhsUCsT
cCe6vzOrisaK7X41l9ZT/NGhsIRWYVC7jqcBzRKbbH+VMBo4UYzcx5Kzsm4QOyeTuZP5dma+LsSj
0m6D2oWSvtD2kJfEmqlD8cvWSdEv44SBjFDs+xRKBeXdRvfFdN+RmR4NxBtdgPzX6PI3iduF5YRu
oyFqWApZk1qqPeZzB/GDO0LaiTjspsy8GZW5q6gpN4vH5HS2klguzHPQCmcvzKnbQYg8rl3ubWRR
b1ObwJY14eaQJGK4VujthY/BPS/0i6wxmZrjM10zPv96xfqDIhtnQ35VNsjq7Fvh1OaS6JV5B4sB
ikRXZ6fRo3/a9Yj2raMNhmLhQZZBtV1Hh5uxGt5A9Gxr91J/NozGrfPRLVhJy6x5qeXqHDy7wc0s
muVKDJeeUI+dhvgNPHxe0VPXluSJM7uxFSmnhaEEA9gDQiAXGtss6b5UZV+FnlXHIciVGi8nU69t
HhLZVgOAulyS51LzFsXCJeyUvRsKIS55Ct3JFfnrKDm2sTXKQ54VGJi47Bnzeeklf3Hn8pbME6HE
JJJljZaM9OdXN3AxFhfVCdSnvk6aexMJhTOq3sR8Ktu0GMB9Dz3bPd7bapcdQSMzXWeqLI9ez1b6
bRPmyXwQbNyJF66IWJ1EvadZ7MCI2QXzTZMS3sKs7KcpxfhQ2fF2zpdXRzF1OXvz8xAz64kNqN/X
BNGwRI9nna08yfgnSAlC1km+WkdOkedPVwk9VITDwAaMkizI5rL9gd/MIVryu9mcDMKnfSZgZp/Y
jZrBhK7FT2uj0NmEjUwkbNacyW4Mbo0Lian/9kYsI8uNru0joJJmpaxwOedEa/3oxP007X+zXn9A
zxBuASjc7e7WQZqQcWJ06PgT+BY/LWy5M0smKGgZQq8ZGDJB9zDUfKvoMUtSfPJ03g6p8R70wt9O
Vk/gWlY0N3T+vG25+qTjCXo6tL1C06LSYZ/DcC8VK/vaPWAfEcLEKCJu28fciZcrGZv0Ntj6iBpL
jpc0emfAgseH/Dgapbnr/TsYFxSG5vIya+uwDiaqsO6fx5mOiFRjaCf1EGoVWBSK5cpvn9ykw/he
Slpkzj97zu58dvtsgrkrzrPGasR2YNI0oNPAoGY/9MyNnxPySIyGMGvCnSI1GD99M787CbleZXxT
THgrxfSjfAT9NkeCx135NCIKkPcWwP2tJeKH8zzHbA9z6A1bBnQ+jcv0Wuot19ojuqDK83tDtNDz
3YVTbm2bTYMVJbJm9nzehYk/tPWv6aivcTapWKQ6WKw9+wt0WzXlF94N0iuhn9LvZWdse/0Df1HO
WZXmyC9uuU9B4GI2jAojP1Qmgc597Nx1Q5BfNQPnttNFCQd5s7QB9kCa4FYXuNt0VOq29bcO7tnI
14K0jelzWZozd9icKtjZiJbxub6p8YG0uyW/DOyO7DsIbcMgv7Y/OUNWbBXyR9sM4jDtkF7Txs34
H8JJmTTTuZZM5hrfaO3qw0gOdF9N0E7idh5os626/va8C5tFsDXqB4x1M5+KZa77JFiHc3b5x0V9
q3DSXv09JMuOKCOUh7aQ/LXDJYIm1ocK+yOeXJu1lGB13wig+PfzErUd63DcWk/5lOWcB+brAF4i
smzbCxPn4EvpRmINXpMsFUy5oWk3Q6W2fcxGplLMQeSbXjfdsdPD0+y1697OnWw79+WtxjJG75ju
nNOX3Z6Lh2BjfyrgCGt6tXTiKOFYY5nSB1OBOrx1+mG6nVv/oaw5oPVabqrW6m/HYGzJ8N753PT9
FibLSHsD6ti5jxdEfmTGMdVfarKgiHu05fPJenEkzsJ2+Gg7SC5MdFEKVdug984VHbGoXcUQUrRu
Y0YHZ1qsMHMuQRvqN++XKJbzSHzhVdFPegf4G+difBusyU0i2auwLdsVdpuGyijQYyx1ZZE/QJGj
f1lygUd5/p3l9PfdVCDDyOSlXOh/Cu5LCQTp3lj+afKD89ixbjPXmaOxrpKdUZKM0Fn+P8/Fo1mN
L3qc440Agxx6ixl6w8L67Kw/QvuH3iEmO//nSU7QtSq/O81sremN1H4GIUb1klwrp33uC8wUIyeX
PTwxx3Ed9Dh8kjjdxlkPxWOyN14gvi8TJxTi0EmGwHbC2PZONs7rkv7Ldk7kMcDyc8Wg4rN1iRlP
WoNue8MB8MTPUDJsyRxRg/i607EP1CYvnwJJn9r2yCiCBXIlm+U8O3QPXBG/p3c4UFhVwlit28nG
uj/3N8tUlHtsGcdljs/EhTD6ghZRWBqrjsdrJsvyWtXub7/qGyGmM1Uq2OL0uoh5BmengSFo2BVi
4uy+VGf0Uc4yTwXl7FChnDiHzh2PliYHvdKPxrJaNxNeIBsf8K7JDlVPiTsGzq9dONOmlsOr0Ywr
OlfBzYDjZjOZ2WF66v30eqSXhub2aYtxPFmExeapv+yMcQyiYW3CQKScLdl9CZkhTFjrm34PVumI
Z5JbeWHazPe3H6UkTizWDonTxm/iTp+FKL7GPl05++296vhcREZ4IXnrO7kOH4mDCJnnl3H6nA6a
Q8aT3fhJKECUoTDQsXU5zHM/7zA+scJe5WP+zOf/4H31bR9ECXoBMi2i/xCYG0OxrXKTXz3oh8H2
fttyfPWX4ZEuRBzauQEn3yM4K4Ao1cVsB4R1ce/QRzVIDZYCSzaRB/5mqtaOLb9J19mLnWtAaV9W
rPywq/GJXbpZ9ch4Pju1MiJ25zhrCfzhanGWvccVVCfNvmLhjqXx5kzZP+BmNcpzp/eNia2N8fe0
/6294ZWcKdToujl3YmfF3DlZ06ErB4dKzNCP6y+78PGm6+3kZ1jqTNGSy8DcaXuJnzEWDHax9ePZ
vzQ0/W26BjcaS1pUW6ARsF5nnYmnN0ivtLtamzxLb9rGILXSqU6SabWi7qr9uLjmFtucS3WhwqmW
e0vpBNpY2xHB0j3YvDCENS7/Qlz1bEoTJjpJd0wZvA66kRV+v7T5b9p0F+jUeHRqg7+bVE4hUXEo
b9mEXTLQFvVirWlwjbIR6oHscd/NrK326qe07e+ciSAIMNX8GlmkKryuPmo5897ujSzYCnW0y8Ns
MQmucooTTL177N9A/3RLx0rTxNCEO+Gc2nej0W5Vex5X07quq3mnaiOJuoKirB0OTW1Rt6IJZ3XG
p6frrZ+uN1nFAhSnXb012/Eq8QluT0xiF3AcWYExbIPSYFx5fit1v+3ngRJgTO4Mi6Jf1c1PQkOv
ywmjDBIji4zF/pRjdxbmeKiCctmOFvVuORYSPchhWKiEyBKruzFxvlpxnTismuQEerTD/gV4HBrh
MuY+B79kpHwifonOf6GDstfEwDHTcu2wKU0Tygid2GcGVs6pMs+ZmnB7WMc2KaudhTwgK3mn7eBi
5aEcbTuCFBe8rm1vvw46e8JhSTkKh8odZwY1anlbr85j7OQPgjVl53vTvujXfdBaVzF3coZFw6mh
QUY05TbPUSNJ7MyzfmN32omwUfKVn1DstPhihgrVnFnurEn3y2ztvHGkKkFsDMgs2LRGeRK6/4nz
+acY6FXk68bqHspumrhoGPmLmzc7lT+Zdn+nuYHXb0eOWbZ74Pf0yxbACh27dpl+IcnSsG/rHvHM
ODvN+pS63kvu6YNpO8cupVQ1RvsEfodxD4FHZ+KG6A7+tDn9s4Sx7cyWGwZoiDkQO7fjDmuqr74G
G1h8CUeQw1YcEXXvpYcSV47N6xoHUb+sYp+O1nNADmvXBe/pdHHEZ+nJUBgpMNqRAlHpk1uRe9rY
CNyV/2xCcZvi5gzwaMZ5NT92M1rMmDAM23jyhsExAu3i9qFikGETrMupnoIoW11SlHgKHZOTAyeF
Nqu/c/3+wXGrz34gq8wwPVj7GNLM+SkQyMtOwFiB6z+q0aJgcyOWXDrQMBKw4YrngoBOxk3Ai7lO
/1mbU2TgUu1IDdWZfZaWR2Yo3MAczX1q48Pllkdf4HWtC3cj0prZdEZ94s6975zh1u21H9JrZNtN
aN3G6Jy7cpLDtsbTo3ycj3q8tie6wQntlN74huRA1CPa6kb1ECTxpdoeH62iX16WFvtS74gEz9qY
WS33tXU/WdNLZSKBQUW6TKTvDQa7h0BSlFAoKqZVLm1AeFIZ2AkzWRAHqH7j4aPzrd3Ui9PkefBQ
WpIhC9ZsgBZeg6A5jTeqFeON1WTTDQLESltPGQfsI2ozGK0+VoNoH3JhFA9sqy///3ugGZh/hFPE
bVPGsCDjNLHC3jWH/f9+mycaet4Sa9id/x7CDkAfwhXv/32RXCU567ivt+46tA/oMN0DdrHH1gTe
8feQQ7zrbReYh/884fKskgDTHb9tGv33hRDSmdJXtnH8ex5ma32vO+LrL6/69w+zJYeUgUra1vxm
f48NchhDHHYuGJf/e6zM/NAC6nP+ewbsrgW3S46g7RbqLPT8v/+wt7v3Ra2u/r/HBbUBKB1FQ+v/
nm91EoqFONEntW//+3BJtNptgsPo70X/Hi+bheip1L1jL7Jr7S6+y8n0fOpijFNNq8arvy9l0BSX
DLh1m+l8egr6pLy2O7TEOlETd47RvycDISwZvxnD2tM3ymTx/fvRpQ+GMMGsd/z7Mi+DfM9gg4j+
88JJrE5kFSKaXd62L6HOFdZ/nvr3Vn7QvtJ1ETd/76QyIhvX2E8QJHi6mrrqwHbaCP++zJg8vVGB
/Vx1Br+HaZ6dzhoe/17H4ieRMvru9PdCbo2pr6uDePf33TF3wwVPL1M1ZXP/949bdv2u6Lm0QGWl
aTjJBtaFqobw79s4mpt73jA79GQws4pfnlNla4rriqbWf1+nGBbNfqDeI1LYu3F0sjMSe7prlC7v
aMFfnANtew+izouaJJsfCpCa0QBV4XHpOxnGTN88UXv1YaJk+TKivnHdueo1XeHZeaXrvdXarTel
MTUfom9/CZVlXLKvX/05r751WzM2mDs/9YqRvfSbf6OmoqjoqdDhaMLZbFk4VvMu1lQ0m/6EWoUl
t4JCI2SO/YBoYsqdmWevzT6lF/JLI+LaGdfup+y9ew+H/1em8ne/TvtPkz0B1dsQvNv0bjdFXi67
rE2IRgms7p4webiapccSdAlc/nssKVpGKleD4mfuuvu/b1iJ5bFIxO3278u/b/QZ4lCelAblDi/1
n+e1id5KLGbR35fj5QUaz/a3s/Yh6v2/9yDrucE+TR/NVV2ThmvvmTvDsaAQX57z9/oBPcG97tz5
P7/q3zfqIZ729UBP6+8pf6+vDROf/5zS7286/GxMpB/WuSAukhbombSg6jB1bk4kaJvecJkZ29HQ
+SMQgyzsLXf8qErj1nZbldAjvl/9OP3XVe4nBu/gVUnbJwJ5ZGxWeSWqStBdG3XjXHu28ndsXmeu
/8qmL+7Mbyqe39wGlEvqbpke4ANai/W+9lr5rqXdhEmi1ofAyppdICtwO9UwX+Hu9/ekNsdnYk2H
yOkK8wVHYQ4wKb3rzOJ/GDuv5caVLF2/Sse+PuiBNyem+wIEaEWKpAwl3SDkCt57Pv35AFVv7aru
mThRFQikAQiBYCJzrd+cs6ssH5QiRWhB0XtSE+QC2zgoDzw4JIr8PD7ELJ1WCloL+zhWk1VbopKS
ZCS40rgf97GmNCslA1WQqST/W1VK91I7yiuUbfy9ZMn6ih+KcRPHEAFyBlx+ZdsM0MmqgNq/VrQo
ODEbYUonGfq7n2zRldA/Gtbhdt3443nuGmpXgajMv7oOXf1bVwWa81nE43vVNRqjbxvfgZ6KbvA+
W/Ue2qaoLRPOmOsIeK66sugDt8cu1Ckqkayf159SucZZOfKurhxe+9O8wV7WWCjISSznojT1kzqY
uL5SaKuCoQ3j7ohYNqo+/kYOy+HruCAiqGzKXrUlCf5xxc0PoSoi/WD9j01hIXsDT4nVoLnOcVEB
Y9lDBoaXcFJQFXYA7QzuXNfnpndidg9GH8VNckL0m+uMXnH6EXmmudQHXnpAomw9l+YTwU+z1hHu
ecCZOce80VTNw7iZ39B3HXjOilSuLm/aP/uR/3BkpO1u56rCMjMk3ap1XmGhPiRJ44hyD7qCAEqz
FCKV7w47yMCFjQgfU7jGxLLk+tbgtQAQYKokNhkvvsp1WSHARxz3q+dcRDifUNO0+T7F3JBrfnOr
k1JHc9pEBqavbyVvFNdz4D4TEi6CB/N/qPQ1XVwLEiH++cC547yZG+Chkg6eDr5eC+DjsaVv/GkB
WgaVcuiI/9z6aQmsBdXAF6KGNUkeLT/KBUIV2hU+Tt6ScFSM7DOTc+sU+hBvrJJ4+lyfGtYdch/i
nTVNd8sSWowQtPTP8l1eoAqljbhNe2NWunN9G7Ai6tviQhbHQJxowF41InWZaljOSkEv7GqDp8me
d5sR59Js6JAy14TdXFVFMa1z+Wt3rv1u7yyIa0kq/Pitfi7+VqfJprRJy9jtTWKo+F6Nu0Aef25E
sT6FLX/rVQUvngaG9iRFkA/EIi5eSNp9aGqhvwpG9thIUrNRdUVdmVIUuFaqoPqBBvyjmkukz2B4
ZLLJeOpL6DJVSXjB8RJTYwZMUBmCWyvjzkRlyxsjxQEVzviXDYexLNPPsUDUs63lJ1+rRRCkucmK
vRe2/WUtSx2yoiKpe1vsFX/tpRlL6wZqlymnr4UlPeNPLpwRzM53mYzMYGhcASQM7bJMi+TSiSTR
RiGRlgIUrhfdW3CC1G0vXeUXW6mskqUIQWyTt376aI7jhmBk9ir1Sg7ryfN2adBFZ0/1f8wfd5VN
vsFyyG+NPO0Onk+WYZgOmK4DBCU5rQhsYKb76go5ybcISdL9vFGyod2Xagu8VjOROBBYpZcAJPeK
HKqDPfeByzntAtOGA6fufhb/PMXcPS2KS5om+fr71IkCLFgVusZtS6gBw3DdoNtiHeZSFkNAMzpk
7+diVIFiAZ666c36YJAQbDY1ERDQYWK4yEuhuowdedUoU8tn40reOhyS+jVP0gswj/4di+Z9y3z0
s+50KFmZj4N9frVzE5qALbCQn8LRlg+/JR1AyJi+OtHtU3jiDTzlSVwuN0oU5mSpsEOspVdz8bsh
ToQUH2Rwlh3h7tvwUeiwEVcQpL4x9aC0lnUBxLcf9HoTKO12Ls2buYs29ZuL5cQuUnufeFljnMJB
FDaZCa8rhaXOKr1DREGGfOWEU/PcpxI8cZEkxEQrTaMPr9V3lvTC9usQWUoWlexrt1+d+Z4OEs4S
WqUZJwhDnOTPz/g6vvfSiieLz6iBFOyGoumXiwYc9tmP0+zsTUuOUKzA6vxZZ9Zt48SEwIDuIAkH
c0U+VqJp3pRyVN3AZbmwJtbuRWhV6I3px6I2kJSNwJMbPIg3c6OGqr0DDqRYiwU4waZTilVmgHdN
GsV/CL3ccIsOcQQ5GuBRQe/EPKeD6jak+v01AWVj5b7wuSS/5n1mHVNSpWq0+5RzuQBk45tBUwKn
iBIIRCAF7ohmugPnOiqaot1dK4/AqSGzwoRkx9ocUXdFbSJ7bjUUMp1jY3g3pOcRGA3D5FDUenUw
QKyRQq/Ct9JIt1UWaY+VUhhwKnzkQK5peCkEAghTB+PXI8ml1gTVzeANvMjXkToj1qIYa/lIbomI
u1Em930CQwkBz/AUeR66UVKTkyJJjFU/6vIu4h0BHCZtyWhH+Q3jW7MaU9E4qNwf14hj5ZQn2N+F
omDcD5NkEXq8dlmq5qpuvetop5MHQ2uM0p5UZ0LgEtWtqSoDwb8vps1Xv6ZSc7wthJ9HzC3NOOKQ
3KseFoSQ28lxuyAS27OutMFdoaNZESL05s7FeUMH1dDbMzP7iQWE8NB3h7mODpJKOJAISL/xrFbF
mbbzd3qWVPs+6FM3TpPmUQ6j9/mrlpQfodYHHxHPKsH0EaOL6RgTqaKdOh2TGMQUqkitH6/KlD7o
vU81+zomsxLJls305zGlDi4lTrIdlCprJzWjtSPlSX6rl0lIlFHmL2PeDRVu2DRlc9Pvu0yCFUdo
w2UylGmLSYEKjw9XXbvmr0flGR/10UeEwdZEk202VXxvmiTEABjU6/0VIq3bDjiu1+Gg3OSZHLuh
FgkXSPK3PU/hhxZ2R7XulQu8hYy0eP1vXb20vZ2nrmowHAsr/Nn1t7OqVxGP9byMCSO+ylWmPIhe
Vdz73V8KYfcqdbr81SJZf2n5/ZjCKvpVXXmAUK5lh7N4LQ68Y2H8kxAVVXfejSUEAcJpU1gRCpPm
rYhu166Kp/XavJuhQSvgqfpr7VxGGb7aXhVC1tYobDPN30EZUVcJqeItWXlhO9dDfCd4OldK6WCi
izz1JulnZfbcq9WlVlvPHeq5dt6dN6WpkSsz2sguUM742X9uGSX/pbWqYDcyzh99fhrrZCAwJ6Vl
dvQyKTvOe8xCHxuSqdvv+sHzpbWpkLifD/21L2jTn30btHttNA5aZIdNfz9vNIQ+eY5S1TXKFO2S
poX7Pe9+96lH0h2/95mbdVFDrKXDWCYEZujfC4i/77KsEYlPT7uyAOJr3ps3tc+7C3hSYH/XdbI5
lvvvcqxf42WUomM2HwzFEaWm385DuJIkTV3rDFcmObK/nIOJk7HIxkEEX1PA1UKur7PCI0IG2dEX
g+xYJqMBR9xTHGuU0782rJsOAb/v2kJRDIdMq+LMB84bpJWzY72upp5zRd2DD9OZcqzgaaQ4zVyu
pBv3mCGU9lyEypSvagWlpbkoq1BGBbiaN3Mx1EOHF6R8X1iyfIxT9X6u7kO0WxsVD7lozMZLLZHq
ZQlhbOZWQRNvcdK8njDKVu/q7Pp1aitR210ftQV6ShxExmN00RViPTpdlpSgJphrgnLo8VW6yB7O
JP9+tep0tUzDgiWZpOHyfbXzKWOuNq0RaC5h6a9mJfSU18WyyX1w0ZNY+pc6+qSn/l0s6wAmmgWE
Zm6dG65Dwsg+lxMxe06kJFvPpTEtdwyVUHwSybUi5rrQAsPwiLbb4NTEs92hNkagTEG68BAqOORM
hbBO8jTSDxXyWXPvrwMNJQA7XZqTr0d41IQ6PII381la9KcY/4sbBOR3rTCYF1Hm40drgHVkWcey
ix/qqTqz4NlUMen0po3Ny9Ao0YJAfHgztzZ6hCfGGD/6EujpRsViZ+gF81JBGltmVTQs56NkuScc
2UbRwRIS6/Ea3cwfaQqdeIPSKxnA6aO8KCKRW2XCai6O8fh8xXcWDau6uK99z50/0mrIjUlXnK/b
LpEfVVhjcWjum0Qh4yGKkIsxstrjlG3s+1Ij9xJJugcuVL0bx0RFbujP5kEAw/B9yPV6HRlEkdjX
eLUqGqyToLvzg7a7w2iJ0GECONTzKSJ5g4FMP75+95Ba76GPlGQ/98f1pF4pHUTLuVhNJ5yyuNO5
5mP6KtUWaIpYK0vRVk07VrdDBt+eCQBQ+0rg1yoiktkquv8RnNqgyz/wcErBCfqT14AK2/bamBD9
++hB0+s3SxGyj9iTgb/o5ZMia6XboEx4QzRS3xdXqcQDyTJeIqF05q6lSZ5P7kXzfE3whhvFkDeJ
VvXna2F19vx5OiTFpNPLV68AqiiUA5MxIdZ2NaRKNw918wJwYD93bSL5uTNFOIiyLnFRRHTmvyH3
+nJhsI76198Qs4b6+hvylDnV/DdUsIYewqx8A77bLb0yVpeJGF/XgANSR0bY42EudlWcOXIgyg9q
U/9svVq+8peiGMvlmqRRuoTtTJ5EEaJHEZ90RxzF6gAYvt+UUlyvkU1GR1QIE8dAN+9pHLsLEGj1
h1nv6kS4fjYlwwQi5BGEco6+Wl51qIln5i2CC72SvfZpGazQy0qRv0v64obIHJZR095vxRaRZ2yG
1WbBOoDeZdmPsCOwgfaaVD8kkuJ6gxDekDYyFwlxV3euL00ZLBBE5+xG0XI3b3osI/yWIxQrxPjF
GsyvE/QbxVBx1ZImez3DEG9UFSzoVCojHxRPXo1fjV0VSG5VdSgSTA1zl7nV6uR8RwIBFf2IBBVK
YMuk8rW9Snxzr0+buRgkvb67Yi45l+b6uYeUkj8i6WOgTJ1FUN+nY/scj6NAS5cBrjeLWYAdputD
gdD/XegDmKwlcBazELpxrR90y4zvSKcHX/VFYixaSa5fUNuAbd59oDbOOwz4y8kvVG/tIx20MoMk
u4t7khyNIHYfSi8uEIBuX0VUmxxkHKUD0qk4oLVJuBxKoX6sROnBr+IeSR2MssbMumgRHiqRZMQ3
bVH2eIAoI6r9o39kjQEZO/NP0Mr7G0Vu9JM2bVQZ3KKWn8Yo1CdFsXYPBHMH/w+sZaXG1Ua+Mq34
7t/WdbgUG5Zsc918WBeAwh/DNl3NxblBDKtPZOu17Xc3AySVUefpLeRN/ZSUXn1rdsLiuwPKMkzN
ovH9+zS1YpSr5gqpbz5obmjbcHDiJPCgXHCiuU5qsgGz6zDdzMUu9/RlFhagIUS8cSxfu5gs6Xa9
BQhgLtbjGLgo1YjruWjE+UNDuusImcq7g6G+rJtWuxSjD4HNOktDpO5JXSDB74s/gGGJq6gqWNLM
dfMmDLP6Bs4VtGX6itdcWXrXqtg0XfYMFhjqueXJjiSa0bkfM+2oym8tsQWIM9hVbJAxg/I6NeZV
Hp9FNRQdkeyQO9d9NXjFszLK0m4uIaWoHa3sbe4+14SaJG6YtP71PFGSi6AiGsGtjK6DSNrUzz4c
qq9zsLgArl1enyG/mIvKIjMdkfqXpgEoRO/17rvkeV+leawaULn4but+Kf153DzI/dlzPo6cU38n
9+SqpwHwz55fnze1TYI7/+E4a/BBP/r9xu/HeA+zMd5rsXdu07FbI8cS77/r572vunIgYdaDbKD7
d3VWMdLbc7m+du+JDzAff4a9l2r5ft6bN3U5oqkiJy0GYv9q8CQxHP5SVo1wnYt+uo16fCi/TvN9
hq4WRleKJu2+6fzzZj4Xk4LO/uNv//XP/34f/q//mR/zZPTz7G+wFY85elr1P/7QpT/+VnxVbz7+
8YcButHSLdWUFVGERKpJOu3vr+cw8+kt/Z9MbAIvGgrrXYxkTX8ZvAG+wrT06pyqbMQHDVz3wwgB
jf15sUZczBpuZT2GKQ704tmbpszBNI1Opwk1NLN7i9DfNp7n2pncdbxggNfOXeaNmZbmIqvA+5a2
EPYWExVMApKlH8XqobpqytcmvUoHlaF1S26Ye41aknoAlV+sBMlv7e9+cwM5Nww08xDJ5CIkKKpl
6zIz+72WpcN+3lP+3Jt6oJySMY0DdxqwNNl7srRpwjY/FSFQWk8d/1KyMnGjBda4/N/vvGb9fucN
VdF11bQ0xTRkxTR/vfOhNoLj80Pjo8LGda/LaX7oWzE54G4x7cPerslvTDWlq404kwHbGJAOmTY/
q6PKQjawrL29QHLTSVVRQ/BmqE9WaFRIKFA3eLoGnFTsAlh9/yoXbfVeJlWL+0zwWALXvw3Jhj+K
8mMSN+2DAmnqHIPlnmvNton2kgfFcC4mEkmVQREQz5+O0eAeuH5SV5D3W+0RrEWyuBpZsptbszz+
y/mH4i/nFxRx07cVREtPwvXU8xrEOupuT/T5f7/RlvJvN1qXRJ5zQzUlKF+q+uuNbs3MZMLqZ59E
RHr0Yrh/8x32U4ubqiFlAbEPtbz5Hn839zmyqHWWbb/6BXULUxgd0W2gXqsbwjrwYWMeuFQfW0wz
p8rOnPDD867nqdOuIf/sVWj6Z1cy7yr9wtqgWaW4ndlcX5vGHmvi4VcMYpZiKrebNlXNe82TjnN7
yiqHiLlcwOT09EOFvPGi7szrq1fH9wMx5nvGgN9OmAA/OIuWAtBwMSToll614dgZRnDT9sV+LiES
OB5/1ndHfJ5R4OuKzLM7BeVHYC6K46nfXTi0UbOvQ2VBrZwr85N1HoHyCJAOQcI+HM6iV96PgyRh
8NYRSzKb6W/xhSfDcMdWE59F1P/XgIX0r6I+hocMDuudYmISFOZaimEqR/+ns06HVwpaCPOj8V+/
DH/1PBy+58VYhX7Q/Fb85+ozP7ymn/V/T0f92evXY/55n6f8/1+77MP3Kq9BEvze65fz8uk/r855
bV5/KbhZEzbjqf2sxvNn3SbNv4bxqef/b+PfPuez3I/F5z/+eEU/izAr5qzhe/PHz6Zp2JdUQ+JX
8ueLYvqEn83TvfjHH5sPtKX/wxGfr3Xzjz8m49S/iwDRFFVSFZFBjLdK//mzyfi7rCiSpsos3w3t
j79liJ8F//hDtf4+vWJEw0RyQLVkifGwhqczNUl/tyxW+4DjNKgyhqj88a+//ecr7OtL+8+vNLBa
8i+/eA12jcj7TGemDJ5BUkzx1198LHllCwNHx2Ej6tawGBZ9EPqbVp6ofQUa0IT3A7nZzpsibDrU
sIKzLhj1NmGtysR22p03EfNIu4blRjpIq7bz5ioE9XaYNnMxH5BAsjOEufArCNcKqqrbedP6RA5D
ZdIb/a4TsnRFqHmXxX6e2HGbQIScNvMeARYq1cosFt4kPAqwugAfboBynHe9Uk4XhLOMhQoocAqD
4bKauiUKSjsD3BU87qOnWmBvGnyVrT5cWUGKiBHUyEVtFJxGnXRsdcvvAR6nkFVSgvMDUoxWGi2V
phUdULiijYbpBlD8G/BMrP2ystsGutpuZ71eocOSopTro4Dh+xZBzHYL/waRYmhC59GHCiYYXJMf
mQ/taMEHQn2H+TlaKuCA41oLHU0zi+1wtdJJMZbduqrZlRMRhT6JCToSYev5OoUCY4J5LwxzY+M1
yxJ96O28ka4sOsU+vAUJka/DCnetSVx2EnKPB39b+qCUBrlzk0LvlpK+MZtX+Fy7ADaN2NTGRkbx
pvD6YgNmxOb+DBvVV+9AmENiadIvDeJZbJXUproQhkkF9FdRVcbQvwqtjpNMsZP10Wkw0UiclVbn
jZjhsTLvGVccWeY9EA/6OlHRJpgEYucrnzfkDn7qxQrQ7eQhVXU76phMzkKvTRR1MItXsrBO7qZI
DlpTC3hLpD8X5Um5kWpEi+zyQdbuSIcNH5XokB8dLSTA4eeR3LKRi5QcXkzJEt7GQligPmqOvITW
pXBXyihQtGf2LPSVMX557DIIXk6tL0fxtukgWtZLTydWtoul/WR68xT/kJyrjTrDPkCGQHPRoa7j
TQdgcJCRArtVhjsV6Q5tacbrChQCyxkiLzYWgVKzDdCMX5S7AX6tCObdRoduPXab65v4gHpPe12o
sR2eAUMb4JvtIEN4yEBfasMbUNSXluygJHeNbwz1xs+cjqeQtM8n0VoLpCjwYFbvMFfgv9rZXXan
REv9Ef6bTK5WsgE1wEJFQbEdSGluoVog0EyaxUU8BFJgEi9gc/SDXWKX6x8K6634SMFq2d1tdx+e
9EfBImnrNjfNXYcAV2Ibjs8aGVWzciFbbizvR3MB5STcMaNEmuRMffE82Ib7Sl7OxvnykA6wDu3i
uYWXAz8SoiJs3sEhcROpC9GNrwu0UNVtrdtDtxpDcpe4KtnjJ6IDffUeQXAk6Q1jJ95gkn19ZxUW
N2eIXNzdBhkGHY7UQnxFH84izJK4mE4GK+QPwMJgsYwKRntWhl12lB+US1otcNIpfVbBWIc4WFeJ
kEEXJKm2V7L7rpi5ionczxLP9PhcmAB/7QIxRTSBUge59OROvyFV3FyyN+Mhe7Tc5JaEgd67RgvK
+Rk5I2M95lAQQO4vrqSwQbIaDlSnuns35IUVP6AZi2vuQjwCCE4bJ7Mc8165EZ5A3PLH8Niqr+rn
5Chlk5fbsjJG3QzaECo/Tic7yUdeL4k2R94qek9LKAY2XKt0LyuMFGv1Md71LDTAoxPhvetuysfh
KL8gKVs9VaHdWwsetg7m5oEvtf2hJ1sV7dkcBL7LA6UlSxn7sYQnYQdNytQX/ku1c8ONqLv5PRkJ
lEUM/EedFtG21JXc5qSST/5hbeHpEVIEk+4ilL3Vf1jvwb2yqz/VD2WrvYYf1olxZ6xd/Q5sPGI9
MoIxD3hxDR2BSEfMd8WxVlY4ZEoXDyfIhbXVRrdP0b621dts7W26W2LeBa8DHcqyXb/KrymxsWRt
8jykS8xjgo8Sy7fKLpwPApOK0+0LkIMX9SZA2zlddnvL0V2ZfLurxKgN2N4TvATMJ0ApY/xpl7vG
qe7LfXPdhRZjBvH6tfmDzMJIFJH5iqs0T7XyzNiBXB4J80H/UFMnMc4a0uGpg+totJFf0R/GvIqf
FK9cTjeAi766mOeItrKOPhokMhZoNsXr/CwFDve8fr3eR0vpLf+0GEJtwVyPOs67fP66xJvoaXzQ
bnzUBPgZrHxX3fTLgb+/W2gP4fO1XPRLRBJau3/pouV1UxzxgpfwsfJwB8Sm3vG8gyhuintvK3mr
DJ/4o/COuBvfby+4fPX89qAlBQ4fKCND7tvDTfvoXTfwm8hNjD38qiWsmyq3xYpYpy0MO62FELzO
eNEx7kjb5D7ioYRXK7j+KzrygWVLlQsllyS5GK2xatZP/LxP6T7Crmxhvfvnxttqt4bKAKJ8mnKM
VhHrBs8envLuIcJ9SVpZdwSqB2HJaTxSOe0ChQtDeJkpCcMSVmT1Lt01T97egm02HuPR7kC/P/ZQ
OfPHSdepmJBrqDEugfM20uNYABA61cOtIf4IYOsnxOUXDB5h6no4piZumnym0ZoAmEK++jQ8Icpn
BojL2sbd9c7rXuT6s2aQ5ddbQgo2lvDEUX1KagsgTAED5Mg5VFgZ4uBC02OwAGjG1gczD+h50kzk
m0Eg6iXoLmrnpEBHoRD+SDb8Q8hn6Q0oFi8Z/8UVc7Nt8A7IXrLvBVc9+clTrO7lQ8blNovrvt8s
vKdqCxEm5NWHnPcywQwkWw/+e6ffRLhcpBuMHcJ2iSiynKLgs5RznBaOeYUSmys1+65fcXnVJI/m
EAaU8j3A/estFyu1m8aBkuDbD2W2GfIlJGuUfOoTsAr4H7v42doq2+hMjn2tHpTb6y2CfFueaGJ5
OxY+jVsyxGDZaouL4olLgDMH9A+qTjCBTUFzJE4SuZK37lgLyXey5ajaVsoW3jlx+/t8iazQcqLP
b6QMSLGbhY9hc4iHm17dj8jg7TI3Xj42uc03qH1IwTscOU9eo4CoEC/PHdy8zIrpF4EzX0Qjaqef
Ldw46h3QnfKtQScGXRkBN2ZhPWiLGIxUtELPBZS0XK766P6aL1ttL3VrwJBmsgcLRn+5YL1/ymKX
KEwsLCqerjMD0cN0qt5Ob4PKNpnd2tam+ESnsnoQjmq5kvQFugWoe/ItobEZfYYxxhxgy7CXsFFA
bmK3wDqkRkIAYRsn1leC6sTo+sP6UXZW/Gj0mM1C+0BZ3Q7f1QsL2ecU1aETtWO18nbBbkDyhZnG
wrzgU84lneVdd7XHm2FlvqmX3BFvkvOIrts0nDY/BMOpDiyd9WVFxsnpVrJjrRQ3e2lOwgojbHfi
WW3bDfCHnfJcrk+TEt5n9TIcmquLvSbnQNxmp66zlZ47QetE/T514idxHXr3gMzhi5k77hFwI6ii
qIiGd12OspcjM121WCuAsHK7+BGedGMjEQ12JoudPrOrlfhmPYuXFtFkqMAPiAd3p3SZxE59N+6Y
K3EVK+bsGlBjpHxAlG2TPTzn6KTuktN46S/VA/efDwvbXXGCL1gdeHF0g7vIN/V9f4+nBU8sZjPF
EtG9a3LAXuNRerh+BkBuIW1m++tDtWUZ0OOAxW9Qdv339li8qksUP0PEhWSeIQCwNkpmRrwOzu3G
vxPujQ8enGolPYjNxQoX2qOkrKSB2faCRYQuXszrXcOkhCt5lVjPPOJihMVvSTq1O/cBueOVBlF8
ZyhLCcHFGJMB+wYCQARCgxHe9rKXCDQ9zMllDbJl3YpkoFzw22B+2m4FlqZOl326bBBHewV6nCu2
9OrW5W3+wXt68h1Biv0R4AC5qo+rK6yaA6JWnYUS1gOrqvK2eRDfUtJbT+YyRPA8W0JrMoZFXe8L
JFHJqPfMbo/duTpXaPKEi+6s5Csr3sTPIaJCgPd2CMjIhEeX5V38zh9fKm5/yweMOr+YhRVuy6Pc
LdAhQSkQZHxnHGTREcJtS0L7lgQkXXPdLaR1dlabDXmfDPcM0eGBj17GeuEdEF66cEUtcegrssT+
bYeEa+ZEzZJlk/VDY3oubPlbCvUU96sqvDOKtwFs/keZQb14Sio0XB24wNclswnptt9wz0GTqDf9
VanRnFeYcwZmVtmVclUdlmXmVmsjc6v0+DkU7SYCOradN0aQWVs4sywtqxdPSbptF1gt+mTtz725
bt74KAJuLVFlhmEiuwadrd4Vrb5QEFh2qhoNKfQLS2b7LJe3QViw4pv2egmnjXkvFSZfgGhqSZCB
xxKk2w2WOCnaTR1B2DWI/vxPR6tF0Tqa3jOP1NZGBIs2Fp7Kyse9gdA2Gr15gcMP68x2+kDZZHkc
KtxqK4RgJY3brINXrl6xYPay6qdnyLw724OMSQqb+Kgz3DZOk18IYXyG8i7m579niYY4JSLm/qKp
VoARUn+B9m5oIC6MdqtD9pRpM6uU/tPcIKqxVtRNZ2xNPD/edHzAb1jxRI0tHERWEsiZP8N5gEaM
xYC8rCMcE20Wk/sO5c5hIUQwHlacVNUP7b6zjYV8p98pe+xf8mhHFhOBIxTz0RdLP7PLeIShwVzU
Qv2cub5bXMj8ezfBwt+3z/IzC6Trjr/+EAHZsYVFs9Zt6zQGTrtUnwHlvrDq9HsX57ng6iA4lJoQ
bu0is7tLiWP7s78Vj9KLfte8CaPjfxLi5EbDRkNCbCnHDt89eseJ5spQ2T+7j+jIIrVIztobcJDT
wELruo6Ds3ZIWL29Zctsw8QDOGlx09xMutL8Cn/g7NU8xevxM1hKLzC30UA9YavOrTNtmAUfTIpZ
6fUwiZ7rz/ylRIQbyGSzCIyVtOPmlZ9MLuHzPUP/QVCTuZv8WKFW52AmALsYhSHtRnmTef+d6hXf
SMN8eJ+6pKtxjFjydRfEbY8j3iRr7QRvd9/DFDyAR6yREYfNWPNOs8UP7KBAdUHTVG+baI00DMZC
OBM0jpW7I3LbLJOQaThDfXryloWH6qLTwFNswGEmQHbsfunf8FSSUc3eYB2ypuouUI9FJNMvgvs+
LAbGsfDGuzcW4SLe6JsrzvV7lL5Gt16GW2VNjF9hVb9q3mS+gg/OWiqL67jI1s0Oipr1BilZQLjN
TTl+TcVZOIPMwycOdVmQYcKZ9bOyI45C5o+B5S669bH0laDjOAgsRybfa42+xFlEuA8zj5QPKdbJ
pYLBwVstI0OE5uoy4UX+kKu25KhbYJKuf8o8B7JnvyrPAVPDcMljZCIcN6mILZSVAgZSWVh7ER94
e1i3D9GtljvGpdxKO8zUk9v8JbiL8UpFIfYDdsrJ61wjWvgP8OzR6+J7sdzubajR0LKDC6rX4lHH
IuYDkhfiMBJiQzzBql2ldsqU+k7eVOvhwrdRrqxlcesREHqWVTt+KCQ33bN6aadJ4Dp8gQJvsRBA
kRFylaBspDOT81ORurXv8LUXuZNALIb4uo5DYlt4C6xViXgXoOUlkuS6em4JP/HiTBF6sDHta1G+
vssDN3o19iwHUvMHMiiKsEcuSmDtDuSUx9HWVwU2zrZGtoLMV+BqrFDKOWJAjCBcsCD7Afiqu2Ed
KfqL/uWKLedrgDOSCmoYExMuYoX1+aTEwau0Xrav2luKbSomtTBZt8RGDBmBz7ssudcuS/Fx2BS3
IWGmgUnMGmheIOI7twCDgShERxzskj2TtPNhysZOITqoFQxvUuFIu1Gd4y31Ai4sT9GL+UkUQSUA
w4MxC7UuCADxhbdkqGzhicW39jY5lD9dG3vA7/EFp1XtrR5PaXIIoiXKDtFT+8kQFzwXkNuw1kmY
q+26Y30QUNgQnO5SyOsIF6oD10VwYqOfoFAQ5YqO/QuyPIQy8HQgjjVqlxi7EgRSS1f8TCq3fiFP
23LT+j06/9cJe7/Qw4X5oyb+Bf0Y4c8Xcwt4WU1XAmEfP9z2e4vFNBrpb2jt4kSi7hG1SB8xh11F
twY6EkjGXdIX6zxqhxTuSOtIEhD5UxLfI9qfXbBlhTbVVSu/39fDFGZhCNWjw+Dx7iU45N94wlK+
Q7ob06NzzqDHwoGgA3EC5O7KG/xEjvm2W3t3yLvydaLzdCKstRigU+J5+RGf+JH4yp2h8eLco6Sl
mMt0hHu2tcIlI7Ti1A+yy+qFSNoayYTxIT0hk1Tui/9H1HksN442zfqKEAFvtjAEPUVRpChtEHIN
7z2u/jyY70T8m4lpdTebJF5TlZmVOT5AvbiJAu0lsigVPK6c5tvwjDMIWnxQsF9lRt2eT9VFf5lf
SsvWI1xjneKIppjTWd8rG8VlNa0vd42rV55jPe7m+3pSIJC7cQCz5YT3/pQxNZskmHPjmmpX39wa
7ewz2G9jmDz3nLyH8p6exhfjU3V7y8mIPvqb1C1Wlj1DIN89KRLKRoy2c7TPK5x2tqukxbBLygjr
JaCKwVYD0euwK4W//75vHozqideBQ8D8cHFwizqfUBsNGa/NBN6lrTYaao+JaQ7bIviJIqTc5qXT
yJ5E86m25JHvxdkHwjL/Vh89FCWzL2RPPTlwQ3GKsrDwhDQkWk2b+dxX+a/jMd/YbjpDoKO3uqNF
NhEusrwJNFcePf5BlcQNGH7uVzaKjM+fHZ3xZaP3xzwKZja2iy+s+/G+CZ4ti/E5f44ndhoHtgjW
1fOqNprKLLmL2iFTnGzX7BQX2QnDDW5R7uhQ+a4E5U61MBresmXX4k2d+KrwyviA9arQ3/Le+b4R
jI5b9oVeHmF58Tr91PDKK9ws96oFI10nNX38cc380rMaf2OP9nijpRvCdNLcg/DXZ89otuskWus1
vSOOLifIbf3MnCxYxfPsTovNEiPAIN9q3xl1iro+8GA4RdU2NF7SeD9jL93SVXJtp2thJAROXJKd
4mR4rOsETNot7k7WpsuuSHHalmuNDGemd2uE6q6C7SRGaWeOX3v09AfDNJC7pnzISFGA//ljJhoT
g3aguzyLdy5FQMGeLum3vLZY2voJEbIvPBTlXb2H1/Cu/mqU/+fhMDDY/E4ShUPVFm6ti7Riv670
g9r30OJXWKLA9dmj6mpXZZc+uAjUsHgv2ZgJUBx/e/yj9qoZXYEcctZ5mlfMM5uL9D0PKIns5Xvi
q6Ccu3ZvWmmbjxm/Wne1/r62HCQrHJ3SLZa7pHI34ysSsX3+hdTH0z/rkpFfdGE2mWwA+v24k95x
rflH/EC4ONImcqB1ip0w/VTltvXDrfnF8auyLO9ckgtmlTe+2KBf9277Ry2OJwdObk0FM3ASvrjS
033rqHvzVD1xMQr/4Wg4N5vFvKM3txnXN0UfxCblGTrBPgUI40fqCqziwojfOtk5Z3r+T4Mopohq
T+7dpnJrbO7vJHw+cnYABd7IxbfJC8ZbnZyZNFv/F3ECW3bGy2g2GCmVGvYU5Pvsp6P8j1OX2JV4
cYRLeGCVdbfiV/UgrzHkmFgJdnWcr53hBX8RL4DnIgYy4EDJfoH8GP8Ud94nL/gfbFmtP7zJoEaz
dQQsraoLD7neBzuV0s3X0pNM2/5pPuozkwSH2M82mJi1C6o2liegTv+PaxnFQ/Ym3ym9yNejKdln
RwlXgxfM+PldPOpcinMMeOmqGM7bZBBkpTtpa5kRSIeQIKaKvmfTYftZHmnthm/rm82Jd8jwzmKR
8eZjGMe22xMGn/viwu5t79P7nLhsKJev7/cze1uOza29cygm4CfgN28xZYIn79SP5dt6X1p/vpNE
k39yL2nqJevP0fzDRUP5HxyVz4BsC/1g/lCdCIzrFH6T7KLXnPLhTbtiWWfeiCpjkjVjuR3lN4M1
+T5s+7+MvmefXdLTdBWf+FCVu4yJyGNxUBnLwV6WLpzwcUyFmD+h2N/hhHlCUUhRs5089VIWVOCa
lzzkjeKxd46xp2wRSr9Yh2k7vY5PyTePWNRVNEtnvFZZut0FSByiItrwNBo7YDA886gucLaSvhm/
Gm6ckdhmktSTfUuNg9CL8p08YnHFnM0aMTgxA7ZENVl5TY25u60WTnzUfMsHJhjfmFOgmcboHVBf
MV1z2ZggvKToov7YNIKXWn6O3Jj4uVuPucnBVLALcPgHUgVtr5tZrnxZHHPbGww23SsO1hQsCrRh
31Mik/gjeRSI+AT9SPtm332Ob0O70UZXfk6O7vLQqZiJqNFoDi90fRSmr6XiSJ+ap+/KOx3fAUJg
R2Nh3GtOohMy5GiXibjq2kwx02q0H4wUhhz64bakycUH7Iso6uf0D0eTsbRxz30K3ab/6R6BTOTm
Nrtis435fBrZ2sM8iN8AVxrumu/CvpH86HV6jI2HKzbQBRFpVEi8K9B8sg8qcUs6sr5sMNJBIgwQ
Dz5Uxl5F5g+j0BWugoT/2BWJecdOpMEHTvnUSLA/gvvMt3k5Kp7hm7f6GYIoQUFRjBuzlwPGAJO8
qhiS84ni3fiMx9vqkzo7uE5FYPNHkPSfLaahIEKvPLY6sJ0hA3izMYowGWEHIucY2S4gnL+dY/xT
HpAeQejloa9BsUnb+EVZTlLmtiwLJ+yd2ry3vV+1m4WVTxucYU6yJcqSpF4hdQVf3SK4FHGcKNwZ
atU3f5jCccInUTT4SiK3VLEvZ0S9YSDRnl6lGRs1Kg2bXUAPv7zOl+zcMZXPhnkxf0b8E9gSbKjV
zcJLT5zaGd0O/d7vvFHZ1HCLL/U5JBbbJuRwU+1zNg+lMhdJeNI8Esu++of23R0TgjBzN8Rh3c2a
9fhN/5UMzP3rPkyUhaG7pmn4pMceohMca/hPeUt8663djw7pXM78qRIezdNzlnjlRrlCSNIj/I+g
mF36GggvC20/MmkibYN9I74sy5lXjPr99AyKwyTbEJISjw3kv/eFYG+me/yG14wQ4J4Ff047w+mU
XEUiaNY76y59i4tTmFvJ8iEtldAPDEy3XMH0l/apkqyxrHbm0ERYCWNEgQn6WkfAiWKb3Tv48dev
mI/iVsW/aj2VYQ9risVfySiI4HEtELpoflEcB2dSb5qBaZ9xT0EAX0jj5w5sgJ/iA/upQiDBcF9Y
V+TTcfbQts1NsjazSQFjJz8RM6JcWS5hSl8d6HnDWIebwgZnFwiO0QKUhv3c0rjUHkaYxjnBYNwW
T+Enfokl1b0ntzBcPD0q4JQcCXeR1newmHZ+lYlisCWZmd8N15nXn6JLop3aYWcgtqUGdRDrhT5H
9pmPS2WcPKmW8+q4jlEu5ZYazfoy7rniFI/0N0ROBXd4TB3LQ435xtueOYw+gZny63QMz9Cn3Vsy
OCYzTrgSv9HDQyhaH83IyuDF3+v0zJYeSz6BJ/yNPyYD4ohp3fVCGrYWxcYndvZc39xwWDVzuA63
8az+5VecWqad8YMKrPbSCM+9XRAcmcbWfe2puKyJghuWnYRJ55qVuSGYpWtc8kNYtOtZzcOn7H1z
MZ2BTYYvM/DttbsfLlCc6X7ne2l6gkThz1eap674GL3pInAcyTBTC7VNPdqW4iUCHotuSR/GTmNd
C3Z0jzftLcXsV/IwZ8QUPEI/79Qv1b0st4awhVyAcUBQxqiSNeyk5AWPOCvxgpLamYOCYoO3sum/
U3AeXwfeIfwG5IpWoj3Np2KHN98W6Ii1QGVXucMdXHaOsb6005vxQtyidpH3XI/qQ9k0m/adPJVK
2JatM9xl7JsScNtjvLoqAkvhAEAtdgsfy43sol75JE+r4w1CQ0BlEWi6EnNG5+DXEwvlylQZq1HD
Zmm8Ed1i9Kmfda/dk0rbI71/xogNknu9vtf4a8IwysHLLVC2M54f8wuEOYQRpm06djMuRdyAyain
HiFPlwfIhQeN9eyhKe/SC3O5l/ote+VSt8isPghu4iu/EEbMRqw2UDsIh9jhLEb3fkn240XHDJGp
h7/gXXyf6X0pvHf1R+Ene9ldLRhtBf9tu/sE/6/2JcMQkiMfms/CCzxh193jGx+HGFXJg+VQdhEx
yjh82Hzu6BReplPhy4RdASqtDF0c4U3JCqb4at7YmtMbi4wDT6432k15mhzcl1XMvLM6JgWOQ/kh
AmE8SKXrOn+cvKlgZhZO1jGIJQG7+SsUJkI9E0wIrowrmu+ecifftvM2or/q4Fw2BKFoHC8juYmb
MiVZnMSCkxS6kbHrKz8iR1zFExAuY4OKLA+wHWP1o11e+QfMwkxmiMjkSd+zilLGOAzCWTpxsTTz
HuqLb4/QgPXr1VwxZCwTPtpWPpq/+JZ/T4VT/EEIX3l5Vsz6p4i3xtCRo86J39tD89dgx65xpdvG
MSEhzDZfTcxNmbcY/mOWgLZqGwpwSDiUbOGNp8NnxA4Ou/zxXT5gDn3SL8iEHPFgvsIdYjnI2G/i
EZoH3+0YEIUqSa8H7Ca/5p9UYg/ayT94jl13bia7wxgw8cfxETKCo3hMzBI8W1zD51DbJciucTJ8
EW5EpLZVITr9pXeJYqTcILrARF7M1Ol3/E5TEeTYobsoIVrIE6/fa+xTJD3f5qEKHXzm7hm+ehth
x+kgkv1CXvDRKjfLuK0jW/LYBrVbK9TA6kv4J73O8M0/+CZ3DrKIe/a3Rk5haZe48jv/Hi6N7zIa
oVP7jnH/HUpRcMub8KG/Th9hspV2MgNpjvzTUqL89i43BUDcHacbUpZ8uMW7MfscGe2t2Ue4SryH
Nw4FvK0RommqV/Vrk3I2T+MWnqHSHSux2f+E5rxI/viTvnSQb8JLL9qs+OqufKiQPPEtU93qbn6T
rKAB/hz6N8iThUjs1Gt8k5i3N16juzZX8Vs9pBeyF+XGaSE4/9OjTI/ls/GVcKVaW4AGcNEbJLNm
a3gSoC55yiQVEpkABHoTAZsd8wLlQxBdfvz6oq1OQRi2k59Sg/0Zo93da0AhB0/YC+8xvqkceLfk
vtzQBhRUtZzgWIH2O4GICHbnt8XfsY7/Mr5Q65j5IWN+bo92AW70lge42L5B3KKb8rK/+aZvomt7
WCvkiYsXIYCNhOQOYHnozvlFPwsujzT5rNhYh3jTvFZXa6e9ENj4MvnqN0OJCr5DTnKQtxpW2173
jN/ZutEeH9JrdiYastuScyXGHroXYHnKzqsr7Qofj195wxTObGzR4QGzAMy/EjUgV+uH6N+7z+Gs
82mhb39XyBaj0SMs5eJGBwFTBr5n2vXILu7qNnvFYvSo/asjnFqpOcn6jOs12vIXLCbCfbT1e1wM
oXwQHNKCbQgbWElEY79cFXmnXygx0/qNPLNDzvHJ1VMfWZfVPruXsWt86d/8rMfm+Y8jgoUifTAy
klHZvzcnxoKo2GIqIreWX8bOS2BqZiwX0dM5HNl8QjX0FTrb2gF2HqN1iYhvzRXdpwDlRkeN6jr5
onqvlLeBImnxJNlX6N3xof9hDIZel0JOccTeaR7jjVwRXicuVibYPKiHAHuxr/4tf0sOrE/I67K3
BZBthJi37sRs/Fu/Q0WFTByWn67xVT4SDTPuqNQrjj7eIjcmDSIOHe9Q2NiaFifpA1z3b6KqOoaP
4rhKxMiAmD6DeWdd6q9ox9ZawFOfaELgbSpn6O3sKHDdI5/zKutCPDITJumjea75wCNxSi7n9vSs
YXdBp/bhA0WHcGRqjUMBAP6Tm+4tTffmFWHZFZnrtfuo30W3oY7ONtUXJzZp2QkDqiwf5cINwk2j
71ENqat7NUA4rqm2VJ/C2kHgTWjtizQ7U+SUlMfNdX5rb9rLeGj8LN3FKgGSNnECPgfMBeMI4WC9
ZeFOP4sISLiZgT+WHyH2yb/bB4eEUDzEaxs0j8AsVL1z5CimP/v4gfrmszHc6QHX3TySh3WnKe1M
EH/buuMPbFJ+eaHb75/YlpEjbVDXghjzU4toOOyy7fkf2XXWM3mjYVh94kI/o2ny6pfmnFBz0NbU
TtB6pUyl7OW/3RedKhHATC1/BjcyEzkSxYaMDTcStzjfUE8G46Gozom41X/0n1S2OXQivsSjYbha
uoVGj5/0VP1TnaFDPB3iSrwYFLt42LyMv9jWlrdkW5wVNmbvGF8CcZherlzy8KNGw6KwuAi5SMat
OB+7cWsVr3F2HYm6jzZrDiCF6V8N//dODYFjMWUGmQigTWAr9/BnSj0Z6y90ErQ57CDTy8stCfK1
5Eyp3zekWLFEMSZ1a+A0CbXsllXWlKDL8K6AV3BNOK4jiDqVh853sk9ea6as4uccLYOn63vjI5e8
yh+/42LXEqW81Q/EC0TT2lDj76+S8Ud2OXNTGp/Zy7mso/UCDm/ztvubfPkQs4OGlVvQ3tp3Uu2W
cBuVR9IDyJiMVLdUtmV2ilFmhGvwiQCtj4iPAdHIkX7mfXSswDKWtYSluwG3DJ229iLuKoJJrv+F
VmF9fjF2JrQpE3AKMtQj9zS09AZzpyzcjvNryEz4tK8RQeh7ud9QkfCG8+wpBUhGK1vAYTwZcEpz
JS4VyAhqa3n9+mvZSy/VuMuFwzBdu/KVsDE5P+XVVikRsjuIDBfhIYy7cXgp5r0J2wUHWUJM7KeB
MKrvWd+rZBgyZmwC1xRbyhLqsjVajVR5Hi9gCCU7ZbfsmfGGs5LHgcPCOB0twQ8Q1c2OPG+JLtWZ
6gI8fKqv1gvypL5DG+t0ENblVhBsCiMcg6Tyi9HAFrvcCQ3Hg4M51nfDXf8eXv4j9vuV7f8/nv+/
X0oKpzr5SsL/tAD//bnIDFd0pEEPx18glDkVnbwJRp+MgN1/P5sDXcWJ2HgZgtzamabo5T3AWNKy
E5ggh3Vagm4fh2MPlML/GRWK+nGWtF3dHE1BpVf870f//aa8FAg2O6Dt/34mLQW/ba1/479fE4yx
Meva8jsVXX2eyK0nTvGvNK5a+/9+1qy/gVfT//8Ps0f1/375f7/x35/7318x1Z6sEyEeyBZTobf+
+0N5ZiqceOsL/fdHu7CkMUnkdD9oWXMJh920GjOoTArOfbBVeLOSHuPBOLblJggxC0IDJCddR3IG
mSJ64cX3tJ9PTThfp6Dt3NDkqZW5ol30Ir5kWfRlKfmrogpfsjh0GzVTidmF3ojTmSzfxGvYr32A
Y8Ck+FFJrFyVPQPBam2DrMhNhp4uDUlZX7o23OQJxs4lCIJVQDUSfO3OSiK6BpbaCAgN2uQenWiG
i4QQp898KMfdEFOfMnHC1adzb+qYuthV2xP6QIpuFo9fpVjKBzVAFtWG25l4Mp7KLin4jjQRTxIJ
C7S+AxodX/KOKVwGAlf3fe3XFOHiTWVTYR43p61rNvMnUyGkxS4UHP1AynuAJA2PAzfPYijLGH2n
htqiHeqQISpkje3IRZi2gM2jOO0IM3oOibwvUaeugyQB9EBPfMJW1Mjoign55AshrK4MSeDQCP7D
Rb23tdVrDP9TxHTDQAqD/NeKyJn1CIV/K22WBb6c0ArRkRfjN8G3s7DAM7JYC5xSI+jFQJkwmWhf
mPreJagpSN+jxSD1wCWbjgNPECvT1gWiyZfmkkeI7RAEzsWvORWJN+KtPsWvFf1Di1qsGWgDkjl0
J3UZXQ0DEUeILMYJo0fcDPiAlfgeJJF8ZeSPDBpFm49GVBZ+kS8gcW2W71vte5q3WiEQOcUZOBND
6PKVe+2ExF2KM+x88/4ZiFG1q/J/YoLyIWhWh5spG7ET1fYWXADumptYAnNoujg5J6Sq9N161jCp
F9dMW0jnpKoRKZQmooWloyNPjc/IMDpfDvRvC2P3Wc4ApUwJ5bGobeYYeW3KJwpVsE1cxqdzruEh
npXBVotMil622s5Qeq8cpmnbzQtq7sgCD4ZTVPTyUbMSPWKfwCHrHRNRiCNTDjM8u/41Y9QcKnPG
xRFMxIyJFk8K9kcwRiI6jTVPOqN2NT45Aqt/ah7+JnoDtJZxt6USEJXMku3A0ORaGI6LOe8NQqeB
tagG1KT9EEzugmoNBekgiBpVX9OJdA4DOfvS6hyoq0meRixTyOE17BnVTUxpCQahAFceYFVFcMMw
4WpLFOvWqyGwH37WbsNRllS5hp8lSv7xJWAhkQEGGCGHpltXIercDPV38Y8sECLTU05uVcakp6+p
yOM89nULqrunpEmCcPIxKk+dGtFtKavoDMUC9Xwm+osTaFyo5PuWm1nTDzpfwED4p533LLNhAQUP
x0jdmjIS/6XBiwXzXjtvqfqKKr3iiRe3015SkXuLiAw4YsOtqpkOaV4MQWChkGcknqVx+IyIqLVL
A4+vUk79mXRmJ8Zjyl+znDatSRjLhFI1ZDhy/GkWNaYBTt+bZXmo6ctUQU2R2WpPKdbJUs8KjhrT
zgRALEyz8W7FBJjMkauh5t2lxDIuTqcf0RA/polnXWrWTM5B6iHL/m5Levt9EOEBL8/KBfvcK0Ob
hGtJ3NX/SYAwZebUQ2ybF2hwteZ1ygX1g1hgW1bgKvGblsNo2GQqjpIUEfKkc+G0ZrdPh/gz683E
Y4juoLSRgSoS90RtgCCdQsYSAlQi8VxfiXG2zT7JDqUCTZzUVA6dpIjuUJfNphDmi0yiiqwbROSa
AW1Po9yyPisQv4MZGhOWsxIBVpt+aRi/MaJLIYXyWZT7ZyP397Jhn/QErXWTSBtvgE9EYRud84oG
VIO0XzTRVsUUsJ1uzhjJlJE1zjdZCF6FNci2wfZ6jxaxJn8s0qgvEguS3DoGHJGl+RRTYMogTyDw
mVCQkrnbttPokfd8t6Z1XEHvPzszCnaiQTk86t+ZjiVnp1u+No2Do4tg8ESn64bspthD2bKcRy7j
bxJuskjNLalMXVOlX+pHIC051P0l7JFNtHiERhbuoCLmiRk4BdsMpVw7IRQxF8JGwlXp57Qh8z0w
zmOR6JiZMdKM3rAQifngNnqI/es8to+2fF3f4j4wIhZVpAu+MpOFnSga6yR7xIzdb6KCdBM5hqNp
inmExkHjIVkgI2bHVsQlvdtYPcV0AfEx6EKPBFp0WmkWnCUKg80wYO8YUI0amlpi973seinCv7rN
rnmez1tsNOzRbH1DlRdXjBaEDctI6lA+BwjtMzBGY9YwqmoZEOFFJjqcPnGlvLkwCU6wa9IO7rzC
1C2FuBrzTC3SHRhLQLsiVCSmNIDL1TKYjjCDfWFQCQnRae+ZCGiQm8elI9dZxYgMdUjboVxatlU1
EEk1VWRLhJlXrs7dVs5oXxKC8lda0NsDRuubgC4sFWJcGgZaGIQnI5KF0AQ1VOYm3TBcrxBR70WY
6lEs09gnKqhHq9P7DdywRGwBfhnWzARiBocpoMVGOYLD/mDXelv5YYGEz9C180x+OrpWa8aztejh
92NDdRj/59mQ9+ClQtm6oaElW+JYEVNnmxgPIa+J5HfJBF0WWN9eB6BWJnNMkyjcraw13cAkwJlA
COAPYllxonkIdbgl9KeD6mpHcHiaEbGQ3T5k6KVoE+aWuEzyxnhvU01+5Op5VtZcPKPaCj0A5iym
TGx1JV4FkK6Vab1j/TI+5978CQjGneQOd51+ID8w3CkTfICMY/FBIx7N1i2a+iEHhWos82gV+ZeG
pyQW7LD4OKZNkWnslaW/4082slgpa6juKoJ0mGwFeoVpTAJc9nNqL3RcC7M38E+5rj7zHCJLQMSW
GAGNbwyGRVpHhhpN+iXh/FE2tUSOnOjhYnOMA0SfA/2Lqw3YN1WS6hcp0oWofV0MYxcTNyTFiBpk
qfbNOgQqDJn5UUL9U2nHmu5rDf6eALGE4lzhHouFGwNjkAdVLm8sQRIuPe/f7bSwOZdzcw6E6GOe
zGirE4+3YKmdq1e1E7chwbJ2LpNtXRuDN+CcQtECs62KmT9NLekv8bLHZRFPujL2CyXyMdThHoxQ
8ZdJzRhS3DOsuLZAGAZ7EbVAO6yZRtY5HCVy5XvQlyYpiSYbrI1YQdJnUeIW6kkX8sTRQ+hVTWeQ
UZT+aWP3Y4odfyx8QQY9H6jv+MKqe5Av5q4+WlOn3hZZZ+5WsquckbSF4sRfHrjlqBsmwJetJe1x
zACYCFi10qIdyY+ETCGkRzLQChlys4s1UPqplWv6nJcqzBm4nRklJRfKMLsZbW2ON/1ioLsaT5PF
LTHC/bS1LjnWjBpy7B+KoiS7LMtfECJMcsPAJYL6WuJRx92keKLQeAXTvvZg1MZuNuqDOqnha5Xg
NiZHDtmtaPsUVd+odfdpYBd5zC3rMFu0K5ZW+cP0WWgnucKGiVFhj1QsKKA5po823iNJu3UYLpLv
aZJVGiaoCfMAY8w8fZtD8zvWBm2rzAo2u0X3KnUD4cMqR1kxpx9aKvylHV+oBk5qacMu0qqPpkZi
LOTtM5djeA2xPMekmiACnvYjO9fN9QbH145vIdYEmhLCeGvlJuZkqsXDBeeI2Zb8OiSa2SwJcOyo
nOpiwck2+jXGnMzp8DtIQXaCdNbIr+Gm7ar5rBjSOY8E1RY6VAoblaj61xrzIrY/IyJY2NZX0YJR
6eKy9atV2ZvU/c4yasEh17buGdjUlgEQI6T2bJkQqbX5oU45w4pm3DF83OLLp2HSJ+Ze2Zofpcw9
PGaCn0pgR6SFoxRqAd/mWXhpGC14EyHNxrglLDppHcLW0U2OqeFrCPPTgz7ItNDycNAV7o8uIqPX
KHL+b0Y7J4ZK4xox+jRNabw4RqrRxBirDz/ispAn3hV80mtXMwM9MlIWSXPo6RrDoeMQI1Ocw2QT
BLR6i5LeggjvwqyHq+VplE5PmvSAzZwn5TBGdNHg+WZKZl8z7BRBf5GMGryLMDRx3gvoJqYcesiE
pFDoUpEw54vHpYXPwLhjJ1uvLenVGZ5f/Yq4oRVk86BxqnLXivApK2U/ChpoZeyer2AKdxy3mdvI
iQPAmxhpcAMGMvWfaU9iMi4yHtW84LSdeAxm2FpRy1FBAjfOiKU1/arTDe0l7TqKEGLJ/EjCfmuR
RGEbkZSRYSDwhbHZiYlIxndNElQnwpQIOd06L9s+GO6eDnKF3uqiFoV10MplS8ZBjyJWi3xFn8iL
kOi8G4oZopqAQmvzrOhgr6EQnpZgLZYlFid1KYKc9sQ6z11imeB3rW+z6RvQqOSAc/JLEsonPjje
kC0NG4FpzLAP9dkQk89UIR241fiG+pzDD19nVzXSV3lCPT4oHdKSme9XXJ97gJ5UkTATDazsnUBX
YEahOyTdOqeYDzCQc4Z3dU2WZ6fB9YnwLpMFNs2jVDuIDS1tstO04nxtJZyb6LuftH0zd+nBMltW
h6lC6zRkN9C0SCZtRTgrkNYL07ajYuwizLYyZAzYjfxEIpqKBnCg7mh6LHj1SSUdwGC2v8AYD+1S
0W/CHsFOF0N4CyXNhU42GpPaU7PlFmAAulHQ6aJH1Gt9PEWlsaksbVyhDGa8ZURxsUzqgD4pCFYX
udj1Dfq6Xl0Kum3ShRTU5GJQmX6PxqVB+EhChs5QVfNv5ujVrGg+5n22sCwaHREj6qPRIgRBxTfr
3KbRdhiW0yLK6aEw0f1NC9lUfdcSChGgHQxiT0uCK05JQKMLqc0rvaOpHExq3j70zICCI4pkfF/C
UNxjCPIYVNKqq6El6y1ACcTzjLaqsKCKmaDcCy0/KEXPoFSHdnqeWde5sFE05hrmh5LpjKKKy+Qk
FcqqlusgZNWPSylupiIKXLrgd6QZldjIP0t9i2R8m9dT3+CBMmBKIPlZjmNmg5X4WiLsqGQUhtVc
b9s0c2tJwKCtYUJkgRfmg2Ex+p7pymZYdkrLbIWgxAfKQjJqqwWxxegXBNdyUP5iLYxxY0F3V/Sj
xA7I3aBVBbvpFOg1OXO0wiw9PbZoaE3rrZg1NqHOQjUgC0d6+IvMYcNwlvGzxDGaEITvfSvS7ejj
BxNUHQ+xaY6zxoeNUFTXVUEUbZ3AcwhddJ31bzN8ZcShApOyQ6u3PGOUP0UixqJxZY/mp4HJ6ybT
209ZpK2rNm2gPoOS2VJGsPZih84j66OvTgQUSvAMSErCSOWRsiqBpGzr+smWA2AKJOZFRBWvnX60
SX1G8qQXMjJ38VvRx9vSwGl0+jltSqQArYmcT0JANqa/kREXLwtSfZnw7JmEFptIdawXqeGqMTwS
PrsxRyCQKZOOwRKbN8w1DwAXQISAX6ESk8FaSm6pMUbVDkg1ScgpbosifpuVFH3T2/xqZGbnkv5W
WBqoptL+cr995DrYi9aFVFmXsu6bLXCmNoXTBleiD1Uka03d9SMXaqwyzNv2wGocDcd8zaItmNvv
ZDdW8trXQooYA6+GRhk3XF1QE2q5N0bingtp+A7kpHJklOJlQHUyB03A1PVAzBUxCZPJ8VbM0lcW
WPdiSZhfyf47rCCfgulMHsCHKbWjv+h5e6wn1YTvEiRXj0W8MK36axhVf20zSPrUFgKs1eVgWQNS
DuqWcmlw9peCEwddcjBlS7XDag0nMqW3yqrpDfNJQOrJUJzWP7m8Ynz1u9khMeFmGqFFYDquxm3d
3k0yX/W5Vkm1rBlLLZWb2nH+kdbYuBkZf8RNCj4aVbli/CkwyfJLRTCeibOvmMQG1xECDPKGGMay
0LcGygMlM3o/EChCTSY5laDgFMpF5hGokkQSeExK9xyDx/VbVneC2sc4kFVOWuAfhjejsA9L9Yds
XusSk+a7iAx1jrIybaycbm8h9iLPCwp5Vff0RMMIVSS4HMdN1Sq6s/I9IjzJOfgdOsIabW/q5kYL
6xC8KwU5IouCSH+Az4iSr6YqjRcTOJquYbb1wXhYiO9yRv2YeVFnT6uEf4Xa+6Nu6nRuwsXoG5IV
kbaXDVqJsVKII0SJsVSA9XVA2b2i9qWYl5uQREh7jEJjOwbz2ZwmfOoMOFItmCnkaooDQ0BRHAho
EGaZE0MCvwqXRkbKOgmO0fcfYSg8ktLQ3EynS46q4inPS76VtfQQBK3ozCPjhwrpDHTnnZvPzPEL
IwdpKQE2K+1LI5hYMWDHbxthpG3az17ocTCdYZOWkaEOvcGvoO2JI4sI4R0kZnnI/m1dLS7g9tcE
mP/H3nksR45safpV2u66UQY49KIXE1qRDKpMkhsYk0xCa4d8+v4A5s3Iyqnq7mu9mcUs6AYNBAg4
jp/zC/REcR/X3GQXCdVel4K7qvTqm9WYd3qdms+uAsbKiYqXyOpfVYmVU2Wd+NaeO/6zXwrPPPQq
3qVBVoNYqXkH08TYRNkTcpb2zqvQkVFAM+Di10Hkj4C+px2dv4SWxYekXzAe4ftslUgqZgSkmgO8
OK/DDMX2v5oMhuq2kxOhyjQnOxUzj27mzf3SdgYK1dMgAjXiFQP/DHbotNHUXGbTEm/QxTz/OTnv
/pfrL7uPbcV1XeZthwpjt9WU7oNTBnAkdK54auapuVFydOWqFpLqZXaempfNay8b/7bst9l5Ow+1
maJ90ypvPcRQhd20Tw9eXPBrhuknfk7OS+f5Ue9ZpaSofQg3v2d8kh/mhqcLxu1lXhkR8/ycNyae
LTya8MlOR3MX4zPnKmotlgapzAP6gCO/EhcUw0sXSTE4O9x2UctxqJ6mbWkekHg0D2PgOSvXIaSZ
Z2U5/lgRT5vYlkHlQdF3lx3mzeZZhaQQLmDBcV4UmoZx6IUzuWOrsQF/Gd2eebt5zdzkKVrIQNKU
OwzxIG5bGYSuaLqMebUUprnPxdtgCBPAsNvCbrXACoSoiB0JHFDZmtSK7JJivpfwLS4Lqr9GJO9l
RIGmrYZqaeWWxG2ZRqD4DVwhr0bwjSMIEVRnsIN77xWwFpljkv2MtPAY8wE3KipmQV1TLkT3F9lZ
sQuVMjtEk1BUNj/g0+y8LE07oNuNXVW7yperXGuhN8xrWj/TRpy0s+9JR1b+sl9SB3xQh8bCMxta
XDwfYT524SuT8ojSHvk54fZyvs+zzIf93GZe1UsqKVqXwQr9eVHxzyubt55X/HLsv119OULhRPXW
ber9ZdtfzpmHzg7H9WOiEQCjmUX356QIKZgYvwe+e98ZABeFBs8OL9pTTOoZOSnUM1onoximhKQu
X2NDK3f4ulEVyIO9HQ/Z3gowflGajqpSTB1f+rs2aNeRTPaKD24FpwtjicTKynOV17ZSPywjSA8t
XnQL3JfIghK5MOI0GWWjVKBYFjkxapbCY+TpZnqPAgwaRFhfbD1qH4pFKmAS39vE7gMBWH4dd5Oq
fakCnVXVNfYv3qrw2xKyEsX6NqsAfjqMRYweUYMaDY8s/d76IRK7BRgoYoFVg+RiQ4puBV0edJGV
P0gsiLdlgDKIBpKiJUu2Iuim3j35RoeJ4eMro90LO7shvK2Re1QBIoTRLuETvGstDUXoDA0ejXGZ
6oXAqRz4XHmDyUHOxyz0muteo7DUUMHUdMp0zYQGT3z30OY9Xu0xpK1IAUtsjsXIq4Uojg1WGd0P
5P4XTqFU55zaohfdBN6YLNPRBUKjyXfTj531iIbtSrjaMQ+6BvipBxi99jA5hgCi2u7XGFilpA6y
8v0QBlEDoierSd4rrw225Zsqq7+p9ibGbY1Co0lFP47PdclgOzILMNQBfF0PNKiguHY0zBfb1F9F
3ECerUmmGYO2My2w40EOMCC/wa4QgGNSfoVlkC5cB52TSvr+onTIk2pxaPIJrEcEOegfFCPv9+he
2wufGmwsw+pod8o1dYKqlQ+lSlyMUPadzNAwGWoEOZv+uou1U6c76OKnTbSWTn6lSL3cdKZ3owjj
W1ZOeVsuR+ERJjkisHyIcMRMMogxsZd92El4TLwO4rhfKldBRg6NzxmaQqHCPUnEtY/KiK621bKq
SQeUQGCGwhfLLNaeVKl/xxJyh70UDuJZeUU6gBcmGM/Yvdy3VtWfyT0Kn2AtNkGAWabt7mz0aEqS
IQfFUAdYU3G81xxGQZmrHG3vPjZa81Ym4sMUsPjD5NEnQIFRn4HbNZ7bWkUuRY5fg53iawwTRhHt
jHjC9VryjWLgNPDrlLVTMtaTOSQ+vUnWRUSvpqfaSHGFmFXPKGkDga0zG63p3hXrPLbffMTZv+Sk
tzzPLVZBF27KDuE2j7zuxku9gxqHe5KZj6I0vH3JHVKQ8CfVmZuPWi5PSeqCgXPoRI20g1ZnmLtW
D5ydLLyrOgirg2Fk9CN5eiAlcKVCwurr9hk13BcVw411WgCCTb3bItfOddAz9ON+48XWmoSCejO8
a7GlXFUhPAFRk8JTAg00DTisOAQGHpneUxACqh4zFU2dICXohAOMxvJVPmLnqPJ+LGpPeWO4BqJC
3WcuBF+/ORog7DqIPXWFpBLd+QaLXca5SuqDqU3Lb6lF2qBGIXGlW4jv4cy91EjtAX7BM9seje4+
lRUowwigDPcWALMMlGtiegT8NEC3Q3aUduif7YZvMkLl3IXQ3/S69uJErgoaJgN/KeLHwQibbR0z
DNcC27xuA+9NkkJrNBNJDAG8q2+4rrKJzqEskA8cddizXsPb3bctsJhh4bZkpkwf0FSLb5+J++K6
sGX30OQdZcvuoaxrFWxp8F3ojb4sSRZspAnmt9eERgzPQakSg3FpJiZi57rLCs40HrtY7PqRWCv4
jYZYtIvakyBGSX0YfV1uMzQqKeODhO0HbO38TiKdB5oUIMd2VBRz3UWQKlADwkRRLqzaTPdCR1jI
VIIb5LI7MFqTEgLVu40XOXIvffWmHMGFUax6bMYEUlN729X1uBQOuY+h0KAXqr5x6JzmLUIplURb
9t5HSBJ2VZARpalfFLWsueuY3SsmSpmlHI6q6UBsa+xNGzWk8HOdBI9uTzKgGWSLsr/vpQAPboRk
i5XVKIrxKAHXJKafXk0gM55cO29D/LBHPKbS9ESe9EZRZwB6aKxzzOkZdtjVtpHg/7t+jA+TKu7G
Hetrww8RpykwLyuU/tmOwYAkfX8Tk7c/dAWFldSBxtVjNajoubtX+/i5A/Bq9/1zYlFMV63oqhkV
8NEDVAsLM8xRrfSlbwKFH9rh1FRRcig3Q5feJoVGn5q5r0VWk8yXUHyt6kvsqCGYmeLeoqiVjSEq
ohZf5lSx363pVbUEJZw4PVUdLxA5O6K9sf/mqeV1pw4Fojn8+gjGu6ZCyXZSKMhl8KC5takB1XXL
PbictASIgAooh0sPHSrPK8rM0KCmZfOK0UEbr7SNhxxn1aMbmE9hgrJhVKnNoZkUbLqp0boYMoWf
PQZKEByCtHIPg9E/4ZsLrSTTh4NGtAe8hKZSTH9tpsAJInBQR/y+tX3p4ow7ZQ+9Wmz7aQyg2owL
SsaRTp1rW3US+Zwb8XNqnv28xGmHOgwpzK3nBa0UhHP9dOVOpz0oeP4dhN2pKwduObjIrymG50U2
ZFvCx5GE0xDLgyMcJimk54vcyvSV5ioIkFTuNkMTMa2edR/sv+aC85xD+rlBP3tEAYdmng0Uhww6
A7aVIavmEHsvvtH04+dF6XXdjWs51LfB9ITHBt8DiVf2wuJtYXDJIKIUSJfkUzNP/basdVy+mxYE
o0pEJCenkZOiFIS0vt6AvozNa79pGNBl0//y0uAikeGrZfpLlYrz0igpdu7weM4Os0SqH/uMWTIV
dziJVsLURLYJlGmeD32RH8aSbIyb6DtLaWNw9Qhfg3hBmTWt7lrpaHvLRrHImZoxAciryDJZdmo3
KVUhFntoClhnVW5eBXZOB2EJcRiaXD/MU5WqiEPRWTnJDFKx/qQRW+r6FIuZDDmYm69hnrIY3+Lh
BIQrCE+FWWoHWTvaARx7G1je3ixRMxExoF+/CCDBJxq69IF+R1kkP2SaU26DCOF4r34eO+I8xnrp
krJByb8Q7wYstKHs2LV+KISmH2o9wmqQb+hCWqAPbEFXOUkno3Xp2hlqASjeJB5qCgWAUizRl0Nt
iKXeMpahjnkuMP3eaqnN4+Qy5F3LUPnopnHM3DTTlIbN/c4adRJD/DPmxsY5e1UlJESqysmOWatB
X8IZOkXVq3AB4kYhCGca8qt7rIC1bU999DBOzXz/51mdlGKSkszhdvsI6E3/AyK3H43bo6HigBVY
4oQBAjdhQCQCHVBpt80bEC8lAa87CQlfHsB5dojglOfD6K2a2rnX9e65KODUteOElYzGqN4Eav9N
hx5Pv2/vu744/ntqtHVgYG59LRAjHN09yR3EN32+vOSsEZ+Mt3m8jtc27DD1ZXwPGEBEpAnXwKvR
c1y7D+U35SE/UppSAamC1J5iQTSXIwLiJYwm+xQ8js/Ii733N1QsvMfgIQXrsbUHFE6X6QciitNL
2W9Je1JBLOAlUQoYFrqxpgiCunWEcCTV8KdsEhxDgmRDpz7eoydddQi9bhp1i6pj0O7Uu/FGvuFG
og7ABhcGYAgkjqgBPgteX20FMEc+cSqLWhzwr2qh3kFGo0iYwgYHeGOdwm8aoxjoqS47jcAZ4Bsr
R7hTMloTOVf9FkaIMDaB+QYYBnnbAqHRB+35FgGrdXhuKMctoBkDtHhQyJQqG2jn0SQ05ZyGN/8s
TqDTEC5Yw49FkSCh9Ppe8DlLlta99W5ei3vlRT949+TjifVq6Fg62rsLLzgRM9CtiOfo63Djvfdw
w792aGDLrX/Swr0Bgb9ZdnTaFgPJjVGuFKpYwMlPiM+OBYPuRf7EcwADfqQ6QdXolByjbzAui2Xm
rTVj41cwCmDEgreA2IvAQ6Ms0MC3QaCQUbMX3ZlIjH4DSLx7ewJtse2/+eXCvPvuyo0cgMqfBnje
TsnHcGeUO9e+V5LtL3LtP0TRf/X1EM6fXQ8AnqimSjhh2g7QVM00fzP2KDCejBJdg6ipHgoFyMo6
/lCO+S7+1hz8O1ROE3ALGK6eQ3s1pNg3QbdwrsY3nhDiWjB6yaTtMlgrXLg8wqa9kkw6qZG/DZy9
h9sHfD+sUmGXKVvFFdTYiRu2AsjfE4omIAO/jB+o+21wn3pGheMKDuiu+NLeRnfpQ/FFknFYilX1
PTqgWPuUvBoQXLbtdXLg2w8OU+WBhVi/07cDFYmtfUtnBtZgB2wGOjXwaXj7OK/5w1Z0S2PF27FE
5g1k6WjAjpJf7CtkmHuy2SerXbvN5nvVvlsP6Qk53uADYgKEBvsDBpQ5Lq0jo7QVgmnP0TfAkOo7
eWvgr909hYWHkn86VBu0ilnDW41egwKsHyjZHsIszqy3PLKS8uMdYLPyKxAL5zrfXEOUgKtLbjjh
/h2ARD3bIUH2LvkGVn+j3OpfUMHcuGv/+/jNgtitb8OHZNJpFE+Ovg5PzR6D761xDS/UeKmLJfSp
NdR7eYsMIIDn9GuOsgisF5BNa+DOkCN5T23YAN+i9TLcZyZyrQvesOFmkgB40NXld4TJQntNdLCS
y3C1Q8wSsU8q2AEEwmMzES+O8BSQU19rdxQrtYBI50SKHHXxSb2BxxYY3/WwIsrA/WyHIsOen+hv
9LP2nqb7cte/MgTnUvmAb81D+Twc3WfGlVsitw2x+U6BMbSahBaun80XkIQgRNeHaOus/5snfxL3
vzja/HjwLaFqhmVbrit+s/tAyL4G0SW6a6y1r+EsBaupj+HxerTdJzEhTBchal0v0GZANkE0eoSR
VE+K3xNW+b+5mD/b63xejGYYIJ5VA++D399CM5K9Vbltdx0KcoX84diEz/nALUKiDYYN348VPDsc
KxlX+TeFvPEp4EKzfIQ/Et7Ml/PDUeJHt/CbwcVvs/8rK4s/OWT8nXHG/4t+F66BEcXf2138nyoc
8+z1T4YX8y7/9LtQMa8weKJMxyaQ1Q2eqZ9+F8YfDo+aatqacFzVwovih+OFbuN4QT7PUbEP0Czi
qH/82w/HC137QxdQPVxbdzTT1Zx/xfBCs3R+zZ+eeZd+Xtdcx+Gx53HTf+vs09Ku6z62upOjJw3m
ZlOSfmqwdhgPGtDsgxh7MKJkI6dsfnXwsAQ+YDb7z6lpNhyTr5m0/A3lJejKs9mDBzLx0/YBylha
IyU2R9lzwPdpSTAlii9BoD1noec1ShljIwALRu2RgfLz4SHIW4KY2fFABc9bPaliPIlAeli2Ev1f
Go2kOfbn00Iyiky2RvoVEKm9bqbonxg3OwS2ZFRkzalus0TS1teQg5/NIuZGlLIfl2OPgQbAr39O
isR9C2NoMX6dTbH/tBr8Q/djS1wASJYmcTSsohbTKktEpfp5x5whKXexQSfoWC2cm+kufq7uyvRY
U2lSUZ/F6cEcGEpIi0HFZRYOC1+VTAkijCkWcS7lIYNqoKK5zKTfTb4k8+TcKICnkbUoDXXpZY26
BDlE3X365ZdGs6af788VsngKv0nQIipB+mo1C5kGU8RrtxH4R2caTC5Mf4Z/T4vnDS5bdZX4YnY6
8Sx2LZuhLO8wx6wOJBvqwzyl/ZwKGx2g7W+r8TaDsQ9IL90ovfbgOQ1aBLLgJs0bzvOinW7kL6su
R//lmJk+3doB+Ba4qBQZl+k6LmcvPlf/XDgf4/NM8+Rly3nHtNgWAyPtWInFoU0YWc1TiiHFQTcT
Yrx5cl44N+WYvDiGCkt62uPSpD9nzVIB1pxHn1tcll+2NWtGq3mxTRUNadrM4c7XfkX7OT0vvjT2
9Kx8rp8X/uX8L4eaJ8OyizaxqT9cdpmnPo/z+yF+Oe//NRm573raIWB2udjfj5RYAwIvLRHQL3v/
9Zn+Z2e+XPQvv/uXY1/Wz1Nz88vqXybnVaEFqdVI9A2VvJzkHLzpy+M9T/3tss/34vfVEBuy3W8L
Z33g+Y0aGF/iBzFJBV+aos4rda2MI/9mo+otomAPjS/etHmfy4a/HXZeYY23iB6bOFrwKCRTfmKe
0ibTmMvsb8tyA3bOAkYgCZbfJ+dN51Xz1NzMB5oPeZk15+zHPJ/Ox5gnAQVz5P/67POGczOfxjSC
B2puKGJN1yPi0mqf5sk2Clp1HdWM69XO3uqTwY9lQhscPsfYDWCdeeHcOInAeeNz1bzVvFSGHTG6
Tc5mUZcRXG6pRO1xXjWqkYUKwXRUlQRpfvPLYQRMBTSWNWAhs8/S57EUHa2TI+g5j7Fbbq6GBAq6
ApiusPpvYWU8e2MhARlViyxIBfoX6L8kE3Jd9j3Y0HdIdkuw+ZChFYiAQ0FRrXPCY5HkxRrYP4UV
9H7Tg277b/rYovrIdwc1Q4Rzvaq0179c5efPGAzC9CFE0bWZPmnt1I+3c35rmv3bZfXPtZ+bTHvM
+/7trDvXin879P/gMNSzMLUxUDObTunOH9v5TJ+T89L5MKQiqV/PJ/jbK0nV8BBEA5rpv1wNhleb
Qgx3xfwlUycUw4xfmKfk9Msuy37f5rL6ss1lWVFOKI/L/F8dVsygjnnvyyH+tdPMh72c5XKYeZkb
xc+UHLLD4BIv9NOnS0xf03lqXjbP8gU/a5E6seLZYl7eBjVcmV8m51VAXPlCzvv8dsR5Np2/kPPq
zy3nncbpoPPU5/rL/OcxAwO2uGJCndBggtq5cm2KwsTp9QWQUnoMxvSUd4jwayl0mb7p+m2tduT5
iEghENar3IkRAfZ0xG2MCX4cFN9Ai40rZ8AGgO8z8rSB3U+5UHc7FS1q1yUfKpFOLtQWBVLnRTd8
lITDQ1y/WIqzh+qX7junxO/BA8Jv2HcDWXc8LBTqp3X5Fo2tsWq5E+tQv3Ysfzz7pbeti95BdgX6
XRKWD6qtGEBo66ckVPBLqsPtoAGczEfyyhh9LyN8fTD3rd3JdDx03bUJHNKMGXU3YMETEg1tQtLK
gqZWl8Fb7OUeITEZiRoCvOl168CIN2nR1+sW4ugms41dEZdnfLQ/4gyxAkYc0JEs68QQAdB0R1Wy
juPXIUGD0AQtcwyJyFeOZR8SoX5N9RhGaFicVCyBcmL31WDZ9y32sKSBN25AoaXMS3cNbAbhRIkE
XduFd5Y2KivLR4Putc1ydBiaPOA/qQJfge17CrvxKU/CV1uOOtzRZ7W+b/ziXBqoD5S7PAWuX9hT
PwfGewTyCVK2pRgdqpB6HeA9jYeckA0aF211K5ltXA9CUKHUJcqNjZO/5F2PVrYkJ5LmHuoYgX4r
9HeM4cmGe0H7mKBG5sTBcJeSMMzC8tk0vX7VOOj0Dbd+6h8iURyjov8oUo30f0mmySzKhv9FITea
rCfZMfKrXhaEezmwNh6qK9gVsBLpVEtVzzYG4+S0wTnIwTwTFI/7Fmkos4hakEcEqAuwzF+Zbk5J
zcaWPbgFdY+QeRii+YfR3qoo5Fbz1K1BIWutL60EhEVEqnjThPwsawTN36GIFojopm2K8bZ5cu4B
5rdbOxxAQtfKdyXYAUMoNkmgfsndMd9WHrh+nypgPepnwKC4lmx8s7BRKCbrLU0kvjUoo20RTOKT
yHnJCSmVGTqolqTelxFaa2EUouniUFgO4GlDRbMxL/LXnZmWO92V6NY3H9R8+pVeTkDq+KYFCLke
htq8MbVjgBRG7HrXhS6R9fS95eCCl+yLd8WCtwfVZJOkBdm5HFkX2WgHty4+stI4m42noYLK47AO
Kh8HrDEstm58LiOQZyaEX6w8SFVQT0mp41MqSL0wRBFuSqMljGwMmAwLx4ff047aXTECZzA0i+N4
KOlE3bMc+1tLWhOVHYZcIzBtm/YYiiBARARdtbw+Z55fPDsmao4a1U8bhinvRx2nMDIxBKqj6LYh
2iebnDhHSwu6ie22iFU8kMkFHcp80I4iwnud34NBlK+99SaQTa8jZ2v6Q3HuMwv/Vbh5VeLCq3Eo
PfdJc1vwViGlk7Z87XOY5VqYnsHPI5aru8YyHZzHEePFNVzmKdWIFaGt+3BxTONBNPhFl+DFYBo5
u3FkzBoCFx2qAoGa3GRARghdxn59pTr4FAXmtteTc98x/Gtj8Kc5yIVAadDUGYdd28X5Hu77om3I
Rkm/qtcF3KMxal+NCmmAvssAAvDiL3MF/jbiHWgKoECheKgMgXsWMdLJPKiP4E5B7UjdOHklpXR3
eNEJRiwcbelPEb5RnJzereIAYVuZax8AdG2UG805xjyNexOKRmPCvzTpEsyqCJdBk3zN1WEJXQf/
N65spRv1VdmBSbZaCY0EJgS4By1DdK9/krJF4x6ploJ/7oJS2Pex9b5neXAVYu9gRf29l5Xn2ivM
rSPdY6KUsB40bK6koivAjuVDLhQeCo/EtKokwVbq+j2aAsZqDN09daVJlKcfzh3ZvoUeIpUX0+kG
QRJvZGo6KHyh8WDZxUZ6iJjk6bj1E+yYyv7a062n1I0QxooRp03xwMjz8Xk1ZOKutIsvvH1YDlSw
1zpXRQObOekC9+4Q8h9ieGH+6B8j/JF6vEsW6pC1yz71H0Ne022jv2o5xlWd7EEVlrjIkXi67z2X
glsbQBmXwb6NKBFoAMxjX3vQGuqd0m1PqvniJl4GYSHYuRLiTeoBM9Cq9F6HjYf+JIhjJQOrGEAU
tFxp3iNn2LboWzc3Vlkqx44XjDcNMbaIuhAerLDkCkodqXsUAwxB6gTO2rdu27HXVmHBO9l5NWCj
UhH7Hu2sRl6XfVytqI1PIWvjLHycHGP5tSKKWvJpVD26OynjFwYIObK6Nc6CLlrxHuqMplXEKyPW
MVKqonBNJL2vIGY3gKPOMTnkITKi29g3V/R2KB0Og3EMc+gcvHhw0CicdKCwlkYYXVEiR04BdkQ7
Cb7bxnZovS+jhfa60btfBoHznJFgLQBXfAkh7LVqzGMrwLZ3MZLtWWx9T6sE5lw/hEveFAjpjASo
n4r7rEdYArZytU7so7CAyFA6pnTVuxSbgzJeA9tEackSz6WDLKFbAb2xHRZVhYoJna0UDOFz2Pb4
iY0tEVFjIUFnWo99O2wsLQX63wMeRGoy8fkP2zVVjMAdT6VjSEbr9UPWGBXijiNyVnpwHTvoObQD
4K9SC71l7Uy0FKpSehbdVHdQO/pr+LYbO+rlIefdsGOv29CRINnYvrYNeXnPwLvS8s7gRyiP+QK6
bqyi5SKzdUX6Am/qYRc2BpSqKPwCmT05jJFybTfGN6OFyaqN/kF1gunJwFFQAPEfB+s6ryhFGeEI
aGA4edOdLrT2Os/Apw8FPV+HiGqBjgRUIXwgnPC90EKMyAwChTpMUDhXjRyK7iQZrbjKUrTFtomy
B4cEUUN/fLB8dxPUWneVRSGWTqZo1kaXXTeBikeSXmDlpeb3NZFDCXB9JaU8u3pZLfx2EmAUxY1p
iS+iUo+5t+2tBrUqOGMQxYt61SBOWsb3DTA8NuLfpt/2Jq4xY+qfQtF+KzpOpUYORqjgAW3TPlSt
V540EdyBNW15RuWmi4L3uP9iddQZRf+RdBQmS1sRYPK0fZ11iBgZlEAjI22w/a5RSPzQBzoQFbYu
3jrGo+MGuJGowbXXOlB5HAWrUbsFGAzpASlkTJ/COAO1RgitIloIzwjPUtWod8DdEpin0AX0fRPg
YNhgbMoZqfJUEZh4uKFGiWN6afebEXrNjj5unWqud2Vl0Z1jtG+NHfIAUNEIHW5cgCtC1IBGMt3m
WAZIU3klha5ilyVDuHcRYvBB5pqddpTumBHPl8sEXaxCgOx080LfMnygePvS5aV+U2tT15lk8dbq
Edtt2jfo63QmwZI77iFU7zyAQy8Y1m1zyO2Db2DJ6KZ3vZFRFMwoT+nqnehS5B7V7N5smncfjs9S
LZA8tIOnJAKx7/SBgCaEOUcoml2AqshYUrrNgyg4Ule5jklD96OCEIKGujzyTnSG1jqKixPfQcIt
y+F2wwBrcteF7MNza0A9MfTa2Jali9pNjRx12eGPob60cnhRkIkAaIISuJ7fpa6DmrhEnTAzfRjT
uD2pAi6c6kFMBlY0rtVW3KCack58PsaBruyb2I6uiqhFove9csR11QkL6olNPZ5yK/F2H5PrHqPv
A1oqIOspWRouzpiOOfKMTjLEtkHGJEHgUwIz7hw48RD+GmwzNF4+2MxwvYhMbjXRwc7wxLVScIxc
ogHtezDsI8XSF23kraWGojwQarS21fgYSjhOdjWuO3+48qpA3WR+8jVoRn+bVTAuG8Y/gnzFo8yP
hoA5y+tFdKDhFZF0pDt6OVIMC16bIXxQ/dxaZV73IaR2sgHO77Wh/bD8R9Lx8aarh48u7fUvZgDC
Iga6Q2AJH7vTbGRB87q5slaRJtydb3hHpfZPhURd0G2QNnKUq9TtvrlDHV+ROcJ5QTcOWl9f1aAo
l9Xo732ywjty9K9mTjW6kyOwaxV4tzdubbf5XjhgHxGQCNTwrRVw/0oD5jS6RAbyp80+SOR7lXoY
sfX90cGXIiwFsu4WH4XCdt9Aj0JxRqiwcq9Mu94aaKc7LrLKteffoj31JRcopmvOo1G37qJlkIwX
0vBQeSX/1eZR8xFt0LwWfrsaX7dqfaKXxlIVqJFT4Z8q8i+5ITBY704KoIoB5RnQ0qA543C8zhXI
UrHUoF0KQ2wrl38ZPkCVjJWzCnz0XIxlci4BNCuuDQV4WtT17b7qk/jqcxmSPRCk8i7dX/byIRiu
0qoPNsV0pHlFO+qvEHx6cPDIJQfjfV3e14nRnTut24JLpCqadcGiG+MWXG8UcSH+o1K0vgLNdMRI
oAHD2cp+0UOLNHirSBFct1rv38qpGRLvtuqWTpbmqJR35nluSEdOTNORSBRS0+eyDOIZWjfgONWf
y5oRjShhhGJbovaWO8Ck06lBwdgt7PLMSyHo8mW16VMhzuPUkJotds4A43GeRQZNP0eVHd50wHDm
RZfltWV8DQl/D/MiR0EeMyn6cZUiQra+bKsLT+xrH8eEeZNfVuiIBhC+XJaYAtx4OOQo+00nnld4
YNCJxvQVg1P8FKeLnFeGsZqh/Dfcz4vMtAAegltR5wfRLbnCHLLCWWpaeNuVPfrrJYL+mn6lDlFy
6nvTOM+NM05QfWmZm8uyZGizrVfDtopVJULMjrTLSVdA55mxeQZVZn7u22CKOObwE4YAs5Qsc0Ai
eQnKN6MJUfhzvsrHclPleE8X8/qgMAWRUX+G2XkzAq7DiA2B7bBsDEy1Y+XGDI/+NKMzvPlsGFo9
N1EwAo9MOAPm7PWqz3Q+Dj+36+PW3SFoNjkYsa+t5tbRT8MzWj3NdZEPq88naiywyesDpM2TtL7J
ib5uDcXx8QjN7wt0b47zZnNjlblYeE5W7ObZeVvNAYlilrhRz3vNywQSXFj7xVdJ0/dLV/Xdc5Lp
7tmPuWBdb158AMPnebmw0/bGAvYA+BfM9LyZ1wz7whbB1bwFo8CzGmo6aRuev3wIJcB31zoD1rbP
RYaxjRYg0cMYyz7PKzQZ1Xu1gAA8z84rEAc0rkvcR/UolgqBfyA3daoDOgsHIrfWPF22DUrQWG5c
24hyltHGGbDmHhUP9ePMdFBHQ+tJtz0Ic7bEEVN3yb7B4w1vm6kxZC335JSw1up7dfH/UQSZDOXw
MBTf/+Mfr+9pmK3CGuLOm/wVEiCIG0FZ/T2M4Pw9y1CkaV+z8E9Ygh87/gAT2MYflisswyVU0VXH
dC9gAkf9w9RcTWO1sNCk0y5gAkP8wSKwBMAPNFfXTfcCJnD/sDUTrSzNQYESLQjjX0ITCBVcwq9o
AgOQA7B7W1MFuAXN4nj/Vry93oWoLv3HP7R/pzJaj2mhol6UFPddBM6X4cO9MTAKI0opagtLJUW7
yZBA2AjVIgMojHqTIjZeZ4m5c0s7uSvwJKgnYzUJvdkdZQUriXxMavmTC8jEQUna/pTD2e1cyvGp
IgsU9tHcmah+wSltLQfbblitKZpKqe77DA/6u76jXOBqX8kRRSukcvhyGIgxWwnuA44OMTUJ5GF6
xfhqgoVCTHBfxeQ5TJQ5xs4NdmGAX4KRELrGmRHBjI4RmWC0ux1sbGDq2P/q6lMCWTHBg5MzW1R8
GY9NLR+j4C6MKqJbt90GMmp3vrCfA6/B8JYedqj9j67GaANVinUwEE0PhXsyEKNcxKKH65Ng0jsG
DDysLtym6IwsS3IxmxqRM7ROPUgZIdWkJDIw5GlwDxmD2FqqSh/vEdH5pg/hB5TKEgFY5dGy2xJu
FQl5gjTik8TZw7NG8tYSV0gheRizOdE+JDkT61cd7D7Q2f4+C9pwqWdut/SskRwskKV9H5NdJ54q
9+N/sncmW1IDWbb9lfoB5VJrkobl4X0THQQBTLSIANT3vb7+bTMncZJVVflqXgy0JHmncOSS2b3n
7GMyomcwEt/PEZiwxPePpRgucWh3J0O8tVGbnq3BvliahT/GpfwHuqXHuFaluwYAAJyAmtzzCS+A
BfneFgGhmjPBMnOFctPvqEANOtZ3u3AAkSUxag4MXdEEq7AME+4NFdTNciFMdXHbjwIGxdCM8IUq
bx8RL+UxT9a17j0A29pMYOqmRTz0vps/ODYQElfMiNL0HmJ5212WLNPQtIZERpYuNqfIvPdJv5xK
+4trAM+jvnieKr86aUBKfN819hr25fW4eDur1OaPQR8xVyC7K0lHQEGLg6QzbQ4M/cm46oOXyR+h
gJaui4ArouYKh4tOH0lKWspwwBQLENGwbsmwtod97pnkV2Yl4XHu6ODk+94QokQHslrleTvsDDff
wqr8Uac4d9JpMRE38lAYWs+dt41GzT3Q7Vijke/PBeA3OglTtdUFHAVeAqe74zyBwTXeuRryR2GH
jz0qm804mf1hqUiiTwbIj1GU7vWpmrHsQitvcUbeAXv7PPkxZSTT9Civ1Bfdrb+PRcBLJsLSROkx
SQy+5hrEJOZtS0R4ZF/EF9sLiQtB4lukqdjoJvwPY7A++032ocXGDzpwJoqjbQ5NQNBVk1XtrpzF
pfwWU8hhOA0fbTY/zDH5KWExPvmk0+o4OXuE9Ot2JqEnI0A7HLUfXow8Op2ojVvODFbK3LnM8Gch
U+Q6ibkwip94f1dLi9stYiTE+RIAH3C3Huqis+ORKOc1ABuKluvWXLQnDtaCkLC8xcl4LIvYuCu4
IDFkd9+o1u1KeKgPlu9/bIwG9attwVaGhid8SMVd+gKo5TzKVkHFtLATS/6UfjWm4XuK40IyRWTT
hmlozAiC/oWMoepxT/akI0HmTD4HNZCHEHIksYQF2dt9gb56AG+UC0DqHnPCvJsMAJDpuIbUAHEj
Q7xVR9tiGohjdwdOv6DLto4JYkQQdWO4sUOqveFudTsmGoUc+BTpTFwb+pruRU+0Nyzp0nlqrHC4
r7CjgRXgYmTY7m5c4j19rRUKWmSyfvGSma1/KEFhVP4p7fEWkOig6VwfHH9ne6a5b8ATxEECttqr
Pzve2K7HzKrB9JCYpluvJaYfPP19vO2HOdqPFpNNx3AakhvTT0MM92psob5TrqDu1R7mmrny1Dnt
p4U0On3sPnaMl9HQe4DqFi4XSx6dwHQS62flD7ATntyBTKtynIHo00oBePdSZRbDU3Rgz5+XzCL/
M+iXDeiyeaCNmbvO3UQny51gp8+WTsSETtJppp8l/9y2juOYJvfLDPevJzv6grdVwG97x6uirXy4
wP4M/tXP3XfNd/a0VIOdZuacvw156G0H3qdOibwX4xEf8HoB52vnxjMyQWIFg0TbNC6MD7HMNFni
t6UD+dvHxWuHc4LsuIR0RT0kfsYyKNYEAkX13u31N32I600H9U1byJ2siAIPJWHWD4hXgJpE+AZC
eyK9rND6iebtU+pwwZgbsMBWQ4QTY04K+IFB5V5vqT5ml2ABoFQCU18600eFYH2wzPjiSPM+Qq9+
rxX8jhmI7Ab8VnD9w3WFUwRM/rx1YCnIBlpZg0+pQCCX5QwHoiNQKHiiU7e1c2wils9JVIld6Rtf
6ohc1amdCSSMiD3WzOHQ6SNYctPokNtjSMvonZUGdD3XxL6FjwKf13BY0DVurcrlViyZU8HaY/0u
LviOMb3u6pSBh2Bq3hjLoTAjnL/V05QthzLhlJsLSsFREH8daL1fQg3BSZ/ypzh9AUMTb50sI4W+
dZ/7BRrkFAOqQcrOImfXPo03CgZEHg01Kg9vZybBt3B2X/zZp7xZN5vQyaejDrworUk8YUKy7qww
5r8H8oNvr7swfR9999CLnPAC5zWevXcnQrnWN59aT9uNafdo2ONrOFBSSur2QUsoHJMJZrj+qRPJ
Q8ABdkWiEY52AfUN20NYlzpMxSHOuMm6Q7cpuBbc9QDoubfNmy6oCbFouUhWwSEe6NPUeAi1kQrG
3L4BCs0h32upiI5m452NqmY4Yofb3kxg03UWevDhUzrnaKAn7xJ2nFw0Vi5lEIW7ZCqI2UrMQ1iW
r00P7aLh6nbnlu4uNtoX36f/as3pd3MCDj9p1kNVDC9LQvxrYmCX850OO6prnkKwfpzcGy+iklBX
MKAoveIFB7uYZc9FHL0Udf1dgyeT5gW59YHYhT5iy8z7SImM6ObcBedOPEDEhMyKOPvslIAoqpOM
rSpASavcocnVC4RKQTJQxS5eQOLJHICwCjflKBV4cjF2Dk3sLC83adpxwx01gumCOjsE4TgdGyBL
fyzUPjEF43UfJwBDTkHzK5EyJfoNvxaeFDA1qH5BCmxn5S9Tri5lMlPb/DizwyAplTVKj0BD+LEM
Itv0dDmxc5czOZ4f8rS3mfZBeStASqABrH4t0hbKhNpUDzh4yQAD84doygYYSMegLy2CUYKpkdDU
Q2sbAAnkfk8u1JpaqGe0ff3uJAyxb7vUmnqP63ve3s6oAu6S1ZxWh6R+WxJhHcvhQxjrPqY4mMaV
lt5HYeFY9Kdim4YCT3CXWd/FXgCEy0YDpKgm3lKwev0IeaxBn/R3E/esKyZFsU2a3KX5pVZvEBS1
9te+vygq6ilBDCyxtaBl/Kar/PVSL6BXlyRLy3WLC3kU4Rip7Ko+NnJBDaA+VmJ0sXfLbRtwGTQT
H3AEZbzbfyu4OlR5eomBMJH/zdmExZLRPk8S0/gpTylCFmqf7oYkrNr++vZitfbXGzYpri/hRiRd
SoXfbQFKuMLWyULti7EorxuXfEB1COqtUnWOqTe8roaBeDUlCGaSyjGlxlJr6TLz1VLQljeT/ruS
ZflZZKyXkQTIRBQuSYpSaiXK7BAarZR5JET1Xf/bQsQ0pDOr/0L13SeCqzmYhwBy0MQ3obgxlTR2
qjUh/YhqMXYXlDuEti824mp9Qlx9XQ1rxJCZh+sB8DJ/VveqfkZq4boJ/wuV/EUVTjevvZhJjQEB
D0MfPx2l7FV6XrWp1nQpaLKVpFht+0OSMhPtNkHhotCpyi+a7/WnEuDeamIPcP3mkd13LUX0jzCP
QXEERGPOX1t0Q4ivCGxszzZo32cvdnZOE3xGw5EdXW2McdhO5jbtyKir3AATTXccC7v6WJSWs029
/KmwCI9wwiJBbTRzu+ytVF4vmcyJmOb+IkceJhp220ECHlGeWdVeluzbRbybBiGTQy/WdLFy0r5d
6+gk+n3dZ8bajy0PeKmfHIyJUUSYEnfVwtBqRQuOuAcOZhAocW+aJXdIsTB2cZlaI5FOoejOgIrC
6kF3prVwdJrE0/CFNikp4FVGkIhUFUB3t9Z1iJZGjMVPfuEfkclXh8ZnXqZpcbTvdR1yZN9TaB/X
UdG1j10rlUxChIdZm+2LTyyJz10Bj/AAd89iRGhIMuEYiTLfpyaagCVhqllJFd/VkS3PuVlp7ka5
etv513PUo8q1fXte2Yov2EilMcy/qMcypfBTq0Cg6fJP5iOtERy+UgZsyIXavC6Yltz5SPvvmt6u
jgnTGZT+Sy0Okb4TFf5XbkL+upbCfdi5j5O+DFv1Ru3IeazWmhStados04Eq6e2xAPrAetBSsA/y
M2s5xddncVIv7OWrb29x2yxaODOwS2AdxCa3sjSIsv2M6CaV/tkqy0P2ydXbIpNMnVGMhyQDoWI7
+LqVgo+THal+VtC/TvmVq323B26bWJHQFDZFSFe2cK+SQPVomM7fzDaBlSx/WWpRtRUyJanIquT3
pb6XpHLBCQX2qYp1hge2sM+g7GD0SH+9+n8QXswD6v8VRS6BrWr1anO3nFfDsqY7ZZFWC2WbNqMo
hLK0eHeDT3R5n/OnNU5IBzupzL3HwOlm3FVrf5l51T7bNDzsl6afrelArEODP6OQt19/VH8yqKHa
hYsDEO+pzOP4oC0CZiuDyHG+oB/gQjXwV6q1AebDLtPGfWiZ3BlENe+cwdwzcQ03DT8NmEvKUCEv
e4u6IN5M7s2I2awsdHKZ5adPAsA57dR7S/qyk0xrD97wFecxoIF+3lWVbu4CeYOEl91sbc97Uubu
Vt7UmiQNu5PanrKJUNUWBuAmmcI4a+9oKWC4XeajnTXTwUt/3Mw4Sefb+V45dPRca9pTqDS3ena1
6SivTtulyapx+bpvzvmricdJuFTRAOUOkKhlnzZk2eacW+ojblaf2yeqz1IP/Lf7PCX5vb2DWlOv
u+27bd7e5nZ4t30JQhVy0qiZtW7yKbi9s3ry1YF0Pfbba6LMi/aLYcI5R8isFtenaKZL1cQhErqX
tn5lPacFJrZVA7VTasvL2Y03Pbfeq1tIkw4aildRuVc+I2UhKpfpBSZdBDYsIXV4pCqvtPkhCW52
YxkrAlUwB6gzV8EQbovJ9e6bIDZRfyWYdcanBKf+1f0ee9z+x8UtSWfPyeEpSg0xkrwPV4nLzcSQ
N1h1EHozfKABXWw9b96EsZXDNnDbo1tgB/JAbDMtMOIjf0LZ4DcCeIka0m4S904bg+SQyxFoPBuP
9PlR7HLLJqsBhoR6D+7iC67Rxel2jZFxXYqGXdzlPxtEM//XWPjx/9NYAAb2P/YV/jP79vYt/5eW
wvUlvzoKHhZEugm68Cm0c6FzsQf+sid63j+o4ZsU8z1TGCy9mz3RwZ6IzsUnZsgW/2pP1P9hmnS0
fCbljA8s3/hfdRT+MsEyaRMA1jkMehcU2OQx/NlPSIyK/oBla/suhzZvepRWrcU/afFY7qtwa+RV
QS0Kw0bYUvCfMpQsiAXT9R+9mF/e1z8t8cZ/dRiub7l0Uei7UNT818NYjLaZh2XQ9vTsmENnpnfq
gv7NbfXvMEXXYZ2QbAgPetOnVHo7+qvryJys/b85jL+8mvLboMVjWUTV+K6wHWnc/6O7Qlcoaf3B
CvY6M491kIFemLEuHrQA3AacibH8nCLrgib8OZuZH0ZlR6UzJxawKDQaDMNwP8ZFvfk3h2Xb0iT6
h3GaA3NpHxkOPlcaSa4uv78/DgySFAgSt6ESBWZulet9ubOT+gE1tXemmuYDcEZyhv2FYHj6BSt3
Rko4JaaNkLhFBTgMUE8cYYtd0IfHoSr9M4kVDeF/u3QKvHNrFsve8fPHkYCe8/x7kVVus46cEQfA
zOWrGCEeQdScHpaatmisza9BnVenKaAiidKzvIQz9yhR6j+02hNH+8kJn2uHcqcP8gOFHOFay6gx
ryl++oE3SREQ3RaG7m3X7t2aohhyKmRXFkCoJu0uet5+H4BtOMtYkTPRFxc9AZlRUuLS5ncCy+6s
Nim3U7dxw2MwjN0ONgkJC/NwCiUzDb0+6uhOwL2qNVDmyXd/Th/tBIZllma4C3DiUkzK5lMB/yoI
B7q5fU9is3/SNeIrTLM4ZzoBBeB4SONy957wxnMZp8kBlNRaDCQPpcSKbU13XQYZuDFjnxFYcpfm
P2eY+wduSZTII/8H5WPa79F0GeNXYh4o7XY9mZchYk1B+zhFWnI3tvbR96yO8ARvN8IW3tVz/KPI
NTVVwmBQ/3SL5bH0w0e4NQSbBOaK+vNT8qHI6rfRzUmaBWV4l5A82JR995Ai0KF7P/Isf42UAvqw
VXWkXA7nMLd3rYYwACgQccwkUVkNWo6g2btFiv3edwi8FvjljOQw9BDhYL+Nqwo/vpOPLx5kKmBT
2AG0KeTOM9VvApZZQLrm4n4N3UXbVo5FNTUKXv0plqkeeJw1S3/qpu7eTbMfhj1zK8vRODf5AsPB
miBLjAODM/eLUX0g4As2FGEPD4n+Fg7AVEilcgGm6FHOIFaf9J2Vjj8kA9mpCCltW9/YUTBlaEQl
a+uS5pwHxXTpZ6PdemFvPdo5YR9ZE3FWzBEK4YaU5ly8zyGV/zmh8FnO4084eqCtDNpsWQ9OyxDU
j6nS5DsD5ejWikN3ndiVc6ETc3ZQNa/juiWO2oC45WcUZHrLIcYSopjCitmahIyrVV2OK2+LvItI
gEkIUVD7NKd+Q9C+kHbA7Z5uwIMIW2dLu6k7ql1DiMBftp+6o1p0ffFCqxoQ4++nqDUamr9ecXtA
7bttqrXGmZZdojl7ZdouTIk0HScSkoNIXI3casSnHlXmbnvOXs1I4k7VAG2M7bKl98rsUT3RAGjC
AMZlqvt7EEfZGUKf2uaUoebEV9rcFRqZf+qF153XpXpW7BOotYyWfX2RspLf3m4RvUdPQb30jyOZ
dR2Px0xKTovG3a5JvlSvuR2bd/Whq0NQe2d18OrtryNStVqrw+USQmmKxBJcNTo1ff9HbxHj2IKf
QyxivI3pTKKzzY8npCBy14T1qYtCcp6SAMW8TsQ2HuUZAX4zNSMpFcNHmr3f8/5hCObkkxDmucgF
yKxieHJr0sWs/mc3jQzdSkKBHQJigioiz2bu8721tMuK34V+0Liwr4ww9O6zptnDtnu2EUNvHODi
JKskz4lFW1hYD0Gq+3s6u0+EtPmk2PdfswwefU/KFIpYm+RNohcoPoid4dn3UTEH56L4aujeZaqI
0+iYjKy4fo9EG1Y/uoH6dyGafWHFNKbNBgKJk1DP140PfqETAjEQszMFEUTh7GBjLfxoWiXU8fa9
defNEtsmUE10ubkDd8kN66di6bwVKZKUHSJQP7EFngi1P8kh7qwh36rC9QygzDUNYm0IctRHEj/a
yNc3ZZb3dBsJGqWKD+QsN7n8Lg+aY/yo+f1+qVHaY7Bax5q1bLvvqRuKMz2jat3Q01qb0dSTEShv
Wj7+MSjum4YgKUo2UDZX5aR329wH4edX8bxOy+llFqQdWoXZbAeNKjw3uHaKEMyR+DqaBGSZtuNs
4/57M+Y/7GV5G/TmxdGa4lkb3Hpvaj75HtzqwjGupBIDE0TYotLvE3SdPxnvgULqECp1AFKHCGoS
8qJv7YRB1W2Qt1tuTGCB4D5KlMIpSjEP+PqRACIuABCWB1h20sLDnRR7Ti7o0NeDiWC7X7fZo6eX
UFcN7A1YhX7G5XDMa+NEJ+K74VXjlmScTVU/1FP0OabxvjbJ9Tu4dX/M3Z7ggth6Ff23YoghznrU
tZGNT3ut1D4YwAV2g53vLCMWkOnFm5nXP8QEnLmK63ozL0g0NHSa67JClDBdyEwEAFcu94tGOWxx
2hWsUoBaTIvoY6CD0DkDzNratq5F+9jZz455TrN5xxBjry86HkI3eRBmNJPtw3jTFmG1N8st8Yqn
uh+mTThH7pq5svZYMpo5DNOPhW4jlZoQHHuwbMNu/BqX+rK2Q2ZqYfSUxfk7P/HDQCRLnLo5YYjO
eWmIPneLl4BGjyRHfyT3qxwQbTsbb+qec4rjSFHNb81QEZZa5ButwhYce9FnJv+EyXmoKzAXbPzq
IVngpddDebJMblD0kVIfEuigmdk5bsJHPSJMwVmeB2E90+P5PAbUEF2w9KeILA9tCKEcCSR4BtLv
EGDaRCBuTEFXhNNzY9j5VtQ9t9zF+ulLnndonqbSGrhb5iDpqmrn5frXqcZwE/nVu12k3Wp0awzT
vQdHN+YulsYfkPOQqTYM1pqISbQiVvWAVITsIWiN0IX9jRHCy5oOeg5MO/cePcSe+JmQdBBQxMDp
Cy2Yi267nxpiTekFySBJ0ohR2y7j/DjFIV/07OHiazeOMXwsvQE/VoxoqAmz6Q7XwbMb0NULIuDC
Eb39yXW4CTczxPvS3Ffu8IpyxkGhkRBHSS9piPB4pfW2Kwhur634LASsyHBN7yfeI1A5i24KV45G
3zij3LYM0PWXZ3OJ4HeaxDCHQfW1slK6vrbxCQYkyUe29dFdTl5s8L8YRBfqqB/nRPzwJv3bPKGU
Dl60SBxTu7l3GNJGKBxDH6xakMxnVGPfiY15pWZEAT3eoz/pSxKNczei6etn98z7kQhh/MvvKX/C
iipmZlPyEbXv+rCRCcZSYt6kZfWx5iazzwbzs3pWUOXNpuonlDnc/u+Ju+p3KMSKFd0lopwCQ9sm
tOXuqf7PZxNHywLE9h478KYztXyToV4k/pCMhvUislXcVPwazSVcY7y08EEEGP7SBtCH/tPdD2U9
ny2w/JsoLp4bcL151boXqzPdC8TCkXgLzFKkLSD/yUy8ltzSAr2aLgaZFq7LXyiPxNa7hUzBgBQu
4fL1DXq68WXsQoMupuodgurjn2G3FA+TVbKYsBjZw/BtjIgKMyHZ8B8/V8RMTsGld2frApaRBglN
T8TZndnlF78yf5g+YSSaNn3VKmudIcpgihScwTchrtLLRxAqAtksyG4Sb2tz6e+9PI03ulX91DTx
kLrWdFy68IEEC4ubXmfdGxjqUGNllzc9iVe8pDwgfT2Y5UDtz2ku9mi09+GkPzn4fw8ubJ0ztJI1
npGW17q07+V/YkXK3TbMomClU+in8WTMMJVJOKpIFJsbd4OUViIVxam3a//Q1VV/n7Y4aiaE3UWQ
3rdJVO+NuX6Ly/Bo2QGR2wn2Fn9anoN+nO/tyUN679IRy9OfkeAY/XRntQMfk3NmpYtT3o9OejGG
WQ7BnVd0G+RbtPreMJGjdS5WTf5XqEJWzP3mgWwI/TCk+p77Ep1/r3jIUiM4yB7ZHQVrlBILgWfw
1ze1Mc/08Mr65M/RoaAVf5/JhW+OP0iNtLe5zokulk8ZSoyVs0/GkMlQx8jFRj6NNyPo7j0rfvPD
adzHgYdhpikJStarQ2Au371yenT8NyK+OC3Go1oMcg1N/mzcqdW2NxbS3+VeK+w9blLM6GRj8HeL
MKGXAdP697Z62K4aWDtqNVKP31qK/+VO2RVMLUQEBRBkYNB826Kd66Nao/YPSOi/21RPaeQr1Nrt
teplt021dnsr0k64VskmgXpn9QZcvx2t8w6qIa0p9JNsTavN/3mfRzoKg0b57L9eV3PhjyVPNLCX
6voM9TRXcZNub53/7oRf3+v2NrHpSzCQfG87OuXBYB9qCxuZm1yP7I/Hoc/6xkY9NfUkKOj2/ur9
+r7/2nizuWGo1Ol3pfzMtHa4UKvVDNURNrkXtOiMCiSxXisyBp5W9iqcfNeVofEwai2WwBTKnskU
75CELdjplNTOwvVIn+rxQYEgfYyS8CmegAU2C2d1j10rEjlSN7sE00yIw8ru8nZbe0F28fK22Wqk
QND1Y3MIjewSaxHt/MjBKFqN9tlorU+J7ti7xWIqjXQV/WQ2OhXyoX5PrCWAcc+zzi7Jm4vefKC5
R1xxsu+HJjsnUZydq6iB+w5sHluJuMN0PRy8Rn9IXJ+y9uLMJEtxeOATzGg7A37vlvIM1uuFifhy
HgptOas1D5Eh2BrMWGrTkI8WlnekwJ4c2jr+9bRwMZazJeYG9oMRrgospxVHsjhf4lwUlyQuEcPN
zAnaFNF/ZSHngey60ZEcNpaQJKYA3KZcGNQu2iR00BrApY1GW6yze1vTLhiU8mNY1NbJDNHszxPf
EW/IdJ7by1JOZ66m0xnmy8fadFyuyzyjCdEppto4EqUeotDKQIJpbpUzTc+oMEzxJ4S01QWtUcbY
jfaGbxfvke+Y26BH7um39R7p8SlfdAdhaIeln0bBkoEQKf0kx/kWfwtq1MddEn9ufBHvQii7Zz3z
9LNaUwtrnPWz7xANZ2YF8yUn3lL70QiNPQ9LauI+ky9CZ1BsqcxQwfd851TnhTihwdoXDTzg2XDf
fabzZ9dp6GGF3QZ8uX3u5ZnC/II6pS0G7lT/3BehvwBuvGqH8bkqGPUmS26f1Yml1rxhhG+NeWXV
G+bMwLE792Mv9g7s9rM/dtYuTZLXxUdHu8aBkTpYveRD6nExVtbZg3uM4X8VkfBNzRZzh14uB4Qp
x2ouu5NGh4AEYM1lqOUFZ5Om01mtIZj1mIDFOLXz6hLnZ5f4ByypDi5vy9GKTUYaw9Kbx0YgMTfr
cV456ZCehZkhNnY7Ush2vj0ZW7U3JON3jRaQCk/pJWf39zPV09XC9U5IFaSIKMUqSwPDGnJ/bc/c
iWP5vUe5TbCj/A47edKrhdHHJcI5o+LeCqkycghqRHd0XWhxiCpTbV9XNS2Z5awd9ZG2fFIP9PIl
uMkwxf/xRLWq3k09rjZdHWmWlVrG9WNuD9w+Ve27bfpdba3tniHvbd/tQyvCmSBPv1oA62mZRnH6
x6FXoWAKYPvbP47v9om3w6vVkaPFR9tPL4BgZ/74kZPLtxOy0+XW7bP/Ory/NtWT/zoM9Vr1PARR
71lfXxpkS7vQRgA/WWBcnSr9kPbu2Rsjgl3oTq1t7BmPJQVnhBwW/BJbu08aE989lZ8No3SQMl7k
XPwIC6LbLvdB6Z8sfXrXG0C+S0oK5dQ4PU7OzDiWmWmeKT4+hs5Calm4jogQewiT19Yl/JeaxcZs
0neTce7GgyXKRYqZrl3CJ7H4ddoh9dhKt3Q5t4y+emSulxlAk6X1NiNw/aMdm/ou79CDCdMAHON9
CYpZv4g++0yscb2jusF01MIcyCa6OmfpMIYzHCTmxttqxiMdXBmfWXzN9dl7HaJvFT3EqpmMBxf5
WDM0e60ZnuBmh6uug1gyM3m6W7wBmG+RfgEaAcJwXMazXVNIQhTy3tvte9pn9kFWOjawBmIc7sl9
Zw9f2sB7zB1dbAn/DKO0PSXGK/M050RY5gZ3nrPheh5sgtKgpOqN5Ul68jWg+B8CJCR3CG65EuUe
DYCpXgdzeGLcLwWa1Zb8T6ZOvv3mVCSn1vpIrIUjdaepQwU9IosafsHOR4m8rsb2YWrYVZTdSDV4
ujNs0DxLD2TAbPW3sW6/droDwIZQ5HIBiRJXn5fECT/kbbrzMM4QQtddxpHbf2knjwPGTtjG04M2
BPfDTEGHn7INUxgzfsoUTFv14EaedJ+wiDSuNv2gwQQgZ+XkLHAO4getE+0u0YNj6dviPHlI18sS
SqyT99V99zVBm3seh7n6SGf02FG+PJQDcI++CGQcde9sI81I8MSX4gE4vr0qc7tY2e2yHYbKeTaS
cFs0HaDrUlxGbTQugR7sEjjjx6xA+5gFkXeq4/GHWUiUcRFaMAEyjDcdkklqZ3jb/WXZBbmpYU7F
5Tg4oXZgQFJugkjbpEyJN3qud2Rga8Y2sod6RY1Me6rm6L73cMKSmUCVoxewjPvK3Jdz8tOOvPQB
mz5IbM4oKm0WRb5xl81hDxF6GLcR7pdNn41vzPpWySSIIfcc81Dn3iEFO3lty/0fk/bfuMkMQaDJ
Hz269bfu239c28X333J8aKdvRfut/dOA9uslv7q+vv0PB46HC2SYEDTfNHCE/RNKq5v/YMCI98qj
lWerHuMvKK2t0/Xlnysg/MO4tTiGf0JpxT98n+RIjzat8Axh/++6vroufWJ/NBR1PsDSXc8yhGPR
fhaS1PxHQ7Emo4o+FXNTIwgOSno/2r3OMAD1LUEcd6EuJ9VztTPmvh5OsdTY2gDhyK2QIltCtyOD
Gm+5akWcIS9lH9e2+qjWhriv/9gszZyqZePs1YNF8DUO7ApxjwwmkCIqtaZCCZq+tw4Dk+Lfu2+P
qX1X9cvt4a7k0kOJ59S4JjG6kVfjWMfL5tQZvrX4y5CXxjbDiBXU2mGRurZUT2kaCjhTV92L6ghc
GyBJGW0WAYih8XXugbn+sQinaW+AYCPgmY6hGU8UZsXPocOE4RoYu85N3u4JGQV9w/UbQzOLNqBk
M3vZq5HroIYsmfOn830fqG+r7xFr6JbZnrZTIhElZOHzUMUpUaZcU5tTZX1d2lDftMv0AEgkge3U
RQiA+ksmhcgGeV2VQF9cS7W0WmQOV7jCyzFz2cQtBS7iUUSD9DGZyKqFthh0y9Sqo/fVPuNvLvOw
Bb0N9ON2GOpYlH5GrakFx4EnVscWJHU2N5mMWlP7urJeT2PW7YukDvayt6oUYAlqOubq9cG7E06G
SUDCHtEiIF5ROparmMUa10aJeQ/MAcloOffIhTTW7TJEH/BCTccSc9lx0bex0UxoWpl3I5q5kpBB
x1BMrtD2L1a2mQjyRYE3yJtSe1YNtpgG8OgS9TE9hCgIj34N48oykmFT9BbhPWVQrvWWS3SqSzwz
BPw8xkSFrPVoVyYK29ovNoXUVY+G099VtfHml95ZYZCVSOyqFOtzfa97ENWlbiwuS49ucnRJykzy
gKUmXC0CKclTayUIp4ORPQeL/eoSwb4W/KrihdRW0DOIbi1xyCDke3go9oXLmUkXeuMHsKYSkc3g
5NAWjpWPBQLuCC47q6WskzTUA/2ffg1FN4lDmfy2ALq/PrvKw5mWpHym3f6Y2i/EXcStbu25cwZ8
u/2T3Qf21nBdfQNa9l1ridQxKSGRe+jCCUu6Eb2hQdJKjvqPAO2W9khSARujZhhJKrSYPZqJtZTJ
qa/BSQ1McVX1/NffrmJjwsAFHxU0ZI+MBum7snl46/up3+a1QahWAwfqQl/QtSQd2Rr8gx1r35sB
G5aWn0XLkMfsiK4ZW4SvdeTT8q4nShGzXmyWwCDojEzzu2igLC4YU62ZXH4UUzJzirmkkzTDS6aJ
eZsicID2Vu/SNN435bSdzCDft92oH0c3WI4i28FkoVwopYkqoeYaVmOGpXmH0wMQG3VD2U5lRlNQ
5wkIJd4EPVKzOInAOA3OuHd1JOTGSGXFNrW7rOBK0cnNKp+MDUa7b6rtq3q1ZgMTjjb7WzhzgpaD
v2yyTsT7gZzGdMAZ1ZIXu9KG1tl12bRTMTNK0xhLjaRaU/sIKBo2qUje1a/fk1jxGiQRw9QyzDeD
YCAbVTTgGVIKzomBLDHLaDZIUoaN19TQzGRzuUmzaV8P3Vpdg9QuhD3dytawSw3ZN6OnnWnJReqR
0gOz0E7y5a4AxLt3a2ftKO26Oheuq3bt3gFsImxIOiSMtPzqF7G1Sa2AIAL/cZ5D89CbC+1vzJ3Y
eoBprygdT8cE41xUcYUw9X4+guwiLtp79FE0wV2R3yyyl9k2wW8tIRms4Yswn5Zc21AEmbm+RP5a
zxpkvr8vvUWknyabyq662oFl6Mhro4HvNnGx141K26Xh+KTFtBEiWjB2xcyZqF9aHPhF/h97Z7bc
NpKt6yfCDowJ4JYzRVKkRku+QchlN+Z5xtOfD0lX0aV2V8fZ1zuiKzsngLRIIjPX+gdIF/GSLQEi
bBVBN3XCyKAa7HJlzbaXmIlvBUJ7BOmq9k7WjAgfEoihOxQSodHkfBzk+SpMWnlWyybqaN9LNWe3
GRScgeeXatAyuwMr9GOcz6p5mCaHPkBaBvdriHJ3IG3KuwEE8qwpTlUWYM//rIEjXnuCx2blA+QZ
RAPPdyTAvzANb+knZr43dCM9TGqSHkatTQ9tL5DEUMgppo3Vr0WG3Us28vAYyjbaezNGw58fKI03
y6cjh26k7p2q8oT15+OMGaePWY1wToM9agmENuuhhUyJvk3zGewY1fneJs3s6vNaIPtGUeBemBCe
Snue87Vjj1tNtfZ2pg53Vtm5KO/xi9+Soia32tv7UBC6G9RhJ499rYJgyshJsfPAGkf1rFBpYAPm
xITqUMqePNPflsxC2lLvDi4MrXJYx66+0gZUcoSfKyqENj6ptMJ3TNZkEbAR2hr2AKhzmTZwzGq/
fRwIekXCvG9gM+wQ0SJ22OBBi2bjisxpfyeLzCkiKHTZK4JfWEzN255k3t/IIptroEDREoU3ZXvq
DPGd+zJX8FhYNmnyoxr6c2oX/VHXQp5fBOticEmLutIeo7wHAmR3H3oAX6cFP1Ak3ZfQzz/Gms2b
0VcIxCkt6R+IQIMJ8Wu0nxCH1LZaj9BUPdp30J3XHnyZxAo0GASIvMT9lzEGhoXi5JGDO+5AQbV2
QHChu87zBYmlXWVhqNKJ59gD7xsoNe5pwfjNSgjTgGjt+TESZwxPjWclW1wEFq2DoE5ShNXSCt1X
AK+Y+qCoKHAYLEbjX7WOvBls7n1LgHXonHzVaOH0Wrk+eS+z2xhT5PGALl9J/FlYq77aDUm2lD2e
AXIgwycOqAYoB5BE94Q2jxisdpvQD75i/zszHdy1wf4JzZQYqZws3cFqIXE3qNm8Y9wlpZFuEpv4
Ro7oXV7n8zrwUeQ1un5Fae2bXMeCBBWR3RA3+gXJrhe8CO54ZTtIi7MXIqVpNfPqA5xsAZ9skXmD
unRMV2wAa5NYj7t6ZfcI+gxm+kzYfBbU7afNgODfa82a5HSz3y1igm6i/NGohth0SbmqKgxsvJmY
PaGpsBjEd63j/0O3eda0WdANNvnWLwZYip22iiY2GeSOxBqNS4Qr8VTqan50mn8YSLtEFZ7QPoFX
uN1fh9p4G8dee+iCFNUIneSvUywI1Pk4in0trTw46Fa1d0eQH65NBMGy7bNeG9nenKOoqut9OLl1
ZzZRsIAjRBw2BeNlXAT+qo9xmNYL3UhgUaf23sCcARVbCEAzwEHM8o9DdBpmA0iPjQMyfeSAx8Z/
0Ut0xPkSJChVYM/UoJOABdwmMzsCHJkwNskAgmWC5RAG2XuXK5swjFjyomCd2ZUGZB6VZOw1k5Wp
dF+dtjHR5lVfe8tF8ko8ErRPd4SP3mFYInNhmfdZQFq0PgkdvVfTiKM1jnz9qRXlKmu7lV2M2gLA
LFq3k/ueOP0JrnGx6J5b/wE+8iEQTb7kSYc9cYBckzEGLyZ6pTDq1d0E8ngRhvmlMfBfzee4l9kz
fcB1HcZE/dXmPygUJHqRBy2Cga+o/YJge7EqpujYWESyjLoIVoVCAhm69i7Xu4cRhaKVDfyTkJsF
icj9jko/D0Kzj0Ba2CjAdQCQCPmKVd7vBk+cO4CA/IpbbJtS08H+x1s0dhluyTHXi9aNl55mEVxA
kleFlwT3yLv4MwmN1Hmfdk95an3H9m+LYyQ4tdrZGEm09t38iz9k36AR87ax2FyWk4KAHh8MMnvB
txwFkYXdte+aaibftEZ8dGW37jkubxytJTyvcYaCub8EcQEcBQlW3O2DEVFpLWejLSW7C0kekiy4
bjYoMVk2OGJZON1t5IRbISfdmpm8UjJMZeen4f9lXxpWaNEX4TAGy8Zgd+TP/BJjXnG1wcOdXbZl
Ec4jt2YP+uDnsGDPiNW7faq8rLojPFTdyVojyIr6YNeqWJyUlDOD7JZFOs+6Tb31yZoQNbu3/zh8
u02UWz9fbHyKO9i3txupigVlLFARdOFd3Sb+8gK3+3QxGgcLRAFiTsd//QNyds5bL2n2COG666ko
v0g3cmlO3np1uIorYBFXS3TZKYvbnFtfPs7cllv70xy7A5eXKQ2epxhL3KZ9ut8vbuu3OUhV/3R3
l31ZW2BseZ3523fWusYczM4ANUjgoHwrJJTQC+0jBIkrY4LNDNzV8REYJ9+OOQDhj1uBdsXPZjmO
5aL3EO8L5V6rK+Ywym382v79mPnXXeT8eA7PNmS6ettc4VvAWp0KzKs6NdeW8iicZCijnGV1Mm0O
FUOpLKW/pjWzXmTtVki/y1tTRc464WG6u3XJWqb48VLUQ78kfffrTeT1v+vjFwOn5nb72xzVdR+K
Ip82qmJo+Ld2FFX2QxHpuG4Lxbma7f1fCPO/hTBVk5Def9bDgrdSxx9/i2DKK34GMNF+/B/X1kms
OLYBvn3mhVwDmJqt/49pqprq6oiZ6K4gtPkzfmnjnMUaBwDMdCwDARFYDD/jlxZDluoyiniVSRDz
/0sHC8LD38KX8/shQmuhT05E1FSdz6ZaDjSING1V88dUN/+qhtE/BpMV3ndtkqxctCg+QrZOMZob
3zE5R4o20IyHKqoh7Np2h6Eia3HQDw9+gOxl26Jo6lpW/lRVXf3QIgLiOahrycJvGxgPSWptAwTK
n/yyME+t5VxsW4sKTiKzZ3isdnfXyYoz3rWYXiMqQ9zFKdgDGRwNTjMAo07y062wiy4/OcTzhsUY
Ktjt4lS1ug3Lmpwja11nK0fwW7fuTPdeKzttNya59VUdlNpbYmv3Vlm1P7R4mE9v7ftYDRnCT5a4
T/w4IfRpkN6zmvDJVLHbLm29W9tTxnZVzatTqnvlyUSLYYedwsutS/bL4tYHSxqhIssFnM5FSijq
Y98+4E0tvGVSFsMhmwsku4aDbPJNSzATTv+t38GSZtHnBbtZOVsW13aO2A7K+/ONQqffo2TV7mw5
37peRZIGVjrWCHZVdwsE2OsHv/f9pTkqqN8mZgpWoLXyRRB36SEekSv5t6oXpunBLJRk7wK7jcEr
s88jLzOcZG3q51CBU9fRYR6VA02J5S1keISRMJhn0a7K93DydAKonc/h0Hfeinjpp27x7nqFvx14
MiPjNdwHAwo1/WgX74hLususMuuDE7Xmq6bnS7svyvcBluDONipc3uZpfag+5MT1Hu1I9L9cXvqd
CZXCD7aF3bJ/AlEf3jlOebk2iUOY98JTOEB7otsK3O71hemcwZ6ThmuLjm9EqaxK4IxnW8tdPAko
IB8dglYzD7f+Nsg4dOn+g+ySRTtN7tlM4m4Vpv3PewSujyS1P6SYUkb9Eb/c/ojeS3eckFKDHsL3
69OAnHLrq0MOPkaA9meB3MABNlqw1eryi2y1k4nFpax+bgdKwhC4H/uAHgvR2pYY6G1mVqVzrrDT
7cOtE6XBtYeGy4KUd4OjNIWawJ60Ffs+zdrmsS205lBl4UMJMv17Bw5whHHyYRQhynOF67+MiEKu
wtzWzzoeEWBPtPTgRX1xsEN/2Fo5ms6+Wij9S9C0c9hPT5X7oFYJ0JUjB0jyoJdrgWYzsFXt7peu
eVBxSguvE9/lHPzn3LBzwwvaLkPw89p5BC9Nbx1lSIRGs/pp2ZTOOtLc545/0KMsTJ3PuRVYHN/6
Qm86upFinFJwpuA+kxYTFOV6kRdG/h5wPdmLmQDmtlN2jNOtbITRRH7gl2ow1hDF3ALl+sr4OdLP
l0V4A3QLM/CG9WhomA2jTHDvjD7uw6V5ilqeeySKgvtZseDe8kmS8Lg157BSbG6v89rJ+zmeQgA0
Ug1hgqDZKo2pPtZVMj6iKDfXr0WvF1ufSMaSaKZ27Ztsno6xVx3zuWvw0+zY2PHb7aImqGD9/P2m
3vUGud+dIRUYfIxBdnGAlU2q3qLWROvaFbf1JkLziyQZfYlWZxd31NPb3Fu/hbLZJlVwWwZ+ZOM+
gRHVZHbeqY/QfAoGK/2DYIeiJNM3teHkqbRpfOLEzATr56rw3ycgg5YXyOT+sh/4HSdT/bzIumQJ
ddIM/GeZBP4+OVci6qDlTT1ZP4Rrt7uGv/hxMCrtCMMagSA7scS2TJsXRddA7aVmESOghcVKMf/N
WwffokG3zn7LB6V1FhDbMTMX1Two+wJfA3EBJe5u6kPrpBECS80qRmkkir4lkwXkV622xeR/xDrf
0KQrB3Ln2Ua2ZNF3+0S06fO1UYRHNZjCS4Mw37PFGXrBVrM9ykGyHj1Ku1W1l00V4kUtyLLb0QyC
TSzlzphGZV0kKnCrpLz4QRp919TwLY5b7QXJb2OTwRnYjBp0y6ATy6KP1AtSuzYKi0Z459WddiJ+
g5uwp8LMyjBwCXD93I5J2K6iVo/v9D5rFkHXmY9KS2E7KPbx1PLwO4nmZpfcp5N/lC05zeE8sSJk
ZqBkZJuP12n7VgsJuBGkveTgcBHaj5St24T2i2WrZ1H53TfPx1CXb9d0mcpqOrSuD8ovHfJv3n1v
a+1aS2t7NSUF2x/0Ce//+Uuj62z/fkksm3wVbFezbNNyLGE4rvbpS2NH+pASy/a/93AZVgkszkeA
ldOD4a/jSEdanhAugYOmvAhnTImP1c3aiIb0WS3S5mhnLbEHPxoOkDL5Bkzok/M8UQ7sRWHNYCu4
KvMOzfK/BmRN9sl5svmp73btp4HfTb71scPUkUS090moZ+siNK1TYSL1omHAtI07s7ukkFyXgamY
b6PdPrlGb/6rInaCTJv/R4vU2KwHb1hHsgWIx9i1cddXqiOzB8ZdwBYhJXhG77UqZwlU9wiYYsUs
p88Xyn6A1wPuT21y7CMR7UpdrfeFR/DRjZDHTGPDfXPy5jxqufcjVLKt1pXFPnVFutTcXr1PdNT3
+qir4YemNJsUbTpZBYh8jgqEaeQ82TV6M1c4jVjmoMmwNFjfhjJ2j8gVpc9TngaIJ3bG2ovU+MEn
nf6gFg1J6pxdASjb+MFAbuXBIRa+jUnSouFEn5xnKqWC6GZHTHe+TBY4iSl3bTS+3brMoUtP9mTs
Df7kKx31/h3TI8insfESwx9KByEOsjCNsl97iYa+/Lx1uA3ImuyrwxYmye+G2yomdq4HyurTdY3u
Y6+OYcvHlPTVUbj+DzMZtPvBaa1XO3GXPjpzz5h09E/BmK/TyFIeC1XBM8I1/KXWBNo3geWY5zv6
FxtIwCbo/GSPwLj6xOLyh5ygQ4EtLAstTyss93Bh1U2hGArabg4alj3pZUK+SwPqw1nETnFk9YHK
NA8kWx+3B38CVIEtlcCGbfJP8ZgFp1HoOVSaAP/zWvfv2RoHTwA9Lvi5qKfSFMGTlsNNi2wsa+Wg
LDqluoyVpp5k6zYDvg2Xz1f9dQ85g7Snd71HE81io3qqr0uCYOh5xp5zd61GuebcKQZCVYtfqgjz
9KOytVFIWpdWq7x6XYAcqWqCJwwc5VU1kGI0kXk6yVFB1hkSjPJEtk15xKNia82zumwqr1ECPLH9
H/lv1jod8eZfn1q2ykJnmS56C4g8A7+Zx3+Bw3hBPIRKnGQ/Yt3tLkRbUaSLvPpbEQeHDpUVaCn3
uE5VwaLzO6gntv7itLl510TKEf2SKV2GEDVXHjzOjVzdnBg6MHKLyV2I/Zu7IW9Onhni80Kg7P9f
BAKkSsMNzWPy9lGdBmgkLM3hoet8QvOMSVq6EwJ535U+OgFVyF+HEZZt4hhvtVG0+6z3HQC6hvkW
AbdDDaDkQMGB+bnMcczxCvPNgK6xC3PDIVNO02vz74lRo8zlKMqDDcbvenWR2RsTxdqtvDd0yoda
PZlkyzLYdsNUQ1Up6gO8xbFYyOq13dhI3cwjsVUC+7aKsT40eausczyaAPUB+zgHLirpVoB7Rmvx
Jsx2D7Stq6Cux84hxK3uWkQDgk0QE2n3EarLU6Friy7FDUaufiZGbGHTOG+mFtRk7vNh7+ZF9cRv
6LucUPHrxhxCcR6nKbH3eFjFKD279XuC+qsJBfmjroGvxgOPODCh+gsYEIw66sLAaET82jRhacFT
U55S2/RPWBQFJ1mTRQBEZgE3oN18GiAZnd7986Ir/g7mkh8/Z15DZeUxbJTI5/Ffvr2a4Y+qO0QC
NTmnEtietLjyiOo0pOoZdtT4iCsdhY0qZhBCNLDmphxIlGYd6WK8TvPr3tsHPpwJgRaVq6l7oCKQ
zx4QHvIeCD6iitCmrx0g3Adz6r2HUUNj2vLJyXZJbkdwIXuI+iJCiWq+Qk6cfP8LD2zrIK+Q/QJ1
T+4qOzLfdORdZUteIe+aaoG+vN0lGLFZjCySF3JeSCa19OuNYZQWmIEmNpfX6tyWNVn0oJHvesH+
fyGr6P2u1MoAQBLH2eafPwVN//ePgcCXiQK8STwDAZFPDxE9zJK4CC39O0mgahl6ZXzG8eoRAxvk
6go/PsuiG7X4HIVGtMyxStnIPjlX1qrGnm1aXLQ95ytuA0PZN3vYwm+f+sehiu+L/ulTdzy/uu6T
TMrH4HC7jZxWKxEk9sRQrq8u+66F0cXrum2U66vfBmoFfRD4ePx0/vqHyBq61zHKrj/fruy6vZii
wUvNNOVw6w+h34BRqpItslVoOvUBhfS0v7Y/V+UET5AjItnE3F+qv1wWGHmpwa75dLO53SgFsKpC
cVdtNcB5hRVykjU7xUSpHU5W1D6Fg/9k+IiylnldLgDn5huwdmO30GeBFTkiCEMeZXMkPrVpeuzH
4mhOuSpB/1LrGjyN2n8kAjXcI8tKDkyZ1PckdWsMJTG+wokpe4ZKeZD9HKYjrOicYpcGofauQwjQ
u+pNEKXaF6B1VnLWb+6qZeW0+ucvri5mdZ2/Lx+uhvqPIyydNYTn2d+fH1Gea3Hf6el3gh58wsLD
jbBtdecU9xUmfVV8kK080gMV3R3y7kRcm6Xs/GWkj8g6JuVJdjWjGqorUwePhRpvv7pNHibfvc6p
izg9jvBiGsT6t+rsk6fHLQqNaIRo5BYfkAti/2PbJKEz90F2oeYOdM1CIw0HK+dBn4tiEtUmjbAO
kn1yXtyQmlShaW1lX09qO2U9hn2VWYdM662DrN0K2SeCINvwiMZzZp5n6yXMrk9zbs1fhhEDGXeK
y2EWcOvn+//Hl7vdqqxZEkcsnX7zzqCK4UTL3whgzqBgzJApR1kLw/q1i1Ht/9QPGubnDDkXKnWF
4Ks5b02II9+u/zSvN30UHHthrT4N5HnpdRDcuGvtZ+0K7NiIdOtfnfKOghDZziWOFrQWmulxD2GL
iPthcg/YFVY1kFf65aCD7jdKwUZoXefdriD69uAhMLy9dd0uk/cMzG3oPRHdVY8O72WN9UD/2ujW
O5LQ7Y+Y5HdDnOFDdFG3JIhQbj0ilxdEataVcMqvzogTDNpNnDDa0j4GNe55iumJd5dAjTz2iwSL
AQUcwdOg9zGYtWiGswarPim9s+5Nu8Kxi1elrv0zgp3vqZeXr5GP2VlbdiMxV5ptGNj7NMaN9zo3
bfVt1U7RGqfi8rWv9op9hBuMY2TW9hdjiKr9qIppW1gKJP2ckHZmJ/Z31X2PHEQvkhLaB+bF06NT
IqHeRU5L3NmYV/R2eixMjHxFVAHKmfssPN0xR3WuF8gugv3tBhucduX7Edzi+U6ebwDjxfJTzoBi
xD+QEBfWhWW/FG5ElHis4Hxfn3iDNcyMaaJAo1ZylOdJKQs5ensy3gZi1hYLuBLc3T/n9vImtwfq
7ZVufXI2/gA/b+/tNKymWcL9aWIdb1xQd3Jdv7bnkVGDH+pr3unWdVv+td/sBuS82+bg0+1u1/In
gCAk26bWB/9lszBD+f/+yLXA8VuahfqbarN3//TIVTRfsSEsGX/4hnIQOD2BiwnjbhenMxBHtt0w
CC51aWIsGzX57trplE5xGqZqbWM07WCqagSXSUViFvTwLEzLJQ2k7iUGUuaSs3N0Ls0UmQh25CtD
QdVc9slCJC6mKKFaLOSANY/iPOZvO2eaDUX/eZUx/u2IZXG4EvP/dMcis/hJ4s2oklkxN67/MCt/
j6ZmcUQmXd+0ZfRjqFxw3VZZY/4hq777pSkU+461Qf3DV7znnHXrFeSZClTNcg81oKQTW3oTWlqu
r6q4DA52q4mFXuOMMg2G+yxSfRMGqvOG622262xTwIEM3LfGbD8KrxYXXEiSB9/13wnrP/zzv3XO
gX76dB0N8yB8W01N1cTnyKmGkJE+6Gr2h4gwlK4g6jx6gG+mOBAX2VIRwdtmRC7AJGO3sExF/uCj
0AIFj7lpLyqsx2fdCdc2N3EZBcvYm7zDMOI+J2uF0Z87dSIQNfeT8cRjT1ZlYSGpgb8BgGXf8khK
CO+uVLoKo4xG3XZAL89BOLDJIArx7ASlvwSCCnGqyjA6RBuf17VC/+gLCiKpykHWZN9k6tG+tT0k
LBj8NE3OxUERKxQ5rFTzvcKwu/fHsHxh22lB+Q0zLJNL5bUZUxVXeq9Gq5ymaWhfFDBWZ9lS9VU5
TM2rO6jGpS2nB3ag0X+T+/ucRrZVy+ULyYZIZTeva5+DlZ6iYbxSWco3/PNm3V3lq5F02YMsPGtI
SNBEF96mS1gnTNVTqGaot4rsASWk7KFq/fQcWwg3KaXnLxvPF5cQyZcQyzCyyh9Wr3hneS9sIDNC
YkjtqyiL3F7DCvlMHbaY8n6yXwmrF+TxVk2sTw9tAfErxgv30HpYh+dRM20ST+iPSQRuL+y7/qNv
tF2a5Oa/nKTfZnhtfug9AkO+5fpPYzQ1m07LvIMa2826Q6IZIZ0cX8S/UkRTyVsFpfZriqgSj8hP
GkeZIoIPDd9EK397Udg26MaHXADNxCDtx30VZ2hP86tgdIrHazHGv74CBGOs8Pp+WZQ5+jpp2Z6q
sLoPY7V5lF38KMZ1GRgxOkXM0Do33xBG8Yd8VY62OJpe9SOLi/zSG6H7MBjOU8+v6q0C/r9pB9b7
zGvFWxm0p65zo6chDZJz1c8Wj3N/lw7h2oScs8+8Ef32OAlXRO7QZRqTjWh65XQrAlX8bFbN8OLF
HTH2p0DvDCym/yx0zzQOSWu5Jaq3tblPwCDKPjllbFLjENSBto1VYgVVlLdf9D8quzO+qE05ntIS
oyjZBGY3bCpjFBtRIcJUsSVY9F3m3/+8JvdL81HzA7EN+qBEWwPfiYR/xh+1OE1qoX4NERHo4SEc
u6rNn+BgPE5qlH0tR2vWaFbMO7tvxhfAD7uUnMtXg+zLWjHwS85Rv32LZgjiPD8NcKxB7BbBg7np
WhB4FPM9Q/d+RyC3Xf7zg1JDZ/TzSsivDp7cvAYikeognvr3w4fl90WVtlX+zak5wxmFI87aXJRT
MAB/VmfsNM2+LSqSiaq+qxzWidu8AF2rA7TRY9kbDbTSWS7YHrStP7bul87v11GnTx+Rm2KKozo+
xl/eeGeM2d5X9OqSWYIFCdt5ZP/ri+xqzAjxNKvWgPf+2ScHLLC1QOO7k4ca2qWsXCzIZn4ZFFwO
g1j6DQfSBf0Bt0HAiohozdmD/uD7BXh0UY1/VmUv4D3dW/4yQVaLgpxPFA3oWXFlMxfX2fPVLv4G
i8iLxaEz0dIyFa94MocAs6DYYecwZuqjX4kG2pLdLK3IHjfg64OjLHCkDo5jkZWwFcwMYDwDsk/W
nHn0P/YhtBgfPPF8myWnkiMbMe5BWTIA9EoKEk9SRSlV0KjJ7LQjsO+05uOZNx/eRAF3zNOAqMxd
IyqdZwWlImNuyS4IJ8kdiQlgYyiAXHS7Z9nnIGrgMvteVom/M310NNpCjO9BCECZDeSzl8QmaT8D
s5t5Gh+MBf8NqzQEdozHrjIfZT9oGCzURtvfy6bOmS6a0ncrchYAmDBly+NDZCEEgj1S8NzMRaeR
gHebp2tPkBoLNKyKu0BU1jnOkIQLrOagD23FR0ChmHw2SdBHd5MmKmyyfRWVcA1NjHk0mGAF49pX
7BU2Div8IsN7YCrVXT0k+bbJ4hbVKtVdcET34Fk3yxATox9ClF/IaVdf+rpHJG++qARrvxS+iDYJ
NrwovVUxR0NZtTNOiddCIQ+/lFUDKZ5tESFlRQwbwQLdMh2yULPxbxOr28KHv+Uo6U7mdrIZdG6B
c9rKxI+aZv0eAMydAyrnC5sIcNyTi0QrZppPhHABUBO68L0MdnqjDCtzcqI7dCXtS2A27lGzlL1s
IelrX2QNcTq8PnNx7yQhWQln2MTq6E0L+cx1wrHbNXr4Lp+7yBGB25YDsp1iVjCNhX749HwOLeOx
bwdrkSKmyRqV4qnj5v2DnUcoelR6+JK4JHqbOA3ezVx8t7EJ+GPIx7vOST3E0ODzxJjCtejG8WoQ
1WXhlCI9wi9fq3ZnIZ44DyDr4eG2rr2FuEbvrwNK6+r3Rdlt3cxVj944USDnfZRNp4GqCbaBdlWL
elfaxeU6b+66jso2Pw+USeZCzuMrdpG3GurkHM6WdFoQmfhVq92TLDQ2+sC+HkVOBsqbzXt6EVdb
OebnQX4qtNn8h+mtl3VPZRXBzAjUpYbp6KaYnXxl4ZZRvXKAoaxvfa3AS7bHndlPa3G89duxPZ9a
ux+8knLW1ZIzJ8/ydDkOCALITjlZzTqUcaPsPoZ5sQcIkryNhrtrrJTcF0HlS9tG32R3FJrxNk6b
FgUeZnV80RcRD7OzyDzn2W2UlexvHBvPlySMV4hrJ2/xEAB0jcMeMLnPQVfk2tdcKVxiqTwIMtwR
MHxNgZRhMvDhxaThge/4D2CfgC0Yvcf7hUVvjh3SU57SIFxMEeso4SFM+Wd7UCYkLfrSX3VzXyqH
/ahoD7HQm4NW2Mm+TXRksiIlu9guQsF1pYTfm2lpDw1qF6TblyYconMe1YLMassaFif265AOD3Im
2hSvUe86LxZCWxsl8aAMBeqne/kOFuCxKC52P2mHPkEJbCOr5hAb5UJWBxM0f9H6exWy+UHMVvN8
MrUruj0amOVLmWrNSiQ9bEEOjS+qFzbrnhVkw7a1eslHhz9kUGtrOeqmPes+9L+VHLWx297XAuMp
2axTHmmmhgObbAadmh3bjn2KbGZ8YHZiikd/QkvQzLrgx2w/0np97cMuIFjjODaSDZjihhgCP011
rawtT4NhVHf5nYIh1a7Xlnq71JLYvi/HIlj3bq4/m1mDd51djB91ox7aylC+xrq5JyXmP4s6cC6T
MaI6pkaYCSnxuyfq9KQrUfCcq2EH+cH0YY+Y2Z4U7HiAs9KkY3qUhUa+71qTzRa7x2M/F7cpiieG
tWZlBL8af9xoWbRWgXceZEHkuzmYQUSqq3EECa0USrdSme3OIGBwlkXupuG+y5qPW5esTUqFjgbs
wZ2Spug9m8b4NdXdM0Cc+Lmxw/Ig+/25P1KVsxKPT0NXGYceyM6q8mNvGYxBfk9AOb+XNRWFtfuk
G3+OjnNT9slRFxox/ojV9GbWQbHUR9W6N8RQnypSXrCc6vJbVynLqRDpO2IT1abWUwzMilJ/Kgz/
Q5/YAQMX3QVuU8HUiqp7WdOJ9604ZIslsTI+J8VhWI44AlcpFKcrHsf03QbkxSNy5gsDLstWDsi+
6x0sPXyy2aJtTb0+uixjIHTDM/g6ctYl/BrZxGMNRcC56RGqh0NeHOEKohMyVeOhKfqSiJAdX6ai
64lAq7x1jstwfocWC3A7WsVaaBFuiYyXzLFKYpIpLJ6/N5VK9BsPs61j+uE5UMEW0KmfEfpDU8Aw
EbXNQBSbTSI2Q9mYhzxR64OL5+sWjkDxAFzDWE6lIAAeBvmWX25y7lzzNQszdW/MLdmFp19yTmwo
d9Duqk1mkQrnz8JwGsTlGjkI/rBVeXIKETxqfTdtG2GrGyDN7XuQJsDJkFTSws4+FmqSL5Fk7d4b
O0HCsw2HU4jd6VOjmyc3ddp3PcvTzYAM3U5eDn4HynAWPZRKtJWJewIUDgQQ8vaysIPMvdbkQC4z
/Lc5JvIo6PhAilNa80k3IxhrXfMl4fd5wD7cX3pm0HyJjL7YoJ2APvI8ykepLeqyt9l6Mqpm2J8b
KdZy2GRfshJcX4RET66iB08i3buQlo1OuSB/Pbdklyyy7H0c0Ds2AQpeYB8Ve7TcL2qchatST/O9
V9b1q55as8B4ZR9kM9GHj2bsrXvZyjx9p6pl9ChbjrL27aF9UlMRLhE8WxmFEMd67MVxztF1i3Ku
yrYswn7AYrKqk/Vtohz41Gzt3AAbVvxyv9tNPs393T2bkhyo2rcB+5DEOre6H+4wk2zQ9nSUeJ2w
b16G0KvXavxlFK34DjN2YZjIlC8Ipp3LMFHea9eqoOUa/mM/f1u7Xh0PY1IQeYcltdFGNd7B/ox3
g5alBwvbwFXFU+Srb0VnZNuKZ9kfBuHP/kxLzhbboUe9+2jwM7yUA2G3ohiqb401C+wP/qvl1WzW
M85gNaYBrxXxBzlBEcn89DeHc4jg+lFMLa6SoV9/y2bXYLBpX1NFmOsqcuBVBUn/CDk/ut7biaLv
vp4WT4NfG3uztZMNhlvD+5R3S3lvo8KjAeWIgmSkad8XBqDqbH5XfWLughwJfFKbaPlGYMElIFwW
Ev8toeKydhv4NO9TU04uwwD3MDEgXDUDzG83+HS/22sgw1KCzJsK7KDVeGPl47Cry7F5d6oN0qPx
11oYQGATPqZIc+KvBHmWHcQ8YqEG7po9OstyGjzpo0sQ5dkTSXiXGQoMoGb8f3yd15LjOLBtv4gR
JOhfJZW8KZWvfmHMtKH3nl9/F6Ge0kyfc+5DI4hEgpSqKRLI3Ll3dRh6uzqEKvRR924322JHaVng
zIeyf3P8mnK3FTk053lcebB4/E/nAFl2Kn9DQGU59VdU6D+BD9Re2jr6HhRmdjLmXjU6JiXE5rRt
FE+fWelcGKDzJoWzYcYc8+eBBcAKvX+FnJwhhGrJCm5BJkqNYU+sw/dbBOk+4daPFP9Qz87qVKgr
ftIBomDqkgxfC6mvgMheHs02BZGMX4aOYGk4uhAj2mxL5kZ27w30ksah0X7eLX94TcYA/VqT9MDc
oB2r8vopnrFxI1giyACadi+7WqMYLC5jd+X2WfZiVU4G7kr5jBBXhUxhcpeQlGknRYvVFWSO2WdS
Uu8fe9aPcbDfdMvv3zLfMh+MqhaHKLXVUxuWVGnD/4RqcarshZ2C0PZgZM50S7lYRve7GQwEvHt2
LRsLpYJHOdAofXNR27XsjNB72MiCVPDjtIhYutGSWv4KZnI1/qmhORC4ya8uDH6GqkN2S4nZFQTT
dApIxiEp0qebyemLJ6CJATLgRv53MiR4MIk10mNTuNaHWqPa7mbmeEH+k502xG0aylmBRzV8oEzN
32W3lojnsETDZUDo6GzNqD40DndjPuVXQ0lQ0DUy8XczKZegib1XrQmNjYmE8pYcekWFrfdUZ1bx
bbDN10lN8ydKq7Mn1XZYKJR6spFdOYC61hbK0g6xCTwUOyV7TyKw0d/ZLYN70IofWly/V6lHsYtd
I+4AWS1ysvF0YWs4wJwyZN+N/OBMcfkj7UqS1K4WXxNPKXd89HrjkjB/QW1+lmbEpR6tjQ7vxCel
HBaCNbZ3nKA1OPa87lZtNzWfZpdu5XUJiHOjskZ9KswKrZHM689Qef1ucuBdh9TvKKf4x+46SLks
ugiEf8m2CeKGf5zvPmNPuiAfNSSTY/MaemqEaGwZvLHUU1dSX/rWdWpnmQR8CdmdtGiWO0DMWnbN
GEK9rlbdA8G04M1swDeUWlyd5GjYeB8EpO0zj9LwjW3wuRjs9vF2IhLtfurHT3IiyiGIoTfptYVU
+/beTklh9bGiLeRLW9paSqCPbWWd7iZpByTXl0STG9QM2fBFzZNRtcEGuOZfWtMBHy1HuITyZPoO
cHhCDLFOL3nJD6XMdZKvoxYt4rh2f4wkmcUIuxG/vfrcEkn+FmZmtlSnsn3yUItZGwpQW8vrs4NL
8IJC56y5ElVXKeyOo1UyQSxreSNYnhKsNbKX0ZNs3DbZqSChzrdeWBOntZSdNSXxzcFRzGmjRxSW
29A/+q1ADyQeTrLxRAMhvTwc3Y9uitaQPHlvOUw4h76mqMyIJ/ctFCNyTJkdrMXcdXvPXnJ7QXkz
dys9+VFkhnOWU80E8XeVcBmBj+JJT8ybk+UU4gg31gTtN3Ny34JSN818mBT9B89gaTL1Bqrp+ehq
67GwywfqUrUFpByOxq4wnKmTYOddyaHczaF0mP11+V+QjrAt+UkqljULoYvWOt0+0tOr7OWm31z+
a1dFP5qs/fAVSdJLXz0Q9c0NzOq/ziHt0jSEY38kVPWaq+mD3AyRxYJEuCWHbos0fB+m5GZHEUY8
WHkOacFs/6+/tHdVnr9UPlsOS/cObdeCIp+PRAq8XCTU6igxwfJhVCi3L9Hyvt2388rThKvtOPXl
QZoc23Ef5S1befuGDN+uLEqlIr3Sv/+fyzs5IBrzZ1FrAeui/6wn70vBNu7R+zbhjqytD4Im/ScR
8G7rIUTyYM/dIOwvxEdZCCWROPk1qR5p12OXG7uaeLepVvbSsc6v2G/4QofQPg0pcjOoLklV5TMW
yrfK68wrDHHxOXQrNgKzfaadg/Q2Kwhoud0DZOjWvofpYc+tR6D7q26j1uxkmcRjs5VAV9YbyqMn
Su5yCj1k7UcRqdV66sWwkjboQgUa0239oMEEABhFPCKOYj5HCaripluVG/685jNBc/VQWrDH+4Vi
PEuXrwlQlwRslSMgmq6avgyifpiEHV7F3KO+HJaFNHqJlB7FlNred9ZE2C5rBu+c2qlHmVH6OJhz
6XIe7LMkaQ7ICC5YPzSncYbjyUbMG6/YtD+8HjpqaYrmDVowNxZBrSWIz5gEDSk8ZfKUxaT4o7vK
8lbb695wunVlrNCIoQYqIFSWvWoSPFAdBwlQJG1ZBHnPsgHS+a4PVklZges9TzHiOize7Ydq7rYe
KxajUL4ZcWNXS78oIA/Qxkfpm4cupG5Tq9zOhkALcWcbqWDSrMqzLjrxPH0fetWqlsqYqwvLCLs9
xJXm2oUfeWdEbxn4nF+qN6sImc2HH8BNZ2fWDyusjZWIUrbXYdyQxDCss6pF9bXKjOqqwQMrTVnW
sR+fPWDstc9yULrNJkTu99R2FFv2eEDoKAd2jraVw3wVauGzWqn5lgXNBLhuBnrI4ZtnqU0TjPB6
vfzXTOlk+v6PuG+pZCes9lTV+jU1jPFjUtnqEz7q1rJLvcC3hIcXigDTzUtriKk5DbDzkI3i3LCm
4WacOoDDX7bMz4IdGdKSMsbGgGIsmRYdhAzRELEs7evw4A1WcJBd2UCYlZFWSmBWRXwEwozZUUuU
IFjLwxgMjrWUh3Jmsya/WWyb2oJsJujqJ78MqL817O6HX/OGNUT3N9R7gAEqvb4gfNfvfY3Xk4ee
7GvdKd9ITXQ/RCT2XqxdodFX96mftv6m7UxS6CHZfierghOxOhZUHZy6eq/2D6LK9NeOCoY0MdVH
M1P114FePPfkWE/FjRxTZ895rKhi7Tb2P+fJMW3GQH/NM1B8QaUjDpZ1XNRLfcjIqI1euwNl3m94
DRTPue5C6zLDmSxkzAxigpHVPLRpaPzdg4tCsDUVj8pU5Yc+LnMUSAjwlazNikn/u0WOZDmoxDK6
LozPwEwFdK4MaOjDWRo7pqrnR1PVgb4PzYYbtLR5Fc7nTqL+MvhK+BZohE1Er+VbDbGYIyCmmEWv
Ye6jMjX3ddL9PhqsfOspfbDV83QG/swu91F5dJ8WGIVKPZkXnVmuL4ZStz58W4ybIo6HzeAm3seA
Nk+QGelfvKaaB6GlaDnzeH7hz/Ro8eBDkcaD5C+auhcPBm8YcFt17Y5K96JE8UDkvM6WcrRTa+oR
CUfome3B4OvUy77V4yeT8toX6uQJBKvGdLifCfpkdZ3PJ8Z/QXladaggITqmrqsvEbhTloXs1jb/
+XPTORb8bfLw5jgbYyV607iTNtJ+b8rJv4K2o9S+qN547Ne/4N9b6FQ2/GDJ2y260E1eCsv2AdC2
xbEeQvVghFG0LJThHFf2cO3sdLyiPciSCKCANMnGHMqlCOr2IntEsIfrbVROgGOnBvCCsN7XOSqX
xzcMW6g+c1rZhIYzHtygepO9lEfJWSt6QEJzKTAAdfvQzeXCzdzcu+jrvYdqA228rCiWA+D64fow
5uph2ZdNHXsxxUrlUp7gz7P+qw/t4lMpDIeCdDPdziqNK81W1DdDAMOwGg2+FL/R3jqtLIHeDOa+
nLRkN87BdV+AVAqyMF8nWZC+BpAMw4ZtacjKZclrlJViZwVVvRx7NXntzDg4WplewYM5dwOqlISb
v8peqYDedcuqWU5uXB6qSC8P8ujeKKFDikT2I3JZzs0TZrPyEDUNVFNFqz1YSvviuahBpX7Tv4Z1
VO+rAeEj2Y3gOkQ7MTMXpZoOr3kAFYNnoO0kR+1BcY7dgB5uYpn9ax865glKie/Z3MsId5yjaHyT
Y02Z6Bc3LB7lxNj39EcIjw5yLDFC81raylqO5UVhg1+EaWA+i5vxxmuyn3JoMIL4VeNp5EfhuIxi
SDNT40X6ZSPslRURUXltGyZB0uzOKmhrOBpaCwmofkR6iVQl1QL56xQQn8zd+izHnAgYsIiGGNlE
BvmZp8vUrSI4gJipINi1MlhRb2U374gTZMOgro1II+9fOIfMK8JT8d8GhZVO7bWjNE9tVRChNqbf
bpFGHBYKh1Xrh6JeSR/4BvCZmmnaJqK6/u7KiXJczo7aCBnGwEASoICfobB6dc9ygJgTr2wgPWai
H/UW5U2FZPqq8XSX/6rZ2CMnDu5UOjkInxvqRHCxF9Pp3kyDr55EZCR7xxQ7be7JQWmPR+LfVIi7
1aafjABFZoYzjSr2xd2J+Hn4UFftvKBRfnUF6DZSviB1ey2Gfc1KjrIJfIDh3Q37KFvovNLbUFpm
T+Foz3wcXz7yEP5/ZAz4Y+eIn6L6M6IwFPqooxtR/RaWvN0H1/SJx9CtRPk0xWr0KHtGm6wmvRuf
Wb2w1ciPsV9C1VCV+coTJMjDSdHnJ5ZxDcp4XCML768iNwqiJUudbKV3eb6ODe65ZWqTafdV8ma3
vla5lyB1pmNqCOMqz+MUvMAz/XGaz5dHYXM2Rw/IOZeQJgqupv0YN7+k6WafEjhLAqNeyg8hbXDk
UdbbIaIVdBqyaFBjsmriGRlPfn3xJ6pFDU8/NfOGq5obaVegoAg0VT9JV6Pse3PBX+pmu7vJWV++
0p46Y3nUBPd9i0reN8+D0EDL1Y8htJvt0LrNOqK2T9p9z5o+nGpqtqZawltuwObGQiWACT9CYqcs
jU2bdt3TiPjiE3qpgdMYV2lhhSK2xDkh1ptcL1lGGTJDimPWO8W3uycDEN+jxv7/NgogiOKjMHCX
cnKQxj87oMQrC32Jt3Yod0OWiqveJjGFhRaFKzwotDR0XoO/pLEOnfa56mySL0zIBsIVudUc5JjF
ev/iKuO7HPMJ156EqJGWaELx5HTmmz9VPwT8ti9R6VvPhbWulQaCfU73qriecjLmMStB9s+J82Yr
XTtHnzaQldQ8LBhNJ889fp1HjLU8TxSzXu1DSodrTVz0eWdUzrulItOftajXT7Lnqw2xIJQjH1Dn
M57d0KvOs78czGd/tUbA9b/+xG/7Bzno6VN1tkfjYqcBoKXEixaTMzh7qzDjRdEXxhMvKeMJugJY
5kc33zVVYD5Bc+VfxiLcykHpFmiQ8tU+4fj7LLN/zilWu8o5otDbzRSP5vI+adCqJ8cT0UnO8dAM
gQGTCxvzNf+4sOz6UXSMq/DVsjrtUplVvVLjwHuDLuWXCxHXz0B/yRUYHhcFlceobU+fTYgYwzDp
gI94zazLypwOce4RWFPYBOUgJK+hPTbL3nbMNw9mQD/roH8Y0mcog9Pnyu+pOVFAyGRITz6jyVuf
RWgeZU962GWNYKRrNDs5y+3S6FiN7t+2YZs5p83ZMsdlC1LL7ndUA8+ctUF87pxB7FK7u4CIgCev
km3ouf5JUz+lx81E6WV8lv2SLBPIOPWgzSZptyY2J1lUDivIYbtLrkPQGCVx+TnVOvTCqjbu61r3
3vvqxUlF8TmhSbrtIS1HTCAuiUEmFMXEU80jFLLT0oWbGWWh4gkFMnURTEGxkzYduYYniiWj1vGf
KOfLnzyCsKA78g7qbMakVwHRA4UZ5cnsO/2iz42Zmd2yN5toLW21FusXyCT0ix3YVzYuYn83lXpr
nEPtKmrWBQs5vQAqzg8+XfKLpqTmx2TFCDXOjeK4hLrkYd6VHOaGj04Zu6Pl3ake2t/u5HtNVqD/
dFEc3A1kZneGF33nufFzgKyHuOc0HTUvCPkF590zBb8ozzmq91dm2RvU25VfZueuFV9FodeyoBht
UvN5DGKY7hTbOkZ6re1D+JRmWLV/hXJhjyIGOC1zpQ+1/Yk4j7NG33KAVJiuQvIOliTz3dE9exch
HvKQxyTZ8wBKimTy9K2ZKPq762evlBiaj2LIopeJ7Ko013EQHZQAUjrZ9XXPXaVdavx/J+lFjMLE
VIHeIjhdaMHfVmCKVdE0Or+G0b/42axgohcf7Cs/DRVUTYe+6VNZekdprjTqEsYKUccWPdCPLLYG
ODx7iwTzEL6RibnNHoQgjGin7WPipPuBZMwnoRgYPMAJrZNi9D/hyHz0ejB5Co/RC2H8Ekod7LDd
aCt+GHNw0w8+y2ndR2bxESAzykJjQuo9R04T1iPtAbzlUfUIoHTsGE+dJsIluiftZ9UTAho7HWbR
qIpfeL0cZJq7CoNuPTmNuZHJcerblj1ZnrcG1PthLCp/Jd10qn+oe6uyiwGTx3UczQ952jKP0QkV
PlCm+Srtg9N65WcNG+jOtpoI8SSs3eTxL+yJfdY1T9QJQdY5Qz8VSrgyQQfsaqhxOxV5Ik0fn6M4
0LcFucl8Ewgn2GbUPKHQRR4hbht3ozaBQVlD0zXnpqOEYYj6A8FVDanXmy2HVtdHYWXumUbXrVkP
xzuIy5VDVeTwaPWp+xKWo3Ix3eQoe7FuTC8z58k85HR9e8jztJnDFlQTUaJ3zCvy9GFL/aKnGSp3
Vx58pI77vehM5YeHnArJCgSSGhY6Tl+N3+EZgXgy7M03uGPCGWBUAs0d4PkMh+p5UoYRKq0Syom5
C4Wn9eiqAfJZWkN4WwetiZA0uxzd886FcLpnH2gVD/KncOjp9GmJJh8kB3JMCYrhFBglRZoMBnWM
R6z9gFQ1PsaUFKy5LkmtWG+WRcf+YipT41K0qnYDgYmh/JWpYwp/AEk1mwXuSoLDtG5YZ2z637Wq
Lra6YYJ5G3Trs8oJudb1X/yKhwfEHf0HHq2/hBeM1MXAqw2XQ6Wvan3kCRyHLIIGey8byjcAZMpD
HDnMR8vel3Pz5/i/XO/zdeh8f8+XRjn9Nlw1xAvKTFxRE5gWQ4FcsK0CC7FVqFvjs1PCLQFQO7iE
rhL8JfxMLMrOcF8qhH/YeMbqhfC4tnGpmIWBraoPSlQjd6Vayb5KTe8K5VS3CdyAFfPQeFdp66mG
gOQThd4ug/GUCgbuwwT+nayYyk0L5PljrCxogMv4saKE4TlL9Q2KdyW71RZqzckCicxzDznxgSAR
KIb26Im6d06oH4VbN+hXJjrZBGlL76kBJLFVA4HmLYmUp6DnN1SwbnrVY1QBNMS0yK151ftUDMNC
WGhemnNXcRWk+/LwFcofIKad/STNTTa4u7hIZyr7qn7nHY9ks6d3WzmKrNsvynLdsxyUJtlt8v5g
UPH/Ogz9tHX72Hkw+lb7JCJ2ajvPfBaZ5p/soH6JB8de5GoXzSAHLi60aN3myOeKuQvGDo5zL0Oz
eO5SmKDsFY9MOARX4aseFv5ZC4jrK+ZnlgfvqjmaL3WdiTVYsfyh5g/wonszktZGObCrFfPFITlx
NoroNemRQBRItKyVSj+2JqQz3YzwzCCoAeAbxYdxRn3CJuXvpkRFK3oelX6oTS0rFoBX2etHAR9E
CuTSKd0rIOFiD87OegyAAnDf1sN3rS3ZXmTpN8+AYJm1Pcsb4ajntjChY549CljllDz63hC1WtYO
+XhvAtVhV7ZYTS60TXVrL3plOltleEQSOPuwIy0ALRa3e1P30o8eSuKe19Bra1vduS8Ccgj8IT46
ZBYfWImKjV6N1SLwiY9A+uUvJg2IS94FD0nJbR4KytxsQ0eCDGTnfih4zfD7N1+Ej5KBXhbF1UiC
aJvqqBa6vfa7UZPyyYSTY3e3NyAvE2NodmPWCyoQhuFTmfJLC8b5l5fGiIiryfcsJKJnVYCdqLqM
113LPlEd1P5gTVxYFan11BRo0wqIW/62C7GOhDn+0n1vD9G2+q0WebVUR989mmaEtlpctQuV8uq3
UM+iPdQ8qKbO3SqwrA2YFbJ0c1fEMHIEqWeuwadVbyRu85Wt2c52nEctQcDIMkqCO/MoiyHqlhv+
JxSCE28TmNe8LOKrPFPRUoOQ1/0LMJ3xZdRRpZvnCF0gujVLZLXD8BeArvaX5+wMtal/kgxOF0Os
Fa8W5TQP9Whkp1QjuG8GabYZifNeVeCSyzEw879ip9pSo9f8SiFM7wm0fIsCv1pmYTVdYxFS1K2k
zT4rgvFkqHEOwUcrXvU5VetQrPrTapes/5pfPAJ+pNALvzVJYgMmcHPuOGrikSP0NgPMDY+mCwJY
RPbaRJ5yhvF3eyV7ATSqhbvSbqoDbDU1Ma3RjkiRGHF1kI0cunctEQKqcuAt+9ecLKGqQitdZcvr
Iz9Xc1ODOVmhh9ytYKrMz8SXgLDJYa124n+NhOzpWLHjI0epanl12Uk0wy53eBffGjNHM9Ppm3XZ
J+BV54G+9ABmZLX4hDDL27WyW0WRAwshgNXZRTUnA3pMryP5ooUHMuIVjOzz4ehr8+GU1Zvc6xAW
nkeQIA4PHYpHwVoe/ss/cC4jAZara9TrkOjI+6Tq2YmcIpCyuRs2fr3VdR4Omtf572qLRDxBk2kr
R3lTQ6aft/1JjpJUh7lLUZ/NsSyf51MOjaa8yVOGLXJ6sitP2ZP9Wsmuz/LmdkrZhR1iY6IAsuU3
qO6lxopPORYkZSoU8F82eSTFV8y+GhBZmEfujZx378qju40Fy7Z2mxMZHgMygdemSCkI1zvnsfVt
RM6p5UqsHM3JL7sxDGKRJkG6lR7sb53HZEYlNkRiyVD9M1VU/GmE1fUL6Yc2hE5SludzvOmD1jlV
85HmRL+PpI2t0u/RP/z+t1FACc7tfHninzzYXONY2PtmoJ4QJiIqZB3XMIylPDSMiVWHPLw5SF+S
eWIROAgQyK5sKjlfHv5rEukSew/Xe7MaAzulUECptmEHUDdN0K+fUt+nZkNjWVkB0ykzl+Tj18AY
2/6Z8vmldLvb3RiOWZ4XwO0JVTsLOdwY4gSquD/c/ZRIhPs6HD8G07R3jeeqa7tG8EMKvXSoWkGV
NvcnJxn3oZp7xsN93CgyxqWrNN78b31h+AJcICBQWJ8WkXrJnGz6y8+t6kFNsmYfhGH/LLTmQ9q9
qliY4zjUgtJ8lnmJ8P1rWmvKY+bAoMbN3qyq2lJYdgR6vSX1iLSjP0A6O5WNdQBlefOWU1hcupe4
eJEdcn/M6k1l7ZLiOkmbbPQEbDEQXp4qKlLinVPPwdO5SnbR15lBkCd2+WVlyr7rY0pT/fHV09Pm
WqiivCZF/IYMzfgBZwLshOsyKNTX5rXy7O619jqdY4Ei4avEOv8+tnSIJ1N/ulCm7SwjKxfrXi8E
+yuIooAs/ax0ND9FmAwvYQVCM1DZPYWRN7yw1EXlhBX4So4qdZ6c6sn9Ww4ioqGxRDqAS0jaZThV
a033L/rYgWg0Svckm7Qlyb0wvbHZdIqLopDs38flkV22W7QDxL5tY7XdNErorYqM6KobFd3B7IhV
LDxPaVFLp2/PjTz6w+YkglJ6IpMsxHQoRIQB3sfRw2PT2f4FBcbfjWlDFzxEExLN/x2gYACeq9JR
F/cB4nv+BRnJ6MT9svzDLs/pBfnzCFfHTvYGS/THCnExWdAja3wmrc93ppFTq/VP2Y+0m2zSKEW7
FxLhs9Pxu5tuRw7VQ/fTSZs855evNP1xdhH4B80q660xTLFCNTNkHabXbt04RYQDBq+RNF2f57vO
iedD+vIogyl1oSfhUQQFTx/b089QeBlnQ0w+HELjSuuU4myNHkTEWpghQ6JEGaD7edRg/dB37qKe
uFHAKvPtqjF8HwW3EbIe6YPsZp6JNHwEIg3ccPSOKBuKm0Cb5GBsPvErsV/x8R5JMD6WmhK+g2V0
91YHnaF08oey4nFVCtANnJ+fdbIED1kfpPMQeKeKdPTVsSzyadwT0lynZgUtrRXePpQw2Msp327Q
hyL7LGMrfpSQBtYo9RULFTzJ4x3pAAb9D0uufUYoHz8CFq5veIn/+zy369Tmx/0c/UCxGOXK+zYb
wRQQaA4OleqN1lKKD8qGysZmlU0Jz4msaClXVNromFKwepRHjTROk8XmXKBWe3OS42Etmt/+Ny85
IU7JqEN1BjT3j5PI4dukyA7iY7vP2REdYretN13rvhDgVQ6BMZjVSR6GfeZTYYVx5AfJQ2PWEVI0
uwNjR6Ej90HoEQ2JPOUQEh1Z5Nl5cH80jhet5jAiKt9z0lFmIv/3pKQcAhBQHqSnogfrpq+yveEO
EKRQoFqKGU1asT+/0bDd+l/D6BYq/fmrO4TwVC8kN5sG/xF6TfGw7EszPgxa1PibO5Nbo4+3C0Qm
WZbzV/d2BhiMBuhy0p6izqm/ap+WaepX2VSWaE+REQC3D3h6dUGt7EIbGR60afVrVifGNS59KkYU
T531an/bXJ7Bqzq2SbzOp5IDuV15i1GQYbzbVNX6cOOpOcgzSTvP1VUNfpwyImbqqCk+KnZ1u540
VY6RkZ5tn+ScyKbgtmvELmSPRfF+MQDu43nVeW7HChXFtwzCjpYL9xGtWpkku2aH0fNXShENe3+e
WEgneej5JB61yKkf7qux6r9rtT8WZ3e/+4Lt/+9Sx3WDuhnU90PHxmcC3+C3fnXxgDPDNjw3Vv/o
j+awb3nNmwDTsJW5/UYE1tjJnh1X1SXTtfJiu+WPwSxBVX+ZpMeIgBFIkqnYjiZUxHFXKCdYVsOF
F3TjezJRTjm0XvM09Kn1kBSKd3KbTtsaWp3sBQTOx9qZ/I2eN9WjYpj9KkrD9HWaSjbNnem8Je3Q
HZRWBR9FgsQBpknjp0N6LMqDloXuUXjI/ZE3M34PSg8hxuhoCPR62BiriRk95nNiMQoj++xY3YPs
yUbhKbBP9OZHN/pxBAwVGeHCLZGasjwUA63E2Nc+xeZ+GCgbY5ycl06p2LRm4tCYYApJaT+64dk2
zRj6R5qYt/G1gbo3dezmIns3u+/u2QsqRxIQ01xrV3/zrNBE/hV/NUmSqwP58oLUtbk1bHRulhRo
AEmoq2BzP7uaQgTao+f2cLfldaI8THqSotPHaeQJ27IdN6TV+UbzhzLnZsjiZlcEQb64fQRX1Vkb
WNoLUs+jv7RgpjgFTbe5f+bW0pExJ3z632/XD6gB1img+a/rwcN++3Z309c3vH+CyHBIiUS+tb1d
MmO7AVCF5cP9mhHSgFS7k4G7X7ULFe+BUrjf31CeEK3B39/w9tcKAweq3/nb3c4tTJ/1Dt9Oesvz
y29YQ5x2/5D9/A3T5vb/d/uz9AiFVfHw+9vJ2apt7hXfARU1/yHk7DzNvkWiMhHyxXT7+KQRF0Ol
RCtgeOUzuKO53lUtToXVOk+kyp5rYbufFN/AsZd5ACw1r3zPtWxZWEp6zoVrPLgTUgKNnV94MJnP
mSAiF0weT5kwJuuZGOKoaPpfclA2JWAM3XTHm3/VUTTfEABdy3xoHwXt0SniH3d/VB9ZM6JyoI+O
ump1hbVeOdO0p8OwqiNHewpQ53yC+eroDI1yiubeWNr9Poj408pB6WZ5UNaz2g7gwcTFawLoKBwo
j+dzyEY0xfCQdjZSd182L67XrmXXl9tVxqgm5u+JhbyMdGuMEFUQq0j3sjtoY30G3HzryVlDA51R
aZXQkX593kD0oA8051GaIggftpBJ5Mv754Uz/FeuJvVBeiSooZ1sUd8+qTTB7U4cdIgDsn18IWnT
P2O/a29/EsD+xUaNUmD8+rfBPelelp1rRaOAdfTDizwyE9TaQBMVW9lFaA0m91KAQAiNJlr94e3G
6rCrqHa8n0B6yIYreNn4+wp3sxUXaH99XeE+kJTt76vkFKHAH896SO3gSFaD9AEoM6FtFh1rYSo6
JfV+vGM5D5n15A4Hss4O6faqPLsuUgmDGjRXHXTBinyO9aIEjr/s9Gz4MGuE+bRBH/+O8uZUOZ33
y53I1WTBwJqwI6vM0sxfJI5gfaIG321D+9nYvvIRpK4DQ1ibvQrqelYp/KpXSpfYmuq6eubjahsr
6OyDrXTOzs2cajco3Ll6bksZFlZemvedH9d4BKpVtItathpL/kbv0p0cGXR3rjjKyCUvRJeOx5vV
1t3FwIvgAURFxn9Bw/9ytgzrhni/oiXrVmN5siyzOZ2tXbO4Np5K+Ic2YV3swkoLiZm6/kV1wYOA
L1YgoOwSVCXT5jTVlvoUqfWrtDt+rKMsWCHFCkSNmkp9lRW28gmeVVu7wrNIJDN96E+5aCHd7Y1g
x09De5BmdoiHvhzUl+hqTogDBwsL5VrS5tRZrlkmEoQk44uE6WAkh7ouGmqU58NJwFrhmNq+1/yc
+GKwCp2ueJjGLH11LdJn7YA4gmNbyWuhIKtg5eA7ZLdrKbmKcvWX7E2obMOQ7p7kTDhfzCdY0pdw
I/Munhsn24IsaV5kp4+LDcztzVXOTaPp1fBD9Sx7fBOYiBE5PUrXpAcE2BKq3xE+UF5S9p87fgqF
iihsHRKrp9EHLVyqdqYjkx7+tk0p9VwwXNcAhU3CftIxGsQ/w7Oj1U7F3htz8MZf9sKcAw2dGvMg
nd5i1FaAVZfJe6eMAvp/3vyyqxfEPPXI8FGXNpJ31gBvqllGj5SrT2+tuZJOWuYmF73ouI85gyMi
6pksjZXAPCVxTNL5igdKYB4dNR6OvT05Jzk6kf8Gh+S/jqCrrqbenKsmSd8NzQkPU4O4p5yUd1O+
tsBYrOUks1AVUL4hmwcUVg6w93trf66Y/H+sndeS2zrXpq+IVczhVDmHjm6fsNp2mzlnXv3/EPK2
/Pfs/YWZOWERwALEVksisdYbxCEUvjxOgA9PPFn2iE4NLCHZUaRgRq8sH0PSWkPUqNcm0krUloNo
mfEOr8RgN9jumTrjrSW6yqbz5mk88BWapjuUtPdKjeut1ucUIBFCfZYaL2SbwEokgp1tCLkABPNP
xai+oewA7CeYaOK6lV8ivTCw7h0nzlyPLqHELdtpzOqxVnVnhrR3/l5Z0KeUqYyuNJhFAV36brpF
PouSTH7OfZNSi66qJLJ1Z9OhELV1pHHCk+TBEi3Z7LmK2Zrxoey+k19b3FYq0mibd63+HukwFUyI
4Y9NTdarjoPkqMkZlbuo9zaBbLln39Kyha1EyWtgSj8SyzI+4v56WwfTq6uE1cpbY3Q14KtWujqo
PizcccSlqY+fR2ytngL8IJ7aCieoyEofRFdY6SO2lA3I6mmwaJJilZFOX4pRfhujQ4vzJLcnRnP0
lJ/q/X0t6nFTViuqD2LccpJk2WCG7ElvqdO0T0ObLAoEnF/x0lKAXwTaTDS13LBWpt8USHfX1Ss7
Maycoh76xBSsJe6Kwkf7qLhJ+QC16tbdm4m/T7MJHT1FxRnfOegj/XqQG2PfSXgW6obUHSd9ioVc
+d1cN8f+KPrEAShCf4ynwxjW5gJLJ0KmGR3SvQPYVUZEW5WRaL0Piz4xihwc6KnU3MtVHM6bbnRP
lelZxxo7zPmgjfY7Kbid17vjSz5i4JC5VbGGkxl88fQRb4nYfpcgNC9SddQPQauEl5TyDbRe1XpP
w+FVwXzCo7Ix8920A9fYBZf7wardY8WDzh4yY2HPItuJtqNk+jMREgfWr2AvQHVZl9NjZMJqmpmk
6maFUVd8/0Wb3cWqSHh7AiMdLhWCZruxA8oj2AHtEH8vR5SVBHOgpgWkx0fNCVbB4ATfZbMJToId
MI3VU+T/xTyxim70W1spg7M8QhWQKgrxrhE5D77ROQ92BXzENq+iZ5BJ+iCTUy/EmOgzsWztnXo8
i1ZsRNGm6lAu8zGBS7F2ri7I9PbHcFosc1V7NeIiFaiG+eDjsYKEZsLGRKvNBzUb7WtsAXNhTPRU
piEtXfjsizirUG0MMY3VIIAcFVDZNna98zCMyhclS3+diT5oVs3j0OdzMBTBV6f7qZlZ+cXKzXRr
QXBbim7XC/aO1egUe/m1wjoGKYOkC76Go/wdyn579aMmOw3aYM1EfJVqSEVkVndyNDm5uqr+IfoN
J3d5DihMZGv4njl2cRD9/LbWaGcmzTY0Eu9LqFOcny5H6qR4HSPBthZNrs74fXVdZ/fLbLoKFGb2
RWP9ujrctv15p7qrCimVsOiyj8JSzmRksy8jDqILM+rlo1s7xb7IEHvsuiB6HlsgCuRpsg/Y4POo
7vVzo6nJosF5HKlLDxOQ6ex+SBppwNE2Ojhm82e/iNVl/cXTbf+5bXWIN6b6xe0LdMjSyD8WSgM9
XnazpZq41muvxjg028qPUMseQMUlr5rHn9WVmbQPtbE7ok4Bc1T3qzew8luPZ+8fipt/xZpLf5ZL
KV3ZOcl3LajlU+eNwSSa6X6NJG8pQpFDwtHJyaunDPb3qtUbbydDZT+jHtXPVWXgSzzoLeLjgwuq
bdStrRY6GzYYkRALeh3Tsp7hhR1/NfLgW55U7jcyCacMgY6PQh2XMj/7/sxpj4ieZOGsMZG/gTEy
g/qx0rOk/HB8+YKZWvNNa4OPsfWNjWQ63UrGeeTRBbyX5Y/IRWSPbVmwAR1cZSX62lEvzxDHNmnW
ZbcI5Aq9uRPrpDFwmBuy4MFPQ+ecBwYo5ukMJn61aOIsWNY2ciJLH8Ux/gPOvlQpSnN7Zd9oFNHD
bbR24SWFdh0sIwvxIsrdDev8NeXWx7t6myLW95VMWYZ9UK9iu5VmoRRLZ9fu1H08AJSLvKx8b8MX
8MfWt7hs3Dli48qRf5h51BFanpfTQDN8T+Ahv4dmh1lxyT7AHICo5HKHvFoUWt9GPYeR0fhf8i7C
JNwO5a2UG/KDHfpYRk0RfWs+aXAwn4NU9zbog9qA98zyuUmURxGAJFEyQ9QPyFlVlWtVClTeAupF
QDGB11VfLDDZGylO8lWJEYzVRP4Liv/qNtadbmn3svHVHJpFYKXDq1v2+sZW8Q0R/aX8re6D+K3B
zm3dAD9aK05gfo2TxPiKlba/7mPZWhdNF78N2CtPYxEc5xXbam2DZcv4OmjVQvQrBhvVsEpUcl69
/0JCeSNegvyOtQikYK2ZsTQvDR+rM/YSe3GWT817nxjQ/fL/COl0R4dP0eiLT3N7kPY7dOxxtETi
TxzKEJxyEeTaH31p0mVnLiJcUynAi+h3cDwN4E9go7Nt/PjUr9ZQbn2vPn7qd70sPTYg/tvIHOYV
rOV513WvqVGV12JiLtpo+Ox/d8F6r66Y09y6qLKVJJFgxUpsa319UBY5jnpXLzO0Za33CJ60jrPK
NT0/Ouz0NrBi+71c8/+kLO5uPdPJ90nmt5sKlc+j4aKoU0c5FQwJF78ILeSLH1ZoAril95goLQqx
IQ+joSqfgAFk59LU5JWptO4sTQ2XjfXtvZCHDRoJ7ExNMz2LPnHmxo6xgxl0Ei3NCT2kjBK/OFYU
pIK4S8+3vrBMsBBMsEP3h0F+hAzu7eqxBMDq6kPBXs+fA4DurmLUiOtiYQXYg4qmFtndIR+yb1mZ
yI+VXjYnxBYPsedKL7UaBlR0jWgjmrqudLM0D93bKK72a92J3Aeqp95TrTYLEWWPPL+UOs/xMmxF
gF9ozQzGSJ2wc8ODX+r1S6CX82jQkGO2yBSOetssRbOpox9w44eLnbTRNWXvadQxIFFH15a5WdTo
XjIpwa0qo2KykTP8XS3TqB5KmyywHgfHZlKljWojOLbc/MWYOHhdXS4b1S+XpqlgO184zUU3THnt
gSDZpoGbnMVB0YtoIRcmhnZalt76gnpMYCt5Pi6gJnDGKVj0iTMYnOVGbihw3vtcyXcXqL0oM5CH
+bhs457ayKTBkzhNsgshNa1j2hfmIWfXNg0/UM6zo2ruzyDeccOwP8LC/ak2vfySlNIILKnyz3VW
2RsU4QO0Fk391Cnwd3MtL16UMA+obxTtB1heQ9Ocn1oZPoVPaSnr3KEG83aoEwuFuja5FhHO45/6
22nwUx+5DRxXmlls+D8Lw6vUkwOeGUqGPC51gAXHbNQUsJHhBwLnA6ouw7AXZ/eDZSjJWokaWNTY
uznTwec5BNbjdBpq5VOrUiG+G72JflWCpy/6bsG/48ToPbgvlWIZy7q7kWCjrTFbHUAbmcGrqkgS
2oGysQ0rL3j1o+Q9MJ3qzI07eNWnKnhcvXiu1ZMaTh7FlLGo1B0lw24ugmJ2sCC/YHuQheWeMnDb
GDuYRUZvac9mqCuLJBqqc6yo8UaRiwT8gmYeijCOV37ZKw8WJLF5B53krRutB5LsE5Cfxy+KVjMX
Jnvg8hji61o5h+5YP+gVd5CkUOSDglbtLrUlbzMW8njO/XRYDBiZvnQdu+T8C785yUE3ckoAYdXN
SHDJ0QJ4a3zwJpqU00CFnIm2OADJC0E4NCMejdFfI2INES5ibnNEW5VQbO3at6HSk6s/SV8rfZcd
+rQ4i65w6gKBYBzDrl6LLnHodLU5kyuYiTn3fnGmTprYtz4ibqG/10cabH1bUE7I0yVRdbb9NDuI
eHkMpJVrjBVALM1ZGyS29mMRFrs66xxS8I1/tCtNW4Fviy7o4tsLNi7DYzYYNQVjrZjuuTnmTJq3
sBt4Z3qkK3sUWxAxSCa1EKWso5XoDJXULm6ntodCs0s2bdjLgwoETWE/nXlN9dh2MUhw3SVZncjJ
Wm46hBH7XN8OSVls0ykzGaLIuBqdMr7kkkhlq96TLmfJ3JSr4gs+wj46oaQWW4RJYXOmPCoPaxzj
ARgDLFy2XYHUmJtZa8seZsYE+GgLKdixAcfvbWpafuPO4EtIhzBO2pffYY0FutDuYcxkvvYrzK1M
F9MywhxWE/1iNXMKA9fyZxhPISY4gTE+RHVdrqXYprgfDepjYJrl1ecX3Kx9o5i7KqSAFkWCXenE
6qNlpuom8wyY/FOwjbnNYwq1ZwrV8ySbK2DdNiJUket410jAtUVTt2oML51C3XQWJSFkg+THxEdZ
03CM6CX32PU0o2p+qUMehvn3K+/RiJSEXys/pLTlmStGaJtcxcwmzRXOvHLNNgPTVfA0yypKiqsk
Vfq8aqCal2GLRlOTkDqkCPAOifyY+Q15i9DeeGVm/6Q+9+z2YfGWJ0Y+t6RCf9BAya1qdFSPZhhp
22ZItA0WDO1JrIjUT4ool4tqdtv772XG0yn3ril3fFuxSEDvTCvqrZPPh0mkUAcWtRV7nL/bBX3q
oyJW7PyE1PZobHxIimGm9ykOO0OyTNAfQqVb0vLkGtR59lw0xXPWaeppcNv0mavMADcaZGSmwVHK
kLqztXInRq2mCtHvNNqNGKXqUaDu5Jr4czKXNKyxqsh191VzAkNTgH/X4jc7kA/G5LpiWmxPPNf5
kurmJDcaNCcnrABmtorL9ryGEBYV7azSrPpjXLmelH+UcdwDEEESS867N6gdzsGVyl+HuqmGZZzF
2uzTwKemWVbstiBHiv4xyNAOcbAQTEbdOfg1aWjE19m0hgY7/CLof/BEhiBz3/1E+fAFQ3H/i5Og
EwyvqDuHcW9sKng5cF3s/JxQEF4gs22uTX1w5tzeeNunQwPBYG8qNjpyvYa9uOjMcEXFWHqIqEwb
LvevMZgFuqcfuqpyn1yvm74oao0xI82kdcpl2RhYXkzBuASY61HTkduYmn7joOOMGfJtKSt3mpMv
Nc9i6siu+AHBo7k1hZp108159AlWMfsJeJHeGC3ymI1npkm99tok/PxUC/YNvT8Dktzj/BAgOmAs
8mjoPuRceUypMr67rVnNVMt0XnAwG+Z47iaPciMHS4Sn905ioRPoD2i2hmO27UHioHyiSNm8Ltsd
jxo2eHZGFUuP15Jhx4ssctPHZDoMVBaoNFxFj+x6B8catzJDR983naOqZMaIbzf0adl0kwUQoU5e
iPFyICOctegVV417DMnLzwu9t2epLz9FFuwrE0mG9UD5aWW6aTkXykJCOCicCLB1lk/W8cBa5bHC
XyVWXyydP8+O1LNoyaTQQV4/4alaXRQ0h3dllpYLL7WMt6HNfliJkVxzp5JOyENT9DY6vkf4PEzZ
yCvV5Opb4jc/DN6zN24uDd6XwAJCrQnmKDZfcJvvThkkpmVg2yCJHQvLTKWrtqUH3dpFb3LALQiD
IXk88G35qoz8QOIDguNd3Xor0wFhid5b8MPhH6OVkrKJlFDakAD8NpQImyc6AuQFeui/uCwoRKZq
br3iI+qusTpJ12aRN1ffzI+xO6jYkGls/cvku1yj7ELS2b9YYXHtJD/c9n1g7hHxRhFyOhjx2cvf
s8KvvZnXwRfNgvZnp65kTV73QeF88TO3W9aaXO5tNhBnj0uchw0PWRoKDitct/VzOTbevCMXCVuo
CFGKdvxoVjeRBe1TPmtKM74rk8Uq4inpzLXynE/UsMpk+9VHa/ebbQegmDsIZ9xQwrVZooziykb3
6pjAtUrdb797xrAuvYLCXaM9tanuwNKTrp6ZbmodsYXBQnRkiNR5XWMy3SW+vY7QJN9nfdVvTFva
uWOWLpXB2Y9x1c5kkh4kYpp+1Qaaucrc5otvpTUO73Ywq9Ih+IYu08U2Cusj58uDlDMesMigrxyp
rndIv+4c+M0nAiYzcxgKp3QAlx4BA+k9P7yKAwJlyl6KUKWfuiJJQlYssY0ltR3l2FmDcpS7/Etv
55fCTMnGZ+UT9PH4jLCz/JxJCgJeinVSw7w6DkZ56UKgPHkShvvA+QjlJj3IiE44YT9sPQsFFOD9
mX6QTm4DU9E3k7cOVMYabDrSTFNTGszzlNl6MNW2OzVmDXFdAtSmS2GwKOXG36tOc1TqxkazfkIc
TsBE3+GMR4QfUe6DkRqQLxD94gAZCzy9CBFtx6++8tCfoqI9PPe4KZ2LOHyulaw6kWjlmzR2VPi6
qn2R7TScQbJI1mXQ/rCphFyxCdaOfW9BbdT9YM7TRnbg7CoGEY3vrm1vAVceo2+k9YnoFGPYOkGU
z27tQLX62VCpMaC6tF3mvV28FFrYLLHBzNeiaWomtx9HQV/WG+G/Ofkw72pooGTZtHR/O7XYte5d
HabffAJV7CNPf6AULM39DttF39ml1XAphtA42wmo1q5e6o72g31dMZPD+lunG+1lrBPKThkyn2Xw
NpZ8D0NJnQ9NWP3s9MfOtlD5iXznUFBmmqFC1S76CPJME2JFHkiNu8Eaj4QTX+dLgpLnJZ3OKENf
EjUuIHHSJQbbDKJU1/FbKZqyqicnSSm/RaB6MpzOnspIbrkHIQslmlbgjcfBJlnGfe4JzGf3kDTZ
HBqE+ZRncjILgAlQOO//dJMbp2Ycadx1ffP978zkRIQYcLg9bLWBV//tWWehlD0E8c/Cze1dX6D9
aDf428C6STaBDsMKfibM5BJtMrbcw0rLteI82qUF2VJuyOF4F6cusk3Go/o+tanL+Xz9N9xDKM5l
SCkgeDieEWXOlm4QyA/NGFm4DHXyUx5fy5IH0Mmu99q2YbhpdRzhQ8+pz0MwFV+cuHxT3fQoF3zT
o7jHbR04E1kubW5aWK5rjaFvGneUN2ClcTLP1HipGFaxVUxWA9w93TK6gso0z6UQlpeqXJofdp48
KgM2QVUmy9jWSMvOCPOf7PJOPr+Fb17LFXZ+lCHRFDSbcqhPNl+ldaTa3bo37OEiW7a3QANafZUp
UKpmEv5MzSOVLKDjfJkvZl9bb5aPzmnRKtUDBaZmVcR1BtalBBtNGotnruqSVXozTysr+lZk/dzP
yvhD9ktMENIgfjaBBq5a1E3246ih0mKA5fWdTqGmPxzVWrefbMdR+MlekeUq3gPfgN5py8XO1TsL
PGH3oXgRP5S2BRTfqEyA8E24R4o4XJK5GU6JY+az1jC+hUruPUFFHDYKwqlrRE+dZ/boSEWm3ndk
LAAQpsnwMCR6B+2nlFdl2jav6KLuRERg1iOsNfJzaldl66avNrLlxVs0IcytQv3hwP8yovRXm2ek
J5xFgJD/sulJug9qMBxS0r6zPnDcJ0PXSQeV/W7CnnQaCsFFD1qwr+NjAFAPRk1ZL0sDm2qP93Jh
4vi55eYivTTh6M/s1qb8PY1WjY3jjKE/yTJKoxQeeCiquZGWQCo0ve22TUP2erSV9M2JrY8OpOml
cEL9kmn+D8zaUwjQziwHRz2Hx4fCgiObW0ykhnXfRumDp06Z66ypvpuIZyVBo3ywy/ko5MB6LpB+
WipK9GYPZb6g7ulckukAZhklVWpHG9eUVAl9j0pZjCWYJd8tnYsIdBwTaH5IEfvel0u9SfaXH5Zp
FREWk1e62Le1b4vFJuY6zblvO5LNkucv7SxPj5JXYUAwxgg/tVp8AHXx1QIweQw0Y5n51SMS1MFc
HdXDWDl7PSGPazm2cswxdZ+Pg68sjLruN05cqVt8SIZzPh2CTTqQcgFlEGxyzwkWutmor+aAnn7Z
9z8hw41+x44dWavnknz7rKqdbNkhkMTPZeyNOyoIc1+XDIyicm0jD4DY4sJUyNV41saNpHTOR57v
qxJ/8R0VGRgbExhNzofDCFl1nmiUo0NT6xedEZGhlwcLSl3TtLOobh4RC0o2ou9+gBX2V0hlq92y
szptxtPIUadU8GpXHWkYSw9eJjXKRZsY2iVyfGflQ852E2NNRWo8QDBKN56B402nFij+BPWxK7Xk
EUUFnqtx2QN7pfdb0ackQF9QlwUOKtkXtgLWh6KShhonOzL7wdN4SsZt4l2WpGHn69m4A4/Nu+NS
wQgg9R8asEc8CEZfpIqyQwcJd9kiwLxJit6+yhiaypbasunBaR7eK7nSgD2OHzTz2EuCA5jhdBuM
JCxsYB6LwhrVheY7LuIu3YNHNtwxTEr4YyiZxxqEogtf7SplXnblWXpiO2MbMZo8NXmgd59NjAAw
N/R5yIvr8hmXL5Lokf7E58cEozNH4T292M3kpNw8W5CRL2Q+k9uhoC69KFAIWw5TlBgIi8o91fl3
0cDaVV5SMI0WllWOFxSmnJmm1D1VFm283Ppkw1yrsa2DfyVEDLBb0M8GEMmpJ+/CaC4bGLjXUlMe
escqDk0T/zqLkVpAoRsZRkSvASmLmNspv0R8rmK5XcXcCY+lgZ+xJBv5OlEcF1YlBz4GzrapLfL3
6Xg0SpMbQBJe60KK+Przs8gTrIUHLgrdGJtAISkN6yr6ajsj0VghWxraKtukyqVIR1YX1N96lNN0
kRXDqUEO6CKjbDDXXN+7+lz1mtRcTLWwQzXfGy82YKIDX7qqUxboCurcpl197+Rqsq5D/a312+jo
tz9IgpenuBnylWO7qMUEOBBVLqKb4gxNZWRyxOn9UFunvugHUqfYj/SmbGI0YaFXLcVvLqooXw3s
LWaGLtUv/N4r8zp0vcfCLnFqC0v3bMp8KIII0Z4g2psNbsRqY3BrmZri0CHqAQvSyfpsJobUnrx1
2i2kLlYvWvUQCHEm2Yyx5+ENvmk3yaTjtrDCKF+MkErY9apTqg8DNyGwJA6Fr/BY4JvNSvFk7Sbg
VNYN9qu9ir7QJOEk4jp8rdCLNg9Rho5AHnrxorEUfVcH8PUdwFxPim9WD2ynZ3KfZE8oPy6BSUrX
6UHdbSrlVYud4lAmgXtrGnmSzMOhC1cIuOCxkra9tMSuVVrHwHQfKj37DnUCjFjadTu+a8Gso1J1
NbIIvJwTj2vDcQFcldKLj7fVQzckc70pqydvGMqnLLEvOWLCp9yTyidH64x5OwwNv7A0bVtx15Qo
woVbuycjy7tjmw/uKcVeHn3O8NVLwnIbyH4OccOLXs2I3CR5yGAjRiN41GDkKZWJUVfCuCqNpEfZ
1uUH7h8b0d1bbXqI/QxkExtNAJKjj3gDFUxDq+IFfAjz2YgjBLxVtMNhVJnPSUXuG6CZvLCnpjHI
yjrPuL1LkWU8J7CUgIQq8VLMVZ3WW6Pw3SxvcxuQw9ztNRR+CeYJr1plo+uhk8ZSUdsHiLbD/xJN
FZPKJcr88koEpx2YdB3Z0duo7EUpqRs/X9/m9r27QPBHXotgDTLFovRt9zYam1WzsKDZb0SwHHSA
ntqpDCted/SluV7X0Rrc6MawnPbceoO1SoIxP9jRPiND94TbV6vI3dPEpHlKyv6F+pxzzFAW2KDw
gLq+1nfnpo63UNqdvaVJqLGIvlp5L0aYWbeuVuuikw5SwZVzNUC6NNX3VEd2dmd3ZxGflkG8YP8c
YNiOu4mVdjziBdSJ5TDGwY7aRaL039PcaN/z3FcxRteMM7z0cBOgG1VTDrs0RvTcyFiFmU6q7sip
t/PQ6b3XktTxSkPnYCVGlQrbD9T+cBeZRjMdSF+VtRcvsLWX5r0qEm+j+hmi5R1puzAxy0UlFeUa
5DL3Ldsbh52DTYWxDA3rr9N4OtWVpFDnfwT8caonSr6KJraXZzxgbuu9mPx5kJaHhYQM0IvGp+3q
xhgRTS3J6PRz6A0PohWOaXYqQOeJFhgr46Dh0DMLJnn1sUTkye579M6nVTHo1FaTutYiNCXtPLjy
r4MubS0JyuG9mwf+fBe7gCmnoHt/rKO56A+BOf80kHmhPCvcZFjfg0UI+Qj2OiZa879fzm3ZMBql
ojxjTLCC3z282aPpLsba6Q6DkspHWSXd1agAB0P2yP6A2EQwOQqJQzHZComzWDMmHQyMYUcLRyHR
p/w+i7OpyNxiT/tpQASLUVR7Mf2YVhbT8Pz10FFAyGI5AqK+rVqRWwb2RFGqmYFkXkTDmO6yKvh1
gBuY7sh8pztxdh+4x90HPsX9ByH35YGbIXgv1r/PE817zP2V/oOQT0vd5/7jVf7jq92v4B7yafnK
k/66/H98pfsy95BPy9xD/rv34x+X+devJKaJ90NpB/wd/eBBdN0v4978x5f4x5D7wKe3/L9f6v5n
fFrq7670U8jfvdqnvv+PV/qPS/3rK7U9v+TpUMsw7R14tAumr6E4/Iv2H0NR5TMrpUZ4m3VrN3qU
/dm+Tfhj2t++gugUS91W+Xfx91e9X7Xc4UKzvI/8udK/W+/fvT6bGbbenR7ydH5/xduqn9+HP3v/
X1/39op//iXi1ethvBhF167uf+39qj713ZufL/Qfp4iBPy79voQYiad/+ac+MfAf9P0HIf/9UrZT
Ip1bau+DZAT7RmonhUTAZvv490GMRMNQ7FTtIrpFjzirxIR7rOmW4V4MlxSQtk6MLZvWeQ+Z1uhz
rzLgVtWGdM2CGAG1un9iF4yQ7dSKc5iLLfiWaVzMGQPd3FF9/ynGRb+LTtRqLFHEEn3iUPWoZZg6
ILAasf0DctFnRD3ic2FL8bazHQyfO3i+thndDihUxsc8RYF0itKiCCc5MRpYEnA2Tz7c+sSwGukf
2NGRELEapGXEUrnfw3POVXl5C3RRlVxURmCjk2zAL8lGLHbY2YPDxEx15Ud4udro3Rjw57virJM0
oG4fwu6ZmkNgFedCiYuzojTa2tMLoOtidqtVw8YtQDb8MdvqHYDJafOGuCAriomVmWNLZNTX+1pi
ab/TKpKa3v62XpAUzSFMY2R5/3pJEZb2XX9UebC4hekjWzRL3Thy2UNixi/Imwzsb2b1yCNDUf/D
uL6R4V+NQ7c2+L/tAeV6B7+avOyF4b3oFNPvwwU4EUdy9F3SNaAq7LyAdJqi9JFZ27yw/FvDUQIH
NMzUnwPHReCK5NVthui8T5OsMZpT9KiXf8y5RVZDueziJN1/njgqg79tQun6aS3RNDLzSKbb2CqV
gVd9jNHaKHfeKWgS7yTOAHt5+LaW3toFMktdm9H7gIjrnDE6jjBLp9D7zNtCWvtg21FM3jTQd+Iw
kjrb4Yys78QZhmnDNpGSmRhMfoeJpqvrXgrhhBkZ5GjMZqVZ68jAy3Ab8xEeawr11EqSchK9LWZy
SzC12lwM3EancHHWjTIpb9U7iNh7BBUncyXlSHqA1/gVex+NFP8RkyGVhO3/GtTGTN/oqv1+7zfB
E6roaaUZVR5XXouR+4s5eBiCquuQMJmu+vd13ZopVD2ohvZSXIRheSrvSJmgsGW7O3EwsgzH+tvx
3ttFJr0ZnBCyhVNsArIF4+sB57sx7qQ/FtCLnIRB3MXSbcHbpD8WLHu0XiUUGhYqyuh7fTqEYd7s
RVOc3Q+f+uDpIRvLRmx+H/ivFrhPu72G2jurDGm7lI1P2R8Stog4IKvJxZf99BIaKburEEMJMUC+
LcKDGpPayasSXVp7BxVgTGeiDfb0V6dl+E8YLcgr0Q96zNndZ9xjS2FsKZYRc+8xn5q518PGcOrt
KEdvUpNSycgNlNz0MHoMAKhtbYukgcwn7LVotY2IgMDlsOd2/Is1wdjTDHZdbsYlkCoLCf8JTtJO
cJJmANSTj7lJ6XE6FZ31NCLO7jFiStWvrB77pnuo6P67ZiAgKveVYnk8uW09XEfHuOh10j0VbLh3
ua6Wy6GM03dPNygpAbAidTYg8jaVoOTI/VIYAFejAvm1sK7dmVQPWwE2Fihkcagr250bhpMs730C
tpzCqlsm4LfmYuAGT3YdN1xrNh/9P0DPXt1GW5QXv90CG1jcVYBiLgZX7s4pHGfHzlVPZ+JUHNBi
N4AQVHja33pLaNp9oRor7R6J2KmLDecUQ90Im9jpIKbbRR0AsCQtkJtVj2JoiqC6PHo1tjlBdSpz
dJ/FmTjkQwLbNtVBdbjVr4Ho91nsAXJAyVlfi2BZ07CDjnw0UWurOvdp/BK6joX4cAzkVIoHfEP+
6gspZZ3FgD+d/VN/0qcv8e81ovaJtGV+qJ08OqL9Hx2b0lpUDqlPRL1+dYnBsehG8CSVkm8RoT3I
oz10MxFTdSCoqXviDJ86EfzAaa2kratgLU7jxviwAzVb/9EnXir8maMLfhDnEinTvtcShO50Z5dM
h95UUKS8t8UZPsH4kpjV5nO/1Dq7v+vrDd/dSZg+4ek+xdxWFb2iLeaIQztAPZmLkaIY5A1V5dYw
lYuu+/lLTb7ZlwGym7GvP5P1qM0mf/G8VMZBvQPXL2cvChbyZ6MzH8WMMLfjY5nz0JjrZGvNhh8a
Hcr13k99dy/Oki7/Oni2uRKtbijcvVcBSebm/ldI+Pvs3tcBM8UNx8V9Yhq9D9wmi3XEip9eroat
s0jrZNLE/1/z7sG/5gYyLhRWsJL9IFsXo+5dJblEhb5w4i9k796MXld+Yq7tGDqlX9sLH2Mr+h/S
zqPbbV1Jo7+IazGHqXI+OdgTLtvXZs6Zv743INs69ruve9AeYBGFAiTrSCRC1f7aT16fcKQT9+Fj
GLvcM61YOdqtnR7/GqcD+nUMhxreDV/ik6Y2zn5QSvafwA4sWsRzThHyEtO5gwq46WNCL4lFsOu3
OFG8dQqta+GwUc6BaZas4Y51p04UHNZ9LG426aKp2jqpXWV/s8sOt6p0k7a8NOzdnHhotf0xpFXO
H1/h1t+IOY5os+zetywSoVLEHRyo5FtZTdUyu3hZeiHANimXXY6aRRCithUaLZyvEQUuzYjGBVCt
gYPzP4oCvV70Xi3Y3gvZFA8aHGt5WQYZKrAV22ofjH5V2GtjiIly85puE2mJJlIOwidZdCYACbTu
H2QtqADg3DwG4TbgETnzLw9mTcQ/ash7a1XerDh2DM61hCRVbcq03S/GtTSCzgzPkwQipcJJGv+7
z63PzacR2CXZEMdGsFOJ1YMgVBovsEISXytf+gYlul+VXy2VUimbnOwokmHEfc8IinUMymEpb4O3
u2IxQcYNRcPNdr2PigZz8tlIF7dVWdyGujXcut2GujkXCDaxX5vl3Nfb+Ylc/3HhcuJ+mBP0YvTM
CThrJaUodfyuWjawSsJOfxxFI2AMd9lpRGZL31GxrWPUCL3bwugrjlWio1vr0Z1sjUr+InkGxlxW
HU7mL2YwHhEOUp/qad2TH9MQSUfIgpA7dwtj5Xd2uM8RujhlDhQu1kRlspKXgMWnZuEWRHaShlpv
2ikfm0VlqD9dr+23rvJqiASDYWKtIqvsspPNNBKElyjFo0u28cVvDe154tBzaSSOuSdqSnsOa8eF
dh/4KE6XoMJUc1ja4vTVQvJ1bxnVt2pWXZarwkZMY0AQWFfvZ3EOKwsz0Mx91LbfZK0TZ7bSNyJ1
5199xZi37vJKjqsVSr2H0pUex2SoyF9nPqXxOdyZNQEz0tZrZGu2nu9t56pQLiV5uuup7VGbG4Ny
OTaZdphlkTYEOBVCTnAhDR+aRHsB6+MQZP3PK+nywdtIove8UOsd0Tv1QVcBS/5WG5SSg7JaRMWR
Y5HwKE2tVCVsMo7ObDUXCP5f+oTSubbJnFNGndBjJAs/9Bi18mjZTnC8DiBbbqPMObjr1e+3MfUN
B+VzkC6tqPzOUWr5xAlU9aQo6WfO+vuTKWqaao07QiaRshIeZaVXT0XUrUCfz/fSX6tmhIhHUqRk
o2LZzYPesnUvustOvp9qBByh9X19ATfNzllukdtvlOVyYKtkYSdecZTORBHMe30iU0i+PgoR6n5y
OZYEXO30xlvX1MbZUQiPlVUnAKo8t2TlyGrlOc1CNRPnnAeK+vazT99rxlnJ4Iz7lWe83fowiY3v
dR21vxCmZeSkXzNicO4KUXCEqd2FematR6FeerPJhsws0ElIUPmRVVlIl9CMnkaiEw83k7wiZ3S0
2Zy5jcPZoXvwc5C/v1/u6qmTa+6PHrGu4i3IYnRMCOp5uB18pT1arD1LaAN6e9THemcPwbRztbYF
T4sp1W2DrBVZl5fSeu0ju9sNh4iE4lbNOpyJf+7a4l86FCo5n0mk7LSOJYQs0j7wiboS9UZV9KuR
dJefzTfHv2yz6NHZnfezs2w2jVTfasTl/z20lXpuhrbnH8OWpL7sjAl+I1yQdJWgOPOudd7Ak9ZE
pNMOinfNfQGK7LwCOqvPTYxkoDOm+XvuT+XaDUgvZ4kN6LlWF06haitPROYjBZ0fLRG5Ka+kbSYQ
nbBi0SKL4veVrIJJo9mzUrA8g3jwFsNeZc58gkvd3Wth1t/rmuWvhgHFm5vNVqvg3JT+VpoGki6h
zAqkqzG5414aZREDhtjaBHQIznV3fyvsp7j1i3uiMx2WihZJnEVTewTc84JVbKvnzCKajRTTVQxe
c1dyWv3aNXxCTWwhOSyUmMn/Jbva79qjKapDSwQrGcL+SbbabvhlmLzpIrsSAXuX1Xp1L9tcs9x2
pp0+yrZIaRdE4KTPmqd5LwPywxBePFt5jiDl3ROw2RwLn4hUUctAG1yvOi9FhEDrm71sGK2gvvdq
t9tB0mI+IpxvDV2o7FXN7BC8wE36EscWbLqAwJSbrxwdEbkqCcNr72tbWBOOoRjaWgkCf+MNIRyC
NCjuZKFaSEPNLQK6soqg8c+GpmxA06hqsLk556IVyYlhFSYl6LnfoySjVtwFoe6th65EIOh3g+xh
DezaxYoDjMlUNjak7T2vY+9zDdUYAadUhdQeslxoBUus5a1+a0a4EOClrE9tW+0ak+TlMJm3Bef/
UJ6C/t43dL5v4spIzjEagHecKf+0xH4xiF0f/kDSQTT0ZVuTwUAwKbvFa19JydOPPTiBAGj3g9c6
95MoyMpFBbhmdyzVIuc+zCzn3tJ8Z9uOibO42UxN0U5kOB2lSXaVvmBsFm2uh8QoMpps1IIgur7M
zXZ7Ga8n47iHTXP0Qqffk5hNcnpazm82U+5VZnbsR4qqC42KtH3zYeyV5ikxnW2g6jOxJn1wTIkw
XUayajrJOu2CZidbo2r8EvviqJ7onJeKb6/0gq0C+J4FIaIVDF01Wr4ByxFtZXWOK6IotdA7y6pW
E/Gp5G+5EXYXnlTptRP6LJCHITWspVdpWMqironnl9XcAdipI7htVnxt7bJAaQEc0L4pnXzLTdd4
4rCBOzkggX8iG/w2QPyvMALHpYPU991fviacALRY8M1TVN6ZPq5I3vVWrTobx14U8koWEVJUR6cK
/QoGOi0K4VaL3khagJtUk7p5NLw2fhuS1oufy7xr30q1+6510cZ1quqhHFT9mbR0wiPrhpliFBrP
I9Eeq8Aa/K1sjUzW+6iWGARg4Dyh/H1MfMKkEuFcs4d4Twr4QTbK/nH1LXVZDUlLWMafglqBcC28
lRKw/wxYXrUsdZXyU3uUBclXqhU+DlZfPpLMObOXpAK7nP0kXbopy9XcNAGj/vZv+2JrhJZ10R39
u58hSDYOWno3FNwpmU5Cxyca8a4ThWwY89zeB2P20trVL5PokOduea7teHn17+zgEIfzuZOI0hap
RHl1K9p/sU2Z9X/53brFMd//QmnHlZkGCbHSPsSdySRjWOSc6k2oQwyikFd9yTnJQtb/aiYWNNqF
kX+S9usIsstffjfbB58SVseG38N3Ta10Jhm88IdXunWRV3+/m9xkb2hkWrf4r45yxNvY0s8IFWtd
cVeB1I1GwHJwoUrzrU3KjSXY0rIO2iQieJiAxpttGA00jD7URcdOGmWfW1G7Tnwoy0F5IHDQeuqb
/JtSWMNJ1thy1TeszaxVz/fmCeGQXZQU4ynvXA2VHDI1JjvW0TfN9Ttpk0WfW0AuXb1Yy2qpzMTu
Vv28Z8+W739Xh69EQ0dkqGkdWoFFvjG9qTsnSeORpxIFB0WQXxmUjWsChMK5DohBD8I7eWXpPG0K
rYOO/GcDKmPsHvvWm7TbcxaDoRAuWvqjGThIkmNkhRsChxh1bnOKjYIsuaHXgaVvPXFg4H9LESY5
Zm1aHJ0xfohMK9vGv03SXtl1WC7+vhzJaMfKB33tLds/OP0eTdr++5Cl7/0avS2DLUFO7lobvPzc
pFEPaIFMg5Ick0Vk9+H3nDBPkoh+8Jd5N2Bjvc1a0a58zU3vigKSIHA/fTfZlXZnM0db2X1XLknd
9zh8aOdTaBKevalDUomcxhlXH4zyUhZGQIB63xo+4VrEbBPbrc+nW/ME4r5bdD4fE7rJX24NEXhY
lNjQvFSz4pGnLbdjcKSyRqaEeWyK+ZOsyWIoTfGlGeq13kzFo7SpESCYenb5cWPyEc3mqDZayzZT
mMCf6NtZMbrlzZZlrbuYeoLVbwONyVdfQ7v8OirpYAfS5OKFHEPacg+2rJ+O8UbamBxFy0qP2h2c
kbuinJD4QGbpsffs8Qw38xyLGmny1eMEhX8DNG1eyaos2MP/TqB8zO4kbmljeXc+J96ykzS1ZFtv
IRv0yxowNHnC40QkmY8041jqdynR8WY5R5dW1KRdD23zyNzhIGuuOptEKepTtXWQ3FpI47VoVP3O
15EKMzpIc9IWDqpxMad40WR1vLY9pbpEpcXpLGjeXepoxoX/t0vAs6O99DYHKGpvhv9MpbbMgKGQ
zN2bh9yMii9hReKqC5UK2JGirJO5ck4mhJKD16jm1mFT5L4nH3IFgkV9s4roKydc9Q8n3qKoEWy4
z9Rbh+y5+87T7WVRBdjsrvMWBXPzU9d6B9lqKwnE+3TiK47WqL1TiYXcp0jcrAy9tk+kzX8HqRCS
QKEh6S1Mt+Jms2G07wq1I98cD2lXxqnsYVn/6kbu5v9nuH97VWkT75B1l74OiJSvxfFlK4pOnLzK
gmSjVUzA7+lmkh6BPmmbTlf5gwpfaZP9ZZVE0Efi3a29rN3GJUsmhwWyLUiXOnSElQuZ5ey56lOS
RZ3PoOy9u4YTtqnJq12hq9ElH1qyfy3DfmA3COUpzweuhA7pAlkM6/NodU9DwjdYGZulNXDGySr/
eOWrfkCtysvJy/R1XZmkygiyqm5YFPJKFNJlFnTWTuxaR3P2Y9bL6Y47GpjrMey/kqxyqEirfAuA
G23JL+93VeTHyNioXy2+Y7vcdcDvFE7xOpKAtPXceVrLajO2/Rqhpnwrq/48xCvVMuK9rHq6gF8h
dHGcuFW+BpCsSDcCvVWpqnJG/5m45hz8WqW6+suo5T+rtdhvlVUv8XxQZP3PVlnN7ktzPQXq936e
PcivtorqUGoS69vmCdHRAysYW0OxhP/MKlN69SxrssjCTIAs9O/xYOTZenT2us1GP9sGBukwqnG9
EpN1EmOqgUMgEs1kg4mUw7WVn5pJipLwTmtLX5f6AHv2d7NXWUa5kiNehyWzdjHlvrJukYpZ9mlf
HKwkQycQudjVTPz5V9UCwqB7n5V5sNazFkaHrnbzJyMxviLimW3LICBOpwuKsyxcf2xPg3snK1NT
Vd3q1mgogba0aiSWxq4adgANX/28IpnQq/WFpzvKpRWCIZwGBHd5Cm3J0owP9rLKA3MxuMAno7Zj
3wA32QsCbb+fe5QuOb6IP3U6jErbcr+0Q8CDLinhxPfkZXRD28OMKLwvYIK+aGVfP5nGlByYKmlr
EM/Dl4TpcWp4X0x26jipLVViYXXt0Zzd77If6wAe36SdPIxkPHIe0Zk8dyPriiRTxydTs7XPZJSi
3UmIyF4uHWWRsRQKnZLHlFhNyiKqSPtU2wqB8NxxIQ2Xs3MuPXslF6FuLOTa8mCp+a161ySxelc0
/qc6CrS9rMlCNsaJvxjIjTvf7Iaum6euNOYKqUq18V7t2ZjPth9Ni15FVHAGMrf29NHdymqmWC+o
Oi9RY0UTQ2BrTC0O+dT08CSvkjnMmoW8DAI3aRa3JtVtWbTUGpHhdPng+PMS2b+F2doeNMd5PMWi
CNiFyVe1Mbw7hd1tZQPqWz7SJ1HxZps5GYdlHTb8rQeih+RlKLA7sRC1EA+c07UQJJ9r/erUceSm
ofUFEEvETMuo6Aaem8byM3TQGIVLrbBVjJ7rrO9aod3TEC7PUz02dm2m6y9q7/9sBX0XH6YBZTjm
Ce6CXLrg6+wk2zo2zR8Q9vdN3LHJB6SB5aO/txunuJcb+alezQs1yMOjrAZaGK4rFTSZmzgvzTij
j5TMn23fLTdpO7L56Dn1u7AXlT59JmUWLCtfYY53lhURUodCHaN3002AGXvNczdBgcyi/rs0u9kQ
bktjXFjZzmaNdoDcDalZXJl/VidlHIR8Ic3Xy6t7SLiVWfHgvPX5a5yrt4a8QL64jRl4zoNDHsS2
zp3hpATFgOA9UlbWoN11aJmbiPlik62JOg4nWRR1/qyMgbNNmtj2z9IGGoQYGr2sF7IHQSYR29Ni
1Cqfk53G+U+J+Cta3+QklemwSX4nc/EHdOaFbLWi+FPRqN1ubjWdrAbRIwpbToJKOyJL77ejzAID
6WOfrPYLy9gkAW3ZM6EpmYTULYcYW6VO7E0Jzwzata6pqyBof5QlW/lKWqETSN4LmRW/xN75vyL7
3g0/G6QA/NUmCBl/Nbi5Q/LrbRjpLVXir8Lxf47/b8PcbFf5+N89cguyCr9d3k0k3k0k5KGl9+29
WqH+GJi5sdCUplqxx1DcozCW3zviivgCEpjsO2mRxRyiIlcPtvPB1UvbifXQ7trl9whjNWXcxvxu
LXvKoU1X7S8Te1nSZGZ9iOKFZbKNHIXxZo6twFtoPFfPpTusNVmV/bIyLTjOVM2NGpA2Tppf350i
IkJv70y+Ovm+Djf8ud/eGry2648Nm47Xt2GqQgRMWSHk7DxkbDt1HhululW5D2njmWfiXg6yTRWm
YnAAdRgTsyNRlQ1t2Q3rWvO8lR4zD1+ygvMXDe1CDdq5+vBHvbOB95zkKNwVugfUbG7txP61e6gu
Z8dNdm7UWZfWKlKerxlHoFqjEqID2eASz6Z1kVduUBv7oG2frn6ySzCk/+R+Pu8y/hlsfNPD4Sex
axsjWthiVOl3G0rEhU5OWRyuL6nByojIyloN4rRx6LuAFLyy3MkqWucIAVukIsmqm4H6qLsnBAPc
I/oSzrX4qyobpK334mhTTmEMeZDYPyMe0gX6NvUDGnP1QxRz5mWWOhlfw1TzMVOQZ/LRJp15Crar
dIDWIavST/ZtY+YeJhvM175/jdc0YbstG3KxNVTPj2bR/yy8zjkOTBpIgYe0RDLVrwYhWV4hhACO
04qbot7ALoc5AWaw0qpgJUf4cCmHld6yxYcgwg8NaaRZRTwK8U0kMcsMTfg29k6kTLPJNliopZdD
pq6udbJQ3dPVa/ICCBZ2+PVDiyU7FaI/1HOW3+QJMg1Pma+Yta8cZ7IKmV9RWEmpIMPMqR9AH107
JGMZnSLyXKHPG4c4SzcBe5y72CGtai4r68CZrb0LzOFRMQayrKEiL4y5bzcsoKbPCbsI5J9O73oA
E4FvSLup0/5qz+16vtqHTP9gl/4z4SRXfzPtlDOqiiBZRvBJQ1VdaqGumyYsj9tyig6z0N4dHKQF
NAT0No0Q2zVYuOz4RYUr2RqAZj35dsIDSvSt8sm+V5Vo1wlfpA/cgxv4ryBM54fG7o1FU0PtgQW3
gNhtfDG0DnmMoI/AmZukuOqNvkhjL7n0UZk+obh0V0ET/0SYVb6xg0YBsOaVnzwymdk/Kkn2Q6Od
A39UE7MzKZr1GXQ1AkIVIkCDW19NgR0CKOIkvz5rtcJeWkZ4tnSWPrJBVmVROuSx+wGKPEEomC83
R3mlCKRzMXy7DS/NcpCbbQijz53zKR2LeVMbTaBtqtkmaVFhubZCiLRach9tmEaJJitOqtPYGdzF
My9ON2wgZYv/6EUsVXwwPGN1HUSOd3Uyk/5NU4x6FxtxdLkVdkEU9TAtbxbwSNEFjiVaCXNkPbMl
Geyl7eYir5rSnZe+pimrW4M2uXRj1zTYWn1G3qF4satRXhY1kR3Qm1ZGan58F4bDVlxXdl/cOhkO
gT/1B091fhbSJquy4Vb94BJXSrr4UP89jDL75tJHVmspW2+d/+tYjnhhpS3DHZrNe9Ae8zYanXBR
C4RWC9kfFIBbrkrFM4556IHekqitBGjUOeF8ZzlZEZu9fj2pqFzSRy34o0yzfpQu4AciyEoIMAVB
ae3G1HGYPdbKp2HQ9mTOQeNWw5HDL8EuF/Zqrr4bCaSOKA71S9mahybsNoPSH+LGKr6GmdvwlDSU
lyg2q9XYKMO9rVrR1oGtcXSRnlh26VQibacDv2/bL1njxC9GqTj3BYnEObi3F5/zmOciOMgmWYB+
IKRZbdANxJt5xUPTmAs0d79VaAU/J4bO89NQlrJmIWb07Iz8yNykW03MtVeOsbCVKHkKwq5/SsYs
XrmZ327TzO6f1KKIz9wBX2WjLMbA/+wyWzzJGjgOZ9uY5G7GKttCSwZzxWCeE/4cbG7SbstG8Hnq
Wg785oI5jID49BCyiTkRVcgna6fVt1UKDSiKlIGH8C8lHimMo6UNYGeL+NJbQ9WUX5B5cUAsswug
ZCGnTGNyLyOtiDK8q9osuZdBWKKtETXZFsTxXaOm6mJqmXU4VltyXJioC2L1y0enMItH5tIkS+Rz
vpVV2WAU5AnHsXORpsbq65PeOs9Xf9EpUIRcasCiJ536OF0OZvs19oLuKF04yXDv2tle3jpoartU
uUmeGs1cJA6T4KSMegtUcOrvvUy5i+tAYbFE4OcFybL+kg0N5/9qStKKD8pzazjkLKBRVG99XzP4
EP1mWVkhR2TiYZrqCWzjGNkfUZOFbCyEx83tf7dNPSp8Y0Nyb6KsC9uFTsia2gU3sp7izD2OY1jd
oVFSLVFpzb793x4ZY4x/jtFpFZokRhHsqiRtn5pJefd5j6dC1Oq8C3fzMGpLRTGbJ6MY26ckfdfN
NHmUFguNEZQMrWEj26LJcy7mCCcpaNqHNNYJa67MC2tTlLmzvv868MgOLSV+bx3P2DSeEe2LRLUv
HTcDe3D9Y81jriZdl8tx9pS1WxIAieq7Cw5zRmxpbvWXCfTStar3tv7S9b7zoXprlc7/1jdn728H
8zab9fYkC0+FfMBDtwDl+Msmr9QO4gVbwT6nILkI8JwyZHVVyJKrq7ET0aRx5+wy25gPcwkdW0LZ
OxSQeCY5z702K7up7wjVz/Xok1oZS6Cf4VcCJwkHi9wX3YmRSCyJwUl6wK5GdLEGRb8kEGRIbuJn
csqCcn1ttOPW2duB+haS0sBRj/9aNNwiPHvutj0CNqvCm43nKjSbI8cf/UJWdeDg91GTINJTK93S
MN40veyeZFsNYCFRqvAia1o5lUv3Mkfcyu9h4LjHKVGSJQEAyItM9nTuq9lYIrcUfnUMZ8NMyXrr
2xKqiA4hy56U8LUUgmDCQfZMhDBJPUJ0kj2ZWkdf58ra5JNjvQ3DUG77ZB0GoL9nIobrf6IKncOp
1ZRXux++1lad3Mmaqr82Xau+EFLXPXC4dk7TAuXvzuckU0+Dpazq+ZBtCQW218TpvWfkx++r2s5n
ouyVeVcSda2nbA2porDCEebU76sxg5TBYmDYyAZZaGVqX/0cgB9HoGHLW/+04RAF+aOugQDhhxsn
R0VrdDtWxvWUXLxO1bljptojpOZhmZSNy4c+B4vGqU1wXMa4LN2gONpdVbnXy8wvi6PmWmxBOyVE
RuVbZ0DnZsOtQGpoJAx84ilVGAOyOF07POm+0AzPzPhb6vtLth67H1nc35vAqD7NEz8Y06jK+9ZL
yl0/2OwRapl+MeJKXYUaB/Ywu7/ITpO7L6EQfXesIVuEal6/5D1C67Xj94s6QAGc88Eeoii/uWYy
612b2N0zexJCa4zYdtlaF2HAIY/5TTY6ReA98cHIJlkgd/6Kfrd3ljXDbtyl4Q5EnImhQRf/61iy
sVJm98+xIgRPTEPzzqboLMeK9ecgzcyV3HbrrS5F3Shqf+7Xfaj3o+Iusw7iUCPm1q0O+2OGB7OD
FWE9p1rsbKo+T9atmGv3cQ36VuEO3IuqOhrzhV1rzn2pKVqpP43Jg+woB3Osco+Cx8Azj3YEgiqy
tTLvKMdSjfHfXyl4KYOIR48R+Nci0FuL0NEwiTZd33QL2eL11c9mWb36qFmj7Ynz2N86xyUriwB+
0EKbDG6jNTFuR91G24wwVs4CU+6vwuQL7LkaalOELBOXV+8sIrhW0eLDDCJPdbVPlhoSZtx2/mYI
iumzMcOe+mXuKki70qw6/2r+w1sOkos9vT+8pTmM43+8ArbxqLr9jpWTtU2g0T+bU/Ctt+vpG5CQ
RwUA0aupxxbJVZZK5mbN8qeb54X0ALO4GXqPbE4/LAlo796MWBuXBifwZ2aTkFdVpS3Ost4RNz4I
LpQ3fGNqjWxXYf7Ig/KCroz7adBr1I4qdrUd9lO3NZydg9N0yqnvPX09F0PzDNh8gCvXjN+K2hA3
HvMHG0NbqMOLLvfm557AFvgkKjFe4lOzasI9/sWOhtq5NUv1OXBhwQ6W9dM/Qijq5n+zC/9e+PsO
/nJ8+YH+6X973YBx/vKX7+dP/38ZX77/Wrx/ZyrWIwcoz4ZnfQ+NbvjWQYGekxR9GHdBJl0E8N/K
d2wZ6N/QT/9njE3nAOS2Z8JpWTvoQfHGd/3pM7w2UGy18uboMI8rYUe8ePoMkWdp/rbnJNpd7cJ/
ds1+x+5Ju8gQXDk2ZlLXizRT7GM1GA4CHr2+ki2ykA23qryqG4MufzUXcXfownHc3eyTNljslIXq
E7LOcJmyRP9U9s2Ly6nqD3i7meLAG+vmYTeiUbMcwbBs0tKrQftRoKdVn2RVXslCGTguD8y2gYTC
I0khRauc27MsktJrz5EoZNW3RmsJ4qVd3Wy12bGPLeuBMscbwwzmhewnu8iGqYQqS05nDd7fUT/1
s4HUWx28FK4VnfrB0a72KQZxMqY2cpoqiiSsDcxLP4B/SdLsUDkdKuop0VxbL0fdG3a7cmKjl7w5
h1Tk2RD8u3x+GiOWN17BcsuZnlAHmZ9ctAtIKe0RXxQ20m4mhF2ZcEQ2aX62fk9y2/TUjh4IXMIy
IB97dbUMRpeMglS/yFY7EnlWRImtNSOcnzpAXGI1zGSyXRqq4b3H4fSmwSX8kSb3DiTDYGHbxEfM
Ik8QrP66S5m36AVhB73afdbJcBu2KM+FFxBQYolpDEj5QuIad6oTEhmgAXZTq/IgayNbI3fyqrpr
+mq8Xis8Y1eWnvKZjQQCkcNP1lAWkHpekZl4rvNyLLZ1PzFlBqi35HByPFukbeWwoCD9GP1XvymW
YzmZ8G5LZR2oWXRItGF+bKwY5Cxgud2oWt7abcNm444oxmpKML62iQA+tnm41+NufJ3cWFuwAMzR
YaB1rhKeKAjgmVk0olJS8cT4XSAC+bPK+ig+KF4Fjx4W0IU0qP6lcbolcxFOTWKN20YSoIkjquTZ
A73r81U8GvyXDEfQNQtiidmCX9tlo7+XitAQbxLvjgO3+mgSXYI2lNKTLxmGGwZvF1VLdkTuuvqD
LJjc3xmqBsowgF12tYMdMJXyviFy+6FISUyJ9Bns9q8uZlQN7BuG7zfTDKRzpxpsaN+G4ZwUYRue
jNeuDWDKZTp3+UrzEUKuCcY5J7NuvIHirwK1fSssPbi4wDwX0qwmOgoapv2uQbXkvN/dIMFO3FTC
huJK0UW4sprv66T2lFUX16yRitzczL2W3blJkF+LDKkThKFBYNuEolwKIiu3qoEOm9V0010W9DbZ
N5rzGUTzpjSD4nsxtO9FrY2vpqMOa0WPmxMKb8OpaItqNehd+9xXmb/iiDzaNVo0v7K/QBhNUJN8
MWjTa+h2nxViTUgTpKYGFvObbHgy89Z8Vomd4s87v+Yo89yHs/conSrxlSHnQVs4EaRlPe+2ijom
m8qE30fuy/hi9N5J4bn7xXbhYBojwTlRhOokKZlw6cah/VJNpNAVTuo+jJDFjoNGHMBEpPaXis03
w3PKN8j76S5wgmjbtFb7SRwZSQdUemHgTnl/qHtdf9Kj6rVj33UbsBewqwX4tfU07VlEHG2S2okO
iP6SBAnMaonYl/51VH5UujL9Q0Apdz/yxR9Dz4l2RhkZO7fx1Yc2gO0NeGz+h/ghAFrKtzpwU+Ju
Gv0+cJCtbnoHyVlCHfKiiY+eIEjLwp9m9UTsT7aZRGjFzXa9coFMuy1fqGuLJRxDjY/YMUyMzu9x
+GxshFCRV6vKfDwEs8PW4t+Xsi4L3TTHg0oayX86qa2icuwcDOPBiitGIYAxJEYIVIJKkJkRaf0l
qCProazH/j72vsSmgax6moX5KZj8R9nmeK31EJa9uqtzYlIHUgriZWKF5rovbI0zLFEPoMwuuTUX
YN9w90wYj6W7zSoof1Opa7u55kiaZHaHebDGiU8zE/+NgGXf3TdNRNi/OlxkDeBtd1/aLjvMeaKv
pU0WgqeAVoF2QciEoaSt9fX3TFPaw9XDetez4MAOxQxLtCd3qyDWAu0YEf9Y6c4Dp/fxXap6iMyE
7kNmVM5DnlntAU3taCGrgTPqd6gpsoXXu/OXRhsOo06ki+Il865VTHPDpEP9RAAi+FNl34zKAztP
/cPoVMnBtXRvEfjBD7NMxJRPaFhbT3bF3KTl3GwxQlB+0ZM4XTV+1fD6KUIARAmenYYJi+OQsq5m
tXvsQrXhxLbo73whVwAidnrqOqIEJ1PJ3oMA2WbHAVRn29AFyPN+KP0m+YqKX7DoMxNhjwGkWuI2
OmIQMaEZTp89g4tFC6uLnYeOjb/1NBJ+SNq4tmmrhmwMAg92dq4bx55J7z7o+RhdVdwjVLvdmfOQ
nEn/5lZkj8kdUos8FlkFPExCzKQKyvkJeTOV7REE2UbHtWCvjNo7+gkJGYf8qB1Atm3oVP+Y6rQv
cwHh9y0yhrsZiYMsnBZ2rzkvs408btTVLKqDmgxpPVl5TVC/E4GEMoRRAB82nPq9TBeshYL3SbWL
EyiRdCm9UoecbyN1kR0RnUC+rNw0B4uqN/3Favya37RdI4VaKa9u6JEU6bE7Uej9kxUoS3U6hdal
T8sIzZoxP+hIKH0zyvwfS7XiT6pG+GIUu+jKajbnrmk6Eyhrg7rIgvoi5Xp0oP2O7ValsVCHpv8f
ws5ryW0kbdO38sccL2KBhN/Y2QN6VyTLV+kEIbWq4b3H1e+DZI9K0kz09AEa6UAVQSQyv+81F2em
kUkmrWTcgsXskMPvHpyZjiur+thHnSXpxMF1kuJxgrt4wGS6W5RV3O0GMHEb7JHUS9yEIfoV2lmW
QMoCTJkPKBc22xh9Yt6QvhGtS70XC6VIrQfkWMRiHCzvS9eWF1wgHH/Bq9aaBW351Lswi2GOlFm4
yfScN2WvxwrgqARPVxHZEDMa+44wlT6tfAhXrBPb061Ydp7YNCaCTA5paW5DFG2cWFPVgxrX+Gwh
M7pIhFfeyUM6J28qvvnhVhlnO9RrjJNsVFMD9RFiZOvSxMwjcUCFNIYfnRM93VgK0vcjODAe49y4
Rp2rX4O8K88QDFF1/VdVPZ81KEx6w2gfP+uHWDGWVt0VGy2MfXSiMezc3S7HjAh2ZzRvl5IXxnK0
PdVV/6dWT2jrD0H+kZ7r3mk+lNhsF4ZTjo9ONbn8pUZ/YGfrrvom/8YKwMJFgxRyp2YBmTAodrL4
2XArkryK3Tq7+61+MFp1FaGrvZLdPg95TgjDyK6yxnDSwlkNo9YuheFm68E7qMLvHuQhcPhqPdGp
e1lEqVxD8RclnqHuHhR+hQ/IXGZb33Fwl59HyTrUNGGva5F7kP36BuJLPHmb24C5Wy6CbFNP3riS
o/rK6B6qSn3BkjQ/yarBwWu2q6OzHAR2L8dtJNgVZCjOWk8gbtRwrtSrnmAssvzMnuJd8VN/Y1i6
fyCsrD1oE/Kussdg19+IbqmPtepU+8qs+43X4BWs5tG+zgtTx+RFeOeyge/fuuYJVRIkXPESWJnG
LFKFNeEKGdhqT9zSebN4uYSFbbwEoRadejBoy8KznDc9qJkK1Spil52bL6aH/UnqBMsmBzGvaU68
r1NdO4FPC7dRFPWXvGmKNWqj6gPRemtp1HX0Upahhr5Mii69NX5RMIT4o+6ifRHrOu82Z9yG3uTB
K+HQBkzObjYKdjdE4y0PYf1kfPfMxFk2kzsdy7izn8PEWgfFRD36K1ttQjfVzPThPRNEpTtkXT0i
EbiQ66RA5uFjDiwsKIbi0hZTde8F/Vc5vHCEtUpNZNkF2es4TO8INut71wVq3hZDd9ZtO1sHuO0+
maVmQmHNwq+1hXu03PJU/T7seutPRA6eTSvO38M8L5dqrYmHbBj9jbxiz9bjdkUb3dazkvaYTw1W
/lQOgwm0Xwu/mkF3J2LBJoorZqAqvmtkvMY/Zu8ZXQTOuxXq3I/e0k96GhiPQQ8Mo0/s914HyqKg
PrA3UJF+VP2EXSQCBVOhZhh6ZTcUnZ8Z7ZGZo11KFB2o1nY5Zt88pwwxoPKcZaVVYue7FPsuQSyp
73FNJl4DhroxtqGCRbhsHWJ2aAGQ7KVs1UtI7TbUQrz9zKPiCmeFZrH/LQnWvPy1b2WrNZh2perJ
DOvkMipGNlPVhqcZYVbkYl/V1vjMXr84+CIK1hJY9mt9ONdLINqv9QXrhf9UL/srQ1GRkUzNnZpE
/iZ1tQALej16Djpd2bYx+ge2F8XPvVCKgyUwv5StuZYo7DtG3khzq+sK3NSH5G7S5iROU3+TcA9D
6ZJD3yNT8In+kHXkO0nH/0B/KIORHGSdBIjIhtokL1ADDrV1hI5dHNrunEknjaxE4r10mNlrYWF5
Urw3OF6/VLOAPkFAFM7mrsmHGW/aHFSjjBQYY2uc5ZmYzxD0vwzKlBxk1Wd9nlnNtv8xSjaQEP9r
qNeYP40SwfS9mmpjJzQturRpbK9y6D4rs0BlXdbJgw+1YScKF1crSDyXuupaFrhw/+B5Gctuijv+
wh9DcAfbumXrHG/95LU8D9JkMxNXfqpUVM9a2RN4h9asQ2XVGXm1qxC6XSRuHWC4OX9CzCfIa8vr
3EbPn2AUnb1KPY24k96699akwbTThuq7q38UeTR8M4tMX/I1pBdSy+YhwCBsI7DbvQRabOKRVttr
JXXZWWpd9mKpHeycUrS7YS5mZoX0cuxUB9mKmEMHlCnoT6MaZi9mm35xo946w+nOXoyIrTxP1aEJ
+NmoCZ9aT2rxDoYPeaPAiM6R4qaPMIcust508hyEBqThCUeld7svVqNrZS/YvhvHog//Gu6lSIyF
qKifdSv5j8N9QC3v1pTfhiPCbhx92xVLO9VBY+iht4xdoj2xPrIXcNrotW7fXESNnpuqVq5+QiI9
daLXVg+cAyGeBk+bIn4d2LVuVLsGLcU9WbiKVW/F6OEwp1fBeWhwZx/Qh97VIxZJij92qyYozJcp
tP4sEtwpyuQeajJL7JmEAV9jEVn52dGN4SSddqUf71zF7x07DvNfFr0/qqoSz8I+jTwgrFW7r5Ly
IUKdWt3CCWh+KuId0+6xinooWzU/B3EFw9Bz05VuGCggzoc0bb8kyKXsx67EOHBsovSioTi+jGy7
3cii7KfODekoSCJWena7QDVUK1dPQOF1+vg0eEQRIr1+w4GwJEM+mivQSHNAAcFtNLmTu4GX2ovZ
JIvYjJs3Q7fUgzc4ylKO8n3RLlMTm2jZqr6NyPu9EWgJT2mCkxoc74bVe5SuxtorDnWoWivCmsGm
S3iDozHQWfAY2YHZxu00R6i7BpB7Aj9ElKQj+x8HdbrXZ5mcFWtvZ9H0Fe93NMqWRB+jZ6eJQWbh
lfqR1iD1POt7BAyBsLE9PeoZNrTDYPhHw4TPhlREuFZsOPdmleNXNBFuJpuOPqL5rWcWJjXoI22J
bcJ28Ap7D3fbOtehW67cMRFvlTAv8oOMMNjFcCGxhuNFWqgTUIPciy7yzKrL74oS2CQCf6kvq8bF
wB538ZTQ525Q2HB2qtmdOqvuT/KszaK/zuzeVI5qCFScDp/Vv3XFHb2/tbbdrKtiFQQmY9JmcRuk
Oxcrq1varOcG3ZUiepONxQwXycPFmDjJk0x+2YrxlaVSdieb8A/IVgJ/i61sZAmS3K5Vhq5ySAfS
yUEs/CsmduYKoyagTSFsdlnnzWfE3deKKkgX41J4qy89Ue86srcL2eNzQBIiLeXaQwlK818XCVP+
KU6IyM/8MbJejoo7x1i5MXbksuGnq/OBxiWM1OKerUT7XGfOXTh2IEHmkqOlz4oaumdZsuv8u5fO
mhxj2j3bOLrjNVlMJ3MuFuCZF6Xh9EAnGKkiWrMUvtsd2nrqnuMuGJcpPnl7OZaIN9aSkTHt5NhB
ZcIe+8DY3v4NGgojXodrghzrkOTatLqabGRrH3sm0MfZX6/EgrNKLSwUu7548axoN6nC/mIZirVK
AD9AHgqKJ/iD11s9qhyrmP38SR2y5sExxFdZL68TjjXqnG4zXa0M7nXXTM6XoTU0ZtumugRh7J4t
YVqEITQ0BJt0WNUDtpKlE/RXWJj9VZnp+RWvyUl1gZz9qDeFGaxIXJqs0OghG3xTw6wiQ4FlrvIL
VXERdh0vGWYlR1mXGnG0YMY0V+W+iQB/a6zi16Urxn1MYvOpz6f7purxCWqIBY523T1ZNmREHAJO
/Vy6VQWomVRozspSBF8NL/OkP8ri6EXZ2k+CcePFYBCdtrU2mWTuqIHXLor5FPP4jVF1wbyEoa6d
2T0auN5i1UQBIJwZh6tN8TZ1p0NW2Mp7w5RqpqzI2VrvEBnl1wUi8r1J3R0mavkzL4n6iELs7LBL
PRpBf4y43qjao9lnebAar0FZaseQZfZRhyfjtETIBZP2wuyH6iFTMncXjNGwHaJkfErF8Aehf+uP
yGIeQS/hNS+MZOOAvDgQTA+vSOAiJ2PF1h9O9mCpQ/utEVj82p6VnF0NUEBdg3pV7NQ4oo1QLzzW
PUxzFOXBi3vjOAdmgPvPlT+durJWb8t0Q34Yzce5vTG1eOnOW02W90sMCbwT8WvDWfW2Gq5CRbFX
bdrYZxy8W/Y8EU9LUJS7Ttdt8DU0+GYNYLQzB0iKTNY7WUlGy7k1m0EA2cS1usWAUteq1dA7UXVr
esA719zOxlJYeI1Nymw8fGDuUmHTEE0PvsuGE5GVsyzJAWQP1dUwb1VVpWhTFrbtskzq6iq7eLzD
9lOuWQsdNeAHcz74AvENP4vdvSzqnZ+cA3UH4/kK5Z6wfvVior7gLyDOP6j8k98DP46xSwrzRxXu
ylpNsRgoUGXZ294U7Nkt+efEDfFDIvbyGPilsuDBb750ZfLXFQU5kH9dsUY3a+tOmbrGKlTsDC1G
06KqvDeEmD8qS6+uAUwC7B7dF1k96irhlXRyt87cq7D1rSlC7Ynd9oTpuzC519R36OOuBrDcB5yp
6rcsXcn/h8mpHyydLS90Ojsv4GInw89F3C2VBUkoa5mOE0ZLvVGdIgXC6WacT7vZCkgeaq208Q6h
T4EASrOQlZ99dJR7t2aRqsswI+wonYE1Me6yhkRVxDO5MMFoPo92IsgDTfCA/dxf91XjvDTW/AvK
XzEWc89+H/55KwHa3NWs9laB0eavY5k2TK1etvc9JVw5ntdtlBLctXBx6ko73lRe3235yeZvGaIn
7Ry4NaDArOIixv4TIdp707fjBdZm09cWJClvsDS5F3GckD71YSv+kGqUZ1Jw8abKeGtho80q19t8
9uuiPl2GVqovM7z5+jbrr+N8SEqHOLpffLQpGiCyJOt1P4RFWo6sRdFfvnVzk6q8FOab7PVZ3Yws
cEyRp7vPhrIggBXZABjl1eTn1WqngXfVs/hr0ftrg6nhnNQDPlftGD5kYHmWwgKFOlYAGPogL79o
WvOC6WX4kelkQ0XLrOtq26zVCraAhn8QTo2plGJ+6GOgv7nlGBDBSYcn0cfDKitK49ohAbMRdVTf
tQJGieiNmdDZd6tPvHwXDO3SKVwoeiTMyLD0QX0nm2v4oDjD9B81G8RtSTgYKZ48xiYuv59aCx8d
DRhXphTE3mOB+RtGk9ztsDm04PHeYObJ7hFxln3c1cGyqvt8xyyF7GIdGatgnnDloWmiIriVY7PK
qoVewyT/x//87//3f/8Y/o//kV8Jpfh59j9Zm17zMGvqf/7Dcv7xP8Wtev/9n/8wbI3VJvlhV1dd
YZuaodL+x9eHENDhP/+h/S+HlXHv4Wj7LdFY3QwZ85M8mA7SikKp935eDXeKqRv9Ssu14U7Lo3Pt
Zs3+s6+sVwvxzA+V2L3jcV/MUoV4NthPeKIkOxLIyUoWW80UxwrzHb5yWkEmeBfdi06y1Nee/QTt
HbzRrVVnZYnk5UU25GKAWlXm6Jo5CHUZXbJuG714853Q2TtT0qxkEa3BbFk5aXQajKJ4a1cgqtO3
WCcZlExaspSd1LjrVi6h0L2Rhc+Zk52nZqiumuEVO9fPu4Wm59DHZWVWOtDVAu8kS4RUq2ulKeM6
q9145ZRpdc3t7uvf3xf5vf9+XxxkPh3H0IRj2+LX+zIWqKEQmm2+NSjngKnL74ux6u57JX+WpvB6
BqYom0xrIy3mo059kb3YTSRsptkR+Fr2UcycGXkwO63F0yf+AJpX3XPLqY/i9vCjlzlHSn5Uqb5l
oMqrtsvCj4aXBN2KySNdIEtggyGjhC9Bk7QP2eRA5qWPr3j1OTINoiLXv/8yLPvffqS25gjh6o4m
NEdX5x/xTz9SAehx6tgqfpuqutloRptuDNaGe8KYyXPU5xfHiNSvmZOSYGnNkHh2EF0CN1EWsqFw
jGe0db1H6MbRoUvdcR0PJTZ7VfOI+SiWlVMSPHRNlOxvxWBOHcj8gUpAdtsqEcYzQdLCwfzRInMM
I3rucY9V2WfGQZ4JRbfvPsfKUZ8X/akz4+Xnyh6f9d4AnBXpQH7vQDmORTb6RxumeX4rBzo2lnxb
W9lqzV0++yGQF9xGuHLEZ3MSpZm1xHTe/y+ziBDzNPHrz9XVbU03hT1vnh3d+vUO1apWo2cOubtT
wnLTp6qLexD6P44LoZIwA/tSrNHOkVd1p6JxIel3efNm1yI86kmX3YdmlN1rCe6fSe8ae1l3O3Qw
P/ygwJB07ifrELdNiV107VYW29HK7vtCOARRk2Yzyg/3vIKkbl52ayghHjIY0JRjQ8+axVAp6DLr
MacliHpCpE69jG2tOLlJAQ/mp9MGweFdNHlXT61Bu0cZ33ifmDueTes0DWW8HXo9vORRItbARvv7
iCdihRFj/OR3hKjYpXsvStFDMRsm5T0Jgm+KCvhcEc4JvenpCS7WQ2VozW4CGEWYs42vgljnVZ7B
lfnOBVBm/FGVN4gcRk36YrjT4NwGFKUPMzMFF/o5vumgFXqE4UKFpzGfBd8mKy/jr4RVICbbiCz5
amkvDbPH51eY0H7ns9iekGqXp/UUurdKWQRobhyaP82Y3K+/BKsdz+HAZO02ARBmefDjneGMyp7k
ZoyCtVLrS80JsACARH9CAt87JUrTHYk3Q4CnJOstv2IN/dMpoOY1auzT4bNP7rJoW8myJaxvkeHX
Wy9v9qFaBM+B2hYrk9j7KZ8M5+ySH17qc7C7TWdDycR84xWTb8geGnsMucmPei35ysoabzB9icwf
PB+LPgcq5wzkHzuXOGsN3Eg2Ar6NLn0F39/0pmJpVOm4GNUI+6u5s964pFmz8AsY7+Y0ub16Bi35
1yHLMKBhr2tv2adOYlF3qXqONGB5yLZvZD9L+1DHJrjYTezcjRnW7INnBV/cHtZHPJpsN7ravNoD
Om5urodfqi6HeOQ5CfgYQ3kkzXQ2Os97JibTLdzoQI5oPCtepfrrDu9I0prAyNyyuOgKvAEkabHO
TqfyKOsysJxoXWrFhUjFc1+gHVGxA/XXbPEI7IDt3I2IFPvrwmTRpmTgIuQ4OUSeuUEEkSbhr/m8
1uQgCJ/wsKyTIOGLjcCWrY3JC1Y2y+W11gje3KjGn2E55EfTq6xLbQvrMkag6f7+zWHov89Lui5U
zXA1VTc0GNzGr/PSUHlp4/e2+XXwvLU++yho84HIW8u2nzMTcTsPbNq/KktnCFYV6fGf6mTvFnTY
Mc4VA7WRebQsy7NgQFZenVKST5OOtGDTboh+J2whrfhcBUx78tANWYRfhjxHVkFVEeKhlyz7lQur
yO+Ocoysv3UBQvSMnpWPok6tqYvczOCz6Rhd//33JJcTv8zfumXrrmNajqsJw5HLxJ/esGYZ4W6s
WMVXxYiypU1UaJuXBd6iAJneOxMFO3TtXnLHaY/Ek9EvmOudCKVEtTCnSzIp3tU3je99YY341LJ/
YTlRH0wxqK9RWSxkfeDp4Y5oaLGRRS3DIhQExxNRO/1kBEN1u2ypFSzIGzU9T2aQbhKh9RgvJOFG
OL7D3Bvbrz3yRvEMiv2tPvWXRtHmX/wxdtY9xkD7BN3F11DNbwDjCK3SWz1u5u1rQjxZAn1/659R
LwHDbqhE6Dgcw8rJH+e85KrIQmMji8rY5BdYqbuYeFeB8LKA4R10+T5q8+IRg2wyLE39MY6Ktv77
u+X823qId61NIszkfpmCNMavv+qqrHWHLGbwtQtanKC1/HWyau8+Skv73OdVv2jMtn8f2gD8gO9a
sJUd7RmNnA2W2P272Q3J1mlFuDWNtFnXAUgXHXzJUZsPDpm1oyzKM1kXmIJcjW0fIhFnV9Y7SLqo
PDYlXshXxAKxix2YXPpSLU6eNvanArOM52Y0L0EVTRdEifJnV5gf5DuaO1kK5iBlUwT1URbTNuyX
lWv3+2oeWfps1fxJt7eyNQQ3vtbTqt74rkgPwQw5AwPZnrqZT2TN2vHtsqn7+gRqD6ilrJFtn73K
XiAj7rBbyGqUptqo/86kb835vVRY5MeIbT7wHit2cVQTTElUQhixSlc97uaudePvbA9yZu2O9p2N
lNu0MI3cvssr41zl5rgv5wbZKuu1xrL/y42XN/bnx1QQozQ11dZVg82a9vtCuEeKuutdX/8yCr9a
5VYBotZU+tsh5gePGon7kleRtWFLEd1ZpWPdpxPCuzYCi7JEHjy5mJ0BHJQt8Gwq1a1zzwgXWQ2u
ZuyRMpMHtKKys2Mz9/uNobAYxXPcQXWKUMtw7lgS7//+R/1vU7UwdZWfs67ChNV1XfttCRkbZuno
WqR9sTXvtYbUfNcwy/x0GHrU+eA7aizkJnuRIi59B2qkXxmZ517LVOSbmO09RkpokJpZ7h1KJ7QO
KhCaXZdM053XDdWmwJr5Cv2sX/T62ByLUCMWbxT1DtA1KKFkWjte6u0N8HsHeVaoUXc7y36c/afW
z7rPfiTW4v/ySvu3h1+YriUczXB0050377+90ljATezZx+pLlKYfWXYhPO/dDVFkncMZyyPxOaZI
4xWKR+bqs06exa0jThoGW7cBJRo1C3kaTTOIWC/HjbyA7CwbULKZox/ecSRpPf4F9e5QGCiDMUBr
xenvbvBveaoO9SzVNCbrnhgouAMIowJAD9wwUV9sqWMy19lhq93duoD6uhX1uYuP5soCrdkRGdg6
u1Z1+iQc0zhIsyGciLOrr5rNzkREFwIWRXmQffM0vvVNwfs7C7MM2p2vDJs+EjV0X6fVFu1Q3oGU
d74EaoI9vQMYjwiJzSbWfDMa3/1i9XazhLmAuojWO9cqQYxVzA2IDREOzoPsArLGvxSTh+jm3JCN
rPEab8QM3Azyu3ZQ5/AQDdFUvBoAIv/+MbHlc/DLHGCxpnEBttq2AwhR/z0ygGRloqFl+8UaQI6X
dUjwC3eBdaT09ktpeP3KrGtrF8xFpQfDrepNdidbeXXj3ktUeCxM8yljiSmrRwvsFC+3b6iB2i+t
Bv7DyQ11KRtdgQ2Lx6PCYW518vug759wJyrPZmnad6YfimWLsvI3YO4wqvTxbaoLUH+4puyz0C+e
KqV6lR06JasXVjs298g9xsfAn5J14g3K1yZcyA65yNxV4Qbj0SsyF594j1f/fGn89J7YB1hPrGL0
3aAruJFJ4qWTWoT9/J77i8zRVtWi+n6cD9B//qqrMqO6lwekUn6uk50/xypRV9/6fdaJCKUk1hS/
XOv365c2qCC2k4Ls+aNtq+cATsh7omMvFJdDts9rxX7rI3Tja/u9a+DQJZ1aodbkWe92iR04lEUW
8B24EgxGEDmjHnol1IQ6s65dNqB5nUANdd1y3xUk/hAKSXhMdB+7aOj+EfS5auyPLDz64MXNm0dH
gH0Ref3iQhC4m4zGeQTOpq97F3G3EDfix9GvOmzu8D2KkK5YsnABYT60F9l3mHDwSirFg7VKX18j
GVblU7KQrbdD3iwNN5ruEzaOJ3PQ9K34IZQi9U5+kz/5FFnBSHvaYsV8/aySA34b/1vxt8u1MPpW
pSmshRwrZVY+r5diOXZQCyyNcrtZd32uX81Ca0hw8LH6fDbMdbJVLVxxO/v7fjma4RtXJcfmzRh3
S8Ld5amfe896axm3BmLT2smVCHnZ6sy95Vkx+IBT6BeTI5p0SBATazFQ1Gp0Lw+51yBm4IXpckbT
3Ooa05j2djbDhed+7XxQmxZ+Sywun0Mju1XOYmqXfTSKNepGz4bjjve2OtVLre/qrSzKw5Bp7aLv
nHTfNcV0L+u0FHiwAulJlmR9Mbr73CnGu8+q1ozQz2+ja6abzdXMPjyNVHGd4GhEqHV8w9brg3yj
f3UVzXgYtODcjPbwZpaWDpoG9SYcUn7u1cfMNFArz2NagMuHMbiMRj0tl4l/9pA2e3BVZXis/Yho
AynDrd9Nw6MoR/008w8dt8tK4pN4QIFzASlI3y5XHMgovJy0+FHwjkCXf7xnu1w8qkPari2tF2tZ
HN04vM/GcilLtx5jqS0NXyhbGMuEGH1iCQh72dVG9wz9GIqO1V+f7bCJtHemYfX1XjbIQ9ID+9y4
pj5rWfXVQvaWLY2t3gVJUT5oLuLZZWP2d7HtaGevBZAEiLT8liBAliLr+JqnabbN0FPcmWpePGP9
dS87fAmFbx8Cu1ZC1OjgdbiNcTc4zkDsaRwuUGDTM2SAxa2HxkrmqMTG6bOH7OYXGS5qVgMy2VAd
FsuVQxQhwJp8MIf5O0uqo+YjIh+kFBOr8fZZ1utr1BpKlDUJ6NiDl37TEdApY2v4jlERwGIsNR+6
yUceJ22snRepI3OvY9+6JDxzrmX/YZFUluyKa5al4573cYpixWsL0wuTvgEBwDr/6+DOxc+6IjW4
jTPRcgPCzV0E5HLfsOpbSuWAtLLR3VMBYkZlbl8CldeyVAyYxuTBTktxKnq+5anoUXxGtfHL5MyU
JU0ZzqlKSM/ATEQYbFJBfi+LRiu/wBsCfRS4OVyatn2HmmslWfllAuS/9eqp2MpiIg7F4AEPG8Zy
N41GvZGDkYRc5vDcXntFQd7Ji8e1rA/qcNdEmvlcTGp3SHrDXMnLaJV9VhPChV7WIx3QojuZmJYB
W9Ab3g1sjBelLQ2KpvEeI/cvsl7zwW6D75bGBsNbPByDubtoFHXnYti3lr0K1bwYtUXKFwT0nW4V
Coqd/fA+mg0SAOUixm9t2ceO+Wyprb0Ymnp6a/w6xu0pHL+akQ9vvRLf9SjbkSbxAWEqf+ZwIyMC
OpeSHXuwIM296fO0+oj99F4ZOv1+8sMMxrQ5XDNg80sIE94mjsWs7au03m4UTc5abwjqtRcliwr9
xItrKpm30DUYghVf6SbOfFTyo3cRqC47rLJS7rxeU+4GGx2wWJRHWfVZL8/U3uv5o1hw/tZgBLqy
nviwbTVYOHRN8cVJQmR7DMV7HjM9AdHsKlc3L/x7djjOQofCQSaWOsvvs7MpgntSlKdI1fujPmjG
RW1884JfSDzLsq1llTykAG2waRnaA6lIItgtSwZX1YLnPgZwC/QlBkXShs8oddiXuCuZr2i0vHh4
9PWPvAzD50IV1coZUzyP3KG5G+ZDISLkHbJqp3pZc6c6Nof5TDbKbqWhF0sTEt9a1v3Wr0wGbC+t
J0g72qkS6nTs3bTEQKeOnqaBNLgP+OIjxDejMbyPzgzChYf0FPlWf1r7IMZugyDwlZso0RYmUOmj
LRCO1WCkdQhW6t1OMZrrrYiqvHEaa9RhFvbagG/33GQYGFQFj0lkptVzCVFwjTFYsHV8q3zOdOQs
mdVt3GIoitLASNTJEb2ci6Ft27sALemlLDptVx5YYEa3IoqK7hFeIvijuXM6WeqdKPzviXjy4kn9
ChT8jwiI5vtQl97Cr0z7KalEvcodK7iH/Zdvon5Q7walHAjyj+ohGblJiVUgsYKfz9JSRXuFYRvv
VP7bW9rYnCHlmSu/GjU22d13TQv6P3k0lCpJ/oxY2S1irBFeynAM1lUBRPhPJxPpKrYSngA1stxT
X4odNos8AIVhvWRlph8Kbxyvc6lsCr4pP8ieQQEnC0XTJ0RM1fTZ9g0g0b5SHWSrq2VoLqJrDySe
VtENPSp37rSRRbLG0bYnoLeexix9Ro/KWKStEp/cvA4uQmh/Mhl2r2GQ5rsCns3aQpjy1c9djbBf
oaLKQqvbBScRNPlDkzGDmD7CNnO1XRrVETaznFC71wa923Ux1OpWtvJjQeU+qRLwWVyy71cVMKUX
Axm9i90bP30upMB0Lcfo7bAR2DNaalc/4DiWA00useyKrfDsI7W4cqq0fkUu/RVmEr/PqF+S8Xa/
OZMHUGseZMI92Q6BiVX4PChwQGrp2Bq/TkFyG2Q5/dKpCueb36cIVNhR/eDPn5SK4OdPAgRXv2aV
/2opvvKRlt1PnwSrdzcp1oK51AQlOifjZYpeHqq02fyXTd4c68hlsv6WlSeNJgzVInAGAOnf4zxt
5hWBosKnsKNAR/izjY+iysRLKqL3yY/qC8J/4iXQYxCsdfU0lCx9+tFbyU5wsbE1Bmp9GxI04yEy
QBXJ4gyY3KJCp3PjuIQzKP0KbRJ9J6+IRCQoiyImSTe3jmF0ibGguWrsyg9Ef8JznnvZLkjwWWC1
hvCHOYUn303yRRCxpczDAXZpOuCMlVhPsoc/vKL51j3K9gDbET67OctSqPEqSkc1OYxu8OLUroVg
is5uXLW2XqUrM5DQOcEthR40F2sli3ZxHEXgjSi6STkgr+naO1k0GgtmaNGIY+CMj0zEL8Kxsgc7
7rKHmC0HSEwyGV3Bs7D0Ix7eMEuPshXESHv393dQ03/PPMyZUNdVTWI1Fiwh87dwVmQzm5S107PD
G8YtAcJJJ3s7MTF6KeJYDWba0V1rqsbRqjJ+VPytEO08Es3WaF697JtQneihqPL4ocTEeu/EZkMa
MYJY7qIlqiJMvK3VUFmPedG9qR0v5jbVm4tfO6itFNM+UUT3/zk7rx25tWzL/srFeWc13aYBui7Q
ZHibPpV6IWQy6b3n1/cgU1W6ShV0Gg0IAbqIDEUwyL3XmnPMT1PXT7tJIOMMgMN9KjXIGxMlsIuh
k5CDPvz96dhDmr1V89Pp51crWhyytmWU5554kqcRefby9LqY8kNBF50ALg4rZzlFpqfVKUV9+mz9
+Ju2XcdHy850dznKFwD9FK6Ox+U1YCLR1BxXkhUN7kAl8EaFMHdTEL7gc3m7/NxkCzQx2gC0bdm2
PHhE8Wx06LrvTwXnrJz00niWCdE9+eQr7nIthfc2L/3c9p+W/nycGdk/Xs/+99KHV4lDW2yRTtNr
lW/rTvK2URCGLhO0aZ6lTbdKGiQb0Xb56uc2X2mnVdcq2np52rKj09XS1VOz2/7cZgoLYNqolhvR
T9/RgYPHrBXBL8+X90KjjDWJHlJ1HVp38N9z18iC9kXtxAP6sQARjrRmAwYm2SovWtnVn/98fv/W
8Nc05gi01Qxc6JRtl/3/o2GUGUxyQrUJXgDVhPHBMHe1lj1g8GpeDavdirFWPsu+JdxANbVrCVN/
XwWTscXsn59y6PdOjnDQQWHFST4/SGD9V0aMEnRZVevm8ue3rH3smmimLUyN4qahWbqliw+FM0OR
/TCgK/V5GodVZE81EhEe9KQg89k0mx3T5NjpZe/HNnkwifgmz85RU717MbP6iLUPubmCxYo2Auap
NO1ffPT6TipS+dzDDLuXxvRqpHL/UlR8QSqRMrs0WGGbLvxMPY9NRWlz0MnXzhNu8oZtKcQmsmdZ
Wh6WA1Eq9ORWhfnfSDU068OFif+4ZRpAlA1TpytKn/HX5hEuepQY2Rw/YHDBFEmZn+jP+HOQN4vm
/JCqfn7yCjznFLD3H7Yvq8sRP49dtiUih9Wa6GT9zS/y4bifqz+fm9sYd3A1RTBh9f5OA25+DIT9
gnGAGkitjwQ0mL7YWHrN3vkQnKDugHP+ZtmEWmvYcyWdYNOyc3mRXibGqbZCfQeObriTi7IHpnEj
opyXlDrOTb9qobbMT1heRPLKwEE+4R+XF8FhNl5iouOWnaJu47VX9PrSKDkm1AgZciJjiOeHZamp
9dwBs9yuP+zIUljtznKgwU/FVRVAslVbmOD04skNtLB7MBNjvPCB3LVpB91rfiiHFxxT8f37foPS
KIPk+rTsQ8SiZllzyhMyb4yygeXqBwqZDZp8SpTyx9KybXmI570fDl62LXvrRjf3wodO009+cZTt
luLDmNwKpSioi//rYdk5WQDvN7k+Fsdl/eduOQJpTNNgoElrk7crTdJGm++8yvwgo1+JlDa9WPN9
GBlNfJ6a7Nq/34YRyW8Ia23RKcx75zQfEJwZnURUFcuLdGUq34p2s+xbjgrTqdpDXR0ZqMz38v/0
V5Vu3Iee/uOvRukgu9YgkGyk0wRBl4DGBOTeS43iB1daYV8xblrXZbVXR+lF7aniawAYTt2gZtc0
a76QL6xdoMrrl2XJ8HRmgKRkGGWhM02cEOEsOyLm+cRI1OV6Wf35sDyjguv6c5NM88FplRhMStNL
Z4RAwNjUzNoEsiGdl20/HwLDD1y/CJMD1eP4CMOLBMB5aXmoJW/MnWWRrlWygY16jdogOUV+BgHL
KrK1xdewqqKiWqdgNqBKwIOmyDVgfGvf/DKHn9F32X3dULfuR1Vev6/WbXtrExukarqXuyKrKL2U
RUceHQcHdt9esmg6UfxJzj49PLCnwnK8Rteeh0E11q2op+2ymhMO6OjTGF/LoPafKkYsip3oz8k0
dhiWf3mW0d2kmGQYbjYRdQG1/sqv+TAi7nv2jLza5j3TnzwPCoiW4d1yAKS30TEDz7gZQrs7iiIH
ITzYxVfUoPMLWIVkrTKEU0fAQupNO+qTs+xAKnZLpaR57Dy/gC4DUDbOUK+HlnpYDhAlTGqJoktn
kadauHHq6d1DbzNp9WC0MXOuNrMJ58uwApyIyCrGwMaQWdt5oao/6TXSrHl3ZMWouQ3mK2lfGWsr
EMNhFhfj+wI9JwXSsVyIc4O8ykzgWYsxwy/ifVAXKb5cuzkOuf/DsKEO3Xf6CcUtGWjjpSpL2lNI
MF9qfVorYSNd4S2Md6NNXalAQ7qLM3W4U6Es3rb6adm3bKkUs0CdFBjuskrt4lbXdeNApmKwr0NN
28Sykn8as3qzfBbG0HZu0Ez1JU1KWnijEO8fLyDmVZbl2Yui8aMmlUfeD8FQ3gsCn5ZnZkoMAq0Q
eBJqhEqS7ttrexiDz3g13r8I1QOy11swOjWyOq5yUmauUQFGkDqQl5kO27Qu8clhbi3t94VxWSBJ
6H3h37tG+f/nmN//BK+T1W01Dwt+/gnJV8Xf3JbV3+/KJFNpMiJX3dQM++NdWQi/sVOjHR51fbKu
cdJeie8oX5SWfMwORst2Wc3AdhiVSsGsojPo9i0lyLFfebkvdTEfj1m4GUA8TIJShCT+X0uSbtqM
MsZouyy97y2Nv2lNgin5ddo6j6xoSxomAblIiLSPcx7mDnVZoKF+0Kse8CbUXbnSlJ2pA+Ncln5u
s//DtuU4O7+SGuqMUkpXCmZMsg8pTh+6qaTymNjeoVOL/ZhNkbZVBs/cjC13nvd10mk28IxhogzJ
S9c2yUqrK/NQ2gBFRX0fmVLCqMzI9mEQplyeWY3G7jvpi8oNViYN01/4fTmKCkC61iySzJbVynsw
kbQ8F8gqN11tVcYlGbIS1lxYPKst4486aMh/nFfDIl/5mlc9+Omk3/L7Y8w3C3RGk+Sl3CZxM2Cm
Z8Vesg0gOV17urwn0xs2y9oYt/Z1WapaS4YyRp5ebIKfdpaNkpG+QNDy9j8PXp5PlWojz099P3Z5
btJyN142dgOp46Gv4ZLVFG/rh3LJWKUvnikBmygBiuSw/E8i276jc6lTvA27x67JqPDyPzLIK3Dx
lA8QtzJTvBRp+CWIpvRbOEUvepXrDPsHjxPUQgFKOOTDfEDIfeIxFCWXut5GMjcPl94XlzGUOsZ8
s8rY1q6u8SZ+DqwqpS089+dQCkIpmQu447ZTq6cbK5zKPeNx64E28a2mhdqXQngxxERfu2haUFz8
suYmNO9og+lS8MN6tOXM35th1W3KngtOHX1b9tN6DtZTQiS93shzNoPXrzWG/5ckYVzRK3bxRbWj
Z1xeHVg/VRxo5EqrZTufuhsRD/xpZqlu+9ast2ZhS58C4DXLAQn5UWu116oDfPXoIQsp0MwvKPt6
5VrjZJ1xD2vXuuhoycw7Wo+GLyQr6Vb1au84pWm5MlJh30Q9Dhe4pE91ldfgywr/UTA3KHxlfO5M
sziNlQ4/aczGZ2we4aYJtQxFPnvDArCqRPTTZdlb4Xky9ewZytJwqYhNYErCUXE4TdvRl4AhteH0
3ERt7MrE3xyXJ5m2v25Btz1IdS/dmBlJsssfxveyN+2gWy1PInQxWTWeZexBmtXnKoLNMo0Two56
njWFkfb4c5WcqB+rZeFVR0pL/3N12RtWlByW5zZzulJY+pR0U3qPtk7jXwTeIfQ78WORW18351OX
3kHBxi2tf9u3PEPyxFqLDRlNyD7OPE98Koe6AtkBcA6hKiX7mAZNpxr7JJ/RdF4hkytlRsdi9MR9
PFl379sT26DqhpLYagbvltH067K9ZkjipjVAAExLyU3aFI0TzFITaSSuJQ0s/WpMZX9BJ0seRARW
t2sR1gDnXZtZYx7eF8mrMQ/LukczZkvsJowcbrLAcPRzNoKxrEuiet63laVxDuVJOvwPcc28zVdu
RyTtHhcLhq+o3Loo/Fr1/p0ZeeFr15dbkorzwCnSrykB4ZFTtFdmxiJw8jiCaOFPr/XoXY3K6r+S
vvN9qnLlRZ30ASoYgLuBsrcDJR7MrmeaIAUTZhAY2GzuQ7IHT7OzKHLNi8tBy1KtNWRFWVbqLtuk
CsuMIwW8Rrq8Bh2EcAu/823Z/fN5Vk/0WBBM+brz0sGxwZzjNY39tWSU+oU5roybVVH2mR21Z3Rb
YOJEUN9LAWNla6q6z5Dirp6PWtGRVn7Wde/upnA2NS3OpsXF5PupcgwmlD+z/6kZiaYwtDR3umow
EaDxQLEPm0hBZp3tRwxEMLOqvPwNBLXu4Af1J2XOZ1se7NlJ3PrpmYB46bhsWg41AqCQHpzT1c9j
zYDkQUUEuySqxEpVR/+qps1EepUxkkyX6Ocmkru1aufZA7lYKt5bzf+qDUhgasbQThcXqxisz7d8
iGcCn6I/2iHww+WVKl/58Ur5HNCqGZK6NaRKnClt5SIMzta8kjAMPaf9lAB268twU5vSnIvAHjPR
I3yI5HO6KCGpmkTNjoX0NMxLkVKmJ7+oml1OAuH7UvDvbR/25n7dr2Ws/KgD5INNbRT3zbwYGLJ8
kAQPy+ryIDQrM9bvB0E2FCpBGxxqxYbi5koR3nSgNxNLS56R/KgHS2/rlWpgdYaXARksoDqAXS29
sRKNHNZ5Bzy0YtXbrXUo/cB+qpLWTQx9ICMFi0TWd+NmWUX3tSdJTjyQ7RPRLsYAlkDfbslz5aNm
9J2HtfeZ0PbQTfMZUCZp1SZLwuwElhctM9jdbTn53a1iT6MbBLjX5YTmgzZXmPy51tT0ob63sur5
56ZlySp7fRXOaYYygT9KnFonEsktJv345iDNCVedV5dty8NUMHJx8BwSEWkB54MYdFtRAHMV+mGA
dAtQCsv6NK8PtY+KaVnnLv6vdT+tnnU5g/mVyZ9k9MNpJWdvTBCBdmaC+RJCgyDWjTu0wsYmsIrw
aJipf26tueEkNdVjm2fQLyD7vrZfkyTO3zIVDWlVqdajxGUP4UDSnP2+Ug+5mcbbpGzLO2adID7S
MvnaEbi5PEvpiqs/crVCuOe5XFq3f678qeJXexJdQt02VZmysC2EJnM6/VrzokYZdJZceN9EPuMP
Js0/ptT68MC8qbVff03jaf1JtGCuIwLW3Tg8jyrReEqNrVgSSnht1WFPEhKRf6WnMSLLL2FU1fvW
XmlmEW7TIg/uguwuiZtrrvn6QZaEdqBaQKBLXiRu2LUoYHRMGcya9FUuj1C/hkTm0sHL4aCF8blp
nxVd0lfNCL+Nul2zxX5COVmrsNQ0AbEWysGYxTemjHsKoPQnVQGulWmfoleUs9rNlD8SRmej9IFg
rNLfJDnKyk6y4inbtGofJXsiqMingYnXXuzopqYuxkrpaEb3FD2geqt9fRUjSVxehx0phCJ9lGST
ljuEVCcjp3WTokxd9R75VFaQuJ5Q8g1WN3nTe4m2mcS3VlezfUepZW1SH3cFINMNFfDBNauCsbdo
994UJju8uGhlJnRDscgdEL0YOslQk0Lecp3T44kFDOe0dAY5nO57oNGRRHrjGHDPx94LU0SNzTU6
JmmN8K7YjJqlOnHQ07qPm3IlA2Qj+QGWjNSrX+IcZF9nZOU6873MkaQyXaW+WtxFqAGRFKhnINbq
ucELFithSyJD4EK4GQ4Iju0jCYaAz2uMZPQMg/sY06SbDColR3LdECGW1R4O3woeJs38qNlPcOyB
NRSOMVAxiKb2WyqX2gn5zFc/0LZmwJjJKPMoc7xuLA9Uw/3GT0+ppj8NkaEd/EY2V7EA38uoxXcj
xW7IjjRqeiwPzOrSE2b+9FRykR4DoK8tjowq8or7QC8ehGjSgwhpVXv6kfL1FSyW8Ylr7z6wCHcn
d9wKsnOuGdFzJSVbxex7Qq3C2s1pR97qiOm6SneSwET9UAQEwJGgh1M2crqua86tcZiQQaxnmueG
UN9zm1jTOcgRqEgmXXEsbKfCI2VWxrm2MQddHIoyespTrz97I0XZGGaGpVTerh3VW4v5qMMl2dqD
LQUKrQ73SlS1l+VBNSEnDmVGBF9QIboqZe2ojTVSOc08FXRjrz1KlNVoBOD7TWJoEdu6vTc5jXz2
S0s8YdN0rCA4llSxD1IqDfvR7l5S/ONnXR3QRmt8jRoCV1fVCBZmRo+4Ef3kqqsAJHiTpW4HRrKr
VDXdUNK+yX25VkOV28s4DGc5S28avIuk06OvxSQPHmPUmlWctQShp8GagoW9TXwzXwFRXhmD/8VQ
te5vLmvKrzUDrmpYATShCMTgWBR+M11SWbPzGD/a9xS81gECoHFEP7Ii1TwiIiiBzkR0iOdkuFQd
ioceOdwJAduqhV9QWO6fL7K28svkf3k3pIQDbLVthdbnRyf5gORc7Ti9v9uMiaFwtBVx0vlrZwWz
hWZsVpNux44RwQ2xButNk+JvbdMMp7a3p32uW9tSNhlBU8TaMVIZDp4UIH9qQnOjBCWU8wm2YdsF
n1AkyZd6Ci5xbSpIDbrwnLZqsm3JhRDrZTJOcOKzlIeeoxbRQ9iW91xT7bVf9Cn5WonYVrL2HCbE
DkY6DDHdiGGYzeXuqLVbPi6QOG1pyGvF7/ZpWqtuIOTOHX2lIjnKxNQyr1aGkazr3jz6GJFIIUid
dCCbEGzkm92EwVaEzYuaTYD+ivwut3T7oPrKoQ+le0hV0VPMOeQolv01zUHXaWMrH1GJ6LvM53KW
S0m0FZ5aHSN/Xc0q27Z9E6N+5ezEk1Ul67GHZlp5cXtS5aZB4WkTISAXx6Zsm3OSEg5s+HnrQs+N
nVi2QqoWyg0of4luQkhuZj1Ob3/+/pXf7rGcifP5iDpdV03T+nCPzeF2mqXws++ZKQ83XWUXhD15
eu/SZbivA5VBekGNV53PzqLMg1thRX/jj1F+LUAt56AwBUZx6miEIn3UxsPmy0y7srPvCPHU53xE
YUiaktlJWNQaU6IMgY0fqtq68Phk9U4UbyTJmNuAMR7JQfFJkeP4EKM7acNuxEfP3e7PH5P6289k
bpYi6uC3otGD/Ng4VSSzHvDJTt+VPPlGDFpzQu6QgGNLfWSdoFWWbq4aV2eUEVumLP4+GJVhTQ0Y
vXCfW5tQqF8h+bfngXRZWCqjdEww4UdjJq/6vlNPU0+O5p/ftvKhtsdHC6pbxklpqYo9Nw8/6BmU
mPkXQiDze1jx+5Bj8cVue3VFUh9UDc8v95lpoCmZmicRrKl276GNa59za9hzr8MFS3Afd+2iv0hd
4VCutA+1OSZOZAHzh/7vKpxWjB0t5SEsFXk9BvkOoJK8amr/qFjAGjwy/4w6XRE4YuwHf6pXlBqt
bW9RHOubBDBJSsAmaUYzFzt59qQh25g9+OKA5u6xRG+5Lj0PdIkfdifTGGmA0HfF40uGZ5tHtVNG
49dMpxkYYCF0Y2ls16M/mJtcWAETt7xb1VFXYh8c7Y3fapsgF9Wt1jcppvzEXA8EXW08XY+4hdsM
74TfUw6bGgxiWrmqdL9xvYKRnh19wUkX1OVXSdfFuUwYkEkSebeKRdJmif/dMaNwpHjkPeAts/e9
Hr61DJSw+SyDzWHcw6wtdkXdIL+lTLHlFqscgM6GUHa/yRo5uBA1tKojiCpvgr0xN6d05qfERYZE
Mgb6vu79Yd3D/HJtQ2T3Nhjznd21rwL2YMooQFV2Cg6ym6JmaHdFscOESEZoevDGk60W8S4oe8UZ
Oz2cKC9krigTdyQr/EYzJXJYS+CPvWwHmUOpX7oNs0+ZTsef6AYlPRJQyWAqU1Z+/wadO72vc93Y
6V09uQ01W1koNxDh51wg7Hf51NR/c6f64KB5P5V1eBIm9WobTt0HB1Ureza/S9P7blRhwPCjy5zY
lOxNjGRno8hhS5e26y6GIbqL7isEYkb+MU/wzHNt2Qx6d9/NCX1Y/R5SvpQ//9LUX7Vfy7ujgI7D
R1Fp3pv6B3OnIqtJlZZF9DoQpkgKBjG9vZzfcp7kxLyP/U41CR4raJ24BeXWTaLUjtYjTl7I+8UE
yCoayeHQko2mGPUGjQKVvrBJb3M5s9fyFKibaZ6eZHEf8vUn2lpPBbF5efDccMn5m//Ob9c7k+aC
sBEcKIZq/gaY0dR+muKhj1/7sL0iG1buFRu5e4XC2PW4U67GtkpuGmho6CQ6V1FHHGmKpbiN4IIt
aaR617WSfx6sFgVtbGqIIKPu3uwf7Nz6Ovpj8eDT8/87sYj9cTTDB6+pdGI0zbJ1LiS/zhgNJazT
msiCV8kHfDOBVOxz87FJIoYK4Es3xqAOTiB5+R7PDu0hZLH30IZvzMQ+ZIoh9stkqpO1s1QP6PWy
vdqTlpW3zHcU8ikcH3Wl2fT1WVOKfUThcKtY/gwswVgDMc0+VP0kO5pXb4kG+jaiFHvRYgvhSlOd
o9SrttSG44e0qyibcTFt2uH5z9/cBwXbciJaOpM3SxYqWlf7g15mSlvICUMcvVqpWq/t2PC5g3vY
vmvrVguL+GgMirHGK/U6SgRFtcNBGmtxTIdqjXsJAHEfnLVBrk4iDQr41sonk+D6G82S9iQWdlKj
P2H2JQ0Ss8YK9WLolHXSuRRVYJ9EfnmZMu9zK7dcoz0mVfhcHz18PceqhUX+5/8r589v3zf6HwYt
qsVJaijGh2tC1aeitvwse02EkFcoafsLbmCboO3ON/chw8xrGsYrdDLZ2Z78e70J3rxyUt1YVsUm
0W3/vDzkNqVdyD3AHgTKSuxWUdvGt1x5vX1h1S9EMA8niXKv1aTrUKouBCoPgCooj+JuvOi8txsd
4FDIubWzdZ9M+0TSbwbafZc4ewnNPffphDRLchygGmS25ojCwu4qa4+l0a49evRarCtHQsnR8jed
DGmXlLAW3UyGPb4wuTVS99p5fhS4LaEhTu1nc/ODKdZ0J9LMGXVDItQkBZWCQecK9iE7NTP1yE/t
kgh7gOBoaXhjopWepDEpV7QorugX84s6PDTNFO6YcvrU6Q1M3WlWkDLcJS5CcNWdtEeGhEg86/61
NdqjXVZk+XDzAQbu0FSMrwnDaGdC0LqOSDxx0pnDb4iKqOIyuzBmt4+WkYdHmli508S62CmBNxxG
a3wbwlal65ApB29OdPXU7DVoS1AX1DEdQgOGU0FKh1eSS9nA9hu4sm8Eoy4schQ8ZOA+cylUF3MF
rutMh+iZ49BVQMWi5MnQKzIt5wRe1aLmhmYIb4xyrIOxPuvdGw365powGHLAiOxhvfVb3aviJ4T+
B6+iRpyPX61E8k9cwcvN4EP1rpDWOdEIO4LauHwU8wMOaYeE1uLke8VXGEWvFT7wnZKLC2Bn/U5v
22FnQlPt4dJe1RBJ5SDSb1lbnXUDKn1j+Tc9OVs3wFLdWknvSI7I30yfW7txobZvPmfKZDgjrYdj
JquXQSjq/agE29Eq4pueOSbMs7HZcVmivt0HPRFCAU5a9Ho7I6T0D56UsUWR2uuIkckRxft49ltK
VZNl1zc++Wd/M6I3f5tVmIYiNMHN0LQV9IYfrsMdyZScdXr7ahAf48bByCguxZdl2S3XUEZAV8sq
OSHrjUqWe+FEPsATQ/FXAcGMWyOcvqVDKLZJDHA+EoDHP1P1MB0wWfY+juYKFTMnbucnEiIxg4DC
4xLnn/FmOLGR9aS/eIajatik/X60Voo/gu9P+/Ek15/jJNtpiD7vQATkBAhm7RkGidhEufK2UHNw
jWzJLtH2YqAHBL4sfknrLllhHeMu0gZMQ/hbfRqKDZ4YdYt5AG+oH+bHHqhWPOd9ZnXV3reRqrhT
95DS+YK7NkRrOQOhFEzZ62ChNDKGrtn6Hg2leD6FvSq8dFE3nkND3DRTUb3PYf7XL9S4eqHIfcvB
iiEGaz6s/vdDnvLvf8/P+fcxvz7jv8/hNzqS+Vvzx6O2r/nlS/pafzzol1fmr/94d6svzZdfVtZZ
EzbjbftajXevdZs0/6LfzUf+v+78r9flVR7G4vWff335nobZKqybKvzW/PVj16zLV2zBbePfeL35
D/zYO/8P/vnX/6niL1n9pf79Oa9f6uaff0mW/Q9DFzoDZ9Cj6qwK/+u/AAXOu2z9H9x1bMNQ+UUL
GhfcgLK8aoJ//qUZ/xDybPhXGIwIOFs8qya2dN6l/UNWyDm1LTbbJIFZf/3rv/8D/vf+vf1nGKAK
Te2X2+CMlOAfFXKEZ4LYiY+3wTIsVb1Q21n0aZE7mur2yk/rYxCKp0Q3wz3UEKCXhv5NmzZm7RqM
MPcEjOGD46cPqohLvzHeW7NMwU4CyM1W5ZDBQMFJ8h9tRTvnaR/utakd1qoGnCEIE6w+51Yeud6r
abcCiwVFuzWfUasMWxv8SsB1BzesdWiYxYzCnM6rAO34hqqe5STKKDbMtGNEH/x0Y+UrV2c8iPVJ
zkKESqk8OI0ZcR9RNByOufkWd5pxX4Mb6VV9hXYjuCbC2yV1462o3s0Dawwz0YBDl86zw9cyYASi
GGSOwY2e2ep+vnTH6WdIJcFjUUzG0SqtkYJRj0sRdSDupekmCiNlFcOTX9W3gdE3J9TuBLrTPeHT
iO1djuUhjKN9mEfhzYSZMUQk4eZqNFxFfrUVYmzpw0drW04VElMMcqJSj2SqNn/NhPnqmVqy5c75
iVwM6k59BtRpOo7ThNw6z2RQa53nXJSOwm/eHgqb5N+gqs9E9zmGinDGjManPlXvCYjUVlkaPNuo
a9ZcnnToaRKiK+Z7m6l/Y6BwbSrvJolib1XKsbzVu4AqSkcpokrTXdySZWX0s01Ptq+mrdcu1n+n
b1W4zbry7BHStm4yuXK92Nt4frihalZuCBHapCUqMd3umLz24iwUawO3fBvZ1qHLtZLIPGK+hiTC
GVgN/laJrRScbYkvbKSB4wv7oRCZIGMIPF/Yo7gxCpjTffY5l+O7vIZsWxefK6tlTAkR+eJJJuOc
OadzsgHqjnZ9Uf3yYEdU/gwjIG9Wzj6X0g5Qlv9YR1szm1aqn32LKDxSNbtrCLS2xmhHmY9BlRg+
BxZBUQkNyT4FnZLKyrUH0jQahbJrSGmRGRttkorrN4ax7xJBHja9XxsUQmLlB+5ks+PR/KIPCGgs
5uRGy7dbivyLSao1d5o4W3kWET8zqHhHr+Kc5mPsGpNHFG0EENYjUxEHrmtiBHeGUn+Ri/B1Uqt0
RWEIMEChb3qJQZ1O3ltS0IWA1xGNUsTb9b90qi/2sXcjRdQA7HT8FGnqTk2NLfbMVV+K0KHmYt+Z
abfTpFcBC+CuHsS3Lkxwrmf+Lsrq717A4ID5csAHqt7WvXWfcMNdPxE+Xmwy3rXT4rKj/dm7Q2vc
VOTn9bmr1HYI4xlZXxlHxw70IjV4oNNe8C2m1+bousX1oyDgRtU+6+Sd0fVHep3bxkYpqOMpcb6q
xDxRwEfaZ3e50XcA3mHndi04SupSmcFYb+AHHajJUyHrL3liunSEGS/6jl0gaZpFVf2Z/xN6jbOC
fSLiF8egjUwU9eJVJq0zQUEjs5XQGTqyQBLm1ioSXYl5S5eYt7pkr3W/d8eyjXaDXhJ/SXgVLf7Q
CeT0m9rRFsLDeVMypl+DrXrwJVo+vtoDpgHgmGZzJka5zCzoQfRZ/yZpdPykpHwRLUqrSVlrUhUd
SEL9XIMMvOhkAnkvpTGQzTUExkGPaF00YbsLB5LJlEa8wQ2ksJqQe+3fWYVHzIFXSve6esAr/j3J
yHBMo0hfk0TDTwcodY6hcC37JYhsmRK3l0Cwg8w22P6n2NLg2ekFp7luUSLrKqQ1E8k22Xg3DJo8
/yj7PRYFJ+o97RxZUsb/pqpXJA65WoeqQm2EO2LVRiCRezszyEnnnGYJEwkaXMtCxDDh8LkHm0Kp
p8LnaH7VwzPx5d9RsflIDWJnMnFC5nUCsIq68ZZvbbCnZJO20VWLYSaPMe0zw6+rVepFEv5k31Fq
2Z6jjg/4GlGGx/Dyqrmf2NCJx2Tr7WLUpE6C2I8mg9/nFP8snEdGDvsTADfJThbYbbNzi7ZDXGIT
X4dgBr+ytKpjqdtEnupiGO8K6TzK47TSwpC27oA0olCMg5mi9hmNOtkOgjMjH5C11OfA8slBloOC
CLcq3Az0m7bNOK4VmwA+cMUUPQNkvkkf+JumTJ88ZnHczAaXvNNwrXm95g6dYaAPjtQV0a10/Kpk
o6aq9GVQEuIXZk47NE4ZDCMcoKF4CUPTOtl9cxnKvFwP9fBJahOEuO0nqclql3gyOlKZ5BJdPrlF
EFiuUGKDsvi18n2dWJuRi3KmaW6okmkLl9utDa54jK+rIabCDKYOTQwmdU08Wbn/VBqSuS67CqU1
M6kVBgfNiby82ISjBRS7vST0vbaAQf1Vb0gYaXwwz2H/GOXV9DRZu5p686rVQqDI8brTetofUbtT
LT6fJoMlbHQ7a2wHRx/Ka9ZBixH2wdfqEuSTeTZyiTuiER48C/tixkNchLs+7EMkSvZTZwSP6Jw2
gNKc0LC3sk66lVV0J9RpvNXW55udqMbQAMTNyWUXgX+yhS7AX1UFn06CDL58Ki1uLxjCvVUxcWAx
SSbRM6lCYhkVtPEe2fTVoPriSFxIGH+H0i6ErkV54/+yd2bLbWPblv2V+gFkbLQbeAXADiTV25L1
grBlC33f4+trgHadzHMjqk7cer4PiSAlK0WRwMbaa805Zgt+q3fzLFwel8J6jxrmk+08ndZEpZtB
W2muGIi1YvHClgu5Ekxk6yG+hql1SZaiv3Tm6PUCm24ZootOmu8Lg+tUO5ehVCO3Nj4dnQAZddlX
cdx9ifHNAsNgzQX9PkMMZobh0MpAAKUhJbqyWUWZhlNp1q8hCciMui0aMbpno6r2k8E54m795fSv
RWoaXouZxxMTjd4ewx7hTScVvthOkcuDeT8snHgZsARLZCgMJ27Qk4L4nsXMT9uaMSxarWwggkzb
yHsQN1lbjB8tF6IP6+JtRMjtLTkshSG3/PVNiv59qQziIEL7oaJ6O+fFQud5Cz0xM+ddBSG4bzRJ
BTRlL6miOJ7c7trYixvi14UTpLyBElX+TkZd6OtF97YqujgwFL9KTJP8y5eG6Iu9KH5pDYlN6WIe
AO6cwin/TuRo5Xc1d9Iyi8BcSharLunSI/AUXEDOI8Om2TNzKsHEWF4XlIa+7FAdl2uTu6LpoKOJ
eabQ6RbaetopbRVOj0ENvZC5u68Rj+o5zXxa2Zbv0p4dtVGFJ1uuiVdhxPdWh7WLKnCAnX2adT71
bFE4RdFYuCP8eGdMhksNkdVHKo+Fg+QQHwbEcXAcB6w/WYsqLMAc/YOXVe2eYdAd96V5Jyt98SNp
9ZyRnKB5Gb5qhmutw8s4j44XdpO4MrgI41TuxzKtfNgnb6Zs6l1pgQq1O7Lgt5org1e/TDZvddpx
1oYBiYmbsIUpco67DRZurcv0REQeARgChsoKom/X0v1XVaIKUpNsbOwbhh/WOyWM751pjLiDLbyk
RjyteX3sw/YpTiDLmqtKWjqJtcQ6um3Xn7BKvnZDv5xUYJP7tAzzLWeBUmKSvjI2jBkGZzzmPYMw
2Ea+xYfpFbPloNaI8hMeRnJi33JqlwMO2d7XZrBHcpXvKtiVgbGV35bRj2QddtoYdq6a2uVhzkru
bvl8XgbIAwtbDq/Qxk+1g5CG7a/aIeCniTIx72JatJVtBuUmpWaIpGysJv1u+pz0+vsSW/um0q/w
BZnH54w940F/a+zyOGS94RtpH9SIL1jcbJIAEsRpleNtjUMkWPtuIrtHUwHJjAMJi1O8PmEknv28
aMk4l1VgdvNLhpvZn2usEGZvlLt2tnV2HQ2QUTHiLZTZU1exvJtK+rzK0aR3jEXG6SnBMZJ/T4S4
LylWtrshs1uCfXK6gbPVCK88yZ8b+88UQNOgdnGdMCCwJygIOQjf4ucaO4prjjUDCts+s3MVL8t0
MhMIelXZ7pOq+6BWeqfSK2ecrFVlDDtMAz4cWblrl6HbQTJEZxapbqVFodtDJ/ZihVgXzWp24wZn
4LQOC2aFgm2LL0mjihaxWcms6xBWYKyn8GO1pmoPxcMdZKnvyrSwvK7b5z0pS2qIJx3zSjzKva3q
hbeQ2OEWeX9vGI1rrqPNEoe3DqLrOeMCPLW6ds8Y2MQb3r8iHSlchC/vRTcxjVPqq74SvVpAjXBN
s2QSOIDb4sb4OCzpVYmdgdQtJCcRfm8xMFbR2/XY1von0tjnsWEptdQriim2iLTiwLs4uzwT91G3
F4nsaRV2l9LajAOtDrcUCfK4tJcwCU9KJpKD3ehfIwwIbjNMFfwZuG3cQ1d2Ya4cz5Z2P0bUEpHQ
Ar2cLS9qSdtdemJPTeUDzoHoKWXLbjR2XVbUu4oTeW+Eod8qxPMmyo90UtFJmgSHkNJIvqxOTcJm
R90NqDn2mogCY9ezme8XJEFoFNyuwbZJUcv9XI1VN6YQ8zJ8SbSiCG8uM4aNzNg9bqefti3v4k7u
6eU6hyqrZw+s1LfE0F5VEfbPjlSeRMlklXEm7XPAN9EXSeSwmyXhtI/YspM8edSaJwOiiOes48rC
TypdVC+uJurvaraFBSaZs7c6qqx0JaPdGDBrVtmLI8cLwKD2WA3Gi+Igha/bBbKPS2LpS5rqbjfT
aW6GtiK/Oj6LIcmI0oSg5djN12XRmckvRGdGiflD6cwvSL752LU3xyxSP05b7nuUUbqKQkktd9OU
Jr5aV8seMpI/5laQkYvrDx3TrNg0MDmq2Hmrbz0+PdKBxbjXpvcpiatzxVKQwCnFPa49b/HeuUDJ
ZTAsF9DdEsvSKREeRGdLf1wZjw6ZP5t9Rhw22RFV+lFG8WtKcNIFwMR1VRhrc7+c1U9Had+jIQzs
XuyNdm0OdC0TV0OHqxU6klp1uBCPBQWbBGMrxnGj8hrdAcYuWfLcUWxuUVH3UGbvU79Am566GvlB
eifF9HMoP7XJcfwK170rhgEhYDZ65jSZO2gq3mwZhC+RZuKvvdyXjIkYR6aj21V30prCx5D5TSzn
Nsg0grMalTHfYF9FMu/YvSm7QiFiy7TR24ebVoxYbULQa/oDgu3pMsCkHiy/yvtLz3idNZUeVUd8
DsOdF21q5MnW19eCsb2ShV6RsrhUoXrNil479lQ8Vqqm/jgp3Ecje/NR1XfhVpdEIfsmoqyvqqkY
h95eVNZT8bUenS+tzpVm9V/hp5LqbmkfUxXxhZRz2Wgu0zaYHHBNXrFv7UwtuhZ18TIKlqgEeqSA
lepFRfo8MzIncJC2jJfm0XMOoY692HLtG1pDfb2QGCQEQaVr8pZpontSY0BAaTl9X83D1KX1CVbC
m6XP3rV3+udkjV9W5sd8oixgCUpG4AFV0A181r8f3p6nxc8MZONJSfr02CjrDsE2t53toFr2weKa
O9ye5ZFWBY1a9gfbCB8QFXlLIcUpjEuES+Cd96j+7scEiRY0GTJmDfUUqgV/woIjh7OJh1NuH3p6
b4dYTVjJsuF420zaTAr2eURoTwyJFXhkg5Nu+iz1DmOjarW7SIsfOql9Hbo28msUrTTVKR3GcYFE
NpgfE2rE2Bx+TDmJD7gvXIjoJVMdfBhiIJa3yCcEs0lo88pmFqYGKXsftR+WnE+WstKwMIlAs1Vz
xztd7tTCZtesZffb5erGDowu5VlIlIRCTA96KK/KZFFDYsXyoVeegO3RBFIJAwzFEX7G8hQqdPPb
bjeKvH9SzOaDpah0I90ClVcE2ZSDEZ3u8OSRWakIr82iO02e28T4Mul2dliTAZJ3DDSg5tSu7WIX
O9rqCfGeqCztqAlBb+Z25y629pQjyPF7WX/j9nBWBSHvKVKVIsWzQwY3Jn08ixast0Nbq44vc/su
661vTq291U7x1NQ14oB6/Bhmp3Gn6pxUBBwZljoc0gb9JcMIjZOeZWWFK+lS6nHSiofBaa/qMpLP
XkmV/ixCulKtUW11d3IR+tHMy+dV2VGSPY6mkh2qvldos45vhR4Tcb7R9ImYI5V1OOUJ2vlG3xOg
gmzaJC3RblY8aHnGDFO/M3TtAiEbzMVo1MHk6Awdh3jwhRzrQPvXQS/LOtC3f3L7GmOQjjnxXOLx
CKtgmgs8ErbyURdw2VC73HecSofbs7ApvnSF/SMZ6ZowX+58DF9knW4Xi4VXLzCETbZw13k2GVIB
6nQ96AMxt3VQOhNdmcn2wW286bng9a1OwU1v+yZA4cXvDIuVantZyrxOh2Rl77dKdaURwtf6cclz
NkUx09xIB16YvVfG+ggRm19m2qAPt0ORRRVvyr+eq3xQoKLi0+0l3g5LOfO+/b6eCdyinY5eMjr3
eursm8hvtbnaol0gqo2zJfdt2F6jTktXL9maOew2Sa6zX28XIyliPv6U9oixr+IV8i6Q4vp//u/b
78aOT4M0sovh3PBLcqUsDre/2JQDav/b+3B7XsYOtmdteTL14Yczauchpn0yEbh9MAfkKHGTFNxr
54koB4Nyiv0YplxeEZuxaAoMpz9N2PwOChmMjMN5pbdV5PYUydTqQYaMvHZ7ibeX3ur5W8PdilvM
0AUOmZ0k0hlIrIz+WIbVzpYsvzGaBXbmw2PfhcZ+NtMtgKEootydFxZcxXHKfVM6T0wqymBcDObO
1XigBmNNKBynPmJspC1lFsFSzMpBt7p28ph6ngU4gbPaDuzI5njaOWRcBCJC+9W3ksjqdYHcE+PH
CG6/Z41a9jLEDbFwZH0gEf0FpgJDXek01K2GJTyai0t93CqM2/qbxVofOGUHMfP2Eda0/BuHajSL
mSCnHG6PbofbGQf653OFaYmSiogBOis0mG2RH39fKrfrZTto1sKCWUvpLV1fBUNtJ4jutsXe4Ych
p3XSr5N04MzXQ3TuIHfSQd+03+QFVie4baSy1eavIhq0oMjNO5tOwR7/whjcDqR9VDuz55KXMNED
vW5sznl9ll6KWIpbbxfR72a16dcg6SjV2VxV3pCHh2xOk/PMjc1Xe3Y9t4vxdqi38/n2KEYgceyB
IiptScqZ6SQkUzdW9fuwbqfGByoC7rLqUCGdr2c9GKwvokSHf/sctNwu/3widHNsTflQRpOtoJX8
aMiJvbDVWy+dAXbBhN1yiMT6ZdZM6ZtJQTy2rV9hourXJiH2UtEWMgrjr8JkSzcj9/79PbVVDmZq
2Sc5V+YlJ8beJWt9Z9dsmAo6EhcgEl/XPLEOt38AgbE7azDqb99Ti+nSWeHnZPSsGY1ywDe9HFDc
wxKeotFwseiMB50LDYN8WdyNhg7J3OmOHd1QdQSY6uJqjK+NSQ/CnAeAQNn2V1W1T/fqmd4CHdwN
OaFtL1q0zLhqZR29gkLjGs9sS5WRp4qx/nBQOzapPlx6aZzHrjxmmEUwB9K+KNUS/f5nNajxxcIu
A42LumONl+yUtOkR+B5RXz2752lagNtwiqvofhrtOraD9KF3J66R5Zc4a9bj0OCsJf9j37PFcqWt
fGsign2HlC5nVZztsLQr0lnCxq9n81E4HYyIuXivF7o9psjfhmaddmbNyQCe+yNpCzARWwws8fWH
AdWRJy6JXcP6spILSWP1eYCA7Grwrn1L7VK2J3HEXJOZt4dItzj/fZDAKlzdhpVfhheE7JvjyXmk
cYvOBKNGfi5U2J5kuFGDRKM3JNzqNu2quWh40DpFoxTikYH8R1E16yhEXkCUsfPfB2nT5HRMirNB
/poXmfixiQAIKJ9bLZEWIKlXEYnwqNkOt0d/fyPuai2YwxK5ERNT7/YNAc8UgbtZ+H//u9v/5faP
DTX52tFf3zdCsYIRA0GgIXIlgX57SByAclwM4lAVcwpa4d2++vehnSr5+4fKFp9wBTDOU0edEm2W
Qdn3ApLZdiehTx5EobADaHHZntinYwvaK6ciXPDDgmDAdzm2/Q+aKwb/AzI5EcY4U0hA1cIV49T6
jlsBnwvLY6QrgeDGeapZVaeFZbNQjJym/GR5Msqms4pc2EgngMkFxaQaTqdNh+71SlbtTVYBF6/E
hxkTRW11r0mf/6K74lVW/6ZXDZeX3WNt7V4S8H20aZ3XKbNDL9cBwHBV0W6FYxLGP/MafNAsc0ID
p5rRW7vTusK69TADPcvf1emaQlwwMzppIw5ZX9Hyj1k0zU7nLcvb7sORzLztHraF/pI6b8ZCYzwx
jRQd/PKFW7bmSqfXvGWi01W1zxL4nItji85Jzz67kAUKoAMkgpdY5KtHM8P02B7t5qp4zbsUCjvC
w1IfuMmy4plIpLqu5l0wabeV6YPdodHN423CFr+MxXtSjDbr2r2+kGRti+K+0hTh10UIZHK72Kud
MPId62B9UsuZ7lBDsbDGnppKAK1wp+/sTbHYWlz1GwNQy4GQUBdsVb+u159SqRl+yaPVpA/6AtdW
A4vKTKX/wZ1h2tvafa7MAXP8ByQwhymN35qFGZuTv/QMTjmxuGIst53Kl1YCMA6TjOCwijOAlfLg
OEBb2Trg5yeZGlPO/Uh3sZxb3iP8wl1d0THOUY3vBOnqkkURYaWpbcbwGqxSpjHYf+n6pPVHXXtY
WQC5gsNdywbX0xriwMUqrojCv/UQsdOk2VVNcZoRWW4EA7ACrizifVU2d3nFNEd5ULQanyojbyd/
bEK/HwCi9mF5Z6mOqyLNi2fn5yjLuyZMGSmMyXeEG7t52A21PnJHg0NtZ17W6Tv8vEjxVP2sOK2n
LBH+8Aqah083wh/s8aDS8qtSxTWcemca2oVGIAIjW1yncDwME+WnLnZMIS60z/Ez3eWfwP6OuFO/
hGb7Af3vamPIz6boTJrT19ZCdGtdQmn+BKmTYTBw6f89z8jl2dxkp2Z20vOiWLNvWvju11FX8S1z
uD26HTDXaOfFZi0t4vS9XlVkgpKSLTPWeI8I4VUzw8pNN5H97MQxk/XYLbYlgJlDwzU+iIPdQS9v
jo5N9TYvThvggOkC+C6YFW7Pu06uflJRdU9a77jZPMxeSodxmIwNHsvKO0WZ/i2m9nDzfmGlpFYD
pTUc6VXwYfZ0S4N2O2gx4vS4XlKuzq6FB0Cor5L6ia41AfTCNlAd9rGJVZIHvJWFtwOC2McOttS+
7mkdu8lWzC22Xq9eN/+AgUFWSsEmRm47jnGsj3Yol0NcQwpbHMhLIN0ofLZvzvdpV+QBHdc6ULcD
rnIqtEKMvVfQavaKhpxPLSmxunKtlLEGTxtKqitLruFMbRHSWoIPngGdi8rBG0viylmCHW+MzUmj
DwZeAYxbyUTXmoJoOxRseQLxrm/1dr8qz3bJX1Iq2y3v9o/agoFBbJVerKVt0IFvCNisdVDlt4cw
QBCWtTs1y8MdOljAqaQhMqhtqRbN2x/1u3pkGGQMqDII2NWH84zHw9WGglb8VqHqHYZGYuHYz/z9
vFTNk5ii/uAQo5y7f//6dHshDPaYdLO2ENjOVggBotUguHMU0Qa3r90e3Q6KBjiQS5/6yJkDShV5
nCXGjHz9phtdz861/ErKZXLmXqDSgqPJVCE5DcpKxwM3DFicE1rC4zYspPy1UBYHtAKJwJRAT5fE
ZAgE2i+4HaKVCzZS5kNJbzi4Hcx44z0p6bG//YXdWpV+TslDJyDVvD5SaGOpabJPav0Lmee1upvz
meQ/WbV+3QrW6WFUOAGotdl7sd1IrGjXQevc3me+mIOgCqbeeb5J0P5HrPcfxHoSPdz/S6wHh738
9dEnmAz/qdf7/WN/9HpS/UvaGDEgGumWjrUZCfwfvZ7U/5LsBITQpW2o0rEwEPzR6xnaX+wQVV2y
WFKA6AZSvj96PUP8hVTPMmEjIbHTCFv77+j1bnrBf3CCTcOm5+dgJ0MbKE2K9v/iucP7haQQxc+x
zQWTWlI2h6i5GIlMNnEo6ta+f+uVT0hqT7bAx1tjp9mVNIO8DEsxmqbcQGME42C0y9e62ujm9os9
2lmAJhyNfvM5D/lltI3OlQoBQ1VOvzdBAkf+ikyZIS4DVBAncng6hszzKF2glMAJIgyc+SgD+AE1
jLreqbHyCCAn8RgVfu/m7ItEN5SrCEpENF0NhVu6fBA7M5wY0m1T7UaCG8G/4iI0u0xbBI36PVXL
GnUFwpF5swIgJ0mMR2d5Yk/00k7YqFbKiDX+jAE0WWb6A2vpfWfF16klgbLnbiXQ26vseCgxV3cg
rdmrx/ZtjeuXOKyeRmhaXd4eFjHvOu6MqEvkV0OPHwaZfSJyQKdl1m95lXxiA0BAXvE2S0t7tGrz
3JrqRSt5n7KI1xzJ9s2odjUbR73Q8EESzwNNvneoVFSDzp1xNzopc0k6YSorerZ2AjzJTx0ZXtva
RFvytoVdlbo6P5KGJno6J9zRb9CBa4Kdt5arlilI5mG7sLs6opjA/05yhmh4DfkW6wQq8yhoxKM8
2mRD9q4W9smYrfdQ9h9hy88lIzb1PIXnNxVnaMioB8kEc8Fqc6YoHWLB9R2GASOVtmaSRm8ymyGj
NFaCAsJ4XCX1aY12bPsfpwb919unHXbKT6NGv8n7UOd6v2tm+zUduMl16Wz7dLsegckHZjOzEU29
ZNMPZvi9TubU+NM4u53RcdPqpjv4ZfSjaNkON4FRbfHBr9GXrEM8FcrB9imjPjsday9pk8cKzlEi
OXX4j/59ZzIVJIyqr+Rr29vj2cmjjzBnMt+3zksqWyTA0TUCytzlCOloHLmdSFMko+m6KeltVu7l
QRnVD639AF2nPGkoC9Tcid0Ie4ivx37jWKFnhoGxgsZspUyO3JgwSuiu3vFaJ1OexpCqEDnZ7WIJ
qWc9AV1xbVTDW8VnLUfhq4v+SJGeMLR1gH9Gr8ma30Gg0DImBYRUPI5JqwEPjR4bDJH7DHOjb2xq
9qbkz6z38Ghib9lIqNtOZAy9umZAaZXak9P3rRs9iYkGtnDkHWnskNDRLAy58yvsd1DQnmpN3xGJ
eQDb+slkbXZXZBYu0rBTTq4lahHzDpXZ5+ww1SOI0Ha5d76aEyDiinl3xpUgXlU6MpyjszuqqMGM
9mJMnCJyZOxZFHxWUdkis5qiN7XqbL+vrJHTtGNK3bXEIlmqq5yKyGZrmnOJKVx0bFQOpE+SYMvp
kOgveHphEOA6hGgTrNmPrIn2KEKp4XmvB16FUKNPo1X9Ydoba/KSrPNezdQHegzkPUkumnbEXxIX
7Pyq4tQYs8KTkA6qzGA/8X3LTn+gyMTMPxMCMTXhW9nGy3HgI8Tf9qLBG/cAzSAIgiCBuM1xkwaM
QG6xnurIc7xom2uQQwu3pnuTGb/XksieWWsPcQcritUzsyQCzPqhJMzaKzpb3WMTQVGUFT8UFjIv
7ZsTOjJ+SBaOV8VernUm8XuNYNapu7VAT9Dm6tNgw1vCH4X0gu6Zh6cWMl67MB/Vtmt2qBmwJPJu
Tlksq7b9rlXOpzbnmacAk+lioOlhs4B6qsNDZShnehfzAW31QxavQRvr2g6SFsbA+GvXsRzBOtk2
q/olmZjKlGyh/aajDUoCzR4lVcnNILvqvBFUqPY1QqCaMFZ3Ev0ZphOaYhgmNiAwY9NuijT71DGr
erFSVnuK2btJ4RMcDbPzyshC/1KWMGcW+4sY8LPbKvtQRL5XUbQUcwPqSVHAU3AQtvBoMl0ZDbsI
MdthgjDqzdm4G1Vc0GNms50ynAdMxXtDv1cKPgolLC8aCBgIW2Sjq5kf1ymTzPxZn/i0MvNt6ieS
N2S27qu6dQ7NUv+osekzOodzz83Xs3S6UEZu0+PSELAYnC7bWkKv/XFps9SPnP6JzsGzaIefbF6+
tBbTFZtuCY2S6EFmP29n+exAuaeyT9sR2cNhMkDzFN2SuLWs7hMAbgxqWW4JLTs1OqXx7YbFxCPx
VoUXSgs59MYOMSNhlIwSzeSHPtb389J/p0H/GTM5BjryDURrg/wm/0n7hykTMcVepBWHwtDMHfq0
U0iqCSYaxXRzASYjdfA6dXTuZxNhOUCVcDgpEeytULPu1klep0lsunpW4HDUvCYOd0MCT02iaglX
8UswHrVJf0FItzyuOhHJa9l8SwZyGuuIm5GiIhQjJwU2tMW1vI5ty80pv1NQBHtrybBLpsV39Gav
bS0CdS3dZOY+mXGxCfELhijIxHB+70NwZpmRR54VfYdTOnpjfTGnb0RV5H7bmp0bqs2msuuFN1ks
NrgWT87AT8u+L/ckCh6jAlN5S9KUgtGGxhJZYDTFQQ5L5aUbCflrbXwG4aA9jkPrNcM879ntLgdr
3oLmOu7E+CdyDxlMM4duEzG8DUf+iGnAh5vGaOEWQ+JLuNMln2su+n0hc9xD2+2Qi0ffJLVv+VZ9
kU3izop6GBMWRIiTL+vSv83ZmgUzkgWvbFlsTeNRIJRNVBHvnYE7ZaxfzR6dUJZSNihm/axM/C2x
c9UB17K65cKPG1FeOnUXVUp8t5UuSa1dZUeLWGrq3bKKt9uZ4+gVHSH6D7YC6YDw352cFZqv3OLQ
gFoZwik8b4hE7qcxfE3SAoWG2bjRnSP1jBPJwPU9y54kIubF64Q+JJWbBDp0U7StuwqpUZuUv+xJ
bYjOthDwifB7P5jYw8eYQU2I4tKtGvm1wPG2yxTKLCvb43Jn6tinhLiO6b4nRoy3vDxqltWfe23+
c2iWqj+38Npdc2kRPrU7LFBOoKvdwe7R4FOBf4sbLHEZw4Ouoy9JcUyjs3VU5N/5ay5mP1a67f/2
xL7ueyTNdG/XNW6KsF3VIOo4/H4u6LX75UiTSiP0MYir/B4t9YxqVTzbWy+jXvQuULdeRiVpa0fp
jmxLEvqMdgjMbX95G6/cnt4OTOiHINwvUTcElvFj+teACLUoHP9lokUMaeYMBOzeIAtin20bQ8dm
mtKmKjwqnZxArUUz1u+JNtGOYJSQ+hp35A2oB4HnC2oXYdvonCBRgytyDoVWHphyIGkpt50mrJ0+
mIv8i9k6+b65faPJOOXolClU3lEfrL0agVveJQ1OkpQRIVcSJO8E76cNDvccl3d0aMWu1CJGN4sa
QVTo8VfGg9fmYUPR3kUXmjIXpdIEEwzdQjrEfNUxdHrzxswQrHfbsnwOzV/WXIbP3apTgDnjR1W1
4yWWYrysj3ls3dWNnjF1tM2A3/KFaPSagUOgk/MF5jE/5fQpdk3LCWN3YmaiGSqqd3uYSY0Sx0KD
tH0jqXNUGoNcXXVNn1GKTUG6dVpuj3IS1UoZnUHbAoEBrQETTX4rlZWOHCertw4WGlW89JWm6sEU
MyO2hM7Y6e/n2ozWmxCGn8XWmULLQh/390MDj8kiMdAgSZPgOOnkqwpsRjhLDkjULvEpc+hGzfYK
yEG7wIBWQDoxQI5M2rjbM41U3pZtFu2b2R5rf8RKer4duu3bv59O9VdEEOHeqnq5Y6NCd7XopzNi
ERWWBPmBQlowWMXI3hApIbCiZLpYYSxdXTMB7rZgQldhAttwzHNTlNbvR6HRSt/oFR0nDV+7/ZMB
1GbZrYFq4Sq4fUXffsgqARPLFpHX0ImrquNEnNKRNrxyJk6m/Za1YenbprDuphC1wegM43lqJuu6
KMolXanCgfI/J2ik7vrCPJcTne6G8PhzIwcVACnZoFplRYfbU3wpdzrG8p2cqM3qSWgvaA3US0fQ
oDuNMDAWtYB55diRDxJ1omkZMYOT2WNmahmijPlbMcjiaz045o6Et20yaVKeW3T+B97tWFov/+gv
/LHb/a9yKB6qpOw77IL/7mU1t936lj2BOpSTBcfefzHU546irUbVDse+6MqDtjWi488kw1aql/YL
QjQ2DoJtyQjJ3Ui4e/3//H5DxeRu2UIybv93pgHGNm1x+no4dnL+Yq5EikiKSTZ7epL9pNjXOsZt
g8UAQV3/AwZis+n+HWj050/Hyou9ES0oAJl//9UU/wqokHI45gv7xG3D2A3Oy5wvqkvWr7ca4igA
Wv4mffxP7+s/9L5U3drY2/93p+rx+/Q9Sf7Z9/rzI38aX6pp/AXkhwmpDgHib5eqaom/sBvCwyBG
he6Xjn/0T9dL0/7S2CFpjikkgHh6W//qeqn2X3zmJuedLv77XS9Vp3/2j5MJSwjkbQNxooa3hcaG
zeur/5E9Ixi/rKkZac+ixv2TL4jQFQIxEMuh80sy5TUvKSDrqTyr/WB8sbHguJrTLgHyV+cwqis7
G0X1c0IXd0YiVLoKBrcOUfh91ihnIYYKd5HaHkaHWnvuSayre6YPg85YCsTV04Tr6aJnDBOJmBV9
AuG8V4IFuFTAPGryFYyBvaOwNmlsswcVpBmAgY45SHeE5WS928xIqBGZXuYOG1PbnvRjsjGoiWgk
HqQMy50DD+dhnVsca6zofhXPGXve4bGJxpTeQa/tB3w1WPVS+9oP0W7trC9NGfua0z031Xw0LNT2
q9KbAMqQZQ7REWT6enQidi1sspBKoCeDbLDnXGo95C0RqVqEaYb0JBiJTsZ9R35e19bEENXIy9J6
AHM5DYdJsX705vJqs0O5myL5qNEeuh97ytUc5ufUZMUjIZP5ye6k6VYpfl6GdebTVKe+gSnutbPD
z6ZmiGNlToErCtoEW4GassnymgLf7JbtoDnDQq+Mgh2ZyD4diZkwDaSVczjCZG9oxFgG8MT5s8LH
h/lSeVMQrnWVtj7hcFm8Ieui5zJp973EJxk3GEFGgLgUcZCeIch9TvyN5yQWH2nvWKyECJxDxiB+
BE/t2KwrrRjJjK6PgWlXsnmADpb8BxCRtS34f6+KtxPZsmzJxYFHxf4NJfnHiQwgHr1r2FnPZZMC
EgmHI1oqc7dF0OwwyYYnU637Hb83LvL0XZilb9Zgienapr+Zz6OD1EMBV+2jhD9M2ag+SghYGJtG
/aFxK8uJXtSKGdq62Ohw6vExycR4WGMIQfk87DW1TA7sXO5yNatPtWF6jgJCcl42p00jD3a7Mvxt
UCvoSr1eRoe5WlruhNJ1d1XRHeIFTgdQUjqjff4h6wwD69q9MnI9QPf8OuaD+RQzCRnX6V0rysgf
O05VChkqBL26T9XlqTNsXKADeTYymjQMslXDeFvQyOiLP7OQf+MW/PMOrIl/hyvxjhvbjU+qNq4g
6Fr/FetTE1uAXqEunyUFrx8vvQxgWOymkX2VHkHDCs1XFNXRfY42qB7PmGYf5np87wXk9yypZ5/0
YbxXQ/thDqQAonlCrqoW7WXZ6CPZ/2bvPJYcR7Yk+kV4hoDGlgKUyZSVJTawUg2tNb5+DoLdxax8
Pd02+9nAoKhAiIi47se1u0hEsRc7WrxKl0mwZIdAjZi3TTmIYzwO5GX4HSX9mADsuDh0YeMco/Fb
kBvJMS37j9gNnX2cRqQRJIyORzYeWyd7JY17BbQr+qCVhThxlPKzgrfO6YJFdgBkOKjGB9PxXwNj
1HY1/pkjbmQcQfCN13Y0i8VV+XnAGY8jON9l3YzcyDkT6daS5ob7E0tqTB0AEyFi8wdrMI4YNjJM
YfqP3OrOUHxJcuDmRncHSF0vqnWFZ+h1Coaz4esbArDsbQsWeKMzpgojuPRCqrcYfPG0kvrlniZo
Y93AEAKyd8JystA4wrXAv0WagjpHGNlAt+k4eUJtOGSRjWCkYMSrpAfSIKSwze57QdpgEur+uTQ+
UF6Onk2jPyRtgxe7gScV0DENIfFiAHHw0TJQoQwxyKsuUPeZi+aV4fCmzWuQe3hH41S59DgtV0k8
m6fSEh+sfL7vjKHyVBD5mwkNEwDoaPBcbFz7KGJ0zQ3tjLN5OqnzMigbMQhdltW+ShPj0gUbe4lh
V0KHJ0nPJY1FYzpVERinkoqjbWFRGILuYCDF8F3A0D39UK+yFeeYI7uk3FF2UHMMc+lY7su+m47T
FNz1vZntuNB/tFaiMf7aK8j0GXHwneR7HjbNPiPW9MioRspQ0x3nFepSZFvanJwruF5hDBey42ZC
/zVnHGfKvUkIz6+CwKsaAnHH6VEPM+PB7yhJ5765A5gyb7vJxJ/n2iXJZExQgqD/7arjxC9jRDcp
9xQM8pVrtndGiuhnHpwvOnQIT6V/iLvV2nMRJItjfuNOZrNj+M1A1KGRtUrXCYBxkFAwNsEwoI01
ZiAP0wyDLkiCczjwdNSc8qG1mu9dHQ77N22dv2uIy5b27cZLpcwhogTQhS50muHwIn9vQWhB7wOq
xXwSp7W5GpCho3AGI+PaMSk/5nyYXaN+TCrnOI0IgGu7c+kEMmwJAoOLhQxGdHanMZpNxrm4vLK8
fw1qHBKCx/uhD8Yfc6Caz1F2RNNSQu3By+mvUrM6Ogy07OgEmtusLNujQi5nFurtpXLKT3gkk001
j91hMDmTSWdkWInu5Jn4i2hrgamkPmfbWy2oYUZrJHtFlImKpmm3mSaUraHnPy2funwYdA6VdtGu
itLvT7NGmi2pMYAT8nMVjpVX1Cmm2mVMcRijGJuXhuqN8WP/25jpwZ58qOxUN1AwixFFKSIvNbW1
u6rn3j8odCAh9kwYTmCzma2ibScurLOOAB27Ku78uEONUVjgAlrFzjbdSOJ4qyf0M3KFruWkvvZZ
+KUvo29Erbo7DTegq1oguQWj4X2A8ciczFNj44hordmjCuRsbViaazfKGcSBExiX6KVmLmCkOFA6
gl7vvchvBwI0WuNuyFF1OVOmbjN3ol1mJsEpCvh72zGGyYWDnRtAsoOsgxoiGvaNWyZ3LVz3TV2k
Oe74ITk7QfID8bvFMPBThHvIA9uirFVdaZ60WO3OaWW96PkaLGR2FrmzY7w1OzPcGTzIyR50wB//
fNZay0n5+0mrUzK2VQdIjGk69gI/fdNaGCrRKMFc+0+NP7qYQgP35Fule5pbrWEwVXst62wPznJ8
6s3v8exOsKw8gWxiDY+6+qr6+k7JKR4qakorWBvBOWmF5uEmxa4+JC0+8ycIbvFxbC1ll9TOo2Km
02cnb1rGCdXwqczsfI2nONoZ8CSiqsm2pqNRTWUcCddU3WPLzsa7CurHCvXX7M3RiHMoQJrHeIu/
42t8s6JBnFoT3vrYzNu20e/68RFDs3MefQugTE4WOWQ49cn005pGNH+aVauvLvTi2Z7FftCJaaAl
aDHsu225ch5Id0MCydjKzjapTUSd4v3zgTeW/sS7A28sfRt6r5T7NfPd3SKfk6YWYWA/yXLPGIvx
Aick8D4Z3ew/5LAJMJcTblA4pjeACnGV8FQ0i2fXpM43GUr8lBUXKP7KFtEZHrQIj1iXlK+qz3hL
XwXKujZ696K0DC7PFESofJiXvFZBrYTpSdAyOBDxlALngo2hFY29L9DhbQoMmKd00pMXoZr3aeJ8
xmVRHOc+DNe5RrnDSpyVw+P8uQ18jA9qGni0kg+K0fjHfz5GdOL/5iBRChMCrqarGe8P0pDVUc3w
jflEG5EnZpxo95F4bGYGQOsQzAuf+Qn4DBSTfuyOajePdFfifl31wjhkPbc6hcDXXYLZl7bvCEXB
R1dkGRgcSrustnniCoaYxckK3PlOdTFx6D4FPfIQsbFjDzwmbXRnV/HHolONfdGcw6w/q3ZZeE0Z
isOgMcjvBJ3XWpm7cxv72xRCweeuOFNfRGYw6u6h1NXTTA7uue8z7HxUemqVcnBJixEhczZuhBNP
F7ReNBqiXj0pUeMpKsCgwi2MI/VZ50zuPfZxH+sLiTzDykkuMbGjnxRhmvs8+tgrXX2OOkA7XRLe
ISEJNt0UGi+qAOqpJ+CESAemyF9P3EiOAazadQzW9R7gfb8Ke4Dt2ugZCv6sqhHK2i1jZ9VW5idr
4LLEkjxuxwEwTu3gZzKKJtgPmSU2cW6JU4GfWE1XgWspe4VG04MwhmiLArHeKG2aoZKY1loYRpum
sM5Fl3ZP0awyyuzbq6qtKAMVvr2JIzXEOBh96vSG20YzrvUi+aaNY/vVSbR11JJ0Wpm+s89oEw40
xR+I9/nRY/cfQQu2S/E6zwwTwX5t7OQTyAjzB9Sk1blQq0tUKvcpytj7ulJqD8dssTW0zZynzQWi
2kGKmZeo8sIuxJEyUGFCtNYI6TqWoXVQie9+1ZPMZEg6mh6jKjzWFpjvaFI/4iEUH4YR6hsi3U0+
witQDcaKJ41Ylr4n365VnPwUO/ZDW37INPITK/xOhdbigTUp3DPg2WLk20VaD5F+zHEDg9EDzksx
Jh1+2gKxu8rwpFdGNWFx4NBf9AjAlRKeKyfAz9yklEeWRUwXOzsjhKrIisM00orjkqLbqzW0v5E8
OAmH3Ui1M60ltJFD+6zrU+aF08Dwahu4q2kMkILqqvMvGExuZu+vYlc36I4KvGNywGbhg715xji5
oMAKtPDJtGgcjJkbb0qzs48NIyoXHkpPs8WtnwB0495OlGctZBxeq8izxoNX7SawiCiHLVoU9O4g
GdQnHT8ubK4HJcsfDS3OX3ADWFo7P6paHO4jfXIZbAi1D67TGPiVLBAdPfXcQitf2tgxdyp2dlxE
3Gf1GlVwlMK0Cv2JfyLohnti1H6QNvSkpjp12CD3GPJ2Ln1CbUkjSMDzGUBZ88x0tsRBUirvHRR9
PoBPRmc6HAcixWjfJBvETf7ep2y1RikzcwP3AXdAY67x056U2XHgLxbBvsswOJdEH/PBQX6PAvuk
TJFP18ml/J0H3Web4O04TuYXS5AYkQZqiPwFmkhePvZ5azIgU4Qf9Lmq9knE56KNjl8y/9lyl73V
WbkbfSc9ANJKD9A7tBVyA05rO3jsRabe+S4Eq0zVz7FvoQB1akY+TPgIFjnc4aQlZ4tyzaGnBrzB
LA8+rLO/Z1Cun4IOO2oTRpQ4dDAsZbEHHIqifmnOoB+ZGLlx8QH1IxoGmkxPLR62ljGEHVKbFiks
T64o70jIokM3ipnWfIRnL037XU5jDzNL5l808AUrhVD7dajG2EhDJF1tq+QX1F6MawzKa9QX/ZZo
e3VXT4J7nNXRzaDRURQao/3ai6qGZI0UvYnUvMNUWsTmluFodLuYt+dswMjUuYHnQ7DHIYByeBVW
VYvXpoOa6IIkCoP4YxgHuDxGVd+kHdWqPFhk9qlLH7Yhmyq2pkeOw8Zsku8DYZjP+AOSHe6YgApR
3txjrpflx3U7VNl3YdzzxPW/giuZNlSztDNqrfSA4wQxjOufSJhNLpETHYk2TT8A8v7GgI0A6c1S
W7knN5ifqirVjymDmS9pjm07ELBtrOg1wzFy36iN/uCHur0u6yT1KFRR1Vczh7/QTZ4g1VL9L+h+
o3Dx6+GbVTnWY/yq6UpwDJth9sZ9G+vFY6T8iKCKrNu6dk5hCjcngIewm3oTYKVaOB+MOc12jCJW
WyVOi10y0O/iMfBKjJW1oXbenBPcqxsf6YQe8vwdGwr42pxFL+mk4Swe8/hAMeoDeJlu16m5eizV
l17HrluAp/7s9Nm+qu/amdToOTAdry3aH0KPndOUaUs06kTofBJ5gQijiwqJ8RE98MFUessLDCXn
9lpOr4nPaUfjKCRc9FM1Tpw8SQ9byhT5euIufs6Ame6N/HM5ZvbasGx7r8XmGaMl0OWxmLEyjelD
adTPHUVY6j6VArndxRPfQStwfYYn+2ikTaY00zHo4o95hBTCoQ217hwXZUROxGce9EiuoRp8yoRd
wZjo7YfYLBlzqH8wTqFdwqB0N2MEKiBHLuMRUkWkeQ/3ro2EFwWoJ/c5baMnWisHJZ/F2THCD7Hf
Kuh49ins5n01DfjPGzM7WeVEM5D+06pTDH8PzrDxRA01QI9F/yRKD/EX9oy2waaTh4DWM1B8o8nA
qdHnKZKpvt10ho7+LMkwm5kQzmyBxz9vIo27Dvb7thqe0duld5ozjTudRIOM/CFc1TSbJ/Nrm5b1
gc778+wD75oml8xQZdIuUbRJ3WlXdvF3YF+pR4iVetaQIc1Kj2Ien8a6AOAD6dE/K0M1X4YeApdL
pRYpj0FjVhXOfhY6kek2GUrNZyyx2l7NpvHgQmxYJ21M3GxkD4S9VOSKmS1Ml0yFfjM8UUNwOWju
AxdLfYzVbrik5dgw1gRMowrmbTKSWWhM+X1Qh9rKKCvuaUZSPyW15bnuq3Cb/JPD2PmmTU1oZWHX
7C3a7tcn5f9Xlv6lskSD9B8LS2vCxOuvP4q3paXra/6qLKmoow3Kwa6pW8ivFhD3n5Jqobr/gaTJ
AK1j0smiy/+ruGQIOKfUTXklY+UEaNAF+1NSDR2VwBnNdSy4qbrNm/xfJNV8jXctIMeGSQI4yXY0
nSrT+xFilZKy6pNhfkrrMEMfxJDX0KToVX/NXdeVIzaHeEJXsBrkvNzrv7aNPiCWeppw3y/vcns/
uSgnhcCWojkBwJPBfWgRYjBYPKSPoGta4uVwsCZNiL24aWhtIyFDXb2sjBbnipyUwMWJeZE71Tmt
j7VcLfdKf9/1zdvd9rm9k5wbFWoMdTd87hFO0Xb+62PefepA7QLZwq/Ncu7dPtdv1ig2WAN3jDa3
fXLRfFRRkG+VtD2UNjbXxofel8/Yd1QSedBvJTxx6UmxVk5sq/ltOQFWc90CoRK+rAmefnm13Dml
vXQUL3L+tuPtzW57XndfXvjmA/5u87t1QU4US5NYoCQDiuZqebi9k5zTXfvOVit8pIvVfgRcOBN+
yaycIP76c04uaiMw+bWBOem6GXWRtZrppV7/ytu/+O5PlYu5/P+BDc4kYtlgP63SmhlSgC4wLScd
JMdwBfgQ+FjI42BRTRI8ltHarUUJn2LZUa6Tc9fXyVNaw7PuiVZc5Hk6yXVycybEqdLDZCeXcGg6
aJZafHzyM2/7aYPxYHX24MkNt5NfLl7fdPmCOmBLoVykPMqINOJwbnIpxov6Q5d+lcqlKagXu8wi
iJKqKKlkkouGTRlpUvRiHQn0WHaRhvVezi6tj4IyzAGgSr4hmYZGlbNY15ZJ14wdYy6YtQXD33vb
mbZyveQRyDk18XfQMWmzLrZ0n8SCP1kLt2Ud5cY2tfLPkosgJwjQ8N4voAgJTIDr8eci2AiyoEtn
eyU+BEBk3NzYX0kFvoLYjxGbsN+5tb2XHAJJKgjsBVDwZlaPHkcTP2xDkYLkjpStYexnJEwvs47E
sSCwP5jZA+MlpleZ6p38OViZ+Ag565gdPreUfBAIq37MkJGtZUS5BajVY4bvjclVt7evDzIdN3fF
CIL05pfL4ZAACbkoJxIqIecwGd5hRXXQ8+HZh1+yIApmbOCkyHBQssxovXlqHuVRiIl4vsIw5Kep
nTIBVoUgsAi0JjdCpTWTmhvmE0zLwf4LKxFEC2HCBIa0KdHuQFrU7KMzV7SmGUZYTXGDq/76vQSh
gxwgztCC4Ki1/FLyP8F4QsQiUAa5Sv5ht//K9+YSNkXqz9zkkxStEG5G77pIE59aSAyCsvYXJJaq
4eLyg0OwnH04LV/dEZH6YNAdRMK1mxdmhdwm5wyhbTUjTff84/VRWcxvcs6l1oh5rsLLV6FP3Aq9
++FI31y72PT0BLjNql5m5TIp6M9iSfYzF96I0usAOuSsBEbIOafJqMXWwVkCfsSChEjaYOTALK4+
iU8Jami61oDfzwQAqyphc5yWiZy7LTozZlTsnn/IVV0X0O4frW3IcBu3lIVw4cA19vRgvut+aRpD
eIg7KKv7MXE+lkbK/f7Xj0VA0PFjfy2T9bhA8pUSwuFfv/D6M6VR0VrchWUrtAMRtDcshvyVNyxG
SYvwaPS9Nzq1v4vgg69Vg4qF/OXy59pKv7Ak5FSuYOgesT5CSonF6Cj7U1+LISzfzld5dhQYT1By
Q5pk6Os3ZovbKTuqOAJjD5e9nBhGdqlCrjytVrgDL87T2yQACLG2TSzU8l8pnGpAHdvT1cBzOixO
S1Tm+VEukrgAnkUuM5oMP3zu6djLZ32nVNzBlonqkDWrVFXvARSkGN/r7qbUCLS0l3OeJEoMonZS
rOOsJ5KjzMejXOfn05dFbOtpnRmf5MRKE+hJBaKYgZrgRp/NFkkwT8dx8c3KOdtBeEn/px4Ptf0s
iEXAuepYa1z2qGGzjDErnnsNgBEm/YiwzAU1sg1UwfM70XB9yhP8umxULdgRN+TyDsTGKmsuNfn3
18sfKSdoF1hJvwnGsUSizPQn1trirJWwk1ZRofLglXLbIuKJx+GTJ7ecuy222KC3hTp0Wwcenj2h
8JWTIBAfzZ5x1nkB0ajLrVNO7Ij76W2dXCww1QEaXbbIfeTm26Jcp8dBuMOYd5JLBKNzQ5b7XWfl
2jfvc511qNRbLfc9a+oVr24qzGQoiqUvWmtGLLTNY6FZS9y6DTpSwKPulWAZ/3SB6kAlxzTHeZYu
TUkc6bSCRI7b1lhWXmfldm4q9342k+WVLiE7CwRnWGA3daDwLeWsXCkn5bJZzimqg1+am8+fy3JH
udg/IliJrm8id5Vr5fbJWp5ZiTb3q7Kh9H1dZtyIR++vdwr9uFppkZnj71guPLm5kO0ZORvK5uWy
e7zMycUkG/gTbstyx9vidXMm281yT/miVF4xt/eU+98Wr5vffVp8e40JunvXduX1G8jXvfmW1x2v
72FXtU9OuqMhMeWhX4zLQ68ZeOjJZV8zgIH7bXNdJzd0y1Y5JyezwyNT7iznbq+Vi93MqHZK3XnZ
ywhsHqxyVjWtGav68laKsTxu5ex17e19bh/FE1FdBymgC7lVft7t4+Xcbec373h7r3df8d1LbvuN
EXcKJ6LUwsNHGuLl5OaPf7fIWLe77hDK4MDjGteWZ1u1tDZuE8PMaqpE0w+5CnQjj3d3aZrddnm3
KDf8r+uKIkSW0qG3kfvpsr3w7r2un/K32zuo0evKqpYw2uUb//qh8rvLdY28ScnZ2z5yc63H3L6u
K5efetvHFID6e5AJJfJA+M9r+cZyIg/eoLT85Yz5ZJ6SWM8lA5h46Lp+U8hGXtb3d2EACbFZQEnm
0uFAQ0OTTy7fJteVdY5/BPqHxoPp953I+iqO17eUbyKX5cuvK+WyOqUjRsKZUWli20KHZF002Qod
2ZpwMoSBK1VhnKeq8eA79RK+acL42lYlGkhDx4bUy8feaMzDs6A0bU9Vs+8N0g46QTlFXRrQxtKW
7GRbknF9jnMY8vudesEOM85JMLGLaGlWjaOcC6vMvM4ZUW/v6OqTCvAX/OBKI6AuVq5RiNTQqEmU
WisngUztmMkW3xjRTQrzlCaXJEcEy0NcrrSURln3WkPdzxZP2gJCS9VgVNdRiFRibKdd32FYGJdJ
R5zTIWohTQboPeKl6yLnMujTcUyboV7GU9tlwsjafGxqfbHumN8km6BfzCK3iVxn0ULYoGwBc0+p
kqp9NWwxFilHjVTcdaowAi+q+BNVD2ebycexszyJ5QTieX8oio8qt2BOhKWdZS7tKnlg5JycyA1p
CSYFQwU1/8UucZ1oaQh9yvF8eW9s5Z1Zws8kQyOWs3It+SuXyYBQNw1hj5RMuPQ1In5vUE/79zuL
5W4tXya3yDkT5YzOn4E2rX0zyX5flFvlOmJDi5Xion7M86o/+u4EwgFhCv8vYGy57rZBzo3LoXJH
NAbEowFYW/5fOXebQN7+8z+X6+QiON2lP7C8RC5f5+buMZynzsMm89dWuUGeMHK/BUPSoq0mJ51H
LlzT/EjbMD/eFhX5yAxlZ69ZtldkCC1w0b92DSNEVL46uVg4lqer3CnVo10U4XWh7oXsEuTaflz4
bM4CZHPh8dA4EqiMEytqNnQwSDe3bZKu9bI7y0lXEUfVds6e4F6kdIGgOyInHfhjGhGGs+nVrrze
wCtJNbzdwzKBWx6tWrTqiEg5psDRB70YjpJEIriNH2+LnQQB3pblnNxH7i0XSx+InRQn/P9g7b8M
1lLDRYT/v7sA1l9TUAV1Hn19O1x7fdVfw7XC+A+ceegSrmUArTAQHf01XKsZ/zFUE+M4Fy+2URvP
xxsChkBi5xJWahOj+Xa4VvsPCdEOwzFo93XoGv8nAobG7/lNmsPXIsTKYvBXV6FtSOnOm3p1O+sF
qsRuvOSD7m5FoULvGY1zr5bjLijD/kNhjPmhMyIHZRDlMKWG/iXaqNxFfvfc+6ScZWr6PciKcw+4
CMpEfokoOUI9jE0tv89UVzn6xvQlUhwyLOu0P6DSWxRjHwbHGe/zeBrv3dax/kVzZP7ucTDV5Xir
XJzELqtk1VrvCvFGPpWJG3b9JQBTtxtcWBet8R1HpomVERkfmcbhhmI9JRuUweuua5xzPYziUobG
zzacy5M79veFVY53mlhy6jrsgoi1rLs6KbfqUHcPdhQaa9cg40GMEJ9rx0/vfIeCOrmwe3UkXmex
XdlZUa+F1vRbP0YQHTkggi01/6MtwuFUW45GXmS7VfJqOAR9Hp/0bohPqEu69Wg39m6akmALAdo/
cRd+8BXF2TQoQj5In71rG+Ep3Jq5wtjt5CjP1lzqFNDwsgcBiSlvTu6/kX1ai0DurY5rOaaWjfMK
kwoyOu2dCQksSuhY7tReApy2HqPbkef2yBOC1g5e+kBdm+U8HZXZ4MtGSrTLy/hLWww/HAPBRuRW
2qkhnD31Ibf3fafvKXN2RCX0lOnjXT3W5jMArORJBKiSegtNAyTxVe2bn4K07SHGWgMQgz4/0VLY
BgZRpqsB9zAh18MLuQ30gC2gXLDbYJ6RX7NLUc6vGJIrLsZIRiOqmnrDRQcuoXDSe5qcG7Xr23hT
CTpOkzaIF93mWLoz3AMrQ5hNXI2dDYRGlOFdIor7qe/wAETJMqbc0hYyn5LImfdx2GavGhJUs6vO
OsD6N4/75cGPu5lhuCn+N/uD+O+L16aeg1rMtriG9fc5zDYhF4NSIu3JzW9JMBcnB1ANhw5TT40/
mCQZLToBB7DuRoKmUSSGWwtnTIU5tq1ISNJy89KhFTxHbb7VQwXE1IYWrPr6L+fNu9PGxofDcxbQ
DvcYJu90l6Y6BkZJSOpF1ZTmGCfmXW5l5tYMCZrpAPD8y8eR2ff7abp8ngvLxzYcWkX2UiF7q8GB
6DzNVR0Wlw0upfBeET+rNoE5oFCvFrUwLlObgP6Ce/JccUEhY2o2ltsVJ1dtYZOgnbSf0NUEr62u
Zgd1WEgl9re46lZpGymvDCeByK39clf4IMRIsbbvijmDe6bhjm1U3/qXRGt5r3p73XH0YBSZmqEb
FjW/9z8IRFIUBnkW4eDRv2C0CU82dKLV6Iia21VQUUlOCNizzX7bELB01rkTneqZ4N/Yqp6iSMM3
gpAGUUq+onO4G5pSPMhJYrg/YZbbBz3iEoQzBHUFRMxpnPMWvUvNwFbNnR1/hkek2+ANHdl+fjUc
K6fOaNb24jgrgDfVqDK8BhPQhVjwCqJBbH90MxAcoOwm4QNtjzsbckzqAAVCe+TODbcAwtGDklEp
6Pcj0PB0LVpGzMn3GunElTq8je4PvAnhRanR6/mCwEF6qmgCHF+syimZ94GVNie/YPSjNNr8XzKs
zf8+kRwsl1iSEUETOmks19+bh6NqddDjTJ/EKrQh5JsuRbKBIXeoKyES1bCHWzbUzkBCzfQjQdr4
U8d+pcXF8LVKbMEAhmHdh0qsHhJU37tWs/0nDDEgWZZ90fSNujL9IN74YiT6YdSs+EtcoJnMCOm7
J6p1eqjSjIQjM+VORDLbV0OgJXTLJwKOzQ0yPHc79bO91qrpIS5h4c4JjmuKssohyMXzoC15hFoF
pHl2GJ4Da7BXTLXycmM09lFubRUlH/bjDLjRsPL0QrbZqvfrz30ylveQPetXw36sGT77CA2oJdN1
+883BkoDy7X426mNP5I7gkXBWGBJtN9Jg60aeW0dtvpdm6GXq0QqTgAOxUltRixMQSR26Ww5e7lB
TkbH95W1suxTKwpZwLfXCB+C+VyCbP31Nm92Me1Y4D9ZXnh7t76BoNSTB7+5vq/c7BObiDL0tuds
Kcoa0RTDueSdE7jAt1SGOjvALmWcfPlCt72vHym/YJipvucaBt6j5Zvq8hvcPnxyE/4MQEzqoQlh
NP/db7rt/ef7igWCMtGxWb7Dr694+3i54fqd5Oz1Q7sywyy2EXUP97QlKBnl3p/HAX+6o1yPvNwi
J5M8/HLW4JJNqkvIM34n8H5ufcgEiu6fIkQFexPgZNPd9YJbX++O+pasF99rydxZo6zTX/GC/AHM
NPGm9sOkDH/0BcEHXYICz5j/oKdP1scUvcBz+ZqOFPrDZPxWItvZxB0uzQEU6nocYRCr5Qe/sy9x
oyU4irCwz3X+UYtorhbmfJd36jaqRbDDLHPigV8uEA4i53Jlq2s+ASLk3azKFitoUNFMSHztomnE
KU7j46DwOA8gqkSgZtrB6iDVRhBVWl9ZJTYAaccgMc6Hv+So4/OQcxvt8EGuIscu1mr8k9bZvCYX
Qt9m0ZFQNQYQNQuHpnaxoh9V3KOltOO7SJeEptZLrPoBW9U9wUgUSuPBXqktlKHMarHvLUUQLoNN
7joEf+nFU6ijDQys3uPy/WKkX5yMsG9zIsgmIn7H1Bs4twZIm9igtlnQDY+cMubNnHWp1KCakvJc
JJW1baIQa44hPs3jrKwc/Zjo9iUg/+SkYNoFOjdRTXW7fU2YRJPX2tmsgorVyafEx8va9MCL0/EH
Qq5nvKrdprC0pzio79yK1PWZmIQ5MDjATbmrKKzs6DUruf9CXKe/wXC3pmYAM6//bhO/VCNC27Ui
RSNXVPq9bnxJ2hKlYqnv2qkkEUbHzUscDkML+Q5QBapr4vc0QV7JFBEZu1cq61SHlnXkiX1KOgXe
a5hicHVqmMKC4wBTbo7H71GVPmG3UJBucZcsQBSX9oiCTlEPk101G2XkBMsdjH9+e866olvlvXkY
0aetDPQfddDuRWzyeA8rXGDgayaUoR3hEdzVc450O0+QtWNtpTU4F+YupnWDrk5L7A+igu01a+gp
ATllKQpaKKrd1p4Lm4OvjjD5NSo/6NYyUt/Wszb+YQ94F8dXw4x/WEXngenstyCPn3KKRmfHtI/E
skLPHirHqyjAxFr/DTzOGfp0ulaiJ/Rg1apPxDmvkmfsx05cYk4xcnI6hgmR11InxTWSmq8jnNH7
oTSI5+swCzX9Q11Z9aalpzerxXOI0W7dFZa1Deryophaty1iAlGjBm6zHbheXxnB0fVxpCJF1vty
p8LlRvBe1itcAwWkCPRx00g1uTW4tcZz+mM2egpPZTtsx3Y9lyqm4Nw2aXX3ly5rk5UxqOcAgmhZ
K+lOnayLqam1Z9kggZ1QW7kJztuBkL48tr9Rs7nnhpUCDE9ep47oDHJ/p32u6cfJJ9rcTNQjca/m
2rBTLlIreCQpbuTSIgbZ/5oBTdnoNDa8gMgweusEVUwE41jBdOlf7Di9B2W1Vbkhkk6Gn2uelyEi
p4OYPsaXrjG0ddbB9InN5qXq6Q8KBIqKDaV3tLmUx7zcz7QvV5ZbfKCx5cWx+2GwghgRUnEWapMd
Wq36zDkEyonEoj1Ke/TCGci9aiDqYK7Mz4rD8RtNgm/LMoG9VUTEnBBBuRqxVFlFvSX7VoDyMp5B
UQQrHtv5vifoaK0pFSGSrvNzaCrqlGaTb5TIPtEd+mYS/I6uG60RJY6t4SivSoTOY7KCj71t7OiK
kSo1A7gy5p0ZxXdjtVgrA1vlBpluYpJWNuo0GScz5z6Z0iuaYyN+TEk46LWpeYD6R2ihceigmfEH
6PXOskokBYSqrnwMSN4MZmhsY1IL2uRL0vfDigPZWFYCnPtjSIrNmGC3q21jAU8l9cbt2stkPhSV
oh1GvwH0VFrNdphHsQmtx3bWnK0+0WnE33yqJyyfiNHWk5pOZKsSGG+IbmVXcAh6wEuOdsrKNcBw
zITkQwbcD4mzhZFtUMZbaXX2TCIeLdDWIN1EC/c+UIOdML8QinfWukUVlusvpuacbZ9/eG7Dg9Oj
FJ58N9k00fysVXbBj4OwrRVi9Hr9KxdYv8PR/SHhxonytllczdUupFWNhjdnVN8QmzEJdljSiWWF
VzLVHfDymMXaLl+rRH1aOKOfc/g41LPRo7pwiBTd+lRX4yXk1llm864jpMOzbahQBfjCLjOhR4Yp
DHlSJoGfKLsRiPLKV8YJ3IqD5TxyD4MuaEHr+rNQ0pABnII7gKaE2Jfbl07RFVo2SrXJlMr23NY9
tX5p4nirHux4fI77eU+V507t/Z9dnvwUXROSMTTuzXnO1kKMn1RyDlZiUXNFWIBXUQlaPR67u4os
oY0xwIQIEKW3Zv7RqgnuYSCdu7UJabGm1xSa1SHMzg2VAG4wIICN76Q/7Slkik+oqPqtq4IbwLKn
XEgQpFCw7CEncjFB33IPemY8+UTTbeXLltcLDsx3TEtEEMwz+miocviCsbphk41fIEb8Id+jGaY7
clO6jxXPU8/IVI0oHVshwgI747y8R+489oTffbPiJMI3JsLLuMi+007/H/bOY0lWpcvS71JzytDC
rKsHoWVGZkbqCZZHXDQOuCOfvj84t+pW/W39Bj3BQgsiwN33XutbJB0FjfbZ0VBbXsub0H57jOFP
pjYIAkKRjrcF0UFpXKIA9vJvT6uaX2aBEyuR6kOziT/zTU1cKLv0V02Ph02gt8WXhhVmeSi7HuRk
FlEeibuR1VtP8NM0NU8NqgaUI/OrdVD1Zf7T9Ogbkcer3/TSVyc/JnnXoNTyGlbBhzM/khzJK1DN
+GNsAWoMehRf+lY51yhjyKjsYPyaonzbG279a/AAnY9t3d6Z8pwB5GXbEVTboesM40lvQ3u1PEy3
3y27sn+MtOhwSpbNbYwGg7aIqne93iRvnum/LY90iHdPi9h8byN/2CbeYJ8LTUYPZKFqOMuNoNO+
SrJERU2YsR8lzUp3rfSOwUpDEDCaBw9j5ZNdmwbyE74LVDv8ZaX8QRAsiauTH99aTwQndNXZrtMb
xQref1l2kJHXjwxX9XvugI/nOOjPdVY3D46HmlzoZvMNC2O9PLRyseWCqHaeqyzMD66wu0PZJvUz
LFZ+2fmNA2a7fuxjbHBwL/mGZj8ElpudNS3Hoogm/i0M4vvy0KgFd5LOZYNa97f4lsW54H/30FgF
MGu3tVGRB3/vSJp+MH9LtOvhJMkFiauD0Sv9ORRd9+eN+65YV8jtV23Eaziz/aDF+HaRYGtJvoHb
EeuF+Nnb79qUm99dGOubumv0C7Jj9WBSHfzzgBJClmXnP9IESq+mgfftNGB3I59xHY5W+ZP0W6AI
xo/CJX3ZtntxHe0er6kw4s3yFgXRyvzhYOCkm9xX0zV0PXntW7fY1Ono/fD71Z+P0rRUV5UXXH3V
JFcc+nJTCCICPGnll7A7LI9iyuesFe/1IAbNuiwP0IPU/8ZLs3weN6SxUo6J/pDltroE0sEdRz7L
d0fK1p8PFEMFFQjxHsbKSC96jSUMx5D/5fFjLY+gDgGszy/qGydP54zhJ90qMaoviT5+eRcn6Is1
i07jlrOcBv3lVduYM94nodh/vja5WMmaHRQ/Rj4WhGI+Nc2L+083ETyUfT8pfh7MLfIRT4h/Ih0b
f7edx58lza3lXUL02ytTuIck1RLWBvVEH6xE2eUkZMmDbVxeR2mOsao9N3sC0UdzjTF357pa+tFF
xInOv1E8UEqI02Z4kiaOlhHp3s4hBREDJx3c+RHQ+9pVwiHxNNWVfTQLcAkp2Z+t6Yk3QTqUM0zD
d+JnAeEwY3ImitV8dmr9Z69lwzcHD54Cwv1ufsxsX48paXjzE3Qzv1CXdF5z0woPuksySAhz4suQ
5+WJppOS5ktd48R4nm8tyFQ71y9flzsr4ccUUCsgZo5P0DYBLH9eFd31M5TM9iVtpHt06tzeYoQe
v92eyQ24SjU0xY6Ad3EMcr1+NSnwLR8fdCb0jrGwrmUUDjcjT+Cazh+z6wBeOl52h5VinRLhp9vl
9jKG2ixV/1mNgtkJYUeHfnDMt8mzD8tHJPaXvO1oNC4p5LNHJyK2YXkmfmBC7QmJe0pS1zx3I+fq
P3eEoNXyNv7woR1hAmlwNAdu9qEn9mZ5SUKvxo1PcvUZwWL4pEbieQOXRRqmleCxKkEN1LI2HtEM
WZdJ9TCl5+8+VPGRMs/0JkqH9ZkxkAQ6BNNnpTO1b8fpkTZHu3LtMNsO1QyxSO3i3pIK9OdTkR1E
IojobzoBKlc4laAW5j0j4+khw+P02k1udVQB3ilzaLNvcmmWT9tOJFHWMnGOGEiRzJkhNWJTPP/Z
O7It17TgJefy0HtwYnI0l1dtjPa1pzB6R1GRI9jOaavPXwLKgMlA/+WD3N1ZwJlojgj31W8Slqfc
rxkzcnD+i7VRH96Wvx3BEfaXme51M4bJzNAdGRkxKLbZkOtufKjQh31Z5QTRtaQaNqn7RXZAdSgs
p76KOGJqUlrd3rWFd60y19n5HpnzddcxqrbPAb4gIEiWWvU6i1VgXfseA/qqCdp8zczPv6Vqeh5V
Y19FAKvCh3pVsoJliPmBfFF7hDY8ba2e7ncne3tDysq4of3y5fkV7RkjMVjZ+eJV+MExSXsyw8Pa
Og2dT8o6a8CEpNurB7NwHdntDGWg8TaZ3V3L7S/KGNicfOetNWNC3c2uO7QurKrY4xiF5ElCG6lQ
4CWz+hzW0BaXTUQcCYq8IJt/tPJEVhJd7+XisLTKCZdrhjre+7Pw7p/b//Vxy4OXDUQecr/m5w6t
He+jcjovT1teYLkdAi3vsVz850ZO44CXPWiI7WJukESgnbIOyYyN8bEDlA+KR45XXkuQcqrl2y4r
30rPpv6SsAKKEeTsha/eMHwXdLiYEBdwaV00QbJF2lPPm6zFt5tUHXP+khA5I5S0yFXCztW1jeOD
FPHZRbvc/faUPh61wJjlDzkWOpQk2w5fNoPAkG797ubZBJouD+igcZ4ychhRgLNZLmVnneLUwRrM
OwbltSPR9Cr9t9A0vtDiOlg2I47jyQFrTjfG3AU9QoK2GGfy50ciI3EG6kqQDmIRj+xYCLC3wrMu
HrQTkKLsHo4yuTUzGNQCviNZlCwY0rp7Xb4c1dEKsTfZJ9VcchTTSdk/0B+Ls8ZKZVd6yavRIZcA
YfKip/GwlrNmDsEz+8rQdUAfyrgkhtB2y23LvaVkiu5aRJy1Y7YhGhEtBGm8kKM3TBQQ2Vjr5YPF
ZC1tBN5Q7J9zAOCUahE/GmLo5kUSTo+KV3uEAt5thdk92OT3Fi1LSy+w0DGhvfT9/4S7ioiBV5QA
k0OXRN0wQyxG9YpEj3kH/Hl1BxH1ableELi4TgenxdisjkaYHiQtQ/xwbbmNOFXRYoEfPNG13rgO
JYc0yQlvmzxt7XYpDnDVPLV22e71mEYq0vhhb0rv4mojftok88IVXWgaIoQp7Kamf0vsZOeJ2j+I
KAhOLBZthSATC25Dyg3i8qYbKELCGF47/gC9a+7oVXP+iJGa49aILZfwyvBnL+Wv1AuL9YJ3VbX1
gMmw2jfCveUTDAZz6N8W/8FiSpCzbmW51CwKlUbry52K7W6rMnc6lI31NiWBew1z8u9a71ETdQyG
hvSIMq38Y8tTr7LvOrBNARjxWmOdnjr2NvUSYnqMpN2HXnOQrdsTSg28xuyyce8Y2IWszmgftGTC
kDp1b8pppzMe2PxcSrt6nsYaGd8YuVfHFdYuxetMQkXsrGlCertQhNapaw3rFGJqDkacHwl264vH
0LDG9WztURNg7W6dHTjQEG4eM+uqTlb6+BLZffiYiSDFEAGTwCGa61kj2mjF+yDWbKnZZnGanIyR
DkfqwKCGYmAcqjmQNLaDKzmP3m5RJf8JQW1rke+llZ3/aLxn3TehZo+BRHg9CvOyODgWR8c/m0zD
CtsLiM26p/0ER/cKVE6tmYCFJ020b26M3C4baDZQEFkU2ItS3+u+HD8zduNgPsazxMmbqfIEdB9i
i4XOtmbmz3HdYSifwbadCfgQJc5lodf+s4FsQLQhppcV9rAfYVzgrRYjeUKu/0eovujWhw7WdYvG
6E+o5II+puTUnhLvLRDdcJSzCk6p9JaUubPLTUjEy02Lk2e5RDAGOgwcFItTIh8GbC6Lc2Jx85ij
pW11b/iIMnriVGseCwPAlrSjCsN3SNwRMtyc4OT5fw59bFaLabMUbI7fVNGkH3s/G89OMVyyFMO6
DqFx5c1KqToP2j+b5aqOhgVR6XyPTvncFb04/uNKKpAs4pcu52IX1Mdp3iCXy7dFiafB0GNrXU7i
QXT6yxIVCrKgOy0bX/f+vhT+1yVeDOp/TS8/SxX5TXMM0XLJnpX7/1xdLumVtylStzr8k4RpzcLI
jKTbCMQCaebot5YNuALMKLPF5J/b/AyQHD4we72o8GEPz86YQqLZxDrG6eC1jUAghBP6Qn9+6qLY
j61JrJ2iHgiL9IbjRDazZ1TV2Qj8HIp5ERUbum6URiFdnE3ynioUrZW5m3rxZncThRpbfwoV+Z9F
SJBxb5DapkbOF9Hcg9UUwED8ljRKGRGXjctsfSX0pPizS9o5/QoyOVXK2UmzfJ0MWtM+ZLmua4fS
8oE2J9m3PjsZnC6C02f0h8UcsZy2sDJS+KBmSCMkfKS8Bv5hsnLSA/rh5NjwPxG6wBgK+hKLBZlP
aVpEx4xc4D9OkWL2l5mlXvx9fc61icI2P5rEImx0qmpru7CI9gqQqIIkz62QsTgm1FW1JuDt3INO
EYfty+L4+MeVsFz6l9silz9ioGo6rvwvWnDv2wq1wTWdipS4ioYkZZGVF3qFcGsIal9BnPNXEwpU
sCK6orvLYswU9ktWZrDshtS/AbfatSxzv+nBFJsigMASZApLeUiMYl9rIEpC49oiVqQEHHE7FDDX
gyBnoeI5hbXcJeSXfwUFgENarC+F0wxnv7MImbvH0FGeoaMEDyUaA2FpHQ45GoJWTG/JpiU+w1Tl
fkyi8dbX1TgbHcpN6LsmBcLArbfS7GnT5B0x4MgIyO0U+yJz40egVAXwBrNQmxj85rZK5+WK5zyg
eOmfTCq828GviXsghuvJcxyWUYYeHmJ33JmTVj4WDegA1wWx4Nfl2gxo3TQJMWsUXz6MwIZbUc9n
63Qw1+TXZxcDnRgUQkvsXDPPLuTITHRnyN/uiih4ybv0V6OHcETna9TimQIKTip5GmRrGTj2+1BC
e9I846u1oelbtoH6wiyS98Gut8vtADjpIpjQiFwra96aotkLIBcgk8RnQ+znJsgsakq1cg/miADG
nJyXihDPd5s+/7EiHpzs5FK+C2NyNkNU0hSa7/Vxy9YORDcLL+FOFhFAotyItaMumON63di8e254
Yjof/KhtMhhclNdZIbK9rquYUs4uKfrhWZFQksrbsrFklSCeAJeTwnOlXCmMb6U1iAcK5yVqSYdg
qZbsJICwx5Z2O2uPtxqAzps1yuRQ9tmVRkq7hXZiPkbzpTGZyDlPBnFo7JJDB9feSWb2+BTnjbY2
HXdcj9MoNmi/FLta1mswbeOqgx4JiAnwvjdxBsrbsTnqsWMeZJn/LppWR3VaVW9BB1agSCTFNnvS
NqaF6Ax0cLdj3qBImMqSH110D7LuEIF4ehtAdkAlidepG9UvHpSdYzl0zRoFF/Vk/QE8sMOHAOEO
cH9AIycnZH+DupLjB++UkDxik8Cm4TiST01NVPZgiPC3laliKyVSoq0hgfg1dfXW0ODA1Zvf7ClF
9DVYD25QEhpvmi8JGIYXOC65lxJ3Mar02AytvJV8C9cbi4OyVHlZjvTE9S0CmnbeSKtr5Dn8agx1
5XNe5u0V+fp1uWZ4iPY0vaZz49XkbUegzMMpvh20IbffvSHfg3MtfvQBdbYQAONDlw+f9VCNF9qi
1L6x1x893zGfnHkzddPFSamjQwOEI8aqb23W/MmCNFePaJ/WLdIKkkGbfpOEYFUsZ6oAl9BtCy0w
wgKxSDnS0DZD5p5hV1ofJsXKVYxM3quM+IcvmUoAWqev3X6iu3I3g5QI9oNIvAQBZQtwJ1/RXEqg
VFldaBC1a4Jx3F2VOSTi4Kn/6efu1p/i6TMIOhRRJPlsIt9qN5Uu4HLZo7qrOfmlrafk5xAlG7/y
3N9aSnLPTutI6mB65p8EiF1OZPEnAshoV/hxcepbPXhqR3JKnOHdCCLrtXZ04GIRs3cz1s1XJ6z/
vrrcS4eTJqnDVFHIsL4TaHCphtH+sC057eswQrIyX62b4aNrDBR3Zv+XdPQJ/Cisli7Ib1CokL+l
ARNcmwqw4xbZjaplsXabiF5pMlI3obyruz+DgvY9Eo/4xZ6Zd3RJxkOEP+t5MuBHNyn4XNua+pdy
7ziR/Zeuuh+CZvJ7WY7dBvFOccujORQyKLUVzDb6OGOWfvSQktEmpq92MnzqGWY6jg//25T+U+2b
9e/eFbRmQmiWkzhQ/AGAJjNSEyqH07LIKZE6GfEjhFqcRs91X8Kpj7YpM4K95k3mJvI0Y2sNXX/D
kfmZJ9F0tCcJOXTyNoQIVG+Adb0itV871+3vBcd8adnqlmhRSTyqbxz5ExFM6vhi2+gZSEnZqtNo
u2BbO3UXdf5i1CSNAbj+yk0RA5EyWdeAIX6WmjQ2DcmLh2gCrstzPrKGzDpVc2A0tIrXNaGd6xEK
8GYMKpZoyN3fJzH4K6guZLW6HxYd/qI8DrVu3Kxa7nMSh3a1HbYUTOMDFBxS4wmFWzswcw9lB0SH
8VVsNQV3Ozapy1hhLm90hVkwgl1c24ANtgK39b0Z7WAlReme8syip+cQIQz/ITpSPZr2Vu5c00yP
P8EazZG62o/Y0OjRpQNr12jUNiNn5J9y+GUPPT3Y3qqulmYLgmM640Gm7dugmeHKF4VzSVv51TRG
c8+jigjbub7p+o3z7X8OgrQ0qRzjpTfM/ByownguGTxxM8ucmW9pvU6T951WxkaLhVq5rmtuJ2J4
joRcl2uZpuleThTmfFGrY+dY/iptAlZnys/3tEUYxPRovCCVmfPGhLen+yWudjsDs2ztmiLS3tIv
rp6rxgL4pgib+vsXVGa+IXX2xQUyt/GDTH5LyMqokQlc72Pw4mLeK7p1r7PEOupZXp2rkD6uYciN
1TnDczwN2oOhuv1yzXHhCDOmyKssQSe6UxmvaG5tHC+xfmWT+EWCn70r+PW3kcSInEvvu0cSSzgd
U7E12az1g1I0Mup6epUDwgvDT+zPoHstoWlf3N4fEVRK7WrN8NRxJPFPq/QzibL/uWnE3tPa33Qy
Hvs0RFioWUwtyCo7a2K85LGRviba6CGLGmPM7mlwGwlvuXFUwuVTZKeR8lX8Hhx8e2lsTwfaVOk9
L45NA0G6gfxwinTtLq2If6GUVEhdc3oQZXYtHUJfINZh9Quh2WFLmXZmDNx4WUzLolXnMDePfS+D
e25oCGCS5LEtkD0MbiAfZpyU8B/ynmVVNX9D9E8asclMsHAepf1roY/tleKF/yCVV7Cu6Jy3Jo73
0Fen1QBW7UjTuNpMtRRgxHiucurgxMu9Znr/nrA8fCM+hdClnvTgsK4+587jdxLXhMmlvbsd5cgM
raCBwLfJr3bVk5xFfeGk9aPaEw/0kwrvTeWJ+dRnkb/LKI9tKpnqewxY0crp3RQmhjyVdi3fCG45
JVFBNtN8mHSyFPhP6+EpG50felW48xK+f0JiX5xtpvbrMDYSQgvlXnUUeDMrfI0It2fQzuOf4Tyj
1AizQQC7FUS4Cf/JsmqPuLmu++EzsBBLHm+pF+XIg4zkcerm/n2obXRzal+1MN3OFGuGupCK0iSi
NQycfheXWXpxpHW3PbosbqJNN1NL8k2PCPsQBUO4y+l90MKX30VPE6htir+o0dBVMzyyMjG1n0w3
eQYpDMjJTsXB8bF9g5hGAeA6+dkuCEsg0dk7goIVB+kbBvseYzGAp35aJeZgHezYhrtJVJJT6pRY
qNcDZGLMd1XwQ2ew0HEW3isvvTUe0ZV25wa3xLTUvvLi7jySxQjNN3L3hqCfarb0stzusxA1NOuw
yM+DZ4CWU4xhSfThRF7PBw5RfWsbnErymqTwNHQcJ6va6spHOF/tmo9A/8lgKcTX5kNZr5GaFPqG
6KlKMwOyHuF7FLCMZ+KV9WcO4AbLk6Izatss/EglXKTiRDg3W7Cd2cadOoPzShwS4gwTn/EDWVRr
giysVXOuEkZ50YzHCAH+nhlHuDICM9/qJVjajHvOjT80Z9bKD5qLJgv48OvQ5Few8taRuUm5KW2T
Ml8aW2emWYxu8jNWdfo4tE591jPtmsdm9uBnuWKEs0GBkrAFZAK6Zpbne7tQ8mwk4dHQC+0xjCZj
NXQcyjnVsPcGSnRatm8q2iV5UjwoAgEftHoyjqTAPy43FZmBnLYAUV7l40NlZi/YG72XTlekDhrB
O5mSLnzM927YD5ROntNEUAB2a3PfDUJuKzsDjUadxDMOKhYcMNWEYawp95HGVKdw9ibtii+iG/pV
Kpwvx23r57TibC+Lwv2hk9JuiSi6Z6Nnri2FjSZKvtBEBoBI3PKgIjW8K3RJKfBcMiLt/Khptrxn
Dn9Y2h8HP4gkrA6HoACzsGrULuWdvUFRqlHxGSUMeWo/VDsvd62vITIilBpheOingKSnJLuMHfMc
0fjemrlM862QFXd6RnwCoVDnNh4gt3XsiXRsh3eMJ9MqRU9Bg8kb3pmzIKQMm2fQapjqo+yJNUS5
6csm2LrCbQ4OBYy5dhBdl00yWLxuaXSbIFKwdJT3smwySruj2az6pBjee7Lod3UapfvEivG2uAEW
HE2HDt7mVxkyHNslChhjUJAMVayfsrA3NwUo2C8qVY/KCj80RyPvWnZMrTgVpC3LV7/184fyyxw5
3aUt4Xu260O7pZ2DICXXkG11+R4zdcovO2YviqBUXJj2e1drK0Yp4yGstIKKvc1aPSletCATZ51q
bRoh3VYsaIJMG09JK0kNBcxwNjXy+JJIR0Pe29ZRIdorlWFcR8kyU+RezdxES+eAFYf/JOu2oc+f
WtdWV0BPl8gdIKm2ApFZQcNZQ9TieWizVVVDU6DwHUgOtKyzTnaWMLv26VHhWw2effjThLd+ScsL
3lrhVaec6QgaURG+TYNT7t5Y5Je4W/LyhsBk23lmf4n3OIKjWxTX2asD8LEz9P5am3M3sJDGrYls
71j75YfRxMYNHcsZLGF9tFq3fPVK41QOdUpDpo62yThUFCvS5McwnlS6730zfKn7sX8BsM8yJPtF
C0tdwU9JAlq1gv5eEG6GkHyzohACs09aX72exqsuewttVksLQlcePFkCYzMxNitOHvlBEQ7MBION
KzOKY9ZwxhlUXJysSQ/MgYzzMAyUz4RDe7jXnZdYqRuhEcV3YPoW4i8EKU10r6wpX3dtJj7LKqKB
4zm/LdrsbhlUTEQdZvFOsK9LPz0VjjCulKn0KxZO/Yocj/jxRruoEtgyZalPAlxHgNVxchZR+K6o
CR/o4FHuY/lOzfkxabAx1VbxEiqzfbI0f+UUJV165qGF3ujfrUY4JJGuxrk1dMRtdE2PYM0pGdWF
9ab7RF0mo0b5n0CuN9NFLjCMXn7vC8IJhC9/kYP76lXIdDCXTixfZbWjqW3vqOs1hhkScdj598Kr
rnFWbClaYbgWFMlG/MWJw5kOwGjI7E2PrJ1JVec2dHrEmkC+u5Kk6+WmOJb+thRddYAPS82QUTNP
9HDLsJqtVdVT1URmeRlN56dNSWstWu29gNCPrbzuHxM7Gh4Np4oADyoytFWLiIhucur46P4HPX9j
xfeAVaneNMAFDvRjvJVCeHmg+25R+YBinpr1zUMCoXwzuvbYtZ4V9Qwcjdqr18JIko69w5qW7izN
8q5um5wROFfPrsPBVGpiY2qEtphBTlNkpDhZUlQ9+EYc7PE2mhtikV7NKefgm4rHGmfK1sZEj+DF
eHWTpD5EUcaEwRBoGcbqQFcMMWID0FaEU3TN7eDvTRJg4s/KqSg4T1XfRaG552VDhCJiCHyBlFyC
HIw0AFND1HfE/saT14rsoCegKKooJ++uYR2KAAJ25jT49tNI1rLbqKd03sDVrTUbBZJXuxtFV3UD
YSzu9ewT+nkLm9Lotu6MbFHMVih1WykqTi1Fc9NGK6sg/pletLHN/Zp4laGCPd4QkovbTx06jbLh
2Gv9HliWt22opGLgKcnc6OFTGUl9b13PP1PS9gG2xulGphOgVFcQBptJcUngeN5l+kKwcL6JjMTf
d0XfvCANYSEvFRkjSv4qXGQm9hhPm6ofqpOTI9ZwYS8dUKmfwE6ggim/ZVhE17FbxKBje+sTDsxQ
f7W6Vl3DDOlVVpvaUTOi53HSCPAVrfsyKo53uMjGn3V1B6JkTUeaGjUaONV8AQ6ePgeXNagTWulu
uYpA5OKKCY04JYKVLsoYFJlh3yprrJGXTmSLOtWHJZX12Pe/+t5oHycZYWUQqIFaSrCwpUmgNTyS
1vsxZ3Ua1BsfdQk5rOF7ag/dLut1/Uj8ySMHGp18U+82YYte1G1Cb2/Mf9VYVMCc1HTqu1puw25u
YCehfR6WzfBA1QdUDa1VsYqR8xzQ257IN9Efij5Rm6Yv3wqzr9cIja1Pt54OxWS5T7WLcUAICAaW
+8uOInTFbTo89159YXYQHPpER24rsvSVdmDwkMxyct9qTk7D3NqH9vhchgFKbWp6mRWfCspRTQpU
O0zRQlokXJUjEeWTWf5K6oglTyIfIKDaRC/G3dGgoHLywK9athk8o5tO10YW24flKmKvbuNhzX2c
fOMyVCWata6x1pnPsWJp+hU1MymnQ+WuMdDrV6F3+jXvTc7oKUOiYUXyPrSfBUnQz6Yn5R2yBAkg
5mfp6vorIem45LTy70vLbbBYG6jI1t5TGvJJTFd3Kw+ulFG6zwmq+K4aO4RNRrMuhyZwV5HglGGg
QcKM2tJCjMYvCqOkHzfDnSyHnjJ6hgHARbDcQvO/OdIkyiOfrPUkO+fV9hFrjuCSP/hKNMaSVHy3
yn9tougp4VDfx85EfVFXcOuxn9BmYdmuQkCETjz4P2aXLJx2FNpxlB+Jxe3XOvCNI9W48MWWaKfN
2D15cT48WDpmsziRs3NA5EdMts3J1I3wlO1yy+4vKZlLG1+1pMk6Kdr4yv3oUsfbCeX+6j0qv0ab
o3wxEWDVuU7Gi47HRJ/K7BPh4ntEc/JcTrxEz2r86CrkCSLQoifOn8jtM2x8OXIjapS0CvJ6iO/L
RhsF9psp8E5mX9RkUQTTpq+85LJsSHyV+zq2vpcKbozO0oDOtCH55bfJKfJYR4+Ks9ch04b2kFJ/
pZ/e+dvQpc1sadpW0GlDXm3ggkzIDaomo9ijxKrhfxc0dTvV0c/KyP2BALb1laf2eqpRf7I1Z+/S
+zo4lH3XWUMbD+gYSyA6kwf/Bx604ElR4FrL3C/2tAPkllOatRYOBWXDOjtzebi2e/P/43F/MwGk
tj5Wv//j375/FQk5nBLF50/139kJIA1wCP6/iQub3znJi83v//s5f/MWPAc6bkAukes6mI1BSv8X
b4G7PN8DHOliNeQOwLV/4xas4N99ixuQptjOHMrIk6RoVfwf/2b5/27bhkGmqovKfyEx/O//9T/y
0uS/XP/v+WmYRv+n35FsAMc1DN/WSYEl88X9Fwt9lnZxakxBfegy4W58hE2T0dVYUHwYYPTAkwI1
UGSTZm6tmGnMUEJ3C7qoPBhdP2wKpsqriFj5lWMU0TrVJJhGepHCaFktZR74dxQvq53OmXRbSRWd
uxJHiy9giGWduemJY6CkRvxRFl9aiS5Ii758F+m3chSEe9dtIRTARbOYimyMOv5GxujvpTerNcfi
mGAPSlzbORPAUsa6je7Gn6f44ncmMCXYco6B5isyxAZbMiE+7MF5EBVfyyAYvM2/bK3xN6Hd7oeh
JjdtxKtGJNjbaOkRZZ7wgcGGo5mV+rbB4E2iIqeeKZyrJ84+LBznLtL8rEfE2Wuto9YInKezO0b7
crIpnST1tTGccDv6xCwXQLNafQLKghDdltmjGUVfbpgbdz9h7ZT5F5o+zamYRmONQqXFKLTSqEqB
90YOZaGmXdspdKUBq/xqivTPibHRL8kOn0zn3vdmtYVNlt3DyPtMqh21C6vhhNzDG982tvF7Kglg
Sr3qwchNA31MsIYqIzdmMeqrRiZfLcW8iPCnNGtY/RXGsB4TirxuT+oSmATIQzQa1Y7/0F9ZT9S4
VTkD/Ql1XwLhXYPffqebimE+yjfTgLbOwWMSuwyQfvTL0VgElWGBEjI2n5qOplTWynUQZPGmb2Ms
XZ1Y7W6EFz2gGeg3DGV/gRva5B75NzoRfYYorm2SrgqbbkRIsdeTbr2WDdqPKmH9n9a/jHkt5dSj
t8mw/KydtHiMeSPXGvS53XVVWPxAQZpP8ClWo+Uh926vRhgQNDCU9y5RyToJUZyjMVlTgmexk5Xd
ih7IEc/Xk+kXFzGygNN/NFXxWNXkuiObQjWA2jVN+VFol3wFbnicxcR4ByeRHXPLohKZfdUOsbye
EPeWtY3nl/lb1hFFynivMDtZMWGVmQ703dMOrU71PZmdOeENsC+xG+E29Mgrz0K+edeiUXKYpUrm
9hXc3l3RmdQv6gmXqR4xtSbgKyKqtKALTj+kYhkTiVXBMU4W13AQfU9eQe0d2moOedJ64s2I8AOY
QtIHpY89zFEMSjX9wwq1YpJGL1RDBwoDqp5l63+l/jOFvrPs/XpLcgv2N+1EHBFjWeO5ONPvbSP7
m9sUJOe4e2+q7kjd1DP6QGo0FBhYoL9ZVb4d+uQvw9yEBa2YvHcOoT8RbuSo+ibd4JCO93G0JKGW
htrSrnxpqajl+EH/D3tnttw20mXrJ0IHhgQycUuCBClqtCbbNwjZsjDPM57+fKD/PmWrHHL3uT4X
xaBolQiCQA57r/WtLA222BFjH9j9uNHdqtzimSb3OpW70AL4luR6wfHXVCjhebUpQ03aDPGx+tZk
dnBrX9MaJH7d0q4lg86+Wsc29GfapgzCxAuM53mcyn2oD5+ILKT1DG1pkJTy+tlUG8RNhbU1JBE7
gUNUp9BGnGBOfVeDS7u0lonwGgK6N3U3h7vIKppdERO2umZ2IERgdBqyT6oGOJMDJ8NC2e6DlJx0
dobLXkT6jTss7p4V7Vj3RArG0X0Z1QsSkeKeVUe9Sbr8DTO44RPNQOpfZHyX8YWWs40a74M2OQyz
tdEhShkaqUDGrcRxTVjfeD3Md6aVnLrVEWVZkbOtsPWqgKzUeEAmaaLNMov7OAT6NJgCnm4fOCcH
+/ApmQbjWDgUYVQeQkdAY5exjzlV5pLvydn7fi6unsusCGfSXactrwiHPKRRe2uenhKDMphj0Nkh
vMK3QrJY5z6+Y/M/+a5RgrYLFPOGbJyTaUL8rtbQRcIx14HfNKb+pBtTtSPFrUVzqneHpYxPgp7j
lkgYd8vVkl7aGaCGcI6OmRr8Mh1tugTjxKDDOApsePFcatbkIJoDKpj2jcX42vYACA8nTTsRQGP7
4WDeaqAVTsUQV9tUKzD+ZnVO9kavb9OEt9McmSCDWK5JrCoOWlNeWdOsn5D12R6nAnU+KeVR7aIy
Kaxnt18S3xKSjMyhrgjcc67KhHZhUswYPxvheHG3OpTXo2jWh/OzenmLZCIvzj8Q9T4duNB+HmWB
ER13MaqqNuReJnJ+mGsbHe75aR2TmNU92S563NCxHkqdRpTWR2QTIxNqhHk3reA11JrDqgjEGIMs
cH1WwJq4EGTEbbqEEB1QtG85Xut9OddQPLF2ELnAhZ75KD4AkJuCPLNZ3K7RpruZ1K6sm00wa0Vx
NMhuAmU6+aO2XK1pLf9/Afo/WoAaBt/VRyvQPfkM8evLrwvQ//w//1mBKv2/WEEq2mC2QSoNq8z/
8L6U/C/Hogy3pi0YumvJXxagxDPoZDog2WI6t4UDaeQ/C1AgYYSIOy6Bu6CXTIe8hXcLzo8WoGck
0C+8DeE6FpAYwVabm8DS15Xur0iTcJz0RVVlf7BpnHg1AoYbLSmTU1vVNx1jj+eAl/HjXEspCOgG
TiHcxCWq4KS6FdUSATmmUtalrIQqWriSJKvLdXasaepv3L5oj50xXLU2emqcebXvRiSe/HK+b38e
7K+L6HfUI1s3hSL2grW4kpzgM/7nFypLTYgJw/bEFo6vimk53qdabiKFYeFb4JhAGk4ijCtfZYks
+uP3Nt6l9P18c1fZpGzQycba9Pv5a6xkMBiDOr+pI1a6pU86EbblOdqxyBs3fRDeVA7w9BTBXGDF
/fb/4f352nATSq4xYTm/v/9iTGk1C9H5uWpv2cynnjGCPm5hXuUyBKaeHuuY1VyctzAdMBn95f3f
YdXOn9/i0wsub9Oy1bvPP1GjTTObk2/bVC6TZvgUkpkIVYjqMxYaxXTXMaOo+HszqGxLx1WwgvQV
WB8mAwR2iNU+PqQ/HxGD+3pzGaTa/35GuikKAqvqOl8rGeKNZIogCIn68uN3Mbg5fwXV8MERmBjQ
+JSgtsw+8ve3adFFtUMdsHFZDLZaiCd2zeQkT1VARLTThRd6WATXS1tulTkYh5566a1sKJTR1jEv
KwsXTTY5zimJhfI/PrZ3mKLzoa2B3ERsmlySYj1Dv9wQdj2YVmTQzWvrVxmgA3C06LuwiLmbg4dY
6PrWAT33lyvh36cdiZ3pmrZQ+KP+tZENIuglyiLOinmWeLbAzbaV7pa7jz/an866STXQJbYVTa21
/vsvH01XrZkYacpHg9iAd4iPgaOi3WQW8dkfv9WfzuKvb/XuC4YmSMaFnfW+mmOUABmU6T55pTVe
bSwp2GeDAYuj+S9srzP87JcB+fzlEZnjIOyBMuW8H5DnKHUUW4TON6WO40XrioOb66culvmexQbN
G/cGfUx/VVXjQ4dTajfXw4GhgTKsJlOKjra1GxPN10bHPKSZhLkC+Gug0OupHtYClUwAJuzIyH6D
QajFbw20DeKkzatgngbUTuFba2A6mdPbRpVkHKd2wuLZjC8VtIfuzui1r6K248PH5/s8VL375DRJ
pW5QkpHmvy5bRcXcLDtu3MyED2RM8R16TWA9IZ9Ki4a7Tm/gYgzaTg7uQ5sJ0oLEfDsWg/SmCdSZ
U9zj4qw3OgauTY/avVLl6FnEVngh+XLFwMWCfw5vQ8NWPrPLayWXQ8W6EcSdh+POurRNAe6i/R7n
rEBDNeqH4PPstIQfJj3p8Mnzxx/ZeE/sW79tS2fuWgcrm//e3aqJmznpYmcdccfkoPeYb8Y6+TGV
4J3b8XGh8g5uABwTAPjpgPrT2mj224yGSO/ifUXH5jIsX1G3aJe6/sUkF8JrKuNLFCwGPDskdK5t
7J3epljQkQ1nZfLB7YODq39LNBU95hPZk6NcQyNqjIcmo1k35DPqAB1CdIed2W1JK9D4N5Hkd1RY
79yyeuz6S4PwaZCaRGvSmTA7nT0KjJXplCyhu7UiaW7ikZynfrgD6PaohlM6YbMp8x7PgLjXdftR
2dl9k5DhSnoqcRFFv+sGxdaSZXKKsKoRmtwvsrK80hyZR0X8FG8bZZBD3U3wj8JHK0FTJYcbaixw
kNndq3n8PlfE62lVgRErrHPOHbqi9MJUtxJcfq4dhqp/gMHabUF934RjfEpbke+n6rGOcYVjyyYr
eMguhF53mwRT5Wa2GzLrB+2TUQKgKd3vUWN/L2Vza4sHp8Syltf2V2CMdLPEZ5kjP4WYfMwpR24C
aTmbTvFHoGw9OiH9jMRm40xQkLVhvALk0XQ3WTT/5ar698ClbGqdbNfoPTpSvlvSTW1o9zaxyT6S
hn2VT74aUm1rxNNDMFFsQ2y5DbKi+Mv4/8d3tZl1bXRE60Tw+8jsNlwd7pIy7epPrTXe9WX21jfO
NYSpx0akz6nrfP7L3fPvtRc6YGYCwzVcSKTmu9ppGyJS1rKetZcYOvIzcsa2hFZp1+6aF1sOC5CQ
k96t+Zz2cvvxm/970UnqiLkuz12X2Hvn3Y0b9tSTxqHk48ryM05rpC+0GsWSagBzzQt2ylJ71eg/
/+U0GysA7/dRkjdGd8I617IsTvXv5xmCnMbWlPMs4J+53GE7K8/x/YWEAaaQiXP2DFt76MhbxdTd
MnjCFspenOEJ0Zfxt6P596zP0SBnUxTLDcmS6PejSZHSGUSmt5RvWQXBGcEbUKU71EaQrtTMnTm2
aGelPmxCUd4gePaI3kKlF40PUMPQVGe69/E38x5hzJiqbNbDFDYQ2BuU9n8/phoAzgKfvgWZZqpt
Rhu4WiHhJJI8VeH8hkMbOU9doj9zTOTUQfacW+WnWeJpbxFTk4cYbg6t6C4iDPJgyQE4SYdiJN+r
1+nhAz7Pqw7x1zVLkcGfRmBBQX6F/PktEsEE8Yg//fFHOi9r3n/pLlhPdoSWy17t3VqEUE9NI9a0
9WEiYT33urC/NtDm7YqhZ1I2SKIZEvIMBktgscjIh11agabSXm/8nN1aqzsvyGuqjUMRHhU2rbaq
8xCjujs6np4cM1IpEQF6aRhYx16oB90sKeg5NOAnQUJP4166k+wOdskHDsUxtJhWJwKXQs5RGZPs
9/FHFu9AkD+/RdcwLEvShGEH/fu3SJvVzWc1tv6QEgYaRYcI96CMtPmw1MblgII4tCNxjEYsqX1R
TJsyegOr4tEcjTB1C+3A8hzIazA5CGVNSi9IwDeIEkB0JuXnfMJahVak5G87+y77pqnxsYmwL2Qk
6e36cV3/OJaXI6PemCuayDaBpThDekGwYLhDtwtFBFjB0pKOnaWCFkrQInDT2/uxdF4/PhvnVd+/
LoBfzsa7+2zsslGE5dz6IVFQlJjnZmsuRrMpVx5xlap8x7hQbUcAVY4ByM41W3InpP04JN3Nx8fy
noL6n29GMUkzChny/dCn5kGMs923vpvLwR+Fmk/CTJ/7AD1fbcyXaIXWxDDsVrSy16QJ4yafyvRG
uhVBzNlh4cAvAwB2uB1cqLIFqkg3px20aPjk1jVOUuBWEuk3cHPBJq7Ll87oh6MLNXgT1I7yOBkP
/NmHRvXIVmRAWPNAN5nkrmKXq/iNYGAMOdJEwmwHezt3PueV3WyUSx/ZWoLJT0mAosV0jEyGKGWp
HNyJcveT22Pk0J8tEbwg1nh0+oS5vXJ3squf+67dWnUUX8a1tRVN+KqMJLv4y7nlon73NaM+MOgw
OrajU9L4/aKn4yjXumrrK5G+EGpTetqiEzW4sKb/+J3+MH85LD5pjQpwS1Jfp/NfNlJtljpFU9Jk
r8LiLanqLbqvA0PnrSKmahOhbSNVHgtmIR4+fuM/LHmphQFZNAGdOlJ/v3HGvdNXMrAZngvSqHHo
b3o1iWPatd9NS9KRUYEnTUCXTpE6GzvU412OywRhj7YGw5eoqNWrsPvYX6rJ2c4ITpCK7wPHiP4y
7P5hSePowgSFj+KEKty7c9SFcW0Gid76RYQWfKxPZZu8DHp2O2k25rj4rUXG/7fZ6w+LGip+xK9i
97Bsmsy/fzEuUAzikLm7jKG/1i2k4JrmSRl7iyMvQxVgGnMQ7mmudaDK8MkM1NFsi8EbXfxCVilu
JyzaHqHPwx4ktYVGaH6IDdhF2t+WQOuk86+L1WbqlHwvAr7270ca991gIw9tUXCWnYeLesWsy2jj
6Oja7Sh5+/jC+eMVyxZJuQblNip9v7+d4yIphgHS0iC7GjvzSgje1SzAQw6pReqiJHhmgU+o/e2C
fdeiX8c7INsspsX6hQglfn/jpDXC0hBV6+dL9zzO4s6Q7A4DCCzbaGpu2K7Q/mD/mU4RyIkQqU5i
t140aOzDgxAABHmaW0sf9rpKL5aFxujHJ+YPpSgOULJ51LmZlf1+1Bjn3l7AJnJHaeKFUYWWqSCD
LkX4z77xBw5CMM5CYcJlvybn+0qEtNyXaicbc6FClr1ZM6fw46M6w7DfXx6skPmm2N0q8f5C7sIh
MK1Cb/y5h3hJWHVEgLd9zNol8Wh8S7wtLlwP5M/7ECEpDWdsLSZFxD5R+S1U8sK043trmn70STTe
90Z4FwUt7pni5GoW/BkVXS+MNJe1W0P+COzCR52rXxfMCwASrzpFsy12I/dqIXjbKwaWcDE40V3k
uMNzW18VFTuEeKLCc2y7Dt6w/Xnps/KoWYl8MuvwdanjXTpARRiLaLrKDKY1q1lg6FZeW7MG+PiE
/eH6Vq7jOAzG4PGl8e76jjQVz3bh1P4Q2ltribGhCNCFY9GTDt7buFv7O0dr3pLxr0XsP6y1XGYd
IPnSIEXkfRE7TgzK/Y2sfWfK5CHRe3GItYCYVoyn+NCwSo9NczEg0yS7k/omlhyb4Dbrf7+nYi9l
o8VZuxH/mhmqAuhopUTtA4G6aUSONSzVITmPRbmVkfEyqcK4RjYGK9ps/3K5/qGQj/zGoprLJkZS
y393l5sL3Wc4aTAC5GyD04t8U5XfkioML/NwFYNrbrENF+JHh3BfRXX0l7v4D6OMq1PyE45B+gs2
/d9HGVZKRedGdg0qFH5m5R6tYJuott1gYzG9Rv/rJ2Yr9Ie9JGtKHRwqqQgW4/jv76mwVPQ4YXjP
IXe/laYEsV11zu1E0WYfd7gbiyHDdVC7D5qtdC7D4BXMMHEDuMr8cArc20R7KdAD7iAc4ZiMY1AK
oxXe9maHnLyGl43Ce9tJDAOZtLRHFbTbam7A3elteglUTj61lJgISQAlHWXP7TzMW9k2CXQ3lwZ2
m921WT7SRSjBzDo6295iih8LpOTQNfPwkOOtek6F+DY4kb0bzQmfEHuiq9BY/xB8/JdUan4ybA1T
1z9RzdGw+bKMlKP9FLtpcqT8FVwFMXTgshTara0Pzd2y4pn60bqjsVE/dm9WqVa0zeA8K+upX4yV
1V9uG1R+TR8/SHYQd+Voa1djEwy09gv23CoK3E+JdOdNGM6nqMeqhq7oqS0MVJCz5X5GLoDWAz/a
pjOFuCnc7ImVTH8kym25nkwdVU2POrtzv7IJSq8q2NKXCnjghhmyeJrm5EFvQsITsOjsIVrNXyLW
bfncTS+itDPGDjP1ukWDNaXDqprnvrxPYvndjKrlu54ad4XKvnR5jKnFFPHVLPsYWkX3Ws2YU6J+
zABa5mW/y9H2sN8D2hKXBTuwLlsaL06beZMYOWm18YCNOrNagj0rVvV99txpSY9NjZ/OL5FMoVBs
idyzdBlfM7PH111Z4jamTHJ+yVCVfYFc38+KGDHq+lDqYvj57PxagKChHdb4WTDNSWrZl5Qekfqv
z/55GPNw2FUjNTllV/l+RnGEmqKMr4Jxjq9ABVDrDEk8DgNsObjmtXLjal15qmXzdXJggoAT6nBm
jeim12eo87Ndlpn6Bn34cqOVzXID5cosg/rm/Aqdvxn/dYJBYEkPZeNg9Qjs238e6qLfxqxVrjGr
RZ4NS2jVQ6eHdi4wsJmVeJxQTR/wePpjhzEWmxSOr5Qt1QVSnaeZb2AfSRnuMkRs9wIvkjEXxjO+
4fLURuxlNJbJelUBsq0M7RME9TtYth1ah0K7NRpqx27c+QEETc8O7eAhjFKS6doWzuP6Y84S/2pe
YGC0JM8OWq7BMkzHW5YJDTJ1DVECgnScfVInzJZ8ujuQPniuoR8cQacGW6PGxZ7oTgJVe0juKDAN
uwkwhbfMDuV3B2GwpcfDiQQ3nAWr2yibk8yvykruusIMnsBjEKQgupy1FapCZ1qeZigfmyQcoPhr
wfJkpjnxm4Z7hwOmecq/ZuuLAjfWcerB51qV9Gu2L48h8XT3TldAiDPqxxpCptemaHSqxcI4UK5q
SLbEN04bW7ABeMbSdWSvsZFE/uGA6VgjJbPVXMp6kXtZp1+tjLBBqToH6gyS/aUUG9EF5TVOuHBL
e62BnxWBLq3k41qj3JgpCMLIDtecAcu413No69pwiwKs3bkLH9sdAvdxII3I0yclfSvljcmxy7zJ
GKsrbTaX00QCSmuejAbbLd3z4A5/dP81nMTnoR9PxLUUNw4S9+uy5TopTaipWpN3kL/KjXCq6JWY
onljihA5YkmURBna+W5o0dskRZffL3l/N6vJ+ZInAKDboZqO2qS1n+3pybYR/Vix2FmVRuG4SAbU
lbX60kcXtTk7X+n/TvupWbpDq4XpZ9uh0b6+7uCi2WUVueDDxLBqqbJ9dBC0bM3GnA99FOMNWJIn
QK1fGUiyrwVauqxK7xOzbG6VkTpPEU6cMM6fpn7E86Tiq2h+qkRtPKjGLW8QbT6GfRM8ku2cXicd
mK71p0xgaCvaDFf96soZAWz6NrXXOyaZjQyd4N5dH+ZOoKSMFnHKaIF6VWI2B6voO2+huHSocCw9
uoEjvBhQM/22cuYPw1/IpP5tGqd8W5dJe99PkXHlivhT0w7tfbc+GBP1g6kkkha/DyamwabsXLjj
xVhgUMStndwnfZfcx0XlOaMO5afBD6smeRgd9zMiv5T9msO9aKZcI0IejBWo0v7gix6x14w9k48S
txB02Y/bZCS09jVtuXxTwJDwVd3RphibeseA51zaBKnt7C6OvGkFAoWqnm/Oz7C2IAROs629aAm0
Mot+3oTsdcqr6MbJntw6BM8x2C6lsdCEbWgZyMqo2EgE7p6jOeaFYzD3urW7HNw5l2uIl5dW0bWc
JT48I61OgnAOCC2J64/Yj/oU8yAt2vbOjNE0WmTOn2pTVad89Sy2Em38ebIrBf8aJSMb/QBox/kB
wf2Tkbq6r7eEqwu33qmQaHIRBC9L3J2cCBRMUgNbHL47AdzZjDobH+DkEvvZw3Das6MGTyjhSAtk
zoaOXQAXaQJULb8w5+XQsI3Y2CLeaYPrW1b1GqfppzQNUKRm8z5c4h8QAf2GXEdbG8WuaAVHwbpv
mNpdKdVhMRear0Fy2UbtM8ZjOHrNazJcCuZxNjDbqRNfoAJ+0rU5A9bW37Gch6aIJEWmJnP+YOOH
Yw2p5eJS9d2zOXe3y7h2lcnWkeE669JZCgRKEjggMn3GF3kQi/3dNCNftLE/mRfQthnWtDdkctfI
IV+XbkIZapVbLQxYtEo4/Q1iuUmHsEErFDFkWA472S/QVAglZTOUXBjl8kTK1i3Wn8UzgKWmzXK0
5uxuKDaiZ8uErvM4kfOJBdjYW8Xit7G2mwfTT7E02RktRzn/YMd5VxFL6c2yEdu8ElQg89nitLFk
tflYVcFaWU9PWC3GS6d6TNMaNxNspkSAoexboW8MrOuehfFuF+Q69Hz1XYHlhvyJSJmMmLvCDT7h
UavxXc3Y2xNWJpqer0VGuUVVze2pbrKkV7tlGTsyz4lTaIuL3HIGepPaTTyBMl6cvV0uhqc3Mx/I
Mr4WlX5NqQS+hvIL3fQkmC/PbZfXCPsYzT/zSEKrAWaLpgo5LoSnN43az1p9ZaYEG6AIKbd1Zd3q
jWZtwDURF2Qk28z8bPbqGrACxWebSzXNswqKZ9LuajgXOGMKuGFGgxhwgOejDSh+S/Pa1thHFNDv
9+1gIlZ0GBKE/KF1Q+WVynrTCkvfYtqxNik0sHRY7vTWZYds2OYmIJRDgInfpkUXHkCgAD6aAFfh
0A03Q4ybZZY0LZzlCoJAfzFFEYx9K/Trsbw0jfiRqONuQ57VBZXAt4JSMoSGTdvnP1SSvFktQMtx
AcfXs7LYyKHZpznfsRjaJ2ewvtZGhcAAXLH9SUCVoRkdupD7RywJk+42IA+gDKkKChk2622VdKQ4
7cu0rTzy4jOYBeF+MZ0XVByYw2s73TcOYIm6H5h2DcczElLA6rm7tBKBN1ufPtuGpvlyHG+aarCI
MkHuYNTjqS+Zl0C/HnMzbvygyAC56MuxrfvvBRNgUs3xXTc3N0OCjr+PI+kVdYWSc5xxA6/P2lj3
mtDtj0DtrijnCH9cQsAnk1WeYsk2lzqjvYL5MiU0pCDRyS2g4Ne6bHaAeguv1KkZK5B1UMyak+rD
BpVBS9Bvid9re36xT6z6VHUh7LdR+fRu6pOhNVQUK732dDetTyb7mwpGcGX6vd5fnUmAtZirk3RA
+mIFsLlLIbdNDYXxUqjt+dijfCr25Dl9pzUQnxKidU4Oe3cCEFvs+Uj8Ga5C3cv0tD3ZdSKQ962y
j2ZadkOsrss0PZgh9gpslNC8QPXAY6o3+UDyXb+ehDShueAW2Em0QOtPkS3nQznbPjlnG9Tt4zFX
KLZBYfELbAIvVOMgb3ZaDQpEf5grZCPjGJABIM32dH6gL7iXrekCprB3U5uT4NPZAolaTq5CBkB/
WzeqOMW29txowbhv15/OL7EFv4wLmeyWJj/FZV2cljwqTmpaviqbxZLVIyyjEFXtegcbPX7brtwk
61mu27ZciWfFicMrjqB2PNnl1jEhviuO9OxEHEV2Stdnxhj5kCe7Q1r0nxWGX5KF/xtGiT+024vC
eCoy2Ix6Y8P+WP8xyVyGyvPT0QYobpnyUBdzeJrTNDqdn7nRctBgdi0B0v9WYLeGVuzLphbEUDT1
c1S10/7nj1rkZiQckZYlwH+hpGCXR5Izpu/kdH6YgcKfpvIZDHf+82XVCbUpnKSBf19lUGOBZLHX
CBAA9r120dTpN4ONKeSURBEiDMEgDYdrK4XsEEHor2NfFY2ih6aPdDyZ1wzJ5ZN1lnYw+MbxOMQ4
rdnB7cwRafqSaV5MFi24DY2HqUo3CXFc+1qrTG7yFMFGK5t9GP3AtxkQ8OmunoEGFlxxJJVI39uB
zeYaEv6suct2TCEtCnoPxNUwgKWg5nsiK4yOgXXW3dfZ7EhUi6ZdCiFrHDtI464R4b9bgbkqp+rN
fmTNfI5F2Z7OZErn/KobaoT1DPNSXJxf7dffsmsD4GxAqUKbIZzo4KbOr1tRQZDZ+fd0p1c4As4v
nx/Of/78jORHsQVOqH7+68/3+fl4/l/LlScL87jZ/nzx/D9V58P9589VuDQ8pPq4Gv7vsU3ngz//
zs8jsWc4MeYifx7SP78YBZGzmybxDGE5Zs29wr1TzQYjMDFNh5Bg/8G+nlGw//x4fnZ+7d3vIeXI
9n1fPJ5fPz+MYWOu2tn/ZsnKsLX3ODdvzi9h2152DczativYKqsAdwvBs975x38eloSNdLnAUYQU
zVPG9P5CrHHiKrMuSoO1eFS35IWPdeA1ZU3GsCau0FA6XrXY7T7tEjybuRF41QS4Rl97gVMyiy3i
uLcpMbAIhYa9JVv1OxMRwngG5zXS9IjUfvFk2FtYRI2WeNliugKaDHORJneeU5yBoG/4ouqyzYjA
ykzHH5k+6f4SEa7orPASG/U+3d5Y/6bYutxElDrYZ8NG+MKKLfIaBvJNnS+ku+VWgs6VsQeI4Y92
6q4b27xDsILsc8LeHuDvLqnYAwxZtL2+yK+uvLUNYuqm+lswhRm5DMAcpWmw+w+6xwxrvdbjZksG
J8a2Eh+jZnHIDrDviw5xUbHUB7ZWt8sMY9Id5k2L+4nYetO3jO4yg2q+VfiXtjDrySYMsN6AZrNG
msBx6XrNgBEDCiPAmaz+Ft/jJL+LRWBuKgu8rhveWuUEHKh864S9g0cQbpg/fwyDAdKnY+OhrM4b
WnGBn59dRUIXYUJhwcaOYhE1FipiDSskkgsbfO9GWarL3Kq+TP1NrxefgrQe/SZUyqMY6d4Cw/hG
vDEwJ1W/VmH/oHX1jFl+rLZxMZ3CJHrJk72WN0TiqVWW2AvPbGAN5TWYmrJwT2GDNiFmbWQUI64t
84dTBMYhGh4j5FufQpjjmyoOLjX0KSdjPs5DiRrJ0i9hS1S71CV+F9tf7Ol1XvyMEbWm66R6LYFQ
7Fq2wHvDDgkHxDK9JafB2Qz6IH03bHDCYHPK5rDcGi02jbZJKWsZ6TW5KeGhDZYfaBzTaymq8kI0
6pQPuJJmexjvLIRncV49a1nVnqSAKt0nPasdUZdXWQxxYBCQj9IYoEv+pHEIJ5vSBzaVgTZgQETO
IjKxL2USHFqzemF3i0W+MUs/lOZwEzsbvWfJV2i05au+C/Gpy4bIYove+gxnz8glG0KQO1tKYCvh
AwNLM8cPbGhmP15Bkwl92VMw3KFjclmZsDZAanByGudxMFWLv25DAhISFx08Tq4dFwT12xhK6zF3
iuoSqxUzUV6xDk4p2Qbouxcqiaiioi/455jhFyv2rKRpLjvqQ+1qexe5arYVrJedGtXnyaiIcvuW
ln1zUwd+EjQJuVDmNek2DPmTBt9FL691A/XHYBPu10Yg7pN5yPeO3YLoyGyXyEjxdcxgy7fCAWUf
s97vaeCyrdguRvxsgQTax0VPpGTJxgmqAu7LsMCkXmd78npaqh9x5RHiNlLGKmDQVUAZzKzZRfwR
kNvJse/bjdAx+PdxpnYzwLM+U+Z1ZtIWTmF7eiHmYTIMGZgz/WXVgFUaIXEaZ4d9HRX9bHkDSvqi
lfEXraze+nESF72BBY6VvOPnDnItjEX70HZzbiP+f1Cp5o7s4u9RHOynwgan0cUk0MQuXIgxwldP
Xu+mLpBzQmZYMxjjS3ROyqsQbDN1imAvmmk+NGW5+GSYgBM1x9c4Luc7RkCEMANmxqaewIqnSb2f
R7IomiV3jhq7OQPF9yln7x46dXkyBhZglm4+CS0P9sS5W0fMxjZLII14riE41X0yeiHM8ftusl4D
+6qsgCfSx9EGG/RBIJLbpTRceBbQnRebtVmTc2uvd9FoEXpeT8YNaQhs4twhp0cpfceakWWyUL6q
1wdMtJGgNEdM8UUnXeFrdUNQWJVe/XwwGRs7y30L6ogFFk2Ine6OtP4wvvLHZB1dlgUyFZLttpJ2
oKQFSHEQI6k9pv2pRTh/YkM54Tykf5GHa9anVcQU1xmp1tWk6dtNeIRCnm3NmBygSiswJoZkWkp5
cOZC2zeQj7qgb0gAfBEGYW2VVcW0ySPTe2oJ7t1jp6MtPEH5jFS0J9MxRObKaK3NCYUhdzwIvX+Z
iyU6ymDgb8EADAgeYV4xd7y6A0RX7arehMHRujHsiS47xVZabgoi2J04bL+P+fDdJFoyxhO7KYDG
EKVXGKwT5x+laR1nx/LndHaohQIlbDT4Ji2gKVawt4YJ/Iu9zKZHurkxe7AvzEGfCY0W+yQunpcu
uYoCmhrhmBMR3dgalxtGDzIzDyFVrz3Kq2Z+aANGWZyeoPFF+IVio71lcYt2xyw22gTCdHHc5gTv
z21Mv+jM1Q7OnenyNy2Gx5ua07emHrvTuK8w1m5wQ5FlCkRl3yaPlLwxH7n7vrBu3EW5KGvhIEkz
zuBMjNcjfEFWDK7ajfm6x1LZfOFmGsDXfrqN2lOH+Rrnu7pJWQGGGRzmxqq+x6nLRSeG9GpK289p
ncT+TPFlX/bD3qZqtmOdHJJvizCOmEGSN1PjKhLsQkoyoMZyTKG7JbQMGLS9MBTLfmxIqY8m8p6o
1ANc7OMbYGK71iLRawnRzyV1xBTL6mGARb2bv2DpyD8NNJC8JIV9LYuigM5CZlspELARq3Q5oRE/
DmH6OhphtQV7IPDgpjR4MutblrmmL8aGMZZa18FolmDXSRIfaKgdqcv8H8rOdLdxrs2ut5IbYIfz
AAT9Q/MsS5bHP0TZ5eJMHh4ejlefxfr6S6cbSdDB+0KAy66yLVE8z7D32uPeaWV2bCTRK0qEe4yr
gOT94UtDT3mElh+chiCIgCEynJGTybJtCICKofu7MArQAenVS4NMgKfapocNR/NqBDPYFfRY+nTT
kwE6FOvVXeSANeBuq8MkdQdzh3NLPlnhHX4LjEPCNvI0Mp/QKJTPaOOzjY+5eWW0H0SDiYeTpu15
iJMP3m71Q/ktZb0Tl4sg/EOSffGetB28P6ENS33+EGVcsVKumR2srhrIJ2LGUHvRph964w+Qx6MP
NVIGw6qrHe+9GPFvIgJkSuLN2efVcMXBL7E3KHoCRklOmKY706z7FaFF09XiaV44qV3s85IScuQf
2gZavhnr+NMZuj3RPN1NuHF0YWd6UYMoHkne7hhBGcjR8j9QFLql1cpoQ4jgn0xdcaCWp7r/YiDR
nLMUmxZxb6cgLoNDSpYozl8LAkAy7HWI17y7dOwbWtsdU5ZZ+HuhCyPqYbdF2Uk4G9iYrmdJQvNC
1hXRNICRViFlisOFe9DN78Rv187Y4UrOI2NtJyENbqg+CRO+QIsnMIvY52WIB37vgOQGzwnzH7NS
Nk4bTcTuExyYrT1a7p6l7a5T/d2xHcI4U4kt1TS6jaiIk40KTtfQ8fZo9+KtpevBKa+pYfvyXZrx
QIVEGEFpBLtCmF+e0q19kFrnwWKMYJEQ7fatJOe17cDQkbRnNTFNvG+fiiH6wVrHQNTzesKRJ3ed
l/021yt3D0St3ES5apH4u2CsI6BdYTjmzBMGAELVxoMEsWCPkl477rokMDm3JHGchR4W3qIQqb0x
SyYiGiswhCbj2k1sa6n3zYzrz0Nyf6lu4tyE7AWb3OJO0Ut3YzGqWjlkmOxl5owLNxxf49pwjhaO
hUVhImWOhyLYkCKcL4cmEc9GDr/cZaRcoW7ZChc+EouqBHN4wX2L8fjCrBuSnlm8EQe75440IP0g
4LmRXXz3QR3ryKobJ/gx7LDbdxaT4cYiS3dMKPr6VOB99jlebHgTkc8xqhe2tjZtqAqQBjdFW+uL
uf88TjMoITVDlgRO8mkyYt3bfvBJvFZ3ls7aiFMC7AbMInnrUye5ekFx4TFREXR3dLRypyPWtoa6
PPXjAeE0jV/awMKPHbm1kmSLCBPFuTvsw0zi/my8cdOXZKL22VOa1t5F1u4S8cnwApgwTKX2ZhD2
mHvylo51uNGs4XukVjyVUIbm4drJT0OQ+shxtrww4U7ab2EFyENLQu3T7X+HXum+Gem3GItwHTjD
eLL9zt/LEuwREmYO9Sw+xyUOGMMuX4pyaM6hyox71z+I0cUAgSzhHKd+dikUdxJG+dsMwcmtiFvG
Q3ninrv84szU9shHNY33vqGybdSNEODwz5hLj8wcoESdg3jVtVCN+qQ05AQNMv6Fwe5B1zo580Nj
R2ojvclbUDYGl0C/sfY6wfzYRRKcm5ymh4hVemJFMd4lUdPapNFrtCnrJ8d+r5sJYvj8wNhuByP/
R1QWyzs99xChkm1N7Y4ZKBofE9TLM+dBd7c7/RCb8WfPmJipdceGJkaV5mlBc55aIonKgZhs1EA8
rVZ5q6wMf73X9oyGW3bsUw7PKEf77Iven9kDgqlcKJ9MwhucTYB2EWidNa49Vy83bQz8wYobcor8
6VgyKF4npm4BJ2TmOXOn9MZh3Vw78CNnDnCGbqRnSVmng3/COzocggjxdiL6n6Tua3ZGE5QpUZIh
QsNaJUmz6uIaW20RGas2NqONAQSxN44Z5O3n0kl4lpYWpqXTCE15DmLcSEcAyU4c6vcwDpZKC6MT
ibdPWWwlgMUJxqYUXhJ49c7ynbuIXSabgXSSFTEA49UiAHLJfiTdmDlE8rJN5TIeWQYZzhdaVG3v
xMLfDkZyQG8gj38fNNkHSzHwxIgqKW7FWK1hDhmPjnf8Ie2aFheB3h3GxP8ow+hHw7z5BJgEqWQp
9oipSFUNrZ6SsRTrKSsK6HpA9ytpsjmu3WhfqIiQ8KKOwHm09c4RfcL4n8ndOA7MXuN5x5+we3Y2
Kg0BK/dUh3Xiv08NiIC2QvZu9fI4eIlgKVK+Y4xVXBJBso4142u0derfMe8Pip54mxp+vUrd4gZQ
WV6KLhmuYVjB34YVQqYiUU7chbYEUhAT4sLBgQn0NjaawU0yb9ZgguIlcE9KoZR8ZMFE4upEEDX/
1F4Hl6Hq0fW5+Uel4Q8d7CH9YK5O3juXWG+7exprl7s3hr8+hlKrLBDmcdE/CiOVxPjRCxbJtnWV
u/C5j+6xwDAd2GaqS3Z47B9lTDhpGJjWsvfgLjvKdzdJptp9mtVIVwK9vgC0KLwfvwVHGdch7Ahn
fNhuQVo1yZgg1hArmIiQ4X3xiipF3+GjE2gRvCG1UZADSZ5kXTv9dm1UuBXLcbpH+LUmMIttpQGs
FWDRJWYQqC9iE6a5xLDgIVmnK8pUhigHER5zrcnk1Q/hCsm2XGWJ8asO141hUulrrP0UCYO5MMEZ
BpD8bHI84MO0S4HOdJuH044oMbEaBKL3TKx6H2CmL7akG9p/en2Pf2SRMel3QsIqNcPoyJvRdpWe
r7OcwZU5MP9xw/YsC+1jKIbvyGQWUrSwa0o4dwsx2ca+0sbr1HnBWWiZPBmV8leoqQoWmixRa6g3
pWUma877+a1bLrOhkBtreE8rkzLFO9Sq4H5vw+l065qj3iOaPCCP0aKcSkZyIPtyII8Dh7wbmkgu
GclQS6CvE/1SVWxziyr1F1kav9ctSQcTM36aVPQ8YqSVGyAJymk8kHq5zUII75GzMQziLyaNmHOv
ZPhlOpAqtSAhFbwqLVKNwoJtSE7yn6N+Mw/Xt75VNwuM0v26Z8mWZ9Uv1mTudowsxlpgZ0uqoHVk
kn2QuDrBrqB6B6sN7zXDpXFgX9viXjhqnYpp89S9zsimJ5QZOUSr2c+q/OWZdg6Zh32fKkZjVcfC
2bVzX68xWOsIEt2N2HuXWoJrwWEUjuc2ZYxeUzkW3lusBT7jRVFu6zkBuhbAcYuQvE/uhkderAFf
g6Q30Wvr2gHYxX5HEp6t99SyiMQlJqkFRih7CZLVOgHZmfZFXzwFnqpOZQlPRzZSXjyPmtNVw4mb
8IyWz4JrnjAHSZitJWntLIZGPaigJBcrSQRe3Owt30xXwAuXLD+jdaRksJ30AjnFsPDryltpBTHK
rTc9DDZl80TKOxCEUKzstoLS5/PE9WKk/XeJzVKh8aizSR24wx3s0c0w3fS/2t40lmlaacvGYrwX
r23Sk9dmTfkWVcYXiec5W47yd0PTvoUMGS616qfMmviExM7feE76u3fmURcgrB1xuAT19YBdcRFu
bD/8Ms3yGqZ/57YMskeTPVkTY/5tuaoDEkH2RknC3RCwfymqvFlGSsCqcVIKWayFS8g/NvfZ4oc9
L00WkUebcEo5tzuGRb4GaD4Rw9lSn8wwAOsk2ZvX70clvUNmKGNpEAGzlH7NVjQu6jUG/kMwwTn0
Un2T6DFMK+EqhPzG2ky6dl+XaUuDzq2EOvJWhn8MT1Y33XZG1BA+eCORplvioArO82HBzDGgoUag
GmAbiaz5YC2CPWmVHyqXyTFS402U3jIiSeeU4ywgsKdiQzjRD0OFRoZGPlZUUQ8kOcOgMbO/Q9Kj
VnameJWBRFUeUQGuM+QLgG7WwfG1rxwjsY6ndcPIkfNgpr4OFr+ePfgu/hGobkVoy1XEyvEajOR7
eEi6mNBGK7sOra3HsiWDVBkV5G71o0FCugbwJmXst+nsD33U/GM9KMLKkj7Ze/alYshiadxxNO0W
GQ5MCcKVl5pJmGafyzfLC/sDxr5qKybdXZLuB5XNZaFv1QIVieC+b5PB8/cB7NVvwWyN2R8kXYYX
yZ6dDOlWwj7F0vqiptS/c2nfnFCPL/FYg7eNk7PX9Snna2esGQl1G6BqvJ9bmxe4CXN6TXeG9CZv
aVBdpr4dFjlDsFTM6zEVPRRyVgqmPD2YZbGvM0JBIvh1+3JwblYJwMesuWlNIJ0P/GqrLCYlMEfn
8a0o11rpv4U5gWNxb2XbIbOzZRFoA3WA9ZJ65a5om19m1WQPwUhoy7oMhUdn1ZeilQ+KqnE/6DDx
J+hnJTXSGCtr3wUSsPagQJxltGkibrgj9faygxm+HH0M9nU4LmJlxgfw3WzuhpDesHYwmDcZrcCE
C8OI0kMN0OCEZG4zC9nX5RD5tyauuqU2CH0zjsGnh3BtqbsRxvEB7wHWrXZJdMcOhrhFmHxEgBq9
mEoZv2VgERg09MaGUPKVPlX6OQD2KdgTbknGGxagO6G50eie3SAjASWg1cFfzmsc3i95mLubNGhh
M4M1XjTCZEITl+GZtOudPtjBIaeW3nc5LnNXNOidzPwSdzk4+GjDz0FfrqX3sfJK9DZjfAmwDMYp
/gkzMvJtwZ6SFdTQ7Cdh0yoTuVI11tLRYeVZBolNqlT9xsfitSIYb4EdpGOk6b7nvFeIVoRObjbx
vkRBdS2EdilG2e1bN2suQRSBPhBxfu55X8bWYBwceOfLeggBIaCFi7NLrGA3N7mTnLJQ8PJ0ytxK
ch+XQ6kDz51v/H5HN+lpZMBWyjT3nB2XZKRU1GvxVEXp1TIZ+k52t8q1tDvyYnpcQoobuRD6TmQt
0H6mPLKW7jPhrO4qluZzVVKjhD3ioy5jM9Qlxhexo+VT4jXrrqrtD59BCxjehh8Jf8e6/Msj73aq
+1FC2Y/agmLrp+pRguZHDAQZj3ie/NXJ45/KdbufCoy864wBeZjoYR2NVjiZxlOnuda+MYfs7Jv2
liwC8cExWKJBJKQjc6v40FqEuAbt6F3iDE1JGJHwNHQtWOmaCARW6WFiPpokuMfFxEWk052PBIwu
MUiPSBYL60JaVkhHqpxrJ6ZuGQMiqBjlXev5AQJ4jltWDk9EApnMB3T7ZUI1voj7V3xywdzjgtXo
86dRWMOuGcSfQpBI4pMXRtyCjqDIHoenPjCii9TBiccVwGQ6X0Y33tFhzrnyMTMwvgeRaeqgObWo
9Va01s6+bmSCCQBv2ySo+yVa2pSiFh1cBUNB0dSZvYaPN8o+Dce44k7WtnBTiASQiNy43X96xuRQ
kVdqn1R9tFKJzNaTmbk4qOJmZ+N1es6K6Y/g+k78rnzYQWvtavroRcZ7edI7/doP3H5SD7qnPvX4
H5OsOhdyFrbY5ENSiYbHQgq2LFNywtCYXUzjFEmW25WyCgQkwU3lUXUl7Yrcy46rDsdQc/RdIPmd
XTYXs8n3el09W86cc4AzZ+9LSUGjYLB7VFx/08CGMbgz7FeHjgwEG4sA2OQofEYj/Gr3PhDCrM6O
NSTPm9nwhq9I71x5FqjKkWneOUgrhn8mBt0hNosTO1p6LNHtisAYN22qzFs1/DUFO6u6zd0T7O/m
0gLwN7hnrJq2Mtf5fIpoOaNbN0pQ3qFt6llgOflUMRds1T3SKv0WxIfG3WK2yr8zxlNLd9Cbp6Z7
qlSen3LMBTSemfGOMBEDtyERmLNmeKNf7PpzKGz/w0oVQY0uh6LB+Ifq0GO7BHuVmWX7qxxSpIuu
sA+F0XzSEehHU3ImBIm1Bjt58fqxOir05Lwq3JyyOf2xH2DR+dR6thEzIZkffBZUIDfaW8r5/YQN
4mZYyQLan3Ow0wYVUWok5NgH3lLV+I0ah4ThMOq5anmISEJmPtH3u7xtt12XGfs6cNJ7iDDO1eu1
x31xWVgdCFYGGDvCQXtGMsS/adgCRWBFrzJh7BoVTXjiVS9xMNYMoO2s/MzBObJU9ZIbga8mgFm7
fWW3jUzvxmTPtbOrWSC4K9RBEKv6WrRz9wxdQHY7DdvQ2Y70l5CF5p/KqjkCPefJbZn0dY3Ovxr6
1oWt0C3rKYZ8FY7rEUrUqmqLC8i9hPqJFr3KhH7WmfUvoqx9VgiUeV7L5C2uGe/UPn6xfpQbew4+
cCJj6VCEdkUniJPP4YaiymQPFXATToFcysL95UcuDG+3IwExusoYwW2blcM2dBuatpBvI+385oy+
f2RPX7EJ7lPmJHm4K3PAP509drced0mP7+DdlQw+syy5GbgNWZSY7oL3JC6PcI/7b+M2pvub6MbM
DdfEs3iXvw+pY3gXO7L1MzSmVbTS2Ae953Ytj27OBW9kpf6uJOjyroj9o9Uj72ub2NvmWlecCRpG
u+047UvMxc2wN3tFTJVuGR/SUk1EHYkmMhZBH4ivkRXRmBj6KU5BHwg/cA6mNZEwVLnoOxtW9VZh
fftIhV4aRjhUAw75Xx60dR24/x3oL/HlKvwZGAfdkzCdNqJEqBD8nVeVaExLQfzv3/GVK5vi5I9/
PE8bhpVloewEKkM4jm2021rNrgOyjl6cqSdGwST6pAk766UmP/gfH7qC8w5a3Aiet2t3eoUsPC+H
Yj/2I2aBIvocWyt5ycU9EEH12plhdO+tHs1Fmt6CPtaugA+2Ig4fTHXGU2MFMfK8wLtlZRi/Gn93
Ee0gDl1YLgN8n484n04qcDzGKdn4yCombZjMjjJHhEGbYx17D0tUFMj6fQpZYWEuEAe8md1WSmYO
AWo2wAJtQMgYLbSDCLuc5eWTI4dtU/Q+/pK8vDgjPkjyqNrFiNR83QEW3LDdRVHpNNXFrIo/jBr8
bQ1CeRuYvbWnIuctQbGxGAoW/OFIlDtTTXupK7J8yNhiqm8449ml4F+KqifN2dGMHSBtde0mWl6R
RebryO5BtX575wf7M0oZrCbkIes2i/tdiQxtIVUWnpB9qzVbTRasoXSvxF5sfcJAujY8dhEFb9G0
f3g5GRBGpAOPSWttyiKbj2LDeqLTtZ9oK1ssP86x0JxhrYaKfO230SmyRx1p8kH9Fi10LY+JLqM+
6kt67H5S08WBccus3HtrLb19QWJLi+sV443VjnGZwmrVZl56xsLhsIEcP6WrjPPfB60zWPbggWR+
wZ+xJtvJOui2fjIdea3yA2o94x46ZPm02U00oXUMCcAmpom2xvWsx2Q8q0Az34zvvGkv/hBEr7Fm
RleIIm+DGxCt7XgV/ra4v/7F9Rb+dMIBGwYHkDcpuWHMDTblSIk6YXxlTVzqm6aWzV+iAWlXE6ey
RYwP6GXzqbXzX2mA9nJIhfWGTipGZPesOjqS1DWgiVqdPMdNefXsTrvSMCACisHKVlMqj0akHRrB
Kw805c2djHZndx4IRa/7oLMw9hjHrCMju2g3DEaxCQY8MzKfynWADpTBSWa7A61q7K3NKKxBmJqE
P47yNWYqvmTZ/Su3zfhlap9cFUNeDp1+PTXtTyfUfRSGvxpsMmYgVRy6ynKAx0UvUVDrx7ZQwMRH
bVpxTvjb3rS7fxgu//v/Acb+XbGeSqJY/QON+b8+/NdHVfD//5j/zr//4Yxz//ePzpAJqwbJ0//z
q7Y/1eVX8dP85y/6D/8y3/3ffrrVL/XrP3yw/gvDv7U/crz/NG2u/sn0nL/yv/rJ//bzX0Hqz0ZH
zK3/d6Y+v4uMkv9INP3H3/l3oukMrA9gtZmIP2wLMMI/mabOv7iA+biPsPWYkZR86p9QfVh9zb9B
9PV/gVwE1dSB9Aanx/z/QpjCq8Cn+r9ZzW38qy7/AeUHnQFH7T9RAQOTS4SEo3zHvOynSsm+Afyl
T/Uf6JAwwk0YZkH2khT1SUcAP85KeH/WxOeTQdbWvMXKCU4HQEcjjII+n7X0PjGbu15LiSoNZ+58
YC6MWXvf9MbNb7ULrsx5VMI7QCDUl6MuVrjzfyYk/LqrBcfU6pJNHrMHr1IbaRiK/2bW/huzC2CY
/QASY4A1OwTy2SvQz66BafYPWBgJCvO9x1agZn8BkaDICyvnSWio/fHYUGxZzVkDj7ORs0OBv9kh
x0sh2wDvwcurLcC4/2aiEK3SycIxsov1BGsIbPeysj+N2QtBno3BZ93NmOq/7Dx+CnMEKM1soMBI
Mc6Oimz2VghMFh1jryRzPTZ45RrMGpxXzzHYzDHgTeP4mTroVocE3vkBabkSIwfIQkawODv02eOh
ZrcH+3eiS1IMILMTxBEv7ewMmbJjNTtFbCwjxewdmWYXST77SZgT28sgavsVArIbiWs/NuaTFBNK
4ljbDBy2yVGSYFLpZ7dKPPtWLAws/G9iZ8lcJuFTjbbcmFY8V086xhd/dsAguTy4sycGsEO3lrNP
pp8dMzW78FaiKPPcGPU06jDstMMCjeNv9iBg8TUUCOFKaYdKR6WCLcfBnhNg0wGn9lZGPteDC6HH
+c48xpyaEleUVKtwkk8ehp8Q44/AAJSokENi9gTh75b09y57rvY2zb6htPDvvbIJc9NZ71Vbyz6Z
qv0tkPWxx4Cxk5KdhQ+pxJDkNvDZLSxKBdspe/YsYWhYhKPcaqg2FaYm34ttLoXsbmJ3wju0tekM
uxp7jYUhqsIYpUo7XQwDkgwEA9GxD0ZivvFRqdlR5WOt6maPlYvZyplNMfr4bTk/Y4uGfoh1spUn
8t2pMJGY8aznGT4Qz8DpJWyxJ4oXk0qfn8EwskxrQ0j5JUO9xnEJY6jGexqnxSZpwvjc6unezsYW
fiM5NFm948ZS3ACuKCTIoC+Hx9AxytXIbbUaRuYMacK9E4Tvk0LU44+4YQaEvjUCPT/V7KNvDueu
sxAHa5B90iYCEoQwhyBXNvEJNh+UWCwngfMueDFrUB5baP5ECLZcvmPYPBq/jfdxXI+rsu0/wZiH
UbnOVO0vybrmduFW5ybTP4kxCPZsxl7SwTIWiecyr2IS1k/TKdWSU1Vx7Q6M9WG5TB9xh5ov7uSp
VPa4acJh6RK3ulSYv6sMESTmlgyhX7sLQ/xWIXepTes1t85P9J3xWxtBAqgscnAgEUfYJnWHs5Hd
N5QqovbmX1oMT36Z9niEu27JF+wiZtM7jbgO5izBtjcMYlLbxl+acU82claLJRXW9GAYyWUUfyWI
/dhi1s/D6GdXOEWM/YL8ID1HUDF1NZ/DWZCy22MRppEKFdYb13vPwG1eMKuvcnamtN7OSTrRd6My
LKSV+YocySX0gCc2bmv0cxEGFd4VUCJtNoo+IsXNHEg5FhWy+q7uUdL51WowxUfees7G1uz2mLPr
kpW5nIZveyqShzNkKyBSGHv7rkA6QRtsD269hgg3S7K9U69B7UJxze8zGzS17Kh5R0jwxaaY0A5I
ua4NF7N4F5xT1Xn8bRM/37yrY8JDVgntgszcV6wUHqGR0aab93yNmW0GskDuVWTsI4Rpa13kDS2Q
S66y6x2bGhUpqpma8AVj10TlC1KWcEMvvbXcoTqC79rbcfLJAYqRagrvSV8sAGwNN2iTq3iyAmZa
gzz1doO3ZELOq01l8apKVkn6cE4xh14NwlSWfhB+F6nG9ye4FPNGzKjiS0vRFHYNk1XXkc7SN4wX
s0lfC2xqm6ZMjtTRKM8SpDiBTrBroYurz2VgAoSD7gE7B3z5zkm6cRV3pbluHHhY5tjisImwB4Sh
YuhLHnoSf2iwCZ9GzCTxqNtzpgQZdwFpSFEzfMQEV0Gmi167kfDDIPEWqBxGnLd+vHTId14pU7s7
U5OyNdVRj9V3bHftMnCb/t02yVhG03DvKqc8DIof1YhDFsteT/SlP7sUm2R6qTT9ycfJdMQLi9R2
qIutIDuqSqeYEVc3vMfCOHOgNTRtVnIYxVNZTfmaXYaBySRsji4NRjPrkrKJZTmDr+YaVwSikzFD
Gw9eD5N3njq/WrNNsDjRZVtKfjho2+eWRIcoy+tXjv2pJYvuihLyYpLmulYOc8fGqb44a9y3ybNf
RvNBNNhwZPNSrkszeCbGhk2xL9+yKf/uyLU8oOf1VlxLu8mfNi5uK/Q8cNMLZyt173dTkQJiu+57
Gpv43UR66bHaHNhvqIlELwu6xGhDZo8ae0kJPB1Fu7Z6rbvDumVblQdXPyZK0AqGlLAHNgo+h3Fe
tMTkpvaZ9VNA6W+TUBCjIZknmSh9tIfOG5oSXn0QdpNt7FovtyhVIDz5o8UTi68WVyqtKTbpdTTB
PPIyC7WoQEtLdHSwKlzJYDaN0Yur/ZiiQSHce+tW2jbkqtrLiTOw0/Lk4oIPrDu5r8lRFeh7WYZ5
7pxnR3VCtjH77qwSH3pAFuPfQMZRr3/5TAcMNNAwBBjqZTifedMKhGVL15YxtnON8B7YGqwuBLqb
quCZCcxhOYmCFAUj/cy0jhuJW83nEoiDwW9J4wi8bG1lsaRfctcQBrhbwrLc8jvEb5F8beM/jfoc
A3hsetDQmnv1I/LIrEvxNcYWGyYJwqGqZsNtbERrmU0NqPNc7YQbZVe72BImjpSmjCjkBgv8CKWI
rjNm7CCTFOOgHRDjnYFMEfLgKXnMKu8XIfXtkuBJXuM5ir3GTi7zYxjhPbBNhFZmxKXp6cJYuyL/
oRwKWDbXrEsyH4aE5MmYUoNDczLfpFl2a2U5xNJqWrtRireKDVRGAupXwtmjWjkA5+/+mDY5kd6u
a8r43S4GY+sWiU1szUSNVbmITsIO95fTDWvqynCX2NTZZtiLTWsKucrK5jv1rWhnCUfsTMRCKH12
CTqQunV6wvkuvuGORyR4/m2+ZJicOUCF733Nur2eMrnSXHTuLiaXNWK+A7BAzqk2cQ+BSQLTSHZL
a7nE3lPdbmALngePUt8cwm0vXCiQBqSXMatQwvjeRoxl+STLdJX5zY1tWPNUmLK6KkxhNLnODm3W
w7faR4ZcGheEYLFr1PXSjr1hZ+Sz0C5IJ0J4FRm/nrSQEblq67qI1hviLbkExBcKj+xIN8/eMuHL
sPnoazvO1oLUgWvgfhax8lahMPOdV4D/j5vhHU3IaSzMD2cWa6s+Lpdpl+HSQeHt65GPS5tDumsn
Y+mHpb0WgqOAnd3B8IdrVcDn7Ebvk/Hs0hBFtp2m9BqpnCxedtiObK1lUO4HShetSAm+Ce5Z2f2C
UrzX4hB3/hieQSP/oBHc1fUrqdVfnmT7Vbbblk1R1vtfYV/9xAoHfPIR+O11TKBtdrQbrzJwcLT+
6hJnr7GmIlx+nzgB5Of2qun2PgwJmQrVdRiIko31VeQhiVFkclsUES2BCD7DAEnaDgOPrUr8Za01
W22SG6WprXKnV2doFlqVmisdSRaK5gAe97SzLeduNYhkfM/7ctpp5UfqRGwt+IgVzpOO9CBT3PzC
fXDSKhwePx2FN9ac5g0W50a2scJVHx5n5xHaSrJiZ65G2RpnsRJO/Tp/kclUEp7sbhgr0oj7e22H
J78gN7u0jefKkMfGRIaZEDQAiZKT1gqO+QjvZ/QPXNl/WidYRxHxhhkL8Hmehh5k2entRuTJop7s
jS/FM6mcb728RQGLnLp4kGnpsO1HBoZzPTrWlv3j2k+NZQGr4BvWVkO4G31HABCEzzsdS0N80K+1
DWWG70tDvcgM4G4eZ7w24h2wn+UI/rMzyk2vxeYayAfCqF4UC88KF5o/B/Bi+0HDPb9BWJoWs0Jq
5Y7J0UsS0j9Z/8dRuRxFsoPLs6L12KMeIEdJZ2I52cHWQXM1mcm5sBv1DQol8dGXlFnw2iFvJ9fo
Y2ia9142CNQ3g1H/QsD6omHzz+5eaJikcYnN6AzfWjDuJ/+TnLy3MI4ZFhePsk3uiDc+G3sgcx3F
QjGxfBdbe4h3oqm+rFF/6kzz7EoKFkwBvhvDYwdjVw7+A7uFNad6vmNdPrujtUuNdl90z4WavWTi
SkFP7jqiht4al8Lw1k6ZP5wu38VXITlcpxA5TmGNWNbwjmvlno4sX0Ya6+W0wtqKo4l3Q0rsp3zS
zOKpCblShEl5qAuaB8+pF80QXAsCUeXaq5jB0+kd7cgIlmgPnF5baPdOzG9I86luZ6CGvoDCsybJ
F9DJtBYGebJ1dGeUy5OhhmegyQ9/Kk5ek5De2m7YT22c1rn0pZrHwlcduoc0vYLVubZTfn2pvXph
0IYRPwyzwzkxGnjrMCeD72BL6aD6ta1D0SQfbabf0nLhjbNWxFWH1LHvrta+Nxnqcvw+Xdf8ABg8
2lp5DtxkmU4DOffxyeaUHpxZiVx8jp5FLLJ/cez6Jxse0iieahQFeGIO0fSi9GYrGbxT3y1s38fV
h57TMp4CN3rRvGafeOkqKIJD1XKlIZCndtukxZyoy5maF8WTHPxdxMY/KjN/GdrjB8mBf2+ZJba3
Jm8+Gk2/uz4hhLCLw2IHcOgb78Vad63nAvvv2FdfOhLFUWtXsmse2CLjLL8G6ON0L1ywOlyqotj7
dnKrSsJP65hNQfMHuNLNbcNPvV4E/vDpqfo14gY3Ze6aCNSHzN3fRMjjGzD9l66wX5Dm/w6U9vU/
2TuP5dbVdbu+y+3jFnJouIPAKAbl0EEpLeSc8fQeP/c+3qdO2VV23x0uigpLIkHgC3OOiZrmUFps
Y0OimxznLkWrbU7I6UgGTUHNioMFK8R7leLVsyneYh25MdukIn4Dv1R2ONg0AIntqO/nJjrpFeCB
cZK8eQKhsBq87ZeiQ59rk763/FEn3nJWI7+WM/OpzBAVsKChKm89sbFFZgSd5JxniomyNt4mrfE5
p3lRPZ6HTAvq/H2Q0s+S1yR0ssehigN823eLXsGjcMrtQHayJNOjG8MjJ4zIjSTFl+o5cOryIJnz
1cyQDRbxttOandwv25TGQkvhHjnhY5rG+1RXtpG6nAaDQ5uZsDFcZ2b+eHFr0PpWSkukAkfPk501
NgEkKmYIUneU9A/rzKDxYqtUIwzHsLAlE7wUgP8Njrk6h3GVDfFPi/a3GaFNYGejbddBkcyGi7Dq
2OTjTrGxUuhD9tBwdi1QanuGo3qLNP8UefpSg1bbRpBFkRSiNkaHvMDed5tMemq5bLphUZ+WVj00
srapFOtlrTmqlxqtaiJvCPPB4maee+e+Tpv7zGCx0dXlO+K0jZW2NG3rddV1AYBCwCQ/TA5DJ63Z
JGb76szVfaNBbTDSks5Uh9mV41VGjpe6EnvUSNoxkSN5QGTQMZ2QU0aEcz3Ble+7D6Uy78E9r2AP
yyS/FH2xNyV5q/TTpRSTfKPwcDgHSkZrNDe+kT3rU/VMCvBxsca7gUzvheVB2pVvzrI+pYXyqNfY
dZrlVK9S4U7I3l0NmxORybRElcFaFKKcKPSacN1WtIG6ues5mZhp6KusMxnn4GzyNNW6a4r+Ldbg
viPtmvUHQ5uurVW+xcVFSspjqnPFpfuToQwsEzJ31DmD9qYA2wSzh5ouozQwN40BQCFu33DyPNVu
DH0j4hwxztaJ0eMZozlv+6p76SnP26QjmDQ6UQBTaU0Z8kNIf+a90YZ9IH5WKS93MVOKcjFnr0+k
e9UkzrH6gZIXpNrtwMcLtaNw4lVhZTsZ+q9MRxuFw59OtQ4l9O5srQLVWV4zZbof+esGLhRKeZzV
MbDl5jfKiJpZVLiixvraNiXCVsIB15ASZ7yapsXzJtX4QkBHpXHkWfN8J14vsgTfR3N8cdT+o+hy
AuyNLV70LYGfGDce1JoNPVohletxeyqXn1yP/iQk9vVy/hlaSoIqBlOpow14qGmF9TVN/BD1h6gR
2Tdrflzy1QtdlKkT1dFr5FZK1mM5hfeK2h/guViwfJqVCqt67NvHNWR7vShuLuHvs5D2qHO3y/Qy
3ynJpmOSjascabcBBH1TwlgGQEXmJdYV3PwbBipCcz+cQmWSA6ecDJ8G/THVP9AKXOhcKZjyiopt
uc/XveWUj+jROF2N61s7arjJqnqLBCIwzPIiS+Y7i/bMncljXrTiJ+uWwzz8RoDzOIG/5CNwLi2X
VA7ZfDtp2PNmhbkpYXhwflPWqCFzhcHG2NjS1WP6d3zdxC6MW07px+padeOp4lg+5AYNejazdk5G
+6CjapBIgDwxdaaqq5ZgasydtTLdrvBkVCn1EajQP3lf3qRvu86BxDpIJASsnD9NhcrIKLuNrsXO
tQdmxQCEU1234hJtaOFB70ah6xg464eljDirLXs6ANf2x96x6Jx7m2VC9zhXahug3o4Do4t2g4ll
qYujJzqCrzXWs03Tpe1+GBmZR3gyrJatrGYjQFRjiPwYW59S07mGSqNuJ127mpN+6doKT5gmvTRO
Dqkvip5WCfFSWL6EBoBkowf9r82D5Md9o+/SGiJhDkrEvYWV5aUDbVQAQJDbmgpQkGzqUC3keMFZ
ogI+BDpQggrkutXq5pshaZQ/tHrYymI3bCMp0JsHQ5IHVPBp76vD2CL2QMwdybnXdvRTtopbGqY+
gknb2TZNxzOULBvG7P3ZDWvL8Z242YPR1J6r/Jslw2c7nXWyD5FXPrc1+ZhlYu9Ki5cQ44+sopRD
Z0qHjAnJMO8cy6ASEjscloh8Ld5YhgYZ9FiUKFGVfsZ1wTu4GPaGApSht2rA48AVvbRo9lrekI4i
yQGUv+WOiCWLV4NgYKdDYxSm4YcxUZ5GCcI7qWvB4Fj0nDOHkpYh4arMEdHkCF3CmCNyhsziaFTZ
Yz7kv+lIzFDudBvH5Ndjo8xFzbzG7fynsG0ud6/I/OgAqtXLtWcp1V+qGIsSEJzHThzJbctapLcF
N1TB0JzDncMf17tzZDLcKDFZtqjCMw62FomuK2z3xRD7dKq40YQmFgeW9kQ+x0uMoF2/gjA+WnV5
qUs7yBQOWWOE0dGF0zvq6Z9V35p2sSP2D4qOFC5U//j881+4ROiEU3dQHJ5Bg0jbbC5f6glsk2Qs
+0HVQRw1X1ziTjJ0JU+R6XD1duqIp8a7oeAL0L4V1Af6lcDBr0LtfIKNGvSpnJjgCCHk7x7or5Hp
90hlLDE6rKFiwCxDzaf9CG8Vz48gCoIcTCgScNdDvisLy5djaauTc8bKG8l2hrRL3c8sHRA4b6fZ
ekJ49h52YO2Tyl3rbK+bxh7N9HNIYBKibvDGDlJ3jpjzZA+Ky8Jwp4IPCqf5h7ZKJGXhyM+waVTo
CaYcQKWcle+KM+7tdfInWXmY0uRHngoPvuhjlGpfarucUogXPvCRb3k2dpk9vWgJTYllBUyHnuWJ
q4/TfkvVqzbq8T7kytv1ZufpvJMZSQPfZGC34WiMoXvxx2InpbtosvRgcFVMQ7KFUlX6siL50KX1
A7mLHkMQNx7nM0uuV5Npobua828ct/cJU7/JfmCH4jdyuJGlFiDF2j5Gc/6kFsNFgSEip/F9NeRH
ow/ru6mX90yYR7pEuALMq0u2+71XS+YByyyrELPdM5z+Mftwl80Rmix4pgnKJGfqeSeop2bMPyPq
e6KkjPspm7YzoeaRPPHDlP1sAlwxs3cj7N9k2bj0UjsEcZE/YqPOzPRnKX+jlIFGSd2ok0dsWsbR
KpST5JiBqkkusp/IBSF+bskF4g9Zdgh6PzEtz263WPj8k8Gv5TT3yDx77EASoxv+RE/LmVFeqWNA
GpMXKQ7OUzThBUbQeHRkBSVKXf9ifTgs7BTbVT3rVXyf9Na7MzrPIoWVpC5MGFUCbGaiGGm7AKPI
1Zb01i3a/iVqWClCzmye0ShfUmsky7yNd+aaC9l09ZuXzV6ZyytGgSBRerayOt7sXsGq7iAhllBc
M+2FFBvKFp4dcQNlYPrr3u1DSXz4H4/9x4f/8W237/jr5yXdNls0Vk+FMJaYj0laKSBpeArbBrR5
qBBRC9+iPJTsClgxrw9limtGzwFQqeLmdu+fm/+Lx2aWJ7kbMhaxpiSDrBdVhyVeCbq3eDWUsqwP
Njqcv25uH5KC0++t9bmVh7GHaaZWBwy//ADomQAdY4I9YUXnK4pVjb5E/Lr6jHomuN2tC4sElNvd
tRfR2Pa8Ce2Ek7JTzMXhdoOF9F/3OiCqZojjLHdID62bvW0M/L63X/Ovu5n4X24f10svBnbYKGvA
upRw7WEG3AC3Y/r75vbY7cPbJyw7Gnnd/9enO3GPyOvc43oxeVDcKpmZJQ/W5Qtw4p6NZlIf2KDV
h16Hn4eXB4VBFjcH1qnN4Xbvn5vbYwXUrL0zfNn1eA2l6SfP8SabLWSQ0M7u7IhxHELYr5X1zRnf
xUIBgBYrmVCg6rsMpqdbMHzL0UiOdsesSp1+s96e6FK5gacErb8CXacsi+84wGBWTpOagSy2mCF6
ZZkS7iO7vBDavBxafQE5IHNyXcZz1pIabRnW7CHcfZ+NGo8AF0G6ZSB2xqs8LvlhpAnA5lGdkWSh
fu7GJVgr5PwR2JE8+yNbzUGbbf3gDNOChGp9sNMpO6h62B/jinzNpflq07jZjWUIOoRtejeV566p
h3OvNw5nVPPIlqFyGc4HlTHurUYkvncK/42Krl7KeDGrAshQxOaSmtTiUmVL3ZmMed8s0BnqsJ/3
0iTfa5PSnUejPRGYPUACNgkqQPpLHe4+IzvOTzIq6ajstfOoatoZlgDvfm0+hJJ5WbX6j1VkScC3
DGdsZH5R6qc2SUzhZL8m/WzvLUUL7zI1pALCfCbNHwpSQ8+u1d9O7YtTWVG/Q3w6DTElC/+m9hwy
LVh4VjOH8W/ccqZ2us9pbvHGalV5kbq1vKzJH4IDDGTHK8JrpovpKJMQbvKqwIejxJV7PNZZUZ5j
yyrOsvTEdmk+GWvU+nGds1Jh3FYSMbsZFez89OfWCcm6dWJGuo+S8kGNGotRVrPcmTvHlv9ojAhW
Vmyu2TgELqprhH2AnKmFCxOlarH6+DApGVXm/UpNuxkXyxkjuLuUDrlB4jdh9ySxnaO8UWSkwqFl
D9ubIruCTu45ddFyJXJyWJjqG9c7eceY7okCJJDFi8hGCaUJC5WCnRxfFZP37WWNqQW3x/769O0z
KCnxwg8EoNvHNdmVtZbDXyxeNcf+Gcz1rsLF5pII8Ag3hxFae4a8dkil8HmeYc/Nn2aj/cpD+rQU
0Skj24I++jjNylPSR4Xb68oLrurGlZz6w1IhcCgrU9lmfZjWcTgWuebrkkxOMpWiYoI7ZwGzkyyv
afJDrSV3XUmdlzaYq6FWJhqYTQvbTCKPhldZ46teqbuRvBzIjmqNhw6XcIxA1gypU1HJPjRRPntk
culeaY9sUJTxyeFaJc32/QQimGHDcm2IfGCgdaC9BcKARdjujZcpnE72kr1Pkk6ZSuMpm91VKZDO
KO0h37HapiyZnSA04JZMaYdCT6svhXXqWaOC5Rwd2DFtljzC3fIhCVDlWwQpwjvuQR7U31NDEWYV
8sdQY+SxCieY0Cb6knK0iW5yw1X7Y9DbuY1CKKMRzQ9hwpl/mSsmfVHnYTDYK+Y1RDVKsGWykdRq
Pk7ZantzMb4Npvagrw+rAHvEbXQdJDW/Sx00GzmgHVXN3HpEZ5wkOFylswzzghMhBqqVDLBmlF7D
ms2rGpfsdrNq1xrrZwh+isa1fSDxlkjVB8M4c8Z/cvqS6bBVPi8YsaRFu2saBem0Yd7bSryve3ic
yhVM3MKQnJ1FZfcfJYqPrDKXzWLR+g3zb1lXzh51rHSVZqCk9cBKTVbVo4Io1Izq3Qqhyzfo89CA
pJd1lXXsxzwN+YICW72TUyrKTt0PLMLmUhncrgcnWpW1pxCS4Wo0OVpCHpJWIYKt4e3GyXSqoqNF
FecnnQyKq8jQ6884cbSi+YWf8WWhzXQHdpUyppptmzqP+HnmXWyoeEVLQzk20ecYK+rrYDBwMbpD
AZl+nwyz5mPHelWkc0N9VlcoUPS2+ckbhdP0eKjq+I9CmJZrybiV2/zqUJyN6khnHKEVkxIFIxe4
mYoGWoozL2+5AsfdehClZKfJx8VgZadaCZ76FqV3S8gyFuLuM7V7JvUoxd3QoC0jb8qNfuzOLI9g
c5Cq0fy4kalVl5lxgqsu9s4yoefR7ZYPbVc/o5j6GvX0Nx1+CKAzNqO6hL65RjvOu/q14MmCPeKq
EL03Mx0/+4D5Ge7S4ufOYjE76/vNJ5F5w6ZhvNybOlbSxiFOrp8vSjwPQWOyfGxCdIGZyCkwPmNS
azYGHSUv96VGXv0eGspvE68XMylUQAutHaRz55Vs6N02duRgnWTe2z2zQlOlbGboES91xEZzkHBC
hLofazWhpLE+8Pt0s09Ake2aUXNPuG0WSCrWV9xGatBaS+BI5GuNoKqlfH2S1hS8CZY+KHlno+qT
bSQrj7FBzawCy/DQ9oyeBWoAwxn1W17+zlI2uV260A5zZmOka55SA4lOhZPD1rEZ1CjfHIDsRtfq
7M7QfhmxHVhq+zHA8dyadXvPWNbZabZySVhKtUb8kAuop8amgqDO6IGd9Y7JkH2OLAzSXV/L+5S0
CqhzQ7FzgGQEtgExrsrxeHXzdNC04Y/ZrC8FEcD8bPNAOPzdEC7pSz5cYr37iebxqUF7QKEGBm+S
w6AN5e2QhlemLOCboobpMz4wzjY6MYNAxsJI+WqleXILRXQLjflbMQF2KUqnYBYkUoikskCTjgJS
mkErxVnPnwC/VC912016YRrOGU8IyGkicKdNuc/4y7y2x0O0CCSqFP2WHYhUznka8DB8oQnX3U0m
UKpZDFQ1tmX7RP6CrwjgqizQq5WAsBK8urAqBswqWx0eNwFr7QW21RIAVwhjlDDwPhi5kp9wZvqS
bw0BfZUF/rWBA4trRzroAg3boc73xxsvthDoWEtAZDNBmc0EWHaqXsk4Ix339oi4WQWGVo2fNIGl
LWUAtbA18qPZNlyqohqA7QDJ9q8P0ZxsWx3MLcAPfUOTzXJRFH9AcWcBxb3dMxki77AyBIug6CY3
iu7t7toycC4EZFcTtN0V7O7t8dsNWB8SJ6Dz8lG/k+H1pgLc2wmEbyzuJVB9TYH3XZin8hYs97JA
/9YCApwIHHB5IwP3JpBg1QIXrApwsCUQwhYs4UVAhWOBF+bkfowFcJgX6K4WHGI44MCIBZY4hk98
eygTyGKUJaXX9IJjPHUgjRvYxjhynJ0N7VgV7OPbzShQyHMNFNmCjowNjli3FtF+KNDJk4Ao54xB
/FyAlaMRjCOk5YhXHD0g8GVbYJiBlEyEuoBmxrxSHdGWwOcW4GboBl9KBK6xhOk8wHYeBOS5Frhn
XYCfM4GARu4o+4PAQhcCEG3IKPESAY3WBD6a8J9v2tZyU6AiPU60J2BiWFykrQgYBUDNfJv1lIBS
M1uojz2c6nyq1a1yY1fjimyO4w1oLZ5lHGtQrQXuuoJ73QsA9iBwKaWBd1AReGzrRsq+PWhBz+aQ
YgieANTGutwGtoBsW9C2M4Hd1m//YcLEDSB3JdDco3gSopmFwQC3uxEA7xaS9+13TwXc+3aPUATL
HwT6u4MBjk87uW9H3mlK+60KTLjDzjcX4PAKgngvUOIyTPFYBy7eCMy4tA6XvuAXSHBOqazgfSz3
d3XZ2S7uSDi18MobAS7vbgjziHJugWrOE73B+J2fWGvXvg34HJ1QJAFCt2ymSeYc+UoYCUw+lMGI
PXzSyslGv9cfwolab3EaaJzmhwZrPRXQdUnuNgRY4h8UQHZVoNktGO03jf//t0M8LfXv//ivz58i
KSlt+jb57v/rb6fE/ud//BcGBhF++X+2Q+zzPAEU1f1vvulffgjrvwna1jSwtbKpYj742wzhKP9t
kGVm8rAN70eXyfT62wyhq+JTPE7Sp8VvoBMH9i9zhPnfIrWbGDbHJOyQn/j/4o5A4vofKV/QOVVL
wxyBL8MyCNkRyWP/FvWZgDZLc6WLDzoeKPbUnBrH0l3I4fPeFr1FNVogBjMTqprGavWgpeoP7Ea2
N3qW/Jh4mteml3ZGzNkAZXlLgJLsTYlzXboRSWEOeHUgbnqUHMSWOvY8UAycYgaJUGpmB6nxwnnP
Vr4jbbIe58a4YyVByW5YtEOArejBdbbIihxejQFy8YyuvmjyfmM27CLadsFtupJmqXU5K6u3qWJO
M81wyUf1bgYYDpUx3ypT+uosjkptFFGhETHjW4ZO1hMrNEnArOE2kPVcG8Zdl+Yv9hKtRzh0VIoU
0Pg8egzlpblEb5N5kAZWB6jHIF4VCBWIqruzLOgpYU97NWHJSoVSh9kKZ+1BvUP1wMQWA8oZlyKC
ErycEPcotBLAFk7avsqcpsTUA6K2FstbjXOoOxgaaOfECBCmBzYSp/PtpjfVvd3AQc5kMaLl2cjV
abMMSrXLCgeNlZTSyqYaSQRlix4/kR50DLhEYJbbrq3XrUHS503YIiA7DdT2gJ1DFVg1pxvdKWsX
fiS6ZxlvNI09S7/ll6invexoU5B30sayIa6ZUBH1mcIoV1dmp9l8xSzJCEIoE8aqF90SKrgUR36G
JXdONeew+l2YIHwkvSJAtPZUIPrLpLk86uWEpAdH+CY2WS9pUxUeVnSpykFtS+15lTsyxqo8CbCj
08sXZP71K5RQpJmFkRavSYxpDhuNX3HCnyXrTQ5hf02dfi8JcQsYDxYGLKaupuCnYov4CI14gk4k
eeqAbBJCbhI0VcFUIEkHpmsTunsEk766SIAeKioozVSR+Wt+P2NttYa+uCtnM//rhj/NWOL8cUzy
O/I03ZwFm19H9SVSy/cw7PxqZpBiqGK5aqPXmMJ6R25SsrMTthQaJTZjkIFFJI521+pkm6au9zsq
eiqh5kTV/WAhzFLjtb/YhAGxlUpO9AubLtIgwAwQXHppemqsJToXTbGXsow6gTy6L1I/fDqMu6I2
u4elq9FtO0UUJJavNSq2DULqUMpg/VW+9JjVfhgqSA7Kcbw0rXKFMkTjUM6Lv8piqiTXjjeYdO3y
fI7wah5KrpVcp9NgHqiUxl75hoFHu9vJnpwZ4amakZY6DpWjNCwojJOCRRHb0SMNTKUjGpvCfNzX
RVp5ybjCHehRJ+opMSKLadyBwAM6QuADm+QK5gZDURLEJ2c8TGOCKE79NtrsCTOZtHFkdNlrizYH
5OprypySlzMUFBd7b6cxG4Jmfa1Sxhh6SZm/1NVVntKNUwr9S5XAec0kV6monqLFsrZRUR/oiJpl
AgpZbOCmIRxmqGxl0iU2186vl+mZMGmJpXuNnL/jTzST1mM06puqBhhamb5UrXpRWUi5RdPvjIZW
IdSrwTWl2WTn1pBRKrVnrbifmefENaJQQy9JOjCBxlcIIWP7q4WIjXFy82sWKrYtzFoS7Pl0cfVr
35cXYhVoL7rmbbHXNMjtMYGdnVWbhEoI8TDadSS6+iYeUgRt8XqVy/xPE02PQCcaDJnUQRUZJWvo
2+F8SLRhRgLZAq7W4q981hFFEq7NUn8f1YTiqf30pwUcjHK4+u7zmj0PfRJn3vlAgFeEhMsASIj4
EAw6OiG00l5ZpNeoCmmKY4WMx/CRMf8fJkB8l07qEbR0Enyq9oqzi5iY5po7T7ENYTVGN+HoEi7t
PPQR3OwajrcFh6xZd89J3nwQ7njt8N95kSlFO3x0TG3WznFDe/gowiU51KmI91MxAo00m6MJgYSc
JC+xIgEih4kYrzK6kEO/stdhwDC09U/5i+Hlmsf5TBCUfDZ7gzfyrB0xW52Ave1ZKrAjWjR6CQNL
CgY6T63laGvJMdWajaU2zD/yPEzgjC4/dSLv62l5h/hB6sWovUVZzSq5SV5nWTnHpDhtlbdanrKg
aSMV098Se2gNUBsl7KYMs3tNqvQYDuSoThELVVwVdJDd+riW45+hRHqDel0Lw3tiAnR2kbBg1D/V
GjNamBx7x3ypujhdZAVmvh5ILLHcyn5TmX7eVRa8et7rBJnHcLMczMWyc7ZRh3mmmowXaSmDsW5/
VhtMQ5mmLZtunBj9ALIRvzWAps+EXLVRAVOqhAh7OLc8S233qE5cWcO0/9WN9mi3qcQyQdpgar5E
Bmw50WqUnLnTxAiPsbTuJsLKfFW1w00+yrBHwZKTrYreuxj38KhBwP1JOuNTHxBXxon+3AjpV1Z1
QeGM6r4rRsz/b6msPzAi0pl6W1QXyHMXKcGGdkKiGfmd2QAJ5LrR5yT5OOszQB2V4mEJusW8OJP9
aUjjiylXQYi81uYKBM8xw2XJPLSYgAEs782kSX6dLcjOma7krOmYNykflBHVfkhfrSTlNcNWDM4G
IOFiqe9FOMIyB/rgykhGHYsLB53jnaXJ8z4hxpItPefwaViedd4Y/gTBMCp+eKuuKLAnrsU6rAZe
YhTglDINXvx2KnezaE0H6YjgnBZoLH8nLd87zUIKXDKyzzflty40HkSqdhvV+ncz34eNZgLQpn0Z
xJAqoYoioiM+DpaCcJCg8JoAHxTh+Acuy8pIvI9gEeUap65U+R0KLqU1rIQBF5YSB3XCrBKWIkTE
4gunxaU3tJPcll9qb3xE3csM1V1NlG1pqYGB+ojA9qcw2/Wx8TyihQ4GsBelCRSyz4jM6DeZENZm
xclqy0M6tZ/rAmGtma9Orj9gkD8RrPujNiYpTctB7ZWDzZB+MOpXZbGhAXOIyY20IKXacTRumF7G
21HWxu1KnX5MSvurHP70MXTkqoMlXkwQgKK8+p5DeGXf2rCi+cRBpkTWWwf0qYuMH9NSERuG1m+S
n+tplE7YZ8h7TZkQkhjwjmch9DWZZ4z5Y92C6ZsMwUOAGYqHw4K9bn0Q5XcsNXPwKRBOUW2gsc4A
9PEskU3sqJdYI6CA0o8D1lOR7zj5ZjXXe6uNvqKxfzZT6WCLulJutEP5oxORaygc1klXbJo4ucw2
oIK4IzcHae+aqjpNsoRBH0iJBOFTijdJ8SbVGSmyw11RAsK1dxVeLaUJyrBL3Hlaj0aXP1qpAfIe
FkqvQHJ0SG8F8CA/DQsuG9vcZ1OKNm5+XYsWJqlDjoQ9g12zLHUHHEfnVzZAv/XOVsH8sFEdyI5N
5vCq0gm4dWVS3xIDzKJ2YvyjvOat5GxDOGiNo3/PGP7YW344WX9KI5QJsf1gKGvjlorphVjd2mg1
/FzTyQ7NW7eriNTLHtVMQkBjGk9Ky/R6QjUUjgyxulTZ9jkv/2i2oCTKfZtxotOTctkkeO5Mjesg
FOcpAISbsPkj1ozWhFmKuMjIKRtZCSN23EwtbxFx17AHtGFzwSJKfNqOpObvz9w+Tpom9u2BXMXb
V99ubp9AYRSzphU/4p+b22f++dCCER8qS7L7j8f/7b+/ffHtF/uPr8my9KipQ7nNhrJXgtvXcYXt
/r7Leb/7+/e8farBpGdrU0yxHh6ManiElVpvbj/4dqM4cnv458PbPQwg//7YAGILoatnYLEJnMH+
JNqB/+P2VWQo/fuX/vWYfpCpU2mTmQB2elYdBnFDmKiC6ByiNHA8KWNzwIO3r7ndGG1fHWazZVRr
PhHBGXn/8f3/fAhGaPEGMqIxYAu5wD+fQf+abZG8HCsRdDQbRsFLOlMlIwLzb49Z45x5E2FV8ACJ
xuiW7n5m8SYWHqSvxIUI6rzdHaToSgaqX4CJmeI76dTpZ65Wq4GOEejRM6N306MoRVTWu0gmvfl9
utceCei6sB6avPFI5cKg5xlNMCO/1/WVihTTaPWNwh74ukclfUieFEayevFoo/vcpubBogvyEjf5
TS/OOUSQ8zqc5tq6z5/sK6Rj91tj8V2hML5TqIc9hCls4vGmTJvhl/cvvcotcNgrPlqSY44VllBr
l3yCfZFF3uKWsBAyoiuXu/13iQllYfnpMfCrxg+WXhK4MC4tvvYF/rryOq/baq+cStxyAvTtdh5S
6Jf6iZBGuASxL0D6ONiQVj42bjpwSTvlW0IHlCddZ1G4nZXZ1wPTHs8k4F7zi33Fp4Q+KNv2w0ZW
GhfxbhBjhqggRW2qBwKW2/yOW/KaY5RXxFmo6tsKp0SGr7C4s8S2EbWha0tu9wt2bDWHDRkb0Tjv
6XvMAwlILMndTtphp6BlJfmjd8s2O3AeZdORSTuN3IiKsk7Aj7iqe/oTiwv9aX5I5Wfp89pVmz70
150BuuyYPxYfnKDzK571XeXlj+Vjcx97kmtshAcB7d8OHjtFrsv8+dPZvFnOZWFiG3ngcYjAO5Ae
NfiOeegR50Wxy+4NrxKSM1pMvy789BNf/o4h/5t+qYNvGtPozjn1RGS+lTi7PmBm3kWsRe5fZ0+9
sB6460kIOYBCpHfRfNpDSFXeFQt0u7P9K44MHnZ11OL8jamPIOQa/tj7ERlpv9Pfwyd7z+hxa16T
k7k3f8ov/gWO+9u+mvv8K3km1z38EXa/V9CEwt98jYLVJc3bFU+AtnM6jissk+EBQZvp/8rX8rXw
SH8v3Aou714KcMvTjPrJR/j+7TzbVxbBY2DAnASpuQ8j1EJ+prqqcWWIhL8CFSJgG3fLOgrebxRU
z7hEPnrJ24gwWP+jOl+ihzeYsgqKYo+wDJekFyFoRLq+Q7SNcw9+FFpKG2K/N3sEh22Vh4V133N4
Z5x/tYeHZNxLHlDBoP2qe7TEfnqBisb/Drnh+SkFUO4rx9WtaWl5490DFcrfWw25CmEEHtMcIkRx
WY80R9JvdF9elqC/qy+Y09dd9jxN7nhMOONs1yNbYtx/J4BMrIw3++q5Z5j0AUniX48y0NhEh8IO
xp5ZysNQ8Q7YNEjuyfdxI9hufvPMz00vzbb5LUg13RZev8MoVsIE8OqXDlitpzov+pY5C7Meb/3m
YPs+pXfzhm3VRsVvdobRfOkfewhtyXKxTzjAPWwRu3nfePHmV9+3u0ZzkecmvW8Ffx0pv5m3dbyc
HpX5ud++fmfbdgck4YmZD9fvkqVqyq+C3xBdBpuBk3QOUSO4s8vBU4i3My8mR9lRSr3oIJ7M7nev
8OnpOQPzwAIF4Sgq/L3FjANq61E+GN+YCWYv26/3OM7C3YBVzNzNzT45kyrAusPyqhMr2g+GJOQ5
vSYBguNN9pEE2UEYvg70OdU9BRPPHNhW2x2L+w1SQesrpUoJ5NO6j+PjpgKvoPrF+aOqr+r98EeE
q2OGkjaEQDQ7sp5MMq1QMJ9xs2FAOycPy8p6xAv9qf1Qf9hfysoLlS6jrGYMki3zSfCoteLxRmZ7
Oa93eIcd/XP8MTq/7E8NeY+z77gfK/BDz/6TyJdUc7/wLZmeSnTE2Wg22XPoz6/N4NsJj4ywsUmY
BDsnnuf4EjPc9HhPFL/VtpUwwHva1/RbGvsVBe8UcApLULI28KV8cg4CIJwHg6PpOX4b7qftaF14
dtZj45HxiiDjCwT3ipjHU0vU6Rui3vj5HOkC7Te+Yx/mJeq89I1QsNLYrliL3OLAuzDyqv/J1Xnt
ts6lW/aJCDCHWzEqWZLlfEM4beac+fQ96Dp9Ct1AlX/bW5bIxRW+MAMatOuJNQJVqnxUAjyuniWH
I1U1T5ux1GNKvUbyAHEDbOf1hQ8PYubRT7+pQ3i1nRh35YvDkiMQB9IjLBA2hynaVx+0hzKNHxmD
xo9uCQe9N38tRKoiAuUO5R82aHt79pRqqs/igAZXgHai+APdAi6ufo69MQDmXNhwcIXhpfDHcHvs
CSFeKj9SuMyfPlDqrj6jW37HnO+CAIMt/rZ3bni76TNbzxzukzhgvWHruQv3nYfe5frQB2hv//0f
+Pf6BdjmGLle9zyLToLEgkOd9QG3Bzu8ldfquXqG2hKrQTjtGAlwBRMCMJk7A9T6puG5M39X9YLu
beOnHleQrb4FSqlxu8oWF44kOHSp4Msdj6H45WRgG3kdIOeh9DxxPTbkPRWJ7F14AAXrwp0PmFbp
j/lP7zwUTACPKkePKdSxVtCSZxw5SblB1OhvCK56wG0yV/qSf4uDwXaeW98GYqeyHVKfy6ddeu8t
/EovyWEPGan0vAxloO7A14Pe+E6Bv70drtgoPaSR20NnC2/rPvnV4L+nXY3F9UNtQF8VX+IN4bLN
gYfsicT7q38Vn1mov7FDWz464BT0AbDBZvNkz0DWQ7a1L+M40aiPdl50HD71Q71nGbxFn+GHcFT2
zTHyBNQWd6Y9ehyxh6q7NrRGCfWu8md0BFONSSG+IIb7tzE5bE4OSudQ2POXa7/DW4rhAd5ujQ88
nO7ZlHyG0F7c7SGCJeB+U+dpm6aNP1I12tVHE9l2RJqxaPZgifXLPv8sCdHY6yAAe8g+pA4r37zW
R4G9kKRBwPsEJtzLWn0A7yHg4atYBEtxVcf8CA3FETI7y+EdnsbelhVPKgJjuBumX0/3mNJvEqNn
KO4jHq2e7jX1mCae9Aj3wP71UcIWgqMj+tqO2PO+oZZbrypcUDuSt/LIFW8z3PpoL7GXWtc6MFw/
9KhmOaHX73SbWf6I6zEmze50w5BhukTNFw4gxXcDgw2W/PyjkE3KinUWaK9j/4HPONYZRnSVhvqw
NjQRX9IV0x+buVwE5meUdrs5n31IpMZnDtyOeK92NixyuD6pde6KezqwHFeUqWYDIxvE+06ltlPd
Teiy/JafWsiUqCSRJiLnZMI2ncJzGFjjh+pQSYiZKWw7UpB75SV1Vkx5vtjbOE8IpCUDnsy8Y/kP
PLnihn9aa3mEKw024X4zUxjbE6iy8C7sPPFuQk/it7GbZzwdcLvZEDUOISgBdT2yeTx2kAEfG/1E
PR4/a3Ac0eh+r0eMGOBmmequyxxJ88cOxAbYz2eFpc1x5eqsMacvb9iodTa0qDqoPfVX/RXqALDZ
7+QrJmHEe31hnRuvICf3Yrcb91RMZNNeuJ51R3VlVzxK0Drwb+9xyHXa/kCpJMOPnjiXEjRSTwt7
hV11aB3taKikcI9s/Q6CgnhHnlABdmQqQZWblnuZ1SrPh1m9UFJZc2CinvAYpg8RoMNz9mG8gfkB
bTOPuLHuxh8Ymv8ZD/a+nCMFWUSuGXlKcvU9o51fBBKPY5fu6zuhC+VHcdpjakf7r8aWanuW2CWT
Y7xkhzT1WM8LPnHcS7N7UqdAi06aSUSsn5eD6I6DW4OLzK7zsbLTeHtifXMowF2Iv4J6Qp0WH82P
RLTxaxAJi2QX11CIX/Dt7fUNOxvw+tfluZrcSfbE6hESaJP5Q+ZQVBGfOwCQyLRxBTpB2l7Rz0p3
X4SXcH7HkAiGEptLju30Ry/uiAhfeyrMhODxrups+XG94H9ieYYFp9clwFhQ4UKZ5bAekeVgzmsX
Co3GYeAUEAkxUkiOdnMOt9FjKlXP+V1AM/0SHRa0Bqa99tVxEkxXfL4q+gfMH3zwHBIzKRjroC1u
eoxMf6CET3nqlewGlV06c7mFLwq7mdwAy6HA8dWCggWTYpBtKddBuhDOcD72gLyRB/k1f2n/d5Rk
WyddPFSCGtXLQEHk1RNcfHYkD8+8JrTF2lUZmgtN2mj0U4O9Dbc5jEO8MjtkbWAUQPOcAifu4R95
wsQ+e6cWokJLBPcm7ujRIYU1IcqKnFXqiLWfZ15ouYtwKmEwqG6HK3rkX7bpF1h4/Dol2o6FnaGd
9V3Hj+m+NALJ06VDjfoYficEYZwjmkOnZ7lFDSp3J8rRKL/U0ynDaTDsNnvUxyKLnIGERGhAbiIE
X8C526X5raeZ+cwDWNEsIjqAU5JlnMtNdkXSYoFlFNNLpl1yjNkH1U/TuLbAqMQDRzay8LX6NX3A
lLW+agF1OPIdTiVZs3+RYVMqd0HU9Qr+hubXSY04ywli0WOl8r38stlAYqISPCH7gDoNO3Xuqyge
EC8Lz5jnFF5sBXq9K19btP3jn1DYEbvbxQaI26NCxkWz5+TmTqkPEbUQjiICJva6Nb/N6HY8cTxw
Pu36C+sGs21a2B5gwB3xa0M93CPu6O9FQP3KRgnrIfrMPvvTR72vdh/1jxLMr98rmRi6m3b/U6vs
4DuMBMn3Ezam5cxDeDWIaZiikPL4mPZKLhugyXBL651AjZ3KLOndp3DHmne+6wzSJ6Dcy6y76Tdh
l2ErHGPG6QmpCsHJMzZU5Hi+xlf20tJpoAmB9GESz63fjaRGdJPoIhOl8rW8FOfswA3t+jvEK4oH
UP297eCl6v6VCh7bDZledigvZR1Mj/PPgLRdu6nu7iIxQMxKoxjBrG4QWfoAlyTULlAuKLE7cqh5
pb3gsLsyoFQl+AkdMHWfmKeMfu41dhrkYzhI5jtri08ic4dlwzZW3QafBZdxfQ1mmOxZp/LO4mVF
5h69cuoF7Okze9BOJnyaApQbaILvJbSKt1m2/ALM/8G/AdKNgTqpUxwa0DUetah/4rN0Y7nzKfhV
jdcetdgfOG3Fb3Irbsax8sG+w4s9/11PNF7SbxCbJ8vj2KvOBPl1HeSXcLiU6ftqHDrZ46aiHRIM
GDyhBlBRQiAs3hqmw7NCQGW9pm/k5IYnwQkM5F8KTMJX5obFt1E7w03GuHzbIEsP2SueQzlfmVo9
jk476ZXwUrf7dwWfYMoF3gXo5PeKSs2FWkmGKN5uTbyycUUiWgYHtx+M0b4pHCVQC2Hx4viiIHtJ
4gJmGLwSBHtxh1LZOx5HrJqI/U/YZWeCJs16+jVGL3LlZ4w5SdpHxa1Kx3yvfAwPMGaGzECHGDWl
C1q/SfEPjehXPhxPBIsZzXHcbLCQtEcZ0okjV3wSPHgwhPCrduqvETZpj9NDjor9PmzjHdEsfLgq
DMR3ndqHfgXi3v0ygfahzz3INpYDbFmDLWPo4GSf7anFzfoJtzHhG1OpFItZgAuIe3rWFQVO3MND
Ki+NE5300nttvjV/Ok1P8TF8bZ8nDkySTnwLEWQ2d/EN5xf73hqvOKTg5/0JrLLdUU7cFZ6DptlI
COEApM4cDnvIAtln+G+8V9YJF0oJBDcq38kdSb9Gd1iJlf6UWMAsqdqf6vFt+uQ842M+Cl8jFurf
X3EO6Gl+UG8iZ1OFf3VHU9XOPvL7U2Ur0am7EY0MH8hBDxVo9mNP4bXYlVUA4oIyI05ENtWB7nfp
drHNmoWXjUiw+KscfeuR2PyIoCb5JY4gAzVM+V1+Tz0epJg9RA/LBH/TW+RjRkd3PQEVkT2SCY7n
8k4sUHzIi/9k0A1jpjY2FRAKGFR62KcRSKEOshU7ftPWz73c6c6QcfmtKB8F5tCM9Im9dmdxpdbs
pqcuA/cWFMZzHbqTeoV4UL9S860N0DCIcRHsd8fixURKqH3kqZ/hVtcYgiDzV16slkgg/6o4CBpq
cGlU72pebZzE5Y0KXakfROMUlp62fvE/KjIWEJztPw8KNgXYJk71M1LdMxJwWxyqJ9dxpwR1FTxt
lg3xDyZFo3DkMxDfHPzwX3lh1n9TG7FUH3MH2J4GSEuHDe1Ejr/VR3b6GIQIPbCxhg5v1KF2czQx
pCO7Ak38Tp2OEL6k5kHES7ZEwbI+CKG9Z6AR0W6ew57yud2/9q/8Z6u4BdorBI7ysaLiHGq2/j4I
AYkXcrM7zIMyf5RssrfXke0HqT/CMHaNC5mGWX6KkNk5qkwsYwdnzs/sqHwM5WuyNhZzzK5O+Jt4
bZB6aY2Ml2NNL7zZF8kljDYgPMMFT/OtoCsftc1r1yX5fBUeOIYqh01VB3FC44cgCthsFBRUbXw5
e8BNuh29GXlO5jNX1E1spDTC4ExvWTQnIuiwhBqG6f7tgMWZ7fZOrl7fC7IaPX2Yvxit8ZVYi20N
FVn8NbbZx6ZHXBq+o0H/TepCXEwtlw0SkYLaMwI5PZJYHH9RhwzfE/VOiJlS9KMn1NF//GJ3m98K
yR95jT5QR5loOp3rhUSZogZL64GoPd930XmBljsFEqf0K/Zk8xfEBcFWakozaJZm/p7UfjcnYEV8
aBjjqzix0m5AKgxrlz6JtCnB2uPsa7rCA4OcgJmlVqhivOkO5+lZdZcDwpfE1aikecpXfwdLdqLg
0VCtIQA134nuc+rCeEOJO1IhQgqJmhUxgs4zeAFT2oLqcAlGJCWQ0ssAamqH6M6/3EK7aJfpNiV3
9TBNmNdSgyEsARmRjqBFnep30l5LcijlOTqk+zfhTk2ULcPP4gMlJS6LBwT2ffqNKOf8UzkUm8Wn
IwEXnbBqSn1GFGBKRoqUHUiSwvdlOiuv5SVzOdveGTYxfQ2Js8i/TSo0GcQxRxC/8AJ7Tz6yaM/W
wNUUz/MX78S2opGwiztO+Gm45KCnnnSSWtusPLM6YbgkH2U2uI/4Pj0kWElQcXwJU5IENzyn2cXQ
fN4MMVp2LQwJOJYoSwWoPb3QSdaWU2NPLzGTkNfX0Qmrp/4ri2zrPh9ZyBSrQYI9mGcmOJUm9K5c
XLVa2d3oRa2PgRXFHhL1LR0BuzG5lrlLLVpKvpi9aO1rsfi02miGkr9mT7yWwk5DcJG5subx3Hka
o0ZzyZ0pCZFWN2Cxrmih8Q1/Nw0OAXoALYNMYmKYWp+3Qq4NLlOlYW5KzbW08EX814OOWWAmAmg5
UGuf9Y/S8vQoQKqAyLlTsKJ7Fdj6uWb06csWxzr4z/4sLtvkSbbMgy2b1BrwCxAJZmVJ79flOWzq
/pj6kba5sQC42eFoz+8EJiqSLhQrqoCr51p5Z75RJOYz9XSebkOBFB0tZmTt9cozH8hOxnjUbCnz
E/9atH9yLCiBoUbc2qRc1bM4wzx7SjHoUseAxnrF8o5/6vmHQR2md/6cz9nSFYeB7knP4S0dGVbu
iPuqCXdGnogjKAGXJNGvpwXGP6/Aa7Z+jjFeOQsZccZLRUXH8lLRMdctDEK/RHMME0gDxR7y4pqn
SInyg9nJe+rzjXMv3AwR37hrzBVYXS+U/fmBy6ey3m/hCPwyGJAVxl2c2luZVao5cLfbJEWptlnC
M+NeyQbDbIsceaic84yqzEVT0EC4lBVPxxtoS43+sdOPNnfF3MIg14JqhEEiJzq7nOwxlUKNHe4m
dPfcoUX5gQIJd/SNkr/1PlaBKPxTKdufzQhpuO3cpk5CqRJ97m3Smq4uvTFX+JGSq6xt7/2fT+YT
rH7PJaik1SDd4FrRH3dIT2oM15mok8uFcq8oNpDI8q5zvWf4+XgO/vK+rAeGlb+nM7490AhnKJd7
R4GGx8jtMOkVl6tiEfEvvITHAds/pjW83TZ3i/gml4ayM0PHEHCNiBlw/2vt8HbcOX/E9TIJtodU
A9t0SpBtu+0BkoNCCtvaN+LSndAKkunfcfYQJVFosc3BWc7TBx883ukSCGRMHp/L7fC/tbvzhjpl
Hu2Bx0NdOCNrVtW7oV1YFZq6Z8kXyrHX9gNdAQ2qBE1g0QH/xkPkzbaFgb8ui0FzhoZm3ZNxVMl/
TI8HywLhM3ghj5075DYxbUCSVPebWyQH6JI0q7sWt2ZT4KR/AAyU6BeGJEvZ/rPCxkgYOWGbqFB6
0vMjxRMho5hwZ87z4SGoZwEop7sYVwwDsZaujCv3g9YmuY2CWM2Jx8Brkb7d5iLAFMrP8jalNugr
FXfCHeYqsM7n6ReTZnCjjDJXwet4DBLyhRoEUPgHu9bACtmzlGf+IBZPk3WiX8f84FHOI+7gfiMh
G+jQc49xfUygwTq8T+FaR8Qcoe+R9nFVXPZ6orHBsshqux+OTLL+OjzSII2wZmMtomf/lAPxnBlj
F5lkJpEU+bTYYJhYHpx0BWW30ufqWMda7BI5oibYpa6IF2sh2Ua5f1wth+3EGm4j+rTAxDoI5fm+
UM9A2kTZM6E2yeeet1+9pfQrcU9r3FJcEGOZ5GITKmqvPGMucwyfWHtGd+dHbndDcNVYfgTE5aGE
RBnURGQimLe0ubaBjY4WEB0Zqwsg4Uze/d/w7/D3RttX2TEnzeZZnff/GWH2UqEPwFQyPgiHkAtD
jZ4Qz3+Z92DduLNFcHkkrEXGR+t8Fly5dZ3s9qq+UMNjNDBSQ8sEkWxmIZgCQ3ZkwWXAyi6IC49H
x0DRtVZixFi9HMAnA8sOxM84em+JVAnn3GbU+fusRGMBohuBxjY5WJDdrq53HjW5H+6P58q0DOnb
qVt9csqP1ldzC7knEicmY3JgYEnzuCTufwMEGYCL7Fh3Q4r5CENtuSn4yEQ9tMXzikkKwAcmwUgp
E1EcG1tzquda6KtUOcnKIAHTxXJnyzdaSmq7YVx2aLDYPrunjS1rIYMFekz0NxYjXo3foFSLx22+
CjbvPJr7BYe/8oPsgUlGgksOrJK1VdNTZiEIdBJnCG/CqwjG82/Zmaqnj9tIK4yAsqPKV9w4Mwkt
lA4oHPrUNMZQNPW7BkQFqlzsl45KR8qytZeY3IG9HHgXHUbQU87ColiOo3ID0t88UWcDyWGZR0lA
jaukQnQz8hDt820r5PYRFRJkB7vF/NoOaB+e+AWPukG9qiGpcCwa52BYHsIXRlSUzyC7Uir3MmIX
bsUeIiNAFOga/IegNb+2ea3ceJYUWhE9a2l7NglyZ1QKCdlyj5U1dB6ASyq57EAlZVLgXIW1jduC
dij7sCxb7P6k+M2DAb5fRtrBDumRj4Gm+kXvZJHL9lypB6YhdzFGPgm0QKDOAm3dlKTkg3S3SfdW
/NBHAMARdmHxuD3uUFHASgORaab7avoUvkGssI2pv81BQDjTfCwqt2NMCW+sN6PFOccBg7jNpGEP
shxPL40g5WwJTsfwrDDTHujswdMc4+NSOtr4NvZPW9eLUkLsxgkxAoRhOPMU0h/ZTJnXrEXkn9RP
yggWbRq/bgImJo+CKQvin5JUiW/2AysQ0VcmPb9miZTRM4eRWWE6tTXxJhNyHSXI7ZBZ4n13E774
2USmJ7Gj+EnnFuo9T42THE1ewTwI2SMkwGLZ7oJXVrW9/bgxxNhd/TI+omrFE5itYIukWfd49bXv
VET4eKNzWHm8Mx0nzu2c49SuZGYjTf9l20C2MzunkrZnJwGgvKJNW3pMm0G7sSwBp4cdel+IrXr1
eMAaLETrLHHRaWXC0wMJFdQuQfaw2WHP48bp48wNAXZgVQidsyJotmkKHuCW7NaRBwYGZjgqWhBN
gbB4IqXzCJ7qjaeDcHw9HtU1oJDDcAvlLSTiYmP524xYrPU1f2fOsKS4MnaiFacPruBvO2czYufg
EUWiL+Z7Hho7TwFoRYfjSnsJoJbTfQIIYYPivBO0PS8fEHDa6cTLuV2AWSvsSrqwjQ3JuTXBGROb
OxFqXzVzZ4t9OPsolvEjY0hwxmoRcVTNrnRwNIuy/dZk4LHyV0UEMQfM+NmSOOyg5KQzVnfqiwCW
TPva4r2NrrdTM58tJF+RJzYBCKcZ1eGR2Y+/h7gpzQbU03Ll8xFMAC0ZIjHu3vhmk79SGyVZJ1/d
jm+QJ5Q/QRbltrbBDPoO1N8epAXFZA7nlgpTSETeIjONgzF+UQVwUhVXE0tk8/gThokavTooDf5c
zFw0YlCspVs0ajqyWCUbbNOs3QESrgxKOCVC0qeH1cxTmEK9cdBUik1KiscKLnLUc8XEr3X1hlOx
cpCGSjlYjQSMLAVEVaoopIrqR9pDo0BHVz5kAnMKGbU9fFsa3QKkFrQtS/e/2kIRlEf0JGWZlbS5
aY8im/hsUThDRmI6LG12qRNd8JDBWL1uUp8nfYK8H3YGxAqUCXHBUNwxfmpUk0RqE/35kwUyVu2n
LaLPKeSQqRVO53gt/MFwU+IamOJQqwFN76bewtrckO6ziSSn/r+CQqGO4kKYmZe/X7WZgn2VIt7/
3roosiWYqdyUGy2olOf+gF0bngVNwpAN4ymRgYlm//tFjlZAkn8/99BQDwiem7bUsHBb9f8V51E6
X9MqjpJpaQg3xMf/viDV029z0RHp35SP/r60KOHkKGT835//vhs7pl+BPfDSgaJMDG1Twdi+/Y8U
klDVqV+W61FogGviz77gojUj1WKgrQF8F692xAH+52pNAURo22Q9Ekrbt3+38J8/3P4aZCf/8t9f
1lm4H1tysL6j1tMaICH/Pvnvy58cU/Z3OX/f/v1Sq5tXS6STOCuwlaJCbMgrOekw4vufL9P24//3
u79//fudPOAJneqJj4zkqTByrOVHRBaNtcEUKSWRiyOBHaB5aUW5QxUFSm9Pf0OOuslBEQWjUIRZ
iFlhumNAkBuV3wn180RlZgUspplbeTulMlDO/7pcbMn8wq9Iy3IiguZQhRbedHgXO8oKpi2lhJYa
IwCCsYwuJSLlg4I6q1RvRLoYMm9emzDW0TJGaQocPzaumzyBuROW6Vr3HMijqNlDmddgmhdSovyh
nTc2IR6XTjeaa2DN5lfR3eG4o7vXSuUT2ktCQrouJsXkbZR+X5NrGiEUSdRWv6E2em3EZXMCAvja
THimz4QnC5hDX2uRr7MgaJESUJ+rFm/zlXYTlSMNoaLHDlxlTdXKzPLwXG+ih+NeTCSFJlyLMt08
0DU0ybXQdg+6fKIOVauuBbnPLWZGOlq8rux7px1KAHvGKYtwrlqy5gf9SA7oiDBIp9oW1TTTUyGj
W88hhKi2YdNVwLEjJSsU6MqsaAYhklEwqKPpTCP1UQud3XoCEVJIZBgoqr1UYr8HT5/oEw3alPy5
Moxkjwg8KByqzCYFQn3KQtpEw8dYMWhtg7ZAor8oFrlDORNtitbmionXawGjbf6AH4ixiDGC+MdD
XonfmiUUSCw3YdahUv28Sr8sKkCalGnBrGArhEYj/KGSBsxAsQqPWtyoqO2IyTqBaUsjKE1DeS4a
+S5vWRdUiL1JCRGoFwxaA+SRdZktzLHaUTB8MZ7eq4ErFoQMUKBgnoZ+1h5Ezi5jiA8YZK8E9oA9
6zh7N3qiUVH7slJLO0UDB1yBZw+SDtGrpJMZgmMe9oK8HAf0/dDwK8ujhanfURRb4GwYtOfSFt5L
VehGUwnxPP83Ydp4QoVdOZdo5ENHByFFoxcKynqUDO2tkRWgBKPg10NSsYBMuO1+LkfRbSovnaJb
r8lWQtRca1LMI8IA+zTBSXioNdxL6+qoCe1m2zcFWdN/6JGGQ8TUgFVh8dqNYNwGKeHcS5bEySMz
2SYReU5ijFRzjJ+yXqfdOsFtS1X1pxEI56JCQUWFeEQYy9LeNNtctejK/ZCIxxgTuf0EkhYVrAKk
0gR5Lx3eMwwafTRPMi+VOH8X9ceATR9MLcQ+aB8PypjJByVbD1GVE/0v4aem6NA5suncjRFGcE9F
Y3ijKlmntm5O8Gn6I7yVYx5K/5Slg0BTUzjjCKDXACCp146aJqU+vtmI0ME8KiS83tbHXoc823Wt
fCgBR0Dz2+PBDYpNXkiSaiRV2lzvEHkrBpxJtB+xqAofkWU/RA3ZVdrueWrLjwkDC2UcJH9V8odt
psPURQEGwRP5ZMTLl5nViYPNomvGUN4mKCooOPkz8bdqBYIiBVNSQ2nWodqUFlgPpEAx8+Ucsfox
cdYQsvdEVryBFoGBGA0M2EYz9sJAvKXJlYi5uXEo6pGDxQgXJxti/J6ibi+JwrqflHK5qXGMYKx2
ZIoUX3konzGbsuUeVRypII8boLnpE521qaNsGLfvajcHqtkLyGsB0xA2gmSNnYGnmN3zIubzXhGV
U8OjoeQI+juKLXsZlF9tIr+BcTVREyAqkqTlYaa/O22KkFairRdNVV5bS+qofKwJqg8KMSEezVa7
9OSEkLD0OgNv1o7zptoNbjCmiyx4EGEVNFGh6YiNfl/gvx6WSJ38JMTUb5HL8rCit6jn1WlIauU2
NOlTiD8R/hBdtpfTZz2qxIdNG9OKVuUo08/Ss0R+6peRpg5QrA7nmeNkfGBW/YM2ZRIUU/IPgbMd
EPX4uXIiKKf7yvwQknU8WXV1DjdN4xTSMewB8TPfIBIoG2KOXbcnsa6xeJfil1IfyfPoZCy5dJaE
lW3THCdPyIzYlYr6hVlq14hOn/WiJz0fJ+JmS8vdpBPoAkbaXRVaFKo13YVS+pvO4SntZAU4Lb7m
a03YiaJpf8rJdvOMtkuj0gYyM0lHLGR86lO520cwdGg8bCUSuMN4eyfnJGs81Sj+dYg4+hD7Q0jq
kECnad9hEI6ys/zaF9Hkxqo2+9NY615hjPtGWzhqVVn3tIn0yGhVrxDzF2lUwGh0y00wIppimEe7
hVk4VlXhmCJb/UmeFWJbtpZBHWVvEuXhJNfFdZrW97nqL+2m9W5lsxIgyXFCTzvCYCTGrESf7vjV
dSjx4WwrVT72DQid95GB+4FWUupcgLgICsxoOdzL85iTWgjtodcgJHU6RYWml/Mn6D8X9ERO+Dc+
CGjYucZawIIgoG/qpuFEBTsvpVRQUqH8KdPKxTnKJX5XPzHFplBndo8YiVAqx/8nIUIPighYhx4P
JwFXcwkaclTimyuIZgmA2xGqLg3qsXu20F8GoEBVUdJJttbI/E5Wos3KHIDK6NSpWjna6yIlzaw0
tH0/uQsmwTPJoTQCNeljkKZVT23ObFgzojT4qlGBMk/HM6zHOSv/QdzfDYzFZ72+NS1ipdHmvFSO
3L8O42VdreS8xBdTK8A2DO+LOgNmXcgG5OOypse+aecTYkkiuOGfSNMJzKO2f4mFx0kDj55ZXeOF
6fiTLGp4t+gsibgcIidgmucoGr+jzgh9Ya8gH93UtG7lfqYMgKpiUxDSZxLqO22h3rSs+5Z69IRk
wo3GpAjemutbEgLEaGAJ18vCMv4wus5Vo7V3NWmk3SyFHEFrhrTgeVGS+DTUtFBNNO4nyaJBaJDk
kIb3my/ImsWKPVdVDFXSeG8Taz/JAzZmEj4TSMZVm6JE7U+sU7cOQw0Dx/w4S2sP23yrMYnVfbaS
ap+Cg1vymZuUIfhqFOgVS6U92Cnwn3Gma5sTxtnrxUiG5owwAWX9hYCFCgFGpCj4z/VFkXr9lFm0
XmeIOFmMpPuUItW+yNmXWWH82IYD6KA0w4VIo+SK8jRdKrEKJsOJZYccSTtKs9B5OHy8Knp2WYdJ
P0t5+wJtnXPSBL2ZQkiXZbacGUdDG9XFK+YF6RGhCFBNsoLhbkyfU5xqR5duVMz6vMD5s28KZALK
c6l2KRVwnC0mHfXGPOoO2BU0Lx2wRa+mv466AxLOLeULdZOAygnoRpEufSOVlIZbtYS8hwJ9iv9H
h4SgA6MLATm8h1TLunaNmARDikIgwTeVM6Mbn0hNa7+Dhg0cmB8xY+vdPNOw4gLuFqvtcYJkTNFS
+mjV5lJUigUCau3tbfHo2eKSPDK4mq5umFxCUqHwSn1ePLVvNfjYhBECO1M+4AaAtj3BpfpREfu6
SiH+Fm1Jz16cUCyc2viIn6JhsUhrJPTcSWGCh7Rr82mQ9uGIoq5SFfDd2CbLCaaFYsKVxUhSEXMT
MWQqu5VcBVWy0RAAfJYSenpzuD6I4igFMuIQAfm0Mq1bVAB0PYtEb1ZX4IwAwkioD1LWZrchwYA9
HmiuZxstsqowHFgxvTmJYeZLBYJEXZOESCPOe32CfmQaA0kfagjw8kYU3bOMmhT6uKq0KoQnvqnk
CBHLS/RiaiN406yEO1ZJb9FbbkDBTwnqHd1Ys1OHgwokuJIzTxbDh8XINr4A7RNUzp5FkbqIrkrS
tTYhw6qENjs1KlZ37kyY8gpaEKoRecAAMU4P1xJNueoIj/G3WYzkYK0VdgJz9zHo9X4VENUv+nzy
1ko6hC3IbcvAkbaljFZG3KxoRpde4eF2K/uzuJIYaiL1alMERraAzRBSUfOqsnsThGTh6B0tYhZE
9NsFODpZBCUnRLizfu0PK/yXrn8Q5DE6m2J6kdVJeCLdVTg7v9e2Q7u6O456QsXGpNc4CI9VaezD
kkTBGOhqiiHHd97TRS+NB5Ihp8yU7ymLdXDNaMalKqLZUF7Bb/VvYzi/UHbAmSYz2eW0LqgMHM0m
RDFP4aBMNCTyfYbO8cGoW/aWJj50dPqFVgz9rMEgLM95nFCaMc0qyl0/bbpphjgelk4BOImu9zAQ
Ope4BEySAvtEmoq9gdfMVZ3G/Uh5ZIzCBMchfI1Uq8F32DTYTlNldVINjUHiNMJtXfhBqSw9mlLy
Niccq2LMamS2sKAJYaEPIQ/WIlHZAXvtJLbRRY/0XR2pJi9o3ytlUtx+aT/ESWtpKiYs0RrTgXh9
kxLxOU5pFa4jbXnTmkLg/7T6wwUTJKFsPuKkkVxl3lQ+wZp3NfD/uKH7EccjaVeRPcyJcheMafRF
5Bfpe6BY+jVFwK+XuAaqIejIript7rYxvhPLy7ouUMgsCsBDVTyUXfe8xmUg4F54z7XXbhy/59QC
RBuTStaUORwut97J1G7lDkX1uYAdAoJEqmbwCuZhNDG1aU+KJH60K5IMBTZgBmoDmDzoJtjb8bGz
ivGWidOvMkEjMTVYIWNi4cFgZNldS/I3fXqpq0r7WdV7mWQ3FJSb/VCutIHw5qDpTCeosyi3Zup5
5kByqUb9GzGdD3qLXh66NdjElTgToqCUUVkE0Yh+y6ew0llAQ9YdF7hnAhg+V8owG4tHD6FDkJIl
+3s9Jt9Jlf/URoQrLHocrRQOpxIs5cipaqzmj9WJkqtv0iBJv758DqY0P4iD4GLXBEgQ6U6/we+v
QUoyx3BeasfAyApymqn3SnZwe5Dm0zhimiRHCgF/fF4LrJWt0aB1Ua/BjLqGPS8LtIMB4YhE3xfy
VnPZiIlTSxFj6WsK4kPjxNNKMCXXFzi+tC4a1m7cqG+lZf0qhYD239B9YXADACkJa39Z9YuSS/+H
vfNYjhzZsu2/9BxlcMChpiEZQS2SzOQExlTQwgE4AMfXv4XIupX1rlW33Z73BBaCjKBAOI6fs/fa
dKTz4NBbVEUBe7s2xEojLdyAulZY9BGMzxISSIRvi/86Hx+Z7vo5QOtREGw1j5dcDawCVmHiuzFq
v2eMKYeh+unFU4JCHg8qhGWLlSaO7A+rQk4EztrsTckcOWMYZ0mfKU33FRQryM/wYHrVnDrZsLxK
tnLxmL5p8tHmcVnuS+8hqnAaF9qCKF+PNdpFoEqWRcXc00uPeA2r7B+HoksP6dTrzf+B3v6T3HvX
tVc2238Penv5Udc/+v7Hj7+T3v78rn+R3sQfvhcEdkDuvet5JNj/11+wN/sPV3guzA9Cht2Q41+w
N9f/ww+F7YfSsaWwqTd+w97kH1FIMyWidvBC4NLyfwN7c2yHH6BtSpM09Qqz82ToRGwNImkL1ycm
MQRt93fYW2A6F9QILsSUNMztMnftWawHAmKG02C/6hVc37jwbbZcTQkpVw0z/fXByzOXA8nykOuH
FU1/uT9bKZOFv77m8sTlsVrjeZt1yQQTjYy3Wu5prDTwAhI61pf7v26GbndyVsh+veL2S0amNfXD
OVgjBy63LgdaPZD6tcYNYSn3HixHfSYmB7jA5SYVbrTsLzfV+i6FzJmSCBf6TkM36uCrTJ/TyTop
uS7jM0FRMkS6RezCRlUtOX7rMBQdoIupDwDGGcI4lq+FjSsZ77XYB7CDM1JANxVkkl0W4d6FY3so
0uSDxB/avXP7qRMuesYi+Gbdu9JGxeSnd8YhlCOdrUNBqvNVasl2W2nJNK4FpWKPDyw3yOUIpyOt
C7WRsTpM+UiJdUJEy4hhTJNOZjtJxgC2O1+QnMMQHCJ6djubJNa2Qxg1J+SZhC5ip2a5DZIyu7Zc
/TiX/TGTg7dFoaoWvFi4dFNyMSuPofrEqkctf3Aq+Wb75Us/wXv3sfBmGTM+OL/BVlTVI5hn5AAB
k2QJIO8QRs9hgsgoXxyMOyL8XDOCbttuRl5I1pSxoxszctWECw6I1jQ0nPu+RXMa0QKk4N5Q6O2H
4Zg39vLJSp+mIf9SkhlSZzRzJfAOmMhiV7ijOERsUXYBU1A4XlRDoQWShiGAQ9+iCoS8snG8OWF2
T7q8PNBssEjfGeh1rkPsEH9Vnoa3kloBla34adWWv6szJzqrsn1wi049OsXZG6H/m3INjcfYkdgB
KQcgY4CBYeGthdCEmixPAYv3IUXJQbghtM8yuk4Gpq4zncQNDLYvDm0FAEWZINsyVLs69r9O66v4
5par9+c6VkT9ZlAU3HB5z2IHMR392MsHZXnuARbvjDND6WrxCHmEa4DjhoaWym/J4OMtIJphVwac
NnGOczKrnaOpkNbpuNwOTDcEQ8iuojnNFegJwMeMsSzuD5Oi2VUnBkOFC/FpiBA7hcVVsgqyBr87
2yM6qA61LoOctvPnm8yisRI/Rk5xoqTdAYeng995z7ChQANzvTRL8zgM0MEF8SiWJv6NZe3Qsvc+
wbchbMDei7hVW9dCBRJktDY65HtmRjI9Fx05QN4uZwPq89eo/ZoRgi4F8so1HBUauJUUL53t1hRr
4tperhSt38zRCplnhf+/sYFg4Hvqpc01mSByQmObr5wd9SbRE87lDPs6C2G6qxUOMCvC7mgibBDB
Lsu6zyPRHdeyhPHImJS9ySYuanktuGbrwUwHMWixabBmhN6i2f6T6eqExb63kmO2RFclFnt6L93R
txkncAI9Nh2ISWM+91MEuka6zt6sP5girm+rXTDqS0p7tJIvlfDfi4AcUXHIPHs3qerd70nQrkU6
oXMDa0Hf4RZ66A/tof/3Q67xANZI4HBks+uKHoxOhpcU3Os2wUU7LOzarNq+pjFJRUDTqo2Ihrb5
91SbaBxw9Xj1MbfZGadRRL+cmmYFSa0ZK+K7Mqek6j4Xifa2onXzKxaQYyn5aNDz26i0vvfXN2lI
TV/GyTqmRIGSN3NrszfeunPnPWhbfi891tREH3Q2P8xjNtyZUprt2HXJqY+eY8hfr33AxL41EOKJ
TTt1nGO2RpWzlIYgP8cC10fUwHHMseiCg/KiImL0Y39zVjhUZScfibXtMjQXc0GYHeFFYUWPPk5B
fsWYqFNWztEmmduDrTGU+6RHayhTFywUQolIMveZESbMmYXLMklKAKP41qBAEyWlK4QJ7DgD0kZA
qKuTPzj4NWMoC8xbIJQ5GCAnAp4n2FXjFP6QM8vL6JsSJxif8/akzYjxwq9PtHwQ1XbVZ0/+tCoa
TsLyxi1golPcICFv2p8hKYnnIh6vrE5oauvyZa7Qvc9W1x3rYix30If9B3Jrtjmin76w4tMiWDf1
91aRiELkwSv7mXE3FwKHDQkmu6aOnD1nNQgIlqlWIlsrzSkInnKy7jor1ttQCPyDHokJTmhNp3rd
qFTs/2+W/OvSEpBUuMwqSHyufOedBs2729Hqk0KjOtIufaciRQ6d11+ZVn3QDWmrDHemNd9DNgMW
Y0dkMioECtG9HaAKMOgMToETf+ka7KNhqrnKpHQ9yAL1PEdu5cDIr3QXlI6liWn7pPCzpI05b6ke
rJZZnu1JBAQOKcQBYdQpE3Dy57pzNF/3bLA27uzHuy7NH82cj9v+tatGGvjUILsW8Cv9D0IPopk4
FU8he0e24+YVsj+FrdYF65yuI8MC8UDFtWhxphhmDG2rombRmIqfXjLW+wqmGoNsdo65rUHMvY2y
xatMECa59bBozBH82xuyB492OhZEiRXey+qfdeTjMvS6bl+nq26Liwq96ntTLC+d34M683NzM64N
WkF4OLNV+ZSIbJ9bi3ddpLAbYjgUfpscPJcBdtT6R2P7NJIPY7+ar3v7PsuxuQ+EoO3dhs9EX/fZ
0Zf+k2V5V5GHGY3O0WEtX86NQTQMcCMX9l1Qe898cj7bYYm7oG3nI4Csc0Q98+tQUEgUfb4C+J9a
DwWaJIsMMCrlw+iBF0ibfpdjqa/U1JyqJbLPzXpwU+e94pK+s+nSzromL7lgUV+K8pFdNmdeGr2P
aVXtWyIy5sRzjzDFZ9Y6qdDhVd6LzfBuk8bmix2OOd1+OtthikyutStnj2Dj4/fcf6T5TpVZVZDt
cqTeUA+T3CdRAv6awgi0BA0N5Oh7zGaKvm4MVyUSGdm4IXLRub6aLOsraz6pepYiBX30DheFjG9J
l0EUQ52CTIadiEocqwpllzRMAkpIUw724NzrH9mF7+LKKk/DprO9kcHQun7nAIaxuM7N2anJLEMj
8QTdlAIajQQRMeMIIyoL3N3kUlUX7pNPNAm59QFy6lUIYqegUWrek5AN+1wNDf1Di0/e0ScdM7MR
9rFfJQ2O0pYp7oubC+zJXXY7Rdl8DmhYHec+Pyd+6h2mOb2f3Qb5jHQg+ZmBLkFeOlAuUFauGhSp
S+ZTZfhU9wMJsNmzSV/XAc3O1pDoLj+OHw3rCpuegqhC0D7GtPDVvEvnGGfNql7zHcaWdH23lYW5
luA8rIBD+5JHBb+toZI+aDBN0N29U6Uh08d4A5u1dk9afK+2WU1CIAWVZw37ovLTE8z9rQoUofFK
oHmMaYEM2ah29jp9TmPdcmHQoNlcB/N4/E4awad8oVjuZQVqVL3aLipBOjlXU2q/unTTDyDd2KE3
5wkw6E4TBrEpAjmsSd90k4b0MHT+Z1D7dG1qWOppJNHulslyRiXg74Oweq+yroceyITP0v05oI4a
Kk6ppH5XeEdyfNgZ60VqN3d1Lqxj45TIodxPM51rmm8vmbKc7di641n3gJ/RqnxEGWitZQ0uiEL+
87aJ1S6bIDU1fJxEUr4ukRb84Eifq+gzdWCK0xVAZ+1n5MDYOAvGH2MRW/ulPhNoSyPNTn8Oc3l9
0WK19ktLN/6UDK45w2K4H2SDcsHvPeRiLUG6DV0bXibY1tHqmKpfPMlUqLapwZgc4uaei0dLeQpv
IbwmkmuvLLIGz3GJWZ6ir92CsCeRNHrqjB+c2/UwJd/KICScPV4qiA71q+sKl5zDReAFLzAhWy6R
WUkKCVchV3bZuMkpdQ9B2X6hoog2HjbeIJC7YZDI46A2broKkHMy158Ui+3BJ6a2NfCVMvU8Tml5
bHQAZAjhmllCccK3HSylde6z4YPq4bVUTcbHqoeKOW8jnTMsLA4X/ZkDVh12YYvMKPXkWROTkKkS
f56n530daKAQVemcraIJTkHzRmdw3pes5b8+1HKqHh0FQSeaI+R861nodJY6E7+J96EkYCNOiMUL
xvcgV5zubYWFlMDEbaLLmxIoNlg3C8l+5BB7UTGpwa0GLHjgTxQPjEEjQz5pF6Gs0VV2ZGd1m8VT
djYPCDr0lq68uw3c5KUxiX8Y8iElFmHxTwMtdGvNgYj9HJFaGrwmgSu2aUAzbDacJJ669unknVVN
PEzGe+sWAa82+SmJ2TM3ffSqMvriiXD7X6e5Se16w8JTQAD/EmTOe1q0tCRNe5M74hqa/ao9WK5L
eove5CGPbRc4BMvinTubkjrwEJTh51cFGOdUvlc1sZ8OfO6dCn9WdJvPl4NN9OYawOM+TtXCObrG
Scg1TuJyKFv9OjZkg0xrmMjlIeXbjMTTsQWOzSH2A3RrZaJvbNT7a5G+X1zxyIW0P4MKHZBv8JA1
KKQbS4QAAMXebNEKtRdvIElNjefMl/pcLmmIFMtnGkZLwq/kcEhLQCKlpfA7vZHEwjxhseU5UxXI
2vVWMflbAjRYrbkOYdYluGaf1JDpaovQV3fGIjUkk77qldwPU8e2UqqHqE7So+2r4GrB1xuoKDqP
63O/D5fHyhxRX2KRgRetXwJ/PD77ef4ECjM4zKYpzm726MiKPNY6Nt8kzRXED6F3zpuCC2jjR3fK
QqGS+jZX5gj7yqCIYSKzfDjLDpUpsMXPExBtrg2rALLBX0WL/QcEk9j90mp6BVURYrcvu5STOQwf
2YqpMy0oAhfXQ7xeJUVKtZvDWz9fDmSPL1e1dnZuD0nLCxvK2IDs5MvBWh4VST3om7ms/X7YQTUF
/fxsKs8+2+th0e1LPUgoayHtXJMxCO/RY4gY1MkScFLlC4vvwlJ8lVRk6C3FdI3KoWoOus4Zr82l
Yqtegk8ZTwk2mtiJGJbONlcXRituWsmHy6HCZWjr5tkbgn47ROITkXOaC2e8zzrwOkUOLrHDJjc6
tJa73jnPFKVH4P/HwFLLbcqZhz9tNZ0UQhKotdL38ldCgJIvc/3EnKTWg79WX2TYBSL7kKOGRFh6
/XW8xI9p3QXPbUtpYJO8k5K9A2vWe4ijjHU1Lb8PnXWMI6Kms1YjzZVLgzUjN+sMDl8AVcSLTt1r
L0jiTSHZGMwO6Vyd877YiG+LSH+p+3zcoHxD6um+9S3iF+kA5Z7drLkubKLh6gTTQA7PTod4Vzzp
/Rh0+ZLaVXTladscZjc4phPbszht5qcly05LXX/EVSW+ka1ypinwZpzKfUKcRK5mXksUlQRCTeFK
0U/muzZT3+0oXHao3whdGiTCKZWP1xPBZd5AEuBoD1irydUD4ID8Mmu/iql0r9v7uazkEzsQZ9c1
aBqZqe9kyorYmKU95Q4736QVTOkTkgiShHrC+KQwdFOgj+xud52q1VURd93NFKNXSSTBa9OHmdPi
3YHkMNgDOIvZRYTvf4RvZSKiO66KCVJ9T7yk3pqMtcb/ttheW/L/bgbE24cFVcwxMH10kzYYX/Me
M3VXubsoqYLjmEJhbD0B4aUwx8D92aUQm30vn44L5QgbkNBagasvDSRjIiUoMPJAzreq783eHZiT
p+H0tQS4dE8q+FvahHKbivWCuwpudYTkhK4ldeB6Eb5Ib01WVFcJsS6xq8U2jgRYwnX5Z667nMNO
Q8+08pfLQ9RC5vygykjT1+JgjB6R65G8TToDeT5rl3Zce7OX+FGrCXdR7/HhI27aNQu2S8EJWAqb
0YlMPhXryt2N0XSVuOnBWuNTL5Gvxuke2NWjLFofci5N19bxPw2zSg5OMLbny4FIWhYQqCbNoHAk
rFcclT70WWNOl+ddrvTnnu0ZWRcED3PlnFvY4z3F9UWDfZF2Xw5Ezu9MzOnLBLzfaB+xx4ZEInO+
FD1xzy99uVUKoiMKgqAuO52GbU1QrSjSWQDO5kTxhfguVJge26xCju8jhvPbCJEabqAGIW8S0VaJ
hUO7xdRIaxL+eeNc+lS5pDDx69EU0Uc+MBjVY/LQfOthFoWLb2IQOC3QZ8rZ/zGSCHxtZEhOYS5o
/xGcBeZ7XzZPaZKfUzExia2h+xD5/OIvLriNgO5x5gBSd+PVX9DgdlO8Fxh9wcF7SJwkxoPmYwE3
gLM4WxEXm4YlEskJ1jcCQxG6oL4Z9i35ZseGBKWEcA5SQZsz7aNpF7XrUpM8aBeH4IgNWcPbKRVq
iiAPnook/0lTC8CSdS7m+dCm9ioEy9C6teOnIq+gKquEQDJIMow1rA1Oom7TWdhJM1NDtyYn9dDl
n8rM/UGGfc3mCMnNlODQc+J7ncxHuNB0evp4OHTAqhyaiyyPcAAUl+ign5lKHmlqgBm10EPQXRwJ
DYzxael5OkcCm4obYulpM/7YaL0r3CkFozk30weUJHJCtEegzk4vAXSC6ITE/6ZCQsdIg18/Wt68
KTjn+LSdubgn7J4enS+8XdunkOGI6KDJu+OdKW4Kn+/W6xqGL00bUaBVXJ5ngRCC4hUFakb3uofY
UCq3vXEKsCKBlYv7xohdxajXtsPsxuWP4ws8hsonkIVxBkyUSN36a5Kilf+YAQOkGNhuZuYBW7er
3rMpguFCZAEAqHK3DMud6K1r48KlU4P1TKP/ea+gE1mt+Dz2tH3XMraePmx21zB17P6pWrLPCVXR
E9kegD1UTvd8qGg4Uw5mZfLMRiB3bwdTob3L0ud+gYdE7FzFvgTIaFu9+E5yG1ATj/2Q3s7rP1oZ
qW4C2MYNY3vpO98CFS6HYHitoxLfD1QORj+vnoQ+nWopj8iSb6eAVkjkE0dJu/lOJWgo9GSBhsoF
Epw4OPWpcK5QV96WOVez2irirbYPYTe/6TxDYSrMSxiWB+EbAFGsWVzVuhs1ejtUkqiH3XmgmS/g
zIh0m1ogyUvPf3IcBgLZGIFjZiy6CP/WpxXX9wxzy6rt8Gpg1qnK+LGIb7WxwDs4IJtspiZ2PI0E
zsp6Z1bw1DR5e8sr0FaKAfsyo54qcqOd4/6wouG766R3To1bK7EawkKdL0n6kOokPpkEcqRDgKlN
eUCS4UQDywNU7AFz471vROWuOWaQLpB5guJaFH8sm0UlPodW9+518uf8rWZKuCmT+tYytndTJelb
jf8j6VOad+gtBqzfy1DuSIBiy9Y+mMxFjxbRtZLMyKu+fekhuljB8qw8myA1TWpsIutrnb2TjMIn
bfLj7eJ/zgWac2GQT/eg7/Ii6Xa6hMFY+Du7xRQwEk7PFVjUXLpcsQPNkaM9QdaX7zrnc5PjCsoL
95McnK+ZW7erqAzKzdK81hWtcqFXf6VIrzvdQVOewZwVdBNrI14AF6rOHJKYz1yrQS9nUXcVB+NN
1RQvhdSQkfOl3vkjxU8VhYc0RyPsZPVHIqDXtZ5PR6pbIG1k+JHVE9aPq4mqpx9cyEJ1ifCAC5Zc
TXIrTqcZSQ23nmw7Hp5T6bw1JvpSFy0eLpFGx4ElvU/9OyfOfia5xLUyJRjMUF2zQSNVT9RcjVIq
qDzBx9OH1cinn9qjN0htSmYKe6ewTnqibxyZHC2Eiy7JatCxoBlMNlzYAH9l1tceTwjk9F1LOM4h
zxAiBDPpsGEnMXeNR+qPb3zYwTsgEEciSB6M7bC5BigSOPdudT0KPmkq/6TYn238rm3wKDOs6BPx
GpQDkOAlPC1he5MAkJLZvDbwimYnmw5p4DIcJ7DDtbknIBklRodxzk3R5XS3C7s7/hDFs2rdn063
XDFZ4+cPpi9TMAQksBOQR6jWbfoCdJHV8BoJLBMg5fNnwNhCg6WFh7cqX63y3SYTGlPK8MYQAV+p
69znNAdPeWOh24IQLhfEoi5W+LKE05OC9uYCj5i2aoIDUSBe1mxaAsxJUjl0XQqQIajd/Ywx01Kq
OYyAS4cYRES6tP5tkgNuWj9QPT2i2OraTUTasWrZDnhYSguuE71PqxfBJkwGJxGbfmYPajSipcIO
gFJgKalj0EI+M4e2xj8ZvNPd/KaausO/D+xrAkkV2S9ZEzAOKgP2EBSJifstM8N1YbCIs9bslrlC
TcuMKAqSffg9OIoaL1WJpQrQz9oyghldTYBpbPu+dPIPJmzqgNXKbOjeewCU8+euKaCcBcXTaDjF
7JmBXc1HmsBG6HNlW4NRqQu980FmIMU9VxUkulDN825OmUCSE7RDygxHKk9ZVAOQKJ4B5xFixvSC
c9IFB1R53UYa6kqbcl3N1RXV72dVEimJlgr19ihuMwacU1l/yG+QN9w7px2/WBqkY+c18oTmcrtM
gb9HkuBDY+ubvTeH/kaH/U/WGAKo7WCNfRyvh4TpwsyacRQjndd00fuwir6S+nQdLIyCifWg2xPe
Mcv1oVfQOmxG2ZQh5n2ZwvHEWfb7EKxlcL5a6f7tsd93rWW1obEdQ2dY94CKPdIECFRPwKSvNzO0
cbRIPOA6jHAw6ldrUgBXNiyRay7B376+i4ljqKryU3v59svX/O3mr5dbX7NZmwm+w8dDrC8Ruvpe
LGJhire+4Xq4fO/vu79+iN/v97eX/rcv//V+ZiL7KREQV+Y4n7aXb5zWbg72M9qZXo6y4fLWxCWJ
q2qx8UMlzid7cbNjkNg1XJbhG00xc6WHFi5qEzZXNdX1vs39b74prsbxLVMNV0Pc6alJm7sgIKdb
1V/yZTLvKU73Og0CAvm0d2WhMqI9xA4kmiKqoX+/WauqP6uQDc6g9Xu8blWon/48YK1DEXK5j+oA
sNHlJvJ8ciQuN3s7yM8V0WTxKE9Ndf3vz19eL6jpWP96lXJ9t8sXXQ6+k//rlX49KBdqS7+hcuYa
/Pvrfv9Yv17r9/1/+pp/ekxaQ3gK+qNaG+hebxQhfmvUKAK13eVuup6n/V/PXm5dHrs8e7l7OVxe
4Pfdf/ref3qpSjekGLj8L7p1OMKgjb7SaiDlt+UEX+//44MuuTR/fx6FtTqTEvqvb7rcv3ynT/Bq
okNMO4wOSMxeQOOvN+MGYfivm5enLgcPe5alSJpZX+73u19u/X7MtbHQ/Z8K7T9RoRE3Gjr/kwrt
VH/PPuqPv2vQ/vyef2nQ5B+IHlwvQOnFQNJfJV5/Bo6G4R92hIQF9Ve4qtPWp/4VOCr+CLwosG08
eUL6EqHZX4GjwR9I2hCL+ejPIscLwv+NBg0fAy/1/2vQhCtCXi7ymM+EjvNvGjTt9Gm2oIciaHS/
SH0sfXe9imbVfWzSYkP/flsiY7/rc5wIfk5PUBps8EYA5ZA5/cdZHnHYMMuxM+REA+4Q9m/HCg8m
NquPoa9I5yucrwQSm52sxWPnO/I8FtmHCtIUHyLjLPKLh+umweJKmjpUwwqe1uRDt0Elul8aUB1c
Z/rTMH8eNBFeNjT3VrvjNWXjOQudbldUKt5g8tUbt2puSDZHjGnGm9FEzCEatD9laN96RLgiwACf
p1T+1TiM6CwJ0HPd/pLLhIVu0E9WR9p5JPtNkCHRjytAbxrhyuC6Id1NbQDIxjvjBe+NNacHU8F8
bbuSpGm54UsgwSfT0UoQFehRwIPv911HCyCX9XfP977kZbXF9t3ui6X9OeLEFgc2cOW1bvAsoj5l
r5Ni4szpc6H+zreUSR0zDnZ3NDbS7SiwErJ1KiO027FHldO01ckeP1Id/SjAgSonuKlKwIO1uLeT
0jkq9CuLnNSrp9i+t+RNl+wvYxRydzLXN50eyWXI0oeqk6CaGvk1kelwn0qfAMzCV1dNYj9bzzRx
8AT05CK6lL/dUOtzmIo9RrzoLopn+1Hpn/lwHzlO8jaRUbWrJkjNbuB80zJgXOXrLSwEhEJRttxJ
Un2qJXgyGYwJU0n/XpWPBUmBwcgm1S9KdDQLLPSeNK9TNVhPFtHiW9UU333FcHpc4PNEHvyZ3JrQ
AwXVUzOCnE6FWGD4sNvJmePvkH0+9iEgQ7L2EGu35TcEieU5D9ojuxUEcdNE3F9g9VdZaH3KCOmK
6s59TFNouXqsSK4ySY2jgB+6ZtzfvzZz4yOLNE+43sSONbo/xQHGRsdvbxBt7qM+xlnuKr2ZIT85
NIqujT0ldxg8oz1B9xqMv/88FU37xl7JQDkPmaSwyW5IXbcpLsZEEtY+lKtYqd0u2EGw/BoGuGy8
Byt7ZSK09g1qvOAEJND1O1gl3XTHJovVjww73KKmymXO60mmD66FvrKSgHXT5c733oNJzi8aMlsU
o+FeEmRiuYUCR1s2ejfr2CM1J9xV3QcYjbdz3YI7qwCwONQkoikOBJZ5BBmV026yq/SG6fhHtvgo
pQ0Q8SknV02/OznmMwNdKMzAGxdD+2SFiXdTqsdgysM7imW6bnlZbLwRhdQY/CiSLD9NzKniBYuL
kIzqrSH5aoGULdjsHaOl+kaK6l3qWuZIwvmVw/8bKF/KSkPqnOvhDKKnn63letEStiMAgbgi9/FM
oSfwJ5p0nvYfTG0TOCEbj/jZwT+w25oGeCGLGj7nRl3nOoTJDp1Kh8u3uiSVPtPrbqcF2Te38ACT
4VF7+kdhJ2wunAEuUWaYulkzMQiMuOm3b0qio5/UrcufSw4k44w1qtHFTYhsvHGc/i4RRF0m5m5A
Dov7BKd6RYxNEMPpaohcDdrVw+Il4R4x4tU45LcW/Y6t67fEh42r/NWWm1Y0YNMqan/NJoyz4zTX
8xVoVfRwiY/juiYjqQ4Qf4X02BiuzkQX30qEPvssom04YKsahftkt8EXj1BLhqLV9WS9lY7OiEsq
3ixkbkhpcGSayUBCLeSjFamE5Y+05YIEgWgGd2APNWuED/ncjj6n0+ztawFvfXHG8IhR4iNRzt2Y
oYcbi4b05jaAnORZu7QgcGnKfoimmR6jqEbCuoQvFYKcw1roPTcAYBPACke0NQ/xop/mDHR54hML
KbqBPiTruMAkACg1xyGArS8KfyLggWrlaDYQqwEx+xEO83D06bO1k6fQ9szeMZf680Knrqf/gsf7
trHLJ6yQT4OtvsuQ+WE2VsMhoIsZl1zyMqMZ1c33gpY/kkoQv+2MRNlqR+B9Mxkx+pgsNj52TPmt
fTf1WXuvRfCpTsVyG4rewJYDGeSqL7Ut8XUL68YtIgTHzfIxq7w9LiL9QVE53+TBT/w6BEBFzDWN
AsPjnkwr9igb9CPaE7j3y70b58uTjFlDnSLe61k7/BVyc9UtRDQr2vnHbPLu88jQPg0Y8NDCxK7f
Eb3bY/JLpN7OZEIkBEc7Fvthf4iZl3qYFkuNhVVb1O72om76cPmIZZ2fi7Z49QN7uotaj8xZJI1e
O7dP1YxhowhhsDN8P8BbwPafeLcMgB4nh75B1a/qTbzSDD6tkqi/9kcb1fZNV6BMdjMnxq9D2kiH
1tXAqw0rJ7+FyELSFTueo6fZbJRsKHNSTg++h/BNxFFzTTH7dXEhMeTKenX9bq9l9HVk5LUfVMiQ
KHdgQlS0e+qmfrA85LcJ19ssWr4Xo/6aG80UUZKeoYbaXLMonXNk3LFTpdd16D2bPJp3VmwDN4Sr
sNWLmDASqRe7oMTBOYIew6VHIqA7zWwydk69vKh2zWEYyoe24lpomX4FetgklTDPaiOoSYblbGjn
/LYbGD35jGHnroKJlKdm2xa9xNVLtN0sfjpI/Y8hbRWakVcJ5t6dAfdBuDRKlooLtLqKFmFouiZY
YFuf6su1g2OuuZAmaZFuyyGEelKjqkf42pH3vI5A8ywpbj2IHsh77GtsZw8JrlqiLEZ5N4yrNnF0
PtjKQ0MOdHCbjMhkZW+JI72QaGvL4btIvPlG0SndeWUF44vfJH9pVNRuRdN9n8FxHBrRfPKleh/Q
2VwVdKE2iXT9/RCdTTOUz9nQuTtWw1AAqmit6g2/GJJw0HG2KUFQj7XEqwkhhYagtXes5WvWp81W
5PVd13jQJT0GfiKTr84gHDz9CMvLwxh1r+2Djd60CStAWgRw7kQrUIgP4UrQLfe0ghfGCcu3dGIC
61Dpkc6ggcoxamkZRF3R1jlPbaGOrYFUXS2CbsvQU8R1LGxFAmOrBO1rcBszGd7yQVEMo1jXBGz9
xlpV8yP9pJkMhYZBI5cIfRq9bNoyEWWlRSqRWNQgzZK/hq4if6q6Ta3oOSsGnNPZMGLTNXup2M4v
/TVKpuU8mAzg8QLoacbaFGGEY6GfCQWFxsTgogwPoxDJtrZyRq6AVuDuUgUGhHUNHbnhQ3ybNlV7
x+wFSx6jJkOVj7ZnikgV9DNzHafIimaLUWVQPzsBvKW5Dsl8cDtaMYGJm3Pk2LQ9WiRGuCzS7+jK
GrAKHVAwHb9kMn3JYvQbZuxGyCBFQn9Wds1+aJCThTEODn89eA0spgP9hz/vXx6kxhanAj0ekmxy
SiQ6BlWwmPK9+T4BS4SEOwPw4MkZiNo0k1W1Pl1ndOaZid8rzXSSqwhb7vXWP939p8fm0QkgDEBq
u3xvSeMVHKXfbv/bV7l8XawEaS8+9hg4pRZuy7/e0ysqknt/3x+o4Rkhl0DQfj/zt5u/f6jEd5eN
CjvgHX+9mmUBN2aO7mCKpJj69br/6W8pEjLEvBYpDB+Bd6N84q3++iv9+g0uL1W0jI8qF+XT76eb
roYLFhTh9pIKiip9q4bGvfIup0K39u4uTzTrGXC59f/YO6/l1rVtu/6Ky8/GLeRwy/YDSRAMYBIl
UeILShE5Z3y9G7jPPeuc/eDyB7hqFzfFJYkUODnDGL23XlP2WUH9Qh05p4U+/gFg0LQ05lGGLShd
Sk0z27cnhlTw0CA+pJiPGy/KSMCME0dKeFfnqe5fbh6PWah24CnE6FqzaHIQRGyQR2a7VigzgrAA
azcBBpLakBPUnlkZrBPqhPL8hgYpI7SZY0atdEh34pw1+rj3t8dU1QR53bXOaLBv2cslWnzVQgw3
JuwAtYJQpNmbpM+fHVmbk0jFitNvkBFREpAf0oUhURS530E95Hn+3IzzMz6UlX8eQwdE0RfisTcb
pR6teX/qBIIkYjecJaR/Hu+6wVqPuUyuhZfuWqPgxI3HkhbG3OIP9Cdqucg1NNWKGSwlzc/HvygG
gm+5qzaPF1zMstfHvb99KaM6WE/YKeTJfcDn5leQ1PQrHnKGP/iwP4ixoICSYwa0nvS5ylbNFbW/
JKnzl389xriDXLtw4u15XE+7M4FI56hioDU7QV3fRGvhJCjs6uCpsvt17GYL43AbdhhCtuO6XNUr
qNEEfhubvl1G2vo87W792gERsNAhptgUzMbIpYcI2t27Ol28S93EXDretbK1C7G6a5dg+yXJPkvq
+M60q1fg3Oz3+clcJmfqgue4Wt0ic+mC+N3eMmN1M4W1fhq/eKBd8YSk3Vw1yhz5t0TGVnzlg+2k
7s27Nrji2OiAvAgo4e/CLbvgC68NID1PTjGXKInqF882aRTSblr2KzBS/QoqQl6tCuuaot0IuBYY
Z/nr+rewPKjZicsCAa+ezrn2xeUZceRM09bS3qirDrBnTplFuzQEPSvvypp8d5sGoCis63bZAewd
T+V01nGxE983bUVZZ5Nz5Lm9Q9L4dsJOvT/3a94SiXQGsCuRm1BlBkTyS4IpNQuDhNqAVurK7MmQ
dmK3NfFj09Nf4JZB8kbfjkUBjBp/1oRLX1m2Fo4Mmzt8aanrYtoSezkEVAiQftvqKcgcsd8Dw0DR
z5vAlkC3DiYH5i9UADLYnp7j8Ea6d57NoxrS1R4iObaZa99g68NFVdMNx+txZPM/P9lwlOAr0O1/
m9Q1Gua4pblP+paNBSbconUaqejQdD1NrGsHZLNWCI6f7QauIPRZAIxwTUONMK/mqdya5inxzqxY
Nv9Tb7ktO8x38gXyoka/au7sO/HrOC7DV+WEEBgL17LAY/+UHWRp2R2CncBfulMRET1zwpTg0Jmf
InGCWP0wvDnBp3hOmgUXrPuhOZPduTq04L0nZsWFJROE8oHKeR08dytMeuPnpn4W1/bAzOqSSFQd
mtmi/VPkoIG3+HeIm0s+s/QQ9TB34ld4bRVQnbg8iE/tgpjQlbiwfj2iaVf0lpgDj8UhIErkmL0k
hStsf1U+OGX/3m0HYprkjUFG3RbrDhQ5YuwGRjRSKQzOjZ3S12KLoyU75Xf4VXjli9yNPhgCrSas
RWMLNWAV2e2VrODvguD6Vynamo2D/LUYbd6n6FUvLtaMVCyepdTxy0udvfPjNMB8eb4e6qm2FrSy
edclzthEzoJ0wxEynhiPvGXt8jbtxC+Hf2zfqJXcpWjTwYPnsLKMa5uBlKBm/LXASwPhfJLwZJJc
OtoRdg+Kgr+8/bNEjM9NgVXrohYHBpcfIPabnxJGx2ReM3SCr/xx/Eo+EAFvrFE/NQQjkZlF4rQC
xJnsZoKNQaN0izlkQuOosq77PR18JoNR/hVILmlaJM3rGgushCbFDfwDgzIxVgpsBHXNg8Sz82L2
Zr1LHldpzvUyX8ri2Sq+WuUbFBd8aLustnm1pUlkUNiq1vzKMHKF6pMkcJqCkJCvSrVOZbdjc9/h
s8wkR+rHjdR+KN65U9gCEjxRXuKRqKHhTpdIFCG05We5OJjXSdqVoGYF3pGezjufbymDiRptO87i
CK74FUH+fQNImr8C2/ErNmIrPnvUArVFxWcyXuPzMbYt0qml+mVKi3EdV9t2Olt388Q7LFcbrmu3
/AiX5qlZHMPgSXPGLz7BOj3duWTIgWjZVxtIHsYmtU69an8oFwC+oIxB8y1id0qZPbnH24Fob9fZ
89zNHPvOUOI5HGnX0vZl5p/HGD807bJfjS9sXoqbvVJnGrFLLIG68pf61keBGuEq/FQU6u58VGo4
jV/YHW3a8dVGjdmTH0HFXPUTfPTH1BS2DsofJnplxyDklQy78Y0AsCPXgLobVQxnUt9aCZuO7Z3G
dS8v/GdmztDljSMqmqtltC+8BJVv1oxlZ0O1ejOH9bjGMTJ+MfswlQ581lqwQyyL3kbaSc68cqj+
iszaZTHPmtkrkyWggXmgzuZodLH8DYaDTkk/mTErKaNeQNDhZL/CPWdxF9bdjjeLMo580iVkJHa6
tWCv0nCM7u/qVTj8QDMSv7h0NKiR7aKFZENGw4lfH92opDDtakhIsXAx6qUVU/Xj6ZXUEYxl7hrF
8sO421x94cW4wNh9I3jgblxY/ngfDYcLFHz0X9xxIF5V8yoChxZsEIQK1mEWdpE3el4JVYjQC2kn
vHQB7xRjQ8nOBYJ3E5AXEtL1dME+aTO0eK24aZepy8Ge4VAtTN4OaLYOW8l4O//JS/Hrg5HHcmEs
4Wbu0D5RAD3xLlkXPvUTKzHK0GXsGpeU38d64NyMO8cwt+AXB1iTkxWTguKIJ+EgvEg73iT+u0Wv
w/KLi6Bf50SEFZdJO3DFucvfz5/F4GcJ7Xbz51TbFzada6T4F5aXWfKSvyav8pW3MXdZnr2rcSAL
C/gfc5RjRUxZXCvjwOqnXfiUkRTjkyweZHuZ928p+1iUNzzj5LCUkeJAcIHTW4wZBgtnUn6SqZI6
65pZtH5754fZo+DXAte+Z6pE7T5tQpc3nskneWUalHZ88uiXuPxlzAFvLO7a4Z2/Qrnz1wDdYQ3l
yuLiwSy75qmM+3tVuyEL6p0bKp4jsOWV/8ywT9FN2cYFxAemQpv3hUgPdR18ZNq+Zp3cNrZKWME8
WOn58AIMhyucViuFFMH5p4Z5kOrDmmGW/PKyWPx5Co7i06atkLaf6y8+1p7h8K6g0GXJHhElQjxn
Xj3AKA+37KIEl58cyZ82r/MoVe1EcmQGuquICBOgdB4HNguoJM7JL7V4k92e/4SHYoImMlypHwQU
XtuXGUbHnFrecYcsNK0/cwlyNzxHI/mUTgu1lCR2UOnZ3mu3c02fUY8FW5V5JxcF3kuMDWN7EJ4A
LJLYzSXWCFC0apfiR0etJKhrvq9q12qn75Mg3Eyg6NMtCjaaWjTDi/pcgYPWnwvaBwl6n0haaocP
88ohfQGEk6lhmCc5GcnKsh+OvvFyHsu3LHWShRre5/xjkWoAyjaA6AKxTriwm2aLoN+dL76UPbZo
67C/3pKUyuKabVNhs6ya3R7AqeTq6YkpCtTFov8adtJIBWMuAhRLOiLvLKc9v6YPSRdAslWxqhF7
461z61Dkr9pBt3YEfCU0RCTH89ZZdrQGW+3mYWDmh4IsJJ7pxa+lxWQeA7Cy45mdudiTPXQIGK7s
iFVCd0XC5Zj82bny/jz5B42gAcBw6Y/JWf+VpdV4iThRMoB9W+FzStjqqWRPMw8wt2QeYa//xZid
kVsLvjbSzYAP+Qx7sH7vxqXHzl9bSKKTaOvybWy34pZQDibzdoPjaFDXrIGwVgPz2PDlZTCPkriM
+0WH116xHcdhkmuqJ+GlqtaMtPyN+YoRMEAqp6Y9rFvrkLId8ldhcVDDFaYIh/b/xCzAtAKMjwKY
vKUpyAmD3cqwFAljcBTRFsTnvtvzgjlxMLacAL4v5x2WV/ZuC7lYmM/AN6k7sklnxajbjXRMMH8x
UtinsBHuWaCWymEY4c2vUrf+GurfNKP5d6G7BwgOaqm2k5+le7niQ2k4HlmqCeeNPVwak60xEzL8
f9DHHlX2RBzOJRVpoNIb49OqJA78wXspo8P/QCepcpQJrWsCBKN5RV2r7nyOqOswfZqqPZfC3KZ3
8mgHY6fCB6iQli6CZknUfAJt9RReBJu9pa0xuDZsbCubAdhg5E5DV2RDohzq94aPe+qwkLJrbZ70
DS2LBFI+2txFcUR2/MVHDu8vH2Ls5nSXYfsjouXzSJuBjZwFL39L5Qvn/I1600g9nsAjqkNfzS/L
lLG3Mhv1kXBgMuHNDVSniQ+YYH1hk0jL9NAfKD7S7KwvYric0jvN3XJHp4XuSbAWKSCydUmBraAW
7aBo2WisK1unJdZTrtW3RNO1PZm/Q0Wj9mgqZ/G9FOYhNPBRRhLefptWsDiXmPFxuQmUY7/N4EzA
Xda+9nS6cQUJb3gEocMPykEo9zwycvJ+zfuFdhwzTAQrlZkfg+zwNmgEfDTLGg8oSQs/0PgW43s7
swAAcuxM/oXuUQSiei1iCW8vTXACaURDnT8FBneRbXx2z1ibclsX16C6np+sZb0Ojo+NicypjdBK
68gHx3jCUpH++C/jmQXPgscV7lVxH1HZBSyFH66DNc6qmwohUSRupLANcUjc/PYp0j+16ireZyyD
hK0KLT6ShffsbTh0k/iCNSZf5Xqyw5VDBmbT0+y5aE81hWEV17JDRoVF65OcK0x6S4rGHTS4xufk
FKzY3gs1GsKl9uRdYIIp3zDR0leMpgJTBipxQr2uAN9AEjxZrb8oPoFodDj9S6enGUlMMlrPFdOY
dPdc66kppWXemDHDsttERKMod95mtduGjim7XsP8MuyYfxgKqIPZqgqLRNmUhqs1x4pGe7Ufu0uI
3L9/npI3tbPzYHSC4F3hBVDRBUiwSNUSWDiiAzSQy+qUfE3Kqr1k7/29TDjKr1iBmSX3pCCsQnfE
NLGwdrXLqoyJETNy9cn/g1Nykl+aM40Y4jVQb1KM1rsTeenIHjx1hY54mO3VtnBI5VXY2CWVNoQH
H8wYKKkjpKjk0VGirRFa2ngSXPJtnHE38+Qgr3r3aT24mhswu9mN60vMhKhH2R58mM7B30zPBLXh
wrcCNMZckQ794srX76gXyDkhB20HhY+9Mue95RR81IJ5Fg0+U8VWXeZ3C3IGcyaLuV2++ubKPOgv
FFlsDG9ILHDkM97Ju29uaJ4J5MvotFO4o49qrXEWFJyvNsFaYo+CPR4fQwKfluI+kcJs6K2TsN+P
SDu5Hhd/Xzr+i9xucCfHDlRuFN3BidlUfY8Pw14TSYPEz6xsCEOZOStktQdMZ7CmF8JeO2H8uMrM
CliANwNeXnqdH6TMiwyfZfWWbUnLikgiLB2xpALgzAS3XeGobruFaFeer96ReCXXOAmUFBbGKbfz
vTguhivUS8EO2IXKbvo7cLw74dAenkMbRD1o3OlNf/fv7QuAODHYRStShrjiG14x0RKTS6Rr0szZ
EyyrN+lJ87kzxsdc3udohOsrbzSmX2aPxYygWGThmtZWL2wqcJQ+my0nP/TAOpgTCT9hzj8W5Mhv
Dbt+i27MouSuYot0JK6ysg0j5u99rqLDQGxK+u29CJ91AB0wcJ9K9Qz6Q4L3oW5N6Zddl1lt2COI
FeRwYlI4/KcEkFfE/71zdGL5Y4cgIOpmb5Yj+qjICKIlPP8/1xquOKrsyDVtbNu2T/Dalqy1mDlz
HwyLhLoKr8XfpjBhUAhOiIyXrdu/GUgQ2NOat9RFS62ZBIWMTnVDo5CTqposO3Hh24Wwp5nFqYqW
Dq02E2EQ8QqL9qKaq/EgEy1BYwbwob4QyShqtlm7kYc5xwV8Ao3BF7abnNDHt5gsltFmq48I3DpP
0oVSv7jN5jM7ShI75EkQDQtrqhnCYVx/MApkco9ZBRzaNmN0B3YD4ccOjhAzvmn9cWpCXW/QN1n4
L3hp1KthNzdL3yGxWISvrUFI1kY95CSLzrO3/0KcLPPVeniLf8Nb+4lmN6f8vpK+NKonK2sTY2cm
3GfcirUbj3ciIwl9UlBMMI9bB3BLKRaJi/8L3JE5DnUBOw5XKle0xWlAybVLOUCmjBLYiL23tJnQ
B1E+QAHEDoFZHkUHSdLRW3HFgFo7gGW0jbllk3+dSuIiyWya6chrr/jIL6T5Es2ix/s56HJaWcfg
RAgmNi64G6xVPcxEcP0L7zsCxRVvU7N1a0VTllzGjDzTXfgOF49KkTKfXoLXTnJaklGmZfQE6hpa
0GiV78UrJdWvJrqw0xIcrKJts/LVowURqKYkjKA8nzZMHfHO6hYegaXdtj9KN5OU1YVTOhzvyZLl
gnbX5qa/B8yitMTXuU+mA3r0YeNH57hFvaY5SAXaH64Ap8Df9CjnPxppoo3qKk8D+4kXZONyd4g/
ZM69vj0xRGBJruFPL73KpkmAtza7FZ/FZ/5lHbRdxcmeusYJuQBqAaW84l1e4Nsjd9Rmq/ITgS0O
2W2fibLdMzoghVHHcLTTUFx86gu7ZidKv57bfIYvxa2w513ZyXvOlI3fnHySWJWFNABz9X7Kmpw6
fZ4MWJISQqHlFzNsFj/NQoEAu/EJYk8NWzZswVaZ3BbsAJiAN6HTfYLkIAiVE4+yCWi67YdNsxnQ
Iizn67hhJvEvbG8PWJfLBRHj+TE23gjSM9eYo+AcLhBvXJ+so3+nX4WznalFvFJje/2gAaTPs+1r
cGMLBcUSwsPSyJnpzDM0JhAHZJEy7Xc340jWAXXxk8JMHi8sip+LaC1zjnfSg3YbvmUKv3flKX/x
ti1hh7dwNzwzEn/K6NzBgiyjV9XfGU/PqsDf9gWx5YV4pSOxtOT0CMd4B7qeFZmh4J0ThPur0ulI
EJ5zmpEsLk5xsOmIgBPfiJRd6js2Z1Q3YvnS9N4m7jGpPRu54DaCf/bnBhCAAM7+j7tA5+gFVSN7
SNEg7K7PFdI48ar3c99nbAUDgVdH66OHrfF4zCrDfYGOx4nnFlYw68aRSFCQkStKkrPCe/nnX9L5
e/58qfqkMETiMywvEsvmXtvj5x83j29t1Fl8PoK/RG1ZMg/8+8/HuKm2fo/sHjF0I+jlXzf+/OXj
Ma/o2aIHpvYB0pCyOcfhOdXiz7f+7Scf/6AB2PqXb8krAuCTuL5qmon4rwpsGrUbr6Q99Ljxy/k5
Hnc1GvaS/bhrGjH2NAN4ilMPBHf/89u7f77MP49ZvlD+41c8Hnx8TwpvhWArf/3n+x6P//nyr3tB
GpBkNP/WP/8Sw6BCIcPS9OcfTAUzLKx2vjHv2ZdJRWGtHj/yL0//uAAoQokxFUY+VrXPBpLPdFpY
nY0yiuLXXMMNM/xaBUEmVZluo67caJqBmyEyRUdWyoOf0vMKI2pXk/Isxfh1lP5aS9amLTj+xYq6
FWBJryCLYofUlk3D0q4H5lPoC59m3BxqVb5bRuPg8PxqGzz1lUA4XKvcAqXCoEDLwhIsBCPqHBIF
MwhYTo31ExsXtWbT6VJJomLcQcsCWy3iKSELxIDHpCGTDeJb0kdkedbQ6McKDR4Yk4fWJ+6IEFOH
F8WSZqJudO37aZ96bM/E0s66cRVJGzmybPCzrl/G5yh98332KVQ5eg5vmmlthXpgqxjBTu6Tak0Q
OOeV8BTU6VqVDOYuxT9PH6Kp7oyWuB2cFTs1rV6KUPgQ9emSafHa8z/7TqEXlHFuZsKx5BNgMsK6
YijlGL1kYk0b/JLQV/WJoo5n3AfkojNY7IzUDNhXBZgI0z3RD8RpmwqrCNmsvo9Yr1Ap6OR9JxyC
5Nh7xs/YDIDjC/kbJclB9I03P0bCKrcTltgvSdrBCfvKgCUuYGqzCQhq9Kvtb5CZn7SRcfiJCo5f
cQqcIAzXhQBsAmmipnGcbmRkuk12M8aIXrlEstMIKAOebkqfZfLcIcQwWnXnkSCQsK9QR2W7MaYj
BHYtEJt12pBa1+vsxZjuvQpVoyq/tJbTmc/gkiJid2S71SZH0s29T82z0e5cps8a0R8opZMkR58q
u60EIBfMK9+G/9UXVD1Srhkwo58iaj9rX/RoNqjs9ljjiQNuuWJAZtzGwDAuVBpxeJO58Brp4f2n
BVMqROUNlxLc2dcU0y7ytCeix96welIHtVqqqQoMsi77wSKULoJW2Pd1vhrUPCN/xnCGlDKY1nKm
Uuc+NRtL4OVAC8voO0+XqmyIKz/tXwqT1XVstDnDrR62XRy5A3qgVa0Nq3r2nhFIURzDWnyfCvJM
S/Bqq07hPJnKr0Mr5ds6ne4Q85lSZAmtTF2tkAEIuBvx2ZHG2WlkuyYoL0OsXZai/jCSbElqXr3e
/GhG/eTRlZ4d3rBXh5cBn1WX4PPWiTo3O/BHkngYDf9qBNkulZSGihXlD6WXn4aZiVYtE6uTseHV
diE3JHuG6ovSmtC8NPmj/BIV67eM024b51yuoexYZMe9DDkLUiS/3BpHFq/O2zcayT5CORAFqO0k
ImEm0Vuj8PWOiF/3VtT8SL0lA+Wrr0mhv6AmrxBior4dS/8wddqHniFfGHL20XTEptQqbUDldC3G
/Dsin2cEanCKxdyEz3ZE/HySypj9R0U+hep7v57SR27fvmkS01wpDjst0XVbUuhuB6Nkoka3MFWn
vxWc+8bqWcXBl1QeeDASosWs+1Xr6YraOUTHwLHQ80Lip/Jor+v1LWw5XaRy3yxQAFKGAZW7SkzC
04vXRErJitamYyEIr7glZa6u9hbqFuBGgYpMKG5Nf6RXSYBw20b3sZduXYD8S64a3xEFTsxhoGFO
GBXKQxhZgRdsIaUcNBOcTkg0mTKKR9gf7FR7/5z/dFXx7TX0eTQakCloNWgNpRoay8AggUrGJa2T
5CN3sGcMTZ63hHRcvBEkvtmSbEr3UxMoewrMPeSIweNHLnkGanPXivqlzPoj1/w4VfKmZEM7tBFd
U0G8+SZFr9h69qB8p9MEDrM4hyrRjULGwlAZk7jw0vBXHa5KPqjYIHXMEXlwllUlRhoMHSURCRK2
5uQcFKZLeIcounSRYM4YIHyXfIGYCBBXN7+qTnmrTAi2VOPPmMl72SjBp1lN0RZp8LA3PI78zN/4
qzCExmTMMCeNRnOt2/C3IXfgLBFTWU0+anXVInRkXgWRPeTr1OxCyoMt5vy6fIuHAv97k52UM/jb
SShQsKQ/WirLy29IecO6DN6T5lMP8KCqIgymfJwRpiQQINTfyelF8KqjP5T1EXX1rCqloC7l5KPK
HnblPqFb06SvQtB+aiRlkLw6t7rmWp1akSWWJMs+h/AEe+Al1Cd4m/QmkX3KCw/hXEHfE3v+qpdt
ISGTcTBI/spV2sCxAJaHinnRUAQx0fYORX5WMnpfSHGzher1N3GwxkWomtsq9wguHeQaTbV2EyuR
HbuYMWrbhkJIFT+Lk/yVE+GQ1y1iniVoY6riGrunBHGJAQdoEY265ioRlfSG02dARczOUwJoOg9+
U6YSwtDXS0XZCa1rKHBlFZE2g+9ZaE2GZEMEmnfwKTlaKaJPQxm/rITqlFhTMkpTSrSANWhJH3Gv
eauga3G2DvRJsmwY2elIFNqL7Kmty5o0Lchfek0JwJR3okd0gBRicQ09ohoqKVqGiMPsui2+pFjf
/H9L2f+bpQzI3P/VUkbU7r/7yR4/8A8/mSX+h6QZ4JRNVTEApP/DS2YBLVdlXQI+IFmGrM/Q8v/y
kin/oYm6ZBqqYlqzleyPl0yFgq4bFkw5zGeqMf/U//6fX8N/+j/5+S9Mef23r/9b1qYIu7Km/l//
XcLY9u9eMtFSFA2hr6yoloicVFH496+PpzDz5+//H2PaNF1mhOauVOIbizUCEexMdSYs29LKCeFA
GSuPdDQFihUhKtig0KhNj/IHcbahLcwhW8TVzT7zzi3MezDHcCmrqI7Dl5BwFTbOv4jbws0453YZ
dHOAE6vkecGAFQg5IOJLIetrKEzQRmLlhh2zfNu/eJVIjSKLqzXWtGdZFJXLaKChqZnzALZA8Q5D
VLxCjzfI47PTm1e1gAldNRhSYuQQfmW6mLoXXkVQmTZHlimzcF7zQJf5lWILuUH+tEQIYhYT3Jsk
+i2wIvGUy6lMjZkg3sifjpohrSKd86tXqMqlzPQfQ8d3XgfdT6jBzZ0qzQ2tZtiqJovGHL9mJDXN
X+Ct9G0UYa+quIv75r0PFeEIlXzVIb1fakBUvUwaXmLO9oWiHmS1TT8VS9/ndbjx4SBdBi8Tt1Lb
bEmRKZks42nl5XLkeIRME9gkrv2OzmdFxpw5h80laOKZJU49mdQheIbSGsJVRxtPGUHDVYVB7hj5
sbjPxmlfxcpGTbZj4684nNbOoG1g4hHLQ/4d1JmQ0KTxU5+j8cY5JM+Y4/LIJjnC6AI6Q5LeQKKe
WpEzJ4ctTikU+0lA0c3Tvss5hq8mzWTnzdF8/SOkr6MiN87BfXl8bupK3rU6kX7S9NTOEX+45KM5
V0/SzMhJQmNP1LAsd0yWsEhtA70nBwD1V1HYAXt9s8+Eyo0GwXLZ9a3117jJfGeyhkMyIJWYkuAT
81wHekPcqXNAISltR1XLSSbSoHWF+Q8aHJpbPktGTFvJESNoYAaRh+HE5qojBVECNbaVofj1JEFS
avcTO1KqDFnd7PTSoIGHHP66zvjOcoJiDJU1UfS9b4m4zo0y+wXiOZIxnsMZmzmmsRCMizYHN3Zz
tV/zCXPE8H3H4TQA628OsT/lnIjwfuR9syWGYwu5zNpPdABH5FR57kHjOBEX6F/0aKPQ2pICPBMx
A8wpJZVup/mmCcq0HyuTgzN5awS8X6o5nLLj2ORG0q9aDdAphNaztYxjN5xjWp4gxAuDlCdd6jmR
sd+h/CzuU7Vot4VVkWndUPXEzrRUYb2yr0p1yuFfwgDH2+rSd39senaPCaHylEx2dEZky8D4IXvk
lhVU8sPSY9SNdGNSsi8bKFzstk79HOaZkuppzvrRQKQUCWerI7YlUYn/lEDcm7reb2ADr3WOfjhX
MYCqJq17ySd+KUbd1Yy1ttGacj0YCPL0jrjRNiFsvE98RB7xW5MAlCGb1B8IKR3vIQ1UwlapaHFY
r3omLmkcdcxk4gL+/V6rWT5Lj1ETZXdp0kI4KegTAgBm7IISW8zrC2SdX9UTSe9L935Icd4a8H9q
4o8JU1fPBXJyPcxn3lhuhij94nUD54yNbZETlJQBbLBNCB2akcOgoqqa9+Owyts6IE3vfaDKHnu1
AI2cBNduMu1BDF5SJm0I+A3d1oRWZNLgGauAFS2fqpye1uS18UrTh/goPPklZqgsC7cyNFO17juq
qfpXFwQTaLIIsZReZkj0OfCPcQuemTItlG1ypvXoXNWYZqwkLmwVc2YGd2M1F/Z7XTBp0p90qyKq
iqzEJZZNcdl6MdFIArzVkuy0Jn0DaxmvWajAzEdAQEW8B2o5ubWMuCQBCYWe5lvzSRgfYtyWhFuu
U9zIEISquz4wftSBv7JsEDhhIb2lPzCzEyfOqmlbIaPEX0Csdz66VkiKUxtmX/lgkcdlxEfyXehW
S42wEjva66hEwoCXnHc9DcQKil6WyrRRZA30kfAzsclehwMknXwQUcT0P0TZkIg5gN2sQ8V/Zc2F
vhOep8pCxtlIwDrH0Y2igDkpSz8Jb3oRRG8v9XhYfI09mC8jbhC6Wzm06AlI5pUib5dUkmEDGN8H
Se1fiSx6KrtMW0+DUtmKqsV215ZzmEBHNxOL10gGLg4Rei1GLcon1KXdKwwrb9dGlEZq2RhWQNTR
yxVEHHogfI+i0WDplYmHU6E1LX0DG0iuTmcvrhrbaksXkDPDR6N/QWbPeCboDy/eSGZcSDOrAWyE
OdmwdqZK64DQs4aqPUlBsoVG3yhJTie+SnYCudmAiCBQjVjckS3rg1RY1qjAsmA289ZRs+uo3+od
Jz4cj+Wq0+l8Fph34LGyJphDATg6eTFHMwHuUhJjhqJrhjPZBodnuEBgZloRRbQug/duJq5bNUmz
zzRPjmo+MvmCPuth74Rt4aa6r+6VCsWOT9dEJ+p5pQ15dOoTnIO+cpwKq9/JRHRhjafvHaZUTsJN
5xlI1YWGkAQLyTIrewmmEkNBQd+MXQvuHOxjA2peVuQ51i4PLmSkoEQAbxVD09kbTbqhUEyASchp
yawMywHY5AjACCEKUl/BHNhsyQ9fJSHuA3IpGQgm5+NANg8wZOVNdRVCKkyBosxkZv/Zg0SzYoUv
Hd0rumUfDMRYt7TpKJ1A5pJczSspJUWRdiDkD4BSsS4LYXDh2xKH12nbNs41W++x9/Aq01Mdsg2w
Ym0lULL3E+FqhoG/FRsTg4Kg4xlrp8TF8utQXQBEmeD9LYcSTeFcCH+YGbBQRe21Qf5g+IW88SdD
mhC4ViiF/VFbeYVeExzQAByeIRZtZX7LzUjhRt76cVD+ZTp43FNn54GBd9AQySNJ6u76AJmaLRbH
MocdLVsCLVtZl8ksIwE6ZZjt9EK5RzG12SijjKkUcL6ZxDYipeoHr/BxMyVQavFWfMRpjzhW676E
yaPe//CCiLBqbDmBLAuOCO4PARSbWVajDzjB1IDwAiO0aOq0cYazjLTJpjbpY5DFqqB6NVgHYo3z
sDCfv31htLHIfDbswUHQIYR5vMiBYiIfR71Z5l6o7oZW45DYxTS065cq1Sl+1iKqnOrFi+e05H+y
YCX0aBEsYucBhfUL08XVR8NyxiKPYVvu/gCSH/f+3KRk+ADuovL8iAmab+p/3htlRdgiyao6L0Q8
hakkt54UTyRp0vPibcd8khExRhMxjpYZ0Hc71/C6Nexf15JanB8vt0d69kBP/40cqRAog7HThwj+
uNH9wEB1oN+GuUWizo2MrvCTbOPNH/shrJCncZZhba26LWVQglVmO5DaVTz2uFurXN6YSGL46phn
ROkmdRLa/9l0Q6FbQOA434X9CkJvIgbg8bY+GO4mBHr0kY/bxwOSmp8nHT1nJg/vDyA945NOUPlv
Nw+i/MPUpIrpSp/RPNPc0PkD0dRmkubjy2qMf0Ss3Pafh+ICY4hqteyzsqz46zJoj8vyuFa1rLka
+Whr+Rli8LQLtEqFeUw/25yijFVKBjs939SPG/O3BL27CPqc3GcRJVEMfJoYCtjKQzcsTTY7G080
OrBT/3VjVXG/g6WVr6GSvaRCIezAwQu7pJ/HXMjns6Rq+sCtP27MzqhsUa9/EnHqSZ7qy8kJ8O08
3EMPSurj5uEe+uveAxVE2UO1B6F5f+DuHzeGlDFdPhCkfcfcR9GBWR31UTRzjPWwPUKO9R3CM6nL
U6B9sox+XD/+sZthxkqJyrwpBxnl7kR3u51dYeLMtf5jTqpmr9LDoSSNJn3Zx9dd47+GZv8PGurj
vXjQTrtYSaHVGde/sKfeg+iDb8sIJd35a4BOuCL/jNe6B21QwD75FySqQZ2IbfNWbkuaof+HvfPY
blzJtu2v3FF91AvYCDSqI3ojirKZyg6GMlMJ7xFwX38neKruMTXeq/sBr4MhUg4EwTB7rzXX7UYe
b4QrZ6rbfcOCQN0uyG8Y9wXLdLtKWOfBMuWJjg5sJ367BLdXeXu9DoGzv5Gdb88xbBdb1UQH0r3W
Vd9AbxT2T5hdFIrHAmVfZz6a7IilQ0qQazWsvW265GJ23tsl0dDqseN2CVLN8tUodEwmOjGt1kxU
kK+6T/IDlULSOmbD9LUhanSTqRA5Abhy5nEfu8iEqu73w7joCAErn1pEfb5DFLpHysAdshQhyxFM
oPvUR1QakVDWRn0B/3ZtPPZuRkRXFuJ3mJggCizv4LTOU9mVz/iBmTHptDuzBWmExbsJMn72i/ux
v0+K4ocpzTcRmoRpGpTPhiH+kou3JEIjAT/4KykhXy0ZeMCZ+AiYeXKBApxBeBgfBWqysk4IZEBV
AtOCNgE+fa+3QVWw82xYvWN4brdaAscDTJ5uw0zvB4IryKrvX5LKqk5EI9939qD2YRa91uYkcUwk
G+GkJnEsYDJNwfwaiu6glQS6ttAlp5GgQPWS2IDoKESc1HeDOsEG9NkeVvjw5GrQd5Pqj63j3GfN
j9F6VPNTldHVDxYqe52n58gdv7MhoXZtGBdD0zO3HKC0cEHWgaIwmeY5HcIA6mHYwDhWzXMSug9F
dp1USvJGPKMwjxhAs/Cj1SxWIFmiUtXpWQGOWxFSs3eT6kk1B1gQuxq288pUXsnl6q6pJKk0GjGs
Onm2CYb8XpegTJYAajG+BZK2XRd69+BoV13T8JEw6YvSaohYM69lVb0q0mlNG6ciXWdiB1LsBx1J
WuPS0P5o3f6l9dS3noswRygO9CC4ET33ucnSo8rFU511COsme1M184/UYk/dJz5a8qF9dAKJjR5h
LRHFWDQypDWjvcbn+zoFAao2vyWjyP1sGhuUpk1MpxVJFEL6mlf9JirpMI2njixeOMe/2rjDFNP5
EezZu9Qa3XOdwCpwS9pekQPXMpabxEXuUAmYrpWB1IhmJ3VRSn/fZyt9ArNANmbq3WcTGkuVFmcK
53u7mI7QXk8pDa20T4nAcMYfhTYvGFVf50Y+p6b/7ns6WNGqX83l7B5AlVJnr9FMVIhlBZ3IdBju
WJPuGk9/Lcv8ibO8M3uKzqFJN7dAmRI4WQYqvCDtlJ4dlZJFjMXOXcbz2uBtCNG9Zw4Lx3Qj9mYP
8dPuQdjTWUTZj4Aa7riE4ONf47H9Ok8BnocAWTVZl00YBXdDi+jfAnKcK6URsIbyrhtTBOZxHe/I
Pn1vYPuuA7NkKsA6NHySDyS3gaIpEdU9qGHN4GfojWvRbuxmhgNPm4CUsu6qWwU+aUGALEKEkLWy
QSaeV5gvrSr6lcIUDyAhXydWA6yyoXvGVatZJ9NdzPvhpIF3r2mW7CeoiPiRu5G+qKh3qgfPlBS/
stqNV71XfVWOheuw9zelaX52aBihq/SXiiXWHY0zqPGZn610hZ0m7FFOORG6jPhpSqOJbIeeLlW/
s1O86FUe+XuRerR7pAHBuzbOZP6diWkAvjCI5IrFGpF9Y+9aF21t1BBIT7+Oajyqy4w8XEr8v1hZ
oHTXPUDM7Cqt0DyO+Ru9sEf2xfPZdHAa+Tkra0//gtOH0aumINHYH6PbiN3ciPciJqN+RlyvJd1+
EBh3owJ7oO2fTkZS3pzM40aFwxr2zWp0MNjYCmMcQdgB4BQ6vxbywfrOT/jblaAtIoPilUjla0sU
CUFu9K1F55hHFrBvzBqI6gIKgVNxhgXEVo1wv1KLJ/QE3z2S4O4txC9wiQzv0mXug/DRUIGjQ86f
Yyrr+n2f9mj8IsoCBGfQ6lO/YP2gFfdMdwXIS68TGWcriFq0MquvLRXrM8PaOh55N92w+UXZY9o2
Y7W2nbTaiyB4rhmDjoVf/4qygX5VwPSZN58RVRSMj79UMpVrozgrQdB46GSPcGvSNVR2LD65OHeN
fnBqcnQdCggMZNv8ZvXuvupefTKl9yt7pDOIy5oEOoCpyc/U9abNMMPW8QbmxoQ1mSZ5wWpVS/Vq
m7QOS1mmND5IrYd/eKTglaDFLxe7bG+EROSsS+VfzV4DzzAYZVjV4s0Rg8UwqGLWo8Z3qRvI15NC
UbQgXZr4qUnd/OIVA/LzHEiwhmu74j+ZmbxmbKxXnaoAtTiDve6dTaPvy2BcmY7zrRllwTpTD7uS
SD4xfy4McrLF/K0Pyh/XSOeuFKdWdgjuLOrndJU08RbReymIJiFS26/xufcDzbq5nR4DN/Bo1sWE
W43kXM4Abe8c+8HRcwwFHZFZisi3FCYsDst7AoMtMcWmyb5297ZdD2fDU98j372H6c6E6yCRLJyX
IiUVpUhSSbGUAS3U/TVA2aGbaj/EpJ5Z+XiB3+zc29zVpBfs5mSYzo49uExflt5GxxQJ0HoEkhYz
SqwMDxGlmdEwn8vwS+xu8q7FfEKMXFjpO8c1n0Ju/czc2pncunL4kdrpS6nvW3gvdz2dhHWmI3/V
a4s9kw8bJ5+pwHnWXYHhlcZXfJ363Whix6FMhgtQ4D2DL4Adt/EeY+KUo3xaIse+pNS3724BqreD
7L1VnRYYfYrqBczdC21Geux3skPgn1AcqnRYbqgFx7sESxWZAkz+4a98DKpTMDhiJwMLmrL2lsFw
3JNycs80t0oj7V/oMwL8HovnpP8ed6fAql1CTgYYxlXgrgLbfm06Ou8VKpNOph/EGKLcQdawn7L+
fTbH76ybNgQdwQomfh3h2WOQlGu7Z93SxI92xvm0cvg5Rs6BSuXZyJWDrnARTjgfrjshHwQ/w0b5
MAu2V3GXfYJ1eyprZIJd261dO/leWc73mYrHuupI7xwdtpp6CYVUxr0VEy4GEatGNY7AnfeEYThF
6ka+9bExtMfbGTmoBsvVgKTgjpLpkw09ZIWqauPm9qYz/UPgAUSxsqTezvNSShryt8a0yo2WbUUx
0z54dp5T8tBkr0IgjDznQZoRQDOVGHdl7ntrQEmYYjJ4gEuoIbuBDuAcKI+xSetz5Pl3qcirNQWV
FqbsR9H3xVqIH3XVBYgxUAZXkbXVHjauSvgfQ1UgWsGUkq+oOkHFFpAP1FIw1+Z0lvVlmCla+E35
kmeyYX81QRZYYnK6KRMErIVVRxABj8USm2MtSVdvGRni1D+WOkIeJ6TkLI9/P8RVxHDhMtKTl3gc
JzwiRBnY5IqLCHo6f8EQ/MH4tmdT3G84v47N8o+KsXikJzJuWfDwH5anfj/0yLsw6alkVS7/NBnd
rN33DigXAfdnzt8VpQzgDIRZqCWwblwSLYquoEddqNldJXHPvFIuaJguRIR4o5feaKWcwBnRUbG7
PS+898RypkOce8PRXmIFSJyh7jy55noIweLS8tc03OiM3B5KrwO1VlYIgZfSRrwUOSJBtN4eMeNd
WMONo92Fi6aYsX66qjoiTGQTfqON/M8h60SMHGbGmrRs7J0lG24M7Cf4xazU4uzFHaxm647BcLwd
6qoYjzNCzyT2jH2wbJyTBPRYtBxuX/3+HPmKV8LJaZtJ3BnFsgMPgwkBhof26rfHvz9ZNKAiXJjp
IhmWAKRu06RetTdcNkfzWEXM7gHNosZNSIpfgoOypZxVA6VHUwkS3c0SRG+a7paR8HueIdtjVc8Y
MJevnOVw+2r5CZRQ3d728UK0ndNAUbkqG+Cv22k0ObZO1FFYJi/Ra5wVCzbrSPKkdayWr/qEiCVJ
57NvFRlM6eAQ9DHALpNN+nB7LgkZOW9fmYjR7oT2KHAW+tO0bQK93JrVhBFhDA566D/199uD29ME
T3aHlHcMmStex+XQ/M9Xf3nIgrfdpBWur9v5GeVoc8uuzZYXTIyQ/dvh9vTUdcFhLB91O2OAYJuQ
YjpPLqYT8RDAogXxi0PKIgFwDTFd1XKOzjSbR2853B7eDl7d4ddontKKmRjOoT5KYsiWq/KHk1ge
esqVGNOW87h9B8wj0AmWzNGQuptAvTh1g5tnqlY6qkL2XKRfii95yGZllohP4wgYQwJIzp0kroXR
Dva4IkgodC7os1DnlZS0jZ5qNnkdZ9OCljaq5CMds++sgQjvnAYgVbm3NssYJXvxWnbcJSm8vqiE
WTGnQtPpIQBpTrlcYwECMZjYSwCJh2jT5huTQsXWnpxTx46mGwt3l/b8ucaI1r/EemS/uZsDJ2Zx
Ep4o+jY8c2hi87U0+08j4xV4vWrvwgTp94R2nk4pd24P9nwBkMkeYqiBC6f2EMr/f9HI/0Y0Ytmm
R0L9//mXGmP90X381+ftNy8f+ec//nb5HP7rvWzSPwpH/vlL/xSOSPPvyjUtBb0T4Yan/iAekf7f
pSfIZyGdgWhiz0JX8i/xiPt3QafcJXxRmrbyJDTklrZO9I+/IR5xfN92fdMWyvUXNcq/Tu9/Ix7h
5fwZQ+x6tiNdBCTC9SlSij9LR8zeq8kpD8vDBLf2oWdJ/xQAEqBadjeQugeELZiRCBLnjCrR9XAs
zhl0uT9ctH+e1Z8kLH8RsDhEgqCSMQWXiWthLkjmPwpY+lYYlIyJSC4yv95WbvDc+zkyysm8uDOl
Q1Bx9w1ZZERc0rMzDRZF3a+J8XsXuehxif5sfkNv/0ll88dTshAH/fXCOMKxUL3S+vdt9ZcL0xi2
JSuFdMCi+ILvl42+AFS4yjL5M+8SiDQjHrkSrza66u/s8OEYuh6DA1NH4RpPAakIG10M2GVcQqDT
jIqS9OEVFQLilBSIXiob46QsgQopFpTrUjZ7Y2j3g2UGRyMcX//DRUaL9NdXRDwBdxvFaKmQMv35
IteGaEfMBcVB+LM42URybFRU4rSJA+JFfGeP1C/etelo7c3K2aU5tkfAI2VXndVYLNEQ1kNhqS+B
JfzNfzg3bvV/OzdudNsBr82HZLnf/3gDsJxNmkFJrP3h8BRAvBpskR1K4U27UCCBbX1AhZNdv6Nz
ZpJ22RFZhFZnXjSuqH7ND7nxEIrpP57Xv92YbJIF/HBOzBe8Ucs1/YOyKhHEE1pt40M6OcCypIwj
kMy6Bq2uyizOHR68Kep8wneKBLnS8FblA7bcAmcSAgHzPu+j/3Bjusvb9Jsq7PDzH39zHYYQYXvK
coGHO76lllP+wylNrYm2HjrgHiX5sHWTwDh5Tb4R6LABbMTNcxbcp5YdPrJtS14IU9xMLuV8Ohvw
BNBR3YmgGmE7lPKO7C+4XtSujiT6HYpyFl8aGu+yDwhLsUHtZQo1jps6LyxjgR30qHFIAS/MpLk3
x4cEvvphxBYAeNUiAw+o5KRGm8Su6Xupl/qS4Y/btizPTiupj1btwbXL96hj3hxb1tsZngaU4xd7
aIxtWTbTBb0KOdO/4qS2NiIiAnuUFdUdQmIABI3jBiEDC0t/Zj/Fxh2trHr5f9+JlmP+2+cE+LvJ
83zuAcVbN3L7Hy5wQQpPmOQdfsaBCd3Ky4sdBqe68ElMQ0J0YK0GZLlW/XUMxgtdgRmLflFckwgU
qkbx6XVGui5MIzz5ffPZ5HLaTjUXaNI/h6jktU91cEpJSDwRDfWjqpN4R3XI5/ri1fOcYe1Jo3oP
MCFEETuKDM3rrgwsgN6Wc02V9eJTbj5ErRQXo+Fw+yr1w/DYefra+169sskP34AXjR5uhyzyL2ag
ysNQwmjSXnmSbfHE26gvWTeO+7ZzzZfeKabHKHgY76S+Fl1u7gC+my8z+4O0bbDAJ1V9N0zC2HDz
zOsWjoQFeMLt8mRXCZf0ZZOoTPxLNRGnJW7xIjk4zpzed36VUsX6PmkS5gilC++tLBLsKHVGSVyu
KcjQMbHrmE1dk+6jqXWoBEF0Oadm2Z09xdnjHorvzZgiKeqTxzz5MhkAHZjayF0x5+lUNL15AVVl
GdN0AaN7VW5Ne7tia0iunX8eIshQKMjkEVADYSZlZQKKwt7cCVKOBgdgtUmPGyNQ3J71AvEgkeZo
4MjB3lmBQNQ2xNVg2aC+ki6njrf3yMvI76sjAqPYXXdb2xbvbuRjXamhz5Cl6Z6TrjzYuXFh91ds
JOTwM7Pqwa9l/Cg7dcop2eEYT+PHwOjjR5FQq6FKdLGbst4ZRm0+60IGjMwKLgWoDSLhwrNb8Rpr
VUyXgfLUmu0dPshsOltk2qFWd+pH32OfVtqUM3XVfYu7kNriCM1kohW40pLMqdRFgymxPNsTs3xi
hABxesfin2TJGTRocgYwbqP8ji7pLIOtb3Ykj5Umw6wan5KhALXomvEDGicinujDksBD877wmuzQ
RzbsvSIWV+pwd3GcxAeyiD7Gpp6uOjfGa4+UnIbLadadvadQYj85ojYe4gEP5PLIdsRLMY9cZLP0
H6YldrBqfTwQ80GHviRZjwOly/jgKxyHt4f0sNRv30hdXkfXIzu8PQddccBvTfp7bpXz+fbDJJJS
KaRdiDcyVttcin51U+Y1izwvW/Kl+JDQ+lgeTjWDKdq48d5pvN3tKYd6NFEJ5rG1c9IZfaIVLSsN
n1OiZPBcOgJkiWM83Q4icY9RNs1I6viJSIG1y9QCg67uZWt719uhs7igkzP9uD3KqSheeHl4d0zG
5raHvhBH2fPtMPbBu5plQY+RjVqrO0gbRiKwaHaUKbM8Z2NbV1c/Q8Dijn73HJJQzwQ7nw04vIm2
/TdScCUmynbA39CznQnfiACT+8iV6FzdpLsrvRZuvsa5IvwWu2ebasDfFi2OoK7eVd2vYu/nECMP
7iZuYkF8pJO5b6aLfFCVOZ06JwJoUTtyXVvjD3DA/hWoRCatbyq3+yvyskBPb9rrTo6ndwRSNHsP
wUKBaWY/odvCkQ0GRfvZKQuSw8jnYmNgynXRER/cDMB4O3Tuhgr4WTcBtm9JAyel/AjhdiYoXMEV
8eth2mVIbvGR0vXqkb8dRBX/shjatn41OIxc9MUyegzoTJW3MndEXsB3sQtwSyPxtVn+rbN1tHUY
fPf5wgVotLqURhcBryYFTPT5TlSJgyXfek06D1bE1NZXLyoQIA0vwWh4YJNwzkEZJgTdLAsUyn7E
VjW8B2ZEEXS5mpkzG8TOgkzDWXHAAjLcxVAFtO6uooN6U1fhb+PTnCn7ZeJebtqvShjVIzPVJbfn
4QR0aOkpjs/SG+Kddk8jiwjC3HmWpbu3aeyxOg7D+I028EzeV3vR1hACwGGQQKK+dmYfOXQ1YA2B
IhXR89yb2GcJISvew2x+9sLQoanb+puisEuEfQu3Z/A3wo+NY11TYmuRk0VmfuL9u6owHsjGkldZ
0fZO0flt6ik1ViqSOLJLzG0myAGWwrsiIMfZUZS/eWlQy3KarWMcwkeLCjpNhvldGAU0P19vqgRf
41Do8pT0dsJPddF5tM1TR6os9K8NrCbSI3V/KuA1f5nn/eTnDo6TaNpDXk73dlxdZq0gujgC/069
IB6M6IieZBulJEQtafFqDF7oDxJ4LdznNCQ2RZM/x+1ovIUa5gYqr52ve7me3HC+qvqRshHVmjZG
MA6qnX9PcCOiLSbWfj4pKpyHaBqXicDMHkSuPJBz8z22mBVpgANlGlK2yeBkBR4ys04oNM7Rsg6A
hjB2hNUil3OPc9tLJE1FUv4QiqwnMVSoh3V1X2dWeRH+ZzTYqE4C+yuLGveQus0n3SuDlDKg9uS3
Pphknx7daW42hZe7mzBLhr2W9viEldE8FdJhOlZ0gWmzYsvpxuba6ADiTuE5H2WrqvdYAhJIB/do
t3QJBwdpuc5A+XjUng6ODknvDY4NMX071WYuhJs+PYjauwC/kBXZNCSoLbwZwlRT72oSMrODkFxV
0I6Am6P+lMTxygTrnCK6DXzGkrXQhe1jhaqhDFHNiBoPsEsI3arTsbj383Q3h7m5jfyXvq8bhoE+
PtjdyOyvnGiP9/e9jibjvktbKIZcWaPpHpyEBL+Wvs5pjBD9+glNt5I1aq17e+/b9UNG+3M/ttu2
NapD2Vc01sbPxi1Af5RqWOMD/VXNyibelQk8gU2Vz/XBpDm4VdRR97DJ7SOTWrFxePNWvon3zguL
GsuvlOu2ZSjUwfjF6iucRxMvIY1zpLFGaRzodPOh4W90AdqAojDrHXfQgc6MCzKIZBXHCruNHYD0
XSpdY9gx94S+T4addybefRMElXHO+gXj1LgEZrZyw21i0TxDMOp90s2ar1GHmFLKg9X5atckDiRp
TAi60hbaXDT7MbWKu55cgNbvsxeNTteo1YaQnfqErF6Wkf1CThYckeYup6HwJZiHatvF/oulCdyL
52CtB+A4nI59x7jRII5XyauexK8G5fBdMMnkqdE5JzfZH31vwMQ088VW2JHsYPTwdbq+OmUx/ycj
WWDd6ZSpqUsuXitZm9p5sjeiBc+wPKTJASvf4h2nJHaKOuao3k3HZ53nlKf9TV8PHviiaDhVnouW
ZfKCe5apFr61NP9qRsGV6JT+05YtuYriXjUVYhqoz3S9C+9kKd89+a3WG9Fbx5Ft3O2ZeBi8Ez1b
eHmznW6SLK4a7jh+trr9lq5OTe87KDkkIQFFPBDzE1boY+kdFHlHnKScMEWT+bRxGoLePSP46ZtW
th2GStD8yL81bMhOfRiH59tXt4OM+mg9CKnp1ZYGUdLCMfCfkshs9c7x9iNtnFLG74zdOPu/aHzh
GRHTxXATm+K0R+F0ORSoL+/qHjF/3CO0IOUCsQZKj7UryuxBzfG7qJMJmvzFZEv36NRoGjyPbAdm
nzKonkRmufuaCg4l0ql6uj0H7QMtb0P8SFvZBktpw9zMU9Q8lcQkqK6rr7dHJEtT9VU9Ptjlm5Rm
i7DbchsX69rL4w2F3WpziwFK8Tg9TimUnRT+AOGXcIgbqi2H2qZlPNIGuoihO2sR1s+oVVdMG0/S
VOGxnOp87zicTtOY9Vn56asZDPJsEmSnnEGuHVGFWxFG5lOXmuIp8hBJt5xg0AFcLgfBDgxsJKWp
4c7Sy8dHEXZKggrbjZJOd1isXB8nv2sYD2brCzybQhwHJCWwW5bHssLJLdHWrskKuEvYIJ2MCfGF
lWewECmi0SwIn3AiN7vZHtWpimjF9Czs9DDOJHdxQGWGHO/3x9FE9ViFWJAtrjNT5uR9xiZp6p65
92QdQUNwH7OKvpDkQ0TwNar9OaUTDS4BYXWTnGQUNruxRRiGx3CLWuyrIWY+DoAh1qwbSLHxEpxG
aslwyM+Wzr42pfcdD0l4MrJmD9LA46/F574kqHWewkcxJBd/ji/w6FdeZ72wwtuTmXIZY051MuH7
ZniyyYLPzmA7DsodDEyXcHTJd1nVVvLFIE2HJi/onwQoUsHWq7EPNms0Ur4d/KvkyTa5/8OdnQ85
gyxXPTI6GnD9/J4DKVh7qMJXIYkf4OT6LikJJ0JDGamQu7Qlu6QdsDt0jyxOvkTLDJM5w24qt62w
UEDWewvAcpgdrCa6poUX7DoCw4QFl8AsaKQFeFgZK8KzQcNswE/W0lsSrfgo9RPrfDikNQSkeWRV
Y9J8OiR2gAi6H/e946S7rDfMPZ4pNGUI9mJRNmQN6E96RJpglfRjJHsM+K/6YhHbAAAJtchiwQ4z
70CpbTX12TqhpoQ4iOHydsjdtddEgL0T/7OdeZ2JJpPR9g6mAkvhOO6jF48+Zj94C6VJKArhUSvl
iO3QK3wBtmGsq8TaJ96S5UV/tax7sEll9n30NYv4pbyTK7rn6k0g6sZfskglWtiPdGgwVtOsvCvj
lOC5BBR5z3aozOHncKmrISjWMx7ntWGyEOjS+iN9t5Mqv1YCWFJYj/l2qSAX1dz9ZOB4YASKUEpa
/oMyQny/g6z3JMb9GlyIFQEttq05+u5b6NkXtBGHMibShGQlk1ELeZjwI/sVD/rXRsfZMa7YAjt+
AObCxyRv1e2prSv5mMpl9VU032Kyqr/wltwbWfDW1KiLYsKRAFeQAOuhqW0HREtEdQZ41VHiuowh
bNrTkyPNETsTgSqTtKOLkflrDNjNpUuRNLQdKE2GH3Iy1CmZekV4B9OXCqpmbZl2A7IoiPZdBipk
RrszX3RFQlCLRA/1AhXDZrwj6Mm7czzMz7ryrF1P97Iqg/zcZxXIQP0qzE6cxYC7mlsYMjWpYom2
mpNTd82pahw4u1lTrzDi98Dsu28FhSOUIC0xTETiMe4xfrniwc5MeY0oUBeGd1WwqZ1JfFRioEMV
SueUZP60T0TxrWYtRQNKPYrZu58DC3W3a7o7ZQKwy3rf3aZDT0rAy0BReW/EBGBTpa4fyjp+lk66
RrsPjG/0e0IFqCcFwpcblVJSTpAfEh7vnZyUT/9BjinY1F5269u8ERrWK5FJNt6x+kz7GhEVhJot
kYaPyhuC1zIBJVVNb9LHKlSEiylv0jWFapIn5hhhtjmkj6bhM26N6IogEbpmNa9iC41K2wbIeLin
7+ywfujL9pIaOSjWhO+nE2vaGHET26J6P7S1tQoKvEzUJoYORZFR0s8mcMo+mkuD0cuRbQdyfr1p
/l1K1zOMJxrdrRkjdm4DsE9d9U1pKHWjeCnB7Bm3ru2wNHCrPLOOUcWeEmfeOqMdO2ff0VWq48wa
EHWLBczn9rhAfDJGcXT4PUvipni/PbwdYMQT8/F//fZNOP/7Tw/SJ1hniJ6VhUAWJEDde+8yrbFz
OsQfbzyyEXKcePu+zv19s/zAokuYS0XjEI1x4xOb8ruQvE8mczv9jNiD22I1slgjqkvHh8yAKO49
IOirtzruH4ugOqc+He4it7MV0sqPKUfNZ9it4rbXxnG2Htrc1+w0DdygEHXuiPMdtiGO46egRgOL
7DzfmkP4KHdNG+TPsexfG6HsXb/EjaAEyo9jCMK5aazTBBnN3mEWks+6oa3i9+qLGPPyxQ+m8mWW
CKAw/sX9cDCIQjkOtpou0RTXa1diLiIJEPEqzNK6z1DrR2RAdXiK0WhRyZiKw+wEBhXtDgexMRr5
UdkWrIjQeR4ZuIhyPPrl/JM3WzJkG+SPD4UCpJF067iavkLV8C9DNNu7zPcqNoooGhY6T9OW7AAn
Z92XirJuRmUFq2P54CbtPdbQ4oS7YOdzJ68NUfj8VLyYdZEnCOgXak6/eijwTkFBsSGIW1r/9MvO
aVZcbKLp3ipfDVvJGuFAQkX/CJ5oXtoP3Y8xhc1I+kI/d2DyZERmmQgwfURR8Qab8VQUifGBoLXC
mWn2F6KIsgtTNBslgEsVi/EPMu5e2XWtSjk6730YPRIyJD9zuN99R0ghYwygRrs/FyGKx0ZM+xqN
3ve8sBeA/ELIFRTSkX49+SMNHYxz8YoNNZDyENWrZSCuAyEx73Xg0/wuGDomO7OZWzrSCShMltWQ
gIocd5Q42iNeVxCXkfYuYR1m1ANLc42K0zjLxiCzovWdNZv9XzZ2ADaU3sGrbWTcsnhI8aq8UGw7
hhQUWKP408llBzfZZfTcdASjL49kTTtO5528wA8yodXOACAdDfp3Kl4i9girRLMLDpt8kfX35c4h
GsAL4FkiMTMex/B+QsMMRAilnDC8H0TBTQf3WzF23UXHsOVGeGqusE6VXXFhfNM5gIIiHKHq5f3Q
5PcqKeKzuShlpRjBxDolpKrpvjcT/Wjl3keKNiBy0E6VVHyviWiNlRUxSZkIBmtPw5ZgMoYrpNaj
mn+2dd7vnQCQpUFxFcVIVGw9QQOXuPltgvL4To5xe2+rlABDVBeeAfZkwMSFhGx6jyKUlyOhp5db
WYoUWwgBo/dkio8a7f+2KEumsE599aq0WkdVZB+zeEaDSmyjtizusZFEVzzRb/FUF3trGp55t6aD
V/jsgdJ+3haIPDEeI6rwpSYxJBQz1uDokSEiW3nA/OaU6nBb8vOAt774nYRMSRupnoQGCdSdKXO6
59F8lzp/KNy2eYxmCFuFF3b3Rg6OyGFKa4Z23LnT++QPF7/wxTlEVeVyeVEhFl+zWQ1kjXo4yhLv
UkzDl7Awyquug7OMiGm0By9diZGWTQqXyK8yY5VaOM3msH2YKW2HhLqtnYEQx7mso1MX66fZS6mk
Y6G/yXIgoQ6hwWI7gf8GVWvZqROfWBuK9XG+0YMtd57n4uAfuh9imKLTTHz7uu3xE/Z7BEnwOctR
36PztlZZSCXNmCGRksBnT6BhRUVK5a1y0OYISYIOkbYP/bKRQwG4qScwQtXmfkq5HI7jXOJcyffm
lZC93A26h8nqCQXs0+dwtOJLMlXWKe1gNdaO2IzTkhAQAYUIjBUQIgvADRkzhhNvSfh1jhEFvUFr
9NIt239KxdUXRntW4SLZzjYO7G4+THGMLs2JL55Br5lFEnhJ0QTigaw8lrh0nq5Ry3BoN/Dok8bg
j1rhdXApBowNkY5OYO51q9OtySYEpfHIfTFz/VjYeqeoVJr8Xv91GP0aV0UTrMymsF+lM60ZePil
CpZPFGjsOaVIrBPx8p8AsrwtOiXjWOgndLb6K6SKr7pjhpVAxnaRyVvsZA4JGs0cwc5Hpx7Rn59y
WmPEm9o7vCpQ3YXoLx7206pi4ZdAtJzDSh78sXxzzCQ6u61Vr8DH+ZusCoiCyAHZuZORPir+xDpW
I8AkOwl2ItpB/Vr1Iypd9v+ntsPa7PoTBAnWjMF/s3dm25Ei25b9Iu4AjM5evW/k6tt4YSgUCjD6
HoOvr4nnqcyTearuHfVeD0m6XJKHvMHYtvdac3U0jtLB7vbscOuLa5j9SaOzKtzSupBq/mrmTn9g
rXplVAHMrihBy+iltLAaBr520NJfsvn0YZfMyUeEEqW7EdyHZHllaJLSOAlJWlocX1cbVOWkw95R
0w0MhOpGLAdlsyI3UY9WloqwMgM8JIylTsj0LrJSyG1zzLthYiisq2c6qfjqBbHB7Wj8zkKEhm0f
Vs/CCYY78mT3bvBhupP7DEfMe55p+ndj+qHMAaZcZjU3bh8e/NGCgTFjw+YVgYDKPrGbKhde5sw8
L+jSTUjj7JxnDoz7CB5+0UTOurbq4qwNmw1iri9EOM/r2HTEBjNurzd2pL69pM6AZqM6xx4QHGX3
ii6dyQGG77UHLhERGxd22q02N7HykEaVVtU2pGWx8loWDP5AUrVapgIr2Vo7PUQ0/fxkcogojTBN
0hdqsDsTwbDY7cLBhTaMlgJcIdeX2Q7JmnC6aryNYWGRucQgfii6F1uAmyjGECT3WDBiygoxXmBl
z5IlOW39OwDZ7V23HK7LTsYZjA4lPfj6jqEltXrdBcWtv4ypHW21F1ff2ZEbH4KEFT4pEPVMk5US
IcUtXxnfKTa+VdGN3gGoE7NROWyGJuO+sLh45dDeOEm2Dyhjz41Hqk01p9kRiwg7hZjwzsZnByrF
S9FkXCYdEwq/EyZcuTEpjZ1ODmNuXlLkrriD8rMc0/hYm9lwYN1D3r4AsybW5j1Mgc/YFxE75Fw+
9Za6FB2+i1DMxSYevWJrzhbmFTb+ed6TdsULuW5Vjem7KXFRmtmP0bLjTTrKc1W4xTI1918Xdzj1
/sk3RfTcdNZZjXo6R25v43HxiXYSwdcUO82eAMZxa8T4+5kbfWiSB2aPjN2GkvTWqqLw4uhFY+zC
qaeBchoo9Sy/tH6mIzJolTM9oAgtArp/eW80zDZtOjt7ZN0uqOBWPieF3Evo/SO1643O6CcMuX2y
rKa+q83yjhb9Nk3t6lMP5rcb9V9uWZSHULbTc0V7mtbCs6oE+IqO5tL183D9ZIQmnGxKjm3VZWAS
8zw8ZhF0LT7cfOLb9MVpSMQIaGfs28JpHgp2plNM/qspJtjXtMqYQ/0YcI6tgW8yNbWL5gaD4DMD
cHNDkjxtU/ZuOzpbbPsYd4KFbh+HNHeONUQTlJMA5Iem1K+FdOGvzNyVZeaeOtN+mXuq1gLF7/66
CItyMZgE1HSu7r5GZCmXvGnN/TTU5WYqmGw2CdnXAF3dy9z6r3FZds+FKZ1LLOzXtH4AHRI9eamr
nnFA0qEulLWPE4lMQOLrdMaqMmkLcPP6tViYqddb8ySb0/XLeHKQWSkludZ1XBJUIo/wk3yibBZn
9/VQFOOb1aSkXyHBuIqUyQRkcm8uQuY/bqaMtY/jdKHZXJ6uB3fxp8tF1ny9ZfaKq0fZ0QDnlE9W
SUDkYIDNPaVd4mPM++N2oTxcTo2AX2cb2TFUeKiLxb1/PchA4bP26rPV1eaxFf2vtMtJUcYsliK5
wLLdLXbs6y0rLTHBSO8tIcwTpCpNM+LVl5t6uakWz3ftsxrFLWnDzJWrk8VF6zQvh+uXfx3gpqpt
nTKrVS782+sDXB/wj4f6877GkRuy4ctDzgYMHElKgoarx9frj6XX+64PkJolf8f1T/jHA6YV4izE
jK/1wh8ovZE3wrjagK9fL4coNmZ6zfDLi0GAY8+KYn31eDC7IxtzSYz860vMmxSqETmVf7//+vL/
476/vvzr9wVjHiDSfz5yFgGLZj5IRuLyBsZ/vYvXrw0DiN1KtRG2KNdkcAlAIHQaBzN37Il1h5Oo
pum8H0c4rOxLrz9gOD+l3VaEemhSMOVij78+rj8XfDquN8Nr8uTynestK0aAbSbd1/WHr3ddD8Hy
Y9dbrQxaYjXL418Pd73/j8csNY0/Z0mMzP/0HCRXf8Of7oPrN3rFDjxLe2etqifJ8PPYYU0nb9bL
tnJxTpNB2p6oi2C9wBS9vs3x9TP219uKpWNYTqrrmXQ1C1wPw2IbcLxpoQBAojKiUZ+u8n6b9jxN
Pb7863C9L49ndoZ4PpO0C8nuyoCdXJ9ItIAGrofJb6JtlDYauUhQvMhkQOq0AA5cBsjoXDBbLdlz
oCdgjfke/PZJ0e6T5rQNcn8vJGLwNHg2AujtjJvxpBaaSzT5f3X9K1fxC4iAR5HSgh3JC2KUv6J1
Drg6spAdTHsKNPscuGzxLazIEzs87B/DS6bsO+K0g509pcSTsN9hEP7ilfyDOaDTuuecNoryLZjE
cSggShVhHO1bIYiGpwuKCgxoFI4quqCvdu3edXYS3UROtIvnpdmswpsw9eKTzx+4gtE0tT/pxTEr
ZzC6QgCWVijwqSxbVASrtu0mkizp/k+1Q3cTYH6WwUaj0sbEIy6hgyVB9Be9jFd7sghaL7kDsn12
pjZc060bupoZaT9t3LZ/w+Z4T8ds34cvFm7wTTwFX5X71mGUI+lDHtso/WK1hnA58nwivFUG8VZJ
PX3NUBoMJ9cnm8FsMMlgFVXuiz36n4a5N1uAutrvviD+oqWXvrGyLeYFYZvO63xighPbbBa4jCuM
eDGs2rXqSZABi7bt6QFdolD9qFWNMb2HSGnZ+lgitkiY3Aw5e8uQFMqAeWI0UcoXwDf8CiSR3IiM
NHamOTRkIC7uRhqoTmeQkEDLmK2bhT4/C56gx60swSvXshM7YQs7GlFPDEQ7xbsqzpifS+uj9Pa2
ZJslwNCsqybctUP4oAiHLDFRlzmIK9mTPERds+lI+WNPm7UBFIEiYhDoMRwUxC0htlnpuu6ZWNGV
tG11wX76NHWkKoRe16/RRjzSorrw3AEMTApFMahwaAm8eg1OhcTFvV95xStn52+M4N1MnzSBkLwU
+Ecn4sNlWfYBmgUzDBHv50HVW683f7KBaDllbcBIfLYJhyiickNffqV3YVe9TZ0o6Emrn6oaIfxD
9EIhSW6riydY5Nbj5Lu/Qi/cuOOJNHYCPTpe474x7W1o5ySjFXm4b7RzcBB5rU2UOzuQsOmuiztN
oF9v77QBmoUq2cZXXZibpi4JjIm0XDtx5zzrBW06msV5ljFqgDx3n+fCah+Yqu/mZdtwvStK5arp
R+vRLCaDq5Art209f9ih7V7yufOPfoKVP3FoF8wROauRq/1no8eUJsLQ3DFXRNDphs8adfFRsknE
JlJwggrl0zyA6uaUDmBfnkHrVMWD4xXzUwzup2wghRrAnvb0cOadROOHrgW9ElA9bPN+OzxrPSW3
Q5W8cKEYnq+HTp+0bs2nhFi0kEdKavGrDoRkjxWOz3Db6PabEZfC+TtTZHrbigADJQwCxfKdqEKb
tSqTB9+fl9PEUI+AXE6xI25KBrPB4BKANbvMCLreWOX+o+iE/6gttZuyebg3e/upLpqv2Mwl3yIV
R0+iuPOcjlQy0xqht6T4/ELSRJrS0hsrb0g3k82+dFpBRCyNw7Lozgi/P6l3YOLQRqTvB5QwK5zx
xk9e8wqP/FyMzTZsNZ+C8RmhB9koA6Z6K5CUThVlYWZeai9wLhB8nUthI1fU6Bp2njF5nMkJXsrK
y2j7+2sVxdaNYzkP9QAdCvSR3tKuIrjKeBN68C6iC240uqvDPNdqk+ckreKUqDaN6ha1eg76sO++
p8x+QlkRX/OF47DLX7zxPM2tfHKJgYzd9C23pvEmlFN1SQzr8aq6qRu6kqoEATQ3h8Hjn//vlcXW
4hj4m3A7QHXlCxc3h+WZ9j+tFvNgJ1L5ojqkVpAexoGhd5fDrEMz+BIgWnzSOWSHZp527iLu0F6n
/oc/wf4Pt0cQBCyopuVacN5N8Q85u4QA1ScI+g85WetB2Nt3fsQKYIyx2nAh+8hs6nMEAWC/IOne
OjJaSzsnvKIqh3VbixxlXAQXB7GpOVj53RBEzx3D5SPbVfN2UYFeu1H//QtnL4r2f7xwgW+auCfQ
4Tuo3v+ueMfNkImk1LxwsvO2mWsFx2gIby1B1iniBWfvDoDjNc63wZtg8c15+jGLgwVxWWFqBrkm
P/GPWkH807PN15JmDs0f9xuBiuuwflEC0425b0uc9blS8+l/+Pv/w9zAqy5tXASAYHkaV8H5vwnK
pzbBM2N5JUtdQenuGCXpUi1Pwm0Ysk3mEVVGsUbyNOzmzH8fPMXy4FySTnbb0i6dLdr+mzH46aZJ
c5i94F0uHRCgZR+cefeJrqo93GTwz0AA9l3i3DrYLP+/BewPI9fzVGHk+qTKK8jJ7Br11f27m8sC
3cuJ/H+3gJ15mP4rnf4Pv/QvC1hg/Zekm2+70gf1u7i8/kUPDuR/ub7tYzFhUWBcLzhd/2UAE/K/
LGxHlmlyknq2Zco/DWDCwwAWSGpWC+8Cp/L/Ez1YLM6av51ctgm+OMBJhvPGsu1/+JyEJ2LUxmF0
ovJNisVlmNYVacueNo5lFV5CGZ0gs7Al8J3nvCKHmwo8Ppj6QRkZoXujPtK7GQCHwW0wfXLBM1lq
EqGYQQG4g6ArFjVXBZ8nQ3cXpwlLM9rdUecEjHvdJgtNQgClCo9jPX439k5Z/fz5b2/J/R9P529u
LhDm//E8eaVck/6Hh7eDM+bvi4iGoOSmyHyPYYOLi/CsnVZpTpIKrQOG1w3ZcgIvtYx84qfZAUUW
90Vl4DAXajdDOmeHwjJfi1CcZpdWTNW4OXKbRJ2ThnLcC7fwm/pTL60Xr/PbNWPkp8Iwfzpx7txf
D1nOxcdjDrYNZbhziKbV9nhURr7L/Kped0VSbHNvyEtaMOmIAgdTHmCwAwSJGkkC7WaTCyzCNDDI
WjmfqUBt1KTsq/l7n6+OX2/xAEt6Bad8Wl/NvddD240oltLSP87Gw193S79ZogkiPPWd2LSSECux
4LCuhxjXwDq0JCyEP/sl170dVdSDVqW1C90OVqjl5cmuDMVHeah8+xuZCBHsDgylq506mup3xENy
m8T4quOe16yQfkjuHfKpyohglXqAFkr8MyvdB2hMe9gY7MXnL8vJ2dGUD1mqU3S6cbBTefboZUN4
qsqcOG9PVFs6FEvjmy/nzpT/drjeZ1QoL53JPyDQi/dKtPd6+SncLtsFtUJgWUwwVwZmoMwEBC6b
SErf4ofp3E7RMW2IRO7Je6tBNp6ut6YZ73L7BlZy2HUW4VMegxQCxxAfICuoojlAVjfGCHIllvSW
02EzGuiyAqW8tSOQ1TCk+bRTSIjmgiC4wggmYT0wJkU7Z9q7HPP0jfR8pIXxUG2vh8oD/CeiUp2Z
OCumHi1Qgap/vd51PUSR5ptMLHdM6h5mc0FbZcvg/Xqogt/WQm/LCkCpkfOjSuHdl+BWUIkhKNQ+
2GTyA2MwsIyzXIu5HW2qZj4rgfR6qMW5KZubjPbSmhCHH4FHC7pNtxosD/3c/41AYBzAPlwQuWnQ
K6EJkdBVcLB0KwylFQK6YoaMMJyvXSx0+gyVh4Vv2MpX6SX5jum2eWrBX3T57B2Bk9JvniJvJ6R6
jpJGrDOXy5rGQmIpwsDSS9bnim50hDC7Dg62dNHkM9/0E5A7RqZHgvkk/zSzCrmhJz3tjS67yUyj
IRWVSHWjgXJehD96p7dIUw4mmmBDumeYSwuRQOMTnWHUfbVdrEtdPhhLy6+SJFHEhocTrXzj9316
sNjcZ4/OX+P2ehvXmT50E9fhmFFDIjlF8QBaK7Mkg8aud0FPZq4jNRu99pzWJXVX1b1Svn6SmGKc
8JTqObCOYaDXRe8P536MMwJukDtW03AG8lpRZe2MsXipcals6IPOqytuwENp4uTB1o1GufKy6kOM
sdjZdJb82m3J98apFBuCzfHi4Z0tuWfIzYrH4OS1YGO/0yn2miH6KgmhOdXLISPaczQnNOUzu+is
bNfXhZILZs0Wb0AO59b7WecPrd/7mxzAx8pBD77Ni+cma5n9YChZd4uyPqVZvsZo5q5dC3SmAHBs
tGI6lQGWBxm9xIvwRoP29Lr0t4zIcZ2KU5+Gxja1h++kRNI2R8kOmcUNAM0YipV8j7ExFZZloerM
XmFul8d4rFCYhkgwA1+spsV0ESh6igx3P7tWkN1XIZWPa8NeJ3X6PKJvC2pmGXZ2mqfA2Hd9fVv2
9QLiCr8n/8mJih9sHmr0+X+QPqYMwKVq2r0X5IC/TW9bL4OiSCJ8bMCPgwIDIdo23rvhzfyVZK7h
yOr4PPQI6lsiSPqY7ixjUmap7S5q7ddQ0cdknXj0xWtrAVsYMqOl+kZkxAeC9ju4ZZuA9NmeaiaC
pD7DHdl2aDUZ6xdH2RDCjIptI0PT38x1795akMEdMqjY3Js022lu8+aMbuoeFOQKTMr9NjOEty7k
DIdmIhrFbzp0/Hy8CvGYaUdvCs+85LH4cMBwA3BqVfVNYX3rBIa1idoEZIGuaUAW7sVbVBR5XyPd
7KtNGgzEHfIbTBx86nMjhkYPbh2D7gzVgAZZiZ6FBC2EcxqCQZjaBIFO8iddqZ0y0vBhjpoeDLsJ
/MUd7io/OgsiBGpSVnYJvUl3oUTCqy0OLRKDZtqNXYWaLSdC0pIhSpQsZQ9Xv9lWjDBM4tMUE90C
RfkSD81Pv2EqIyKBHUEb7HSNpNuqbJjRjHsU5xWA35GOIU3shZBsHcpwvugGiFBap83GJVxaYMYQ
FVvd2cCY6c7kJnRqgeFViuChelxL/LEDG5BNORkvPp3V1VwYxoPXLt9HZFAyCbIRrAVGxvb2Kwwj
/o9IHTAtCHiPn7c6DD/+oKaDX1fbPl0ovK7drn3yentA7YTNFsxMqczGRzJOgAOXAgtOEN6Pnl0/
eVV2cXzcW1iN1k3gNLh/8JOwlO1EV95p28tf6HK3dvrmSYApqQd2Q9mutx2a5n5GSL0p01M8Dybx
LEQZgYAffSvnPO8fTLPJ9kZfled++OF27qvKIBeSbOMz5eRjyY4LkHdnkbvC6KfEKtCqftwyHJnX
lUrEVmFQ3dWw3BwTVh1q2vSmpmJ7y1BCxY8hUWx3YxR81AUb4XbO+y0+6xQCEeEb7xm9mrVDbgA4
FuHs7QlJnh/474ktQfTREAL17ln3U5vZ9+iT9ri23mMUD/uqGp/rEZgL8KHfGT3ZcsLjmQbmDrel
t6Jf3W+mkklaZrnTpvUL74iUNdq0v0HwwIArIrwJaIXhPKAIEHigwEHOyimxxwgaKR3CdoVg5aBL
sHtuGsJwzlrIyIsMi/E3CJWou/FlzSXk2bFz++BVOdLJ+hIABsWhUaN1aY/BaJFWL9nGmdH4YyLU
dwymV9x0x0D3JAr32NS8ls+pO8Pprvyzz1QE5M0vPDrk9czFu4PVIawINvac8tJlgK0Loy0AigWE
Wqdi2ko/9j7xj9Ev9ufoUNrOqbDbdtWkNdM+AO0VA6s95R9+UrrrucvBqFAmkSBdd+ARm/xngNlx
HVC7J+0v3vSnUgwPJCQiPMny+yU/mrZzsWvthFhA6SzpHC/ttc6LkkPGxFlPRcepMP2cl0BqC4Fa
4YpdDYIPu9ODj1BwLnzrkBemtU5TZjSplncRorVyxlne64QNQxCu/WJA6yyKb/JKrTryHmYdeJu+
sC9GMF4CjzlA2SGa72K5s8OemLqAWip9nzJ00n7y6XWEqdJHY/DQ7Rg5gAr3HDhpeXtvlTht8Me5
pGL16E8rs9+HBgG3YY0eGlGR0TAw8zPI/XZTvnXTr6mgT8ze/naqaZ4NBUz+pK9fbFu/au2/F1X4
VNqZDQGTgFB4QTt/zpuD1Ngu/T3CuuAgaLZDvofYBl4AsN3ab45dzxmsBEpx28o3otWkZ5GPiRnQ
DXDIWYrTqdu5k51sR0sDkGk7mo/RIeJd3hWMz3YpSUxRLZdwj2rtuu1ZzNlrXVe3vnC2CBLclWlF
8xay841TRBgsCrs4W3C1Yhl8l/3n2NovXG+Yn6Au8tz+d0VTvJ7p185qBMowz82RmvO332doOfPi
LEYAeIYnL7LEQpA+zJTZj+TQLDMab1OoGUusekyaPFx5JsO72P2aiw8SnHLCjyiDBptQDwrTyK0e
YwyXRma+5CEibYDVR9POSD6tkrfapGfroRLyomA+FgmJoBMipLjLm10PDnmF7mSKI95baz5z3a8e
whQZ27GOyLLzKvFztNLHxhPmPs8EOzlXXQhkoe2GP83unHE7jjXrcE1fPKZ+MmeQb/CZdFLUtF9k
vxt9g41Tnep9XfVYHF3C5EILX59P27OLSXBIa7maMvSEYSDqDQ05Wj7RQASorBmpoadHDYmdC4dU
nZUPwh3HY2Pdj4xS0Z6YL26DMMwpfAKf0e95pXs2yEmc8d2GUdedInegk09abugpBJ4taZQ0SjUY
WWwdibWt4vbdL6M7TexrWIbg0ihimpgnrXNnZ5ashZ05M+rL5A9HVPaljdbzPNogkOSMR/Wu0PWr
naP0H0gDWzc0qghhpt+dG9+9cZiETDcViT37fkBLUqEokKaj2dkZj3FoNjtdTwEmvybfzX5WrZvG
eU7r5SVlLcRksG5DfH9Sg04tWgBwi/3BKLy70hBqrTNq4r5tbtFWN6DrSLG0lf0ZAZbH5AmBZGb1
Qmh+rg33JWOyZTbBVxiND35C/9jLWCVQOmcoLL4Sy3c3g3I/XLw3KzOGdCzLaR1ZjPIL6l2Qxcqd
i0MPBz1CjFJXRKVnjlfu2JutjMgZblkc54jKMbKIXGfMgxyDUhDElKF/95P6wAM9riLbepUNPZCJ
mWk8fiHQqEhcwFXoqL0cF/pLEa23XaLQyY9LUWI5ziol3hKJy43E71IyuBM9W8QyK6NN2R/7hX8t
jbrlZZJ3GAzOfp8cLRwTGTIRw6DmACZGQ+socAMSP+YBsM3KLzd0x23qTfcG6FA6AO7WajGOxK5A
hD97e0+j0QxY32ExqE3F/I5ZinJWTQg2djHqC5shU2yiTgolQQ40rTRUYUp4P6/LlXBTtU1x7nbM
dBiLAsyCyPFAn/6lECpYJ5LcshTEYlF9C6//ttmLkDEKy2Pn+NOPgUnIqk18TvrxR9YHT6qxyIRN
b20IAnzwF0BgKUNgkz98KnhzJFWk0D4hQqHxnrXzARH7HQyFYu009RMPTNlEwNMWEeG72Y7bKsV/
bulGb1CO4yzFhrbrOo2crvtQGZrIPCIIdDLsLadxwVaXGjq68VJIPQUGRYqi6BbnAlGJY4WSFJlN
FZPKiZR4DQwhXpc1EASH1R2/IlfZbEJbG41kv1JhuxJMkE1LeYNgE/3WXD0vrt2dl9vb2GLG0cfI
qLNwvl3+y48ZiuZVr1OEAEXFjMz9oIPIx1WrNXo3fGEUJFM/H2MzfseWzvXVKM/ENCI25xpboUKD
5pNSMXA6UBb0zM1BvVa5z+m/vJBpZb8FNwMW7A1QIOZ3GTtwO2whaVcJm27NEiC8lSHtHzA6YE6m
ALrHsjrRya8X8OBvPFtPFcmqcfZt0AuoNUP0RNhk2znuvWvKkoDQLlh57kwMYm5C62lfE4bfgRu+
SAHSVcvguaCIXIuGuX5chg8ERBKlTI6fy7ZozRl+V8/Br9BQ4O4f5SCBCmOonkrKjZGhmpkAaCvA
bqyUAfIdYSZup4NpD+W6pfHIxfFLWQr4qy38leMDzm5Tm70814lIa024Aa9bOOI5SwnaDBd7yAhk
gb4bac5mpdGZ1h7BLr1QEHuFvx5dBvQhPvcKnjig7AoBB0/YiBVQIs7IaADjJqsEcEsv0JHFtE9w
tZGYXUXOazZY6R416k01Gl/j2HKNBb4Bil1hJIQGe2lcUqWmC2vI0BtPriUJf1X58xTdVR4Mf4yO
q3CQ/Nh4wFV7C4SAht24CwlN+JGm1K+7OZ3G35QWsVE/wixkBOhqOJIYUtehNld4ueSmNQT7kHMz
zkBVeAGp8l+Af5zw/uMn5ELJVc9ZJR7vXYO6Y9OxiM7QqFeKnUBWkywblMS8jOFv6qrhtpDTY92F
0SFLw/SUS7mpDSzfTXtoZXljO1TzWYkJTlrzi6j1E374u47h0yb24u/KcfZeSSTEOLmPbla/OrHz
kBCy6PavpevctegZMO2uNDWFr7Oz46dPHSIpcorGXZzbj3mzIT0ZgmsewsCO/LMklQAJUl5gfrKz
EM0gUOsewx1hmi6JdyommrUZ2bWY5DWI/NiX/UEa3Z25nGui/K6b4q302UvMmh3X0H3NpcFI3YIX
y678vuvbajvI7rkp7JfQejI8hyii0viNwOISEAnGZxHdDJ8evQG2wZW30V9Y+w74FZHyWgCEG+NT
Gyac0xaNgZ0L6GD45hWA6L6N3mtPHcnS89lE9+aqG9R9S5py4v22h/QWoie9Miv6jIW8D9lxLvRU
r3B+G0b+VC7P2Rg7JCbJJu9ZyAOQK5aPQK7lnVr7CaoJO0P+VQQXW+I4wGIDcPWX5ehjxqt4W5kX
HSn7iFfvmFKmIp4Nwl2DsGGHJj5asw/eZZUad7qhcUZ/nx1IpoF4TzNJNZOihZgEM0SSM+BhcM/W
hKm8G+jqd8YxMuSTYq8gapOrdPJqhNZ8yCg5cIdbbDrCYe0B8T2i7Q5WFZE4kZmad1FRMTzPcYg7
jB47cLWBmtbaJv41o2QOsIitdN7w/b5rd9mMBGMyESJWab1PAZqQABgfFGiVjTbbc0iY8IoSmxbm
PH7l8L5XQ59ugxIrSjWyN/fyoKFFgLG1NdnT3Y5O/bpoxRX8DVKOd6ZyXlH6MPIcTG+tq+y2TsFo
CGP+mVUL4IqP0UoNBTZWthK7AAevUqQqINl4axNoQ0b7WIdYWDy8NE+aabLWzCxbRC1L9wliXPmj
ZCANo7ZESV/+cqh118YDJLOLVUG1vqoj4w5/exA3v7o4QhyhEKSXE2Qp8h39S0iRT601f+pc6mOY
ZAz8Zj4IdTCRZguNSsJOMhAmXXAr4Q4l+cmeuIawguZdcBfHGKdTWIMrX5j+vqw8hdwzGtfhbE0H
NM257m7V3NFLs0g5730PArx5MEcCDvu02lvZbxFj1JFd4awzgF8kE8T4AbHXHFvCbvtKJ9TTtJvl
DIhnLJ9tsw83s4P0HhYmEo8huZ8MdCVhpJ/H2KfhYCmXOdG8DZl/bFnj8LMU/F414skDEoI+aagQ
aUq9yQP3iZF0fFYRHIUkOcFVms5UySxfU0+God/8VLn+VdGWASTqnhB03mcQy1bDPFS7KjTdvY+6
dBsm/s9mAcn4QfhaBOLWj/qfmt7PuSa5cc1cDDH9aKD1Bp0f2kPPco+bKGja5AIFd+3ZmlWwbD/J
PQpx9Ol+zcYR5HmQfyeTS5gDBteVHbAjcMLAZYSePcDici5eSn+O9vUuTaxsz1M5dDrDUN9wcmtP
HBXwglvTiF/DwlCnoNKfXVLXNw2CY9zCIMkdja7TXwhChmnexeN0nPTSrETjBAVIdCTkmnZM1twC
exPJgNJsEneqJjKjQILAWevrQ+/XlPuxJC+OrKckcabHqbwzBjB7iVn1D6owt2ZjH7lM4Jszj8ip
3GPR/G4iY7zhzfs1Mn/eJ+i46c0ZzOwwYZmDOvvBu2AmAkaQEt836vnSt+7LaIsS/8xtIfDLsHHe
Scg5JuOEPEqH7QgCETpMCyN4aDhD7+og604h+iEKTu+G1my7E0FfcsrWv/x+eoym5JHIjUs3e+8m
Vw/yH95TQ7v7euQd9dmDkuZJppj6rrvceajs/oXtcngCjY8TDqQ3+Au3whCIoRX7JrThyOjL7aTA
9xtz/+iU0T2tIwiNasTy3wVPxWCEO3cOnkNZILkuy/GhHdW3SotDxx4JVDWX+DEtX0cV0/DilCQ1
6rNISWdapoUbpOjgikz5rrzy2QLJS8o5URgZSsNeTNF7FLLjMFPnYR7hybKrGxiC2cQfKvVWMSXY
RdNbNKdgdWiizpX/0VsCFHy8iaUwqO2mcDv2rrhQQfQBtSHMJ4jhRf2QCBOrnsKuiQj4AB9lOg4o
dzr6mJmbGOsqwBYSh+3JT9N429hgFgB4X/Q4HVw3CrZB1dZrVZKUnPkhLLV8PpQpTpCujjZNNt6O
cO3A9ty6JwMB9SoJa2SGUMdXtu/fVJeUscQj7JPF40XFvOwm41QjPqsc/LR+QDJXi0WevzNOql05
JOHGM50Lmm+ERsH8lbflKu2D+CDC8kwiwbuDm3M1hvRXSOwqjdRlTWzjg9N79+4IxI36jiRLrDoM
8iyDzEOq8pjMSNTvcwSp0G8mkmkIWC+tfOszs7N6B8Zklt5iQP1icxXvk4Xn4yEZqQiwsSt8bk5J
iEIEUs1vvrNxSDaGUiSu2HLxIjn+rUvsTi6cG/D+j2m60AEnwemZDHeB7H9EmlR2aGrryQjeMOV9
lvEY36RMu3G3MO20UVYJXq0hrxvmHhXNnQ4eGb2lu5Rt87Zuw30Qe+ZGdMi9kXEdSbUuVwORqrx5
+tl3f6TxjLnLQUMljP5kueCjuZTYKRZyX072WiCuOUQ5Y2lBBI+ho/HYzRU4qqp86g31WvXjQTqT
AwCGGNqhYhHIac8k/dK3nwNC7drY2aWIEzeeLtLNR0mr+i0eHH4bUlhjkvyh+jy6zc0K9hMqMTLE
etKyPK70I4CatLzJLVIXZ1W2R5JorA1Ct8cxjYAfPEOHn7cJokpvFPmZ1De968y4Z6Ey7IcJ9Jc3
yZc0c/4XZWe2WzeyZdsv4rlsgowgcFEPu2/VWZJlvxCyZbPvgj2/vgblPAVbp5B5L5DYSGVKWxQ3
yYi11pxjNgeCyuxNjWeXkIIS5JrJ5MaMv7NtmDetAhtiS+c+rYNmA3UOi7bFDqQi8nKVyPwhNYjG
DFxCOYaZ+EPGYqRWlelbKDAsFa3x0GaoB1u2cXcyzQZ4eCgk4X9TmN7PufBu57iy18UsH9yc1cCP
5xus+REPbfgUQsqTkPb3YmCjPo7okQLbDj+n7a3ufgbsze9nu/Bv8O1uCyfAcY3oYUqJYO/sjsvt
Hn/tJ6cnd7RFxwhjyGluO9P6lk9Tto1T47bpcPOx478YFssz9sfoWlfpgUjQjSmG+ll785qoAXs/
FBbRROle2xIkUER72/+RRq+DJInZ5G6qRO2A9SEQuBSHcMkx7qxB7CfcICuetGz+ExTTFvnRkSB2
pi0T+GCCGAhlWrvuczJXP8GgsUVuMXpr5wtUlOLN8fKTi59x0uU1iSSiWQeq2wzISBs8Xiqdnefc
2hCBGKHklBRFiEh7NKacKRgpPC5yFDRrHKge3mdFRzpGnz4MD2XA42ch3KHibNZTg06CnM9vciJ5
sO0twiqT+ZoaDW34yU938dRfXLLudgkpVF0HtU5RODDeGPHChMZxoaWcrXTed52bXrrxRRdNczTZ
G61bI96OXmRe0py0BGxHpIyUXbiphGrPQ29ElKQkQMnJ+ErLWJyGfL73sMtu+mH+xm7DWGn9mnUe
WRBknwYtaQihGcMXx1mzsUd4ugL+kJis/N5Z9jceGkyzQXuGw1neeLTLg4kFD7pZdjsGs6TH0O5r
sbWJgGe29j1ZMuGlJh0e4istMcoPqDLo84iQl0TJk2XBtMFLml1VZA9xM9/B0+9vO4MmhZB8nEk9
f2NceZUw7X/M0jxS47GYYW4k3WvDBqd5ADhzIUVvU7mu/JY0iAA6lR49swxvXNGx9kE+oWS0tknq
7ExaRVdWjRWztvbW8zQfn8UtndZXHS9MZp4VDV5kmgT4ouyuvLMjWid40JxtVqsl2LM6MHVnaGzT
1S4Iz6HP04AUKb74SXHrljnpxjaZkm1yyUYr/STNE+Eo2eX9xTCS/OLKgMoCE25UcS00aDjYxDZM
JfH0CJ8OAUk+HZAkivk4t2MmR4rkXkkeVCb7nay8r1CNmd1i2L/zzZqnJnNFVANMIpraPLej+wKl
6OxnEanCUYjNOMk/5xmfdcvwvfDifhW2LjqSZdJpMa+ye89+StuTM91qRoQnX7HhQgWf8mRuQO/6
WP07z1v5cf3odJPcNpVvbOjU5R3Ek4aml3LtfQ0uez30JfiuAZJb1suVI9PxLrWJvBhbEqXK8dZT
GSi+xiC9zRm2wA6PbOJ+jMXM3JI+JubcHscd0wMPsuVKeW6JBHLGJTGxQQHgsxLWcEaXMu/9It+H
dp/chIZ6II6DrvXcG2yTfRp3raD55bWoe8Z+2AEtbOySCLIqneDI2kcf98HN+4spky0u1m3vOvFR
VGKi6R+Z+4pkCypRDXDMT/TniB2VN/XF3iQtZUGnrrpCBTed2TgApzr7snCRUoeWq4PhEMdEO8CF
Q2Dqopl2ckqBotB3hEgtm2V8ROydRnwT2yk8qKKAI4OeYArnc5tkz2ENgNWO4nDPpB0/gZm9YsYi
nCSriKNRAP6Cybc39pB8LhlsTllqbjFaX5Bxr8ayqo/GcyLQblRG3u/oOw8HJN0J1t2Am2zuo31m
jUzequAuHNl5h2B3GEP384OTtWptzc4l7FJJgPD8Xa38zhbPlcO2tjLWZlHhf/C6HD4sEDaPz8dJ
/X0M5QErrryDQLjWtqq3vgNPx6gz4+CO1U8njd9kbaodcL9mW0kttm48STooKNajuaz2M1dTabvf
QBwgtCH0cFUgPzMNeWk0UpQiJGk+9Qi4guGERO8KjDb8lDB4TAiGYVvMkzF7qsEo3SD+sknBst3w
lkkIFV2hjtT+rDI8+BnDEvQLFIuFhGZhOe3QiCOYB9JW2XzoGBBdIDIM1GLNjwBP3Nmjt2vn8K5j
QEb7bmqMfVMjDywAeLCK3ehh4Wd2zTmcbaL5WBI6E/KZjuihVK0WbOo2maPsvTHJbGd3I0dKci++
gyNjQIbVbA8MJrs7XT6EcYBAP47FwSQNbmNMxRdPPToWoyGzTy8leTXYXelu0Ff3k6PrFPlXkC1U
2/SA/HZ6oOQPjm3CNMbyEThoOE8VkZkPUpnUSs2RbguxGAnATPzWp6H0acUzjqBGJo0iNafbOcp8
7JH3ZVNQKY3RKULOt/cF/gpnaHqmoBS9+FxzBSjcg4eZJea0QXH/xUuVcTBd9g9dbNzWJJauApfn
7pzTNjOVty1FFT32GOjWqprvxdjEW8cJUGGWJMJ0bsPWbfbPeRcHh6XlPVYLXroVbz5kBzQBxaEf
SmuPQ/SEWG06JYX1nFpJtqOAn7Dt8vL+b8LsCNfzIo3K0exxlgQMTK0RfspiMHx/eVdjIE3ocQSa
I0PoCI2RdpKcLhQqpV+2Q+wWbFgj6inUYQUY5zXdaOZCmBGpSP56acY63LWGeuLQGfm+W+78saD1
aTV370a59/8EjGRX9z6Mr0XaFguEQ0u8qshmhlQ8M2jEp+2OXed2Lv0ND+XmNC8vaAoRgCSuSR3m
UPEtWTrv0TrvL8/kGE0ntajPCiN5lLojc6z35l//yfdJvH9Xo/6fP8IFmvdUhu+wijSmhfbDl//1
WOb883+Xn/mf7/nzJ/7rGn/XZVP+bP/2u/Y/yiWLovn4TX+8M7/9r6NbIiz++GL7Hmdx3/3Q08OP
psvaf6dJLN/5//o//wrF+CctNbR65zfh7n/EaZBrFzfxa4G6F1V1TCUD8d769VP/FlOrfyn0yj63
ihJy0VP/j5zaF/8yhbL5B9209Utp/W85tfMvFL82SQHKs6Vv+6Q9/JWnYfOGPpI1X9q2j9rat/6/
8jQ+6owRnDnCdoTlSvTZkhr9T51xPOmhK7nWj4XbU4ZEjb9XenqsZxo+E7NPz/YAqEc87SdsN+6Y
D+RroeCo+40Z0S6BgbGbJKuO7xEgiiJlX9TXse3cex3kT9yobNoGCwSMMpjftktCnlKwWWqHLVR0
zC1mOYKdI23vk2frL5mo812jybknwbzeAEwi7umzum2iOt1L3RB+hmGnKl8yLwbKkjg9wkPYdj0C
pxHeMuY7ecHe0e3GmZq9ynkC1HCTFewPVUBQ8DUHUeevNSa7gyf0o66blm0if2tpEibVCxpXwrL3
IZ0o2gM0EQqj+9ESWAPNuzpAQg63soMaWhmEEOeS3PUie61y3kBXE2TLCVN6TXLiNNYjlHbNQBwh
phpu9dQcGK1DpqILso17HgzeiB7mS2Thq8JeGAI09iAPMyDapSXTShK+sBxZTrgJqY1gI+tdDpyM
faLNkNdQkIhQcqsQrHyixNcpdZ3Db1f0/yJFtz4I0blAhECCDoScLCibBtafF0gCnLoHL1sdK8d/
NFurX7+/ZKphQOcRqxZOHQKLrLvFvsUElsT4OZZ/ncy/PxZMBL9r/98PxXdMTDUmoRtYgv48FNuw
aPoTYnkcDE21XBVfCGoS+lAa3V1o50+GX/zAiflPZ+CDn2f5tRKRHxkk2A4s+6MLae48a24iLzvi
Z6NnQrYwF/ZSy0SJJj3ZhtBgJDFQImav8GcZsjZDsYeWeOLP8KARzM9/fx4++qLejwjvv2l53LAK
j86fJyIBmjDkRZMdRcSJQD8Mi9InpWIa2v1Yls7K6JDKe7Swt16Snocim9GgIpNLZhTJjmevUd3+
6MfKX3vebO39Mtu/v5UXIJN2bBvJQ/Lp7w/a+WArej9oFwsIyUJKePJjaA5g8SFm98RB+3rexc10
aBOFZL43kHglnsXcF5aQM9RfPIt+Uh1yH8YBAzfhmyWtvrfawyfrYBeA6VLeexTKCI2fwHltif5m
+06OJs3ddVYn39oSYllmN+mpxzHB0jp9I0rghhYKJ8KO30ZjbDEElLRLI/uBnWu7Rb30+A9/8Ydk
juUv9rHQLfJd3MXWxwSbMSUXOk/NGMfJcHQM9n+6hscRDk+Rmu2L4yswsghmTFskJ3RM5ppErGCV
zbAXqqV6rxwK2L7P6e/RbjK1S0EDkAcfxsoe/cee2Rzl9U0X0JX2Kh4CfoWstciCV7+yaEh1dXpy
U8vcFW73WpfjfNAG44HSLLZ1sLgXBWKq4J/ulw9RRPzZrglYVwr82LzKD0+MzGokGlsHOb32H0u/
Gzjl860Osm9GF3T7+mdBIGthE4s0sq/e0OZE9LmVTcgmuEFSjACiZUC4zmkM3vzDR/K/HRvHZ+Mg
UkqIj/YhXfuZ02qk/vV0MHUqT3NWvpRMSTZ14z1WBhUtSKvt+3Jg9wi3PCwB0GLQsmVdT5G7NagK
VlVnf21k9E3MU7ol8fqey5LA3b5W+M0JYrNm/dMVploV9uPsTye3OCvl3tWhpQ+GPZjbElHZhs73
XYOUZGOEMcLDKj8hafkai8C7/v2fbf3nI8xFNWFZEGs8HzL2h1WeHu8Qh16VHGcvYGyZJXeimX2i
Zdt6jbPhvqidjSja/dBSYQR8MbNNRFIWPSS5gIQeIxj8h0P6sK4I3+Uw2I2abGWwd4oPhyRiY7D6
yI+PUeBzr5rzLQE6Yg/RmlQtKY5Ri+s07M2z7St300p9E0u6C01u/dORLMvG75ay5UiWzDNBVpFJ
9OuH65XsHM/QBrdpS7KUK94akNfHxdeyi5NhAExV0SCPQqCQ0VJAbsoyqg5tXgFlg2i+dlr5lCmb
TgVanJ1ru9vSs//hGJ2PZtz3YyRGyfdY+XiaLGfzN09m52XI9MuRR0nj3vhEnZ40oT3CL58NwFlf
Ee3NoZmfZVwHhyr6Jnvgve5gmzdunN+woXwjUjFeqYrwYj/5NFqIVfRAyITK7+C7hECqmGCXvii2
as57AHPGU4cHfV1OdnPNRnZ7SjNHkNU/nv0Py8JyHVi+Yk23MBrjM/5g6CMzLY1rrFlHU0wGdChU
lnU/nWMFoaFtYCQ5LVI9m1lCS+46irMuYVY50cBtShqLcjgNxUGmifEP94z7YbexHJgtse96jqJO
x3/85ynvKZrLOZAAVxN/L1v6kk1SJqz106MLWHo9Jvg+4nR+UAGBOpzAiMFUTJY2gkKbVsmMN2+l
melumhE9ruvH4CEdeRT2ZJFK1+yABYDyGshaYJSykz0Ouz5WMOtR98eoox6dpU3TzTAvy7yi7Ce2
JJvatzEV1ZYwhG5NtPtlIF5zKN38vqvLaDeVNKwQktGGs4HB+eWgL5Fq3wLMVue0624KO6Xh3vM5
tumhdqv2Vc3JdbRPnGqU71F28CEKdX7o7410RnhZokl4x/8EHMj93z8E3nPSPtx6KK8ojyQVkm9+
9JizXQ2GWRrGQbD9wGOO4qzOI9Ro/OEZ+XR3Tt7fBz5x1yroC2TXKtthL6x2noVI1wrtPeNuZ+Wn
o3uU8NPcKGdYDwhi6svqqMviR+mIeocm5nOQ+c2B+1mtQ59obZttJjbOIT6qVtA8SgOfNlV1W/Va
fKmCR0x/yPZtuAVZttOz/wKfjHQTDfrYKYLgOPVOeZrJeCkjG70vgcfsnZbnw3ge6IYxofo5NFCE
3YHMtVDgdvIAQK0GtBc29/Jr1NB1yYYJzwP1giMxZTR+eGhTCv7YoLETBpoxYt0eLAWgs/KMfjOg
f3UhEt9D77jliNtVrcsdYOvkJOaR2bvr/yr9/6j8fzeiWh/WS24CZXL9m1Ru7FW9jx+Q6Rdt2WSc
JVJBOzyfzW0aFCbNVZgukzXtExfP90APpFbMckkRffQyeuxSlfeRa9E5lzbzDmK3nBQ2CNOLdvv3
l9B/xJ8tR8g6zn7DBlMiPxYFsWFzERkNPdxlL1wP/acc5ve2NFnbERytBm4zNC94b4ISuolm/xPW
5dcpZpssJwdWAxp0MUvG/zMF2D8cHf2CD2uLMqVUNqUDeZX+4s3+/bk9qcZtBLiuo9K2ANpv+uuw
Q0yayHQX2OSPoeqbzoZoiQTLY4eR2SGfE3v1a9GLmFr//QE5vyr6P+855aCUMXFWmg6H9qGKynSF
0au2g8PoZAS4OU36ACaL/qA6Fn1hvPC/QKDExSWEBL7Pqx9+BvyNIDwaiCZNckd/7+grGkaUH4ZZ
RWdR/mA7A3MRjCe6eNAYUezcBfk8bokxUzuMbdzXPXcFAncgM3S6O3xRoN22fTqGd1rGlFTc1Uc+
ymsyNm9lVSZXLymrQ9POdwR8cp+DUDhJziRhbaFaz37v7D0df9NJRLKOizokLXW/9RN2wa7vnZxE
3nXsME6Rz3H2zNMaob6bE60+Rgm6Ogln9A91EUKH4K1QAjc7F03mCrzJg++RqMXYe0DwsWjUgjw+
VUlA+lg5j/uob37ycTfrmukXMCX15miCvrNM80dBDGoXmVuBJelgQqG2kQCdyzAmcy0SyaOtvnCy
o6tTEBxpimAnwS9vwjZN1x4FNIucIrkQzMs2yMhnDGgedw3zMr/Qm3jvhfZG2ZU+s6B+JU93vnfA
PAtJS8Kdp2ydD5F7ypbOBZqTeG+V2RdpGeM5Bmm8GsifWlE2FURXiy85PW/2evEm9eUGPA5Q9VGN
5xyV66pm9T34nceK1WXjyo+CaF/qwHuZAd8Ke6+jfjq2uf0T57f90GUJ6QfTQB9oMgjVYZQyessa
4qk9I3KxeeEheJNDQb8iLD4ShRXcgLJF61XQik3GgU9S9TvbB/7vBKSraxgojAv8AVv+WK8FTdG7
ys4xJghAvTbqMqobe9/a3NUwdImjEkm1ccAubaJSPocWY9mpKm6aAVxx7DnIc03GsYgKvqh2ztZw
LcrTFMP39gb1HUQxfGA5pBd6QIvBNENySi/9kbI533mMRPhJMt0sAgR2Qc+1HBVle/T08DZIdFah
QTiHcsEXEkiIDQsFJM2Lq3BJHIwl0sMR3z440ycxY/RgU0UQ4UyOZW21q4ZiattjmETaAIHeb2gL
DQ2GxUbubaGvZpJFiFLAr9lJuiNE29hYFkGLoctQTlT5ePBicW87fbuTxcg+tWMWNJd4r5IRjVoW
5OFpzMk16ZZf4cmLzErz3qytc9RTNrYMzN433boIcJd186a2ckSMQP/xAFh7Shz7WMJH3wSarDID
MVJFxNBWQUDeaumMewxYGN1F9jmwiG2DaJ+u096P77KMKercsHw56rlk/HWvLYMZSZphxC/N/upb
k/XsBNyQkf0EkRSk2DL0Eg2aJpsNEyJmwnOhlto70t32aRAGF6Qf1GMKzadTU9eOn/pi8q7sgaok
DxDNujOGAXHro++/mvn33sT0Ax7d3YwA0a9yOei4IWEqQ8gTlUhfyeZhC0aVvEudmQCxKKw3foT5
iPS92onCG3v67iEEmFCAXIFAGysBcnKtBeM8Iynci4lvn2LQCvfx3D8KvHIRbpVLP2JYMg2Wct9E
L9cwL8Gjeumt8Rp4A8lGRWTeG2O3IXRzfMamNuytXumtSLrxWVVtitxvfkot+8L+0Tjg6tG3yubg
UkZFn6N2fkZ64KNX863rrKDl44A44pBw9/kwO8+VxLEDT6g/9w5VLqshyRHZmttqVzVucfEcjVw1
TsXnwg69jQP/+AwU1FmXRmN+qQMBKhNvUYMgck/pznlS9CcsJlZxyiAPVtcyWlHfS6K8mNEJ7OtJ
i0rQkw8aDsUnqP20OiYgxpabfIXBwUST25Wt5M0k4y0bDUr/en4RmkcPgVZYeBC+6OBH3tM1oGp8
sxc2cO063dFpjP4WQyynMPfv+7TxuPqQllJmU+EU4aHzR2tTTAJPaXFwZfSYD6O+NSF0bgRuNOpx
PFPpcJXBLR9ldrQGjLU+1u7StKojrg7EuUbv3NAmebHYyIDfbE4DGQfXvCDOL7aXBIb7JXFjVWpS
gwCdjDzrm36tk6Y5ZQNKypjUZD28FqV4btFxX9OENKteS7KhBfDhNEEj7U6A9nnXscGdaMYq2Kbw
yrc4P0jss76KkUzZeHBJZwdSCtmhgbdrVuBGkT+/I0mwdxm4YU+V7Z9wFnCJ409ZKWso8Dyc5yTR
9/iYypVqQH5YkJLbrv+kcy/ZZaFTr+FkebvJSlCzlR5yRG3dRrTDZae6NVOKjHSgdl7FhHAeLb8k
ZQDzAH4TyLMD0SPKw+eSedl5ismrd2m6BqXA/1DUE3lj+gkkCHtop3/Jutc2p3lDxeKstEpvxghl
VaL5gGOYKkPuehgSM73jeYGZJ0vwjxTJbandS+F5CcGnOfFc8cBQ1WGUjyWGVY1FsM5L51PESFlY
Z8PHG2rWRNsa5XYocnVpemgnjjyIepHywWfMIvtl9qV1iaRJOlN0MmVbb62cLSDuwATDb9lSRnbt
wS/Sc6UeyWzBEzO1p9xorJWIWW5N03Mx06huKUHllog1lGl5p8+mt2geNRE0kW2tiqkC3oRpdDWk
0kJZrZ7wgCL8jIqrL8jsy2lydUnVYRXE6JEG03keGr03+mRrpujG+sT1qGO6dQk/7DYTC453wNXf
o+E3k7t0Nh4yoaNtkzNDmbCTb7J0IqqjT0+6cZHFjjNWvmQ+ClA2e8kMZ8U0JdqpvETtQrLaESXD
s4qHr4Pxecw9ki5inDTdtK5VQHLgMvDgOQ68H61i7LMzdHXwRNaGZhZNLPgBwOsEt1dYFxtYvIo/
xR1tRm65hkU3xp+MZJuxzrx3hmrvpe2riZh5ZCUep/zWoP+9ovKj7YTH1cjq3aTwyoygHabGew4J
pVokgy49s+Be1v4pzRHwe61hYBEBzDGN4a5rqxtHdoxp2DvttCXg5bmf2FIjy/OGS4djM8Q6vZv6
uaMNk32btkHRfatCiCgoXDC6OV9CiY9oDLKDEumjpjWyMo3upRvw6PQsA8cBhcUKqiR0Zmfho0xe
szYCtm12etYEcW7yWRKCB1rCnBOyI6bCX41pF2yZCrgHxzZjlKhbc8S00pv9pvo8oPlnPU3xrWUs
zVBmH4f5xcY8uk3DLt4IwkwxFAs4xzJvt0M9vVWDA80g83BAVM/JoAniGRuE50ayMxTbCTwFO7g4
20yZX2JwGXWKiyzTDRpQcLB0WMkFQREd2eMFw7qxngfjRbQLUmR6pbZH81GrfdRQbmfjUS1hLlGK
9AgbMgmmTvMUUcCxrZBbvm/X94C/wqj6ZnnY+TyY/BOLHA2Y6NoXtOwSuKQOtqimjvKtTnxQsx7g
FQZ3cziDXzZuCRf0Ef+uETKuJFjQdYoaZMXQ212POf7/AHsUqVjrpM3I1ZktbMh0/lesXrdOuCf2
OJh0uhopnLoIdeDSDPIr+zXuSJOcSF1okWlqI/tuI6n3w8vkCTJPJxzzlkm0Mju3G/THLcu1NtdR
8C1V8Hhk/qny9AGB/lNLv2E109bY1OQTrQSijhSORZGbBz/kwefTllkFGbcL4vHvaWtv8qGgN4E6
m+AvokKEtSHMndLE8I9eCnf0awOs7T5X/iHiUbDxUoy2ydINNHu73+sq+lTpJXkscPWVESC3RD0a
m2nWX9kcsWQTCrjxIv/Ji02WTquAOA1GuVle3nNlFLa/dQwcCIEuMTPv/+P9W96//PWy0JdjSfN0
1b//6xD0W1gAr+/f5+UD69j7N/qMD//6nvevp9qMl6fQ+f2rX9+I48vf+aN5+fXlb79qeeshVeGM
JioIDpaBkaIcCNauwah/eGe7JW59+/vbTo29oRFPstDyZ7wf5/u//frJX7/st3cJffsTDh3kwnYf
I89ZzoeJmZ+NfIKHaTmW9x//cHy/veWH7/lw4j6eml/vs7xt2EHvbWhGTeEV4wvzWfK3j27T9LdM
hQ99gjpgkOOrnwHC6cNuP2LDRaQezSeizlHdko64RjuLBI4n2i7BEIqftx/uHMUGP8mHlzzqSHSN
X/u0uGYEaBybyjUxvuy0SJ2NbqPnoR09LvVObc02bVcxHKatNfafw6jwrxKyQW0OAVYW8lIcJsQo
BxEGFmnVLHTYO3NONVsrIz8S+HVqVFVcSmbvnqwIKs/zO8c/jp5KUflSglGAENARIVIEPPizifzw
ITG/6QFJnJ3G6lBogYnbF+NOHeeC/bkxzq86zu7TMdqiJ1tbZjUS/oRSjm7fxlE8TZOMlAA3GY6Z
BS1EDyYAMudeA7XfuAGMHjVeWnAMVZyZh7Kf5bqeMkop1XZ7qFL7SHgIOTN809O4li4Sr0YgZVPG
HUrkesNfvSmcPlsNlWRA7hxCIg8fwq2mYluHpQjWtYFdtsaHvm0Cg+kmEZ84M+8y81NMqxt+pfyu
+o4EbsdHbR61qLqPHpfOStpvGXs22+FstDjTLLcCcS6zkJFbe0U44aylbcT7seg0nOKYfU+Pt5Pw
9Hys/VtDHet8uNLXeDWtfl+a3SZMkU/lDXVQNLgTAdhPRPKpS+Tnu1hz9hx/+lJZ/h3awZbMU4tO
Ltm6/dB2BK5omKVdEtOjTe8r7AUrGfryMAbTnch4oIJoPgPr2fWevhkKN4MUNTDHckhwxcvloW2D
sp6WHC3tdCdpLpqK+lZhWwzrG2kGIBUmBw4vVz1iQlXvgxz+NalHm3GeEn7WhxJA9zWuxmDtTOZT
ipRtrWYjPswg4KKiZpLjCUIgQLlb9B4Ca1D7ghSi2Zv0UXW0PCImmRNGZlngZyNnK14wRcDGTPAE
7/tFcvd6pPJWsyEsONi4cxgfKit+AypT7HLTeSO9KNqP04IeaT11E6GhsnqOGJ0JNgpJCtXUVXf8
ac01Z5pQMFe+IWychob80WQIXAjC5lqOO2uduG536KJki3S+qNBVBgYaaqeuj1Y84t3gwlJ1mHyS
45sgVPHID0WrdgSVky/em9L7SpjvcNYoj+dPqAazA95gGvhOc53UuupjvZ0R46IWnl9dwU6ShNXb
rAge01C8MUUSGqR8JBdclXECdMpB5llw6KUyAH3A6K9ChOV+4Dpo+H3Yq2n5MnZw4dTiXEevDZUO
BraT4IeicwT6IU0vgVVuI81EwHQlC/ECX55qfbZFiQh6/kYwqAJCtXVyRAwav8XOzORnkCoIA/FN
sm6Kx6ZJ75fxwNQNI6u2F++cuHlMm/Diut9wlUOpnow7PaNriXIgHHIhfmQTDkPTHOEThf0tNK1p
ncHy4qOtrENdkyrVSR4aoJ5XlgulTCLzX9sDCmSnal+gqpxbaSGRdOY3M1nEg9Mn3HT7+GcXhNYa
S+Kp7/xm60nrJxfgsB7GjD1EIp4tieiOfT4KdoGg35DTznds3OXzdAgcuM00F6mosjUuBn9HmYwp
cbJoz9lZviVZErB1G8ZnHFBA0QjTIckRMAn1S2jrB58UazB/eEpdJ9+l8bNvOqvKJqEAMyYRxIl1
xQdBWhmMJOHTRRX90Z3iRwNI1pqZYriRNeJ3ZYh8r6HPDFuP4LpFpjRvioR4eiN35LbL+8eEtoVT
Jz9zQ90rzCSrNhAjjAuxjR+avK53WU2UWDll93maXyfXNrcMCxxpvbWOY2+btr3kYf3Zn/DwJYtH
rRvyx2rGMprkGCLgryHQCqDRjnO14ECynSxn9jOk6mpBM8Fqt57Fr0mnprxDsRZeCdaF4f1cVQ3T
CWd4DZBNYNa1oCV2E6PrOXxOUvHDrieY4kvraZ49xJlsKQAayQenjXbSWZsjbhq3ls6l4Q6ItPGt
gV+4GuSLoQsKFmy7157g3ZXrPkurIzobkpBZr7Ht9zz8pmPYGHfkadfkPKKmTxc3+Cwhi0lmZ1Gg
u71RqOdooQnWZv7FY6NXt1AJycRlC48jEUC+9wgr5GAF0AMa7tB0hl/kGckaeLKAHDNQz+bMSctk
PJikRnoZguG4C14jgW8nddoe4EZ5jTv3a0cDd+e3AL0nSWJK8NJbbXxOffuHB1sQZ1y0nkuKxDhY
4ukTEiwH+sIq5sqMfBdSl02+NoI8eMb2ziuoN1Q8wYrrmmLXyxNmYvTiaIk3bPNrBVQhjdPpMizU
C2sooUbV7YPt0dOoRfbYdDvDM5yVw9OTUhWle9brY5bY1llHS4nXNPapLdvHyqeuV4C51l1FRozj
9aQHC3b8LFUnswFslcQT9aAmtTwp5Ia8zuzgtuFP8iSPCFVIOCRoCSM3k+25gYARtot1k27iaulQ
DTDh4ZSwcJrRdB6T/FASL1QV/UpgpebB6eEy2RRkem2gcTyh0k7XhT1io4nHO1tMIBd6msLkCu1K
k24ej+8BczjEynQtQwd175IaQsCY9uALuzlKbbJ9Nv1yk0J7z7b8RpwoEL98coh8yJNChYc0iXJO
bIJhycLsoCbcFMCD3C2QqHFDs4KQqAEWTDdc6vBHEWeCLHKptoldYbtQ6UOCzn/fWdW0wek0l07x
Rl88q4HVIbMgnYQB7WdoZp87gScSjTWbI6s+G4sRvKiOweyyB0Kk72JCucX9hIHGkGduoje3xKY4
RKlzmgpzxA5o3xgDIPAgrHk09PZLCA5dQfXOxYFqh0ZdU33Nm3Hc2mV1ExMNcVNL76iTsIc+7w+7
RgLWIzpwp5JDW/XJaUPhhgk6N6EP4KqeIqIzJ3N6GIM96jlj22i99xLdU87g24y/Ym3D0LSNq4nT
YxEHgE/xIW9JWtIOaUZZJZ5rf8Bv2zzXEePsOvI+45q2d8Z824kA8IndXs2ILYnI2ytE7LMZOneY
nDgDgwQ4Ft1C/CBj3vVuErfPudmJ9VZLv7NpPgedR/LUROT1KPC1jSyNNfUY1whuhZY0abdBtCat
oj9Z4aUc20fmBMlaGX6OSTt5IHmp1fki2UTxVAPEXYmJbJuEw+kwuc6GvqAP/G/2zmQ5ciXbrv+i
OcrggKMbaBKIviGDPZMTWLJJ9I2jB75eC3FLr+rdJ9MbaKpB0jJJJiMYAbgfP2fvteWmH3tKLg+v
tGWrO9KJoouVD4+d6Ol9lvQjmbwL7R6XwVPe2O3xZsWhdUtTmjCccJNUdFP++mTXM16vEQcZTslg
CXTnKte0ii22Ml9CgxlVF2raqmkSg4kMtrF2Lot1J0vgr6Bhkr0dOZty9vTj7YMTaiPyO0qnpMVM
snywg7lckzgFFbDTu6OzfMDIcnTIot4DqIL42sE3K7FtwuQyjkOmUSy2gJDboYlPg/3SxhFzAi2b
f6HO3aRm5+xF6o3HaqxRoJnlOViowbcP2oITvv2N7crm6CBd//Y5WEHWqJJjaiT1scX5foyXv+Fx
YYhK+Gm7K8FUyWYiDIe21HG4/Yb/+rfZ5Q4+NhizeDnN7mR1CdbzqiViDjbr0V7oiEXM+QGTAQaY
VeuGb8aS1UNLaEqIC7k9ZmFGDV/7j4eP6b414DXgKNrDkZZ1QsJZMcPSmrUn2eHHaX4xaEZBv3z9
9k3jiOJtNKC9zWbAAt02GvCfdIHiFJZvL1kyoaNXm1tmGrjogl2RbkTdT6AX4e8TvFP45BfLhQnW
+YXetzhfKSu4AvAE6MsHItlwd97Bpi6POSFjGZlodF5I/j54gTPtaAft//ricn7njWRQOH7Orgld
MVmSi1RrhjeYbL1l2P0wLufP24eErYKITMkQaMG8TjGJNTlMLNS+d4mdo0Gt2mRNFQecKAQGS9Bw
fcRkiGSGcXm7rxM8z+1kHCEOkN6iucYvEKntwY3TPVpumANp+FvZStuYBBIC7Mq33YQp7PaBfvZa
dA6l8qCIkAVmR0cDptfti7e/Zcs/a7diktJ6WKA6hp6RBv7TXHprTj++NlnFKEdBpVo6OEZE3E33
UtrmRCsN0lE6/WIFxIq6QgCFiKbP8D07BnIBQI1wLf6EJZ+e++Ehc09poL8C1mGaGfR0efXXmXPt
Csnq1RjNN2GIV6uPG7+F3gEF7jGI++00jyCQjO5ATfxThtTNH6SsvUMZs1D18aNJ5bl3tOEBBeZr
s6Q5BtrLaFOBOP1vrMI8tlDkQatPR8rfiC8fxpp8cK/SRx/N0iF3i5NGk993B1rmhoEpGKpBz4mS
+1dCS+lzSkZWpRL6x3TG/MyhbvnUvz409KMYOnTRoZja1e3zmaPUjsip4+1rf/vWOFsuvtuPvH1Z
71pnQ5TJ29++r/d69PW3T96+b24sF1qYvJRpzlSoyCGJkWDrM2r4g3eHoB/ULsqL3+H6EHpGtymv
FjAoFcDKyb322Nf62tVOeRIQuNdpyE4Jy8AKafvMBR+0xr0PYJ8gsoDxoswWZzBvSA6QLu6DR0m+
MjZ+bUsmCmdYDKCWyZcal9EGkS+MjdvKeeKWE/qfDjvhfQUzqRiHjVXWF8HicbZxLQ9xtnbTaD15
ffIItIIk6InipijT5AjX+DQ2+XhnAYf266V3F2YFc4yq/VTIPHclkk9MWHsaCQb+K/XMsd+hplM7
y4KvZbX61kCjvAa/PxNBI55Eokbs+oTlWgF7sUuNMbFd70z7zqxhaEaquY5wVVWjg8cOjENtRdC1
iFfaJe64jziyUCqiuI4Qme/oRHLWb8UfBz76MYXt1KRMkhIzea/GkhaNnDcOe/40vOnC7Y/wdX6L
OGu3hm1/NZl7cezmAVPS1W7Db2kV+gl09joMQThF/cuQGjs9bSyMb/gxdYrfqdm1ltsfOM6+5LVr
MBtmUCfy6bts3FdlmOFWLYOApnTuuDteYi9CbyDCdpWb7tZtI2y1wzurPb9ieZCmwVkiip4BQl8d
C5ET8/45g+iUp9xn7VBt+1INzFzmbofk60f75pw1nBPXfhZ2CKgwBlePd+IZx0l7tOREqFqbRaA0
nT8kQoDhmDHuNcjWavPIHDP3NHTBpBZZ6fwkOazkliF2In8zbfnlFJBOF0i3z1xt2ixa6JZpLOll
uE6DeNFSQbntGCJ1WHd3cZ1fafVS5XI4N6PNoBlLWuu5GOdya2lgoTTZ+1KPr5opPhwzug5hf00Q
A1gZB8pBEl0M/hbntqdoXadrS1vSJJeT5kal9mmqcNybDK9SlCQG0aA0kMbnUDAELuroWzNng+6C
dioULi+XZKt8/CVxr64ic7jCun+obXoVrfWoD/1blPXvRRRhfh73CT17K6nw5035h+ugP4MMszI1
bgs5lOeyKH7z7qe4Q8IHAGJf1Foz8PLoQMzXmYVeZ670bTflubOHn1HIn46RPAv07zFD0NZYAAHj
7joXeY1XsgE4bBtnJ58+88b9g+2TgtjCNFPr3J3iajbfaGA+e2F/GM+wpxLaOyyUsyq/Jt3m1Y9+
RjeleQbYz4ckcRfl5q90XloBBjOLpn+dPGPkTJQgFnBDbtGWDgU4NATuv7gu402iOzTZS/NuCvXX
1rWjdYJOmD68vlXLz0EvAlhYYGydxvRkuvWTcHE9NEwTaZ3kvhUA7UOrs8gAHWo9aHx6YTC7xS+Q
GfPZdEyG9DzxtAF0AozgOVFttSNOl1E/mbBd+6vN9ILR/1vspikebLHKRU6zrw+glIHzSmtS3zTr
PhpNtROFQRtU0aNAQy5IpVwPYrwzSXZZITBIpi7d9bU62yODDQ7X91FosKuDisY2JNVLTZPXDq1z
O9G7cpY1y7Bg3gfRQY8kyD6XdLVCfg06MhwjUQSCiYh82I7aV++e3SZ5HJphBWhTjGRkJl3JBESj
9YuTh9WKCxBQGO2/XO212t1zly464UMyNA+dqf0OPPeRV5jshXGJh79OIUtPXm0IOgL9HRy1rr0H
a34sQ2tfGnS+BmNT5sMrDSbT0f8gfi46on88J30sy+mpb+e3aoAb5onsCMTlDOKxW2m8Pb2F/lHQ
wBLxF8KQNDMfzBSLitN6n7gJGj/uAclGg7ltYh1FjdX7VRE3u8IsUbk2SEl+h2jpVl4ffMzkoW0E
zyPjroy0qwUUJ9WBDCvmlZ35SWviNFv4lGRQfYFTJB0OsErV2JwyfqoOGVptB8yuHAvAfvMaxfYL
UwuaaB0dZLCLP21Jqkgv3Ad4CLtO/Qr0AK+wo9/puXZJBO7o2HsdwyU3mxFGaYLNs2aKhuJVI5xz
VXrVVxgltAKrYMERq23vBmLb0Nj3J4/jqWzeGSZJf0jcao9VAZtX36NrM3Sqh3E6GEb/HbScX9Ju
vtY2ZLYgyvU1shma5cUfnbYom2v/AFuHmxI1wZQo7LDR89x8aTG2oy6tuVra9iT6gIsIQf82y5/y
WmAcU4jaCL3ssDJQAkN3mUInvsReTZY4OGgQCOCL6aaumCV/CoYCe9xPoHtzwM4Ra4nUGEQgTMjX
Gk639azxeiaQ01CD0gKdDfNczvRZdQcwdx/pd94io9er4Bi61p072vJJTZBDUpR6JfIKgRqPSIqE
OYW94bdE97O0l6B4fQUUNaSFNbzEA16RLhh2cxeqvclBbOOkhAyCARMQpJGvlzbnS8JpBOPn5k8q
hn3mIXsiMYX11TCqNcmqlHE10qqiy9tjDPFvO7rgOaAaPgduVj21SUoLRTb9jnIzJpcLCJjVpvGp
sKYHxTzv7MnWOduxMrZ4SyKEYlZ5FrlXrUNhXDwj+wx7Zz4H+CgOIzOxwXPUuVs+uGXcbkbB24t3
zz4ai+9kGrNTOdIi16u5gAbIATFNl87SEgNQZ523XWyYU5aLPf2zeztBPXf74HZAn4i5zpXl7VLL
mY5xY6IJoq0f2gPwrI5NVEjwRUPa0B9jK7m7fRATyj3NQ2ku56vL4B6sw7C4EhF9ApPzzgvBapvZ
I87CBMxXj+rXUKU8j2yG+MnJopTlCOuuIx+OWrV/cjBK6/OTa6Wkd+iWcbI7sueDlulXnw/1cyvG
fIsrgioxSYydm3DJha2lPZjlS9iVcAOWf9ihmLZimeGXGpggaUF4Mri91tJA0Z02zXwXkb29AhPb
7Cod1ILX8vLYRiHPUV/8NLKNd6ZR2+dsxlkl6nhvM6HzbdXMvh4h/nEC885zRmRzHRENdootIqMT
7EtnkBs4wu3OgMC/ahPIoEOPd3/yNIbrectP6xkMzyVT/kmn59J6d6O7G8xqeuKnkEHWQhdWTLoT
EEGyFyUyvJ6UlcHmZ+6gYYlzOLHFga9HzGhoZA6ko4Yzr+PIEIGJmDp9H/TmgYBcsLeUE1kiklM3
EgJfw0731GM7mxGNQAF9j545JjqGGLMG59/q1m5E7W53KO+Qx7RrbjPJkhrstTGZuUjVhGB0s4Rx
r+OG/2zq4dbmJdtVNo14raKv2DStux561BeIBzBREhMbI6hszIZa0TmGmbxCuToIGn9UUBrMAuPV
1Tl73Ay9XSVjXw8bCEWc/Aazw5/HBrqRbrIRMpwIbakv4aicS5SM2W5u6/tqJn2+Abk+OvWvtNe+
PTlItKTAJsNF3lKCdW1yXgj0Ohxdg/SUFZiPKQLzlTuywszdp5ymu7kvAEz2oKg8cDtlE5LVRA1n
lmybBaaW2NE2Vh3GBKpO4cJ2+JMGQ71v6eYhcRrvnCQ4LX9mi903ccAJKk+9RYjEGGtG9QBAKDCe
CbOc7t2BaNWe9d+EdTVO0S/YCI9lo61GEQYIWVIUXhPJBDFlimR2BsyJpVousYwIoMhgXFiwbbcQ
wsLPLIGr4pkTrYGpnC9J/JUVlkdyUkED1W7gN9cTwdkFMsw4wFKs2dYlLdRCAsOSHXo0wer0SOMV
gKCZQFyBe8wKqjMjs99wySTXNhzeVUD5EXXdvgg5sM1DcvYSULB9Lk/T2C2WadiEHiWTLUClhKkZ
Us200d4cOVknOYna0LG2hhqCo2ln3JV61j6Cs94n8jtIvYgaHMX1yGj1FCTRtbN67RAwk25DQbZG
XOBTisSpSUZ3XRKx5xPgk29yeoTLNU44qklrePZSdZpasVUFG8Y0uoeoq+qDjvmKnDuGPf38kIns
Gqnc3pMEBJvIEfG5sCoNyL5zz374oo/VL24heH8aWk93rr2DI0LYvXTyDKN8NZhC7eyu/SySZDh2
VvyIqnhxm4znKYFt2MUup2Dqi6YYXmsCYWZ7QHXCzGO0ac7aRK5EkHB9O2FCMs8fqq872orWudGx
D8iKExXRJuiSgPRgpUyOXF9Ec0fV1QL6OpJvQkBDhfu8kIduRkoTknPeS/zj1skFrGIhWmYqYb1l
KCJMixBH+rIYugv5KWahbYvUpYfORGITj9U68NrPmzX+9orlRdtv0vie7NEmaLCFzi+VtdfBA64q
1zk1vLTroi6bdSkpETMBhTOlskJhjvsThQh9YJoUriSjxrMeegJViDWtseUvZj99aK2TzQXuB9bY
rRzLmvcWiv67Sj7evqtuaxSaHp5WMAWIvQtqkD5qUEBFyuNND2IO0wgRDHfnDLa3w4ZBVZC4xKw0
5dpTsFBkkVzIUVx1ykY4kpKt5CGOu5ReY/J/wQu0anuzZuqh9hlO+TNnfWZmc7Rn9nJKRUqxiZum
TD+jIdT3wqYZ3MxiQwz7ZyERsSJpgVy/eO1FL7fDwAC3yJEwBdwBEFQ5d84tybubhfzi5wtKAAM4
Jk1kepq08Cx8mNWAzRvZ6KacIOgFDDjdAvNc6PzKaMb5nDCfodD0PmB+EIiKjHvS3Nfooo45RqtV
gwO2s9HMxtmzVCMPnWI1pmeyl1V/7UwqLjjhPaMs1JIBaaaNF3Sr23c6KQfa25KaWir3Qxn8Svrg
OWwnVjpmSMjXOO12BOYMnvbH7KFR5woqTj8zoUkxUNdYQ9BZwQ3W6F1Bi1E4dJokvYqKXpwxFCaR
pzxGqsj7jZBCDAbU/6Q/x5b52xGsRxDn78qIiloHshUarPMR82PkjNwL1r02SN4kw3pUXCQTz8pt
tGfQoJ5fJdOvtuMsRnAIu1XMmy0huEVTQmGkoTJryPnllWEYueRcU9w1IyS3EYUHDc6dg7jQzDN3
3Yno87afzGoJrioOU3LtDesLQBuKWo//cmvf1SaaIL51pJYci/49mnnvRKmBFioL7NCIUIC6LNT2
eynMYmdXY35KPDBCNQaCpmvHbR5xyHUNynk3G7QXOyIHdxByr3T9bm7s5lKrrr2UzNxBKGcHJy3G
w1ID29mgruCpOThM8lcXDvLaU0bqo1Fj+Ms2mmn017RdJjzzmllbsR6GMdkXnf2rCaHM3T5offcR
RVp4nLTK2pAncCbIWQ+IhUZeLTiEnID4vUWDhnyW+IzLNOoxYck4wVlHHxm297vZ0B8rq7W3rCXW
yeyCE2IU6iH4NxVH/L1y1YeXCcNXjXiIwMCuW8KIB5tNcrmo9AXrEHXyXSMpYp20y+tHe+1oTTjT
JGF1kiYov+V59Ii1aL3dcuafxtYhgp3jZOvuHZV5O5r8JAai7wNWqK+zQa8PMANB3C+yW9H1pi8M
6Agd7x6FARmMlAnDclIzaiKxGwYwbcnojxsxhM4evyc9StDUwc1A/fhgpQSBjCGWsnld4+5pcge1
aR1zLQ3aXUklg8SBoimz0yfZWgUynB8cdu7aNhFgC07rK8BzYKdVNfllDahysF/byq05BlEuhah7
ika91lTGvhpZg24LEe0V8E+e6YGAZjsOMs3iZv+ci+U02jmc/WP44Yq732Euweye4lat1AhSDmXE
IXeY+tNZ68G83uc6yJIhmNRehxKxRMKse0Oi6IADyKOxGndN/yY0DNcBZRmBm/S/OR4SseS3WX3E
9YLatmdTvb1Otv2uDWjTpFiiGXEM3Z4wBH0yjqi29CF8mSkE15Su7PUwUASko5gh+jbiEkCYIn4g
6I1r7sm1VkrcWB1iCXcIKFpHGpm46ugocK/G8J1AtCb0DFiwDMFSkyL3adu+o+ph6BAR/OQ6B1II
iearomPtRJ+L+b9tss+84GpCSIvYW2iQnRfbuds/haJ9nbis8ChBUvnnJajXDL0TPN/AgZ8FKZas
WCksb78A+q3uUm9if3QPsYjecdE362LAiAYVgrKEbypbZzflFkffoIZCneo/OgZ2umXuWq9Z8oO7
fJ5Yk+3hQut68h1wMCRqtCsrRGSCPqBZcPa8AlhdRP7IOf5OCzEIOgDFbit532x7RBFo9lnJm4kD
X8q3y5qSD4MIrUoj+fSa6XJrqWMjMVc5p3hkEiUtuGRaa9I+O0ufkqV93gbVQrlI82vldJeYRWal
5Z+ENCpsxPw2lZ5vZpDVSs77PGiitUX7nCwg3se/1sRuOGoiHbbekHySNwPw0cQsQ2RRbPTmKUsQ
UFiDR4opd7s73XMmie4UU6hVTt/2re8jhVukDLeZA6w3x3OoD+7Szuh+Yho6ezVa+tUt9Z9xfAq9
0vigUYHiuZjncyztZG+Zc+2HmNXXGg2qUodtWqryEFtGdzHH/pD3HP48UmMvsIhh+M/orEtigzyi
LHDzQkgpkG+i7edyrkAerJRDgEo4ZGsS66Cqa8WnVQgAHhn343KF1KL7ar3pxTCKC0yBu6EEBxLU
S5oV+65eywO9bw45nWCsR595WK4eS1csUlSJ+rISjF7KNsuiYhIpxy3FHSdD92MGHeZk+Jxtmb4t
6yH3CaoDh2Ca+DNygucyVQ/FLN/bKfrOMnsfDQWrWgKWja4GEQm08CEHPynKa3OgQ2jGS2c/o9yV
y02kRh6IuGaKe2uxQubVfVgBNUfxQ+4FZQe+W3JqJ5pvOiuyR+b7OnP2tw074GyrGydMc0Q2ETS6
Thh4dMmpPxm1+1np7iGVHu5A4wAyGntWW30Fjcs1y8Wld9bz6DInJ9cKP3PhEXpfKJZo2KPkvLH5
EoBHGcsghc0v+bQxU6/C2dsv966RNPM25+mMmvs8tix3tZ6kK01roR9SK3ZLOTGaJMMq3MpueR9U
3Ax6gVu6odVthfKuRIe3uj3zuselndgTqGztqeulxjge+xtVRDV7d8biDZ5mNgK4ws2q9VjkIrxW
owPNnsv/BqK63S4heEoMEhcN7TS9Rd7fEBNC15FlZFUsS4B7Nxg2Xu3l09wP46qvTcCX7Col/tp1
DvijFJ4/TfIOTCGvgnRqFjAIy7Gci93yeX1CakXp6q6zHqkQkqE6ULyTkonpRMpZ0K1vj7V8b8MC
Bx5pVYagdm/HncrRDd8wuZO6+IIjaunSs+lEBaESrtmioaIdUmhMS2wW26rjonDxNGV2zZuXs4d1
efZp5OaxTl3sYwsnK4mLfebQUQRAj8DO5teevWTaTPnJcuFTRcvZPtcAy5bWl1VxUgly9ueIFrQT
Vd4u00h+pPJ57YHYazWHO65+cs+wDNysuS5sdi6gpVNIeF9ARJ9qOIrnGSWCQ0CHA/yI4Q6GDG0w
n5RB7DjyNptdvF7aFYR0ADxXy7bJxVHiSZ93WDS0zaxwn0Hu55r7KHnnwLB6Lw3GGhFrDxBfQ6Ts
HlNTCaQT3Z0f1FLfCWD1a9I9nuTQvbbLKSurnVPbk48Th2zTrs64PBquCd7udTbHn4PBTV9Le9ct
uFc7paxVuDgwINX7EIk/GssZScns0TJersfhxkcqe8mz/XNbu/HS0WgQKNjHct/D56du5C0bTfPJ
VVVy50zyJ8s/wZiN74xB9Qk6pVUgxM/Q9OJkPsC5nI5K1CnuZ+mtLaKdfGQN6X1C7wFUYkUTxnaW
WDKPGXjpPjHO8YshMtb8iC1GYeRBuO8Ed9BBJtlm8MaXtJuitVeniHCmhhG/3sY+zUMY3NBD9UEE
F21mxTKc6dk10URx8+PWIHTKVd6875vmKniOp8RByDZZ9UHGg9rW031Dx2tGt+QmwatXiBo4d71F
h2Pv+hDX4FzB04AZISCGYzX16m1rduyxIQUQ5oYS7n0xb0fVXsEeYWqZ0uxRmChvSpZvjDSEU0qj
Sy4NJ3iiK/M1mdLFdeS0+Dgj4OzQk/yF9Pn/dML/lk5IKM2/mf//C53w8jsufv4zmfD2P/5JJrTt
f5BqZEnbNEA7mJYH32T4adr/+T80R/yD4HEXp7ljGzacgH8FvUvnH9JyQS04ng4dEUrGf5AJJdBC
y3EADemC/LQFWvi/2YzXv/gDf0Elw5/yn//+T+SJv8GzYPE4sN74QcBhPFvYf8OvtE6ia+2oQbib
VtZqqQsFM401SmfjSxzrj+6ZCJf1zBZwwF70by/U/+nB+QWrf2ckuA7URstyBWQS2Iw3ntK/4XbK
wioVvA4CxkcoyFg42hPhAejc6eti7seU7to/6PP/Hx92YeX828MiprP6OuZh63cyaqMcHPYOMJk/
0VVvThbYk/y/eci/s4/+/ov+jX2EtZwotZ5HRJTVzQ/CQTe6CZHRx+s2ef2//3oIGv7Lw7kC+Bvi
HUN3EOT9nTbZZFqFblHdVubgiDhiB7Vl0dxRkhWuogwm1cFciOq2B9B/4uR28fKB0DHHyleMIDG8
IMxItABCL3mwfjExmR0UCQBznVswLEzcmo3eQWzV3wKnF6sST9l2yvFE0rtkQ1+NvPEIzpyC5uhi
sTHzdke4EIliCoZTMtwHdEuoFFDD2OSwxHOTrLHhFWv7ZorrSRai39iW+kGWxiPx2xKHzwgafsJ2
MnP8gC5/R8xudAxQBwKufUs9Nn8tHl9Ml3MiQOCn0cmCp0sXGxxWqng/DLO+CRwdzCO9J0EbbW/X
v5tp5MozWb+xYJfF9GLpwCCLjljZzFpkQY5PM+3iDOQIWNaRCOADs4wvIunujICwUq8wf0D/X+JK
fdCHeBmmat00zUWzhrfJAMjrtLyyBDCSJEdnIxXM1Qc673ZDtNKMVDizPwGgVpyw4NDNvVTIiIeX
sWH3qqr6Qw8Vbwwy9iLWttMEcj4vAWjYYCTWZrlX6RfD8R8SJxR8fd4JAyukbfCjjDCtfNfNfVHM
D6Uod9WQTZu6G4INL9teU9N7oR1tNErgFWdG0RUthAynbSwWyn28kbL8cGgrJzGTwG76SefxJbIx
8IYIhurxZSLWhOy6imxTxKWpM/9goX4Jq+8ib353jcqYoy/VVdJouMn8KU3yjTNUHwH2R82xt0bB
eNC0+xeryn/0oVySS7P18nNyc3zRJ+t+Kq+2orJOG8mJklTcyqIBRvXDOP0Rp1gFKAGndaHxLWW5
kUYDBp5kIPxaw7rTKma+y6AtM2nx5A2vmotjfLAxXSF7XR0IZMCJXsofDYDLDpW5L8krX6UaMBSS
g50k/tMs9WHeMPGJtPacmgLXmAmgwcjqd/qPqLrL5tsrEV9qkTMSzEwYWsp3a7P5o2fkGmUh15wx
2z5p9qjSS5iuLk9ESWhLczHnvt6jetUT45JhNEIfmPqR4jk7TfHgifoR5BDFjRDnMvFw4Wm0u0wd
hWumRQcUFBsEvDRdFdePSqGiRwSIEoVFiQTSMUpVzSXDf+gVgWu80Z7LoqOC3zB0rvwsYGQta3zA
izEA2KyYGvDo7VpEw4Va+wGOwF+Xb7GkmgTIT8hQgVPtZg+QT0hPCpt51Ur48Lhil5BO7OmaQNo8
p6D8rBkLip0eluuGgN/nNB/uJsMi+S9rP4SyQx/qwKYsmdhLxwNv4BHD0hvYekek48AUfzINV/sU
6fu+Q2c+zCfHcJIDaa40302yqdP6inINgkbXXAA6vGhFjZec/ERCK3jfdFI3WHeLZcLAwZrbMItV
vkuSYBPXQbixljuuRNjtOzuaGFuvxxOC7wl3nDSSfU8/pjMqfMSIwEGacHemIcEfmv6Ti/YJQvwd
wYL+gkXxxfLBxMDiNx1rvKzrrWcPL73Da9xY9YezWN0dr8OSZxM84k1gckMCaTVkIf1r0JOG2VnI
uHOId3S4R+mzfi7ZHTN25PywXE5uCZxqMljMwjZGXB+/ZOZrrQyyW10ivazcfrBK3I82N2REBM5U
TjTe0BYFOu883Q4oLiz5t+UIOcHULC4TpOSd1aWrLsMinwf8UmTR6jYPkoTyBwUv6S8T7wgw4tIf
B4CSwSOEcb7Mmypn44e4H9Ziz9vPpv0YmcxCeWLtyCcLr3yIJUiSfth1dfGiGcQv0wvGPkCu2vL/
x5mkYqd884zhRfXTS+0tjezgngkd/u8YtUyYjC/LjAz1xFM3qw2LKvLwAUdMyfNELMsaU+cfdWy9
qGLThxWZQrUJKIkGhsXVyFrGqMt8GGT2IPT8IffUH2921j2G/tBY7mOS1lbzyMvVaOlW9ihpdGaZ
PsMA+u0IiqWWH4O5uXQ6L0U+8u50jHIiXlYkqo5PYvyqgsPFyxqhkwNJAfGfYM2Y/cevp/FSZxq7
poeijfbrD/NS1s4kfs7ae6A2aqY9l+JpZf3UPH610CWybNSmQ+PVjMGmlwlENE+S1gFWhVWO7Q/y
y3z7BYWGgld10fF2wcOY+8C9hD2cfq1H+imP6U+CfTQuCTdr2l/syESYGOQ5JbzhHsEiG73JHxzZ
XNjaPyIzfK9T3OuxI/GEzukZvPKqcyCReDENpTEiFNIwN12dfc7CrvxkWdWYiZarQaRoG+pZAVUl
wCQe4g3BmH45DOmDO9TTvqxQCrRVgIjQaR6SqaBR4MG6cWt7CZXBJUnen4jqyRdD/lAX3BTGOFxl
GYHPaS6qsLTVoobPlp0varMLM9kHqZUdmtXoiT36xFsYrJO+5ECPsNMdXirs/ltpGfMqTUqCXEbv
TxsWuxzX4hoFTLUWxAM0Lr8CFC5cABZ6rJk2k8Yde3TR7KKznl7IRvcTfOIbVlltV1U5YKg4gjiE
H2tqTvXwPKNQ0p30vjUwomW2mtfu6L7XCsRpZxDBHOFfUE6P5QP7rAPv02/DJtvoFj+KTfW7seZN
RRoD0g3BBjieU/6ULRLuKWjJTeiNN+RXa9fKd1lPWRMk3WlI2u6U2MhqlLXtGWKfZw0UlOwAq5Bv
QJSR9ct2uJRVOfBQo/ExCPT6JZagqGroys/dobcVSLnQu5/r8QHlBzbrDtl1QFZfyhDI74cGFElW
MKsx+aWiwuXlzOwcgFH63M903w2cBYyc4c2WKZE69sxegTKeuAZNZ9FeMpkkMIiSNMxxDuXirIDC
MbSHRBWm7zFKZsD3AFn7UxKy4RMW+aG1sK0RTfJqTP0+dvySDhPTtcFdsfA9ar17qD169onBHAml
Fyq8cesAYeJaC6t1XuMC0bvZ3WuyPhuzujcHuzg1c/oaaiw+PdqQDVnYG3LGRqvX964nYE+Jitzq
GHEhSFDKsgC7kFii0Rhw7Xt3+JodEiUTs6aPZ8GRIrZzavtnrNOSft6iCya6oo10d8Wf42Syp9dy
oDHTfLPaDSeb1MbQZGLajpib3KFDLdiVtMSD33jEx9VfTyJW4AYmay+ne0Obz94Yf6B6ihfbOX54
M4MFREYjQCXM3Cb4EIx14TbR9DctDNAntNXeBmS5n4mZRopZLTO6CC1jixibQ+gqjeTzZMaPZuQs
MYF9eKwJacX5DhnL9IJiLUrKHyS79Y70pTtJI7GIaY+x9yaK5kucMH2wnAO8kc/AlWCuyJLcQeMS
8/jdO9xUQSSqSwx4mgWYoqANWpTNmN2isNL3rVE+kj9FlaSar4Zbky7RN2o3DLV99CXxyNKZBA6Y
ZPpCSZnXHhXvOpnaYMNEPrXG71nvxWYsMixyaAXo76XcLSy5SiNgDtpw/NcVxUIRO27M/RJcYsYB
a2/cBk6NAYvVI5zOYqjIJe4KmuPSgGhKy2s5SYhVRHInpAMc2qMWXDPrO8x4sxtCVTcYFy5Io7MN
thdiyjFLjaUVbyY3UBszjj/Tts/I6Y05gSQIDz24S541M2siRtiXbhoQK9JCPFZw5R1CZzadQEig
GfpLbELZDg1i9Dh9+V6mYJ8M1u+cmEyKrQPu3/6axxPLgIXkNgx2AVv4NlmmGObQ/iEzlcJtTD85
FaFNNWjKVUpSC+dwb0zalVUVsqOj/+YyBjJqEu4GB3pb6Mbrooj0W8H890ZhFuUdqCrNNyP6wwSl
MBmJSOzWsVYvrXoQG9HOE6pb1YgDQYcpPPAJ61Fr+B7hBPjgCMArLfMsY4QCBXMHNR8Y3OV+t/T/
RynvCKz/7jiwMhpkisncfJnys+lL5zsPjf/F03ktxY2uUfSJVKUcblupc4CGBm5UYEA5Zz39WWKq
zsVM2Z6x3UH69YW91/4tCJzeNxqlLVhCcktlvlddJShh0usdUrPUbkUG0Iw6H5k+PBkVM2ypNFYp
crQLTUDKmRx0tyYifMuQRjcyEhZL/a/WTIGrVS2N7Zy8KGIWAcoexx016lljji5nIGhiUyk9SR7q
Q0tpgVpGEOuOZjNNXGpKYmarFi9729NsECcV6T3eBTH19Bn1bGgEntJMqBNa861LJc1pVOE5rown
uRp0uom89TNlFb3BGke0QtXMfg+5GEXsXLV+kGytQYtPihY8Byd0StpTC2URtQL2C/x4xHAimC81
xu4DvzeB+lLCmcNbVOz42ZexdJEjkdE7WmheQlwWDhoATpvBV9QHUrYODbr1jBGo21FZsQic9AAx
0wpatUi94oo7Ugjn/jBxX1ujdQGxT0fOyCDqR4irbVOwRTFND8/vHbkD0IXpS20yTJvsuvssPCc4
JHcFk9kg00dgltPXCurkUOQ+kxDxuGNQ0Lub7Nf4dLncO9KmCFB3DDW0dt2In9pUG3YS+kQX13bH
CYCgqybNuNWxtcJKNjd/O026TS5PCxfQFDZYrDXBH8b1SsuIlkbi7Cu1jGBY88aIjrGRLCbRnJYM
XBGukjG2R/NHeja1PsjM2eOrisrQYQKxLUwRj5oBkKdl3lCkrkAeA8Q1AwiAuGwJ6zqUY3XqMozV
lj77MjtHI4Y9FKkLEKvII/pZdPRCeS+kym0ksFEDOwZDiD7GBAHRv0Zc9ipVzabS6s9SBYLaThIS
M3Vfi0D3YD4t5gSuik1akOY3cal/0nmGNsVnaDW4/yPCgDj/uX6ZF271tngXZ8gAZSHt5rK6lbHw
WeEAZJdN85Vj7x5m1S4GiWcaZQ4LWeupA6rpXCQCsrhim29xTGGYwE3ayAUYHLDWRIkbJO/2BG+X
5VOv0ckGXblmm6ZfiRK2G7FQR3tWkdDz1zwXKpPDdIUABO4ACd7R2V0fAwPXUiEiR38VJqPwF12L
yOzJz7LJCCxGsgx5MnPzglwwNP3EvyyeWvU/hGY9DXn0bBRk765bSz2radmjQsdexKFqCAdF1AQn
j9SGDWj5gN8pOzD/Si8wXZl51IaoVyxjRmqz11kOFRzULOQV8Okep0a5tbF6UvQGiJMIYzqpyC7M
lGmnqryaTDe3qqYerQURFouUkxAwSUn42qhqlWuFydNDbLkuzHK4VILqq3QojpHmXp7VL2RKVfaE
SixYVaHYjVQnrPKrvmohJKZJ7lzR3nUwnZyewh7+CYdgUCGUrYdrp0wN06F13yfqrzpFEuA2wc6b
NZFS7XUMGOIOywwr/e2MagZyZv+rR3rtJP7ffr2o+LjkNqRGWlfXcD/XjEEw2k3OgrKWgn2GqmqD
2DrLSafVy9KwmT6/oLy0vLW/Q/3UuHP9IMwZRCorCuJRPfQghMiIM2v+VW9aV+fe4HaM5iw6Zgnl
z6wK+1KUn7KxfTOKDtzGjFFoyOdzajQWBwrEFyXW/dlIFy/CndBLUmGPbTs7c8wRtiJrUzK62LWn
LJWmgUybCZNZHGE2YCS4nfMVeCqV01ZQGhtBJ/b1rFIefWIce0T2HsbjwlfRDh/KdEIAzf5bESth
N2jJE47ffFfK2k2pFeVQUAQF61GfwiwWg9JDvttyzwGfYPksoTRg8quEYW7XAkYMRUTVMy/KV9TC
KG2ri2zgOFNWzYM1z0jqx8aTDUPldrZO6I6aXT9mu0GWL1ldaocJ7oMa1qP/l1iTQ8NphoiBE9YX
bB7/Pav13srskTYtieiaLIsHttZGlLqBYTFOEyNnXOpHueR+3oN6NFHqgYmhhZdWnYWsm1RyRnC1
lBLLSKvYf8KXSs4whDDJBChzmcbxERDHvNFlEU/gHO3/9FyloTS7evw7F5MXmOXNjjyrYK+TQdY2
Zejj+uzsQc4zt1EZtdbaA6qz4spAaRq9+a5y4T0DlYStbsKNm/JUyDQLkREfoMwWTMJDR0FpehWL
xzCdVcRzseUXRtLYA2evFAUaOAvr1dTQ94I5ZMKMAt3VSERck9jhdOyzuTno8NYjEh3R6/HEHKeS
iiV1EiZtfDKF9yes4qrZSHPKJnIVNKqioBMYM3vz0LeOul5fXa/EPhFRSHXzmq0fV04msEqd2396
oDKu0+RX7BOnOCvcNowjJ21CWqN3vZHGY+jQcU/+1DS7MoeN0Y0MHzHDca+QeP638U6jpPc0jbIc
bhxyT4lrnot7OjDx/SYbhKFgxitrBPWUKcJlSAiznqZjUUiraFBOr2olfJGeG4ep4chi9Wk1mJhG
dGvsF0tpH37owq+8sGEGioRpCcUpatnIwq0G4kUZWCoY2LUgaGbojE5SAxpi1VDxVqiy+vEGnvMo
qDQQ1iJpdm2l38XE+T5bdeIXL6CWXSRegT1oYrOpjRqiwiqkSLEgTywSbWUVIrUGsZpWxHhO4/oD
nY+Pcd2Zy4Vw/1NYxcqo2SBVIncJoFcZBExsGp1JkAWqTqzDkSktYtT1TxY7896aM14NGL2pnP4b
xwk88pzf4vlzaa3EZ4py0gWsChEigvUpGoMhsEm42ggoT2EaaRYr2XUIuDAbL8f6MsqsSWn2OkgA
5cvYAUsNG9YBkHoe6LnW2lrWQRrql1FgAN2JO4w3dj7kd+FbC9CnL51ho54x7DnSAHzGXlcpaKkE
1dOGyKsJZurV+rPWdnOTolWtaclbLfjSg9gLkNtSXHmWCovIQq1ixBIbaN18KJNyIFKChe1MlGkn
HWEYb1qYqznRtNbIuzDL5jNtyDQAC4zGVwv7TeuWzfBN/BkqMik76+DutTSkcE/a2S2fJv2o6DNa
PXkS3E7LKRENnnkd9s1Kb49hFbA97qW7UAHFNqEZwkrigxQI/tGiW4hhUWtKickABEMxVR4Bqj21
rj9NeWZp0ws3KtTPCgEhAJpHEppH9gS3VuKwG4V9FbN+XuTmc0rnyh6rcqvHvLVmKj8ZDD7iSbkv
gnofUwhW3XgS2DluUsVC7lKBjuaK/8Q1+awKxbva8Aup0BystidHQINsJ4Bf0oXqKauAkbY8LNNF
w6qAgoU51tufTKeKrWPOtYB+qvxH0D1SxgZBxJ+YcH7NJekDNisfiyoTIMPz7k/yYpSc5ERa2jUx
gxqoov/0GAT04QAi8Jz+SsRO5Kt1goQrB1cQTtFpVXFItLVAliYnR71la+pTqavWM0HNeDlpApHb
EUUKa3FqTaKVK2pujTWLnjS6PXQyzu7dzC1Jfm0wEGzfmJvRzA10u8l4A9a8xZ38IZNtTqN9aZkv
uYlqgrXTiXQFsM78HIFizqxJ1k9pi4thbo3Houlvoj7EjpxTOkVROboQFaNVgfEnGB8SOncx7Ck6
gSz+6TSiVcry1+RlIVMEdaCkExMvEsC6p/N0bjWO/Rhr/SYPE14Dvd8yI+zpDKMCQ1c+S4Niogtl
ojfjNUXnM8OQlysCH4LOuo25L+Y/42B9FSY8EvxCkOHr92ngtOjwcA7mXWgm/r4EKUtmEfChhUh/
KIxIvBAz08auzDYxmZkpr41tp2y1gHxJidsqUyTkpPnNXCPt+oQDcorKPVmldPs9ZYkhGfdBCp/Q
DTNAHUbs6tX+r2CpEdAAzxiyA96ntkgaxNnGdUqK8og0pbrp4m5QxNd8BAPTNqK+16b4kfR1iNqP
0BCi2j2hFKNDya6OSCj9RatHdYtPh7FA7ANpDw45tYvKiqmuK3nb5OkTuoz6rJv9rkRG6i+kwvpA
1IlHFdAMKfdonr5bAZU2TP/5QLHXHDQsX8KUW+g3WMEEdPP9tPA0aUseuiFfhBzonFR8ZqZRIjEa
yNHTXnIhDneoUcKt8Kgho2Au2S2NuUfdDt5srVP/noWAxFH5yk8oAHgaTPo51Hhkgyg6EwfPl81Q
1c20U62Y2AE14BdCZdz/5I/NFIFrwHIaBy270Yk1osiX93fQo1goNu0Y3DoNZVuNdO/v0oX0RIsv
ZhowpzUIkEguBQjGb4Y00VFJ6RVz8yoid3fydDjDLsX4hQzLQOcFbHz4WFVo5oCa7u8+p1/5VRq+
d+RyTSwxV66r3z6MXDPgjwWfCM20KhWSepH1rlfDQKyYtb7Gcg0IrNPF6UxGF3VJa8GhZddJWTpl
UbITmxmEIoPSK9a9CDdIj0f99KcAi7CvYipYsOabuh2Tb7WXE+vTGlmTIjlyq8yct0lKBZAYxKeI
Eu6/Eqq3E6jMO7IhuPXqs8JgEaDAwoAuc1HcISXL8BIyHY5Q5LrWwlN5aXtW3wCYPD6hZBjnvQRu
xCmKxYEJzz2o5Av1CS9Spt+Q4ctuO2A01qo5oveCKykKrjmJv7EEDseKLGM/GHup079J0LP2ShuK
G1QBihMZ3XT++xGSZ8nhQpVY6E+xRyIBQFqSGhGuos4VeUR0IUmJKmEsm5Hq2K4Q15GRW73gzkx3
Uro1ppsscM8mXU7uQdRWJEvOAP5NTutQeshxcGBfme2lQeBOJgNvtaxIF6yEyMzHgUxyxJFRQuJN
wPNx2wjTlcwRILhWHl86MfvJVJ4yk95AcKZ81AM5e6sTxW9Ey1cy9R1G9XRbtJlWMr5GTGa8cEm+
C9FgTSqbbG0kwrX64AOTlMG6X4EOmH/MY9gzys6oGo1TETn42qyNoHfJ2Vr9NPUy4PmI60dBzItr
0kzB6gLphfUjeZt55dyTqEC1ht6uCi0HpyvIWxMcgMZkQa4VhIR1FftGqf8bWcBrcsY9W0Hm1LCU
F2NCMERZX8f1gYYKU6kakQdegnVKSUjRiMnbluL5t+/IguowIKKLuA70ERsthq5T1D6j/++gik9C
V6xBxyKjtwhhYG6x14hDpMFGGDxCKM4fa3K5Qrh6stzLGsX4ZLQ/Fnt5RwD+qTLvrTo0mCzokaQn
AwUyq1VHTWI0h4YGnEpe9mJaLrwo2n1irS9SXB8rkuDZEQ7trq7Sc17VoP5kQPha2hJdzgJLCoZP
sHfFfeoZxVophI6mfYHVXe7GGIUmFetq3QNRZ63JGoq4D1qo/gzGzkY6r/LmcPapbtYp+DQc1UqN
gOpBilSDF5n2DBeXRtZodJfUJnB48JmUgbO6C/inbIoz2/F9oIuwgw3QyGFhnjBId4cqlz6zDk3k
BPPeH7kaQV1Sy6G6XFyy3Rs/F1h+qkV6VNL5V2Yh4vTQa/cysyVfTYu3gsRxRIATwyG2/F40eQOZ
AgfE2bs2LANf1zqqI1n2p0Tg4lsWEpZ1AnikcGC9K+A3HccYAHq4aick1KkGg9K5GJ8rkVg+XeMR
SmGDpJJdn2ks9ZOhgtSu0VeW1nWUGXTqxBezdcGUJyip1yXDJVVHaV8tObEKqewWMJW3Mf0Qgeam
R9oCtINQou2wonb/96+Sp/hekSDIInFf/v9DWeQCk/DzisyHVd2ri/b8329lf8h/+vt/665ZlLe/
PyEW70kgbzLECnQWkIQ7FaJzw/fIPJ4/lmS32FOS4EUMKw1g7elexGZzyUbyVKUiVHw6m9wGCGWh
QFmsm8UdYCuVNIOxqKytZHmpUIRwJsOLBbvw80lfygbLrBWQY8DFUshfRWf8pLc5FKRd3BEXUs3B
pWrHQxpZy5X3EO/FCkNXoqGkjfsNkn/rIspVhZE3dOdQJnovZntMPEuKAOZH0zjHclE1ELal7Pf5
+54lHugLsukAPlKaWUd8V7tC60ovqar3NEo7Jgnje5JLdj4Fw0nE4euPJsxBwiLwyFvKKWxUuOEZ
36GCSXCqxt5jr18glY/TQ55PvhXzieTgVjZyrg2nuoSbB2dzW5Ezv5UpmfKk8GJLOTRxkFJZg4fL
y8YT0vJlkhFmJEEO00SlglQmvsG8f3QlsJ60ep7hULmS3F31BnbxqBN9GLTNgZkUZL4FW0yXDdpe
WNFckZSqO8L0kHLjAeWnJQdCBzO8/GW0SJGuZQ+rxPgeG96oBRVf7x6KH5PSmiiw5CDm650OwAV7
7RQ/gY44D6NhbCImh65EutaeLf6uFtku43Tz0LjT+oyhk+R4bUNRR9IHBjFCCU1Szmh6hqG0536h
ggrb7qyIMojBxQKUPpEH17JWY/qg9S+odBIa75nQI7naMQDEkSla2xE8OR0pfLL5ZwaL+UBQscE7
uCdkhPDzFu1HHLFtrgtcb7PGLK8Y8HPqltx7acHFjlprU2cQSfo2YvVVpaELtkLe9AL3f1pV30uk
GF4VmU9VNTKZqNji1jOr6WSVIQ2RlhzUSQP80Oj7mdwILODjr5yMpBBgb7DY3RlL+Zso2qs2zv+I
pUFWFKtHzdAO7N4cBkMMI6HXrJOlB7I8AM99ceci1s7qTEpp12TYqaNFfdavphD3tz6GuyKHDCxF
KXGgOxVk4QQ63I/R2BUQogQjh7nKdgtamKJxqwzGCZj06GtGxtCMhnzbdLl5wH8MS7gVrP0AcmVX
Q2Xejxpvg8s/34UWOPpSLFt6EEs+6n2w+FMqK6ckqExyXAbtXAZs2JPo1NZqcEYPRVaNnIhXQwoK
l6TLYruw7UHhgna+wzn+JDGHdDRJG56YwPbOKGjCk4JdZBAo4Mwwn547ldV6I3TxvVYJ2xWaWrz3
Vj1jyzTyFyQ7sA6NkgKYmGBcrN20kwIaKpU7zNaLoHkdaWOwmKbNKygdrnAtrl5DUID2JPbFa1ez
RKoITXqVTBzjhLikr2JTZTbjy+QV+X1mkwgSvf45QSUpDV+Dmf1SR5H6MhWICLLEMl84mBjIt5Xx
gryqtPG8NlfM2i5Gc5kJN/Ios0GR+PfTJFrkM/xt0Z3itz4jTaga2a0HlsBqsRaupM9ru1hvx3MQ
qsO56+IRrHSlHPuIPeb66109EtJk5QN7KkM7tVJ3wJW3lXrdfO1S86Ub0UUWyxd0xNiBPspMBLuS
m5vhe7J0mOiihvVx2BqOPgF+1Itk8soRanLbg903B74IYSpJzcIiz75y9uKmwbw86Kpbl+xGG1Ga
TzJ1CYORVHHTLv8U5uUIA6S8JnoCLKQ6j6NS+lmdGteFVywk+rEIk72V1NlTrnEcswHOmb1anGdD
gS6K1x+k2A3SUQ54ELERVCuUEiqe81Xk2EFOaRiAC24TRzq6AGM4aerA9mQMzD2iHawmTf/Uhcmh
a8rFr9uRbY2WXoFObftmTPbTqvkKFg75YWCfTALbMSjN0e6WfVAbOuaLmMqOcoqHQPdRiOWyZcnW
uvncfJtBwsANG+t6aoekj4P16RvCG0CxVI3GbnTta9mS2JBaNQ53DhGc9ce64dGgRzVbP91fQoRY
CMEqBAIyU55IwZZBqg/gBLzbVjaIXFUmlCRN108JxSZNEygSZe4PEqCGTcEI+GKUyZHN1wGQKIC7
wCy9yowxDGbNtOXyW0PGLsIw1YhY8TsOMcNzAwhDMcNxVGGD2VoWadte1+npp8LBUCG5uCDoHBIW
i2ry0upSfQ3nCcwQQzGObaJFyhqPhYJ2NH5dlmF5Chkj4KZD21IoYnBqozGyFTzdPZkFeyRxAOGI
HguijKMkbOy0r2FRTswEeJML5ECC5YxFkpnUnUxRSs8tuVLz2KvHjGB2l9gTc68OBDH3cZRDN5nx
RwhrXyZf2AoiVFWUh5BUP3PWvEQImbmy8NhVLMsnTVJWc0aOMWcgrp5Ta5uFGkPLklkt5tejGLQM
BZIZ+LQ1XhBaTAbHsQU/a8+zP3BnPSpsPFaPcmI/MosWXpO+AL8yqeMBtKTiy8YFCG/ptBELm76S
870QDSKnfn+ckJdhVAJjmJhlfaQyO4dLMHg91xur9RQKSFTeaesk1EYEdkzWtO8mtWF2P8BXUUFy
z13v0Zlke80QGnecUeKV4bsgWsjeGRn7c19f52nNY8Pns+UZ+ibLtEGRYq7Dn21jNGdLxq2stlni
FbWZ+UQD1a4VrB5NPdz3Zs7Ds2purUIHPFAQwFQfmaEWhPAs08QuNhCPVDaAqYzhaBidB/C7geyn
X/4aRz7JTZPrgh/Vy9bIQBlmGgqCQfPRpOo3QW9wOvda5va8Hw8e9UkzkONmxaC7qUgfXYsyynAh
PC+5XB3bhfZCUGYQFbrKWIe8AaodRq5jjm58SJJXJQyyfbrA2RVl/WDpHfgIrduqSXLVypkpSRYS
BFyr/Q6/L71QF2bSISx76bAM7AdhKDIIXX/t71/D+qNgsZClac3MsDpvNSfXAZM1ekuCgUH6Bzln
go3HylODOt8p0ywe4vU//P1ILljzF9bKGJ46ULonEw/Pbeh8TbYXaEhcp/t42aASNW/D24jc/R46
9S52pGvxZn4M/6wj+alqhNfYExj8AtNy1FfaBfVWcyGo7njD6hZ8Khjhxltb+xZaQmGzjlVgBape
ZG2k93DwKj/ZitvML1z9H79wKZ91fisyeol+o9zkrzI+r/PybiTAiGxEdtqV1ByCh5sX4xh7y0kQ
PWH72mCgwwlKgX8hmsm6syIUv4ydfE4UW3lOv3TDU0tnAXngT06dOsV3dU8ZtNUno7rAgtZv4Ssp
1W39NVQnDoQVFcJzhFVmcZBaFzaLIjs9TleckyeU0TlUyIKBnWOZflzRMWReAv3IRwojP9VfJUiK
bZ6dTOMuCP9464jzPOUl7WykPcyYxu96h7CkYxX5CWN1OqvItBq72ld+nd7zZ6puFVYBKAzkipwd
Nzwk/a54TV6FD6QEjJKwPbil32uu8qp+ZfJBFjcKuPfopzspL9YeQnW27XO0x9uQZeJmOACQy2HA
b5KP4TMfNsotcswrb2621X+TPz7IooZ7cO9fJY9YCqS2JyIVKqBczzzVkBD5dJySi1xkOKvGBvp1
hgpjU7yQyoSaRLgnwGxwcw7u0DlBd14u7ejAjCnY57DwYVy5gbc/Jjbowudxi/2l9Fj2CInLdusA
No3vZt4Xx/xVumj3YrRV/dbL2wyF70ndA6AbeqB3nvUs3oy7PDsyF46wI0mF8vKt3+MNWJgNJ7Zw
zA/micExjeQ92WXTegWEdBzzNnywsBu84qc51e/CbSICzVP8fLe46uEF4aRLXhtv5gH7FUEN0+R/
LSXvJ0kiZ/EsfU+M+zegq7E5XIDEdx/YIR4cwLmyKytXiv1R9VFidDxUz9YuQnzd2sZuzjeiskte
TNHu6WSnvcGQmVvV6e+1V5zpw9ESzMCS99ErkWaW7vCNtKxYGqc9yptkHz5PL4KfnDU/3hkvTXHV
4h0xz0HoPKSbfA121KYpgMhHB23jpznkNsdgy7CE2aoXQoNCCfoOweWtOQQoNh+9R1j808ppR8e2
6bbRmh23ic7TZ7ZvTsa18j+nyG6Pil+5qHJrB8/zI/3AEPJs3NC4lG9rYDFMZldNPUJDI5IkfpNf
CDaIJ9p6gwjxLCrXbisdGPqMHxxlyhd7vlVQjwLcZ/qdIcs7K3wwKDW3xbP1paU2/s4XwWZlArno
3h3MEbnDVvpqP8SV82ZbrnCqd2JvowK17Mk23+qd+SxBjPoHlM9p/P6SP6+OHqS4ZIVt0+ds3Ap3
ZkVJx1fKOEi8A3r5174ln+ByatfwtdtibJpHBQr2mT5x+QW22GXb/Cg+KzfrFiU7xmDBbmGAfOYT
olkHY21u2i9BdTqfcqNwWRPp+2hfXvS30TM+gmNzCP1iW/22XhTYyRfm7LnfWISqsz3hD99U6qYX
N0G5ZU936I2n7AYmL/YGYZO9MLd/ExUby6fqaKur22m3uK0RIyOtG39D8QRiJul5JG6Mb3ScM9kp
5nlEWoMPnRPojmeh5lnDRQOrcoZugjSPJDKQ6iRz7fjkN9Vr9CkYeI3s9h8d6+R2MyGdG5ax2YZw
uK10JWIF7QgRUof+GDd82VxM5CSsj6ZV+7AxL9UNo7lZQhJit3MQRh+KKwJo5HW62+6DF6IvVajM
zROCyGm5Cs8ye8en5AU9t8AoeJPlPgZS6TRvMd6pW3amnc2p+y88m6cK5KEjut1ReJ6u1nG5CCxR
qRhO1jHUTsHPCG/wSMYhE2A2oneeiHArijftblyN9/CZR8K7sVO+hWO75f5LaOoZGOT40exo27w2
e8RAMUpRW7xYLmYGO3rXf8MDMvGQ5etGJp7YhuDLRgKWIhcw5MFN7LPItfZtiE6BNCBuZseyXPO5
IffnVwxdYZ98ACAKnqSddKn7z+SYP+CMMbUjeG4NUrfp2pDJwMUZeTmXjKNsDrY156E4+uqurZ1w
l89e8mt1pGhsTEcbeWSqxAHZLHoFywk1hzuLDGFoNu/5rq22rJTQVBhc5zvhxAoWlfXsKIhlWIBs
l1tU+KK8KdwQkrsduQbS7Jsyb2Sve7VOkuhXB0yQmrGp/emo+xa3iXQR3lK321K6y9f4JzwlpWN+
i8NO50y9ArxAu9A7Ru6jE6YIUv8V2+7AjjPnLdYv8O3m0ZYLezqsAahueS7erTdqdOlYC2C4gTs6
widzfuS4wbd2TiHCXlPiPYMFPcum+7JEdHoIjE9NwLHgwPN7DoebPu2XQ+a0fmuHGID8+kS43lfx
kO/zW87S6IvRT7Q3D1BaVLd9j16r2W3/cctB7+oOypfwxKfrSQTjOHxgxnjhg1hqG9hLfE+jrWXd
knHTSzuZNRpppQLfEvf0RnmI8V433WmnpUdw6FvJXxBpvHXbDuWuuYGRqn8HsNomB0CgeCAx2DgN
vx0QPmZfMrMgv3htEQzaw4vwvvBJDy6h1wQlgWhk3+QW8xPUyuJA3Cy9/6Y+Rlv1S7VuPdBMlC2z
DVDoX7BTBNsiBeAp0bYCCQ0vhEPiX+xg+uDZ4sM7YFCcXRJVwmo7XrT+qEc+bgzAu7/kyxI+pQF8
O7GT124g2xXheabeiG3ttbmNyOS/oNZj5cfpcQWmjaQGZa2BMhlAo8uNCeDPN7c5+DyyJyAwXPNq
JxVOJNosrJA/9IesA6G9mYu9/MT/b5CUhNtgcMmIGA4kk6/ayhR0+YY9kh55SuFBiadnj/UblUJS
vujqqeuc1rzTSAr9iYKt+mmeOguK5jagDP1I8p1044BC/iTHLwwFi6f2El8KPJX7sXbD5/6R1j5k
Ru4Y1jUbonJ2pA541T+gvREP/VftMin4VDy6YpQB+jYsgUHsGc5RzqFCis/hp/khnzgksp/kNnwY
zO62xJt8lMd6F+37Q/euPlWZP7MRRlP6DBmQiDpCWuxoIVHXqdza2FofXe6bKIryQ0kqQXEh/wQL
YASg5BIuz+V39bHibHBvonkwKc1/iBDB7lH84u3K1R+8ZfMb3kVsWJkODAntPBZGm5qRQOZLA1Nl
z5j0Xvhxf2if2XYGDwGY4Gn5LY/6c/mWmHawNe8h5de+eMWDaiudPeHNO1WaU/FlYR3R7ZqblW+J
i+1WS3aDAsXOXqjjuuIzJAmX0ehpYq734HViDsU8wONrD+kEg475xMYtqB7acBOu+TNOmQm0IrcZ
XQdS0S/EnssPD7YaY8QBmiozyuAgPtCtPLd0HXtAERq79rO5JSOKj4/Abu2mndDRJ6+zF1CjfnHh
C1Ba9tStGH7IA7aLj7h2mp/+CBGZW4bHE6o6BPmvALvJutpStzj5DXhz42heuc88kD4n81jhBTOp
gm1wkRcqh/CDeyY7DOW+wgKj+kRkVc/6QhK7t/ptUxTsLqASokNR00naXjsbAKgPzNWZU6hgNZHy
ewBB2HhWz6x/ww+JA4uKKnEwlhSH1PSz10AiD/f7Xfiopg+xvA3E6b0xdQ7hGXpUULGPRAEhNeUZ
ieCTShDRU18R1kJZ38EVo/YRN9Y3XwZP1ZQynoZmBxTqlN+nFzPeDB9EHDd7AGFM2b9nbaPdMbSw
nZQInLk2rPy8+kHYLoDrJ1KD6Nrj9hBR+MlkGHkmedIv3KAlynEPpNwt9BHZmpyfeyJuj+XnYG7C
Q3YPzxUtlEWt1CPY+WEQ8KR+sZ+hEaVgNV1sMtYRxTIEQMTi+/haPPGypav4Aa7qzjCDvxZ3FD3C
O14faKDU4uKhdPhyhUP2weyORiH7aYMDApJ1y34PvzmNyQ9CUdWdzQeG3a/kt9kmrPR2lav+C44m
Zs2Ano8aeVOerCe8jMz1quO4z1sbLKIbfecJOyz6oS2phtxHzT5xeUZxvfTkD6zP6/6N0UdX26Q/
0zQ44UV9Et5zT/wnzh44Q9DAwjXlPET4yUfefRK6of5rgOtjCXe6xYZ8NO6iwQHR/C84tI+wOSSI
eXfyUXCMfY7NLXJquB/mDrj4u0X2ycQdyof9i4ReAHu+xwdioJVwgsnTfOvW3LoXxJwPE0YI/keE
n9yrKEK9+RhBUnaTX04/KXN0AD5fMwO+cPMzVDYlAmUT+mye8t2jv0XKMfvW3rg6n+LPwCcePnCm
2LEOxlnCX/jNbgHRhbW8QsQuXUNBCr9RP4SjuK0xyrsWLBSH018/sDpxIqIJEPq4ya7dR1jgr9Lz
etisIjF6OGMnXau1iTXZMPjM88Lz/CK9vdUSa3mHsQ9LWzznPBjrjwwtuz156pkLhy8pusmH6Af7
q/kEAjT+Te7DPx4CwrPkFe/Ffc59ci31W+BPO+OZM4qbwvhm63ZUjvMeVJDxTsockJmFQB17eu9C
p4cOQuaoQpVmRzsq4uAH5TjtOtrb5EelxaAyUiH0bqIT9irxiVM+3PyPtPNajlvZsu2vnNjvOA2P
zI57+qG8oSuyaMQXBCVS8N7j6+8A9+kOqVTBuiZih0LaNCgAiUTmWnOO2WO3uA7xwByzm+wNObok
im6OMIBQO/fee/B5nmbuc/zBGG5fWEIPkKjm6iG4ZTrSmXKwnM1od1XP1bP1rXpmevTviaGcBXfF
qntm72pep1faytlvo4O6dF5KnrYCQWm2YvJksrS+sbZ+bF+7Dd2Y5/wRgRqprehIdy1L6dXwwoYd
3mV1laOTLBbVSqXlR7PvSe4YTd/LQ0EUrzeHB8mU0R3Fy9Dv5aK9cX90/XNYrZRkbanrjHQZ3vrz
euPckNbO1m9y+LCJ67AxztRv0wPUQ/Da5z8JRNA3o7lKWAE05HlsvDXfmK2t/XCT3zILojmUu4EP
W67Le2vXr7kC6pWxrGgIPuIx9mdEE1OSIPMvoy7Ei5Lm1s20fMZL+D1lWeYv+6X6TvRAVC2ZwJ8V
JvJJuDDLN851/la9YKfQ2XhqB+UxsOaeVbc8So25dhBBdzIGHk9rZvf5N9C0LQ7UXC4qYm8WTskj
jXgfQ9PrFIed0dckBZqumwZtewk1PNoHn/8/QoSVRHXBUJHRvtJaArpK3uN4nlxQlRimjDF+UWKj
Wjm1xXnblaITDZvyV0/A5TWpnRUh7pKAtRcqZRSiXXMXqWGxjgl9XPh5i9V54GHopj9CZDfzhs4G
Hu/RQAZXXZlaz3Kpz/79Ry/K68bM7XVk+/GuJw/YrE0WlHEZFzv5IT+ySrZXEkg6cPosowiLPmGZ
5Ao7lc8/7JGsdMVb01ygiInAmGTHMmD54ItnRJblxs9ZmKN7xIJI4dnEe4qSgxLtQDSiFR6V6M6j
YtHlnkA0oGF9Lm86U3/XI/DiaThxr8XB5Xx3AQQ3tEzNIivYc5Hv1Mwl7u7CGz6M3L2GMK+zhPUa
zGMvoa1XPCoq/mNuRGPqG/TKCZlvI6/H/uBUxBiMWC2ozNA4c/Mns3oeTNSr098D0cMoDKp3JQyP
EpR62Vf3tTJGzJHmPOvjt87OKaEOz0OuGOvahH7a2ittcO6iwdvkin5jsPGE7X+fauaDQ+7czNFJ
CSA4lCgZg5Ai9+DS3Fl2tXjKm9FaRR5qILcfH7tRv+V2sIAh65U6Uf4uFHBKTtssoDz/EDrhmtL1
cfT55EGWV1XaV9sGlxXzTBxviXxj0uo3nTr4N6WC6QQzxrB2i2bdql4wn6BgMDOcaxHLft+mLDJJ
hV4Z0MFoA43mWkr9B7nTBtl+jjsLEGdAg3fxjz6PjfXT7ODpKsD7QPnHKytmuTAleWFgvwkLn92w
JuZ//eM/TjA6/wBRf5cFaV396y8NBNDv5BqBeMmxbGnizuSgJ0AXu4/1tFVEuelMOAOZBFPQ8r7Q
iaGqEmJdkmJdmuEuN+BKEkb9+PXh/+S7TEeXmqEKmw6ReQLtcXqrr63MKeF+dT/d3lyolUfpIKSK
oUwCJcKBqHapeKW/Pq4GduiP09Z0w5HCorll6tMH+4Wco1ZAXfVeK+m0kPNR4hQr7XXgdHeDjRd+
VFHTJ+U1NrxrW6LnpJ3MzjYztqbsdhc+ynSOv7GDuAOaTsAGSXeST3RyB7TIUgfkoeXGVcEihIUC
FkL58OFgb5RbH/If/ckJCMPw7emetY8EWIyE462y1hsuDAfnzGfR4W8ZhjAtXZ5+FitwNV3JAnrl
oIGZHnjBT1iBeMjffLxoriLMC3fCODcAdSweDhYT1TbtkzsR0bEb81whYj2l3Od0yaNjWOgkWWk1
I6zN6fI7Wv2a5ySeJ+m6wola9CztkQPgMol3BjEESIxhUGOlnYHZ5ypZ/JAbrbDd4rgqyyeBBiQf
UKbWCbc3J/YEaSVl3ZS0pGIZiPrw9U09d091w3CwyIqJenUyrgfPJOkg8qqNSHgRkscGJafoLjw8
n4P0dOQYOs+OpcLfchz990Hc43QeaqmXm7a0jrBpDm3i7DuH4nfNE5NTgnW69DDmLTgGyV86se1D
6xr/B5zDLj7YPiMqrvK7jhQKQRgwPmhhfsh6Ypbkr3FRXo8DAI3cLtZq5d6pjf8zK5Ny9fXF0v+g
Z/EEGLpt6aoUGojPaYj88jBKywQcrhtsByRLU8/JoBWAOGxotQwJ93Qsg2QDLHjbQ3tSp7KyWKVl
/ORpMF39CMKI3X8Q+v4hohJgIMwFw4NWMHbenZvA6/36456dOwyTxt3EHNPtz6//8nGNStqZE/Bx
GVnzRoNqg+FqPk7YKS1pHyNa6pOn/7W39qFB7dJDAEdNZhYLtb70Wc49PQYTt2qiqEcYejIEPIQl
miKGchNZdE+cIhoWE21k8KkJFXqx9iyep7qlxe7Rxuj85P3ri3H28TWkpZsqnDebgXhy7/Cb/D0G
ewRFi1LTKTK3ASLR4VGA2ZzpRjarpicPX1YEEGS6Oa3+EArqShNOpscmh429/yAAijuN2H9eh9pH
7UQUXL3rPM5h98TssglzJe/82PrudzgRe2yUFEzDdjdRluoJQ/X1iZ19MRpS2A5vY90Uf8xLaFAZ
QGq5qbK91VBitw1cgajWVj2oGdJfou2oyW1M4TyE/PL10c+9FxlhE/FMBbhnnLwTzN41GzPhnTBM
nB6F0kQ3sc/bLlxrnvMYWikFkq6+cM7nZi1ThZhkwveBZHeCk4uIC2+HuCs3Y8+9RHDzaovs9esz
u3SMkzMDn6zjE2XAIvK7Hu1ybYrkwuR7dkzyMGjcPkYlkQAnY1KGsFr0moei0FZGRwtgYBaRPQPM
ytIDedoUvsxgaRXNNX6ZA6YmmvHoh+P4KnaLfVC2162KP1ToGpl4MV0qh4qBP/ivQe6t6olJSiTc
AAtseIRDQmV0AkZ5zn0euN8n4JhwUWl8feG06VH+fbY3VNUSBnhOVSLZP3mnmFbeGAqwoI2HOH1W
8xqfmYSS64igIJLzmDlV/Ii7m5YDuBtPKeia5Cx9cyjyX38Uee6TQHJlsWrpmnM66RS2o4ohN4pN
kf5UPJrtvk792qk1+rgDYZe1uzcAVvjG/uvj/rk6QTUpENY5Nmx98XmFfpl4pafVYxnFBaEu/sLR
eSYrLvY8y1v8aEy6U/7k10ecRvzJNef8hOVgnLcM83R1LKsgGIkqwB1mQugNUWazlH3Jy/Dp/+E4
pq5q3GBmc3M681/OjNwDzGWlk20EtZvRJXcJEjeY6gtrTWGcO59fjnOy2FKM2CZ7k+OApKgVaS7Q
fLPLt2dKjyxAy0z6ivdxkG0JvOuZt/NvZrh1ivDI6VNraJt2pchJc2UkSwM9lmb46ipkJTQbSY0m
fJNYB5MSFKGbwaYwAdw0HjUj8h+x3+cqWQo68hZI4Sh6ofs0UiCqcL0HD9ayrrts80NjaxWVtxrb
VZb4CXHhdOiIwcrm0jMRwGf10s/GH/jMlW3HhhLPZIc8kl5+3vxohYq8IPLJdC5SXDt99NY5C7an
tNomFrKMxTfNQSkB9jHH3NTVi2yLDEk74mPcCc//1iW2inAVuo7Vmweo2z9VmHiLyKWD7ViCGuao
OavSsl4I/gzHOzbNxdqlwppJGuCtjd0mjBAPiN5/Csbx6AW3X48U7cyLiQWlYzEZqCjDrNPVUhyP
isE2LSPPGCCA7ncPbZwejE5/EKX8TjWinalDdMDO8yyT8K6SvgmkqcPqf5UF1m5IzQfM6y+WViw1
P38clfhVs8nK1I2ajPdYX4+DT2GnsOH4e09laxOv6LvNHFPiuic4qKzwVzvRAVsbXSrTf8paWqcK
QFBDfo+77sEi9WqsmwcdMnTVAvwOUxoiibwpC39pYiOsTX4gjInj6JuF3+HlDA+Jbl7hJTnodfuA
Zc4r38Mh3RqG9j542tpVQHubFDqMUn9rUm2d97QeAy67S5qvGQQxpaYlJGnEFXgW5tPn1M0uWlRO
8+Db2vvnz7X2VZVVB9S3i6qFUKEj56tjuYNKvrFoCzal+laF7cbtmdM088XQ0y0+i10cpNejr995
lnnrRbAh/PJRGbNr3C4wd3z/0e+ibyUJsle1D5PH9ZT7Oq2uzcZ5J8Ocar4onzPsiHdRS9RNCt94
bLJ79qCMqQlsf2GEnHlR6BJaKsUnC1WmczKZuAnUUr0cUEeDIcu8ctjVkEvntqQOmZTWCor2e4CA
HUlGiZxF5bZHVU8T1DW6zYXPMr3OTyZQQ3dMcBMSloc83aJQZWnbLk+yDTgQ5OnETCvBZFQjDBG9
XGNr7Q7hvTpX8u6td+ofWqY+VCXKGt8X5jJrc7qJQvG2Xd1feIlpf+46DHZoqm3rmoCKeTq3l97Q
Kn5jk2iMZYB6Vy6QytJ4QVzu7d2+/OYmI3RCR483lQNny1e6bUPOyoWX2gRHPr1E8G15nwlBDiAr
lt/n/nqIiNAYGvCy4hEiQLLG/5coy09uCKaOWR/2wz6NEScaJP5ONI168pybrURWHMNDV+0fVrKP
sRNQlu/v4P2N15mrIH/CWKKb0VyXKGfdsl6MtnJntDHnEtQ6xDnYWiZRK25jz7BsxBdenudmKvZH
5L+qFrUNXT9Zh1VRnccRnioIrc1NrUta7+UbDKpZG5fHokuPcTMg/TFGYDHZ29cj788VtDm9TTUH
JLQjLetknRm1Oe4mLcSOImg34Vda9MNwpFq3CuziqtOT+1FBPPT1Qc+MKVbt4K4dh4WRodonZ5xX
WdZ4bRNvsgjJJ1rCPKreRrsB+hHeWi466RSPXP+WhM4BFfX714f/XAL+/rSZqsFp65qp2bZ1ujDz
gjhPzbgg9c6qTXqLLaPD1pHekek7mrdhbB9azAG0ty160gpoi47qRNGas14Vz2VjHJvpywS93w4V
Xv68F1RMsrdhuDeaazB+uzDDou+Ul+7Wn9MEH5xNB4t2y+LjT1PaL+ufwqJubTcJHxzTvW/gBh7F
e4gJHwTlhd3BuYFhUPSzuUyshKyTQ/lIhV1Ry2gTRXANHBwenrNOrObaQeeNZYwdZS2fv74xfy6Y
OT2I6QaQ82myOV12mTlgTUUQksJ8F8n8LRu0I0iGhZprj5+XPHKTpak7F8bjn8tXU2VLbqjTYp0D
nzwEVkURo3adaKM0zW6IW4LsotvAVq++Pj3t3DW1VMpdBvktXNaTKYxlVx8E/O6Nl1oHu2UPTyD3
VHDjVZl9KxTjKjL1VahaKwFbwKyYZUsDp1UzbANEgUCqiLUwCK1S3Esj68wkxDXQVNbvQldtdoS/
D61e0XvC/LD9lviAxsB/MKyeOcC9qoN637TfNAIJZ3YII0q7NNSs6U17+jxOU59jAQnjTXNybF4g
BND4dbSRFnAJE6MfFRBYC6qTMa9n3baG6TbDoAmuARJJSgYzZ4CqOCFfcYp461p3JCQquP4E3goN
I6DgoTY0vMd9EkGs4U1AxDyPPQUzTS8XOOMQheRNunKr9D42MZH3E0HmEzpWT/mbHm4SfGLx5Gg7
frIMlEIsrQ540ee3A8STsJOAPmEip9QKDq7rXuvK2n2msoyZOpniyZkWRjGHfQySI/hOXQ/lWw/c
T8naDSAuOde14g3A8yqftgEXBtz0kP5xYYWcSjOakObpgBtDGK6+yUQ3dMqrG6KX862lPeySEjVa
ARDFtZpdlkIiwTT1jjtnaeTV3dcf4uzDReQA7Qupw/8/mUgSs2Dx4GXxBk8nkipOW420o3DqC5u2
M/VGRrC02fcyqdvU+n4fwbjdjDQv0njTGTSd0CaKBmQH83RVtDuWUEeYB+jBwWXUhkVam35Vuu1V
J8ZLH+TPlcpUoddoEwmKn1z93z/IGKrYiEGzbrQK7kXDH4u+XFfeW5QML9Zk5fzMtymsm8kIn4jv
//cXnKtg8kI3haqeVuR4DOw28pnNhsh9n653ib4sKd0Lk7X+5yaZIhgzI30Gyvf66VPbV1GqjRkz
hh3RYpBw/mdxHqPOcg7RQHSJzZwVGvUmaG0562pGOUByIk+HlU6UEWtplOYQOUfJkndq3wWmfE5g
5uguYQM98sBKQ+B0eRo+N9sQQ2FqtB3OlGWEXQoQfm2EsrPZKeR6K3n+xqWcEzl/NagXZ/2z10k3
YN2BvRB/dG5iLpJjU/3aDP2tojUgkaP8raFsChJSoKyJg+9N/N0E/NIp4Ko6VqR2sQtSBDBfDwxn
egJOpwNuFE1eUzMIJzl5z8lGB/DkFdEGkzEuHUD/AvADBErCq6IA7Rcmqayu7nxWEywJDlJUa1V8
c4R5TNDWZB+9h3UlSNpNxXIp5AUJapqMxpE/WkliUddb15Z0r4daP4qeYkbOYFCN/M2soydp1A9J
nr3JXr3KAdWTBYaXqfxWCmtZeCRPYaN8o1RNCVIeR624N6A1EX41gYc/goxmuy8SY5np9hUe4/vW
AAGTO+XebwzwFgT+EBzpOg7AU/s5DdjmMuxVFKe9CtZSv/IZDjMyTGHtvH7+3bETQmq5ynlBRcXP
vofqpbeqefbeO1RYmf/w9p0u7Uu3mkoKCW+2otylwJZE1O46mpyL6YEouw59kD9sLI0U8J6kMK50
KLVjWKZvoVf+aPxqO6rmUQlYZdYdE3ZRFg+wOO5Gs+xYlsp5VPo/wu+aBDnS+IgS7OEOh9cmg0UW
TZwpJ7ZRRiv2e8vgErlVzVsD3eM0FxsOX1Ih4IOXynHrtDgJMu++ruhnOcqF18C5BYammmwjMXjL
aRv3+6wYO00fBgBENkqtzbQ+vfd6d0fqn+YVj1k5vKk5Wh03PshsuLDH0c+8gjQmw2nRTLPWOF3v
6xpPtYl9ezO62ju4thdg/0+O5i8LmT6E+WujGRtjM3zYk7HMQrjjv6iZc5W5xpto64e0AKgncrp+
+VSpWlc9AgrdTVfUe7BUyfrBL+Pt18/qudmVmpZms95nPfbHtruFttqXXpZtuhBFm5Nui4b6TtI9
lFG6HfNop3bOyvBxaKHSHFI+HDqSWac2D3GNOsLxsc74t4R6/gh78yUR6vsICy4Uj1oyvEWVemFP
dfb2ahptSXox7OlO376mIsOgFFW2wU53U9hdiWjoyavzvaoGB4/FVhr3yyH01oOwLuYKnVlYc+yp
8qxrlmSu/n1sMeV1dWUWjC3CU+bkwTPAzCuemrWVLSwlfMBZv/NH9T2P1Xfq1CuIbeu0c28svXnA
mj+LaoGMGfi0oabXX9/Jc5tdPhzbGYM1GDu3k1k3IX8N4Dx3cqyzF3Bjq2G0XkKL6dLznRn70ys1
pbbkWdaN7cmd2XtPFz7BmX0Vd0aVhrDZYInTZWDumEGdpFSXiqF9mO5PZ8uNVwExr19M2T4Qbv2U
JfZVH4kbonslOo8sNF5IKnyvHe9AEOVLCmRfIbIWT/GFp/PM61gzUNVIw+Sd9Ed3voVvSQZkkaKE
bthXZx+WVRzjigEUeMVBNOmlZvC5wWIQs6Vbmo6k5HQiYmS4mV6N6YbqwKokIK6EZzKDvLrIbf8h
9Af+Z3/hcZ7u8cmbl369ahkGHWhTl9MM9cvGPR+7vlRdilc4lp9HdIw93nCnvvay9FLh2zl3t389
1sl4k0oYhaY5FcokfKwqcDGYapC62OFowVvRZwDYBLJG01j7anEz5pmDCUfsxSB5aO0FlvXjRPRN
TGfl0c8r82GrZuYzoPqETj7pJOCW4nGdT7G5naNuKyU/Yon1QegbNcVaKBJ7Z5835fGTfIxEM6H9
CJsv/zBTbUP88ia0WrAr4bitfG1bpM4yzdrbIXj3dGcpqxQlnbMTeLApueikB9bZsFYLuc/L9kYm
QF+UYV2OFfnPxTEC4NMoWE0xgMbtddIOW6PBpVY0P8OwPrYVn9JLb/oUgknijg9WTKdEl0QaZZi0
54EDwiYm2zf/Lrb+FDybmRLmi6u+EGXzLapsQgybmTIYwxyQtuwXrUpIjgGRZlXgR/skXEpOZWWi
ksSNZ+5sNEFO6BWrpEcprSZvOdIsKosVOVj1fvSGGBZqynvELkjyyRiB4AXWpkG8p5BesOMJxglK
q2Udeh3CzbqDTQcoqhtCAiKa6L5JWCQa0gQMEqsxv2Ki7iNLhJVg3fi9468hCyEZp4I9I4ThhZzN
nhgHY50SCySU/ABGD48Oo34U6QHU+cLIWY85ar+tUl6FFtS4CL9wS3aQjD4k9iAnqI7CFVMy5kcb
ZAevTA9KVaOlcNE8mVjasx+V0J71GN9iGmVPYb+FZThzbHC3NA6eHeBIbo7JG0ix9De+xe+K3GuV
UKsGcIDhW6ta2U5DoreLgxycvbAHTKR8yGkeAJK+Rt+6NiK4h65/1QXNS+Z4/SJthvXX0+XZ50dz
HI3JwUC2crJhtYuqqAebCUmv3EVpMyOTiznkJF6gEjIHe9mMcs8pXpgHzy1SqH+we0VMgVbp5LCW
P8BQ8Qhdrmn/aKq8SaOEen56YSY6+zqyWGEadGxpI8qT45iIg4DXy3TTDXLTdA2eKEjwCW5dqikZ
crpZHvgHWerXAbE4hXZ5pXBuxuel6thcY6qwpxtHmSdFkncWHQU8HHGB4rRB/94p9hX/+wahAJs+
MXO98Z7Jf+kTrb0AiXillgCSBcVHcmmv6rq8i3QitYS9dxOdDpYFLNkliKaDnDlLtJRHsHI3Xpy+
Z1593/jeDq74Xg4tMAXSplqrxKGQUs33CArxMBAnXbMYMvtoNGDgIqbLZph6hLEy10topf4wOZ3U
4c1Ixw1xzYi+nblGYHLiqwj53/UqQpjTYsAn14uQ8uC+yA+lyNCwm5gG1Hp8m+5mBhkM/1cfLURo
P7GVihIymvMBfFZ4KOEtQe5lJfLqEgr7d8fOZ94w4OgtNC+gUNOG14JFKlkFITgFqlBV4tQLPWxJ
Ky/BOGoghGPijYn8IIUAgXod5x8YqQCTqrC5+xYsP8KIzjOJNKjNY96TYDqg+Xfy2gPvIHFoa3Ao
6D06rb2rVEyUcenNmh6PbRs+jVEOfSOZROJ4PgOXA0xYwa+fwXPvS9tgiy7RuzFUp2f0l/dloFZW
kkZtCv2QHpP+mNjxfujUdaQRV/P/dajTLVqbwxvOQD5ufAeSYgpfOKXGDiZx3tXKhdM6u0q22Veh
S0GOxnbu9/NSCz3PCrPkvKJN5ZOm56VLv89W07o91IZvGonpI052cMMXTvPcqocqDSUpllrsw06W
yHaJrCCNmV562r4Q0JMEy0td3zi+3Gs595d/f31hzx/RopI/BZv+UW0ATo26BY7hpgxLDGDlEarM
m+YOz1lcftS8Q6A6Lb8+5OfUcbrOmvSx1DpRKzun4p+xyqH6k6CwCfvYn5uEHLZoHDFbSoJG1XI2
1vZDBZuJLLgufhDiSBA2gpiBNULZTa2+DI95fVB4UVWYXfGZJjUr0mBcywFpg6VkUCdIHnESax8h
eqPQ5WKKG7d27tjzkYhmz83ruSN43jpcaWQNUNvet3B0Fzwr+yCAL0XztiKV+KGMMcbVMOESaWyy
RH/sZXGXKukwc6nEImhe+LUPTVgq0UInP4HabIfreHKfFxXQJASAhIRlc3af6RyO/7dQQJ2wgON9
fVXPjlrGrEEriNY0GtTfR23Xu2Sl+TLZdEX+EQ8EHFNJccct+Lob3VzWzSLE7zheKmSeG0DwgChk
UtA1/9gZVK0y+LluJxsI1R/hyO2TY/U2xPVbMmkw+jI/wP05fn2y597+dJ5QvKvTH5+r619mHlWW
EYJkyIcRr5AMXM1cotOaXv1lZu1Cod3GWXGc1idfH/fcjPfLcU/3z+Foxm1mqQnG5n4tiKqHM1Td
dLr2XGbt39nOP/r/PB8CLM9UqEkhthGJsS1lVjgpldedINCDUKaNkYb3fd92iwDZukc1Vi/jmhiX
/KdFmBvdp3E9qD5edgEzg7qhxo123cqZWdXG8N7jDPqRbfe3oWccYFX2iQvg1IgR+Snau2fjxapM
YHmu9S1EI7nUdWR5PbF7FYxBPwScY42PdQPSZIwemBth90KeWvnpljUttmjcJhVubZLbnj/NJbYI
VWKfsN3JmyjDjVQo7Dc08Nczdl4UjDPW+kp6JGajwhJC3dnV1l5rkXFXV6TpEQyJlGqZWt23djQ7
QuDY9mi1tUbudePaHiTnDvglmSa8gmsYE9Hc02EIR0Z/MGN/N62bi9J4FqyI+4qxQaTC0vP7Z9Mb
icGqj2HW3BD3kC+dSNn3kbXswM8Giv9TGcthafn1jozZ+sYqfdKiML+S0HvhFXPuoZFTADWNB57W
U1FnHOcVusucunrO7ioznltwFLVqPlu5tafh+1wTUXZhptfPDV6JJgM3hEOr+HQ8sb/0yC1kgrBj
50YHeI/s1tUXWjUvIOEGUzqUNrXgqkBubDck0jBxb/ogDDdemDyUDW3NXKftm5DaoYc/Uzd/QW9P
uFU7TmiJaA+LF15CA1AdbNYybrEAaxY0iK+fwTNOAROPBToPnemGWuXJc+EpQ4ymMoZ55CYr9FM4
3FUq3n2p3ZgJZ0X+FuHsmPqUAf56pPiE7UmJMHvIqJB7GBEVWa/bhlm4Th9I1UO/hdVpTWoBTlz4
7UR6xE+tsXJtA3h8DvGyVgigiNUpGlol9zVo/c3XJ/VZXzp5J7Lat7RpMSUo/0wj5pcZTdqDSGrd
iDc9EfcFRXVQauJYZ3Y7L/V+pUk3X2QJ6PBE144+fAX28Cn2Xo9skDqN1kHENgBqpfDFhXnonBAD
0Tato2mV4PxRmPV6a8zdlsk2F/5VE8RvSlwc/AxjtGViRK7JOCnheFdWfwT+eOv39bVF62vWuuw8
68p56laJn37UETcKSj0yt+RjIK3A6fgVTSr2hNag9jGVnxeuqXpmBkUbgVQAgRuNndOuphq6nk3Z
KEGfXRKkFOH3awamDVfdkfyMRoSr249ZsO38nexAD2RhNF5LFXZD57+rQ6Hf0kCjux1DDDLcKZ+z
KVC9acObN/K4DPF38iHTZZfWt9BR4Z6QrChzahypzdNiBa2yCOGqktvJwzZAHbdEcM9kBaAyzZxN
HEmTtN2UvZQwdplOQo7hUxeeOl9wU/wdADUgfTEFiraduKbuBz7F++eqMHy0hlJZqkWO8lQx7oUV
PKfIkGZGY2qzLmetJBRxFckfTscUbIfNu2epC9diNZO2G4Rsi8J+hVj64bnervdgP3mhtfCM7DC9
T1rnkRjM12lRWMfGc1WWR61p3nV6fS3/bgNdo/vPLzbU+uiz5u+6divzmga5v4da3y68oPt57arG
jeRt4JlhtKZaiCW9LIhMkc6BOGS2jxABmWJbmF95vRnjiTs6qK9pNvy4MBbODQUEaYaKaIVN7WlX
baCZEFe1kWz6MIvBQhoz8L73iVf1a/ZzXJ9AHlpTIcRzmr/w2USJdkFZcmbRgkFQoDO3pjf6aYGX
uOuiSKYFmsy4fV2cP9kOiOFWFlwb5KQbORTLER/pLIC1fOkpPjP7Uyqhp0MZlxXiafU9pcfedEmQ
bqKGEMk8DTdmBsPMAXS/MArsVRlmpCthPVg8A6vE9YGHVhs3z8h99mux1tPwxm0KfWsMUwRgK4EQ
ksulWtu26d1raJkLApOOgSA4lLXFmlUNa8Ky/Pst9h+/LYuqT9PnjywneNXz65N//tcxS/jvf00/
8z/f8/tP/Nc1yW1Zlf2sv/yu9Ud285Z8VKff9Ntv5uj//nSLt/rtt38sU3Q1w6H5KIf7j6qJ6/82
q07f+X/6xX98fP6W45B//Ouvt3duATRibM8/6r/+/aXt+7/+wnYnKNH8jx12OsK/vzydwr/+un4r
h/gtpSP09+/75Yc+3qr6X38pjvVP4NmTSFSl8kxxnSHSffz9JflPFvD4ZBCsTeoPyl5pVtb+v/4y
5D8pQ/FaYktq2PjZeLCqrPn8kvNPluBUqGwsBY7qqMZf/33+d3+/2v6+ceeXu9ppwUlOKojJ+0cP
hILC6eORqk1YJn40bvKxISa+HXk5mBW9DBhLg5LgpaaAFLFKnReFtOgYE40VR46YiQJu0mC/SxT2
5hTpaRDW8Mul/PeH/c1ZfDp98OEcwyFsUOc0/5QHIKz2MXWD4lOqZjdphIl4gttg1d0tbXT0AUn5
NJjUh5N2rSUOakPbqC4t4E6Lj3wIwdYOb63FG+2PBVyNBK4tLL/fDHVBeBYzJTWpDotMzkVxXAr5
8SzxjBuMxh/fiVcmGrZlYaQ8qxEfMYahTtH8IXMAhoW1Se5FkMxzNX4l991UyJqSFZ9Z8cUl7ew0
wbF8+XV5M+0OmXWw+widkXZaz2yaQQTt4NRECzgA2Jrn1onzJZPVJnbJdgt7MllFEuwdP1QXGNWs
BfS91h6/BSpnWSvxHYuFdv55rccI2qsaligOSNXlePgFsTUYuG1bTT32ul/uAmkTr+p+4yIZeAvq
vZNyGDKlD7UkUCMn2XPWM+96agPuo9FJti5EsAkoks3GjeaUU6p4oy9ZWA5EtoescmOmRZHf68i4
5q6pkcM3TojdsFsODnRk6cUT97sgeH4u0ui6h+bsqkmHJUQBCEq2QyX0EKiTy7vRSrdmkz94nnKn
9B64wozviRObO5OCnIgIM3YCfROVnHzsCsEKJH914NzUvVUsnDZZwwnHNzVa0cLCxW2DMF8Y1nQl
p+8u2W/Z4R2Aaup+YxMAnPTYx+SAkisTXxEQ7X3uGEsNrC2gXphhRvzipU4AU7EAqO2awER076f0
snDbkcc1a4TlE67ZvHqd+ZIJmiDFNMDdKQ8LR4EK7s1o55I2fRdkXLtoj5rmR6ya0cIIRbQYFE8i
a7vlx/GemRbsd73oALMNLMCCdG4bbCuD8Mkkx3ZBHDtIMlBXZmZcOaEezaoxvyuoDwG7i6E0hfY6
lQTFuJL1VvWqTUmF4tY0lVlRVMO67nK4RCD3rBwyYlR7yazK9Q/bAfJaKwAr8NsBb0C89PmUKq36
k3bcrBIchMfBE9ZEOqdZ5nTPlR2+Wql/k09JPDJ6LVncGYXhzN1EHtmC0sLyrTnN22pWwgMaPHUz
8EtmQ+ntO0APweQ96o3wubei18+vJBq3qSUksbfMB5wpFYtK8FIj+/EqGkFiQs9o/ZZes60ABOqq
R1OFSDqE5pPiRcvCdmPSxSlJmylqHCL26oJr5+Q81sXo/3Ry74qi8yM20JmtWHBamwwkriDuKyuD
VSQkTCidKjFEv06hcegweZTsfgmjLm5cjYGYdiyBNGIsa5O2V5yqdHzAlHWZxrSci8XnGXgB7MEs
HR7MDlWlJxmpYQloSm0R70z3fWzNn52NTLfsroywO3ZjEs8VraCoza3LIipxFTvOnGmpVKrovkPe
4/YLXLUQ8zvK/C70yNSAOvm/CTuv5baxdG1fEaqQwykJZkqirGCbJyhLtpCxkBeAq9/PQvdU7z1T
//wH7ZYoEgCBFb7wBt+qbx0tvB11qDDAQnpMOcLs45Rt581uwHYPmykvxsYHgVsvxlwzb0UROnL5
mY1K4U9XGn/J+LSk6OB1E++PyQSWBi1p3BGjhv5WoM1P41K80/OnRSetD4Dd0I7nOd/HpXhrEX9i
5fiDSkmN5ZCGMqqU79UMVKfWHANdNYSGdcRJskgBKC1GbxoA1Afj9AZPn/y64INlNWOx08MA7gIe
qd8U3C/unNBJFzo6JHsdQZVtL8UVNF+3SUeGEo/ZS2JYTGqjaeiNYDdvPsXaO8i/z8GhEwHU9do2
IzVGY+v1iG0Ew/tgsLL5GVyo9dnUA+NDBMV9XnSSdP+ARRIa7YpmMTBJcEUJcOLmBIlLTmfUxoNu
2B9tyRaB1yLuvcydYUbpN5uYztnTCJhjmyGXvrFzpvb6RKAQ6eT+mA1O2h9nSr61E2vEjF6fb3PV
U5GV2/QI8JfCfcy3q8ADVyYijFPB0eEdHUo035KKZyQoMIh6HaZ0mcB9w4kSiAd6bTiJt4XszJ4V
wzq/G1aDsa86EVEKM3o6O4NlIpPfpodCT987v3my0LZBwI3Hzt5g7mIZf1tMPLSqhakxdliSBb8y
ckDRxD/WIbJIVrNCj786gQhPkejA5+K9b4wo0aXfyLz8De7z96Bo0Qs08i9TZwOqOzaPIYMCbphY
q4xG8eQ4NF1GdPG6GAGkST1Ay6WL14a5CJ5wjibNo3WO4H0IT0aGWjmHvWF+xhDmNuC7FbmvvlkR
0lBwIQTfge8JQJ0/9gPSSPb3rlBCEFN0WgdmNLN5Y+zyhTmPHmoIvc4WlTyxdB99GlGQA1SNUNHL
OoqsgGWFmtgvK0EXuPV3XsQuoZs8zkYN8A4aPtX58jqbuI8PjTKDhabqDwsDtmVst1hdbjVX3M0C
y9Qpzvft6P5UtaHAZFEp1RIt2iUsS8qDOoKLVYMS/Pq3uqzPedx8VvRzADwhTo2GDopJzc4vWYoX
GnsrV1Hr1YFG6L9V+u6qM2OqDOE5fyqt6l6zrVJmwKAeM/QRQQaEJoEVidrCTS9gSYah6rPI8+DB
r0KJXpZNHLPvZE0WImHzZNhVvaXC9ZtuNYO4bt467m3k42rrDXjQNA6/9mYMymy4u/iwtLZyTZo6
fZuibbfu2AZcgXAIkj9Z0u3piMmwgMy3dUoL+XLnbeTbh6Nf3tc4QMNtG34K2yTPZIMAO+t99Tij
lr6NPLJfa/reN2wqWU43cu7yr7wefta2dysdbesIeDgYd9KDQhA0y7+q6ZVaQrOdmuiuTQyu2atV
6HwdBY7dbLVsg+6hBMO3GWoWMnMpTxWiYwlRS6jumaXHv8YU4RgVemh47jTavC00dqFFJ5AG+vqJ
yFIaDNu/pwX3NMVeyWO12dQdN/evEMTApnBsSiXLTpGwY1j0GMbOtRuQYD7VFs5MprVPEqZ5LJuX
sV/eA5dCtL1BzOjRyqtdCnpuY0MV3XoTAmckxUfbTcKuA2+P0wLd1kjb0ZMCDJ8/tNbj3Gi/SUqo
hxVMlSHq80Phm5faDpSE0/Q9LjA4qdWyChmnI/bh7rSivsO7ZhGFTbQ1H90OMJ6FRc56L7pBz8O6
xGBVQKPAsEVu4pL4ynK4hGw6A9kYldk7n5TRhmKJsr1lLmsxB7O9+XfsAxlybRZSCsZYK0GRwwZH
+xPYIKrzYcKSu6G+EalQd6svMSxVA7hdbGvvQhZfns/W6gSMHzzD0ZINvsg39k4dJGHLFjxX5g9U
AKD3o9EL3qtLsE0hUp4Pi4rjJxv/0r54XQ2xLWxw2TbioyKldCarskZNBIlGnH9m+4ilBGFRwgI6
zinFzxxIgYuyoYnvzabqys9uGL6ZDTWohqpwaHnc18z5rsC/o7VALPzZqfUWIsol9bGstifgHYN8
p7JAl3z8igqmDmgxlOjRD2MKFtvE7J96Aj38PZIvX52/HHP6U0DrdCl3hVvehra4Z1l1qzVsU1IA
gpECuK37qLj1caIfPWjrtpvfC+VEVwn2Ia3tz2WWaMgZ6eauHOzLjKmCbk/6PjYYq52F2QI02buR
i/s6/IIRNf0Ot3KB39DS/CoXlJAn/wFYDcNIxXNiKm9rGJSaPwuJjOO6GGcG9rgqBlkX8axjczUy
/Tmy0NQccoO4J28ppwHN5lEOQ/cWtNgnVLRdN1blv9Zlepuq7p7VZDUm5bXpcUrerNoI44UwI4jZ
nUtdiUR1+eca+3ourMZIYw+3tEs5EoPXCjvJeoCcYVp8gcRldhNwF13+MyC92RgjIaSrR+d0SPEg
zO9J1LJeuiWmBDYC9mhF2mdjbm/+Eu3FMLP/+WTaWdZR4czh2KkQdVHL/5LDfmrcCm1RFW34tPE8
42c0ssC27XhMOueel2yk4GxeiiB/rrBpIQQo7l5no8zYbuHQk7sbW136r0MavE6VxRrZu5d+du7r
7rhoJK6mOzyWMj03hOAkFGkfZs4N2/d72hHVCG/5TYASeiqKL8roldonwSDffZLJNYjH26jihqBE
pDpGSckX2RdPiDSEfc+x82Qz84WgUvGeXFypfBAENNe2c2EHE/zHqfPLrP4MKYvEIlxoqYg7H2ot
/7OOfc+V6SGN0gAXFN5RpAhGehgyD0Qx1dC9lCgKeZXaX/C1TKr0h4oXoA6/Fj5J95gSD1tujngt
98aXy0MKeWvjTOOH6O95w4a5PuYlec4HSsRBFi9Q8ZNbbPhH0CVXmbD2NEN1NzuuFQ+nQwre7kBz
BhZS90kvQtmYsFhnXypFogGjFrQXubDareNY7cONbR/1mcsqB8L2vLyN0r9K43mG40ZwSIg0m8Mf
Qs07fZZh39H0KJ3iq7cAlY3jvJtblefKhAJ1jLIcKd851aZvEp0iUE/XWi/Th7rOL1rNg7CxFm/c
RTtqWvPTSp23Xvd/JUHw6BXiVrjML2HQGy/c4nfleOOBgmy+f8p1lphmfE0Xt2ZRkiPS4ppK/sCG
stkILNYiuV1kaDp4Uy/UHk0PM9sggl0W5OEaVKoagNGRrgsH4ISNtPqadIp471JwJcwjIDTqFAup
6Icn5utg1fhBaYQWgJPeXDbITeBpE/kXm+RCd1SUAvl029qKxpwPdWpchzpAiT+C7NcYWnBMYuup
KoKvMfLQCJJFmOVOvg8+TNH0h2hk1gxxtJ9GHTznUF3ZrK+xTyTWLcXJVHjBoF2Y7I6LtiiGndwZ
sPUtD0mNc88bT82YoVrpIoVPX+iFySjOTpDW596rsZGfChGFgvrtRq9KNGOnxRNh5iOyGsD8RP44
a8/yVhWJ0Hdj6Rv7AEaem9bi/M8/NYHnWa8gn22kiX93HYs0ZGngRQx57NJzjujw4bHQjG+WOvV6
EZFJsHKkJSXO64tDBH1BeEa6M2n1n4sxfaKY7O71eRjPI4HY2XNwa4gtbwjzZUZaftCa6rz+oxsm
Nqx+cvznpb/eAv46yIGv+n+/UesSPqibKRlwhOJsM/3vw6yf/ufN/xwM68gK6w3+WV9bf11/+ue1
YD3yPy/+857/52v/dtS0RDB2pFLz99cr1y85OhkCcP+cZ728zkPyu++x9l7/sP6D1/I5yWZB1VBr
OzAoXC0NZ7v83zcl+C2CdDqtNlCGDi7IwgsLidjShpnRAnXbtmPMAxll1KHsbFWwG/k99tznofab
fWSUFUqQnXmQxXRo+mo468l96PEW4l7KczSgUz910YQxWeGeB+Q5acL7vXvmup3z+uL6D17dSWjF
6KA7sYUAMoUksrgcmF03eee4yPzz+hPLqXdOldf51BsQZ7pbX0f2XmD6eNba2jxjVGueo3l8xt8c
GRaXDJMWyGfO/ltHJBynWNnbTwPZl1fuXKNE36PAJFXq2YF5yxfUSUVKTeIQgeqBCBC6SOhbuVWe
I1xZAywM7LdCc4Pfw7zLZuuMfgSGBcA1tjH6yoaJxIbjlu4Os9WHUZDKnwIHewlfj/JDY4IMiuAb
mSgp7JUJWp88Oh2afQm2n+zRuPgNvsWkTwkgOrLOEc26fHyuR2DaRlc9an7Rbas2eIx0NIzTt1iP
z7IAqkYXEYit9MuwM5boiB7EHn+kh9yV17RLwVB67mcX5bfast0N8JABafqFlKag3Ikj63ZwFn+z
RPHTBGPDGuLbogHF1AT2CYP5Mvh5fpFFGrPR+dUeZcQ/5mx/+hVublqDgcYoy994u4MNbPrPBkjp
NE67qSmwv3bqg0j7m5MNj11tEAWX0xVkOemKy8LbOBJRGts/0SZ4qHoZjh0SrpUlp1AOvwtjHr91
XWftLBuxhrr0dmAKAKozIPzCO4rIKE6TIwFR497SFpZ4mkrM2hhAHjUz71jiJ73pa3iKpWq3u6hb
00PLqe2gGm22ybepdF2Clty+6E7ro1EFjj22B2zsOrBZ0n9xVH85gLtpJjTPK/hT9AlwwUC8brsA
/d6CpaTmW86PY6kZRy+baUYiqdUg7La1e8AymPM1DUIUdjdegqAXW5z25hOYuLCrgYZSvcWNZLwb
eN5SgRlDGbyYKWVomGIXU44GdVt5rXvLBzPgozBeNcfaAsNfuiSZddT/5grIV4woOORWDbAaB5AR
5muTYidBScMHv36w9QRSPazkGLc9LiPblSnibHEKbCUwxWO+eFd8igBfEOEDb6Yep28zxOBHvXdO
AT5v1ojc79DVn6SGx7g27zZb4yEnEqM/rO+GKK9JY6ghZi2nwi6WcmqyBxdxSXTffxypXTOAgKi2
OpToJt2biJQ77hJ6Uth7p+shgjrG3XeKGP96+0mX0b7qNPTTOwObB0u+u31yo4zw5kb+YbBYLDDg
uwk3eCgN7zWKKIm0PpwsI33qNDm/ap3+QeJKScXNLoMmvhvJAKDOG251h/I4Wnvbwq4xIklH/1QF
Dbo82RFWHc5LMyRUSqiPXo/TTi7hxvWtpIs9nchUPigNfSRL9jAa1kUrIHen1aP7aCfZAHmEPokh
UzZjWpVddNUKZFxc6JXVhDN9mf8yBvjpXRczbCOKNsZjNYHP7V3KVbEr0RPXgfkRlx/bxvs+T17x
ZGL4q6pzlbvgzCyaP2VQIuhMZLSY8zWvqCKUuGhEiiyZLVMbLpF7a626PTaQI2czee3r8iHIMKOa
B1V7DIwnOY4PcyaHM+wHDGzzdkvhm4laRBsn809+F++WqMYYVS7pbqixPxpxnqS2cEqcDuc5iLJV
gRuoKedTNmnpqS/zm+zzmrXTGHYC9Z/LszXazouWkp1l7riPEsQx8SMlgkGnpZ/dd8d2cNrEFoLs
RXTjThvQNTTl+zwHNyK5MBix0ASbNm8q/7Ck3a9oeXDK7BXBnANL3Wsq5Rb8yDYVMAxo7m0RHPne
j9R7G+fYu9Y5wOagNCfEFLVg4xCQ5CKGs281LzUq3zWtoGg+Akbd0zylw0GOqNS0EmVlXY/Iebnh
Yno3PSLFydnEfGd6Lrrk08IXJY3E4wxq1h/mjU4U30wlcPkizA0M6THnk0jl6fbwmSUTtYlGmNu+
DPAdcz5sVcvQqDBSWqdTooU9fpZ19Lh05kMt6tfeNe6INz7R23KxrTpFY/kBjOeIo+yrZsTZ/jr6
WnLthbXT4CjIGFH1sbz2tWC3RKmh2E3wN9O6fULC8CFp8tdZY9kIhHjIxtAezY/EJAw2m/ZY6ca7
jM1nz232cc+jh4JAWctpNrZBWA5G+XHqmkuexfQBBgSmEcDmnpctRL/F/GFM9c0o4quZyifTpX7g
eBTaF2Gehd2HaYGNkF5c25hYDfdcnM7iDJr4YlR4OSWUqexsCbvC+2aRc21G5mWxYEeUTOiRt++a
bl1K6hGVbb+rR6MOhfbwsVHaK1TGzPYh83/YCNSSsYPLasefke9+To33iiJDAE5lmry3gscxTPXP
mTkkge37BsrAyYcDsQez6DAqHDpeCXiywjvFi3uutfIcGENo5IVJzUU+UIPf2FDFfErgw9SftOk+
zSjUW5ROC7/ZoaMWQtr7RT3l2/xtjnGEj3X8qqh42hHi+wVA/GQJvmklHQqWpf5QFA2p6mXRqiWU
3HjEJN/d1Hvu/PJXtcTnXtx8ijpF1wJBbu5aBrnXSrRfHStZn1FZQgwSnwsDdAmd+wdLgxvz0E/m
VWo4V7UZoEyjyb9NzvyHmth3QpWwqevPNr34GcOwYrvaUj84gfpHery8TCXgFQDvetBdlqWJ9q6R
j2S2/vNMgcOTTkKGLbFaRZC7yrNmWxjezZ4r7NtIJSmKltcI9TuqI87FpbxmBO1ZYzJL+9JnPuSu
4pG4Og5nt1tCxJPvqMH9qSc01fsOR3QjdkPd2DWl5lwwZDxmdcVqUPWqy1SHvT99dHnz4Xbs+pXN
INRzWqwOReX6ikTvzqDK7YMeSqDsTpgxJyMAPbB7287BbjaqatIoJ/4pNcaaEl6PEsIDHEJ3UoMz
UfrOEupDj0Stl3RYaTcnzcverJn8qCnNQznZpBdJVWObS0pVoqdrS8u7YKVaY5D0jQr3s6tZ1jYr
2OhdTKQLE0tue5ZnIzO+zQRJqvKSh+AfKCiTDkIbEfMgj5mGWcKU2wdWv0/DiN6dWEsPfT3+HFA4
2VNfmjbtNNwFDdQEBJmR3oRYfupTBfatYk9H2hkfUkwONHZs28bpSHwfTcaIzMrvQ0DhNAcouq9S
CaqGchub64M5Y0keyeHnjMfdoGP+5Ykm2S4AH5QV71tc2NyTonnTxvnBTZO3Uu/RkPSwVltA3PRy
uGSmc5CuifuG+ZRH1E08fOBp4aU72iDpBoDZFyo7xSZ06HVthJ+8Nk5wk6WvvHVcK/+wF+JrYj3X
oyo1l+TCeZk+ZygEysg+2mb9cxyejH7r+MZHs9B55b8ZXATx+naQJh04uXcdaKt03+Flyz0I3g09
XqpiWNtvwA5RhrU3Oi7B6mM+e7f599/SydzahPctgmDscjSfsYVigOicwuXw6mgpPJ+mNg5j8qsF
Zfevj5pJzWoEWES9JaB3NQE/5nTCCY7qEENFnzOKtrM37GYORySvfjWtKrTStwUNRI4bN2jGKx4R
b444x5Ag/B8ZOSshVzVZFfSaYZvmr9jetILCHLWzoMr3BhtSnbhhzc8W2Kr1Z/U3/quhbQaMHNRs
EDbjPQSpRjPsWuWLp3/IYyu0jWXh9sb/a9q7ZBXAcQ6txmDEQSvg8+ufUGxUP6vpGHCcrAoe8K49
WgK8NgJpT6xDW4OK3djrX+rCKjTZaFFS5k3lc52Z1ObGfc8nYDEF/DqWASWciolzqG0HFqoJdlt5
otTnRFShulanawocFaO7BTJYnbxuh936BWhcWzkOKP3T1FShOpy6LnVaTX0dKJbrd+cYjXOIybbU
pxNff2rpZBslFRPe2spoq26P+nrqFv7rqwZclTkRzVE3axaSCRhfKY01Mdk71u99kzHaeK2jA4Yj
eKh+Vu8R9Pt190MnbbEF1Qze2uV/vR2lwIOe4szD4fIgwge63xrUsahQNIm3Vy/F/Fl0/lG9BV5j
uAxkKLAabKP4VIfSccNCzJi5Wm7ntv2QorqpQ6r3BOKxWJ7UO9Q1VeJP8vivi1L+yeqCY+Gc1Kk4
xYMc8RAlec46Yz2dOpwrB/CBjxZ2VqQo34LliM410Uu2cytxLVs0D2hi+Up30aSw2KLo2Ft09ZCF
2lRD24SjSacjttIvYPCvFrMqk7jcLppbH5JY19ju59vawK/77Ivt9lWbGK6l0yCUUL7GGcp2eqkf
BzrmpjRpB2c4KvXUovWKoQg0Gq/5aDoAR/iqg+44TXSzkVFK91UebVzpNEenBZLdZNcm/oWltWSz
MZ/JFj7KcSppuHtPKwzCbhioY/nIJkmxTDVF7ObVFphDw/zroBTMgkS+q04Q+RKzTE5WXL2IEdrA
4oPWQZ6iIcah3FCcOzE+q//KoDF3tYKJKShYB2jIhB2/H/eG19HBYhNBNBwR1GgU+9T7BAWOu5Iz
f++jFi9HhxK1nlL5XojY4ASZO6v13qwl+2lVnr91mxbtKAUVZoeo77PTv+Qx8dDiUGR3TbpN1sye
YY+kcfrJmyrnNKsNq82UhkBD0RiXBtauWH9dy90waninSL1QC9uyvCJgS69KdWAo2BXb1qYfk6J3
odnpMWhFsqXGyvCmKDyX860fkEbOCvEQIzu4cVXLTO9BUHRV/mm3KabGMdmjKbn+6o/wBc1aq/gJ
fmKnaz0RE839k2yNo17SQDJTPd/q0a7p6+9VbVTo1OZZGClzYMveLwaNlt4fxNYe9BeoW3TJzOIe
iUG5ElaAeGlSiDhCI9ci11mbk8TOx8qjdlAlFLpNcH2bPrIOS9TTiS3YhhEagHs1HyxXVHsT4z29
LuxT3eqXNqAYMUscB6VqZjqmuK4l/OJUCi5zRV4JoGIbvZbg/8Z9OsF00SNq2YZqQ0sD3FshXuKI
IHUd6L6HMclQubvWCJwdcuTDviSTmb0xPVQdTb+qrDsiLPrOgxrytYbTySKdbO80V3d2rNOs8VSH
0UcUiLhR8/1j5czyAUB5SFvFedK9cyC09yWaPlN/MXZpkO3XUzeY3G/cXEt3k1lhMWnH1Ql7MfBf
ijtuAyKZLPH4m1RQ5ZUeOEYmKzA3BQerqodsSWXYxbD8U8aF1N33AlrotpYUTofC2Y8BccuSPkUC
6n0680kvc7ZoEjITh+TVUsgMyRqdQReYNPjyIBkOFcoNZUWpOZGeBikiOlu2WYTgt4uBZ5t+dyLh
Y7wUvLgwKfaVgSunnD6JOAXSIDNqHZW49GhDQfn8oRs0JxJZXMkDne08LdhtyupmJeKTfneyAXkT
7BK7Pg9Rcxu65Gq42ZdfPAQBoVFTtDaEC6rOai5EA2NbK6c3sC7DtnZZAwz0F8yRJMLQ+2uAT2lM
nXBKQG+VKDgjWAbKYm2nqobiipIqBddDkIdmf3p3pfVgEO97BRCRXhIe9RnRYMdQomyTBIkOg5jQ
yHYlra6RQK9Iz4MPhJ920do0aAv6coQf91wh8iH80UHiN90WN2dxvpUgCGn20LhhAuNE/9gP1ruT
kcBV2kGn5ZiP4jq6zY7tYK9nLj0fOeT7yKMjIAZsjMU+j26TPlDABTK/LODiKouoTJ1E0omuIuN7
UYt7VzgveQIOSKG82DqIHmmWLX1FdYgJXCrJ48Iv8CTU/6j+2QrMWUbWYU56cSxwE9SKH+I5ok9L
jmYnMJuxoHJIMNee/RRTf7NG/9Jk+d00yptVMxaqIPmpSaxFO5ra5pB5+0J6zOcJiYRBD52IDb9f
ArwOezJQffqexNiZqjKQM4LkSROn3cCSIxqa8ldjoUZU8Q3bqZ7ISax8myU4nLkxwEoUFX4DELNo
qsLoiymRaTHkDCJwP3RbeZRDgR9UUwTXUvP3tWNe7Xz8BpsxpXTIAHFHknUMi5TuQEUYUbY70Yhu
5wvrpe6C5kyTLUwFYlSuAdJDZE5xQhPuyRLYdbrmZz10HzqScDtrIQao8LZIRx5BYJNfxFt0CP5q
M4LfPyeR2QKqAzYPpgezxBxaLqKR3EjVZhpasgcbw2xor8eS5lwbd++IaB8ypO+2rUdP2+u/MKN5
/Qs8JbtfVf2lyWd0yit7uORww3Zry69I3YfFNHD0Yph3CumJXhxGqAZ1k3oEUNO1gEbi6q46dji3
gMChebOb5/RLNQVdv37vTPmSGwHFGvKNcWb0UgiGsle7z4ybb1WrbXQNasvaOwPFv6lF8KOVyw85
sQCJjN5nEyQswkYdw/vI/j8aDivp4t9RwQZKZ0CrEd4Bd/5/SU+tyUQDA9tDMwBDMQ9rU5TOr+9n
WNRXzssCOPRYdpQRbS2iaBZsV+xCNnCTKo2uu4JH6T0L38TGrrBKTcpoEK24aQrJ6MWERVHgndbf
nGhSw724c0+acxK7CI737sNskeHo9TkrBvK3kXZkoBp4zdCcSUC/LTH37b/DyZ3/hJP/9bUtD9Vz
7z9skoBxibLOmv5ImnYsWDimxXgIPMCjGlszHjEPef0l5skPkVJyNo1vYEVqKMyFyJgQZHKgAghX
BPi7WcF8EpAAOzpLXwQhv5pOBWBL8OE3I4ATfz843L11F6XAtsWl6DIWbGtmUr6MbcREAIIcaemX
CpsSNU6RO6Dub/E8/sLaK4BDVVEKipr5RpT1U7as2GqFK11MUoBWnny9SY95cqn/NOny1GoIM//3
m2b9O39GYcj5oqbl+mgZ/oefE5Sa3Bs1qztqqQUAro5eF3qUKLqxlqle7tS+9KZyxFSonxUeQdfl
JGzKcWprIWG5eiLA59LR3sZKe4wbc7+CYxbkQjfLwuLhubMgjSsued9x51yGUKInz5RJf/6FZrOt
t9Gkj7uQIilwQyzT45K3z1CY2FSTk7JNTChKqxn437++959jxkIRxIaF4YNk/A9tgHhocjNIsWHS
9c7cp0WoRX689RK2iVKL6W/hVLOC6XUTEdjOTy8rSE+zeJRpqUDgCk0ezdGTg7i71Xg7Fr/j4rLU
leOpq4FYrgHD1GB7AdJAqE0ltsv77HNnKuT+qqLkhBgrlWAgWH80RD0kPaJg+Qs65GQJkDnSiqLW
kSqQ3U56Am6ZD5Iqm0B4FNPR06H9L/OKQ8qk3Zydrj65PoIOkPNJsBPUYJ3UPgkFxPJj/EONgjaQ
RfkIP6/8ELSgP/O7HoE9iue3HGjC4nXIv6vdlXZVTUCO8foaKJtZEILjpgBmnxqQWOF/fyIYFfw7
qQr1TsuEtIJtFXReBGH+7wLmwLyrixmTmUygDDkSrB56H0NMEyZZWclHd3ERMsX/J6ya4ey6jRm2
Y/LFnlyjvr4x+/htVoOvVjgrbMou0MMekF5z0fjjQ1pafW8x8Qwq+ld/LUqdcbIRBOzGJttphvlL
l8tvL43vYM/2sktfzaD48nMWjlJ7ofDBhtqa9FBAleWtq2874T1k9nBfSmyF5ybiebg/G4XjRG8r
3WEfmO6SudiVnvYW9QkaLfUgnwJv2vVLf9GaXt/no4kIZOVcKkM6Fwe4a57Dq2tpkyQc+jqW0zkK
xpZXKuMUSTNMy+apo1Z3RFU1J/DqkGMQnQ6aHOxsWEvKjYVe7ljaIG+Iu8Lge41LsZMFTyHDVjib
1YNAd6zfasVvC2IkFaS5bfFVBLjY+KxNjk0UuCKp1r+bBHJWqz3rY/xVlQX+SvDezO73GlDGZX1z
NTqYbTWgI6NmhgJutZ7zukTtVeXFcZ3+8LL2FIjojZXyrlJTsmicslVtKCn6HzJwfkR6HeYOrsjt
GEEdCdoDZchrsxBxBRoxwiJGJf/wUwGDiPi3NnTkPRjGL3ucnpuyvJh64pIkgqFPLaLwBaPkKn6P
2+K4IlX75JeIhw/NVMdKyCFgjHoVlAinLBHHsrXdmDNSloSOnT6InZaTiaZNdW1d7zXXQPAqVJeK
OLuiMxUYpNgCKr/6RXLyYwcq7F/4tkHlHdXIpNPLgTyybY4pGFKfIoKXUOpQADo7oe2Uo9BlV1yu
2ZWo7dcm2Hu7fh0M8PxNN259lQoTye46gJH7brCekS/9EalVyFs4ud4372lj/lgneNLWSehUOFJn
IwiAOoYA05i3OkN1En6aQV9FwbUd+LHtdz+WN8fSWGzIezYO9lEOObmvIeuI3BjJM86EOzT0v02N
+Fan4jYr3gQGR5ue9Djo2Pz1qEBFwY5eNYrnYWRgKG7hL7Sm3b1G4WQ0KAUshPeGgj8KjQ+ikZWk
8jrEv6j0a9o6bJPkYhgtuwc9o8LyL7ULwj/rrfTScpPtpQYkUVU/ZLnsGh8iWy5pXNMZfxtyYVwG
4GmIlGylzNNbZsoTrjzyKMyAQo+H0JBcMBqBkEbJAh0xUY3sJ3rgHOwluTnklictd4uwjnQagL68
ynn5cPLZfMnR60V664pq9mu9QGLpvTcfyTF6MKUOMYCKUwreU8cAvkVHiPJWRUG2T+19lXTmVprW
uCNDxyEGYsUwFAe3xwd6Qss+FMGkqqQ9mapN465XwB5AmtXR65zdCgzqofXM6GHwJPDESaIzqLKz
ldfNPteq87KkbthOugVreHkwqZofklEDyFJVp7KfzfMSLA9JZec7KDA3bTBqDlcvONTgvWovOoCu
H/Xc4J/pNPFeOt3XZPKqo1FjEChdnoGkWWfP6/7+ibahgQz9WTP158VABxf42rHWLTNMXOvVDcRy
Dvp3ifos9SWgKDjgOnhEqh97mkFDnx5Ekk/gFRvtYqJfC+RhOjbRol1SL/PO7fK1/tKpV9afYNTR
BG1tYLbVjC68bzkAAP2HBfD60ba94BINS3bwK+t72gT5dYontH2WMgyM0qE1NesXxB4fBvKfo5DL
Y+x52bHICgPmyADcvGiwxdAwzBBjinKHcJxLMpo3QHTOYb3K9SosDwWNyuq+RASGJRJVC/ghpaXi
z8Y2Ig3dCmk5qG6PBzOek5NbFPR3mhyrsCzYOimn0wVGxLqOiF1B4dygebizlA9wB0Lw4pfvzQC8
znTiU+617qVWQUhkwBL2J7jUkM2e7bjvj9LxD55BSSUn7qTRMr3DA98v6RxOpvnbklm+ywazvdhN
316mxPhsAKfvS+U1nNQT/sF+Ge/Ryd3l02icPLuimUOV8CJNG/PSmLYha/H/sHcey40z25p9lX4B
3IA3U4Je3pc0QZRKErw3CeDpe2Xq9FGdP+7tiJ73hEVRKhoQyNzm+9Z+iGL/OU8npodHOnKWCNNR
6YYwIfDBW9mFWO6cYbmuei6XJDBuTcZ5M71yRT+o9dlxfoir1Tj76XnlDYxrXFEYgkWCyGk69EZx
jsdlOOilS5bctmt/djSvp5JhbaaVJkqYLcZthcLpjMA+O2V1hPYY5wI1QiMfzqSFOSaTs89KzcaT
eVv1HDFSXqhu1hyaHti8Ik2uUxTisMEogZKMpXCDaMb1xlkpgPMeJ0pdDyiztCrseoz6lpcclYWr
HgYqwPn0FQNal7q6S7VqVdKbgbz6o0jcJ7tcn1R0AXKx3tInOwiTdl489L+YuJrvfdp9KLmLNx/g
SL7Ow1aXfgYHCjiyEvDX0U5Jo4t5Tg8JhqrFAYTV5e9LHF8oeXZlFm7oEUjTrmPmkolpTbjaNfqo
vXqXSjAtS0RrVN7OyRZR49lIjGvDZp47TZVwHQPaX/2jipO6he1DxOUhyZBbFVHQhRr8Yyl2hmnb
h0613sntU2nIMb+g6u9Y+/kUUDSze8aNIbnt8zchpcE6snPC9O5xbcs3qYeV6nPXQoGOsYlW4rzt
sQSkmCCjmtHPsmou4mXLrk8o7fJMjUCaAy+gj4guB0yIVk4frmnDnPE/GXXFzTjyOgPS57xFdKaN
LakVjyiTzBo3+uZNafunhMzdS/fg79Gp5+JgjOJxHdLpVJUQ6VIrueoKUe/1fq88W0ogDCmuDDud
XHRCZ7/zWpxlCCm/LOZfbzDP4SezyG/befVBBpRnY8D5mtXSgxqYx1lrrzs9eIydlV6leUt2izfE
FY8Oyt2ySL/WtuBapQU1ao+5RLm7bkEpa3kD3NJuBr3dmUt723r2sVpcjCbOUSXQnlQbj713g1ri
RpS9tZ96VFyD150KVU2TfsBAOzGZ6laXRIcyXrBEMNd+rM990GzXwnooZEGzke4aLaMeo4MNFclI
0GJdOia6KTL9qcf5wr+poFa5eFUE5W8OM73NmU9PFc2cz1Zk5TRksGTE0eeUgElUZ8SaWNQiCSM3
mdlcE0SLjSq2zBH5iTcVLx78F0DIv7CmnWL6K/iKc7HVM4GTiDfdn8oRuYo9Ez1VMXERzNCtNa4r
Ft3yrde0fV9oL+oFYidC0MP6YFXzsMmc/lGadmzWB1bb9kXGnqp+EMExGlon3sr4vG+7h5zWNSYZ
Yt+Sok2WkdYnWn2ZdhpTMYR3XyzWdasNV6mHCjrqUDr3TLhgLDeiWslfgM++CfQG40wGH9mF/MRb
00fnUTgw1eL5RQehvTM9LpBB8PXATjTRIfCHBtVnhkgyzktWXTshTWBlLb8h99Ofgno3uWlwOUgr
aiqtSDA8eGs2fTqVImo8ReAlV/4Uf2jxVY3nnGr1k25FX422Mj0S/SRD1Nrt7NXE5GK9FRXvNYIq
TffIG0J7qm8YArFl9cHqMhe7VIvfjYpjKKNUNmxmX3hvq2jfjvUSvOpl+WWYmAXkdTsYyZ0LV2Ia
ms88yk+GLICUVH7x9eqnfOk+JiqnlnyPM/Fv441QKYJ14C0GKIcqso9yraPz2jWn0jKRi8FiJtE4
Co1LJ4hsZ6tpEKcmC3Pj2NoHJ0Gta83Zl6qIQGXdxow0Dz0KgVubprt6mDmwm2gyHvzc/+3PwTU1
qJ2Ml5Jp3OmTH0mtFUdAWofq+K1izNxuHUGk9utFLt3v32tZzBct6uwtYNAf0/s+ARy2VKMbnNRj
BTMflPls7JeETB6ROMthj2+CmWizJQiqrUNTjyQ40nPXwxAJp9bbS9OKzMdlSuIspNfEZLxInoQt
+pmlZsCh8tdn1m/4QRgGpcND5UdNwq4dJw3mmaGAKBk8KuOUcmAY8qRqF+2pYlpzhZ1aFeBU3dqU
UbPHuOBiELhvACqgK42x/BL4lVJPZYsqDy0u1JxC5HGcDWz2jGBUDQDlz2GUIicC6i/Dm5DSyqyD
gedh2kNfPHWuQ9xLZD8ZzBvy0XQE1+M6HMrahGiG9uSU9gZiLNeni5MW53RJKraWp9F2+TKci8yO
T4ZtOqHVe7CI4dmFzLvRMOlq19Pq3g9NFYXAs+jxDBNVb+vPIlfZnBxUDF200TqE5+Rr+Mnchouo
OtrzvkmQtOqp6+1sa2sOfIvKEaunCztRFeyw084FkC2jItEvBdmeegt2xoorovbVTnT86Vzc2mzf
9HPF7sqKlJUki62Na9+jQKv3BAe5sHdttNwai4EAA9cFiFumCja6t2EEE9dTZ5yVQVTER9sZSY2G
LVZPrbpRDU6V5JoTvj3Lu2TwCX12qu9dWb9ag7aP6/W6F1yoynUbefQrnXYe99b7GMyPgdbP28HG
oJbOlX3KdDCMTPyqsUHsh9K7bBgbQ0ONQn6z6IzhgwFTJ9QedBOnb3RUmI5l1JYr034Grq2HpZgw
lsiKjxPbeP56v7qkNn32ArwHMJe+ukV81bmG/tOD3wyHICyK2yxFJcToFKoHXDbKs6ycJ8nanljR
HgO7fVUtt2Vhr/OH5XUNjMtMXxkmvmYbpPAUxoJcqhSqbRtkr8rxhlOUfTUZ371ovZnRbYvaexza
+RlEJYg491FE01VXOwdf5q8jpQpUY3i2JNeB8Yj1rpQuL9ludlvMsrx5lU9qOrwGocXZJqlzSj5p
jeC83eA4CL53vqzpbnvGNCIjTffSjamurtxa9nbbX/iViXQpf7JjPkqdtadgREMXDZtChnftwPKs
LrlSdmRUU0M2isbpHUZkTQVcbw9AIAub3H3g5LKy29TRP6qR61LTkv3ksnIGJbQDWTn2PbSuOjBZ
tSX7efyuZcxXlKSC75a00YkNkihXeqLGVbuMNEeiUFmV5XeI1IJefUbRuaOZ3zXdafToTfTeI40m
dhYZI9U6K9PoY5dDf32a5zKDsQVyT9c+J3v6NUSCcZn0K9s8ZtruMXW5PBoKGOps0Lq02anrQtUQ
NBostHx4QuqTsA+9exkzI9rMt6pzoRpYg/Ob2WgPyksUYG3eaIganTUDEOfHC4XE9TmZNSQNUbKv
iIepPfJe4URhhC+ckFYjT59TgmoLiBZ6EuEe4PqgkAjGQJYz5vUylidkM5I7y1h6tOApkIOetK66
DcC8ojqsLo2CxbcnZkpjDcUDam8CofloyR3PR/KJlbu4lfGYBYW4BF0j/YKwIWTtS0ZaBqGnOspZ
Yr8I4k5/puCjLF7Gk7e6Ge9Spy/Za+xiORR1Ut9ovFjs+Ev2+tIEfcraXjdTdlDP5ciu7trQSc26
9pHE/6vSsERD8zr7fPOhMhZL0pxc9SnbgYFKD6oGNKM6UfXmOTYQnNKTkF0X9GduqBPt0cFt9hne
w1YM6162MJGa0fPy+VrK7hZ786+e5HZtgyesDzQuqGWgqDev8iL5pa6h1jDE3ps7DCtevYvrZecP
OEwko0Za4twZGmPhx7fKSOtLA75083raR0GRAhdTcMBbQpghr0x/Kt4oHOkrebBaKUYa2sYy73IC
pTkz5cF4Vi2OtQRK0LgPS/I0fjrApTezzd4Tedf4ct4qUupNQOkCPgPtpar4Ys7eW1qK2zRYsFvG
hup/g+FvLbTHyj/JEHuKuw07Z9lXl4uECZReXu2b+WDjB6ht8gZ5si4psf0gq1MybKFHlm6BxO2V
q1DGc6lEIVgl9lfpQFSyEccq94WdUTJuaWojn8KtqR0tRgq7uIJ2VRpRNs44a+WFRdvn7DD6F8xb
g/BjEXsbs7NobLCg9ZcSDCCxp2daDVthxcP2res0A0V5eZuuIwFK7L7hhYF+Xb6x0v3Sg2Uv05lU
emvtvrxNPKJj2fyWq17WjDvU/hXJUWxtxFx8yBqkGIkhlYOb/eM5hqUDyYHz2s+xBut4fWSc3lD6
HfGJrpFzEi5j3tRHSCbgkUHFCKaaUbQOYx9knbaS5+bsR4+Ka5Fjs2aPRP07xMcaJkDe6GOYO+Yb
9Fea4lxXaU093QdUPms0zlroRfweXgNpSGPiV417zUUMjKfFxm1OCtFuYqO9Xwq3JeMl+Rv5WoIG
f+zobCYNIzGnhQpWcELdVhUzqfzkSx5R+WqJ1ZGRSUdHb+rfNenSNrd0z5qN4+SXFRXk1amKvSrz
6ySmxrbqyo+xSK9k5LTmhGjEtvsiS3EVV5w7tFWedYMyDLR1dCUgX831pR0x4HoUOlwZSDimbcDv
WC/UmtFLX3qWIWjK8U9u8LFcRN28pyy+4+2S6NFM/7bFE9nMo0fq7FPLNSAsdS5l0npel5BoI8dS
QbYbl1tJvqBMRHtHOhzKbvjUaXhoYExCc2IhKb+QjlLcjbzTaATUU8jAbGm4dYZpi5YMwh5oL9QY
0x83yw7ydFdrYp6lvNyY7VU/xNVx/RceLSVCMBVm6omPlN/549dYIMbyMrNhLft+FZ3paYai1dyt
rIErZIGfOnvyqGuFKjCkKT5ZqPLWDmapkhhSXT+J5WHgoMy7KQvmVHVrfCljL9ujH9rE6/Us8ijs
0w4Vn/e0tH2DjPtJFRNUHUPrFyDrk/mg4BhdsaC2zXvUnviBppxl1A8ScmjLOydwo62EM4dREgcg
v/G+f1xttm5GdVJnYuzd2HwtNgAkxgjPYes4Dwkd8E2lrcd54ByoKjZ2PZiMfZ0fR4l5Kb36Shtt
GCTu8tsXn8qlHrU58pKAYz5Sq/FJUp0mZfp0z2o+sRWs+LoCYbahFAYMZESU4ZuQ8aAkIxFlyIR1
yIpatusUIGp5ToyRPlq1ld133aP6OMmtTjTPA0uyrKyUNfUYozm2ZEZegOgP8fCXSqCHtX+wrPF5
ErMdmnw/OYD+g2IsRbRLNLq2YrS2s5gT0nPEt4IEg/kdn3lTn5ZCJwR0mSzpSamvLNSjLntd0vK3
mbBE0J2bQrHqrHVItkwPcYaGSSdtd3aDkEsU7kUa6QuSOvuulIqPQkzXbWeu9GvSa9tHg9Wt6OBK
KZ5qYoJ3h6uS4uxuYmuJF9fewDdONy1V0q0OyFZJLgZAsxvXiS9dgpSwDViPo/XTI7BFm4PrpfKY
APzddV3LX2WLG8PpoAB1Hs83A9TkCkXYlbs7JR5KXLR0S0x62oMmBfFZ/JodS6kYemP6nQ0AkVPe
ste9WSYNWQdJbih3ctkTU+Sd1KUB0jo8qQYwVbP1nSqg8FW3RCUvCq6S5u0Vkysf5L7ZokGncD9e
QKjCRi5T+IzukGdwmfdx8aceX9QSqtazKntLXZICq0FLab8UQXqIUuoD7jQzyqDrrjx6r3vS/DeN
EZVG2dwl7efkj7+blr66n/GdFSYhW4qqLpw9DJhWftmDg1RtPIUKIRhvmJ8eUn99k9ldFQdHPxWb
CaGOVbkUeeJDu16aUyLxAD31GvTLe7sJLjQtOpRG/q6gHKXGClfK0jQegk0nRR9x5D8GAxFYZBGB
+SznsvrlAQVQmg6xJmfhp79QHFLcmzeqzNnQ6gnxEx6CyUuPCgyllF6i3Vgx+4ASDsjmX+4iovXj
/BPJE5FRNEYbu80/FVgI2C3tpdpiPqz1Mmb2Z9YXTxJgJLdNvc4wadTdh1/3V4goP1S7DrXfYemb
l5VpLWS7QwPbRXIbqHJKzdA0oLbs6ewm8uLrhvoRi+ZJNYANj44dBZqNHQS3sABvIuR+O0wZLLUx
mvchepDp0zwT3oNxRJ8q7WaTJwlWRIellPiNdnnl5oEZrpX2qYrDpivtxDNTN0C90CFByOrwvRs9
SviqY9oIyQEKIoaz6vTnMBWN+wnxW6hOUhqjU+hMbliC9paNeOZ4oJ6VR5+TG10PDchyaC4pE15K
rRLuhaOK/VTuVmvXaRntVp+eZuGm4PgR2+c1g/N6hNkWgCYkuulhtvPDkLkvhsmSjNr0PZGS2sTo
dkFv0iIlDrE6/57RPPE5nZqXwfDbLe2dMHCHa7RmCOElSkxmabNEIuH3s5nc8SprvsyWAB2gUfyU
5XUGKzHTt/wWsg6SNKbaqONofjh2VW1H56NwZhyFEichMxtZHU3ZAaseHoM1e9gSSdkKfu1J+6yU
gthIQ7LJv1lG/SqpV6QCFvmZ7bRnaJ0so5X3W14QWYk0zcRXI6NoJYBj/qbsm6av7U3WkVCU8oMm
MgIYxhvt6HZltYtmH0qI0d8pfle+sl2n/h7dvE8GaMLuo926c5GGAxpPuJYjbV8tGKdNWlZhAwbb
MN1HWR1nBOZHpXW/JdFK5ow0Pp7wtBzbor2VTJE6dS5Xih4UkYkZZ5vuafAAtvQXLkJ8mKzkLHes
K7flqj8q9mEh336gXc66pu/aHA9xL2l0kETKQ2Qh0+0vKGL+VlUWY2blSPqVRLR7qqnzYzxNkQGm
1lYewmXNG97ydO9LMU/N2D8aKIhgSLWsonoudNVVVxJKmXiqK3eVdD2Zg6naEzWKs0X0UtjlH0vW
T+VR9pv1qmz8s9fQrlvdP6Vosckg0dXLr0XS4jz7w0znO/n1MDsy3ye0N0mLaQa4nId8G8w/qOjZ
tB7xId+p3d5j4WNDp40nfw0fmo2AWQytjKzkYVYRsSynq/x6hg5PE5muh/zrBTocanFCZpUBDuAV
cB7nF4tcKOQOjucoZ9zbhjmNiCQaJtcumvRtUtm2tJ1Tkg+TNbzhS351ehZerXMJuOHUcCRWGWr7
snwP6/LGZZyWUnmuI4rrrvXv1U4yofIBd6QTytPfzxoiEU7RVxdgYbmWZzuKYbaxRI1XeTW+yrVG
7f3Mg7+2EB7t0Inay16i2EY5l8yM068IDgaM9pQRJrAN06r5NdQPi+U8KoKUDHpda30rquACB57E
D1rMvIrjl+Fa75PXRrM+mjt7n9u1s+0avlAZVajNRvNxgy7LHkmkH8lQVTYUzOseWMLGnqZTVokT
NqkbJPrPvQABj7v+sRL3SUknGUvEY2uaFo3EjKUrf1PxLWP0NOaKbdLeYeBlK76rcYZBMcBxcDaa
sfWtgvwXM/g/SLh//j/R+C84MUx5+y/F1fafRONrSSD+X9vfeT38/g+q8fd//BfVOHD/y3EBF3um
YVuOY7vIBv9FNWaSKcRj0JY61mumxkvg8b+wxnbwX7quu3LGjm4yVt5DufUvrLHt/FfAEBXL47/5
lqlbxv8b1tj6T7Ax4HlGyXuuxaAbWt3M9P2HypUuS9O7s2deMgu9QGeqboohtdZwAFmR6p55QNnX
nBloU5+nHFL55udn9eCg42matMrd9hLssXSS+eF056m0jVO9MnuGsiA+tpzGMjnnOK+srYWPh0iS
PzrGBu/nRLsZ+xQWirwRwmeKSWpNAV2T0JKklbjrWbNSJwckIn/Gl3lhzW1yGOMyPrUBzsSwvK/g
woY4hZ6L2icRtu71uNCP1XQ9N8Z6ztGQuYvhYIa+QfbB4LcMG5XbNk99vD6WuhgvhShPGuXjICe9
dZeckhGC/q0X+xWYeP+OWg1KmUSmKZac81NfkHIO24hvD2yTfRwMg/rr0oJnKFMGflXtHwutHMGi
BzTD/dX6+X3fxiCOhpfCaT24QW3DJ8x2k8+QQ680+gNedzwwTkQ5BzrEkAZfLqW3DpHYjHqfB3xj
UzXDVUD7CBbNlY14cKetzktbLjdOXt0ZVvrmNKgKClHeVY23rYjWj6t+7+pavffHtylgfiq+Cupq
saDHka0H+YRD0gOCTc42ts9lxl6INoAFTcwLwTjFlTJtoOM7rMxtPdkbUd3XWo1woyZfHTOM2NZl
MsA9jDmqs8c2hBAIOoGxXiRp99owKila2gejhfHVe09BYoC/9ChnAEwISvcqMCKOO3Var72TfXqt
xwZHXrPOzYUQHXXXuP1oB2veUEn5QCkxIyElLYoAtFWnQYg/QvR/fIueTzkO+zinS1/tVixYUe+c
xzjdz/BSLD0FpxohFfPcUweMDTcc7Mipolda2+2XaTLyZdHX9ZCMC96oO5jXN8VgfDoF31bRPJYT
7b6hWqisJc5XGZMHZe5FNtBIGr0BCb9oSuzp64VGghUUBsfSGznxuuQtFUSsHoynfWcO1t5DNdri
BhEieIeOXWw70d1IYZbOnKigSTvK2+y1q1M/GC+5yaFCjQMI0nb3+hRdWnOwl+dTo9fHWvfvYkPG
c2xKobkWt2lxqoR2k4OBRnVyxjV0Y05LH1rYOAgttYOol2gDU+pjNeZrqkkoDIbsZkRPehhyK4Hl
wv80yrtuXsZNq+fPnRG9WFWAjcTVmIyz7OIUAZYoR5SHjflhD/qtNmLShzze5sYaNn4GUNvMQ9tP
asloA1DdPDnC/RjrHsZoacLFha+bdIzR0u117+TZKVjnG+aPMAFU1O3WtFJc4AKdt+ttxt6+rZgV
ScmbqbtFeyzj/IXxyyIc82Nn9TDDF+sAF/eq84dHgaotLGBcEBXDBjMRi1Ru8cyAOtLbsIReDAkz
E4jFsmP3IAh/iwEjhR3rO7Ewgpz0fjuSWCHrjO8GIuq10JkTHjocVL2C++XntECKZiF8rl7L1L7V
EkZn5V36bpfzSZ/KXdR3D5GbvXM/pZzgHn1NCwi3eL+nJqXFZEXZZdrG91Tvp/EgJqYO1vLz9E7M
F2WiTLbsHCkOg2NCx7G25UJJIq+ym96QMyzar2zQjjFjHoPucej0+yBu8nAwuKanzLodk6uio8qY
Fv2da6XPwoZl1EfEesN4EppAllyLW7Na7r3xULBLcHplb5PlZxSG3a+e6jbVf+LaWJsv3EJ/CDJO
ZtOxYHwP4lN3rtEWHBFQ3/RFSrmHdmlTiPvB6nAxV8OjUSM1txcCumCtkl0C2c5f2VKSMXoAIf2n
t+p7vZnekHOjUFira9uUBWctOPDJt75n3yZ0EEUGj8wby9/a3D0ZwsJCaj/VRXvu7dWnmAvxDLDt
VOj3EZuANy3046tHIQh20+xrjisM8uteo969G2N2kwElXMi4Ei8Nth5Suo1h5ZuMQgv4Go2UjA9I
aXmsnnSe3vTpeKDmJsuydMkh3XXRSAUgDCgUslaMyW3mO3/WxYZTlPg8SZpeBZDOdo60f60rBsRh
ta/Tyb5gjOSRqbovUap/ehF0C1kaTFZ7xIHmXUbmtA9mceEtMB3pB96mdElmvdvZKBp5Tw08rTmc
zOJ3IlBfxveQoIqQmRiWdZpB59kINThmGvtg4yCaCc6QzqURFVJEdVdMTFLJrCvwe90+mObfvjXr
aOLoVbcU0eTVNa8thULYgEaSfK7OupuEQ7ViiJJNFnRbsQCQ194QMlHQ7oNjS1Y3xGKiYFiNIfHK
NWXPP1O1VmFPII1Y8X0w42d0Wfexjw5gQpM/jK1F6wxCXO/pv6poIA+0EmpF/nKaW6sOJVrObLvL
WctvF2zZPd5rx2ORrzTIy6446M56b5R4SttsAtuEQdaded7cvgIVBwcVzqrI3CMWxH3reC8zGqVQ
nu2BiVG+9yOLLtmyj2fzFWtEDJfRei8tJguKGGc1Q2XLX5UkeS7zZzAPO630rgphPTWG81DN2B+9
eXzNvGg4rD7e3tUiw3bB8Wn9fYtcUS4NpyGA9ecn4TxTYK3Ne1SxF34woCVjGo2JOijo3FvDBNJk
8kd+9Ri0wb5v8t+2QCXgAplvmK6i6ZkFQqW86DV93HpOw3o3O1QPvfZQV9A7yGEZ4edw3kwUjLpo
wKW8rgl+tvaXI8p2ozs83uicuRWmiktCChrHOrsbZ4hld4e4Ko5uw6Bh3T5PLm+4SdenYC4vOmGT
4QevqTGlJ3LOjyQ3D67XAhEU2ntgYzZunBvMFMFJ5NbVgIwPXFfxNghHP9QNGtLeOkwAnUJGgut7
EbfFwQ4q8yKlokmZopZ2gke34RJ3y/a3ZWeP1cKS03Xtp0WjZu+3T1auB7usEcmmKgr878RDUc0w
NN16oluQb5LGfwYp6DT+EwXgJLS86CXP3YTpaN0r0P+bxa1VW/7eLaPPquqoQwaETx74jm55cQf/
HKGzDlMAiAM0FbpY87vVNJgHY/26sd7XGl6LKB6NoLE23mt5PdkWsYCBPqEDH4uoh1HGtk3bv9Rf
UF2zfk2cCZEeIzfjvwDcfpkbenWWgft3GigkD+Js26iwxlEwt80tw9KaHgy/+QPYgmkodAP9jx6m
Qdj34jLv0YgEeCIX1NCQsp6iQKr5Ev229xpKAyiZfGYxUWdxBRJCe6vls8lQ1vjGhFdoF6dRZ84r
vJRXapzvGV73Nl8pNGX3g5ldG5F+5S0utI5Sv7B6mlM9muu15kQ05bShZH5eqmDgJGsfVt96qzT3
AkUvSvSieBgL97I2+Iz9HOGB1xClMla6jl+cel4ABjBgqbVYd5GdsPxtyVgfNUrk5LH2rgvob1fp
/MvJ1ojFq7lFIlvxUcYEjWRHmw+sZJAA/IX7AQ3tgFDQKfKPyjCoO6znuMT7rPvLnwz6qx5jEO48
2ataVmjUjKarKTuXqA0RgcrrvBXRY9oj6qKv32yiJL1CRDBu1sSxaB/f1VZshwz45bWT4h7NAK89
xLwA1Z1NPkW/Yzt5dP2VMKWinuMsFdtZX7/khkR3Qgfv7ftMa03aeMnv2Re/vGT6WMbh01yB0Wj1
O4h92R7mWCVRdj9q4DmLkamFwXSY7AFKWDTeGyYSAUdcGl104ZoOpIa4exvjHg+t08EROeR12PRM
uctS75eZlRdR234lA1ssFOU3YQJlBsk6zAT0q5nfGZBAQx8wdjJolEMrcWXo+U1g0DH2Evd9QAwb
VdBFKFex4c0h+3g96n4Yiw4flluefFcz0Sy0bP/jA8zUdwulK3Gvf2DBnUvsDQYNOUYoEP8js2TO
wfyHBQeGjYPm5E40sFViEVZDtovQqO+AjVN3y9s7QZUptKg1HxMjJ2R+mu3qEZku2z/TKlAt4J1E
kywCphVQj0N5iSfBJFIeHSyGznzCu26H9WjerIl3IyL9xmxgC9IEO6GGIQnq3TD1y/1kjpdtLR7M
TkAlmOrjuOII0oM/drzcU3Nyjt3Y3i7CeNYb/zVqsksNiy2XLheYjyHRpXlRYNlaV4GIRzNPTBNL
jgN6oqU37nJmE3QzbIF8pY1VsUK1wbNpRKjBex9xRKrroe7ZN52VhvlgPOdesnN959BG07yZRHnM
PFhJ0SPmMizihYxqbbQBbsYGSJ/B0dKrse+SfWqBikVycbQW1ih4fxTiXyNhDKexjBFJwhBOHjXd
pTvrDcOmpwJ3dstLpswgDSgBQ9jJsw9JshbedcNxjZlqMNTF52jqB6OdLivzxTanzzSJPuJV/Ao8
531M3OfYJt4OfFoR+q3deF/0VO9oYc9bL20Oc8IUnp4IKQlqJzScP5lZnVDgX3bpzWywX8ZRffCB
XdJyOhjWeGxNgoW5LCoAcEu9S10arTFssr6FFCsF5bl0PgU6PpnVK36XwA65OGeNjC95TbobO+9R
ujRs84FElaX5vbla/S5YoNn79n6MH+nfAsnd/cGqVZ5nO/VQ/NkYvfBWqJtclRnU3WxAZOO6oGDV
j2VJ+7zhXJ/XcimPVSNQ6S7rN9d0kkWIIL5J0lacBtpwu6BpPtT/K+YY9V7XxttgMClhqAdr+fJV
BA7RcRHW/zw2N+Z4yLQ5WSAzg6yRb8yXRY8JjSDDZRYI6zrDBhUCVd0IrrSxq/ppW7kZrKhWoA5Y
0VaHS+L3Oy3lGeIgpaSQ6PHbJBqdFoPkz4J2L/d0ex8UpNXN/RsxTvN+/S7GCDCNjsg3TPSuz4W3
DBumDQ3bXtJu1aeFH8gARKePtzrD3M+DPALqXmNAumRN5MGgnMuzk5iAQTlpA3An5wDnWE5cIu/K
m1pDu5ZrBzDEuGEKka/YL/i8Ra/Z6+6vu+qvPeYurVy1IGG/764F3PPKTY/q9ea+n9FpybDuZZ3N
7yP3fZRSOUjBKSB2yUOqjko+sOf3uK3/Ov7qWKtvR/3d9+mgflY3lkRy9GNybO1gC5fqXh2KFC8S
83b+DQJWD6qbjk4zF3yxbtWhUG/SnDqOzxADRWPAMjM4nfZ9mPH2Mwvo+/jiDpnWnWZDrw4ih7OO
Ekg1nGILZRcwxO1gLvcssNXZljdl5nqHFSkFBjuJFSYHOsZrPyIxyZm18s8X/us9qLtI+BGbmon5
/Zff316awM8HOmpuZ0nwpalen8dOq49uT8P7vihyjCDya5op92GK+blqfNNjIpM6eP88glabXMOh
9rUVhUFSGZCC/ORNG0sdyjzXg7rhEjmbns8wyn+fQLU+3ZadmPbqvUxRe1O4q75vdGeiu1JyoQtT
26vPqZ5C/U917398LBibFR0j2Ah1JkxMtecjRtKlUZ5NtNZHm06F+oTq9JF/4LYrf2ATFjfxclRn
MAoacUR1j+ej3VUeZanIl1fa//i6bl2cIpxgyIAgO6nXVi+p3i1oT5/QjdCwdpEcqitNHn11Jqkf
fx6rPXsnVyTHXL0dHDyxT7zi1os1TsSf0+/nav3rFP2+q/4I7Zo4BrIOIg+2eqgfEuegPWMz3H9/
q1Ub95irutPPFf5zSqnH1I+xPAv1CTbVkHOY8Iao39nqZFd/8fP//3kKqp/Vt6buff8f9fP33X/8
Xv34j8e+T9umdfFlqF8BJKB0DIQnbnr8hubRgOQQ6hMiB/U5zcAZN1Kjbi7mPutR2Tk92ZA8p4Vr
ejvXu6nW4c7LYPTU/qVZEAaCqsZ8cFf51lF0yL0mQDDUGu+q8oKm8Yhj0xyoEckZ7Zamb5tWG4/a
gqFK3dRBjYvKkLZl9bPHgA+kYnrM3DAgGkRjkcGotSmhCtryG/X3//3dyo+avfCxSBYMXC7cx8XO
kgshb6JUsAuonyPTrV3kFjyKNa07ph1zTa1ZxPvAcWMUlfwijqXc1h8hy7NCIyYpz+omkNvGz48/
j9Ft5hCrX3/fVb/y1Wn/8/f/l9//PHOKpYJxWmY2XyoR589//+vpvu968u389ej3S//1wM8b/HmW
/+6xn1dXv2VO31sVoQg4WBg///HLn////XLIcFlt/32I1L21q+J9kw5P30/3c3D+8Xd/vdWfpxko
gSHzJJdSf61ePuPkMgr9NamKlqBxpG711905heKByjs4jpGDgej/tF+MGVi9ulGPqXuqL6N+7BEI
jJEOw2dM0acFsi/TSuS9ulnUg0iDKTnOcbyjaM42ksg9ljfD4v/zMzo8F8taTBCq1v1KhTHyJlAn
QCyXz+B/s3ceTW4j739/Lz4ba6ABNNCu8oV5OEETNFS4oKgwyDnj1fvT0Pq3Wu16t/4++yAWydEM
UocnfAOA6UNpW09rZ8Zdte87vZiZbHB7FzDCplnXtiWhpiE9vDV07OCPdXKefvR06jWE6NIB5H/q
78mX6QgVbRSZ+7WhE+r9yOwBN8SFPHla5D9zAvpMKWbE5/WzWRTakomPs2o+5/QO4FIPdKv0pF3f
EUkcx2hpqFTCIo7NJYY1gDolHHrT2SQVOp2FZkmiBNKeq/+8++W7pjE9slDwB21NB6uzxt9fxrBs
zj++S6AHp3mJSY6zWf/D4CjnGNXEkvp5xpR5zus7ixvz4936XQzOjT6thWDlnBQ3bdMS/WLGW50n
fM/pqunnv36WjbigmhXs1/ba2m2L6YzAa9GP+Y/uG45n6ZbsmoqxjuuwNoDDpl/WJ/3Ld5gQthQG
669YDLOt/OjA/Xi/PuihoKbW+Yip6se5PuI/OnJy3Yp+fNabmFwIvYquPq3NuNgsAUStb+ecjghr
clee0xj4VYySw/oEHWNAFO6PJ7p+mRQltVli1d4wuQNL1LRHySpPr78+O/rZBoONg8T6OZyT5FDn
2avbzgDohq4cb6sy6W5m+Skw0YtVhvnzy999RwUGgZbWOkYWGMTZ6H9/6QrKAK1nI/f5n+/mOuzO
SUh1WWGtsWvCqjsv8Rc7VNCz+tndj+3w0bUW5uD6nML1Ea1ve5aQQIQR2kUtY/2PJ7E+mD+eTtRY
JKnePCNqzFz748XTi9MfH9eZqTpZ7vEA+b4+hvUB/d2jwjmQTQ+77lNIuWt9KJVUB6fK5XGdaT8e
0Trz/GRAdWkeaYlEXn0edEV99uZTGhQZwu0Cow4dnd+4eHnYRKE0E9Lqa0AnYT/q+xRqmd7MlwMu
Hfrzj7eoXAxbMyJ/Xm+hqe/jj/ut360fLWcgd4xpgOnZEifC37ep/2FdINe5o+ZJLZh7aZkj/WKV
Mr6RIOyxjKA1LXMfQW6e/lbolSFCbGRrZh4iH6ZIT8jb7ulfUmhef7rolSJAOh1PpeqyjqXaqWr0
pXn54+P6bv3ONQwaDwQQ60iL9G0w9N9Y8QL/H1rxr2bRrmP/E7Ti/tq2169R337vuvZP2Apz/c3f
sRVS/YYTs29BisfkmeLYf6AVnv2bCzQN/SrPFo7gf/wBrRC/+b4PWUH60hW2Y/8ErbB+E7avFHCL
1UsaQMZ/wTH6z7gK1/ERHzEV+k4W762/eAore8YFpTKqk9mMD6WDuT2uvV5U2QfDL0Hw+BTwf7pJ
vyN1fraB/rsjCtN0bFPjOf6C5MgKp3CWCezzuG+xgtgsfvUq5B2TFS9GMAv/onj1q7qQvkAOpGzT
QfjJ8bWp8tfrc1yE7f/6b9Z/DzsDEdoqrYhvDrg/olHozTQv0iuZ1eWfr+xvDoUAm3BMfOC4Og3M
+flQuDFbFA6X6qSJHGmWvmk5sNjeayrYPx/pVydoLoojaSCMxxj4y1PrZLS0kQuqMDBGtVc+SKw2
guKUsgj9y/2zGPPVz/py+ljSwuveAx/kW5a+6p9vYIVDThlxVXbaoHRsmxe/bnaVL2l09BR0apNG
gX9jNfRhy7k+eIP3YIc1BrnF/T9f9a/aZeuZCKEET9OSjv/L/fXQ3TE6NVbIJxsHMw3uZa9V6KcL
RarLVE3PreN9D2iY/fNh1yv8yx2wpYTNB6qCNOXPd8Cw3NL2rJIhZKTQNrsb4Q2IyI3PdTc9Q/xH
bSK8S4rlkvg1SH4jvjZOA4kTh8PYaSB4+fJ9ItP3/y+nBVzLVp7nSASA/3xasqHKnCHXfuqcFngK
JWPpcbTOHslG/e4bMNm+qfkiAa+u2YVUVp/mlK5b1Q8vPm3TGQjyKEOAY//jlyXm5wn+t48JKBnL
E7BLlpc/n9fSJ9jikQmfjB7bhWoQCHz3w26eQdyODjOCVocnuk+VKOt/WVusX/Xd1iHy07H1z38a
rL6vnMFA2PAEaPrdaCLsQDfd3oQTIq3NdJlMKmlmMp1GKb/E8WtBS/JfRsvfLQLypzP45amMaR5R
YeQMlggwNnLyFzkl19WbPGFJ+OdbLUzrr3db+azijEvMmIRY1dV+uuKSpoSf40sAtqY6oG5xKyHK
jqYWETChvTj4EwERGTII3NjA0kPCZj3zx2e3sU+dGhCUMOdbn9+Zs/lWBYwd21DnaVSHqjUvVUhZ
Px0esHh/duz+uUxw3C4/aMSqipOrtFo6bMN0WbKDQlq7Co+9zEEUlPwd/f97wGmbAZTxWB7L2X6Z
Z2TKS8gZrX+HbsxtLRmgKdHixkUMdWP3D8XS1BuoaIwVF3LNgDQRE2oaxmfHkTeDgIRuRSesLnKE
j+Cwmaq4X4mVhgNlt56vYzs9xjVWTaF9DsrpplScY2GirJUWj5030YnEgGqb572t+VQ3eR2e5sA+
tMly6Wrz5LTf0j65Zp55m9pYdw/qADMCoadx2AuVvGn0vSYm6PEkFEMYjyIbQO6T7QLr0kuxvjNm
inx/JNpDRS3Wm8RXIjN4GVq3Loq1gPd927bBZuS6rEmekPt4n3U9klYo9nI/18Wjk9MtBkYwKJrK
oAqfXy2O6dCC3ghWvFHBph/n+dmKgTWb/XU0uDh/6ZHBIQAd6OYHHuNg7FS3La2JdrzHYyknDI1z
KqsBC5i+/YELnDpNabQZdCrAgxhl/tbkLRgAxCK88F4glgNCJschNDJvg6H6qoBDOBOXaowsPVh+
XYZ4eEjU98nXBTB/vEQj+4RY8G9QrIuVOteR9Q51hXETOJxJ4C9Pk43AK5uw8odnhUZ7nqPGlA78
vmrV/inVxrKyCq/K5RYUQU1L9ls9TLeOmV31IYoFEDLyX8DE+oM+XjzXn1sUMpSRXVHrvXX1nSL4
AVaJu1FqXrDL3GnGT1piTZTk18FDeMOeLnU9g0WiEFeGGg0xblABeE4w30WdgjEVuh0c9f6JbJo/
brckDPgp0WQNchCid0NBiU750a0jsxqNifmycEbbIuoOdRUb27ZOtIY7olNz/U6Gw3c/5nCCmtim
kWo+1ulD+T2nUvDoerhOdYU8M6/u1rP3gIdtJmt41vtuUrdkIletQ4uLxXVEn2ucnTvVUU2bYEhj
g21vUKe+6KE86s3ZNuUDOmANZmf09HQ7HFSmf8RVdiuC4WI3SXVom7K9SZP51YqL5s6ZOLc+Azqq
u4csWDJoqkNtBhPjwxZI5yTv1uGIDstboifuonHgSJV+tEX45HWFwISZQ69LifYZHSWyVRlzpTyx
3EIUHS9gAtA1AOuwrQPcfA2kLMMyoKWvoms3EEc4acnkVOlxnl/ahZhwXbYGvdVHmig+MYQq2uLT
lElkaeYL2tblDmEQ8yuk0QGDGXOBKACB/hkUW/TmlVUN5pClr2tC3FTSV69Jr0btnOq4++yiBzMz
BwaGixUiHGKg62ZSPpE9W5YaCYEnarQbmJIA9/R/UP0RB2wmmTfQv+QRdQanNUlO3bY5lMVRAvah
XWPYD5inG1t/xvAFLg7QOW8BD+CgCd9Mt2YTGzscE+5NNI83ajHA15knVw37qfGg1tmAjseMddtA
3PngNhPCln25mydxQWeI2QWChD9Ub2TXzzDdmOk/BI8sHI6qzlJ7yEy7sg6yXXC/uKF7lxrcGECu
wx5ek1864xmHeGAK0Xi27foGXCTWvpXeJku0jA3Ecg7gcd8ztxA/ldpoD8KA6Np7xEvwZI2KnN6n
8wLJCjWxqVL7rKJpHmK16xZOvgdZmm8yy9wnBvMqw58e5Ol8WTWN1gG5Bi+yT970dkB15Q3hzpNh
cmtY4roOX8i5M7/VgfmSRAWqi9bTGKjbGbYr3MRyF0i/2/54RHOHFUx+nHJcAvXg7/MRrNnZ1vQi
I2ZAFUlxtax03ltUlWhGp4e5RrQc8OcmmoZyj1fN9x5azd4tJbqfar4ZkSSzlF0cYpBMmwwvbvgp
AY2ksHmte+5I2MYggTCkUoa3a2rri+xbdxcsKdIyKqVz2UEaBYMndiho2RQn6DlKLELnqYfuJYw9
WoVMymrB9GSS1Cjt8OyNnDyifKwwQbcb0EYEtryUu4rGoaD3m4CEZXi2846KJRX8Qt3ERQF6A4AB
2gfRloksgJyV90UF6sgfCNv9+Xvtd7hOs27N7Jmwh75LE94TndsS0i1+KpkG0/oT0GOXgw0s5nVi
w4mKhz1isKAN9LMrM+bQsCC+7VyQzn43TQyXLm9wzFPiih02uodmbKDtBiq2gcwcZTx2z7Ou/OKD
cFBBoGOFlB8csTUmcsT0VSUuSZJCaHY2MPFN0Q2qMqRGSjcKYayTX0QAKp28A8+rY9mgjwCnfp80
1BAAV4mG6iZxyueik5diYgpEQf+yFOOT0Gu5Kx8W0423Lt62AEjsj14BFGFdgtwexGti5XsgA8xl
sYX09rVq3QvEv+/ZxLS1ffPVGz1ztxSJC/oTN84yVtCf6GhzMku26/zpriY90JWrM4lmt7OdcEWX
HLq+x7BWuLsuLHA6q+I9oLx+JxOE1R32xd0CAOykydOwHpjhBAY9c5kC8OTe9UUMruxFdP7wUtTQ
XAXcR7H4X+d8fLI8f/yShP42SuU5hHf7Odz3pkcbzBjfJ6VzNwx2dSL5joHDxR/9djBvc5WMd4bv
3qYxwAe7TG5FPYD4qOL7sAZmqXC13QKGdHZOBhBAuw8gzgDFBzX7Y2Hszdi6KIRYJIyurZiy15it
dIdniTehHDPXjS5AZkezXuo9AzredFMRH9vcL1E0oTEl43rezWLelymI9si+N1vxUowSV6XPa07u
MOxRNtp3vafdBK1DmE/Yhdh3RQyjuXHFIw2bYmeV5btUoi3pGv6piqodZHpgJlmU7+PZv1jxXN4A
B97Vabdsw7x/NIEIHl1g6blow1tAyre109eHXoI6lN087BGIwNmn7r4BNn7oCyxVJtGBbYnVcary
WxdFHCZF+qwyRlF+8VHWQzmC+YkIP9Gr2WLWiVoGrV25zwPAOfjJvbne125i+zABfRxo4PXbrARv
Y+Ef5hQA0ppyayU70yfeGibno2NASQZURUgVpgRaIYlJbXdMfcn8n5VzGvIUmEoZHT2bAyqcppDv
drWFElsAcCKaOjH0j8RjXALsVQ2izrNCQHKOK6SV+l3YpCbuZiV0LOnm2jzNPUXohIzeXN9FKGHh
LNuzI02Hfm6Ho6+ad0gXAIKCkLUrOmdndam3b72ZHtAwfGpjZhrwI3A0Q0MY5We7wo8RlxbFyfMr
c+d5UXPS9jyayFy3I/3nEIORsccT2YBn07DD7LoomHeyovdhQA5GmVvtLSP4As2V4aQlSBx9dNl1
x87FZtOViEQ02OKqITuuO11hg9WqEOTH7xSSxxQ6N0uD4GlInYDlTB2DongWtSOOC74DsR/ap14h
xsaucETLAptLEd0rlE8QhnjNgjo/zEP7JauN4DCHCJTlIsWXrFN7O/uImzti/0CgsdglKOri8Oig
Ye538j3ok/hA9iYPQTzcy7l9VTjQbeccWHQUa9cJ3AJNQWyw9P7Jn0ICxIIw3eptDOoYBIgsEbxb
AtBdr/A1HUECKOuCSjEOSzNhukGY7MY263eVXfWG+aO6BGEgLLdpTPyTwLXbMNcR2nE+oKN9nkuE
XKQOClJvGZAxMG5Lo2Z/F8RZ0iQzA9ZoIqCLr1Wk0IglbE0jex9WIG+s9kPWIXcZkM0kYEMPDXIt
k5JwnD2cJayJM7V5QKMBHE5O2/WeLLb/HuTvI2vSh9IPH9ZQt0tIM3GJgsMCcFhg4U2DpXu2MKsS
37uZ60Zo6aqqo46U0Vy9UNVHQwh9AVmYA9wuoNWx8cll7WARDDYThg37xUZ3nX9KcNFpA/G2gU8+
aC5NmAXvjAxvFFXwVTUiUwJo6yCI3JqCQCOH+2rB3jwhSOg3zV3k7x0SUzqqDXKd6CoMoN0Xm+gC
rjnLRmDsA0T9Aw8VZMOqEcrgMQKXIlDWtZZe34UINOOuj73XoE3A5Zo4mDQGqtDpVTjc/3GBzJGT
pxlSJeeaJ9YlWQKtecyOouDmluAohukBMf6X3JcPuJy9VQ6qZ0kH5ap+KAM9xdzl4rJPA4KuUbOq
Wtwe6hcslfP9iDdIZWKWa9RZdrB83AdlW97aA2KAnpMfwtrHNDVGCsJB6ZD80nPRhQvI9UhXQp/U
1NZ3FkNsfATXkKorgCGwztE9wx0WTYiqDbZqYUPVaans1GdBjwo34DZGNWUdoWHfpptGLbdJnu38
KsDUD2G69bR7H2P60gq3g0W2gHb2SdjmO7xlyp30NRhAS1nSln2JM3VaxaCsfHi2cwXvK7JOoT0+
2+N8C5jg5PYeN57IngQNrlf8ZiiFi2Y/PKc1cU+ehQBwy3tZ9mSmuBCjn3pZn0GvKfJw/k5Rr89B
r6tFqXMLnR+b0fzBQRGkz3ug302MalKgrI1nI06yZsl2hqSIZzwAuyU1MSlWL8xDa8gYXPokRAvq
Sae2hczvdTDFfUKCTierVbLc9u6rB0EBDNp8LoS4kzVzonXnJ6Tl7jxvvs3S7p2gDDHDAIQNDSut
4H/oP63rH244YJL26kiMi3o4DgljpLCjR0VJzxbyVPb+52rALLIC6GhhvgWbK77CPEQ2MCQkCz6s
5bf15C2951QO41XkFCoSNikc4946WezGkt80oDxR9ehvqDzrfBdF9pYBn8byIUCpdGNNt35uPU2W
xlja0z3yqf3WcN8ZA5zCHBA4C0YPP5nWXGqy2ngTcoKx3TBIuT1GTaLjZ+0dgQZBMLle7xNZ1S9r
NbkOWeka97PhS4pngvQydeZbvS8LJKU7fLiagTmtk/qhJGTvLboVGFLcOWh8dHgmb7sAe8E69PeE
GGrfkQkzgrUihh1D/D9aJrY5etYuujoGl/sbvnXudh3zvl0jxbxOtIM/nYu+/ZxOJCB6ocXUKx6+
NfWAX1F/0E81WvqTLN3rBKw6sb6iiwlRQ0LmygqWGePdjCiXqcp5t8Rcti5BDC2zJ5ymZ9d7n/bR
V4yzl4KqSiNFyK5+EwB2A9TFPRmCp2mZPurLlIauKbMoVp18cH2KmZ7Bs9eFy74VZJO4nBbJq2B2
1JJCxeig/43NabRbewN2B6c+6JAeCQIbdRNrudQGwt9V9lyr8rCMsAwjpv9EoI5+XwHAtzS2qxKV
hUpPg7djYlL0GoqPs0wW1FbIO3TBxw0RrHGoasiRs45a44ZWz9EiSPT00F5f4kYXpzaxVrupzRiN
uzk6ASd+mDT7v61pMNGw2MtxevQkbKS1sBC9z1wcKAKBy3w9MvDCmAS8U3kLowPzWtSzBC1THQn0
vWURmVFnT6l65JgkrRUPW2Eu2/QPQyYOA7UT6ercmlEpwOqjU3VEjoVsfS2fJcdYaaqGH9yPKIjM
Lau64uYkgsvkEqdm/ELxcF834z7rA4QgLAK/3Mo/doN1v86HLnB4hA2ZfUxChRgdjBH5zV06cqEa
8iJ5IFyeXej6HyBln/xuYYiv0w+JBTvACWJNtQMkRiY7O1vUGIeSnG2e0BXHGyrQ6T37/VCHbzJk
4XazZd+PpEUI4dw04EGzES/BSuCRTPEfxL0TbiOA3JWOqF2qsGumFepSWTaxMhQVzNAu93e+3h9p
uID6Yl7nwNmdmKJb4WKvS7aaRKwGMiR6KzBMGCrMl7uIBwKpMcAaR7CQUrnLESiI4upEemqAoh1L
KoPRsUbfCWULrOrqOX5pZa2Oyc0IAPPQpJmB5TCyXHb5FGENh7smKvZB+yAS/nbN8jokryBVW/AZ
LDGZm30rmsF6WHPPYpGo9frRLmu5RZ2XvzbdfAcUhl0q6I1t1uUW1tjeFWgCEcNDaDsPzpS/rVUa
w+Cimyze1dCOWcR9H5sUc+tGbG2IOv7Y7AgV0z2W7fAzSI2Vi/dakhCeIvbrgU3hcXIf88DRoGr/
u5+S8jYo6WD2iburLohVFapZjc29SxXyNxkxMpKyj2WSewe9lKzGdJWihxRZxQdnkm/9hL+pr0pK
3d4OGWtU4B7zmS0kWagoLeXHduneVQapd1CmJFGZy4LK9maHMzZdGCasOXNhM6rXvS2VhNGdJ7/X
mDAjhkJwpEtTUAZ5uHbqETG+o8qwoVmdb2TbAxpRcC4JSISLIIwDjVEb4fjzAeP1/n6dy60hyFGr
5d0aza0XSug17yrXYW0myaMymyv90O2OP+oYxyEUMWzf+rn1qy+KBuMxq++t2fwUuITbFU2AIMSk
JEYQ1Y5suKUJpk0oyGylQ3Q91jdlEeKzwaif0ucaAh8hMFBqRsixLeZPSAgT3Hnxw6KeRg8FwSoK
uls7Iw/tpICif9+yl7KUNmjtFPk54dLODpRXH3p40MzfAtv7YDhFdSA9P7oh/nGOmnv0qfKPVY0e
fYVIIBawWhhm1lpzeYFqTP21ygx5iNx3UNpukCf9tIS+hxUuuW7QtQg1hdVNkXr4+Mpk2OENdzuK
WNxP5tC/zGb+mqcD0k3udIIX6VaGOizu9FypyNjDn0Oo2wQy3s8Vsjil0Vxw3lwm91wGOCmVi404
PSR8rAqdW9z6dv0kejjW9QOYpXFjZEN1SAVWVRLdeOS5ehdGctYeMouwIemndy2eT3dgTTbRgMCa
Ce4XA4xgAIEzvm96W97kMcKthNukR1cURJxd4L+6SOe6OQI6bWV87kqla6RhcloqH1leM/2AhBF6
+OjJ3Fn41KDHUzwWox+CKnXNZ1lDcV/l/eHqdudUv2D6VyPkA8lCTN55fQGS6J37T7h0WGfGgvz9
xS09GBgz4b+pDAodyEgehrl6AqQoz+uLzHp5dpk5YxiWN63GPrlZ8Q7bt3A/D8Y+BRa0i6yR+kFE
vVhqvwxLw3tGTd4J0G/ayRK9+DbLvramIc7gwj8VFQ0FlAOtfY5ZDBTv/wMTj9Pgk2pmtRd27Z4n
P/r5Zf0uQVV+H9Xpl7gsNnNWzjfcTefc5aNzXt/98tGOehu4E/ilEuMiB9GJvYRSD5UrMc9/vFQj
aDVYfugv1AElnHqKW4RZcAoIqr1rDD3QX1QKGZ5jnW88VgE7vktD+wWpZLzgVX+Y7AkORxTfrUYh
60uv3T6aVs8rCv77P36QQDfaZykVDcuwrfP6Qrlf/HjXa6cihF/4iTfq2qQpHGZrXD8CbKO5V5nP
bWqZzyWOSIe0oDQYBfImQonvLhXxqy2b+s7pMHUdjTg/GZkZnnlKz2UXbvPJrF5M2dzx4+lBWj2c
yTSDbZ8NPYXIIgY0jAS5XzT2k2sZ4gnGQLWXCX5LSqEq1Vlue3CICLTypMLMAKlcBpT+SKG9fhw5
xvppGl1rT4Xf2I2qgMnSczrhOFfPi51Xz1hpe5TGqVOs33mkYZ3q5aNjvJtSs3xCCJaiGPo8SEo5
Zpm9i3cTqaG2+ooGqvuLkzpsRBiytL0hKX/rt24RfbNgr4Dxbm1SAMs+r+8G/RR++s6U7WEInY+o
2oPJHoN+Nwrvk2F63WFSaX0LTSO8zXGUQZ/nPOiX9d00RC8UzpZNW7GDe605nUOZvSU02vcpbcPz
+tX6Yqbq949Vg5enl1XZnkUvu8GZE1HMmQkVYfQAi2xglIsSWiiQ9of5SXXBQLeJF3+ev7IdORsJ
PvIFO9NybF5cVJeCppxPvmPvhZ7FENfluZuVeURw8a7O25Dhh76iUXQHKu7IqVt8I6D0MJ/MfTc9
eH2TaqtNHLYbXCtilppdVOv4tNnPSAZgCMIUR1oSG9+ucpCvNvHyinFiTHpUX6SPKrYA+w41rmPV
LI9x2quj7dSJhckkFMFKQAQ2ySmP2SQeIshwtBLFKegOlZf6B2TvcO+0MJOSg8J6hD8lQfYfkhzw
Z9JFWEsiGREvU0kVXBNqZfG1xoT5PB+d3uQUnKY/QybsWdeQFSEk5K3pOwPioGGypxQxbQtIvcCF
YTSv79aXwGl+/xi7lYCB47Nz9jezVyEdXNTDOZIOBxmj39+t37nh64hD7w3VY+Q2AhhpfRQvSK6j
7r4R6Dbv0RF0EA5pP6PheevGHlv0PDxWUfwxi2q0G6ZmF1XNfLLC7lWgNILQ7SaaZxNdcjuj8DCG
d0HsnwXWcVvZBdVdpVyKdDK8cUh5igzSZFyZXwLfOSbebZuYp6icPqu6uixu9yGdiBitGd4CcSmZ
r0jOsyCED2f71U1G+nNxA5XOiFCqoIaBJwR1D+czTDPqBEP7rSYo75oM1YdQVPs3G+/m2MKBDt0d
9yaaYdRZHjAy5El96VW7MkU+WXntx8TNv7TS/0JiAo4Z5WG3D79MdXCdnQZFxfa5CF2W9cWlHzId
QiO60RdgivGYbSufKTFF2CxrCdlkJrjtfRTCQF6876JxR5FlC0j7ELMgYzjG2larrYWuQBax2jXy
c5zZn5qFP9IsWKRMbHNjj1toRKnRcvMPYRWW9DT890KFX5BR/YL2InWvpziVKGuFRHCQYhAVxKQc
Ieq7xT4v0DK2pqDfK/Pm4C7aw2PuxF1exh9Zhe5TM8JSy6I9hZTZUfT9o6gr/BCmfj4tGfToxnD2
9hDgWRCzwS0Q7unFwRB/whx03BPNNneLpAJOK+otEcP0o8rjGP2uKLGS5jIinQhkyfvBazCQpafs
TCgQ0q8LYBduk/KUB82TZQ4olpM+rRW9RIVvuhQ0rQmVSYXFz4ttJwKEUrQrjjteGgXdy4XynAC3
MLuABBL6MomOMMhbnAQ7w9ZrHhGE3dsyvcbKfLEJFqkdkjP7OWrpHqTsgboAwlVEjUAJespCWZxd
Re0bm5NTqx9Y2K/T/wy/l3+DXXQ0xOxPUDBlkhUAa1J0BW3L+QVf1C5L6PQt5Stt+1jM5CqVZUZ7
S0sJ0SPxqvwLkV5AGpOxneXUJ3SpSdFQ6xERVFGCpRtRNwWKGNcGnRmstzKkzOhoMeXxJhSks4Q8
uizcPkyJpMvsklz2Afk2+noj0iHSZhD0CTGh6Z3i0kVsj2pPmUjr0NafMG64IsFkbI1Rlw6yw8Jy
Tcif7PLeuEN2cP/PICRLA7r+clPAkFqe42r846+4vBAXLJ+SyKnJrUsPnKhJSVn1KcWTf295t8uI
/EuzmyYU5//52OJvjm2ZUnBQCwCU+tU8snUGN6fUn50q3fHOA/IvDmRFF5cygyHchxLaogQtMk/W
xffEjcLvXmdhtEWRYglnUnFzQxxBS7nDPkjdQPj+N1ia/AsoDNtV03OV75vKtmka/hmWVjRTkToy
Zdj4nGXUkSD6CChsWIZJJhExBeAC3bySaBfjJXDVkLF6TN80mCOOeYo5Rr0gMvxDSUYM1uBq61zO
z0B/emVxRTv6imfWG2Pi4AiCsjCJ8FqMCW4fVwhiaOq8XZcDu9p5qD8mMyJCU0hSuOI0SBPeaARL
pGawGx9I5AUkr2PChhsu022qzxIlBwGBg1bc1GT3U+JgwAUfPneH5zmPvmMQ9O6TktmzTtio81xl
Mz5nTatFLj8IXWSMZX3jFsS3uDEutB4be37Jpuj0zyPCsv8CjuVmu5ZASNLDePMvgNVqikvDp/SB
hkuKpqzp7MGokv1qvEmjVzKn1aiovLqhRjOgATSj1Yjk94M1OAc5mSXbARVl34uJjLOqxbYuHk/t
YBwzvXPPI/WcJc88yNsh9RN0Ep6dgAZwZZV3S6vg9pvLW74YA4sb5uSynjGK0M8komJhh9E2j65h
awCEs6hXI3p61Q3FIqZIBqOHBJocxQSjsrFzoi5BQdROxKlCFWRLmaFEgnYr2UL3Sfc4RjSmUmuM
0cPPPnoLGTE97WsucM1AX3Zbzaw8TeBhJeMRFeqfRxkva7+1N75nyVgdqDkYVofWedF9RbdLdxny
XBApoC2KUwWk3GsvKDfmtnn0o46WFz6jRTjAvLA93RqJMRMszFcCPepVVHwcSnOpaO4MilxgGLhq
V3XPa629MsoHx0tv4LR/L4W2hsIbalcG7idrINwLHOT8kpQEywRX1iIv1dDuhYQ1Ho1cSPR06upA
uySBalPdVFdhJ/N5BDa1TTP3gkbdgQ7BOSzHL86I7ogsDoHT39uVd1NpkICM2ScaJU9Ymn4Oc+a5
PtX6Jiyj78Y4PfdpOSDKkuHvpN0Ch3662IELWAM503Ts4JCU7eu/DNe/2VEsvKUshBSlq1zNAfgZ
sRr2YEwco01Ptr5kvRt4fEcMp74Z3W3hJSStCOmCyIlRl9HNO90wKzWSztEwqrrL/gW/+1fEt7Lx
MBIu8wifaCF+OaVulqOsYis+ZW74qcqTR8LnG136zkakwZv5JtCIs3IcLhp6hWT9NTDrD7bv/su9
+ZvF3VbgrQUUCQdI5K/Q8z7uh0AWZXzqUNAFecOsQjY9QW4QZEu3BSn+tSFVGxb3q2zov4RAzltd
35AaPwaeYtvCMsIczH8PCfG9cKJ5TyUMRZ1q+hckrvoLTF45JmsOCHllWbbzKw6XABvacDZGpylN
gh0mR9i6xjtzaBNkVZETUnzcLEhpaPUf+7ZApU0E49kznWYv+EUK1HdzGo/7HnmQPfgJbyt0NSqG
cObbTryjzopiD7TivuzVBe1zAA/mmJM8FqWxqQbVonQ0veZzUmLYASpW5Ig8BKmzU4arLopcSJjP
onkx0qzZrzXx0IjZfZrlJFJ7R6VPoaZFYS37ULldesrqot9XfRzByUbwDGTlq8wFnF31IKN5uVfD
soln+haGPe5Cp5LnpGHa2Hj4bYVl4YqqjA9N1Wb4HQ0UV5X5cc4A6xo2hP4eAxnAEwU1NV8Z7yMa
uCZ7RCSix0GyIC9F8YKTOqumnc+73DZulOk+4jP85pZmf5T2CeZlc0LOhIJ2OcG4Q7lwK5f6rlZV
9ZzN2FPKlNUqn7vp1MTx926Myx/Rx/+nRv0bNcpmW/1pnfu/qM5ur02ZxQXLz58Ea/Wv/s6N8tzf
HKa358By8oSAHvUfcpTv/AY7SDqmaTkSrodmQP2uO2ujVgvQnwXFN23Br/Fbv+vO2vZv/FfL1xwR
F7iFa/9XyFG2JTRc/+fYVlmAZmFYuFJAj7I9Pe1/gtd76VTnTYbPaQzp6ygnlCH9OTiaCbAhVFOe
2AKjJ+qn5yK3AD917GY2FrnPRZ+zZ7Bend28oo5TyOfKqBU6nwI04ULTl3JThEux4z6SL/hhNTzK
PkROo0heqPziRRiPObYpVfXBbhAdTcF4mMvnoKfO9b8ZO4/mxpFwy/4iRMAk3JYEAVpRXiptEGXh
kfBI4NfPgTpm3uYtZtGKrq7qqqIIZn7m3nNrf24ZutfNpVhr0oryfiE+03CfWn/1QcXH1YtbjEFB
o74H1Gc9e+jFw8E0zAu8Nf8COX+E9+zEgZm2Nok65EhJVl+/kTHeUs9A0VERry4gUR5XFVfRxNLr
U+86CLKZ+pF5pA8Q4XRoupIMyMqRbJdNtWtTwHhWSVp9lYxvanFgzGhLcxuJPX9DCDbuZDPYWIeQ
UTq6kb4x3w+Q0xPFt8KQU/JhWZ8WSBUnJA8/KffrIC+KyGgVw/fM9q65s6YRhptwng+NHIwHy8o+
/CZVB9dJg3atGE9V14mdzKWPzSDmm/WuE7dcNo51yv31FaAZSzJ76gJi67jyvYOU/HF6v/YBeUgw
80sa2BaqTdqkx01gTsQgJbb5MrNnzQjKCmvd6EMNwFZE0mTecxTrl/yJfrF+TEb1GaPKJoEXQMwC
cQwU+SiPflTMCYyKmSGhT3iTUpPxKNT0/L3WqsYcGmtVppHPS8AJx5bD3jVFexgkOUAAM6vjMngM
E2FB7kbR5e8xfZRg0vOoeRC2RGtIFFB/+By1oBsrARnQ0e+Zv4l+pfXaF1rcHVyQ617a3z2TEtO1
4+bkc2dssjoVNWhzQps3Jxz8NBKEpYbs/oki3SSQSV5o5AUhOtDydgQxRXC71tiEd8/aPxLofzWa
vhwXFvdPunZOptg6gbb0r/aIAVnxmxJAiwlu0J3kTFpkxiAXSt9kwWTTyEuOBmdTrU2+9Wg1cCj9
iUVvbJVfnaUXZBfwxV2HC8GP2TGtx+ai05nQkZDqwhy1ivHku/7zWrrmzcuUebMsuwr6kiyLTOQv
RUZJyJN19mL2dDPVoodl/zGzqKFbz8GDQGtsbH4Qp28hFFYdQrCmLg++nsVkctOjNWJRj3lSwUvQ
XJfxhc7bX6F4kBmjbRTbwSCX93oxtWDiW753s7WNcsQvTsWKLY+hFpsVIgqcllPoEnJvNPm4e51V
DTmzS39Z8VBSXRGda1PT1DDZA6l33t5rtWh1IWgs6/OcDReiqtxHF80ukXLby19M9KGb+I2MWug8
wkMitz2sTTxkgawdEUC4xCg+Fd4lm4sPPRUdehHzxUmKcxZb1s1MvPdUi+WFsiXot6ZochL5WUkj
cjs04TUn8I3PzgeukIyTy3BDo1yfYByx1iCZYenATNdxk4YQOSGn1rIMbPKlo3HTX+Z5CrFBp0jQ
F0QycVnwQUPui+qrcYJ5G79a9La33EqjvKu/gP6javJkftbbfa/eaNcOA4q0G3NDgyql80jvyw+a
bmHTRlcW2DhLalU3d5f8Efx5+r6f1XSm9vkEZZlFa+0SQGFXP4wYCbwjYjDEmvyRwaxc0MqOrdXc
kmqoHxwfTQYFb7Uv3Sa9ustKp0GnAxHYIK6vtlHfatV4H9zOfBIFSLd2qO8EzD6tK1rNjiwKDnCH
pByfTt1r3V/zlB5aSS5uk78nc7IePOIRDnUAXzQ/LT1z9tEostNEzl3QVy6ieSqUKEtTts6mBkWv
0X4B0Z5f8ti8y9IORWqNN0cHhkjVIw/cQ/LqsAWpl/FDXzj5jb+6m5r3hqf/kOqZDr/fznc1qFUU
J1B7E6Rb+wRkVwDkNWbtY+5F6/5Mstinx1niB9EZMM6p5FQTz8cxZ5g/55W6OpVmhotu+6Gz5mHl
6upxTT35xQRP3F1LeyOr8lJ1zvgmEYeasUAg5CItMvIp1IfxX56xfdJ0k7TSXqZXu6aX0sBeHKtN
2QMY+rPMjJckU9qFEEGk6GXx2i2/mym+j6npveWa9lm546WhAQ5W6JnnwpwB6Gw+EALUV4BELjft
2nYPZgqbYKGjX+fli4yNLxoZRARoYUKMkP6JzF5CuxPo0jIbMhBE5LgNhGM/EbSMBfsPbaD/jgIJ
YaGePGZe2WAe8UhMW0i7nJfsWelFG9Ud/9S5dqtSUMeKxbXR+NNFIKo8Zm39Gad2u8cGKM9NkZI6
7a14ElaNvK64gXjTkZrnpOaRZCT5Opab/LOvsJoY0r971nTEUOmGbkdLa0+2fmWWvgXvDh7Bmc58
cGEbnpJaBzycIrvrljp5mDVf3ArpfJmGjvTYMd9mQypoBcbjmlXJvhOO/Sx4hlCAhI40pjMImBhw
tmlvZglMBaXmB3Nr/jOX5Wc1Fsb7Ylz0qfbfF0DJFEY/ASNDy15QFQC7e0smH8DzoI/9dW21Q0Ni
byqW+Sy1+bPpz5ph+YHTNqTv+E1xM4Vx+e8icZf8lHoet2LuGgfRIubreu5E1m8mNcBgBEUH4TgV
hOL5Jbv31WSSq9tPxcyWp9Rb60qjQsxny02dYmJiklN7x25zDkKokK9sW1bc0Fzro0lrXMmlO5YW
OsiOQcFJkvuyG4vlTC6Wd+Tjjqls/s3EqozXmJVqnEeDsSFewYI/F2UCPnryL1Yro2nu/HNvA1lx
rXsyCv15GMhubFCTG9m5W6Q8IfxnFQr9dSK2LjRSh61D3/RPvR9fIMbHV7JWSAUqqiKCqOJgGkvP
jKVISG5gIbpl+RfdPFWBVuPCmJ/aiie7SXr1jPPyZeg1+7UDLloOcJxqo9VDb0gizZWEkOdfpaXX
J4Ja/3S6LVGzx8MhHeBTZl5+U2s27oaeNgwwGzqHRWfMNHk4AHifdxOz9K9ZOF5o6pDQZxwFTmHq
D1nJsy+brj6muEVC3mkMGskPgoFATrZy7A/WoCWneWWttnp+MElvvE/OSPGIyQB8vnGMZ0CGfQed
XXitt+smM706tvw7dioOJSHMTkq0Yy8EiJnZ6x4tTfuYZdpdRPsyuJp8yWGkU0awcMW6iR2vqo1Q
b1uiF4ux/gR2iOIdX+/6aNjFbzen7BBmH0DMcG8edWHQJE0XpStpta7/o7aftVTMdxGLn0RHj1G1
HnWPFZhu5P2TwWhJDYN78RDPtjQ/V4SPA8m1l5JpOw5saG9x4mLzXrkU3Mza+xlrh5zY+ctgNOh+
Y5iyRoP6sGMqV1FqKTEnhyQfH6lZq2vFd3HvYJTY4Xwpj0QpFXt9S7yerMQICVR5x5vQo7xc9WMl
7ZVUnoIV76QPl4Ih2WSxtAFegFHVW94EWYqRZcavLomuxwFhXcQ27c4okIKgW091M8b7deAzP/A3
ckztlR0k68DukwURv0NAiml7b0R9sJL5yTez9lRAJxrZ4+iFiAMfjc4Z9bjcKuyWpQKgqBEicdeA
DnYm9VyJ5j0lM7MY7ebkTRV3Z7M+F2T06Fm63GTGMgSZ46NMarSWmXHqlWBKoCAVOADhLW3LDJxl
f0Dlr4dpWf8h2NFBZrmJFrZE12xhfpkOrnjA/YI+UDlrRNdV7TwNR1KbajhdvFXu8+1G6Yvpo+py
cfouhvj77hqpvMM0NC99NjZbFwCMNQHfOq/+FUPl5m9ssqgzmxcXKTlL5ozxQVri7wRlzM+fS3Ae
ATMkMmoLs9pn9todyHVkXCGWdv9dlM3urK55yjIvdkwc9UPuX5jGfOUS9VOn1eUVTGh7whtaBy5j
lqsNH76mJzr47kJWMFPhg2/6mBEUJnVnKg7gj/mjVGm/dBaxWw657QcU3eg7lvhA2jK8ActfjIcO
uPD3T2aTx+YJe/FasSWuUakr366eE1/js8txnDr6cJKJjwthahBgUmyH4wYNzgA8UVX6DG4ofMeM
mhq5356wR3lUm5yvRdcdpZZ5dAfvBrV/RiyJMZkN38FbvPogyeYwvx04LKQcNveo5v/h+fCC3udO
LYfitzCJsBZWM+3cZpOxb/7XWmAeAGa+BvOKEcT3cdhy3RMJSJB66QNVh51E7t1gPsjGyBFUtikQ
T83kEUjNNiiT/DMvPKyVPc6y72OAt+7Ql+85y797v25Wq9UDGkiq2pqyb8fsMh+dzhCBaSYP/lzX
r0ZTf/odFbCcfPQdW1yb4qyPF4WBV6mXSnemSA46arWNTiIoV1DPloFeNu6xYoq49uD5s6KTIRgQ
wjR8iO7uS8NIa282JEc2xVhxgTtIx/DORq6mTVGZLx9+3hoP35NTJvAz2R48lh2DQYNk23NVFLdm
aT6wYaBsckA4e3g/Lw06t74CODmJRV5yGTuh1ytWymvMG5oVnyNwAPaLThYUI4DLyXNutqmRO0Ms
Be+4dMPSyRNkb8WlNkV7Mlr7j+F12EtjUtrJdAW4mZUa8QjxzL0KZ3OZ5CZkRtROw515CyTCocK3
j1xtnox/kvrlMOVpDrFt+r3YDW936bPvFN51oPlECSx4cVXrkXCW+Vd95qOWVTr04EVLwq7FS9eQ
DYHpH6OUZMIXLpvSN+28Y9839ZE9XxpkLovNoiG5ojCcWwGB6QaYFJkM1YogoTI0BMFY6Od/QyDe
M32WB3NOIELHQ3d0It/okygtuO4Hzm12AO1Px15+9+tpoO88rr3yb81UZFgHa//WxtqpUUV/7FRu
BaNrKXDXyuE9XObL0vS05VtcNYNMksfW+Kbi6YvOlV9QTvF59YYPz52cU2Paw2MnH+uMZQXm73vM
fcSyBJ39to9PGVpFoxVYa+lfcU25yNX5LNr2UIZ6VxCXmSg/yPr1r4fBM1CtyinFacLyxbsSCGm8
Oolj8Y6sZZS5Tbsv6E25PWpiObqTZZvDvSw3GeaQpJFDQqbvVf2pqx+UNMXVnN0Sl2jct3u33oRd
LuhuhuP9AXwkGWx9lUVVnBMVJ4h1LHqs5WgejQcda4rmY9Oq0vgdj1g06k0BtdwfA8Oi2pE17GN/
vUKGQ2rTFA90BEM0+ojJm5KMEnB3mAoXr9vDAtL3xnYFqs7Ur1CI30Cpq2tjcM8txXFduscFDdql
Kmfis+P+1VkI+MAL6qa+faPviPKh9h4HpT8jwdzmOe+FoujSQSidRqDO1EQVh2pqlIGfF+0H6vLG
AC7Ndbnic7THg+wJpcs6wphJtDxXdTqftNV7MshcfCSJadqG6/osHxujAonGak2ulR1oXAff2oRu
hPVN3CPw1WVGZ+SosGgYUrmCvBSWcKfFuI20w7esmD/LQevfWw8zx1T/GjQtexFl9hnnU3VJ4vTr
+8bKiRCO+9o9GKB2Q7lqbxODmNVwupe04HyxOutWmDiP03GYcF+35oljhZL9iZzp8j21iCJcAAFa
Pq+tWxBqJVVEoJMJ+kTMexw9SUTEE2qrWYdU58j+iKfMeF3ZktOI6Ecf0e92Vz+Y26tVhMvSNYvs
hFV0iCxYa6dsiYiT6A/JbCzHOR5somco59rcZNZkIEhf3eWxLJ2jbpEvQYL4jX17ZY/Nj1zDPzXk
zI6sIgk9VW6xIvJi48DKRaffbNJP7Spl58WI95QbDOx9fJfR0Ovpg3MQ/uidWkWmE8lyfdxGVUpu
RZ+txSVTFjFXhb/J6lv3VkupHVs48BIfeLTicjxNVXe0TauOppQQ2rxgJSIWwPrlbJtRU0L4Sxa1
7H0lxK9xSnatODX23H8aPdtLg6nmjpP8TkAOpJE8psTv3cCTmn/T5R9PDZFS7bLvehT+qe7/SMlm
iDzmM3uKPSDm3G6PfWU8A2HJQJrQzVDZzI/tlydWGc4WFl9w16QAxvJakTr6nKZpkPf6RzoN1hcR
4THsgEtm2WffcOITYNjkknvlmRcz351enBjkdpHIPbJe0I3uuMW1QNM0hjGV/kSeU7prMnd6mA3S
+8rNn2d5xUtNsKK/ggns7UYdCLBE9r8Na625f7azjmEmae/UtKl7WEGm7yU6iL2r1+998aQcsgty
2/ltWnACJs2t70JIppHza5YU7l2gW2GGfiVThtXPHB/tXmHwcBZaG18QseCwuZ5I8DpUnhczbxyZ
YhH7u5d5OZ4VThXkl0QIaUmiHTON2roelySsSdXdNxOCGHPok9BuJgM3CBOLaR1ruLFuFWHsF2hc
FmxyiVaFbdeRrZtJAsD4qK+SWblbpY9SW57J7cS37YiHEdvRO3zO9cT9/DAL7/dkS/+lyA3/pRFM
CBSzCU88zg7sc8Mg6IeRcx72lXPSRj3Za17cvqQ2gTAUd7c5KT56VAIIPI2MUO/Wf2I+spdKFod5
VdUJ+lPLWD9hZ4sUri7mQGNBcF42e41mVekuA9GDBvGHydQcLZRzGMm1+0DRdvSK7r21f08TOiEm
HF4w6fo/Qme39BvGH15C5Zwq/+Q6BZjApn1wHBb2jO7Kp1zJF2cd3IjqS53KRTxQ6iQnzBzp0U/T
fJdOsr/GpYZlQppMXFsTuo5m+oTFGGcbjCizYFBw8ZR3R6QMneeiT1bcFbnJLqKv+19TQzLszEZ/
Ny3Go6qsKkTZCT0DnMJaJKwbJQpHVhOdxpH8jQ4fFNTGEkFAUXIfOcRjtIk7R3niPrg6wFM0AGrU
QQrljI2L8lnDKmNtclVj+6L/URmjwapYjubGORwy+0VnhBIOcfyltYATheSYHAnQpbiHvtgxcdX4
Rd9Cag+A+lIhEO3amaz2Sb9TgVjhvCk23V6Qfjlq3b7vNYnFsD04A9eXC3UdnAxB1VnuU/k7430k
5P5EiFJo5wAiWMwelCXn85gk81kNTLf5tjG7xYrkdukjbUXQtbYWbVoOPfHtkGjfBzDpJACt7RO8
bxrejUahVYk8fP89CyQ2vF6bHrscUP5ZfP99+eaO8pYLZPWqdYJy8jAQpBqHKyoKgA82y28dgMPv
gUP77Gzk0XxZZ7afxandKLLfXxLK9UK6Om59hoP4gXoscYepGeIQOdGH7HDDSegUkKmv33r9epOv
WgCPXDniOcLgSVvsucxp6iFIB2Kt4HBGs2p/K5vLmsWRRLSYd/6PNf78D2u+uuIoBboUze3P7vaF
eCtC3NBvBtYGxdQ1hJaMwEa4A/+XLs/Id8C9u/JZwd1/FrYsonicEJDDuAR+Mh9kOv8aUr8L0dm+
uNRB5HkYPcjabS8h5ElsaSF1RYRwMtERsrJHo1I81wtWMCer7aDPSE5Ensx0UCK4lt15raorOSFW
RKlrKfC09XIoaLJ2yizmQwbvN9Rq/xdJQX+kWCNi4F/XvPwL4jjUJdzedmWRwS1JOpJ/WrS0Pxuo
fUITDVesu9PZFFhTlmn5slOGlI0fUAWWUa+0xx68zIm8Y1iILM73aaWdFx20d5woPHALUuaWoC+L
jLxR17cAFLTAnnrkyeUKlPbtm9D+nawAk+giZ3TzRt6QllgVPDxJ8k7uuvkm14EwwMI92hwCJ7d1
xzBpZByuzfLml5YVfO9I1l52F1yy/FkPV2AK+gPCgOKHJ4cg16g+bLfXzo1hv6aaMkNdc62zXi/v
5qwcEBGDBirHFqwxkqjQgH4jvRU4B82U7hEOK4Baq2DKzcRqwSzA+oRexvH2IiXIp6+a5GDYCtmk
TFC2MKffmKrz9gWNXBfSaj7/91xuwuyFOSNJOs6bwHHfLe5r5f+xh/cuS58x0MYY7dufLq56Jhf+
iNLAuXuVvlHzSfbWlwBbNmABDf++RujpzhTeibGwtuv7AeF2AXplkMI6NrVr4sRw7qlJTI7oeY/J
XnG3y3hvZajdZx7KEpnTGuO7oW//TZniOxZ5F70RwMi4zqV4ZuK4L0ew2prwf3pm86VnqLzq+jIV
FMDOi+of10R9CR8mheY2NDjz9KnVzQdIsfShMpzxoMVXfaNbkdBBU22+dXr/ggzlrM2MZZbpufFG
YAUokrkS9gQx8XSPgW6M+Jcr/63oUohE3hu4henswqWerbwANERiqoqb+TivINHUQ9K21ontxniu
UpNvsVMLhnQjG6GRindlQtYSSFIz0WbJjCQcT6d3nQfawdaAFWIv8skrlLE32SRVgW1WfkDDSiA7
mc+kETO7Swum78lzYRIoNtYGcah98SDA861c4VgFE8ZPlC+YdXyuHYzfawDnjdXx6uvbSEM/u3a9
axYHwfio/uQblLuGAzIEWPkZGRCYuo/TJGgWqzp1qzimne1HCQ2R4Qzz0VpKVPKJOBrb2YOwHKR3
Ls5j2yimaKZ2RJ6yT0yCF3ISLUhcIxqpbWmTLP9PlWr9wUw2vnBlzjT5jL6YD+w1J6ep9P1b5rif
FMRJoIiL8DZA+NiAwCIQFQt7l+hRZoBzLuPlB5sJWozcAyiyJHw2Yj2/sENJDr3UEQxvdiG/gUWx
Lvp1IitGUU8ywxv1KLHkebXT+IzvKgmVKyA8KPVRGf4UWh5o0+1/i5NeP3st706vPVEhEAQLE0Hn
/Pm+7r6/NNvZTvhgfcht77HV0wskDF5fjPGy25DDpBC9tDbxTklsURDL1AgmkRw461p6FZO+sJzO
AFW/zU0t4OJ9moB9serqjmqhJQB6kyuOyYOu81v4yRk/6r0ZYHM4BR/0Qi4/vbkhnpM92lB3NM14
nrztb/79b3P5c8rIw3B7hVlXap8sMKGZ19W7egK2DTIAjlXTt+FC4dtQzjCe9WC71z0+Q2zyeC5w
XD5zX82HbmgJFM9FSFO6nm19ZAlg4Exeic7zlUFiYT59mG71c0wgWYBnQ2qJxYIezxR0yNYv0n+o
8A5wSUmnr1mqeUSxaJSnpPUaxLS5cKK72d8LfD0RkKV3G4LHgeMc83xcMI/3i45MNlHtqqYVh9Lz
8r1d5klQ+uQvFCWJkqk2+efSMP+1wj4JwlrJOrSi73ubAdZ40vqflq69ikzd0+1J8ayYIAXn2Bri
uUeHE7m9i6Z0KFamZWwR3GmBa1+qKIbZiGYfXZQTCat9XyaMWU7ePRSDulhMhC4CCftideLZ6ojw
zIEhUeyqK+/kgBBgfk2m+U5l+0S3hmkYMN2h8glXFVn9zzY4IOiVA3S29t5dyw+PT1I7NoQyTsuN
lL4jRhB9NE9rv7h7TIW8cwnAHqH/7XGNHZTEc8hJF0fZxDBvjuOXjhZwh/2iuzMR7WLMLH3vHWOz
RkFfNuo8j4q4yJZTcBvMWS45Z8Vrm2sbcy994pyIGSsyxrDZbIOtNxqDk9FI+tPYzTEAbzj7g+vt
GN5Wj7IiCktzNNTIbRzZRV8eEwPtHRM7cik1LRwrW8cz2ocAhRkXVN6PDC79STcoYtzlPrESuXR4
ZKoaxc2YzfchQQRAYVJ24884r3/pvMU7Bwn+3jbGPkC/YSHib79qx/zSiOazBvuiNxaa3/xXDfXi
KpcBtYCnzSdFlg6KEaPf13TW+7qEwj49A7U60fEY3JIkIOpTKKCTH7gf68AvAJ3GizvB1LPe/Vlg
7Rn/6IZ27A0zPlkNWpgW0a1v2I95zjcPWXAXGRVZaUmbv7osbI/9Mh6JlTPQ1f6NZayxaUsIZTKm
feeUsNbkv07G5aePBaHpq5PZp8WXHxE3lOAE6crjDN85XC37r09i9yHve3c3gJqNq/iSpXm2c1bl
7QHun6zekAdeQBLqDgMyYaNF9GozYAFKPKyPuUMoXcGLdN55CPZiZSCU9o1Jf4QwIMkDe9vMx351
z+YyOZrDM1ZYXnlX7xFSUuBtNnimznryE3Rxva1TfsMU9AM8mOy23d2aJbirBvy9UzwyatQ7J9RI
heO5P/m2M7MhMsChLHPCpOml6/LkhARr2aNk6B/GfHpMXPiehbmrfOMP43v70RvdilbqNqzGRm5r
iC/OGNeNPUP3srxDCyGs2iExNEkiDqj86EmcvrTSn9V4akr9T9xhi0ostWEJfDRJumyi2K6jmMEQ
pxVVip4H5XrzDOCevjsRWgBYEEH+TribNrfr9woMJclXyMZMIQPZxXVgew66amTSUFfcv9NtPaiM
+V8HrIrQFmHspZOzLF8DLKIs0EIUyV9m92q5FolAMxqFTOWYZ12F8gf1x0HvcTUaDLkkKdcOUd6I
K2B5oitlobzxHrxjITSuI4L1EN3ufHvToktFGz+ydByWmX0jhuWiFkCkt24NhQ4hTblbJhdHl5+u
coJqM0NwCrotHipq6pSuw7SYWXBoaIJlU19Uv/y5WxDL8xfDPF3BGljwNxNwnvVti+nK/OMxD271
i2ZDPU3S4rVsWuOyEAxntRr93VT0u1ajSOaac5HMIAfrcG6n+xwta1An7TNdHpe0XrZQd9aDIZag
zMblJEp0QF1v4L5FtVqBEczW6gmDTR5Y2fTL7eyXdeimPWP+oGnyU3x3PKtiaMraiLkjkc8j1uA0
9ITqzrLHFrroxXEYax+lDNlA8cz2EGMPgcd9qAq+d4kxP2sY9fcpT0dT2GcWoxtAE5uG0IwoNsg/
wD8LWpko48Q1sfz0xm9Wv9beaVwr6POKQYypHqEiV8Rp0eF0Z5tgMzQmWSi89avNCA4lrnZg6KU+
4Qcmft+xvxG/iJdtA2929XDMNmOTnH4g/oHAO7jxLi/9C4tg7BFdBcaP6N7SU89dTTSgzBQypO13
mUlwDVtJLpn4j0TtMgo65ZbWPDlV/ZhD2Dqzv3ECES//JCmHR6t2bnDwsYiRM0nh2AeWmXLxFlKA
ckphk21Mk0EcR+R5VTnBEyZx3hITXhqe1qZt5kDXJItm9hZBgkOrY5ACDqo6JFryozOf6qFe35oq
WnmixExpPZumEWa5bPa9y11kVzqzXnfWd0qHMBOzHWAnrg4VWZtT7XzWJQJtrx8RuqiXpMpp7u0t
LrfP2O5W29PQY8XOSvwPxFl387AedD1/HR3jw2N9VAkMtDEyUc+QKZ+5N0LR1xCJBm06zwciMqt/
Ig6FvKRZ3XBYGESKO1nom8bFc+IP8g1jeG5umCcquziiOxeVnaKLzpihOghjRujFOfX/Soj4Sorn
rlpmyflA3iW6rMe2Ke+xq/rQMHhsPNHFiPtajeyS7FwRS/nQNcuP/EGN4rdV8nFdmvqtGVq2vJP/
lQnfDFNgAFW6xdutxjaGrC7lSmtRTwOfCdRgE8lVGVZYKz807WVgFZ+Z3Ms+qzDq+ewdEERO4WEm
+zJhzqnb+PLr7ZOoqKE5+0hrybYKvdXHabg0zhuJCcPpO2TnO5fl+8t/P3Q3mN8inMDOGglAqS0Y
chD38Z3z8p0u8v3F2EYM//PD/4//VpF4shtoPFe/FMF3QFG8RQhOue7udUWfuTgjmfGd90II3p48
twW10QBhopjPeT7gNtv+Lf1///b9w//tv33/kv/5P/63XyJAqwRMe8agF9heraw1dzlBnPfUz71D
YqwKbCs4I2hma6DhJynSNT/UafcmZvEnGZPunuV4DGIHCIhovUvtYYduHL0OBXLkvcOvEhMy04Fc
JmolNETN2TMnBoILa9cRAmc5T/mVJw+ITmsSjkdNMpL6e59JUhzSSgS1DcoLRSmbSsYcNqvanRiz
S8LPLym6Y3QshECTYNnFX19GYfg3Uf7jzFR7qXPMjT2RNU47RLbwoSQbPwkEH4MlJvKx3pJHjZxT
0nIpoUZSVHwDl7f5w+PoOMVOUCvrqzHjxyWJ3QjYJq2jCYZ+/mU2jkFK2QDDkCWo4zIXWjCzFOmd
sF+LmSEMoAnn2s50vJ25VZROrL2P1T8dQ9fLbPwYjOUvw9U0WPX4LWkHh6H6Eln90JxlUUAaUOhq
1s4EBeRFAMxEGM909rOSf9Ylv1G7cA3q/Tt6aObSK0fB4pUPlAsHeECgZAy3OGTG+FzFAFu1Z1RE
VsCLeps7J6JLz/gVerc3zex3z4ACYzJgYOVP1dHsvNdaS8H8z/MSGET67OmX79Za/fDG+UVVFA7g
T6l4KuxZshEMW5Lk4oGIiLJ1tTfqr32egHCdydF9LTVjpOal/1SVGrZxEamqavFC1XUP5Thq59Z3
RxCszsxi+A9YiJh1O7+h7C3tjBGDQRbWdZif7tBdpLqb7KoBZR7G7lBy0QRZVRAKLH2Qnap6Wpfx
JfW9nvW6OQXdRk/QNhaIU7Vy5y1Ve+jBCJ9y1i1Fxjh19suo2OgfjJuPdVUtkd/pHCi+efJSv7ws
vjwMRTUfxdbjTbLBVDlh+Ek6tBJE4SngJXjbhLt+0Cju1sE3DomPawfu17lpCjTfyjh+v36ju1uO
ywhF6Q9sy8/fZIQVC7dbFJBIrcd8RveWvosYFZCnk3Aas15Eh28/A4ZFDMD46fs38u2r5fCatJmR
cwpCeWBmMKWdc0S3scAHYhbru+S2d1s87kDYa6X8+dim03ScFjuybH1habVFZUrgrcDSyoe8zs+y
GvlzJ2b6y85NXGev2fHZbTUeHOphNK50/4UfUuT96FJ6QYETvvLmaQ/GGChFoaA+gpM2PohlrveW
H//sG+Nq5U40lO6PtS4/VTehaVTy6M7xDytOY7bY+fgyQSbSVz09j2lFV8PKTFgAAGJgR/0Yfxrt
qIeulf8f9s5kOXLk3NLv0nvIAIc7HFj0JuY5gkMyk7mB5Yh5nvH0/YGS3VtKXeuy3vdCVFHKLAYj
AMc/nPMdhvvR9J6U8DvLhHlUHxvJ1o99PlgzNF8KVf0yM72vwyR+7hAyrEwwt2AB9kMio+c8ZLPV
zembJpjkaqTU67QPWyyfgFWUG9+zJD6Yhh/ujEKG17h1sO7mkbn3MqYug7wUo2ccIAywcaw9RkKV
QuMd3q3Oop355og0ueTztxx90VTp55FRTsDGsUTUsWum8ClduqhB4z4UM7oFl80De8cYp+jw6qbM
OdIO1GqzbB2K0vse4z5AzdXlWwtI0Ukslx/EUmfjNbzteOWbNetlPF+wt4KE6ZZJRUpqrAYblDe3
MHDYW5Xx57jEFeWRQr3BTVGdZt3yFMumYOb0W2DGFpHscYAOuHPYOkzjNsW8sgb06tHSqIDjn6ds
2A/vH2gQuxvBei9fvBKg8iCYG0C5vOZW3+8tNhGujSgorY45vOWT3wqTNUL51Fvq2C4LjY8vXYlA
RS28nN7138ZkxIHs1qQaKNhtdj/+zMxC4+JC6lx185mSqUiWJwgoZCmC1zyjUMQ5AWGfgfXJWTAZ
cvkyFwADVctm8SMpzBLR2ww6iz1Cz1PNEd1Z5EvTU/8UUZIzXOXvoACgsVrONMcUv/FbA7yL5Jus
x1XEpXHwKpudZ19fXfRN72XJBq9EaJb74+d62WAXbpKA4iar3Qf70IOpvfcN6nfdSYaBkfGGXjGb
/eiByBiUuiEB+OoEvk3jNDw1R/YAJljX0s1JWfC78Dwbv4E14vzv5dkBV3b3Wlba+WzVv9xym69T
1QdrOVg8VewvQ8ei2DQRY6nBje6JrKBz2ukeRUZOXdZdM159TZDGs0/S9djYL2S7z+9GUZw9PYy/
Mju6eo9BzeF7nbHTng21QA0JMx9cIuvZ2r0J0M3xrIZdHzPBn7AMzCFLVE+U0RfRee/2oGoiwj/r
sFinufkIWunQLQ1qI3P7t68Ro8ZFYKzi2iUavRf0hjmCLRsvysYKMS/bkf8rmSU6avDK4YQMMCjm
/DpBtdnW1uy96EUCTg6S+9UilbpsHq2p4EABIFZ1kBwb1925WfWJGRWLq3RxC2TzDmXcN4XRdIzC
17y2GKNHahOx1OfO4GTTgGFFWgdn5aOmbFsboFHDCAEoEZDJongp0MiVvtmgL25AdDvVM252eF52
/8NtXcC67HtfgUWfYipbyPTPDnb/i08acDVZRE5Glo9WAGHXVJFhIk3c3COfoxPq8hi4zGDF9Muz
00sexPsiGeRvUYVHt0byTfPu7KKBN8rrbHXvSFA6chR2e1id8QueL/pcPE2/VHCAv0ssDBXuRgdz
dw5ChWOmsx61Qqo91qwVteNcRFfsp2Korn1oz4/O6cJ9IkJGwIzbrq5jPrXIpZEvNznc7oTtKsyp
bV+bLmd6Z703gkjJKBH6BOf8X18yesJT8hm3eHnNk7i8ZnXkbN2S6eo/v2WQv29aCfWbWmWS8/Bw
2/BLOOHxylw2PF0pwK1ihbY92Cd+FZVAcKvFJuIZEIPh0hlKc96NyVaNsJQS32mPLSgWTQDJJVDL
e14yuZGJJS9VYnxSHVg95gD5tg1/W9pZHpHTG+ugnh51Rg8pUUsr1sHQ9g0+HlSOTZkgck3nUxMq
H5ZmsLPT4RSFU/JwXwYnQUKkcuBQRYdAwhsxeufWthmQY2LeoCQWklkS+J9VwWF8MLLcBfEKbe4v
Psf/gRCi/gRSYBhU+BkFtkGhMQ/+YZ7uQj+NyjaKD45oMPHMjbj2rXmKMMY/8XbB1ibFOpF23q6Y
22wdOTU8xdn8zzmmFEopxOzpFKUoWuK3vnEpcLNUnKIkMg7IVwjXcZ0MfEFp/8sKZadwGYpap5ug
bA7OGEHZoYRHMUBEb5t6Dd6PzjrbCTr8whImgwRz3jJPCg+i9N9TsIHXxsPhDeXnXvpzcP3vL26W
N4c06F7B+LHXktRJPQo4c9JgIOauKSHAWc+d9vy/eRvlnxAH3kYXvgr/pV1IK+IPpsgQYoiYYb4e
2kH/BLhjvXd13K8TOyb8JDEcJhx99GX+Uk4Nmh/ixIF+jPYzakeFHCQtjp1M7Wf2rw32oHmHZgED
i8ywvzDsfuHGxYzT6VdzAlyawOVFXxI8sG47G977Zls4zo/UqpsT4uDwSWBDRHIRfk3rFE3ROGdg
5sd8IwvJ4FSGGnJH4980xCZ3nKozktBHK/DpyaY6tuydqc8a6w0oRfM3gVc23tk//ame7VICCgeb
rNZ/xE3lducXIbqAA4iGzZhnBNP7zR7mNb8uDFNKSRXD0qrac28iZQ37Xcw1sB/sLjoyHr75uWde
QjYUesJO/WFgi8nbORAV4m0z9o3rn6rMgru7rcZ5+pSN0W3JXdj4CVpGw8/ejTjuX4xBAun9m2uA
n/s//nIOv6CDXNiSf2JTJlyseT8je3fSFKg/e1a1Gwo7+hqWwG8k2BxuJT4Itldg36oG5qkRGd/d
yuLZVVAE1wRxyVil29xl2cr+tF9hmTI/1Z4iALvOGHVzWa2auUC8wsb2Htg6/cs/JSq8aWG3NwJH
oIGIpP1BVAxOrCn/DEig3rl7xD/jCVeudZuLJt8Eganf/TI7ZpJtXD6ab2Ybv0eijz5R3cCywgFz
kLoTzylCcKAGPULMYXKQqBufmfo4L1glgIrHkdzW9BzrovAsQLg2ku3UOTr2hjvHOuOTr8lXAiRk
uS889E5Iy7v1UKUhjC4nvNHMciDAp11DqfLPTZV/7hun/9Wz7PJl+7XopgmNO1JQoZ5bkuZ/JVqB
dlStfIE1wXg6G4lHpqEGDoKRNKuQ8+mud75UY3G36ln94mg9MP30z44DR8yJfH/Vdm7wGvsyBXxE
7gY2OxwXRgYRjgF+gskwDnc8t+vdbGBRGXbNXDbv2N4QjjdH7l38u4PXXkSMy0X2PI6GuvySa8eD
yUtAkWXIUxyq7NDa9bRXLVLMPhYaZVULq4QyI/QL6/3/fqD/B06GXYjW/IcAE9PU1p93GAueyLDx
5B48BqYHE+myzWjzqvvPaS8ekSa2Wga1s2WYKM6plRSM/JJgQaPT8btDu62XnWNkiu+ZYs4r2d3t
NRRB1wR922cTgGgPe4docAp0i6oecPBKt6RMgXLYqqZ2t3ZByGzrh+8I2xBtMB1dy2y+mi1/kiw3
dQBl8jc332Kv/+NgQU2B682BZWFbkED+3fhuqMqYO6HDw6yLe5RM4i4mohWd1IhugerOWS6yQ06w
SSE8ZPK92b3S0dyNgWCbqW66RyPxWPZasP1RwdXwU2cZVtrIZPAslz3q7yDrUQ4uQsh5/Gbh/lvZ
Bg7AII4/cRMR7MFOLKmbm2OHJwFvi3F0sktHSGa1rtQmFZnaVWrfsP/azKyz/uYtsJz/fAhBJJDK
c/B7MH38kz+ie7PEEVyFh16UgGHSwCVRkQioTHxxdNs+zYETAvOPfmiJdkNG5ech8je1DsYd0YgM
5DKvfE+TO6jol3RKUDFnwn7NdCBXFXHRLg+Rs6rq/rMXvfvIFB790H8ni8U8CKjJu9iQ5psd6w2K
FO60JsavMhX31vaR77PGDov0LWfxdp+j+rMRtGDm/CQ+NUbdvXj65Pt5+doxEdpU2UgYRlc80tIc
7jUr5MsYTF9ds+mRmWa7ppxQhyvnrZlidW+Bbd05L7+kMiK2RVhcpm3UPqMfsi+wBm6i6hStYYY9
ZDCuHa6iNVg0tY2Gubw3rGo2AC+vH9oSzuxjk9Ly9+boIg+p5udSWc9uVxbnrqqfbbt1LyOCqOeM
ZrD0ZhTH6CXJVRrORlHiOWkB67qdwk0xA+qcvXNrVqwKBjPiyHPBgHbJ3nBacx22gdwOJFUtGSJB
KVGg69K9CNVAAUSLtx3Rl+2Yf/zUECm3uKmXmMwqXw9d6j/SzLozcUj3cQ8dpXRREjd5UG8j2vet
aWUVvBKN+I4I0F0kkvxBosoBySnyvYi+3J8ZdiuywQgHH+Izmu5m5RgMzUH9+VursgDjtglHwRvF
FfUfsK6VEWJ8br4rq2TyNU9Iueb+3dR2s59DRCg4I6n9OgyOZQ5JoY/pGxYYX5WKB7rNq4Vk6w7/
Bd0cDtOP4EGI7vUDYKK3dTSRSuPEwCWCTMNqPUcLqFFbTJH5is+8eErDMVoPDn9zwbO2enbfUIqt
bE3fh8LUuZAdzoKHYJu/ofpY4s/ISlTLWmjpWK60pAP4+d+PltAyGAz12iDZg4H1YiK8k4ntr1F0
CzJJ5c+eJvo5L+HoTFaTbksSc05DaH3tYZ9CT2BwZ8RwJQqCHx6NIcJj5/FYy0LvFQRbdKhBFux6
PVgH23Y+t7m5Hsspu6pCNfd2MpDuVX1DAlTa3oiYWQNlIsRPPMYwCR/Luo9EBRtvhSX0FnC0c/RZ
zrumiPduT3JURkLdzQsYp4w6T3kK2cnVKRA/9GoA1opV+qpkxtq8sED8ecU31uZMqt3i2oUhYW0W
12MElvIm0rZa207U7MIBDuYEHnILreZzNgj9IJRla+M2W3x6O4JrMnLLf+ipOUYe6lvLeAjxnfFF
fzAKtuXEcs4UETeiPmDvNMNwAB6C/sSJNwMH8nbo+SmBcBR7KX8+2E7waPMYyQ0tGKu56Qj3Qm0+
fPBKn22HsV7ql0QyMrFZpc7gvWGjvSZTBZ1CPuUzmisKb/sUKg87YKurA/b5EGeCZ28lNmxCo3L7
nuSU5giTLugw15ZRUmxg9KpTlDED1qSzkwfmDhn7ImpblBCIq9G7qNcY5w2TLzfb9D5azDgp5oPn
JtUtQg8yg63YygAzHirJOIizH16CMMCLxcqqfXEWGq/iRwnw/zE/f4f5scgr+ku19B+Yn2v0A7jb
t/zfAD///Ev/Avy44h+SA4BG2HOUuxTx/wX48cx/IMIF0SPRUpiKg+C/AD/S/QduKFN4lP6OCZH5
vwE/0vqHA9mHY0haGruoVv8vgB9r+SF/LXMIKYYqKm12+64ppWnzk/7K92F8OzJhbayz4VsvbV0V
V3/uAa7balcM3neayvpkdgUTwrQ1UTNE872uEBl7M4EEy3eozRH/pN4T/ZNEIZV9qYoZ39jynRpT
mPlWiNSvDH7IzPyVi+apMBCFhjCssTWX6SYBAHwSA7J/BonnIHHUimQMcsCWgNpJZZxiVV49j2P/
jnPFOWunf8ZCHtwFkNBP4EVA645mcxLaJex2yO6814+mNcZnCudo5ziLoA+aS7iqOzQ4LenHKhTN
XQoCRXxzD385eLLUR0IzvsNIsV4iWhKAI21gNvbDDuOECQTPyl+qJGZ547tiS/srj4R3EW+hbfk0
m0Bute/AMhLGC6twAJWN+TQy8j1HyuBFVz+cIhhedCaHPbLpbhNn5B1UYvoaMBFleAaKTMeKUjJz
aiCW47ld1v0pJOftFJv9C3POQ1C53sXtkHukYZId/d6YMUCTBtLaIHjdqWfB5+NIk1YcXqAuc3oq
5kDtdLRao78V4H5LGeS/JqvTl25ovBd3dtadEHj8e1aiTRKb90KwSRxqIniinljcIGr6i9M6L44Z
+nshs5hu38rv7LeJ1cqcy9gyV24idLANoTGhDbpfAeFHxODfKN56I6gf5OswEzYIU46l2gjDbtb8
dujKAueBQdw/hyp4ouhIrpnun2ff1M+KWTHC6fYG6GDcGqyqN8ag1BOJmvtexfE1bI2v6cR+t229
6gzfhniP6g2iSXG2eoyooVk+D5U3rJUuWoTncGBGmjyy+8Cg9ggtD6jNt24skrWcTOvReOOAxzMm
Mi6nqZlsru1y+BuC7p9wQQEIVjIe86h/hcKD9ccN5zbdkPr1XJ8HB3hk7wMdZUN1sdsRK2wXXRuz
C4/Kjl7aMLCOedS8I7xoNqGMiSkKSHD6y4H1QAYXFPlfw8qxRi0/8Z//x/Hn//5filfEPHdh1yow
ZB4nwb8fAQbE5tJAcX72AgyBaZLFO0UywzotF/xTJo8mxGLuySbBIuJ8zSzTePJLda5xI1WeXX8u
YhZXPjOHNs1Q0qY0a0RNBYAVhouDTC5j+fGu+dxWjR0Hr96P0lPoz7E2nPsOy6ylMPGyz3f2OUNW
JHPgYdreWPfo9RsUSVciczZV4YHw6viLgUPBGHgMrQIe9Yj6VIf6y8Dsqrr5DmTj2nfZgdWiPlZL
mwUhx0qlcw7xvlLK4imJayx/0jzSSWTfDfCJG9M39N4xwmst5/g1YDY+WaE+a18zwzR7GPKJhZ97
MeMaVnB1LEJhmB6ipUZ5zTiZoMrJ+DrA0312a3uravMNWTxLOPTOEAjkY679fehb4RpUgbvzvH7T
xqV4pWwvEoKL49E8WsHwPJYiPoQLySCIU3mU4Xi0DJ0hxP6doULeg1r/ZNUONzcD8HVlGz3yovA2
EdGz7uiqUcTGFyeOva2dvWdZG9CU5GorUw85f2Z9Y9VMoDi0gX3SdZ/1MriY2iQ5xkO1KVmQH40W
O6AuCQoI23BjZA2LeuBkgEZgTi8DABg5/VOuuy0gNyrDtgCRUdRbmGPExDQRTmgUXiOt89YnE2RV
djCzwJ2gZKDx8NDfoC8yyNGZ15ZFwyIyPYGC0JcQ3s8ZguTB1U1DDjYjkV4lR2sJZCGe4B3wpEmj
A3I+DRyEvCFeg7ZFta8MLGUl6BGy67hHamWAr8F03PjT5z6MWLtN8a7tpUEiJ+vxcyU95F+Qegg7
IoHOI7IXuRA2zFDKMwOnV36n+6z9F+lAk4oXc0VjObd08Z+l3WjdaAt5SXiWtIcDsYVmvI49Ge2E
j6nfEm99NZHFxd0Bo8pfWDagLwgaWIvCa88hzW3h2t5F+Zr0Hwr1eEB74aYsnirfc1kWRPfaovVv
3U8VuQPH1JtiCJj+N0VpziwboE1phXv8tmgw/Bejg6Sbsiu9SrCwXeYlz2yzQ1ocMHn4AL2xLze5
XVsY29x+P8qKfW3z2rTW+Oyie9UGTwCWDNN1AhiQM0084inpVmOpXuzRkve525XWbB8bmxD3SpTr
cYEXJJH/yuTkrVCokuEo7GsGPtsqLorLVG9K2hGL3fAjlXjbpyS/lcQBbnxhels/j96EBd+7d1Dc
8ChOQGWxyNWY5rBkU9iWJG7D3vC2YZN1K6OP8j3bBsSx2MFb109IogEA1vCUqkZ0hkHN5LYyCAUl
DI6ahHWnZUL9jCoyUCaoG25TwOyZvsuyqw/SDh4x6PVVWwEOWRK6RoI19pVMv3qG7LnWOHmY0Xxd
WpZtHxoLkb5+gwb0qekU6Skl3Sasc/lPiENRq7MZG+MmKfJDnM5irwCTdF+gIqNwt1j+4TNdJB0r
1EesPOj3SZptt7EjDh1N/KUIyWAPU0Pth1L+KCOSJuwfKOwKaoZs01XDTirr9xBlXIvENKkm/Bmx
Z91+TONy33+ETo2ZA2Gx3WN+BFcK04UzrkzY3daSIqPR9qUcEZBNQJ8+SESZpaqTHOqv4CFiVkEI
JAkmrs32a5kVmHNdiWy/yt1V3It9MsX0iJPCcb7cuUJOpBggrysXxaA/5DuYG4osoV1nInUmrefG
xF/vPu5IFrbsSMPipjXykoaCCicxY3bCyYq5YNFeI02Rc32B/QB2o50qAmQDXFZV+ysDi3DLOkCN
ujNQv5c3v7bcB3pp7+G6Ew6HYGhWrJYZrtjdZeo2Fa+NScSChK0IIoDksHJ9O2HXaZwl/dp5ceTj
7wuPLePUtcb6hvi1hy3ieK9+ajuHnMwjgg71Bc4wEVhio2MErUz5xNWfCMEii93YDKFBDoYbHzN3
Ns8YWtVu6vTvYeD+wxM4b6Qbmec+t385S1BQQoDSVlojAmIv0Ds18CeoSnx0pypn6e6ixe2Cn4mH
jrhKwOL7RfFu+jI+1Xb3RHcLBZnD5FanSpyjDscY8ewQeoR3TOWIUMEkyrLBvp4HC6yAqMAivxFC
zeAJqYidpacmFf6WZUdxbiW560RbfGO2Oe2kA02mw6/z0IF3ZTJCQZY6zWXJbMAh3/IwumOmQt7Y
CHczmeR9V51Uqxl73BoiIonhVnlbrPVX13XlugmGb10rBbwIbkJmBWKrAklqpdsCa7O8ndsjEFK8
Y2uzRwPdEBi1yVBiHeCnmPjd8JUYBjejNCp11HUNfybGBYd6ob8Y8fD0gRz8+G5IjGYtNWwNHjUE
3/CIfUnZRqsZglClCDzOGTD2WTCuuMaQPPSc5VYwHmP2RE9wtZVp7m3X9T9nJQiyqcc0BFnhbprM
rLB/AypV7jdweKSAkAq8rSfakr5h5Z8H8tNUfy19r90WywEbLUdtF8QE8czKXKP6j45WN32xszm8
CNfHn1BaCCgE+YJxk2yIhOIRjyJpHYZwtNxfScpzOxEQLpreOnUeVVNKSUvdUv/Exrh2GbzdStt6
5eXEGKijXyMeXDDB6oiXkE9wZIoVBNUn5Etk+8l2Qc777X6oSEHtl4+d9TwxYcP4lgwAgTiKTDSQ
xMB6t7YyjgVTFmknvyOTzOwwnPYm1yqQ8/ppDFmkNAkPg9n6QZwOsbxuBRdBbEEYnbgJQd20I4hF
3twpJpEetsYzjy7pwOnJa/NhcuweJIYxQHHkO9dhqo/Ky941DqVzFTlYxav8uaxZL7robLdIuirq
zpIujMEKOwOMZwjRbzYzvRVbTzKBg3onvMD+RGb41quHTYSq7ZGhzlv12NB2zDDz88eXLjd/FsjY
d8IIacDqYDpjkgsSABRx57EQ59+wFnN/7FrsUsYo/SW+qPcOoEcUCmLIzC3Arss/G8g60vMzIWhR
pHBvdzyXkcMjuJ/nbhNRDW6IcMF+W9tyycodDyEimlXsiuDQ+5BJaoL/yqFtN3Dty5Uox5jthtMe
4Oj/8n3kTEbfD/xRwtGcACJrpMk1HgUmYBBO7x9XZQa5jwF5CBFM3THHlY9wISY1oyp3Qo3fQzqk
ddwirC5qUxB6tRhUULXuSl19FnR3KIViIl3AH5zcqLDWSLjlN14ZL69FKx5Q028wZmeMgCccZ+kU
YmMZTuRd28fWbfAPdEtOg0iOgCYc2tByE46Dz3PLLgChoJLReYnwNyyWK52RlZF996GU3lA7d9rh
BHOPiPyrrY1p+kiSwrNtoDJ3jRRxrPdj7IR5knX0iwzG77S4WCOaSh8sQd/Qu+42LglEGWvwoEMy
ODsPiNhXZqfrFDUcjkVT85DjVuZ/d/Z1S3Cz42O2yAknXlWwWLeBONp9b136Tny3JqqcANaBPQn8
NCWIEfIbZlhARGPryK82fSgJK0Zft1ZuCE8UssCq6AVJUaH75EuNFXbwSNNsev+ivrqcbLcht56B
2J8MC0dN6uf4egr3mKqieIM6zNoxN9Gi19q+j+NX0aZb+6loHRdTfjfvi1HcMM4TfmMcWPNhwmDm
Ds2f8oNnhX36oa3RvKU9ZknpIavLIRdBk51x5FBc+07wXmVu/ZK04qV1JxK9qvQSTIO+2LxZWxp8
sREx4/lgSU3TQUzojpS/+VSiU1VC38nAQ5CQfpSzNeyYutsr0TTFUYXZU1exyY+QE4keaXXsLHeB
h6FGWhwAkI6++0ljg7ud6hU7r7OVxNOtPfR57sIbgfACVdI+mLXRXAgCuBadn5x5Yd/8cdZPyhcZ
W40lukQo82pSc++Sito6kI92kdFFqLu37IhqnmSRfKPKZZO0Yq1Wo3Zsb9QAycVVg80fvGOIDkkm
TKaHySDH0lV6Quxnr8McTB/XJv1/elVZXZ4H5SWbzFu2T1JdF9jAP6u5XPg4FuLgmvp4PZRD50BQ
fbtqqd23mWljMgQCeTGhng4xW+iPL3O0rQmdvftIlLfgoQAFtMXa1YV5cHKa2lgMPxMm6qehp3DG
lIQfNjSeh7wrzgMBIQARGbtF5TL4QmRPrcDwxqvh31PwHAlM7s91gWzZx/rBOeWEAGDi6PzxT5WV
bfw+Sk+ebJ1NWRARBZy0ulChuQfbsu4Rer1n5pP5nWAMOjQOAojGxYTI24LcM3bfbD9OHtwryWMk
SWljdzSPpUh2OhDlvSKB7eKL1sLxYY3UokaYnin1wWm5POwQyTVr5DQAVVPLWw+iRfPTuvEPJu8S
zmmePTMAtQ7W1FlbATJxXQxreB96J3P/HT09YrZwubNyx9vILnZPnaKN6HXFhreG3Dck+Wcq3Q64
0sK/ywjF5JLEHVL4bLCi6W5lsOkCCMvkkVXZOWH2gH0seUYzyAzfTmw4yYgjcfwh+RbZfViGXsZo
3/rRQ2zPZgl7WhC9BoRBnfKW12JEZvjKKT1fpiL4eRlkpF/MSuuXsIJKbli5cwwnVa9rDbWTx3j8
VAAJi4Tdn80ipVOpORsnbFDKqr6SWYnpQ6memVkPMjvKxKNz/Zeejp2cPi8+pGFH3jD+3mOSuMeP
Xzq2kx3cOmx8NTxnt7Ywv3CttJZ1pBt+GqiFH2WZ4qlbhpClcJIzq0kf65D4CaAwAgbKur7y+/vs
byczHx50X6tgTiAyxGO9igZ3ol6GJ8swkDK4Ma9h9WnW9XwBopRca8NBgEmVVilrJQsDN37loVu7
tu2veA6LSzRwLGlpIkU1BA9exJj7mtIL80mkz4Xy6/XkHTvlBdfexsqqMyDWIh7XiZv4EE7GchO4
JGeVAb8SS2AsMQWfVOM2rzkFBSCypD009XwjFxA5f+oPV0jyPu7iKroZwMqRbqLass243JgNsEBI
GZlcRThp595/hlLnXhIpgZ9yoPO0NUdAmNavnHX0uRnSdBNGtElpj2fLR8aTxx7OnREKiBTYFAbC
Ys4fX2QBj2kehhfVC33uB8gsQHy6w0cB4hogM4Ia2HYzErJotfzw2TrCIwnAw5jppnKw9FGl2Fls
beZ5+AUr63nU1XnIWW9yon4LYLNSPaBfFDyhdl7rdmA88KqiiJe97R4NxezHjEfN1d1jUrNVhb/p
Rs5880a27qe6NK+4rb1PeXYVTrisYOPgBinUuiojwpZlaJa0oUCCyQlaJY37mNs0pt51n1CtzRtv
0Sd6M/ZBN7LPVV3e6xDb8Fg1X+zS4v72hutHaow/BvKo5LywSF5R/KNDgI3+wU1jrP6ldRnoYMxg
RgtE0ZXtAqji128mJqmFU3xbwG5FSGK913w2gKDNjqOPYEqvfmBiYccEssrSETMeCKn9XBjOekoB
1szF6WOfzYdsACXpj8DW7Uth9E9tDs9KBfmXMDIGKk/vm1pavCxdf8Dixrwn1TzK2CjE2xrSPw7X
+ZSfodgyU4jp1WUlmDfhE1JZ4GD/YpzdsarZcdAQGcsxvqKUhnAbwb7TSlR7+jixc2GvAe82tiwz
p08xe0vSEmFNFLb5GihIjzD80ByVBRv25fOndJtIIieWwMGSavRtvke2RCuU9vEO0Bl1s/1GflR7
n7L01jMFvXjapbsPxGVOWS9ME0KoMm3s65S7O6sb5N7wcBjLkia/TjANN1ZTspZECPzhhJq2EDmS
Fe+jfaQSHB9Nzo1u1Bhpa6fFVjr9HoRTXRtOpqZzC+xvoSasmIC+0BzUCd3TVrpZjAvEizfhwEFY
d5DMoaGv4GfXG0PlRD67vbPuF8xGGdmvzkA7M5aawAK2+nC2dbUOXAG3KmQzz461IiJ6rRJYStHE
i8M73plef2r8nHchYIpJpROdtghxguPQ21/cxJxvtXSePxAu4KjfwKXhChSgHOwFKdiSl3qA9vIz
IWWYfphnlgn0DECSz0K7QuqaM+YC0JUi0I1xGTCyoMlgMvxbAxC+GGlgvHQsd5yFM/oxTOn86gtr
j2dYiP127tP+QEDdCsE0UeQOfpPszcHfdQx4l1Z2TWklneKnXUcnwh/6XWfTXQAi0ydVtRhdw/Lg
zWRvMQU1D2Hgkz5XWI+pgu7oZNAPqGb26YgxWmOr2juS+Q7z926bVWGzwcCRbw3nazKwZAaJgWNe
6PypHyBplRiVUBbsUlh6WxNUxvrj1ccWQFuAAiTefQvbfvjqteq14OSYcxZRsX+1pz5/Mudg07kE
tdpJ5dFmWuW7KwbJKDMftnlqRZu+Bz0Tide2tCCGyzY6g7/DaQqm5sR1+mVknBUxBf2Y3Ntc1xpu
/c1uo+fGodH2ZpgCLW0upP0QJdgCK/PcW53M9A4+3o6+HoxzVzTz+mMi0dmc4Tqm2nJjKF8iHerD
wP4rCD7HUeMctInoEZMwE++5BKWvveiAONo/eT2FH8cXMy4nfCFFy13ZlR3QxgTlyrG78KWZ4GUM
A44oJCblWS9fyAC9krjb7j+KllCMT7pojJ2XgpgTXDqt5c49U6M224FTinndbnWOS+j/zARIdvec
5Kj41vBEdsF1lV1yx3hzigKTfx0GawsE361Y0C4hR3XbWk8JYQWbxv7tGi2OLd1/tfFiMc2QdE+V
nrdDi1M5bQJ9Zkz68KEHnMakrC4NqDFzKoPTHDtfTSOo9kVRxkwPRv+pGaLPPP+/F1ULt42Ti31J
pXEwELaBNwFcQjimr4QBrY0W0fAcI84k2g/0H3vTVWnzQmvd25/Duf2RNDTfVEXgVWInAM8AjH1M
umHrjSDm3M5F8GE1PMcBzsh6qjaQ1bLX2cz+D2Vnuhs3sm7ZJyIQZDA49M+cRyk1eNIfQi7bnMfg
/PR3MQvdqJIvymgcQFC56lipTDIY8e291z7VlpcfWyMm9zh26L8BEmtaleoTW6BDT102tos+2M6Z
CK7EcJnPWDh/ukESmPTmV+2x6cduAgLB7Q+UmOEZTvK3php2EW6T19r+oT1BJV/oituc1FgjY+jU
VpzTxyRLQiVMwSTNKo4qgp1sKoYd5iDPplV+Eh6Xsy9nFM0u8MBkz1+zmgSLVF9lmQJrTAaC4kGu
tuYAXSWf2KAQJtzniIEnQb9WwlxTkgZyyhY5EpUWwqd9Cx3e6iwT4xeaJX8F6cxxkKnbxevHnWAp
/UolznOYMLtJiyrazgMPFj4ijD5VrG9AqNiiqAt3h3lNYooziG/DBSrY1c4x7TAZTLuwiDyi6b6z
9nvIELSwVrtkJCZHncRX7Cp4J4lpbswsI9m3RA77zG0YxgG68lt2mE4Rk1UM6upb1WXe2Q9giN3/
Lc9MdFGxZoxZXByjTDcl4uO6mjlP2NBpPUlELueQlpC/qNV0I91Dts6I8O9Tipg4E6EI8il7bvU1
spigHUJ1n4LovTYmushAW9EbyNCEMxGtukxYr7ZacM8+e/muiChQD3TyRZU/JsjEaG0lQ/AASmcU
1yS8uwjwCn0L53HgxGjU3hPHN4awSIBzMwFAzmf7WjjtLqMvjk5a6JqIfsLdjA3UMjxeSDb0g8Uz
6e+mbjTOsFxehPnL8gE4LbJ2ioHs5KfdK/0gzYs3fBGOdXM6AleaZQTbOxxEHEmbJp5hozSyfRmd
2j8zzLkZ0/xj6Ir2OZRbBvj+RtnEWtrZYsRoJr+ASTibppbvhSUWSi04YOGnu81o02s4+Ua9nsIp
XLejfLR1vGtptdzHSfiYqO7FtshrcfjY9t3S3stl7jjGD/hFZK0NE9d9x1GiJs9UGvracrblvSSx
bhyEcNzTqLl9ImGeOd/EvG20QpfU1XtFrgFAHpqgf3LTpMUCkPBK+vwHRtcQ7WG9SCmOOQ87s/DG
jZmLtxaazxrx3VuPEHdXUFSRD4wMj2u1sEEo3syqN6OKLW4Zti52uk4qoo/OUF9EngbXKHLAgy7f
wbC8AOf1j60zdmIjM1od8Hd8ha5PXzNTAiUDJLE6CpH2+XL/7v7FmIEf9UCoirEJH8Iip02ujX7U
UqZipbM6eqCb46jLfsKgsvxZt/zZoHuoqTbPCdRW6gIdB7pX6VZiJdmBPdy/CEuGO4oLeEgsfxbM
k7lrWhQSnKsJYEIveWDrT7VEmN/SsUhwkv3fP79/ZwKbYE/QOLQE70RsME4BbZWclFNebN/jhFbW
Sz6aJbZ2p2UPCcLFKIxN0i/9AaHnrsO+g0vCQHhTA9ZmxpKKk+8DGpl87h4zrddCZIfeSBO2X0W5
seYa6rqPmVPE07w1vJLKdirzXlJGkxcAMhDl/GcH4up6AmN1INBJIpl5H7P4W847C1Vo2BI/fwD3
561l4LwBDqoAWcWfSlH9Kob4syT5y8n/xDy5RZSYODxTMqHaSe4bGTN+b+yzOSKt5BCwvLI9uWWO
PD0ArP/mOP27ifhHqN48DPXeMhvKWdwvmamQ1SK9a0Ln4k8MiznbsWtzIDFERfis0VFT5XYUvdZE
wZmcrYA/axeaaknZ72Rgp45UtC5T8V6Mvl5Fb5353UUv4iRln8phdLdFLVBt+jDfQjp+kFZBqLt3
xKroMkhqicrxmVgLWHmJp42PdkM9tO18m83sNOGrW80gj2EZuE+ZkyHxVs2Dmvsdx1YKF1eNYLZG
qhk5mmKUAKAxm1Um0ZHqngJG4muPCnhOpd0D3HAKXL9IVbn4VtgfJGwajZaWbajWFxcw9eJh+AYM
kEd5oVl26y0PjTWjY7XyNH+nyJZToT6kBtj/ovyeYaIENCvLTT+DmDQCEsHultdB9MwksexOt9H/
no4+kdIyWjbSpQMhyTHXg58yttmhWrEfzklDWYRtLPQ8DjnyxzwEn9jnzSurVy9+5W7iOf4xQt4D
HQmuQQB8icESUh7x1xzXC1E2zfaRNzxnMK3LPHhCO64pNyU+JaiE2zlNcLaky10Q+ltN0mON/Wba
Lu5FsGt73wXLYUfmALwaEFL6IyXpvx91uAz0JK3VHd2QqiQBHsppI4Ni71RFu54GXW5F1574r1+G
nnoKo6vPVjL5K4CrDecu+yWyYpyOjhbbiuAKz2iSgar5YkHIHNUA0tyofyqSsGzbd1Yq8tXQErr0
iXV6sCiLgk+gMAsYJjVdkKre5bPaeXRT7qXhPpEyRVEI8d73UbsK+7Ai1hD9IFl16xqmjzYwIQnb
fCtUi/Eq/unaJh8k2U7ESghAMMs7H1JDG9BsErjN3lLFo2bAQwDeQaXPvV2bijdEyW+8r3H1KEeD
C5yG03VJ1cNWgFa2O2OLas0zpmSMUmkbwwME4NLg8wmwRGy7AJaTlZL1bPWBM2eByqYQYYjBcnKx
CNINh9Kg93qYkpt2ljNpqkyAML6/YYLGA8cqB9p1dfOCuZ30Tb8DGAN9MC7RDW29KQAebuYcY1LG
43AIGwR6J1lVI4+K0K0vYROn2xoDcEqqZyXoQK4pycBTt42xN20Tr8Ltmj6VHhiaQGXzejbokIuR
dabOIDnbF2hlBfMt35QPyKGgjMyZwmxKV1eDL763WUrRfc3WPm0yBGFRrI3qB72ecp1XDO1nh0RQ
HnwqfeuQ5cxSGrMJNwjuLx0c8VWzy0v7r5yekTmf3nE2vaesaMS1wVtEGGoyDedqCMRbPTHygfy+
qkf5uRsw8MLQ7EzajenNtSDMum57LXOkWjourriRc7pnyo1a9pv2oNpj7PSk49nEC29I93311mB5
WYODJC0265dpiDGUFzgpqd4BNcSH6ghnZ+v0yMHuS5Kk381ooPeMxbhoQLfHQ7QXnv86jedaBt8s
VqJNixwFPdx+FozrI4/hsu1x8qX7gBLpCKO/9VdVhp877rrEtxRNE/BD7XJ+y/38p9vrak/UIOg9
uriabzClws0se6SG+VI2ktFpZDGMaMZNl7dq1xv9zdQ5NG4jiK+CzwIofrvJbHTzKikvzEt/4A54
C8t+ODqt96uf/Z9QbMxtndFK2HjiD/m+e8Tk3+Y015X8z1zazSWB9n+b0+oylzTCVcGpI7geT96X
ylnQyAXWq2gI5R4gNwVKcEdY+4MtNm5yn8Y15aC/6Vwm83bqaMySTrQP2R39t3fOdH9zzrmuUvh6
HUy+LsSff784cjuRG6ElnBLtyWOzjL8cP253bmRvGdEzz8/8q0/UcJloUWPjRe5uBpLtIMwCciG7
PwccUXLz0nY4Ua3p+Q8v8EM60vJIRJI1cJhbWSyF4oO1r49Kp9N+GJyorUohcDfsJgr6bOfY2Ne8
cNoqhnE1LpWTIhvwNzlrvP/lw3+/jN88xrwKVwiTz9GEWPUx7wC8URsh1kOYsQRXq3khoDqbMldv
pcOmM1s+zCrCTEJw9Q/2xg8pLt4AT1AB4uNzFiZm6Q9uyxoqe4U72DkRrzYfNHJhEsfeVsFRWc/L
bxw69OFot/T+9sz/Nf6f8Gf5v/kql8/+3xeuR8TPMrlyBRmqj5X3JkV+ZZHlCgkqrh+xfZ3awaD1
RJsH2gT30wDa0dTjazF7v0p3bjaefZvuu72cdsvAiH/RopluJlqGL7DEJBp8d86Spr8qVb7nDpt4
vA5/sqd+TPstb5gUnvAIddpcMh/tqVPOyMdnZww1o2G+YsynYXEQlIgOmxS42E3SeIU144BBz55l
vQ6sObtgwG1wgPYTtRGcna3yEqZo7gZxkQag0SG1mqeqrdpzJ6pt1+Dfc6WxRzfGRD7/yAev2w86
QXBAmlhB++guBNXxyrkOuG+d4J5IaI1L8ysbb/P1//fq9BRRP7x6pIcRGT+EbMvCrgXvtHPqsGDQ
tuDzSJP1tu67r1qyE4wbBsCmm3xpHNqa/vtn/2695WcTriRhh/aJJfjfCwhAoAH3u3ZOpnC2oHf0
DpNmR+An2LjL2PS/f9rvy5WnAD57Sjm0iv9Wte600gLFzm9Kx+LPoaw+4fH+uxM+NfNfYxX8/O+f
Zy3Ly4d7QPm2FPRkclkxE/j3r5fWOaSEuFSnNAjIEpFxYUu8NzWNCGW3DDsWiSAuGfuHxnO11K0F
luRpW0ItvEtedePaRxlWz3fTaF75CaWcnKoGGsZLZe+I+K/nNlSPoSYJbTDJ/cNv8PsC6jlqWUQ5
iUm++/ABFXEP/pLSBPhlhkvlKeN7eGM3k5zvaXT98UAm96tECHN8FDoMVd3Kz0dmbIsdcaD6cFUV
ex3Q+prZk4+c4Vw9o/psxVX4OhefAlXP+/9+yb8vtpQ/Lxxe3nae9x/fc98aSJVVyjoxamDAr1A7
FCm/Aw7Ao0k8eFP0mwl3lxfm4vzfP/qeif3weXMlu0RmWWtt5+Pz0GV4y8/OrRO9rvm6Lma6ZT2c
O32Tnk16DFZBAxPXbL1qZSctWtfiqW0WyCkev/4PV7v5IT2/LGUEZAiD20I5jpLLCv2P6upexIWk
TsqkT6pmvVrcQ/Pi+blx/UX7ufrEqZwbjv2hQd/eH+7se9/9v98Ln5SOwlDnItj8vqygdXmiiMSp
EuIbM8EK54icvipvn8vseYal9CBVzgg0WCQcQZKLfT4iSeS8ubF1IOFofm9M9zB3pXrsgcxzzo/N
piIDiZshJCu+ixEuH0fbBHHDFqMK7NOddJH2NbwiBVbI6sW+VYUDmA7JrcJT+xDG4VYyZ1kRGFG7
vIZMoifH38Zl5m8SO3/uZXvoar84I0rEbrZWEy1UASvYwa5wzdLaASYvsrB+abbpfmPyLDOLt0SE
z9YMJjjxEQoHMziE7drjQqHLKhyJzVrOfhghMISVcTElLQDjIA8GCKnByNPnxmDjxqb2ovthRhfz
ETs1J6qkE3QGer13KdzspQ3TW6cXDndUmH+4XKzlcvj4gRGEsnweexwg7ovZPy6XIub0OBmBOoVU
opznVO1xGnxPIu099a04eyE2jHTCMwATcDVp+k+KpHjtxkAdxdwgLjOCDWt8xVaX7cHuMyfAy4hY
UgGRrdUnRXPSioSC9YcXrn6/433hssqyPfY96d2vxH+88DDrsa2wBzzdbaIKj8lsTL8o5FDf87x5
84zplGXKvabzTDFNlKFJF92t9Rd2R8XjFAtNzv5rQUfQS5XFa6bPEvdgM64RO+UxDUvmitCtUKu2
PSrf3g4A7rYVWoNG1jL9rzIZsNebRm6fZYaS72BTP5ljdbvvrGCL+Jf8hlmBhZGOo21mxcyQ0ZbP
di6foExVm6z5i/Ried6MWYxSyJJ5qJngNcPk74w3T1aEUnJy7viw+P3Y3Uve4cc8GGkbJA12KFt8
Xsoavv1hSZP/y1XBM5pVxAQyIu6Ijn+8uaLW0dx7PMKoTPUZ9jxot6V6E/7LGt6eXIVtDnVwcY3C
ZS1PWb2EpCNMEakPSKlJ/7C6m789Uh3Ju09umEMHwZ2PrwekPcJlM80nPt7h6GosFa4LRFw0D7HN
JKF9StuCOmgYE9YoKloHcKoXLsJbHJX60hFT/cNO9/dVn5dEqkkKx/F5Wn7cQHmzhSeb4eHJimKJ
zdRZMaNHMERvSCOT8czS4OWCDLky75+OC0Q7F70Fet2Vf0IW/LbfX14LXmNTyGXzqj6s+TnpnEoH
YgLYaZILJJ1w1G29j5EBV0PHhxZYlKeE6J6b1jFMiB68NmOoHsM0g6tX5zd0/YD/T2dvak67HCbp
+J7H+e0P19XvTydnYUtwKCHcxAHh49Esk1E8wiUeTkZj+SvSkuKYh+KCO5ZeKmTHAwPYgSVGB49B
4FOBs69Lbm0/zqOLET9Lqo3Xg6s+RWHTHJs+7lZN4+UXsJ7XCGDy0D1X9ZivWe4eWr+tXlgh8jOK
JYEjYvBWxzJcprraTHbabOfS/xYU7U8au/I9NU3BzhBtjs+qgsccFRjCVWIzXFyM1VEd5Lveg1jF
0Xovcerb2lVHVUuqzafc3bZWrVcVYaGzAghr4Uzb2Z3n7jtNK15vusWBYYHEHuT4Oxqq4g24yOmR
exo40QzRalYB9kaDDilbFedRIgvfv1QtjIB+Ku2/a+FLBD3cr7K9zKQlSYfQUTJPWBB6yL+u9cmc
2M4nafgpt4BQaI64YZxtDbs1jyQ4fzUCP0gvZ2/N7OUKi6xdUxjiP94XUerf0rPw+pep7r6JciYb
YWwHnFaX2DSe9UIpCUe8FLRPXMPqC4J/QubA909OMx3uJ+k4aH6NBQ72xCdrX/EkWBdzaD6YWcwz
Lg8O2lbjH/Ycv1/8yuSkT97YV5IC+uW08Y+1Ki5IyODmAtqUSk5rzfq+h66GrUcGeGfUCAggUv9w
If/22HSUyW1vuzYihSs/7jdpibLafoyaE2TBdgeL8pp1vX9OqIAFREgx5+zJfdsCYF1cWTlhnr/9
CqpzvMt/vxbrwwGHthe2WhZPQsJgSvx2TxVEP8y6UTbStPFau15x4SbiEawY2GL73RPfsI9OFFCm
2U2bJa8xU3dyVKXrf05SYxfR9NoU3nCN4+I7GxEGx5axrjA6jkbO3slHyp+jJ4n8tylxZlOw1uzo
TNiW42j9aaX3Po6XIH9ZjnQcye9iSc6oy7PpH5+nnaFU2pi2T9FYxxvPiEw6mpQ4gaVirn3/ZyKL
5un+XUolCByT+Di4sFGSliT06v4t2Dq+zbw8203S+DyO6Xy6f4nZxWNxp041a9Tm/kfKKBkeMrqg
DqGdT9aYIii07UFihEMEqeUmTQlQPAKAb+oZMSVx5ClWCUUnUTX+v28FzhQjZPBMclxCLPKmrXL0
r9yfDHpnYV4oTVtsk+tAUbpTwr2hK2M7ZDI/2Co9JKASTvAbA+pAaH+hwmLOR69Ytcu3E2EhBIlT
sXy5f+fTdACUuxB8JZ3MZlWKp0K1hGUgELYBAP4sqMMDZ9HsMDr23vIENpsxeqk7HlqsYjjm6te8
zTEaGzwFImveu9GnKA/V3q2Js6El4Bc3nHhlNdHrPZn5d/wKvyCRuxBU30geqJuQZarMrm9G/G62
zSmQef0w2xEb8AZesSSmtRKaGut84TqMeEksxI3nxOzN1yICao2XBbRNilSQIbCak92cfTJBe/rr
0jXlbd7FzeWG2XOwq2wYjcs6Og3VzU5CymDC1NtldhsdWoJi91eJBn4t0N6PcGDjtXAL9dKmQIj9
lKuB4wvKPBahDVCj9mLIsrskmJ84XEBu7i17Xjcts6a26G9BUIvXJBQ0CeEdbmw/ADkP7bvmHhJG
LXku6crYRDBlcPvZ17AIs8caiOaqTHFgOYPjHO9xHR5bBg2RSFdGQxtE1hbE2yfi8qS1QJswpByL
CPOqNIp9NEJZDTXHaR+0507rv8jOwr4azNfBTuUqrUODDCgj+alU+QWXy+J2UheV4jwLyVHsW0yu
e5Jb5ipuOT/5NdQ02IyvGMasLQgV6kFBLJcpTSKtFxvoP+FnZkSPRK0YQ5n2wcsi82jl9iHksI9H
fba2UM9OUzxQ4bFKi9r8WuTqs13kXz0dYiyFf7ieSMVDE2x2Ru+qA91sRPnCEr47Ef8qItXX9NYX
jLPsnYsMZg9AooOOtgM/NOma8cbLXLUO8fi/J5QixXboNc9ljUudINnzPZg6LbbcsfZf4Tgjyi2z
TMXW7wKb67E04S8XBtVG3oC9qs/iLzhh633vcRnd08UBDtub3aMwGbET/9VE7yKcnb2vTfDDEf6+
SYDtLxK64WhOJ48D7J0WcutpxhnzOuARX6VxFmFO4h+zursS5DFZbYWDb4TpgtsNmFoiOd7ihl2/
7BO9y2MvOehaXHxlFAfZk3tOMsKLI4G/rU1lGSnsAGZhJvnxc/MyWZm7EYp2bSMl7OUAUk948q69
FMmzPNqTU71AZgjXVVN3iCc2tXUzCmuRLf4jorebljtfEDnFQJAdoOXRTzSEy6OXbk2/FVggm+jC
sCQ62gmrkKZIg/lSZ+waSd0C7CYBgUVlV1CWDHNc9k+DxwPfRaH2S4lDj2TBedhP6c8qxSqKt6+6
iDhenCkETjKMlRe/eOKk0l4Y9WZbBpD+unYTufNKm44dowzpj9fsMp2wfmVfuy69wn5ix0RkxdfX
ou3MB19SvpnWzwR3crC0HWuM1nO26VufgYo9Dmd+/+jkFNY6Ft54S1Qx3XBQRVwB86of3Hqn7Mi7
GaE2Hytupprj7DrEjHmKycEvA9zh1NcG/afkiUNEsk58LauRmVwxvKYWBbIDYfpNW4WPGIi9lzT9
iwcDCquW3qnNOfVwkqxDi9gmZl4bevZV9UGPEepGt5R+ZSxv7kQ9SQh4RXaibfycjycwoC7RkvY9
m+i+inMZrkOqwzcNtqRzWXrPWoyKt/Q96sKjT07mlPqY4CbM77sYWXvlZCDDVdPnn/L0U6fleiRt
dY5xkx/6vjqhMibUnvCIg3UIuLuo8DW6NtvKiiXl2aA8rKK6xDVL/5G6cxfAu2j28MOe7IJRX1tx
45dVYW8MQSatw2F+jPNCHMMp/8Qjn4UKjyrvtmDQ5+uOQBL+tjV7Yp8IEq3qGWLwPuxosQrL4a6m
0kj4g9GCPldYp+NV5++NuuJuFuoBBv+vNIS9Sd3FCl8AKWk1AhTDNVWE6N0YZ8vzRB1aWQcbp7Df
gnoCLNcpa9d6in0zkDVc93wMSSU2GtIDCvBA8svYhxlBAdJi8wOSJIM2Mfs0KOT+LiK2vCUVk++D
Gbx85pvpuRFXqxPygWMLXjX4NI9DQ7dSgK11IQzJrcfMfj+2zaZ0Le+CgY7iZUV7B9Ytqtk0b32b
TbuyTsejkjWZ8+WvRhSO1+ZCa8G643FzjC+geJGEWUI91qCX2gqBdIbdiHniZiupXuh2X+WuLm7z
VBb7gUKN9dw4BE76lIhP0HkUvwhzyzsJItBVZCknvURG4ktLGRLq65i8C/+zQ7Ve3LnfHHgbWkE3
I9NE+9U49C+41NZ372+ZxsgskXrPXQdXYZJFR99ot7Si29e8sKdt0zc3jpRQuOuD1/vz0RQbm60U
B6PxB3YO0oe5foKhqFeiNNXB7tyHLA0fLGbcj5aevk12FdDDmV0sLfyD1eRiPUustiHxxHVHszQV
R8OWlm7noAlPrODu0UFKxWYT2fHamRgztLqPODU7xzytzU1Z2y93WaYDvnV0jAbUc1K8SYGDo+2d
S1vUZ3sxW4+hBGaTXqh+a45W2iEnByFB6761MeYNIz1J897MqwEWVbmPw8i8qN45z172o24T/yHA
FiQZ8OzbubnVo6TsPgxAcgZzBxk2oPfkXEx+9YC/DEuxXRlHlGcgL6LxtzQLwYirIXWEEASm5Ln0
veiqiE+Yk+ld6sbZeNRkbZpgeL8ny2Hsrbw6j7bNrC812OqV8iHI+C0V6IsY0i4lYV2fburapCAe
a+t2jJkRlQyiAWpxcbhiOIJ3jjZebj5VTEeS7i8BIxEzAu0u/jHGU7KKgirFoEfg3i6I3jsV0fdh
iTCSECUn3EiEuug71uLxULXyhqO12ExJU2EC6ALaH3x88kSj12btNZeAeOY+ttR7HEh5VbNegkqg
hEX2NRgHe4ceSuco8NC1S9YnFkV7blznxc+qdWonxinIayjbJSfQtBpeCqnFubPDDSLqtG4nu2BY
rA8msV+Lrfkzs73XfLIENTP4VYYgPWZxppC3+347uTJ6wE6yG2bizQBK3IvZtQRPYJ9R76jMLaGM
bOnpzTkwq5tjxJ9ZxpvTwPDoceZhLLG3HqUXsYC06UM3K/+R0YkTY6CMUQQxWCL71bp/Y/pHa9HT
HXBC+/V4u+9DMU3vMl9GF/b7kmUcS7dRt83W4M6nlGwWuAtDPIUdF+dsb2y77Y6YPPQmlF7/ZPjD
UYyhuLYdJZN+CLW3UrQEU8f9mAgbVFueEZqZMd7BLMCoouPvtFfNx3HoSKz6+XNjpjzQcuNFhDad
UJIqc9dOMJ+ogTB4HBz9sa6ei6Wh0TSc5ckZHoKKnzVS/dtL/VLn42fHHIJnpkX4oarUeuwJWTMe
AjAzJRozX+rlB51yaiHbRDSvn8+xFvOj1QEeaPLBeJtk9kgSqXMM91dAy3SDt+qd87Cxaaz2ElNP
RlECU9A2NY9NWrC/sbk2aA0qCbUcdUXyqHf0cJHkQw9O7X2HDmCRHDvXLSrZHEw5hYt1tbWVLwlu
QHf62wSsgRNgHkVOJVy0cuppOMHx+VQri+rFqnjCjV0e48gbkQK6J0/m7vvADebPxIK6TBenEHPk
cwXVumE1OcahR/x47BIC6sHyzOCoNULhS+yvTm2wHyw0luRKV+amxbJ20lUdHynDuIU1De+2Tfux
E+G2GZ3VUCb9Lext7rlEywd35qncYP2e4giOo7QffTWSARmAy09kqf048189ScYRe9+1q+1zNUzN
k9KVfup7HJF9BXx/OT/cr9sBT/h6aGC4aIjB+86VFHsNjflAo43/maePv1UTfniCPrupAkjQ44+F
UNo1G3+YjrPBOY8T9me6diA4U+Swpuy62PPJfBmbQqHRsdoGCVW9Pu7QosnDpwUpUzWY46d0tAE0
yfElXyCdQ9ofnIxgN2ND7yXzvgWzAoBCqfoAfuVvrgi3NRXbM72kd7mgs4g9cbURXiwDZETw7ZG2
q21S0JbJ4AzPVTEec7HUajc2iJqeliCyxtuyYz+Q1RLARZbOez8boBtkpX3hUTPBh7AwIFXFL0YZ
/hZVxVprUM9rwxonihtJRQSjkrsEk95VlnKHmSc954hNYDCBDwP+P42ILJ5qbvx1mH+TCQtzmlb7
1seqMYqWushpavdlIF6AySfniYH0fbw16+ivokfD9Um+rvIuSC5ErFmaLecVCf51KKaHxiDVZbOD
mwqdkHik5c3QUXMoG7Ke5t6gBmzdLiwjnajPMR09q1qDJA+WVBNRff1Yga/cF9BwcVB4ZxaSfk++
2ttZDL82lA2+W20nQZL1FPplOHdWfbisYcVkfBLYl0PFyYC6uU3mWQ+IZeO3jEaCZNrlWeawtR1B
iA/Y28Oq4LxFOcnQtunJbKmcbbPy7NXp97CtqXsLRxIdNipYKdHD7oikFv/sFttWtGpTfx0zgnqA
ibMrwBg/yYSNZJA036fIp3opwJflxbC3g5zsp4Xu4sQjbekIDOc+bOUpjxUDs1J1J7bD8UXl5zuY
fqyjYUcIwAfuHRtYwMGcOIisKuI9LHBRrZlbEDcbh2PnUrITB9QaY7g8jJb1y20mdc2FR9E3uQht
k0mpp2Q4RNgyaYuTbzaO463DiYJDUz+ve96/g9t8HmhQpMGDx3o3DM93EBR7I8GN76/oFPsbM4HV
3HwIpnjV11FzNVT3WuNaXOuWXryKxjYO7DSmwLLProyQg6EcL4MaTx5niFMFAqzDWbfF8ZtC1XKa
s5tYj+bg6WfO51yeS0A2jx96Lz95qW8/kss9lx11aoCywhvz+01PR/3WBUC+aV1slVSQ15emrrp1
1tSPZtVNX7odnvJVJegB0xjRbVJrbj/rB7dT57CP+OTBQ+wCVb4NDf/hPXqohrnYjF3xmBIV2pgh
7suaVMUq9drPdSdfe2LIxIwmYCf22k0CMGEwiNas/N9zIyKDlln1deBnHv1BfTZK/429yqq2vWxP
rJZtLkMNqgMLAjRZcq01Ja/LKbMppr8HpVnlyGPhmjttIr3OimeXWKaWfp891FbEhrfLXgL50wTG
RTy8nthWqYOoS+uLF7xDUfxOPV6+s+kw2kZWRj7S5Ng/WtLbErM0N4FuafuK8kNIOiadpd7aPeyY
yI+uJAd/2B0bOZfBwMoxa7UKWhJBGKZJq1mvKfTWlWl2zo+ZUvA3OlfDa0mzwJx75qufOSsdOt9k
r/pHK86OjXCzc1Lnz2HDwYvKJLgvwfg0TLRfaxdUb5vShA4e3TvGrXXWXTht9SDVe0/j29aY1JGq
TSoa6Ljkki8dPR4ReK2NEZMxvu/gSlZXM0a9iHEd8yv5GNqAMLo9TUPkBfezcH9FJvMoUpkEvQEw
HwbKLlcax2rkcn4tB5YdX8uvmmt9FYVTe5RzP5KsMoqtL6YtywTtIu1wtiYk0N6EyYqsybqJgQz4
07hJAiEJODCVGBM724Ahlrtg4trsO3zGRUmchU5bkScvvrPEKzXGQdy+e6+2jQ3+t2otjaBl5xzQ
/BkkV1JjwyoM5gL0DhGheR5/ug5wvlkkPhNB6vDICi4Luv5RJXFzgCVC9Lyfvxt7uDwkfvwHWo+G
kzNYw3qUUb+547ugCsBOGrHthxYVboPFsPZumkQoTk8Ow8tVqgC6qHDc227DFJZjnVdUek9RJPdo
xnGKR5DT4+cFh8u8qk+3FizCU9+m713r0KyF+2fVOBTpeeybjlHZPg2tL6m9dXmkTOI+NGWSt/yZ
aKaLmZvhRqqi34VD/42K7nY3tPQCpanD7NN1my00eQ564xJRaQeMNpEWlF/yxO9aSBJl2VNIOn2r
JbkwrkliqEDtxiwfvjraOsY2qWdXPBCipXqqOhYjktkEcAjoyhq46XjD4umu3AalVDTbsbPkMWCR
7TxHn2chnmYvNR+GBkBI1xgktoeBe4eDqLccdrI2+N4MUBO8puNqroFseEqXK+EPyYlirXA9e84e
dnxyhl6fcYwasNOX9R79RB4r4kGrGWLGIZgJVplB/ca/I/xidds2js2LHuoHaxidI8WOB/y2+uaf
ysc1xBaHaVHFdIpUyzFJhd5o83/YO5PlSLUsXb9KWc45l74xq6wB4H0jd/XSBJMiFPR9z9PfDxQn
FScq0/LW4M7KIgwDHHCEw2bvtf71/YXpynp9VyRyfZtUkYoTQ0MoUUgv1VnvNfWqxf6xMvNvopmY
q6JTy42JOIFAhYk7YaNJ9yWvqt2Mjc4rmOkaLLcex5ve44VAgfkOSfN4GybgLeLRnPUb4Sm6TUpT
O+htIrk0HxdDH8EF9KXvyBFN9BSM+pGeKJbcxJBdpYLhEUE7vaJZJUlXAjDW9L7maYzHG4UqNwqH
MQqjDlK5CiaNrSrXOGADmXEKjIcdxsoaqYj5zi2hwlDq226AnwLo0jKfRHitOsCuYTQUfbBKB9lY
x1LLe02QCVdbof7Sj9/NgOosofAYYspDchar9M2zstdWI2gyJvc13ucPcjdRbYr+EaxHcZC17jtj
fhwoM2pIFNS/N7ytXFWXs2MNqGStULVtE9aGqeCrt5WmrSYazrucxmgMzL1Gp2kdDOp7Ad3+Eb3B
sykVKzC/1YdGvNOPH8zMVI5tKwYnlQZZQlOGHRLpA5Nwy1bLpo8+zANKGxIyV0qnPnreCyOi+5SI
0W3ux4obBtD220QkkxGO6ykIKDDtw3hLh/7YZ4TThcgb76pC5PHBl4Aa77LFRbbXQN4Rkwp0v75S
4/Uo0wU6KcVRkHGUk7Ixa/djELdkg8rHWGtrt4yrEoNFXob4PA43ZZmL117KnqmnKy5jXv/IWmhk
ch/hV9gLxtM0yjOhbhLO+UjtR9xPuNgy9NrWrRXRgRLqsz9cWihI+cZIPFcxIkTBhNgcCCS0VfoM
KtCaMj5WqKf3XohJUjLK+4kSGep5kMnuUHIS6LIS0Q7k7K6PhicvF4Z1AEIXp6v+oMyhEX3sOnrb
DObSvBrP6OjGs0xT5grDQFS3HR/i1lcv3ciBbZVTK8ue3m7SkIRuy+4uoGRzq3eYpi+LY+G1d6K1
w3NavEnyYJMbufTgB/3KkMX0pSK7sknAVKyrXGoejDLd0fF3O51qd3vlUavM/QihBlSk8CZhN9sD
PXkMLMrATctcYQmgJU18TCdkZFaq7YwG+hSjeFNvDnnQAh/mu6kAie05JR1R7wC+rtVXm1v+fXxc
OruzqX/nH+/rFVrLDbyQg3aWLzhdPunfiQbLOEvBQFco8IfkQtrIbehB4FOJvb2rrSxaYegA4xa8
cXXsTbzG79Cx434X4aUO3UZ1V6vz6vxyprLMfjNtyfHsYTWs5LW2x8zgEl66R/NZ+QH2hl5voQMW
JJzjUCPKYnRbNqtWI/WxijGgeR9IV23FHT6Wl/4i39cvFaJ16kyoiTJgPzkErr3apRJMaNZtvyGW
T/UqShAqSMRzMM5ujEVwH7TFGjujkmopEpVtYRZbQIjdxotalVJ83BAjZRR2Zp+dKbvLz2YbvPR5
OvCg6ivy1sp7TEfApjsrgAaNja2f5cck7vo37I9lpx2E/DQiubu0vfg4+dm67rvkiZkIZRLWqVka
Jk9Ekh2tQoKAhU5JbbmqPimdTsQsorsZZQeFgo+Mk7h7wgTLpsZmXF+a3qUic3+JAVd5dxfjSjUl
Ns6Y+tZjuV8mpVqU+xLc5+eigaM8vldU/URyVO0NqG17r6yr/bK4zMU1t0abpkeJdNqezNdRCI4p
kdt1OduOW4WOwfA899tiRXZkO2mdG5lKhgnXbPQS+CVTiXzZekjM2+WTyQOrH2oVEWIpzfa4RB8N
EoTr5cPFKrjs/Hw/n0Hfy8Iv64vMIAhHDU7WS+l+mfi4DfNwM/lat8yBtZmbfd7ZuGnwhuQ7MZkw
wD165eQsp66FOB+r5HQdXyoow2mLPa65mMk1SVUfxEJuNzl4t0nTfh69rsPs83t+WxeVAJykKsHI
LU0epqwM1pUhU8hUB1jo8kKDCCWU2X5xU64p60yyaNqgY5RpeuSACiES1XIi/jpZ1vlGlRDSyw/C
fNWXCflYYqe4GjAd9AHcjYBEQhFp9bvZnZx+UI5fBrbNPen9T+3g/5L9/w3ZX+GdjDrm//zXf34W
dPw3sv9D8xb8SvX/ucNPqr8kWn+QeCQhJ866fUVFpdd/1M3f/yYQc/tDxHsTGY5I4a+oolHJ8qoJ
/v43Vf5DhL6t41GI6tiSVMTmdd7OHynGHww5RAWPHQPQgST/j6j+qLx/ky2KlLwoCMBRllHGgWDw
NylQXkI5zUdzhFQtkARFwgmueL4rf5nVjXZmZBKj33/O/r6BmmyUlFQu5RfxlDpUqVwYWBE2ALm4
AQFNIRPOGF1OdXpL7MkfqUEjyHIJDIna89Y8Vgz09qqnmgSBpx8wrsJLRmYXYQMk4xq3OVCFkH4E
FQCRPviGo1TyuIkMEEZT32J5Er0EwvSM6a7BY9+H20IVYt4Gw0ZOW0o3DUt1LFWqN8Ad4LlRUW3X
IfagzvKXmClOojfLrCDl5nS3zGIclXQHcyIpB5mR4kuewp87MJD+81L8cphlr1+u0rLVslLUTVzA
J2nTRuShV4sbOy8UvXteZj3gM8RCg3tt8vL9smqZxL6c738zcf9ap/YNLcGyYQL5/eesKnQx/eF5
z+WjZfevxWXd19dky47L8n+b/fqmZadl8tu6r+P6YaHtxrAadg1B1r1ohgXZEea6ebLMfX1QxzR4
X4vLHOWpszvBX3f5Osyyy7JILw1wMYMK559tTKUVQP/fj/i5dtld8w2+Z5kNDRsUXPB5sr+d09f3
Lcf67auWRTp42OvIKmD1f/w9xaBy9ZdlzGTpgRWUiROH4F2YLVMK9GmfSehQuDrPJnN7jYc3eN+K
vNq86nPDbP7ga5PPYyxbf240f/y1+MvHcR3wba2K88zn7LLVb4dbFv/1x8tX/HKWPslAO7DCvLet
JCvtaH6nxfPJLluirsFSweoFag4aqSPFPy/j9PBzo2XzZXESgmjf3y67Liu+jjRRJQqMaj5yMk+W
ua89ccYhBPa1jymQMW9ThmlVINwohVDuGwkZJTWy/5hl0FHtU0ku98vnw9yjBkVBDAgDJwaoDIO6
1oDPLcCVitVrSgnnTgKJsffMtt5jqXA0xk5YG40wbinEgIGScRLm3Ov4nJXmjozG1cQhK+/+nF3W
BmRoUFvBX5+3WSbLjst2X4u/HHJZuXy8bPi137LOk+MO+yKKMkuftKvdpfl7N5boDL3qQO0HhR9o
hGxdM6j+TppX5MTgW+eJUg806vnStOvzCgmyJW6JVeOos+N1b4XDXsWTBE930cW7CCVaeZ9ryejK
XYVQi0KldI/zLDq8cRfMHS9z/puWua/Jsi7TlcLNgeUiqeZ6TNVMgE7LiIa9Up7UqATzaUj6NoCC
smH0M+w9n0lCyHAdTtJ9mM5YFyw3xL3Xefd45Vzr0GtR7jTNHhwLMRfQVe6yiOEcWWz+ChnEFGRE
5IqR3GNjG5pS7sRd1BIop6dXzH1WoyqRpGEK2IRlD3b5UVO6N8VspXVa++UhzNqCeF7F+MdqeEOI
xAYHabrzQOXqRQsqmgTk3kLlv9cE4+dcTa5la8ito2TZjMqdAaRYW1PzQU8smZvgujDD2YeA2a+V
YSfewNOY1sP8BC0TWKT559zXugpZ8hqQBWBlHqRlEgcVuJZM2llGMqKk1EVxL/g35Zxn0Su9cIWi
5xEY01qisqKGiiB2bla1F5wH+88bUfnr3bjcZMu6Mqkofe8IRSaGiKUchEpzfgqKEWcKrbJ66Fr/
WF7mSrkd+DILJTOgMFcwumEfF8b8CytkzpETRqtwWQ7gHu2Hkv543MsdjpUGsgIqN0rUYxnlR2Yv
MLCd1GH/OQv+3WoJxQXTRPS/olypgpTrFyLjH9C0ZpBZZDcllD7zpGx3as+wR5+xoE1Vm/taIW8c
msTW8LtE8DgQrAYPtRZiQMQrhQcZBTrA7xCFwZWq0fFuBqAHu/pueDWDDcNlMycN5EyPyVb4wWDd
x40xdUTZ5laMv4cMNC9htyn855aCmMGtxO3YPq++KcW5xJen3tK1FwNKYGRn1q6sAB5ohORHYwt/
JJzOvniRYGCo31vvjaE7h44qR7EccBPJ4DaP+KxXwkoM3iATURE4j+OHQ2tiMAwEyo2gA+R4Tu/S
6QMocQQIpAj2Yb/W/B2sPZFxvGn3MVXk3bpXH3QVrSwERXJFT8aHXuxG7UGzyAyuwLFU0SnXHwNl
AwXYC1bmrGZEEXLMMDgRd4W4Zfhdwy+HFE4l3Gxl3LiFgjrGNWTClzQ4KqcVniSUT9YOzZQyOQIV
omQCGGv37TPAALzDOaJX3FBEmmbIiYB1kFYCkr3p2ydIUpBhLkXzXe821d48GOg2CuQ+Gy3cR6Rd
BheBeCBo5DNRzKAj2/vxrQHJDGaEePa7PQDbOqVKaKu89T5o5nwjtvsCySzxkHoHjSRnyG85NbQY
rq9yHyqPU2KnFxBZaKNqayMi6vwhJ474XD2aJMrErfIj0slXbNob6USqUEiIpa70YDVD86wN47vu
MTpgGNHf+KErPTSn0CVLQiFb7K1z9KbNbtR3g7Ipgh06Y636aBCcQq/OTyZq3XCbe2t9OpryezTR
paaZbCH6HkULyysI0huzAkO6rwzG94co3HcTzwV13QTzovgHDAe1PlHjNx0KuNSQMCcbPzg0nORR
hB8ZriwakkSyHRjvBfsCuZyy0vkBO0oZD9oPnllV+068LxjcUnbNZi/9yKtrFu+KieHkfMG4TkKJ
PrrZc3fKBg7bOyIclHlQxg3JgoPNvrgH4r2IlfNsDdZLKBHhoAM9kbjLAPyS4TIPYrOVBlc8Frea
sJJUMj17qPsqmLtd2my9CneVtUF+mthjRdfhaEDWht5C7Cch6XCc4tFeDa/DQ1DZEUHOVaJdG3mH
rYLddcT41lCXBwBZs4TX1pJt2+z6CYGSLX1Erzpi4m6w+3oDna2Xb/v0aOhr8V4WMBR6EbNTaNyE
z9pgK9NG7/YSuA3VSV8sMIo8Cv4mlS4FOjkxvJ0oHZuISvHUVtFODAsHtrYEWLMlbuQkKTqTg+y7
HTkvCRLJnnkJzA30upbR/5E8bpNuYqxMI+m+NW8aUrfRluIdLIv17wVZvAezcbSVcibBhLWrwbt5
LoDdB96qUNf9C0Et3djMLDPQ8OmGYVH+LEDCpeEsbEV3xdmRx66FTRQ4VuJyzXFMdIyTdVYO6SYj
vz1HwXiPkxayGyAvXDBEkEgXEzcUbAXzkuaBgZOC3OTQPmvKM048RrKivPMWTrCyiiuiZ4w0bCpH
qQ84QwjlnHDPpoxIVmAo2pbjPxRPs58YciPrkBzEduWJ61y+y0Al4nVAUyz1xw6bJ3EdvLeYDFhu
2+6Et4Sfq2xEEiybmpwtdaIyEUMnfMie0lO5D27Ue2Jr020QrifDlstXvDwDz23z1tYz+nArMXI7
rAaSkzTANj2BGyKelxYPY74uzZUhHKzk2gU2avX0GqY2Um2BakEKM5Ntc7GeUq7/t/zROCTqdtji
JH2XkfelBOg6HWIV/tNqeEI/ACkd1+E+XiFLTHmWkfg8i8oed5MwQzZgbXHf5MaALg22M55IFtkl
T9+xEO41AXHjPUDccbz2DErrN4zEkTsZoKGwSNb4kYH6I3pZ+2B8KGLN7+7b4B6hhGlqNpo26jpa
JMGYXrV3fvSjH19mkQzjSSr1nqjisbvmJPs3ZKUdkQVw0Z0jJhvCbpTEJuU29o46ektalpAaYzcs
3/riKAmHOt5whWBFIb5HXBYCvzaRiJGUIuRvw7abefrfzTfO8iZ4DtUDR48PDGgChQA9UmQ7uAdb
uOlv8c2TZHdqVpQtJC2an03izmQERETvkmHnm6DCRsq9F5GwOfpedgQ7WhtoTdxvs3zrqRhd/YLp
6069QrSe1jipENhF7K28elsMkXLNMVbcacZqdgT5XtAcPGKfTaHCnXGe04x2hoIU0/YnyDmet7Vq
239QL+b3YosK+/RRPZFr085RgzGajZPMCCeIO5YFYYXFlK3d1i765i2mmTa5DQcl3lq7/WZ/wKD4
Vq91dxeItnxRztlWvow0CnQAHmDC8cRkT9ETiVyJ6tIn7bbzHMXAxswdipV3r+NaXqyC5MSmPWUJ
HSQcN97A7PIuYA46+SEJoZluAEIjPEa0reG4MTgBrHzbyN1mTnCudgl3XABLzclf601xE5JxtMVZ
Q3vLcCnH8wQoQrUeV+FedTsn4ZfAyU9dd9l52iuGk0ruu2WXzrSNMDCQ19LTTsV99dXzHeU4rvyt
gfHPWfgmPs7+OKFdvwENWqX7/Kpt06v44O/jEzQF4Dkp9k/RuWvs/CHfoAFPN+HVfBEYGdLiPqWQ
nnJnQmu39jFBg5yMsesudxhpIVVmyjqMLtzwWqPwamyDy/4Ek4v7jBXig3Qv+053Jz/W58zN1t1F
O+Je2F3iA6gZl5t93aLK56I5FBQe63N3qXbe5hW643ScjoBl1yYo4a3AohWsTjze6cTDxiLpmuoe
dVrX2euJDsKY3bFFbgs2I52jtg5emh12ivXbuDL33v61fhuO6XkAO2abG3ofR3mfHUFjT+ua6xg7
wipxLRuenR2dICHabOLmp2RtrWUnujQ7tAnFfXwu7oXn8BZe0lt0b9nRvWGLP8rHflXsNLtwdSRK
L/4TYhnNte6ViCaeJsBlmoJCcYEOvjdPtGTcOlxhBF5kq+ggUvXiz214f5luwa4ETrGLocshSzpq
9/BxXc/JNtYlc8K18YJ4QmhcXPEqZ3ppHahf5Hhm0a2j+bb+IiB9ckxeLi8pf9XG39ApIaPC7fAY
3TfH/kd8NjfdsXxL6PUQ+XoWfzyn5/B2XHk/gpfse7oVuRK0MdpBO7QnC60BTK277K49UWKwbl/F
h/CKUhrLNG4rHqrQvsfYE7dyRxyc8QGGymDfW+/tK4R3dRUfymu6Nd/Uh+plPNMQ0kCqb9VL9A0Z
3zny3eEuPsQH+QGc9KW8qg/xSnS4qBv5xNQBlMQXvBeY/m6SNUo+CvBs7WhsdSffB8/zTbcVnlDj
0by1jGmpnHhFKdeeoOCzkpqdq7TNbngl7ssP7tX8gTrf3XSI1vXDdPBpY5qnPF7lJ95O8cdy3zdP
0U0QgAqzIYDl7nBAx6CSFiPor++RtoVQU0X40g7Pc/jRTG7zxGc8TGDgdGwGGKNwaVSb3VIuk2Dn
vDPep/foDjeRCEgjwMNuPRMJx40GL8DkMRHexRPtsu5o62FH5pGn5aLv/e2wG/hBxvPwvXopGYHa
ypr7nQocuuTffN1Gi/0o3EBMWPso/h3YBHDzbfGxV57jDcUKu3CHqClDkbWeVspeOCmnJg9Xxm36
MdK1A4JofYcpWvrUNvHKHC7xk2nYFOYG1/FW3Bg307Edr/EJF1OaWsoBEXW/5GQTu613+Qiv/Ww/
5KTkhCa3p6u8j27C6/Q0LA3g0kp49G55EZGaf8g/fJurz1+uvbfsCDgYEAztB6/BdzjzNASPzQ6x
FaAS23xrbsq99Z5SswtK5RbbZ/ONueoleNaO3Y0+zGc9QZZw6tuucdrK4Xfv7own8aG6idFXT5v0
OvcPXqX38pVTpBIq1NzyowPm+8QLsXuf+BkjXCrmxpiGjS5Cf6pplsYVFEksWPbj6h2EJAoze7hV
ztCibMpnHJQlq+qGtpTX5OuUnvpxUz/gQs+r9aY/cV3jreiUKzDXvi3dyPuAJ5QukCO9ktqsbKiY
K3xh+P0LVsIFcbMtEC6X8qsbcQM+Gm60q937T9Wa8mziVXZAM/bob98Dt1hpmyHgnTZc9WNnI1d1
Ijy67KFcSTSSZKXXjMaeSt4478b36YW6Ce279KLdIDFzo7V1zp6KA3bnh6B2rFs5WvXGqo0Q/PEe
pDtIHIab9oG6AJrnakc1rCscpDtzU27ooXLkzYUys1v6FP2HOf/1/r475Jtp237gmjdtUUc7pSNt
o3V0F17jq3bI1v3tmqSp9ASijad1EFz5oePJvPLMeo/EFvkB1Q8ldDPMOR/Ht/GtuFT38W16bo4Z
raDxzboJ7o076YZi6mnn7fVNejavVIW50ct75Aq3w6HjcVa28z99sIMeubqjP8pvyUXQsA3C0AHZ
OgolR3iGsIogKaYLReGb/UxBAm8a8bH2jiYZ5Vt5r++xjN9YhHd3jBeuKJPPdDO5a+UHS7KTNe10
3u+Ge3+v7vBPAF+P1nYyPsSRwjT/ihU3v+KEz9N9cw9v0aci3EZpmN3nt9YTJ/GOCg2ECPSWdg6H
xh0dK102FMZGjI+WsJswByLzOSW6TD7X1Z6tUC5MrICgkzknFJY5aQ5RLXOf0ShTavFtjq6MQghC
qXM4eZkskaivxWUOeyDTlntFdZYo1HI+pkiJAIpxtzekO0Qawy5As1+i8cBnFRPzpjZ2EtqrrAsP
tfDaEcyRIKeSUgGYJYfbUcz9vclTPZ8+xgxbyYjzrSji1kxMHh2FzwB4njB00UVB3/klidBqDuUt
c/WSdFZ6V56T1XU0R/WlOZFKACj9ORs3lMdMQU9zmWBRlJEplUMEZpEJ0Qep6eSD1+2z7BZAIgUe
mcKAlzpFFCxKealUYoOhTsRBmlcNfdDtg0Ci2m+ExthQYDPBOI0CetTUypGgoiaVTnkKWjM5jQX2
RMt5EtUiIyBGlEVqcWhRmrxY0eVnWVFocEvhhhjttvKrhIaTc1J89IRa/jR0huG0MSRJzZpzKcac
Hllm20EnpBGqBa3pnK1bYrxLXHeZM5ZkHWqnAwaJFDyA8tovk3HO38kV0fGvdYXQhtsq8Nd+NlJk
20p9tW9Krdp382RZXCZiQeCKOneDgQJx0GVSCJh8AnJlWfe8a9Om3XqJy37GaqmATRivhUz7QBe2
1FQX6FFRCAxzZJgqlJ9zWkvSf1m3TH5bXLZbdouRYCGCzcZXkHkEuuuPWKw/xMF0yK3SAMQtj6rI
e4Y634PUyPLeqs4YlvF3DQQp9yPFRvtSUoZNlE/n1Nv1ePG5covDNBpbBA9zFmcAHv05F5vWYcoC
PEen4ZJD+pVW1NKVe3RQRgekqr1BFSoBwtTL/STPWgui6vwa+iMFb+3uc2n5wAKiByuWmP0vK5f9
PpeX2W5YWdBXDspEzFWjwZfndH4DQZV8kgaMh17fPL+sXiYZuUpSJUy+Fr8+LWuPiGuXbJbNvtZ/
HgVmX4VD4T921vvsarZGQ0EeqBWqyjB9G0XtFFpkQTH4GrGtI7LpDSoV6hLPIG7UyBLUDms9aXjJ
E63a5Bby1n98tsz5s3jBnCbOe9lB0UtwvMtHywT6Aj+aWieodJGmuMtGy05Er7FQlJY04nzMwUjY
8vNQX2s/l5cdll2Xg0bIcbha/ziTX05iWfm1+9c+n4f/+vrPAw+4xqyrqrv7bZfliD1FThSUENP+
OszXdr+f2S/L//TMvr661AAqy1ZE5nm+bsshP2d//+s+/9BlT+/rGv/yTZ+zywaff6DVMs7UQQZ8
/hzLAf/lNVm+2ajDP3+8X67r19/52x+zfNd/O4Ovr5hep0Z9IE338pukZtHV/Lbut8V/tgnhf+Ja
i+5n+XiZSEvS6mvzZe5rm+WwMGEYgX1t8/XxP1v3+9csh/jtsJ/bGMp025BvW7dz0sZccrF+NGKU
UEf7RQrUzu/b5dPfFo0lw0n7nH1uaC5Z1GXzz9ll+1mYJJtaCySHL/jtEMviMvk6zOcmX2fzL/f7
7cT+5WGW7b6+aTne17phzoItgpr/1R79G+2RjPAHiM6/1h6dwiz7qPPm7VcB0s+9fgqQTOsPgJoK
8GF0PhL0KPQ9PwVIlvEHpRswZ5EZKRoSCL7rTwGS9Ydi4hFmqGiWYEMaAIR+CpBU5Q8VvjJVi4po
Ujto/I8ESHzNX7FpoiVB+5QNE6ABnk3yQr/6BV2jBLGVNmqGPbIo5EFJptegsvaQq3j3rMYagv4B
jrPyAU9/wp3KNBIyIRWWI8Z9Gcmp/8OQlF77jgouFx5Uj0rIx54OSP3DH9Ukf5sMpRO+d5GJZ0Y0
IXeclIlY0lB01I2Xpkne2UZ6i3dzXtBJvKs0Y5RhSdT1YyhnlCpEdRG0OL0iKJ4VoVK+tnDk8r5p
QTv4TqLLvnwogi65iQWT1LfXC6Cbu1wgDa2KmJMeW3xNqMrMUOcjOwlGCGItvg4bPTE1eSPjI0CZ
dSSTRxLbJHtFSwZ+ujH8GKeQBNcIhxy4pdrYx6gorOGvSB8yuW6IVlixDyDk/JTAZzk0s8sWAGVy
3m2tHzFFi7vgps1AXkGkahKrJhPSRqMIDt7XsGNIo0QLpTcjqGJ/R+c6Iq5ZJyJdvD6OI7IsaQ/m
IFBv1Z64QKRMJW/p3JAah0K9AvRF7sXvct234NNUKwlOjd+lRNgTwwOrIapqgk3OFAxkWAB4eS/o
KvA0Eb16QkisKSlmyqE07ikuVwjhI1qenReM0bq0wLL7B6U3S+WODa3iux4MwYNPCvqbCGGt3tRx
iXFUVFUFJikaHABn1JTmVUd47q0UbFDPqYUwU5Y95T6TsIgIJeT+mM4D+qbqErdVvFIHeR+rsnrN
9EQBP0odVOkUUp4RQCo946E1sBBZZ13RDFerxVsWvWUU0WGUR1HaVxV/KgAMhW6nK9UytZjq1OjF
ZRpqLVyF+kj6syrrYkY1yAQwsLTJ0fS3wVSPdih02QVbPsH8oRm9gozImnrsfgdqAYmz5ggubCOs
DOoOutAPhQPGc9gfpLJOuZBaFJNZAD7rDIIZVt0jY5IN1SQk21N3xTiBwawn1inGKJSyyVvssVJ5
jc4R6XNRdNIdPhZyRBmq1penBOaifxIGfzAeMw23qi3OYyZxUFoUBnytr7cTA12x4FfpCZzVPaUh
LartEaCCLlMyHk++8Fyo6XjXGYpyK+EctQIKj+w2VvuLaIz+kSeAMH+jaRTXiZTLDU0Sfk9UOb4X
qrrf9BnubyAZw/eyw2ZzEGTtQOlhQeZK9SjmSbONXAwNyRwuM+UxeWFPYlYRWW+Ug1pJ5SmEp0n0
kaIvISY3Y4XCcJ9UurzpQzM/pEZpEEwWY4brfer6kqGjfVbTXaX5/Z1e+h7JR9AQ2C9GW79V5J3o
+dqjOJak45A9afDAlQ817cc30HTVGY2des3b3rv23YTIS5Kya5F1PtejDig57uqrmfvte5dIxa4V
Q+UuYKhCNKE1gpOZDGyIDhFdYy89p1kdbpUygs4w8qhgZRivFZRWYLOjtMZXKwNDE/oxXD904JWg
+0c/90ICZblELQ0t5A2c1+w1G9RoVbaWf9H1CoReFXkrFKQN7Fcw5tM4VMT75JoMOkXeFvQRcKtN
dVK4FTcdTplrFZDppVM94U0Ox4FD5cUj3jHNxWwjqn0yYVwnRoRTKASpnR6RYPICnbylFqoXTC5k
gq2Bmp5jWKZuEEXij1SMsruqTeuzNJgBBkDgd5Fsiam8U+tJeAKrh1FRZyQUJY0jaWUxiLGqVhLc
NTrKPsdx8F2ZAnTq/i1QfR2121EObIrkGrWHikgmQgZf5mDEMNxOetmudQ/ouE4ZCMHSsRi3ni+b
jkzN8yZOTZgktSaQqaFoyYb1AVCWYqZvrSRH3CEYKFQiXnBQRvRzNWg15mxBvvL4fbZAmLUdVpbD
Ti4aYQ0wQ1gXgaLsy1AatnHSa3Ak5OEkRHLC22rEubHBCt5LLcPNPM34VvWqgJ9LGR5FZS4frgqA
KrJSbHoz110ltEpcgPXqbFYN1IKxCB68OhlPQQsPTZbFaA2mZNg0kRCtLHwO9pqZNk5E2S9ekbrs
0qGXN22g4liXjuYjFJUID8pIO0DzpbgqBu4Lume4einwT66BQZOcRRFJ3DzfWOLMEMEQnpoqoFUW
ssXNiFjKRsVVrKk/JOBWqcFa8KVsV8o5EFPda87GWMCLTsZ2H8TAiYMEbW9Du7lCnUuBcN5J20nv
PExH/W49QtN1eCGQTuGJxrNv8jZlUTB0UsX41OBe+506N7x1opoCegNBS2bm6QY0UegUcQRaJ8XK
1TR7Qt4xLpfRhOCrjUgxKkbLLz6OHQqRXttmKTlyRVEoXRANOJngp54MIFsPcWXKN4JntC4vTGPT
W1GyThvo9Z6AXQSPN41oM3qU5/G2gPM0rktVMX8EqugfpFCM18IkVLemOVJTq2FRHPX4bkmUdbp+
OgG7m0x/9mmnkh0vzH07gemPura/wbO8WAmERs4SLcdmwkJ5lRi650xDh2ZDVZJVFhq4zIhTu9ZQ
RxI1VMKBMiySuGHmRwi/ivpUWEkIP1dpZ0PaxB0sT3GVfOJ2aLuKcUyC7sHPdUoGpgA/URBkbgoM
YqVJ+rRrIwp69UkaHANLVxe+CFWLEk9GqmbjOkorkp+ZxT0cVtW6iSIMvzLkQ0UktpugT+cXSA9U
iPcdRc2ihn0nyd4+JSOTDB6spmiChI/LSbSKOpF3aCUmx3Bs21tBiCD0plO2naScWPKI44WgDfzs
5QR3rqKZqRVL2FI0rK1AuAwk0/V2M8V6Z5HzIFOeVwU+gmKnbrJ8UBAfDG0PXb0sgmunJ0ReTTOA
IGvW1VPR5tNa6afirCYRempsfWXDjXxKSdZ1XNfeaQhBerpi6CftOpB0U9sOOFUjw+EiASsoUaDe
D+pUUMPhtVXjqhQFnnipJ7mjSHOJrK6OlCNijNOG60i1pFK2gYCOmlfYld8Ko3hsDVN996dOlSkF
//8yCtp85Oe39KP+z3l49S0vxgoYT/Nff12sP5cxqJjrGf6ysMqg54zX9qMabz+oSGHXr8qH/9cP
/+NjOcq/Hd9o4r8Z39Aj5H9RhH8d4Sz7/TnCMf+ggEKSQIQjHDUohv4a4Uh/6Cq9v7lK4s+hjaLN
BRQKoH6NowDAp+ziz9oK8Q9KKA0Jti0+IDrK/L/9+cdfPvnfXLfPi/Fz+T+yFpPSMGvqv/9NxgHp
r2MbCKuaZc1npiuKBZ2LP/ZXLGdohARzCkx8ki4Pt1bfvLaqfma8Q/4qGzxUtDLJ0I700wDGNwqz
nT/gEK41gbitZPQOakGn3BgvcaU0IHmnG8trwAMKxVsy5OAXpfZjSD2aah9QRpzGgDz9/keXz2Wm
DDR4XwN49mMS11mEyR0iWX/cjEbVrgKhOytIWFDJxLKMidMA8FCsDCR5gUr0TPlRUca0JgJ2+L/s
ncl24tyabd8l+8ohaatsZAckCgO2w3a46mjYUWxt1XX19DlF5DkR/59n5Bm3fzsYMAYZxC6+b625
rDHPTvY9Jnvii6r2Pa8p9ONpdJFfkYmN5zbuv8lYxNvOsx6dYhq2jYKdIiTF02ghXUqPaPgQvTf1
FUswnfRPMBXawVmJakkKqWTRimKXkATga1F2m2p2es8M3G+tBX6HmhTrvQxUs5HLb1pj+DBBOvHU
dUIdmHLeYpGoW78c4ls3YhvVGUxo7hTNZ5b7I1CuQSekMD9CECcxvmgrM2wSTQtbH9Y1HEf9kE4t
ODnlcnBQvENbxAePsDsU+hnKGsJEZn+VaKTDZWYQP5TwTfJIjfdZvDx6jrsGyaXpo6d/TkN5hDg/
/GjgdS1thDm9h2bkAzLVjAjnMeCdoB6DGljJbixbF9GNlwepYz4XEe1g05ifjKqgM9Q2PBHtYCIz
XShaQxQkNmaUcZzuF5cPtBLxvC+ntDyu3DR70bIz4xE8aJ5YeJoA0998iBhBxvrouYtv7XLxT5N6
yKPs5EVWjalMo6HMEyZ5jbiSIErSMlQbzD6qEgTz/mFGzBb5ZrMnsoOWoTBu5gwbpetJieNefRti
O2GNwYUej/9zgfENIPI/b15/e33c9b5/dfP6i8hKdGLZrPP1lubg2ssHZoom6Vfk5l9f4/p81fU3
16tLjouwls7D79e9HoaVeB3ykP6lFm1+8/sofh8KzYYZmSO42t/3/X7c75e93ne9CU7UCD2dxIzr
X/z+xfWmTCTEievVP47v1yO15dl26A+iYJ43fzzwj6vXB15fZiEUl4iBCvwG0oDYK/Xz9aI1TFK2
FgSDzsh8M8oUvfEAv2KY0+7G9m12D5KsoPwMoCT940IDDHvGmsh98J23MrNWXy33AR9DZh7t3Xp8
u/7N9d7eI5KDPiIcf2nd2ISQMauXYW2aGFBFUreHeTjHGjuvqSzw63MqGXqunaNuJLVhvSbIsAuX
SG82nTl1JyiHGA3G5YhBfgw74g+KtMw3unEgsFWc2XKKs7Ze+LYyz7AiJOvjgAnqhYw+qLHrr8yO
vqbbDufI1eZToSHQ0SnA7IZqxFQmHet8vQYLAl3EPD+s9M2WvX2kcWItZmKfZaENqIZ5D3/f55Kl
LXp6Q9P6iLmJvjV+DKQjFQeIS86pygvnRLo5tfg4hVm1vu/LFKPiSirAbojhCj/ZgeuhFdxiKVsy
Tz9fH3W90MFP/roJMS3ZV2P6Csy5ZPDMPsaoznHO4SmJ/Bm3hNtT2/XtU8sGuJ31+pDHaztLQgax
im9k4xDGVyf5rtCNihzJ9LmoOocU2zHftSRxEPKYm8QigiwRC8wcEr+m8wxlbe/n5ROds+lcrhdT
YkIaN6BRkDk0nc3mnn0sWlFG+pvRjm/jezVaDpmSZOrquPaOkyqP8VxAbFsvhilBJJviwprQX2bw
Db1W1JvC5QkHxXLUUWl5EcU7VPvszFJfHyG7NnBAaLZqy1mbDbTOUbOc2yRPjwuZbfHCXdf7iUKu
N7rlJbvrzWQ986/XPmuipnyvpLJ1HDUiGtnzM06tbL3CH/sOBoR5B2loOFYdSjXda3aGgoU4DA39
eZ8jkYuWHDBAQ3x+HCy4JYwb53lawLzn48EqKd8Etp+KsKhGTn4NqHMl7OfridUIAAFOjLcBJFl2
qa0yvywtwHYQsQ17BW5aWtvuZhIvkGDO+YVwrJLmODpVahxbp8VBRZTvF6Jb7huWXWHpEvBapoh0
UnpdW9LNsyP93haCOEC6vpQGjkQY+xBpXxRe84OIkjvTiY2DuTbrJ1ja2Kz/6Ru5NurniGgs2Yz0
2ceKfcDV/JCsjxlXS8r12q87f9++/mGil3QYr7//28OvN00+nh3xdHfXl3bNzt0QVkbi6PrUv//g
j6f+dbXAFN1GZrz7ZcO4PvL6eteXX3KiFwnuiBBUO4pU598H8cfjmwIziwkmeit1o8s2Wk0V93rh
rR723zexR2Mf+Ot919/2A94F7JUY4famZpjbJiJcsZDuregR38zZFEJu4wvnfFJl/cTrVgd6Xn86
i/tuTOSoocJAtzmoDHDCq03E4YSp5JhNpOHYFpEoa6heMCXW3jKNgSzl1EUS4PAXJrKbzsrCaVGA
BrIMy0ZlvFDJOTrUS1DwBtZiIK2IDexobvUwOMUhLuaHziBsj1wM/mctvtNAf/SpFaQ24peqNIjI
HQCSSGcMHZkbWzDsilFiSY55BtNaRd0BrUDrRmVgGDd+0kKVpZh6BCoDRRC0QNvx9CXAQseFEGhL
83UsEsAWceJilQ1zuKMX16whEHftk2FBr45e4qFHPeg43cEpKUWOVj1R0fBuE8D2aRqTzp1r73mV
D9D7MQLIyTvUcWqCmDXyoIRkF3hYY889VHKdgRAFKxnyRmkMfOxHOH+rUqT1QXMM6I3WMq1dRseU
gEyWKBRUoxqBiQL9a6qYxNqaHbSQiclCUhxje5gptutTaNQtIrqlpg3fdtOmBuQYqHYkaZgVWLTy
aVLhftH4HBrVJoeIEM4NIgpkHDaKozGOeRPG7KMa2mM62/tegtVNxXe1gmtz/dExiG2FGXmZNUFJ
JW9faVOD2Y2sIVQz0u6ZYIcoy5tj1UAZU5rmo+xOnyrTpVC/APfoFued7aEksa5pdyOnJ2sx5362
+/wMyu+9eHb7zAmWjNKQVraAXMmWc6I08CeEby64IXOqgrQj36NCwSR8ehnQKVDBjBqLionQdz2t
+e+rd8pGCIkvrjfeV5Syw6j3s6Mxm1sqzQc4ftU2S+CQed0LaT8/4t5HwtjWgcuOHhqrg2ZJHHjH
BHwxOW30E+qd7NJxOnbKx1Ax+mwaKGWy9yg3mV3dWKXefI3bXexTF+/Kny6FWZIae/0Er3sci4+S
ALug1ctDY6N8n/Pu7CfOmcJyfCmoJlLeZHZDrAfoHXkm4cQDFLmTUAOYNGSyKDfepwUNvUO9vInT
5qJGziVocdQPkC7bHSeoV+l3jTY85v0Nvitj4zPBbcvFRlITgad2rHVM9r/6sdZjv5pskuQREEYi
2yvMNULwQN3G+xUnuRYUDDpBKqdzOrqCXHt/H9v89L2dYSIer91nK2n4SkXyMDS6OPSjeYh7R5F9
TdmjcC9yLurA11EtdVlYGljMZ47RBmVTIMA1PMva5TLpD71A/kRcr4hYZWeWFwj9MIDfefbt7itc
rI/JIbOI6EFJVccUewKla4ESQ+sYVmyVsgLxYkniUaaR2Ga7oa75X6dWEFXRdsFQZX4omzrdQ9Ny
Et7bpSCA2xz3diEgpebsAekBWKckvXMMVP11HONSw5i3rQptOwF/Z3OU8LWUrxHEoOPYTq8j3RKY
8d1tDLrwTFr4m9cVd5AQkHdkHfaYsTPR2PnaxxQ32a6A2BstiRnkM8edgCLd2nWuwtwfqbrHOta1
9NnOXC0041JtzSrW1jwYa9fPcziLRINc2dA80mOkmZ40wyJqL+sSh7Lh1rEzZC6QuXD7tWQWAvQq
pVzxk/MC9Ey7gIBSEcN+qqGm7bBYdaN8gH/mgQUcwipbnRgaqm1KOTrCXATxhQSDzkq+mNx0O314
sig2BM34B5sxhDKvYiHlxyx5WcoXJtqhqPGPnv7TjNzooNwcSIuUhEykNf97n9wZ0K7ZhPPWmsa+
aDOq2y7QSI1PI7FHlPiq+i7tc9J9egJJl0XiAzLH6Z0dK52gwSDNcGGs8uLSWJd20WGpfLW1IowR
iRguDZpkk3ZBoFkOz9rq4mL0eF18Zzh2PuLVMR0f4sV9A28KgsXyEO+vI1678la6OnnFOd2FWYTP
kPXTIuuU9bcVrxk4OQN7to3IEwvthkh7OG7fZb8KC6NHuCrZRt7nThGdoll6m1laP2NKGBsgQ/0B
NhjNEOeGkWqMN/6bWPOHsphtuma9m1qT3MywhmFYMTTXb03BpGR13c9KEZOBFZsZEH0RumO2o7FJ
WJEGk27J1FPjduws8vxeDCOVfD3/FhnMgD5wPwjCPUT8PCEVEre0hwEosb9I0tkFZm+L2EHoX31Q
+oba9HNTbPMWab1R0BjL3LPw8jtdYUwc04vUH+TYX3S4cCRFazGC3qY7FRnDiW69STN7JluDEreR
IIamgJ7JZ3sZ8Og4Iw2V4qFi51nbEeZNuyqDCs6jJHQjgQpCGFOUhHPhvFt5j6sDQUditCul7puZ
lGXQA3YggEKdIrcucPT4KhjKbZ0KQDXOfdtCt9FEvGkS9NfWbFS7+8oraW7UzmPh6V/Sgq+fFsdj
kBbt96yQB8i3sPYn+5tDcfjB0n54+XDoiVp7mGpbbRZ2Q85kE9BkHCp7eG0SFhYeXCVTsvLP5UfR
c3ppKfqvPJYskRciyNGn4U3jbR82s9nkwVKpH2NtvTkddRMGkQkscpSGtOyBS0SnrKSuhfCUD1Fz
D76HcJ2JsQicgWG3WqNDcm/akkFMLHsSv7mKnA9IzBsxUdgyRfGEI7FJ8JjlC87FKg1Ta+53veO9
LkSQHMpYIxB0uStLPtdYknrItgHU0PTe4fmniTaTJ4EqP54eVN3hoii+OcWCDQ+aYsWzashRi/cO
/Hdgd8SER0N5o5IGhGiiAFyCh81Ti8a4NS+3Q9SQ+5qW7+TMg75LH+YRoKUNeVt1qLCHudnT0LCp
xMmvtPBm1IksuUyA0BurYYI2Enan2br3XWwf07vv3bi13FuGB93IvtDqostfEzPp28MOlVK986Xa
+RhL20Jvtj4U+rBpl5eyoI8+OGyBJjC46Bz9OzAuWHJtnL4uIDd6fKRYIFCuG3/ZT0PkB20T0Xae
7ubxpy26ZjflWkEKeWrtvIV2bp7HLz1QMyrf1mPRI7KOG7H3cF92SX8BGyxOUtzYAnj6e5ouQMWc
hre5AS5NEKI5jYRwmdiYZqt+9V0m1dx2f2gdan6TYZNodH9TxUgL47ZMwjg3y10W3SIbHO/mnFKH
5iNOKy12n7GnjpZ3tCosv54kQSHyMLmy4O3OzZekhVKgVGIEmVcuqAWs264eMRzX3oyKY3FOtAe+
HoRevldOKJdMHLUxuVeWxCyY+5gQmnXLDlGqpNQBenhFrLddxPo6OtBIl3ejoKNTDds2b5xH1Vs/
zVwfNpOSNgPbDKSwADHlJ3p7Zl1XpsZnzKKpj6aUPN7G3iW1i8CfTekOc8e0XHryJGq+/TfgBqk7
8K/PyYT12X1JI5QdqZkPQU/kQpiKs0GSc+7Z9k25NFMI9EIdyeS66Jr8WpQ1wNDFazYNaovAdfI3
zZ4fOzTZzLQ1JD+/eaMY7hyJO0uIUkvNbyi0tcA2F3XshPmMSf7UQMALjEZ4WxsOHQqkDaGczLr9
yU96JkVNouOoYA4MWK/JD8QrXFqhqOozqrNDn0T4YPFuzhOW27Gc6QHC0d8M9f1gxg86ctHAS0ym
q6l70uXZMYqBfNml37bTEuYmPajcxMrt+r1O58xn8zKtGdY+PgGrf2mjNjQ6MntTmx0O+Mpbt6US
SP7WnZOjTFnoFafSvkfsdLLz7mLEHA6LqgvvkwUF9c6MCZ8DJPIyI8MIprJ9rvzxIa2s51r0rHg7
Hx6Clj5kxuoWrGY7zEJDEUIYv2f07eEwZ5BAknpPVADNQLGfp5FIYbzllRZfdK92QW0kTrBB75Dc
tB6JLuZOF20BQdkcd8JgH+M09rE2huS274vbrIUSvY4WVTWvRuxIHFqq/PFuHMxXX9YJJh+CDCph
3k4F8bZDnAqW0tILfc38XkGHP7EJ2lgRxf8KJJi/2OU2r47NxNO5cXWifemREoUlAJbz80Dt+sWJ
O4TMwlvAoG3g0RbfRfbY1+lMSV56ezArD8qsVDg3rhdCoLOCSv7Iq34817Kn9drTWgVqoLu5HXoA
LEIw/iqE2VjwKRY5hm91mHImRSdRrIrWElZ38KiTh+x6nG3KmtjKLXtTOz7Mvqk8RC3FBYehg+Bv
sAQxCAgrupOudUkTGAWcybTXp/HJBADfeK23jWYSoDNfe3J92QaOTpM8bY8lchh/6Vkd4fNO8gOs
0JNXxt0G1ULO1Gqelwz/nNZa/XZuG8h4o2mzzKdECqXe3bOtPFqd/BnpQ3ZQIPUZyUFNFoBkyMhj
8bH4sCQWaM9gG/cDcyHt1RT3kA98vS+7p6RtzZs2ZtOTJ6ZxyoeGhA/C3Swd/ZgEtUzQyg5K9pPh
CExfdfcwuaToymEkO7d3qMWRoLFZQxHBfQdtxPTeuzdD3xY7V80sggsP3xMnlCEquCKAdqRvgxJW
Vh4S3sUUWCXw1dHwEi4CXpDZss6wB5Fx98PVTQUBX76p5OAhI2KysxL0RvY7KHLGj2xgixFhb3Xd
j1lW2dbLetbB7njooVv61Ju3kmyA7YxSR7dI7OIdY2uD3WRexsMwOU9NRJ620ZP0W3U60EaGfsQ8
bxJo9CkqvGcZNT3vMU5c09fqrejZPOsFIqu+Ah7cxl8qY4EuCxR/0mkTL1i5KVkb7XOT1fjm+ra8
LEqb+Yhe0zlmN9tonw1FCkOf8HsaNXlNmBArufPy2n3QMtKQqb7fdMWEC76eI8oQ1g9/kc+QVvIg
j3F08R0iiU2sOMY2X3Nsnpf6lohleWniorwnDAe3G2vzsGieC0HVoFwo5LhatusswpAystblRIAw
CQleUC96tB/G/EnIqA+njmWpqRcvraAGvJBVu6TLd7aCi23qYUHTqJqzLzGfGDXuhHn+XowsoTuc
j+mEsbX3nS9WnfwkGuBuyIcnAGguHm9aHkZXLeT0WAkbriEUHy3RtQQAYQ90EAQEi8DOac3qKWNn
djQs/6FfMKi6gBA8E2hHlOzp/4GjwZWcqGeKRvmO5uQzVVHipqzuoVu/pNQjg5n9IoxQ62bspDoh
I0s/lwELyjxawLrHmTadiPydggSe9BrCudhCm7UcPARtgA3cmWgszkyfluped8fdmFjPoyNtztCW
XVm8/FzQtoWdhsqihlZcf4vksBfx+OgNSMnk9N1e+mkfk/UH3oUYFDQzAHr9bSx86leR/5N4zmlX
1fb7IjLjwLSJHSxr5y1dljtOiy7MZ1CuUCfJHcsBrLTr7OgBltNpzG78+jNrV4Bx9SSwNOxUhMuz
r2A0tOkXXbeexmzi9Grx7CyZ+1KbKU1IJBGb3AhdXa6klk/DIgtzqptT3PgQuW22irKx4MDo4DYs
JzmD9wRoNLHTGcu7ilOE77VPYtcI+akS2WsjBBbwyhDQ1K3VJk/VlhqLtq0L3z/kPQZRnXxC6c5H
0bgsrXU0C9Z3RDpPTdbfZWjhcD5OH4VXYYicvTp0BPD4rr1QngyI6oJQkz8O7WcC7f9Eftk7GRNh
NdF7NVQfb4Te6kdn+s4aM3l0HbqNdj+Q21MeUY5QBax8NuVjOMDqSW2bTZtCUCOpgm3I62jXruiP
ZcCL61jAYF1W5HXbUnkpQArReI5JYwviZuTQGLErb/BIISuNg72CrzJdfE8lghwAmd+7lBZ4XPdR
QBwpTcY+onHF8nLjMnhi9usHtG+9CrROoy4pC9LLy3yHtvCiO3NzRAhCC3X09pUn93yBNldTFqoY
dSRbbecpkvHSDL5+Us9f545YQ/r15Fg23rFTNWTtIcFVD2BoLL16H/cccWkv9mYoDHW2tEuLz47l
dX5nJe15LigeAr4CMEzp+AYFMaejeCmhH4cTUUDHEa2WYvlqk1Bm9ZDNO20kytFwD3xjqBp0KZLR
hDlzbJqwHzsCG3NtVyfGSrP3icMw/Psu098cWx+2BtF5w1D6Z+HAA4B1m7Xr9ijxoBrofcD4tM/1
4oOd1WXRj+aieXdj7d9OEIUpC2rvXUUtbKBSsJ89RLUiay8amSrbiZiXcLYxopWxbmzs4nYoviuY
yht7PCJU7Pif/K079CbTifVNOX0exOWjyO7HfiaIA2VUWEWyCyuN4GgNPuC2tldyAlUGTXvwxAEN
FPtQhE0sAvOAIhB1c/3eo1qK68gvOKFGFvWZuCjLeXLdZm97Xb9v5gzEy7C423pFgxOjzA767ESU
O0Hfl4GojC+FN5/sBLFNBZP/qLLpYnp1EVQWpUcbW7WuQ3DSBpbokwqFKr4sqflBbwp2yBGJGt7W
BmCLkSqq0CPWPqV/NrEvHxibf7oxmBYqp3GYJOawy9goQUI6KqTl9yonXscgRq2TBCT28qaNtPxo
LBBQTDHc0/lv6eIgnk4Sg1UDROndnFGoHmp4O7LwL/o0vMQ1b9rSpbzBaQ+buZswwHbxMysREZic
1CZQ6LjO1HFpKanO2nvktruotcBBzs5e04fxXrWEFFoOakOMkvMWsRg56KTR7EsPMhD8OsoIg+z3
zOKrfGr6cDkTaEgcOj0eOD9a9A5WJreOebaJwdzIufz626Rx9WzYV7/Jb3vI3wwfv30d/2NEWS0k
16f4w0Hyz/sUXeztYiuojKuBpUAYDPdtQWWneebj9c9+Pc2vV/2XT+llgsCDuTWDXw+6vg6zIU3o
vx/MykUmuDZhlbbCr0B+DKknWfD+1Vzz63kKSMY6/OvdH0/bNP2JPZP6ZaP54/iur/Trgdf/pPXs
jxigfXh9TEzpCbjiP1/l91txNdxcb8Z5EW/dgvSz683rL65PBdO12CthnFSjfY0Gm2KDT61SJdU7
QZSkxOlOGSCuaSjeYSUeMo2dy8CMOZkmO8mUSdckzywf2BSzZv5yC81VD7zJ9I+JSPaObhmBxLTP
iq3/mjHCJahJLUN+Y8sPpKNMoAuwwA8TZ2aYxyQ7+rTvyevVoj4JphmFslMUX/2+PswCPYuNvnhA
xAzf314QnNp9eqvra8tkxnQ1a24BqO8M8/001Mm3tYUBsm5dK1SXSiwfaQs0tq/t82haex8tyYYl
hmvvtEK7FTlQjmwxmJ9Q6AXtAOSFAsVmzKN7XTCgJi4KAWErzvqRAMWlghYTswD07xzJEFkMa6Qy
qY+Jf0OmZR4qYQHKcfY9vXh4aTFiv2XYOg4S6io3T1ABP4kFLIOSFpeo3FDquMp90X7tCvz7MqVd
43LSbkQ2HZnYDlrl7SmkAYJx5g9BLW8etVd0OmBjzOmMNGcrqNluBmzQW1s1+wphfBjHYgd7+w1Z
DjuHbocuUSLwSnbW1EahGhta5lb1nGfO93IUE9yi+fvo5mROpxYDtyiHTSKZA4ljy8MBnK00n8qM
5W3FSEYwSJUG5UsP0g8TBBxcY9UGqy2EePswrs6HwiBt1WtooCdqwR7se/tah6FPXmMUKSNoZioD
liD/ue8YTYeM7UbvGgbMVgsclda/1iOeZtdKn8aIdYVTgarw9bclI0KyAHuEfvhzDmSffc5MaqSa
5t6uI0bMUM4Iy9sMlEUiIyXOemrkznTpyqP+vGUYIzwN8YLdwWVIcpuDr/0bwsK+VGuyMxK4Mpxa
BxhFSThn4eBMzepdN+/4LW0mv1kA7pd33eI/4x65Ib72I58UkY90La2Y4PUJlL1trL7GznV3V82T
U7nt5g931b+U9P0vQZ9jksNi4Y1iqYSu76+CvjhCAKp6ilPzTNMlHzT/xk3pLCgju8901B3Kip5s
sihCLQcLpXVxtPMkVeG8L42tJo5I8Pf0UIAVSdmfjFzzv1jTDCjKze9SToTSbR8ZCuS/OfCri+qX
ZPH4/b/+g3KIjb1D53QQni1ASv/twBdVNM5MjfZIIzg9ao6NXINy3mYi1RTIQEdpMPHo6WfxnZ3E
CgO8X/67Y1jVjn87BuofjjBWKaTHKu+vb56qVeJMcU7ueN/Nd4SOHFMjiY+s/Iytv7jaoSSaGNzj
o6fVLBl6/ca5W0hjffu/P0TxN8fZ+l4gFbXAPZs60l5nVW3+4ThLy3m2mtSV8P4jHDkwPI9rAkWr
MwiObfI6LKDgy8x5MjxZw+tD4q8otgxAwaqo1S6D39VnFvRgYwiAlwhmmK/AEccGYQ6WZJhGEWpc
IleeIssmtGpEv621JsJ2+uENwUsADaMyLDFfOd4wHCbSXVK/dM/XC7Ve67Ll9f/+t83//favFjvL
IF7U0z0ChP/6b/d658XdEMujY5j5diTmL0z8dA4N6e4qwiJiayG9px7ZW5JlYpvVMZ8K+vvZwrJ9
Ohe5HA65PloHw86HI1nppHdJbB1NFQ0QEWPz0JvjYx8RE3c98v9v//z38uh/Z/8khLZv/q6NXv/o
H9po6PM+7kDXdBgA+CL8w/pp/6fron12+Br+Uxlt6f/pGIbBMOGyg0fNyfP8QxntIJq2TN3lAbqH
ysr6f1NGm/pfxwLd5/zD7kOUAdJRQVv4rydjYzhJ3dcyviGAb+tZktpQ0cFIBFmSxWZH5nNm7+00
2l9vXS9QPoWNricHfU6r42B8t1e27/XCI6OKwKH1ts5uf6t3y22q8oCTlIJXlzkHZGTvnR7BR5RF
czZoCMci/+G0CCEZGi861Bc1ULCf1/5Ag2aRP0/OVCQCOZmksPTGHQGsimRzWZ91MDpFM1bbgk1e
OBtMbF6/PA6zQYt9WU49OPeNkzr+MdJ0yqBePqJ0CZAW15uWmICA+j06MjJV79I0dEb3Zu3QvOjT
TUEcJ5a+7Fym/HERfeIfdEj/jc6Lz25N4XBqKe05S42mhr7/1vTmIkBG7mzESnI27YiuaVQN4aRh
cuqkLw7xcWigJEFNdrZePe5MDQqJ0NOtaq85rNgOBzntDTO6m2T8YaDd2/QNJpCp0n8I84lcIkwi
c2GG+E3TsHVoBzFJwlnzaPWVVi3DbC3GVsNXyoGIwCO7gSM7Q/o/VXCA9wnMQidxH1LEo8cODYMC
Xxh2wkU/Le+9aoYakVBudojiJmRlayGKMcx+2HtL2HpEJ0mqzyB/XBJd0SqsVlrwafMYXcaI9Uxs
yiik5XLvaq7B1hvjrZ+2qEBooSsCcTcEQTfAK3k/0iglpzPpN8oYhxu2LDd5+ZAY/fLRmrupHn9M
PumveQQP1oDUR5xoFuCIpUlQZo/26GM/xmZYFlh/6o7aii9jfcOgPcH1IYrNw3OHqaghEFvDqRRr
0E6nL7NXxIesQp2QutaTnzfkrnTEHw/eZfWBYaVzTy5mvpO0xY9hyamMobsMRujkW83W4AxzmOwc
6NPsCdTkxMmo5bpNS5A4JBLWrgNKJsstSHehEUi4zHykMaOgdhpflsWgYZ2Y8ZOnuSHpTO3WrAXK
qExnadZ12p1uriw6HMCUIt6m3qZJgGN8m63VB8MpwhEI+NgOAUsipMtaVu6HGqps0VJLyL7MceZz
BPp8t9C/QUVhf6WSwdGb9o2ejERBEHAXDBTsNdPYdkI0D45MBB8acKyO75mH/O9Is39+qDAT9p71
PYuM/D1uj20NVM7Kb6yZnoqBltkyFrb33pNcijej6MlUU4qUHhVhbygfZEXeXgl62RcFoYkaeT6m
Y1H8JSYiJtXQprGyx0tINByfXgw/tdMHBFJxSa1lBotIB2xQeLFVVt2WQHsJECWbcwarSmre0Oz7
Rd6LydmZtrODCsTultoQy+K10WHG+r5DdFC5Ju2C1edb6ZSrSSGEECJ3VZZT2rCWrSkIYcri9GIa
6g4lVxlaW6XEeJvPX7tWW/Z21eRbzTuYuSYfBQ+/JF7Cpst7cwfviNe6DgzNPZe5dT/lnMi4zYZT
ZdqfOn0+tZTV3mn5jM+qGli6c33j2bp/lOqrGpEY9GkT7yQZ5JFB8Z80CwmCPURQ0m31guzDrNew
deZULnL7nmXAcje07as2xC+JlaKptso5XNq6PDaRt0OICE2//EQvQI3eyWA7eST7LTAlcXFhadY/
JAUvWgFRrvB2s5ELqcz/jLPhpsfUHaVzdGsiJNmMtIQoIbEtaCbX2VbzEgemjqQ8Qi20rZs1rg02
JXnQmAhptXTorreZOyJHUwd7YUtnZcZpWZw7oaKK3l1VhWnfflo5bfTS93+o2nrt64Rk8wLhPs2v
O2MWahtPSx3Epl7txdisxXG4owxtwawcIFE9tZcZzBgJ7rQdlkM0uO1Bz8shRP1/gdN0ogIjmIlQ
VSuKaHUxdjsvzcHxoPDKlHnf4DQR0SFx9XJf0VVFlM6uiAy/W3Zo3fLsTmxao5Z4em/xvo8zihWT
KQKnyDke6/valfUhKUlYH9S3pPCSUzRQbS41kg/j+cXtUi9sZg+JhTdxBcKlZS8fjWr4vjSUKVoD
yVpFOWlTmam9gR40HlJ9/DlPZRkaqXUZW3/eqY5822Sqt0OxaGExNfWRqeWLbj3WZWl/d8dnR2Wv
nYvDZVS+jaSOWdNC3bDN9PFH5+fDlyIZHmjWeqSRs5kpAAC3Cztly9Df1RoFll7QPNzo5RRM7KSb
KUeWFRk3hiO33UqFyiLpB3AcIFxWvEvdMHzL7ReZS/moxyu/uGVUyW9nH+2bvswGpU39WbRfeuIB
QwcIGqlIfYXzFGik/2mQSG342GakhxRnxn2tl3l6a8bA8RQUh46a4s41VpUV+edK1UYoy/pdm/E3
icx0SAAYo53ObnvLMl2EsTN9pZnxCnGrAq7AdnpEJsj58V56pghLvXvr2CxuFwfMYme4I1xloJGQ
IlwxQWzOnHZjG4uk0Etk66wQeyM/ehXuf7N3HstxK2mbvpW5AfwBk3Db8gV6SqJIbRCSKMF7j6uf
J5PnqNic0zHd+3+TAV+oKpjPvAbese1orxRFwbPYerdvEVnYCY8eA8gQDEPpggIjCZObyc/39jSe
of1a95UxFeeo5G91G5qApaymp4imOxCbnKwbUY+CGOqONEsybB+PBcFG3sgmaEcDi3ftnY3piVe3
PZqiFfYnZk4ShpLaHPn1NQgGNCnt7tS0EZaaoFFR6NafqDo8WwmNraUr97pF03HOkFOrMutnvIw7
et63WlfTizFxYq+NHC9ynuf4dp3dQXskzbmfuIy2NvZabcdtnHTaT4QwLTFpn309vYPuGgGo7291
6C392gd+kiz7OMH/u1vW56zm5hUmUKkINR3Mrrtn3jr2oYSusZs9XmauDeuh1Ve0M1YqdJYBklP3
orsqQnsUqjIl1jLQIHZj1GEEZZ9PB10ru8OIIH47d98wjKeUsrhJ0NrGr6QnzsBL9ZSig360sQ7A
Qtugq+zpZxvG794uKoCS2LRuXbiJ9xifg0y38y8zHV5ZfzC2rqmHt3RG1n3vQw52pS0hxHHgHcQK
2/hZM6xnznLZdv7Ks9rQoqfOhuLv+kcBhfo4oFvmtFVJ2oiVQFbYacDtJUvZE0LB1XrWoblsAeOA
5y5owU+edS2gpW28LOEtWEeIfCYZESlmow9VbVI1oeKlo9iZFZherHiotr4DYI0efWfYp260DHI7
4zb1E/NKn8N8N9nitfX86uQAI8XgzbsZ7M9cn+a+mpBAXhw928F8CLSxgEw8DcaZlzdXhtXvGpMa
OM6EJaHZie5bfOVbUhZyaAhgNPMXFpTdvjDAwNFp3c2KgpxN5yaad1GJkno6ieVQQ7fhnRPvZrgY
ewuAIwThdY9pJN1D+ejMXX+j6R32L+LbbHKtJAIvFL9IwWvZ30oPmsUCX+gzRXF9Z6JoAPmR2Yau
z2ZMuRvhIfEG8f37dCA4XbB/6bk5digelNs0rz7prSiBxCfr9aTL53fuo+0r6vHoOi1KHFP12Fho
dJsZfGNM55+KqAtmp4bN3PQLwTGO51RMb9KegB0Rt267NLumeUCmrt7lpYvKND7KyHgje+80KdL1
7r1BjrENtZa+Bn95kfLkLuok5CKsnsamcG7WMLmzivVrrYmOl7AmroxpF5m7xuuqk4d7L21kNMfd
NDtisUE0DLkB9lP2Y05hXecxmFMHk5Vd7ptXAiFDfNzrOx/Rir3hF87O8Rd69zkttaG5cRJQdV1z
HaE5uM8660hZhfzDBUeLnMhXAOBE1dBDFxQrzq1efYKlHe6N2AJsBxoMJT7nespWeN5ZexQuB6dr
b3rmI4a1L13in83YfVmqisJoFoOhqgBYV+hApwATtrMBj8BPEbKtcbmxkpgzvcETniq0wRfxcBqz
I0THva5DyvEbcJ4lwA0mDclgSByeW0+kx87ktWr245FH48+kLcRDbhRXLSz9DfHS2ernYtvWpRMI
G7HwIIY2cYyj8aftet4N+MZhG6J/nsLr+aSl4ysyOg2sWMz9Eu1xBBL6FNsOQtjxa6fN+gFJwPl6
XdMr+rY4PwdYmiDyOrz41EwoZt3pUOVvYNqB+kScmdgVkZh29PBUfR75174vKVCxOSt/R+jajzf8
53gE6Aa4igb8T+9yT8c4oZijaR5yWCXURg9U9LmUsPzUJ5D4rRmdWwcDNG+I0EkI6VJF3k/ToaU4
YVa1CR2ejM3YfYlqGBA2qqoGN2lctv7OXLiOVv/RjYfrMkL1NEXb8QSY7VwJYzkKr3vUdBjF/uyL
70Vq76u02iepVr6aSLE7o9RAr5uGCLcEPVJwJ5MD76Mpo1c5w89L7trezD9j+cwD2ub714bWBtaM
Da5mhtBT0MJvS51Ymd9la3J371bK16C+jOqYoZ9Jb+iudigyJUC1SPejo65DBsxmQFUFr9Wl6u8g
9L9YdXE/6+ZwPQIgPiQmosvgfLd5VcrAqsPjW5TcjviSRDr46rhbHszRmrbQEJ4KF+10h+R+hnVw
aO0FcAgtyHmsnQPV7fk4FIiyO475Ffpxto/DaTpruYkxlvGz87Bqt93idwquJG5TbFHG8c4k2SbK
zDQKrWZ3HsPxs58ZzlUrUISOM9n9ttA4IS64Ls2JYKxocpoB2MNjEXpT190vYGDOHqDTHoQ8eER+
7NTS8n3mGfoOmRMUtcu6uWmwf5in9gnZoGTv8xw4oNZoIR89GjfAItqeruPY+BUEC1D9uSv2FGo3
SZd8bZ02gYMNElrTzU9xD/+iG92ADg/MIdcl1tEIsVwNVX3Ojb9t/NUlxpdujsTZjTZWG13poUgI
5khh9D0OE1q8y0ceJrU/QKMxs0exiCtTLM1hQoxoTw0CAmsIwsSYy+pKz7oAFB9IiEwnOa8wk9Ey
Os11b24cu/xiVsmv1eRwhbWQHqOsnc+0ILz0u2niH9CH/XVEkwnnF+42IJ4GSNta3PpwLHgcnZzF
dTYlwVvjKqgXX6GMaNPXjf7VoT4Q1xHB/VJDSWjvNO9zgjLSHswfKDJjuC8d0wwaXTMDnlNusVHz
ym9LTakB+41wwPnYczCZWbSHpq2AG2gx7Cs5NHZjBJUc1CwPb9yOzCnfwo8zg1oOcT4JXkdtfOs4
Tno0RQyONvfv4f6EZ/VpnTwFNdRgMIIREwpp+qU+X+91aYCCzdDshivrGNTUP812E7ZIpdadXXlu
OrpbQed+r3RspdSMWjyb4Bazsf2ltwZ9d9Bl4CxXAid5smrKGpM7jOy1w4AICH4Fcq1G05fLPjqj
i2YGRTQATJJTVlqKrWEa2VZIjyagDAg7oy2HUkp83/dwMd3eFLtFwzBmaMs3Udnqj9Ksst1SQrOo
bdRqi54AwNybLZQiZwKPQzTbB9RMetzOogEGJq6NdBaAgitBX0vuN88dCSh/E2hKBBbGaFeVzRis
UtlXDTO4OYzS/iwceaNwldAiIde919psCkLdHQkjmfLlcFlWEq2fSkBbzhxOQe8Yfw25NkKQ85LP
M6o5KCgZj9EfIeNRShPXw5jszBkR48ughIwJsusA7OG08/SoA2zrJGfDl94cWlaflJpvLn0oXWJ0
LmhwU6JF3LcswGkSeAFLlLNaphs7WroSYUeFMMWJM8i4E8+G80ITagp00PDHJk6uZ6uaglEOarmH
YVxBHXSEUeetNpj/UkbAyzAGuI+NQZP7A9dz1kMDLF6M9GYS7RBks513pzpJh0BzvRRU1IQZblT3
wWXI4YMH6F9jHTSXD2o5n58GPnbL+jphLW1gOUY7sgvqUo+p4mE6vcB0OEaVG1hIakAuiOGIdE4f
XIZSfmgnenB8auG9JY9gAMYIEnnARp7FsOQ6MbScb7VlAP7mtgArKuzuuO4QdYFYCZ0jcnlMuhPo
UJ00qSwRrvIiVD3j/skHjUxXFNWg2BDfRpQBMWWaqIuszk+zoTrrptZ5yrSbEBah17ox7XWJGc+Q
sLdRJ9tOVQPSxQ5fPLd6iHBGGfXRPiDI/6mx/K9LUU4oRx1wb8IjvAG3viCQIYymv4l7gZiE47ym
2icETJr9XGBr5dje02JH11Yq8sNAtA6RZPIPxfJaJDMebtzHxUiVDm2q21wTwNOjjS7pMTCMSBpO
qQjNneMFmlmk+8rKnyKP1rjApyCDptQPvgQvRYC12vxTVXsWsO3+NyHdcEZM9sg3ekoy9PSdlOcl
qNl8sXfC5hJ0ZLmcjuQGutKIaKI73KUVh/U0D1UKnLCsGfJBgdjgIW1LVM2ncaP3Dsoi1mtvTRuw
2uQTjg9DytRehM51US2Oy62F6XE4h7txAg/v+M53LX/qCnfd2a2j4U9JwmV69WZwMu1QTe6581O6
cCl44AxJuBu3bM9ZOj755XgzttUSNBXpGVQDC+BVM9x3AzhCzfrSQN2oBoLlYtK+VlBQNASGEPaS
WWY5Hg3UGVBegNVml/vqBf3CfoPqzCEPirL9mtj5AO8JtXwCwTMt9pfB4q3qIuC+r8rZPEfTU4qL
6GcqWRvHnOj/gZH3c3SWmjB/mCPb3aHZcrBd3m8NEst71xieR9sj3GsoQPXOdxo2+Q9nHF6AfkJ8
cuMf/Yr1Y71qPmAF/gwtGsBITeUPfvCvZp7uvdwFsWniyG5Vx2g0X8GdfkqAV0imWxSF92voLrt5
oO7pG/axx0ghpyyxmZ05ObZg/7JCeDzBwYgPaeXvKb/fldMp1OE622OoH63KRUJFTOkWPXPwf3P0
CxKKvbEIyOktyOra+LA2QEgNMwMAPJDZ6bW7Mar8esEbcmd1/hcyhHmDMlQ1YX3kJN03agXfphkR
sEhKR8FKIlmyeJXESXUPUg9ZvbrTT5ZHN2SJv4wtjfcOGgagMgTGujK+wsmrfVxNvnhGw5YQ/GW1
EPFHqM0gIR0phDYQoKrpxrKydG/jJrltb7i1uLpscZsuxQC23n4RiMicyuGxKmCjztb8pBuFOERj
/y3UBuwPbT0nt+cy69KYykVK4FNphzguXyL+GPJwe1dFsTikoKdRdocP6KXntmzA6C/oTwFwpglV
hJ/XhTMNYaEeDBf5H8PGwIXmvGxl5CAq9sJb8u1YuFj65TXwNSAuLkJnj+K+Bsy/sxD8kaWtmFoM
nqCN912Soa6lvzrpuX1XmzVk2TSERkapb4HwAYrm2yIwvgtruwZjiphVAiwpzo0HI9SfoYx+o7CN
CUMEaQl9/9ozoiuerYB1+yNB3D5ue2evzaR2MWysXQw2b+Dde7SBXkp62OeYxgqpySuEaMxJYyQ5
xhmYJ28vCMGWc/By7actlcbdUf/dTggCrrPxVCXTeohNqUsjis/OBIkQgRLEysJs2LvCdw5FOOvb
ZaT+DNieZ5akJFHo3jhxUd/NGiScJahj58uU9ea9fuqafVdx5YVAis9V1eFJpDnfy676Us75LnNx
08ga4NKR15waW5TbMsPVPlnKExqY/sbMo3QPM3RvRbxOYY28eEM8Hrx+wQXNRmreNwHekNyY1sBn
U5okubyN8yd7lEp9bfNkrmkYaJgONH4EOtBI1qdp9HB6CmG0Lqt9bk3ntlosSrQmEj/tcsolPDXx
n7Iaqwr0lcyjAXCTekhxxBr7Zswi4MyEnwKZOTdefkRIOR5TqEibfHQ+E3h+1WNLo4w1HxGFm4Iq
bgEk9oCviugmSdpur/tfh3BJUZ3CVoZNnuKwpprsBvpkkYzUvnF0F/cTKjGoSOpHYS7gyunHkPDZ
Naly9b3Kx68NnQOpjwLGa/yOT7BJXms8QvopqY5oaKaF7baoIizg9OEOg4ZfFAMFZpWxhNKNQmpZ
hNRxO6Qtz6lcplaoIZGAwkJqXqA8+URdE1oDptxohjA0eN8RAAWFV8SUxRbojng23E4Y4Oh++1gU
yIuCSEciJchH+AlORcygBpRphrepJexDCd9IoNiFBtINcCn9TVKbtFYGbbxaQhEdQdxtPQgMQ6JH
+4SaJG06Ee5of6LtSssvEtUauKKbT3mY3RQ5Lx7fx/Jy5jXup4ZnbMupnYM6F+dM1xcifEx3Z38C
k0fhdpdXxK+8JDsiFIJYB2KtmeJZoZY3ALCOqPGS1HsPDeX7vbThnJLscQp7PA1RkAks6MyBM27n
HtvMWjmzYo1O8adIz670bXU6XHCQN5z2pVbhUgKEdr/oeYHjgJdfrfCFr0Q0UREhvYoW3Bo2k9Nj
HBbBMUaCmHvP7FLwLdIEXg5qSg1TmpNSqUkgs1UAnBmt1asSiOHVLOWS8tT4VQ+iDhaPezsXBHAL
4PQ91bLXSEe1o5cmCnaFsIeaJdWrN47Wn9plov4h/zI3TP76t9xxnY4Q76+b2W12HlyT7dqm2Q7I
C2aMYQLrg+Rvm8iPEnNJ7TwqNyuFU4CGD3qRaEdLOMUpxdCzWAgDL4NVEip2ZkIpV02qNQsEzNAk
X0DkoriKe0CmY5nclnH9kslrctERDtxmSXujlZN7eLesd7qbEVUOblQyP2fto8NsjjRUuboNuaua
oh/dn4fyaUodK+DJaQXFGHEnZBtN4hmENP9QA0okdbCu0k0E5/GdbxXUZqQdii9NFtSUGux0NmFv
VIgnTV1yZY74QpbUqeGzYttHPS/QuiP0+ShI/JZanoURpFk3HtVmGdYLafVtui3XmAz11eAmA95m
6KWgPmDiwuz9qqTxNK/1s0trfrBiwnBCuDLh2qlkGO5GnUvaMlM2kJgOGna4CMwdGjRDjfCq4aCj
aUpHmsvgA6U8GREpbIlSy4bfFYOWRPuNEHgdaGlMKiMH/8+U1fg2bntcowjmeYc5GW4z6eDyhhZB
2SXPnPq0W+C969sJ2Mupd3CwkTliIbNFH64kgnjUcdUfEUktm3yVVu1d6zrQGKmzxwRpNPEJyesK
0o7XlmBOQfD2tIAoUBazdlxtG0fadKWe6tenN4BwVFfjcVgELGtA00UdPoa+j8GR/OsnpXozKfke
VCnFIbSmh97DMRvnFmJ1kGGWLXpOdhSw6iCWqERIQ9ZhzKpnRdkHegrUJbGJWyG1bVMYMDhy4KrS
SEK/mhUw+rHi7M+9TPJGttiFlo4SwCp4UFoyF/TjBrluMZCBdKg09TGNJ2+kKGwNPxxzeUzXtDuY
MgtFKhHzIOU2o+ZnlL6PSZvwW4z4wLp5k5xxnt4oCM5cztD91GQlr88WhhSsqBGULycXN8/wjtqz
OlMQfyREltnfuB1/4YiED20UdT0jcro2PpaYyVWlL4i8OCd1yGWQhhRqUg16BgVEfjatqgauGYOp
/M4v8yNywXhOrw/akH2LI6TXJySxunHhMjPl1cUVYqzbeIVEPsuHi1zWCmzrXLoQO/WNhTuAZla/
Q6p1zyt07V06o4sif574ugSME2BR4gQ9rtvVhHbY280o/yhc2mGFLg19OpmWt4X3IwSOn8vySNfg
QuzIUoqcC5fkdZyLce9K36aQ9iG2yyHWee7IrSJPS90valYNq1wxDfGAgDo1d3Xm86I1aOCa16iq
3kYiB13Cv5u60kPGXlC3tQ4ZSlSbcRrOY1FkgWNxyxeQCamgP/MGw5zTKXIgzS1SOYe8qT9Z2A+f
/Gy4NUqD9CEKEfsCiT5Ta9mgc3UzJvo9EQTFSJ5cZi4dbkcww0mDuh5w1OHYGDH3oBaYFb+qWY8/
a+qaWCkXj15tPqe984Ic/m1TG/6OjBK4eA2vC1OD6zxd1yMqmLzO9T5ASuGqc+sXG43uXWPrjwi7
oZENVny7xGAMuuJb5JvQAEaz2Od1si1Rh6VSom9Gy8PtNBFfhuXKasKbCsBmZdrTLjGHW+Riv1Vd
znNW3AwTzFaoPz8px3ePI7XKMYcMNMfLYx7qp554DFgoWPOlPLsN9orYGyAfnjs3lOnvvTSE0fRg
uGjZ1gJxkNlJ7mZJVUxqaFneApUaT6QtQSqBSj8hFFT95I5c0agjKDOTEDUoHZpal5rt1uuAP9At
wAy1sZ3NZJVnFGWGH5V+b7uh+BmH8LPJT3jLV8SoIwK93qQ/RUK78ylc7FMjQ1Z86n8bPnF9E48P
c4PySldp/kHdjBSdh5MUtZ/LVj9OjndUTxG/NdMVWxseKNkcmedmOQNDAFGw9Madka/awZcO7HOB
xPL/Yj3/Iylcy7CAW/57q4/bX9P/ufk1Jz+rf1HCfdvtL7SnoVsSpulgiUDX10FN/Q/g09BBgtoW
SZGOqhBwUFb95fVhuXInXbjs5SKjaILF/Bv2afyPZfqGA1zZp8JriP9KENfzUeJ9jwDXfR8Kiu1h
yGADPbGFRIW+Q143VKiQ9yvT645bgDIoNXgLX4Fjls/XqYcWyMaX8m2kfNzQDtKNm9gFNq9JffGE
5K2J7Z+iiDVekNeVjKa7mGqmGqRQThCangB5v3wrDLMJrJryp1820NPUZOn5o7FXk0NY0niS69WQ
uaHsOCCVoe4K9daiyH7fFMN0UG9TNcAUJU1RkzU853NSvHryHvGN4q/B/TOlliF2FoEP1eJNKJ36
VKSgjIbe+Qn1K15fcCuWneIIXahFl1k15RtIrIXLekpknKKCFUsGkZfBHpC5G4R9pWC0KthSg4rA
JqCEhzXprtWiOkSPA8Ee+OPqLTiqkMtBkiXfjFWFPELXHsIRpsjbK+Vt0gXgfc7mR0BqZAdWhxla
I6TxmRzUbAo3Dj0F7XerecN0BbYWH+nOHXeLraUzwrHVLo95xNlhiGLM+NoXy72Cnjh4N2w6H9XE
eLhrUz06LB0AUCLEjauBW2iHpKeeNH6mGXs0wlY/GV7xeQByD/urvaXwb9Pab/Z6nUb3MbXHHhwA
gmpXQk7RsgO2aBjfQ/C2rqUhoDKJ8YB3h7ahIltQa4KXbpG9S5vAKOW/Un9T6jRf8hWJ4RVDW/H0
FunhtHXIOuG1/b2oJmcHUpQn44QyBnpFi4DA6/zqwYjuHZmycD2Tt8gpdI//mroswykRseXLvNrm
MnvZTy3TUX3HQw4HxXYZamzM/z7g/+cwH1erw0ZmDC9STb6tz67wkWjfnautTu7DOajZ/35ZWxOr
ZyX1mcsBCvwW3j7uwzI0gdajZvuHysXR4e+f7t1P8OFn+jA7l+m00QcgK2pneiz1scUND/nHMkhk
CK6G8s9sply6LvNqdVumhKZqH7XmbaPLniJZj0vvxkBZe4pB/3DYD8suH09XiSTjw2o1e9nmcjZl
T2lLo2VCIYpzVyv+abvL8Sj8+oc28xHh//vLXna9LLt8t8uyrDPvWsdZuMJjzhGR9C8V+n/gWaXd
n/T8q7uq1feDdNdrlXvfx0nTI2PVluguHQzjYCrHP3pMuDRoYAbVMS5H+zCrjpUp/z61xle2dmpz
pE3FqQ+hrsmP/qf91LK3ndU26kTejnCZv+z9YVlVUJXPgLCcqTOOCLp9E3tCQZw3HULsBAql/jaf
5M5ME0euejdpL9JoNZeZ68dV9XAqrOTYy1QQzxUZRpWTD/CQELeTtS0EfMqgVU527zaK1KZqHTyK
IrhsqmYHB9nmJbNvU5nyqEagsv9UA5VFntCgK4bDunQPapnaTk3ZKj+6zKudL7OXw0zSMVTNxggq
bHzAsahH8usUf1qkatau/HHbeCvtnMuKHgGeJFsgE8iMW7VmL8M/LesznrstjET5m8zy0lVTSnJW
TWUqOVdrIkhZtRhBxKuWLSU/TFs9D2VGajMfN37bTy3V1GXdryixmXl8Ut1QNWDDxdnX0bglDabC
JV9uakikqqyaUiuMTJMIiOqr3s7jWdfiLlCDCfoGWEGKx6+NTuIsfyqrW8m2OkujqtVM+9mDYCsM
it/uxMPJHnj8qZ7pZVDL4go4dzkjjSeLNZcOfmnzfZFHPauOaSabn2oqldb2oqrPy+DZJIMMxtwv
R4dsNNYL+mbhaLaHSKyPuFWKDaRJDaQ3V436f98ayeHKBaMWDuraoUFQBJQF8whKd2iRjGSlU29D
elYoQ8ifSP0wofBOwijdY7jqIvAHXwRqKrbbv6YWZ6gAY8NKLhCgJtmXBS1TlbFUI1xXne+4ojIh
9HTnkSafzLnb2bNYp0/8UHB8LHoFrawb2XZrrXsfJbh9gnTZJov1HqoLCvEIzPpBXgzaPvE0KjOe
iyp/iTjqrEkLAAoPQkVvmSyVqPn+slDNqzVqgGVMnFebubm1qplcV81f1r/bSB1EzeO6BTeASsbb
5yCwMe78kLx11axPHpDdw6z167oFP1AHlix9qWFG9zisJ+tkFCfHQHDPVKm+2kjl+3KqA/pIwCXn
1U6XbXpNZ42aV6vfplRhTe7YOg0UCERJaKRRiFDDqgooapKrjJpALYs0/7h+cZDGrSoQ5h+2UVv/
B8vUJm+fonbBNOE18qMW0Pbfp6OmLuc+zhNtVWhYW/VV1K91+bofZtWPkWlHe33o5VvhMnwwKFWG
rcqb1OjDg9XODhesdFet1Nvssp+ampXX7GWfy+q3wyboFFAI+PsD1UJX+aR++Fi1zb9d5hDIb63c
OmDqhpSQtPtVwzuf33eTatXFsPfjlp2yCP73698d6eOm7+bfJt8dGxgQd50GbEod+v9ZrzZdk6o6
d8bru8/458l//qTLSWeL8Xnxa5zSL97HavKyybtDqDUf59XCd7u/rX93OqgSig7LcTpO5rsh/zNb
oE0osN2gZ8YWl+WXHVyhh/t6zb9dFoWiN2Hf5eivqEm1Zsg94+0jKlAdQYFAC6Hqmw+1cqRGiq8N
sLcaclzYmbzYVL/ZVqvNLwvjPDZ2S44sWNpLV2u12hlksqwm3x3OxGwxMKe61rdqUq1/+yQ1n7br
ZyRk6UEPg2/sL7t/PObl09XR1Wr+7kcNvubBoP69H1vzSd0rlztCzYoI8b/T233hjCly9Jet9KJG
fS1B6ZbXKSXxEbGdTawioEnGOpfBQ4Rh66NFuXXnBvhL6Bt9kMpmmRpQDsBfXE0W+NfpWzXp/2oH
umCzL/NZ5ZAtZHiGZh1VbOl5rWaL+ZCmWKl55XGRJfbOi78R7FBBWCwNUPHwaxnEa8iLPIegjaZD
tLONT1FRtQGywc8Ae4orGoHGoQcHFC/CR8KAezjjMJV/5fcWenjy26n0/TKoDH+VLrki4jWjDSUY
8QFieBYR4MJSox7Ly9zp3W0GZYnscDjixvAl57sginsFwknqIIPCagOjLfK956CFodm7tM3uLrmr
KkWoLLaY6fk1DhYM/jQawf8W7P6jgp3hepS3/n3B7qYq++/lB2detc+fap34H920HJ4WhgEGWGBE
9Rc9GxI21TrDwNgEFzGT4t2fap2gjqcjVqOb+JPZAl7Rn2qdEP9jocLlu5C3bZv6n/FfkbQtgxP4
l3Kd7eiOQXke2XOqggLS97+U6+q1yswQfMedQw4RGrQPEbIsTyVmhJtC089rSYKe5tZVMXjpPh+T
b2g3AsCcHQNiUAycNr4awEodID+lu6H87UkICzagL6bXP4q6TVGfEnAiRhv+Jcox9PIoY6Or3tnV
QzHZsBLMaEO5y9M/Z0v/Y12RUXfTlRJTvGwwxXqJs/lnaZZHB0eouzxb9AcpeApBlwdLhghrOFBs
csAb5WIG9yAs8CsGjcv7Zl2fNLv4ai1acqx+0/imMdseW09ikgdIH7jirscGv7ltFObHiN2AN4Bl
At36DAF3QCp0eZ0F3AB+vS0iEtFpHTErwMyeB/MSROP3edWzh6Kv9oNPWtPRpcaAx72CTkljcA1N
4u0FPb8JparET16bwbsqx1wK/+r4vu4Ms9OPuocWxQwyEobbvhAd8pl5NR/NGllfO3MCPe6TY+zT
OxCGgAjINxfzMFyjzFlHkqmqQZ6O6sLbDVO2N5Hm2qXmch8jS4743V1TFjuzzuxdL6TeneV/0shL
N2ur3/cj9lODVvbbNYurjVN/AhzR7jXDXjemyJ/xecUl1My/GwNsT9gZEVrGNqSGGl5pSCpmpd0L
NotAuFer2vMID0y/mq7rJj4gfU9zAuh4kbfVIXEAZkT8Ajmi3ORJ7jcjHx+dFfl3RM11Wne0kWhM
AvBfyagqb7lrpri9SrwcpL2mbeYC7ywgrXHvC3yJOAaCXU8IrEM4cvFGinPzOzCG+WQh6QkgYzzn
WVzuMDQKT7ndyD92vtWsBi+KFRpcQuUDEjHsstkzjqi5H7hTbooVaiFq/RBJ3G/l2pfbCh/lzbj0
MM1u0fwC7GrV34seFqlGrwdeUnrbGK0k5q3OAQ1Ly3QCLUKwigRm2ng0Tbe5+dtH0/4cF8OzngBd
bGdQGmi47OcK402rRZ2pd6Kr3jl11c8MV+kgLU0IPHFVHoVlL9e6Tg0qic0HhKExXm2RHo/jpzD2
c2qfOKf0CU0uhGjQmi+MDUwvyN/zJp2Tx7nb6g6yf434aTfHMkalTm/vXBCDh8ioPaiMSL9zf7vG
DjIMPB+8OuJWZOcFPCHwA0qvSFhhQhpuW79E/0y434s2fIVnoG/11dCg08G+AE3RLTOZ74JIaTnf
WHrJsdMJYGUzDKgqT1zqaIFvx84A8g964GDYaLr6NSXOptotRAlRieWDAT7CSJ8b2K5nF4GpeyQY
QIuWPc1GRAgEdlNtAvY/jKt2v+IEuhvyE/9aIUXkoIo0bbfxPCipkHcqtKsWzzrwBN6Grv3KL14C
jkHUNZsApMNlMjz+2x6ikxYRXpXiPHPNthEuPA4OQnplXmXJ9B2c+6HqhvlkD0m6WR2kJB3douaR
FIAnx2o6w71/rv34Fs/pdhd7tNgxVKJgmNU6evT453kIkfuViLHjqPYoF0YHXZTzsfYhgg84UPua
T6c0f47w+91O5WwdEVG8Qx0LO+r90HbLeUbOLhcA7HHEPZhC++5ZxWOWx9/tMrkrC8u+01ypvhVS
daAj+5AOWMt+SZJ9nhvLzkjBWc6wboCkHdHRrg66k3hHE+2rHpXGUysWBJhn0PQAfvP2Lk7NjKIY
sItyGIlcAb4Ti9LYaYMEEHWQ+9REgEegVRzpV5dFaosO4UxaM2/7vK2TO76bh6aLecIKhDD1tBFz
aUBeagoQ+P2qOa8WqiBpbBlH1ZdXqBhkRqgpyE68GrLWKXC1Eb97oEIrrI9uPi6df4cgCbWLjFJD
N9vcC94U3XVrhxcP5NgxpCbXxPiE8aDeOTGGtZ7parcxcDt9RaYxIWWFuEsg74EvxkXjT6+nw+1l
u/IzIIBH8Hpp82BtianXn2XYFBu7EiexrTavNIl5jU4AZcCR8yRM1/bRSqivFqClI3P9XHmlBM56
t6uNAk+X5KdFDHe6hgufGmp8ewBhxeehK2BxtkYGz+SK6yoLYtu5d6Loax8WD5B0ejheNPUhE3m9
558tVapq66g4tZm57w35z9lGc2j76NPsVMi9qWUIMPBvAsE6T/2XAjBvgGixl3XLKSpQHDcpC8+z
970nje6x4r3CBvk32kr2XvNgsKRud4f0P1G3CoolCkh3b6lMoMFsaWV1UkgG1/zpj9LBBQ+SyIlW
dDViexMZxLZqUP3AARDfX61Bo+fx2EZVv2+sxT1p8L+b3kGybPZ5gWcFvlSi4okbafxDCnyjAm86
PVkgHhB5/iT0gvolOBTHnTdYhaB3YOjXMNVgV7vjN93Qq0PRO+dkaoqDjupsUY4m5NYO4T0R0R4L
M+j66gqw9AG3GjEmWwXnuoT4aurDMjMaWhBZKOcWU1/o+0T+IkWXYn5ZI7msfqU2QbigSJpfF1SU
mlIojw/LeDO2B0jPj6OkXahhRa0C7QLAiOlaaQtCKoBMJe69FpMz41npT5tR/huqhagGC592oOXm
c5nNubocVlnSjASitY1u/jYXtLqXaEDuNjxO3pLEP8hCf2pz7C3bRl7es7y8PdnevMwW2VgWJ7Vm
dud23atVBWYGWBWrXM9dMEB420KtazVxEGMXp9sO1NTlSGM5Fjssb+aNOpol7zk19XaYt4/4v+yd
x3LcypZFvwgd8GZaAMqwilYiJWqCkIX3Hl/fK5Pv3uJVq1/0m/cEkUChHEwi85x91ha/QLbefY1c
H8vx2Z1brtO/d5Et+TFvP+f6Vdd95LYafaC5KtBmy8z58tuL/+uqfOG3z3z7qW9fJ19/2yCP2bu/
8a4p96L+bGMEsuSY3HRK/e5gvfsQ2fzjP3n3ce9ef9eUb70ufvvRTmnCNXZHyBoMzFujT86LmSXn
etUWiuFV7YB/X3eUL0SU5oDpEPuUscAH1aIp163ymZuEWz6xPjg9TL94o/bHLVxm7X9u9g1DPIru
db/SYOpo1EQExiKKehyhA1X0AjWffKtclwsNy1Vs1xAkaZOGSrZwh6DpF0jx7bmiFGJvmnhlNL2u
BoTaCKxPE3VUBfBWGX1cZRiUcHNHFWZz75TtTSLC3/VMnMgVl5xcXVKVKMV1XW5UxJUvW7+9pZ6L
4TgNDIuEREAuZJhZtvQc4JGZMQ7wyoX6efEhdYkdhS+bU0SmHxUZX1/KrbL5biu1/p8rEaqQiQlc
x7B/qdtXWxMxzQRR1pgpxWmYGmQ8mesp4ZLrz5ghfo11m3mQuG/lQqabMgbDwh4rC/W1+FatOhpL
RPDqtpxzs6GYwhuP0mdQWxB/Tp7fuM0AKTgOIfUgQBh+UCFTnq6ZKtmK+gC5unOyCflus4eWgry/
/B9Rbn+IRNlPJTsEuU0eBvpe58T7rr9PF0/Maa3r3fUoNvATsFoTcXxE31YQWaWEaSGEVbzPEyIZ
YnMigC93MUWguYPD3SyaFapdASgMPjwPIzh8AJOd0xoZTwtOMAwJlmAAklVmxXKUWSZ9bEHOpxrh
2QKeWSB/pZcPdx1uQhT18RPk74rsdDkN+v1mEBRTTePxbce/T61crcbxe2as6Q76CinAWqSXr1mu
SeS73rJTMlH1lrMiKdDU+VoYu35WQ62k9Gm1hmq+HVXHPF6TfjKRw7Xwq0lKyKHi/P4pZyhfSF3j
ZzHh60HEMYCK5HGXOAaVd8IB0p0iiDg8SwW6XJ4ZeVnH6oRhF9MLkT+S/0a+JhdAE/51q1zP5NsF
La5fufNvq3I/ue3ff9RQTQtjj1t5y8lrTf4YuVpKPdp1XbbeNm5kHSl6d4q38xUTvT6qoL7lLvJr
mWtyJ8vmIm+1t6a8v+WPY+T31w2Yyy+6/uS4qVx/YZyoeONH6WUpXS0TJVK2UN4mhE1qyEqr+YXU
eXOArJCDsEkSNZS7vzUjcdSA22JAzPBJpqLElSpb14W8euXqulFrtGp62GgpdQh/9UnyP8nFMGk8
8mWTGi9GP7L59uubbQHrebvUmJBNtPt63faYs5UMjoXixTa/ufKHmN0NcAb1JA82jtqoisVXXY/9
dRvGpszMY0vZXXeWX3ldvb5Xtq6n8frC9fN+e29aPY85Ncryz8uOc3SSjrSLOFTyzuOI58NZrr/9
+K2hUBfymhrIz5LnVJ43ufC2r7GiIKCUBx7U4cqtxDlIxpGhjLwQ/9yU737rqhY4g0e3KQKcrJBZ
i4XsS+SqbMlt11W5zRaj4P9oP7nzHH2fsTM7vf160ZegsuWyvd4zkSsu47eLWW719GrcEDP9dd/J
1ttesvn7unzT26e+2+v3L/j9XYoGLWAAj7qpWIWIYygfI7Il3/unbddd5Ku6HAXK5nUhz8d1Vbbk
+/7XT21kyuD6Frnjb1/1p22/fepv3xSLDh+5Ryd01fKeHYgkGFNLZZUQ310Xm2s0aEHE8+S6Ubau
27Y3vb/Ypx3wjcXwT3yG7G7lh193ffeKbFJ3NO0QjtIli/EIIjmqYa83yrv1t6a8r95tletyf3mf
/euduFMsVF+N+aYR0mNw3H6HPWXrqvlQbDkAmHjAiabxDkNL8M2bn/OlwhO0H9VnupNF1FU6j8SF
cV7axvYZ8vXJbGF3bVR1vFZmdbRbQ3nWtch7wAC3DfRo+oBHFHS+bvFCNcuTE1jvRbWtp2rJqFUx
4HIiv24u25pWgRMPGNma5YWiScKNxEkoEqNUz53K9jA7ROswo9krso/7/Q+/dScbFh6jmFQJBgnw
TQ6afLzKB+t1gQMAA4nr+juZyJ92/22bfHTLbW/fID/nt33evmFGiWX3oEpIGMkhnVi48t69rgOe
ZBJD6FzUG4v7V6zLNNjbxj++/tvbbWtYsQVzGsDTolOTby9dp8ru5Z5T3lLPsbSP8oVV3oJ/bqYx
1gFWUX/X0s72oeAgSIdMWgD95rFpCj5P8t2pLqPScKJripdMB0elz6CAzH3ad0cCds7NDCfMZx5F
9clgvvRN+qB19sVdvDujokjQhXvvKkao96WFot96opjze6PDA0/pnsOUof9x1igW7zdybWZazRiv
bX0wUkuA2YLSQ1QdezwpSupuM2H3S5zxMCjjuftix4lFxRIjw1ZxB77iIS5UKB943YXFWnewfyj2
nJN6w94GWhYQPl+z8rPGc/bII16g3jHhqR0rUJToxR7H1zhZgL8XJe4EFB8sxNmI8k1EwQiE71pX
ROCjtdt5DpZ8zrIYRArWO3jLRClsIydkWNb7KI99rEKLcG1oUcVA1dy8HeK+z3ZmHxVhZdY/FM27
NzHyZKo8HOxG+VUqyxqWWBmFaF3hU1ovhW2iIiIw1za184B3y1cgbPERyCnp3ooi1+jTaLePLiAs
HAxbv7A5qlOBseo3w6uGu3EdNvypcJzKrL3TRXZYlNWP1W1OljI1uzpZlj2T5DFc8+qhrVXvnnnf
dwfb3BsV33KcginhF3UM2kw9YwFBxXeE5XTV7EnSkuqwyeFHVQmCr+gRdRch0zYi532ya+vKPhao
g6ApUcC7qJjC1znDT5IIngtxQGvweMUpoJpcBSIwYQvN7AIDUtdOqYwP0BPcs7W2Jrx+TGLa/tnb
IiNwnNijMtr7kCF98nO1Tx8za/ycIBfOyVJ/rAHqQazVPlL7iOkJ3rI7OqjsPGrRbbV11X6MbQLa
QIBEIcm56qwtrCbN8sfZPLhe+xWHQmw8sRmhPtTE6RRngYuj9fPBVqrX0b0DjLf6lL700CAUAuWa
81yu2ldmn8wqwVPuqx7Sd9RF/N2FoHNFmGlU8HLTpm/2XLi+Z1IphIjo0hoYyTnQB0XvD6aYXo94
EyUafoG56YAA4NKN8SExtRFwP06cxonsohIqTfpK3feyzwmwtmN3xMxmiAEp2OQqPK2j6r3/UYJv
DAvN/miCntqAuDqNlnxbDfVb1izVh27Ks5vKqtHO1lrAJafdDSuxcvIt4ETms7el7oe50C7OTN8Z
mQ2Ehfiy4NF+nC2eKzUZtlGv48M6/oydtHrI5/wH6qdj2rtNmHV471aDfbfihKADctJH9dtmV/ot
PUVOBAGyAI+h13zBVxCHui7s2vazsKkOU69zfKBoTA6zkyUqt/Ix+boNFIp6RnHj1fANusj8XO/1
msLP3O6/2DOphGz9HM/OutsG/WLP+hd06V5YKxRpe2AU+qe1+V61VvKYqWW3a5pq2cd9R7AJ/+EJ
v9qLg86bcsX5VXdsLhJixGuakklXnO9alNjY4Za4JguHGdvoQqfWGt9QnY8Y4ZaB1utQ3qMFvBW2
215Pj4FhGK6juPFMIpdYNGXrN433oyTUVi7zASD9dimS6tFpkWMPMdgH55QDccq14pOX8jScdm7V
cfkpnfLBjfkOrzvWOnHPyrIOppE/6i40mC694/GHwAi4ROucYs5juLYfcOjWv1MN20z1p5nSKFiT
WC/PReT3BQdS0YrznEEb6fi6IF5fdGv65M04FxW4MGMUwkmpxofSKs8zusvQUDagqU2ZHF0TcIfW
cteOpmHwo62XyarVmzbCXJz0UeGElKu+4EhDeZPnzFAz9LPbAUM0s+hRj9Kw7qJs745DH8xbc+4K
ESRXFQ5Crd26Y3oE6LTcmYsSYTHR84RYeS6VMZW3JADWC+MZmGbdL7M27WOLd8qQALSK8PCYjLxk
Bo9Dk7lVp6HDuxVQYXVqTWaEtm5iYqFxl8c4MuG8t85UQdr7tZ3n26hB1+2SZN43JG1Sr+mO6UgN
aEY1gej5uQNH7IcLArt7cE/0Lo5JUnYxh8D1XpuBnKnekQqK1fiXEg/fsX3fICA/TrMBuqGeSm4o
qNNmDsmCOtnKSuJbY9OfLbXBnGHN8zM2vzfG+rXtG+Wu0Dcul6S4nRUFsk+ZTSeScrvaooYeNoZw
jD0QKKB0rZywB5zKFJhUf3ZjB8wC0tRP9I9nG2t2P1a5UKvVhKNFZ6VrShMaTv5EZD7AIS49qByx
IDe87GDkyZdMq++Ap8NO6eecj6y3HeUlt7oyPWxDdvY6urcxsr8xYz70LcFaL70lKa77VmZDech5
GilRfKvbeuOPrXsXqRjJGR32Jdg+kK2yl0crtbBKK8BHU0J/RNPnnW+0hlzwwu14VpXnAv+8XSzI
kl5EBa+RflL72Q2Lr1FEVl/ZgBUuoAEoNR5xaniZIIn7ExCuIk/RZNmPy2ocSMzllH7uCR4ZgDHW
izdzi7euF/Y40/jgbL6Q3eYGjfigGnDwMcKlwyq1Z7wIh0e8DaGe1zpmuPNpLDhCYMT3nbdkZ00F
FqBEYddc5qX3nuI0nk+duatTMKG6jV2Og9fNXOLsHHnzMVPXm5yMcgGmJMPKdLUxuB9mIw94Qt3o
pTf4c8F4HHugsNKxumqGcglxb6Hr29IPo76C1ChtRtMtAti18lZ03n0MUs1mkNa2z5H24GzFXT5D
gHa+GN6W+6sxEdoCGGRgVBiq9iICP5ZFLgrrVitdxWWriKTleLYmHVvH/Gwqn9c5dw6xMXPXF0oH
lK9/Bc6Em7CxfVxWwOQ9UMuqymdwEKDZeXYdKh0UxexarwBNoBM151kpKP9fIMcZS4np5jS/uH1y
1JyqPQ1Zt/i2k2885E54XStk9pPx5NlrgISaAXOaOJAuHpIRhgTjpsaLA0NrtieIkESGi0Qxd1us
4iYeLXfRjE9yTvJJx9Ri1+HZs2IfPVnJj6baQFs5UUi+liORavvkVDtAZPCuvt9KNWiMD6gk3F2f
WgqAYh6ohS0sgWCSts12w1OJTPDYcgumK+ad/ecJ9QUwmubVtaYTDHZtp/Zu4HnJr3LNX1GaALIj
LnHpquEJWoa3T6zJOi6x+y0p849WKXyx40zdDQ4Umr4AQBlr1ofE+VQy/yEdTZVUV2BdrDXppbRu
HeWLEyftIR0JB6/KWZm3+QJm44u6Ijnua8Yt8cBQjN60rvLkKZ36s1NvkHejmKw92MB0pVNu9bYI
Vs0h6ztjOjdCQyofdMPIKHgYX9zV/dW1tuY3Jf6C3tTyhFpvJ2QAOf5Kvg3k5IB1/JxsyBdw9Dyl
yoOn27iR2jyLXR20tiMsdTPIJ8BC8ZfzMH6y0M7N5UR0+WbhVB0xbDb3yudq1hmo11591lOS6aVL
dbdlfkjpHRz3RI/+XG5ugDvDela7h3zBuqso5+8bTsyYIkBxRgIEziDzS/N2AGgaUEuGXHPy9i2G
QLZAkdSWBwY/iu7UftJ3cQvsjmF3Sr5zS8f5UGVtF6iJYu/Qt6dhaYgeiM7P6OeHcVluUA5mjKqK
w9avlPhG6KBbb2YQnqsHZcGr0BjU45KV5iMsa0QvJEKTI3C/V4DEd70Vd3dDBU1zSTqFym5tD2F0
bydNczcwgcafpcKfYtmbg5iazK2fre6XstRJEGKJ6je223L1u88JYKKVEcASNU+Zsx5qzaQ4nerq
0VgagrF9FhQYLxUwcWPSkkFm6y+wJn44W1yAZkc8mDpRsW8so/SLMjswbfjc1hCTRjQHmJv2FD3O
ju9iEL/TtvboVd1hGVESeA4UhnVGpz8+Uyvv3FTZw6gaYoSOYZlblV+pWLw4KQEgSNUQN1ZUFqNm
TZiAw0WeAACOXIWzjhEHXhcfltH9brnW/Ll2vU9tV3QQnIofaabYQUQpCOAs6HwG11dh3nW5pb8U
nfOpR9lDglQLh9jGSaHSg6TCVlcZetDNC7qkqI2PWpXhbGqWH3qQDAGoa3/ZEDtlqfJcZTgC9KCh
I+S3oYq7HHO17ZOddNQJLgXOP5xL28q4cuo+iDvw39EyJnub8UC3ws9wEab5NbE7LQkmxbibDXx8
W6BLh2adpl21YJA9CSJVoR1ix1uP9pbBNIKe1tlwd1OTgQ4YxdmPMUAJnC5DLBs/6jxv9pA1ycMU
PHLhpDDNoF7NSRCrYDG66fG+tiI4mDGFHRRsu4C7J4YciZOHM9HPQlhPd/N6nPNm4NaHkLoOBJ8L
95KrLXj7cbA+lUyXMiDhfo0qzbe6rqDMgE+fgEy56lAejdRSdx1psaUDc2dnWDyAYzHBZ3b3QwYP
q2DyQU9WwOa0nNXaJ2WBI3a5Uuy+zQiWk83e2Saz5MntDyVeaEVZrse1zx5L26nDxFtO3NSYDEUU
5meDc19FJW5YC9anto2ct+mmxwxLWitCvJU4QtXaoU7DzybDyWDghuMK3IOJwXaisrQbeFzJPlqL
FzWDE6vz0JoTW8FwOCE74ibRTVc/LXP/4qZPiTlAVwOdPcZI7HPAElVmnzgbXdzbuyjDlDLm5Jnu
hq30gsBqbLmhHfAoNXZubuK9JA1uc+S9HzU9tg8oyqqDA+TO0gDNjB2+D9qmUQqvl8jpIgYzWqfr
Af4Gq5P8KjiWPgJy2Ptp/jOd7W/k7w/iJ54ye/xiEeWCwls8d8tMNGwdjtYQH2BWlzuXsuRgHj/r
EVxyh/o9+BeWMQKlGqzzr7ZV8psoAjLPI+JJZwqyM+Ks2ZtxyegIj3lr45Q2FpaWPIXjuE/uxtrZ
dtaC9ymBYTR43chjYHze9PFzqcX6Xc3Rw1Wtu1OxyyMjUINmsShdhZ1R7b3O+JC5IgdrO3GgDSIG
sd6Pbd3te1j9QdriTFcZWhw6Y1acXW3Y/b+2+P+kLdZd+99qi+9+fuu+9vk/xcVvb/qXuNiz/svQ
TNO0hNuZik6Yz/tLXKyiO4YbaBuOqzmGrPf/FwrAFPwAQ3dV2/Bs9L7GO3Gx+p+IiTXd4Qv/ISZ2
TQtJM+62DkA3i5/2TzFxARJNXaNkulSTOSxgSCCC3Up9uqyNl63r4j/fJpXvnoyq/vuP4e6FCxlj
rGUGmlFme/ldtcxFy3dOJlZBE6bra1NidFI8RgLLWAhAo6PPhxZiYy7Qjcn8Uru1fqq2GTSPwDu6
cB6J0534rIYwPwjIChYkFjZwIbOmhc/ydURRGzKJAiGOZ5M9Tgc1AQ5qTNth9pqPkYtaUEAnO+iT
AxTKARplKbCUlgBUdgJVOQtoZQS9ssimF6IBp0JgLT0h9BkE6rIBPaYbHejBSEH1UJM4xssXY9VY
hd354kDMnAU60xQQzZGUciOwmpZKoWAOabMUyM1SwDfxhNit0Dg1JvflzAOP72HWqOd7JuKVj5Ti
1hMwz7wG6xm5AD5Vgfoc0k1F80vAaMVFKtOoA+33jsCDZgIUOjTVi57Fx962xpOpTL9mM4HtOFcf
cpDngAMBjkYCPYoINBEoUlLRLzEnKnTcm1zASmtjdo+LAJhqRyjljaUg1Z2rO8TTFKnCO60E+LRa
f0QChDq5IFFNAUfdoKRC8HnxYsrLagZZ1K58rOCp4pOl+iaAmds1xZ99rouHLmmTAxaem8CxdnBZ
J/ism11baEmaQ++Uj1vjviKRBjImoK5V3ApKwUR6RCJfKdNcYMC6sGANAYUFvvF9Sts1nAUwloDE
F+YpeRDNwGQL+wXWHk41AjNrqgBnR4GeTWDQZngSKg4hm0q7g3pwYbbA4Mbc4IM1HkqG1s8h+TBR
Rq3lfZ1sQKFVk+g8J/FZaYYo0NTv9TRVQWZ9VZyk3xeU3gSpDSK0y9uLOxVlYHJDYpXcVYxdcs5e
3dw3pWcHGM4oXNJJG1Jeew8Ey8aHCtiTQVQdHxJIeOhvp9mtw9iuX6gFgMwMSGw/TtOM6wnOVqUR
MkekmqrNfH2znpZVYzCT1MRJExPdPBAwY+lumhbTI5uiWK62OsYEABpHaatZqOrJXRlvzHAL5Yhl
3OjzU5NAa51vRVd+S9oxwH8M7abpPGVD8VNVRQrcAqfG7Mm2VurQza8Vs+EdZUhWOMlpv3UC3veD
MFcUGsOjORm6rzBrWCC3PWpMZvW4+JIneahqy7etmF4T3N+P2DTACx+qr24DKrHHkEgxjGcXjgYB
Ys6Vorcgw4ez4n1btOaD6F93wH48TppJkUN167XzchxGGIKRPkFlNdVDxbD+PETpLzsvn+gew82L
s0MNQQ+rWM9XbAxU5kSvd7hKjsZHvWo+dnkVwX0ApSC0J28LB7fQ0vyUluvIsFd/yDr7MR8Uj4FJ
0mK4AoFRG13MNHW4kEr64OQT9USgKjVbPVM1C5AqNm+WmnvCyZY8wNXSQtp7mxn5x6FEs8LdZSrb
ng7AsLQnpUbsP5Z+CS7m3IJi2dJP1kb2Yxv6bZe1UM3XvjgXKPuD9CZmqLHHgJoBbjavF+T1B/7L
jy2ezFujXO7Q2nNp6O1xbE0/HpaHloJjAFO9c3Qomved/HlVmmYXO40RUF5wGzvuN3BP86VjRu3m
uAFGvQOvyn2qKQfYx4VOAKJ1Qmvc8Dk37uH7uzsyDcyQcncNFQtDBJNJ3SOhiOo+ai3MAoNGbeEV
69mr6aENbZgtxbgBMRQmmD+slp+YiPZLFzwkdnQM/X42pXUEvTsf+sWpQt00vzTR4vfjLf4tzCyN
APZTEzQruIIEJy2TGZdG/DrFiM/XZ6aPfW6Vd0aXPmkUb7Uo0X3yBBgDbsq30XSxPGg03ddNCsYh
GoIHn3AFblzvoYqCaFLim6Leuh0VZglZICaUymqHBBFBE44OAjB1r2/JEBgEY/0VTzpxay3byEzR
stcwz37oJRoPy7zpNj0hul3Bgq2Vn+08faZDYmsGsHnULnVS/2jq+Z6HwaUjlbOjdALstVk8eirW
KnF98bKVYMX8K9UR9FVl9zMBvboboplH5fBrjVaI3HnyMRv65kgMJai1eNsjHv9FmmbB6MxFJOaY
l9Rq0LNpYe6QmMbUawxsMQvLUWIRPnR/bUPJ5A1l8Jwzt+wHZvsltigK7FzNszi6hXWvOop9ZyBH
8NclqW9Jj3ybF/2pW9cLWZDxlExrdZmiPTw8UlJ68aINJjz73JgOQ4UrQpauDwzAn1sVQ+Mo87h3
CDtaGwr/NQJNazOoXjEdHFrhLtJwIyNMzC1AxcPiQOz+6aVVz1BdYeyA1526mWcPYl5YucvrMBM3
iDrja9RGAJT57NgZfyHxdyilSS81VmzoztPHtXxx9RivgOLBMbfWd9QiDvPV/mUVeFaBaSJ0r09B
lDCdGyzniY+kGiCn05vV7CEVxpRMWC753CqXaUzOauORuwFlfDQBeeGscmBnZnttu54pwZobRhlQ
N4MJnpFfFl7hq9xPu3YE95nWE3lCrw8aTfvZTh5uEcRwZ7v5XLZW6mMv9Queko8wrT0MDOkQvzP5
9Ib4OPX9CjN8ms/kSny1I2dvdhMEAb1zCVMRXe7JL7gt0ySbjg01+TmNQSWneSfIfiGzKs838umB
cSTWWUuSYnBBwZdBdxz26Xwc3OUrzNZl59a9s5+M+Wd8Q1mnc+yr3AvqTXnVsyw9LL0znhkr4MpV
mA0Pew8HR82gCGIxa7/I228aM6VT5w7HCLfIC7X057p379dBn/0NqGowxipmOooWjKXpBaYH8gX6
+ZFYJuwXdfB7ThZBbjJGrtkE6ko4tTAoGOD4ZQgv25/jSIeBsTfT/5RcMn3Zinu6lty1Fg6aU0sp
Dmr47DA4ZQ37CEobMIXdaKtcQBQqga0rfzqYsZPhGOmLjuqc/qg4k+2mo+9ey/nkwG8gheMBVl+i
lbggCQvXionrKjq3kaKT+Fmtw7zxZG1iJ8yynMIzvteDBOmTtWz3OBTpSNOrIiCQQuRsUR+V3mjQ
BSbDvsMv5jBlyVNFlcPFUhpR8MKAwbTHW64BxiDFqaXQLWyJ0O+aavrh9PmPLVO/9Z3zIUrIfjXm
IvCM45c22dxQUirwFx1AfOpJaFnrM5nL7GhXJe4+kfHR2zBHqkk4+wQsrGj6YSIboYIJB6Vx63dT
waJbE6yIsDqy0/pcGeN3fYgpF4RGWsJBFFnzj2XpNo/Q09PIOrkt3jQQMals8tzbtk7rINN4kG9x
MwWGS5hkM+Lx0jvL3s7UFmW70wXUZynnAmQF3hzlvVWp88Fy8AtZ5wTLIHxREDMr00e41/d1191R
cEM4yjDro1qYyAJ4rqkRjgEJPmw4lKR3WU3yYgM6SNgI4w1bKSdfbTRu3rodyU4wsjFsTJAytDd0
ymlzUbN4AorZ/lS9vD33oshCtuBw3RuWqp10BU+C2sEeYXEg5c6JZZDKmj8pa4ltZb5eTHQVd4nD
jY1l0XHN1vE089iktqaoDpk6KWjcs7ulzA0gwWLY7ngKSFiGcnoNsVGJo1s8UJYgmxprD7N0l1E6
feRBcel6ZzgXACuPfbQ9rtkUHZc8cnaz6twszmDscri46Bmdp2JqcKhJKRyLslZ9KV3jISMht2hY
6+R6nBCyd6CkEXFeVeM8Nkt220aYo9KRjFp96etNfViIQRvamlzA6L9S0oaFgRlFx3ypP7b95p7L
pv1geQ1+QZWDeeZTr7rbw6ZuadhuZbsnYhmFnkfNXKrbNmKDyNnP7ob9iK18AJGCEJOZxb6aUnId
qvZp0MOJkduum8r5btarGs79JY5ILG8ug1PpEPIOdSOQOL9tc/Piexoz4iCkDU3InXgsUkZBqOZq
GaJSBE/GbT6KvPON9A3B0y2nXu3vdfJ4KfVJYv6gU7w0lSu2olX8680nQ1pkyEVdxqsghOjnuDW+
poMx+nZlUp2ltECVPa8UTYDYN2/rQ/s1poLuTT7+hrQxheqZTFzQ/ca/MdpAmcisjeaSTGc6cuto
ZbnvLCW1VVLqWJoR2FbZBEHpAofqP0klrJS3XRez0MDJ1VUhPWda3X7sIW+PcRX7UiUpP0MuVDp2
JiDO4brp7Qu6FiT+lJCpEYpp+Wm4LCP3ls3rRs9MSYwD2r6qoRlroeqVYr/Oi7dTrF3eyYjfqWal
rKwVEfo1Ue6lxJSJByHWoYccshA/kPQdb4xKDpeyMUVFdw7BH340XiHMN6TXCNInaiiEiDARBU1y
oQjRqH3J0RzoGKcwYozIbuQCMuSJUyVbS2lsWpgq1H9RdYVRdH0jsTmy1agWiWRzcT6P9OA4VlL2
ZosCuBqUYn1cXbTHwt9Gcn0SxIM3eSX43HJdh0iAPZBOnlUx/CWGZTCIMi/ZMrt8PFoOdZOiJKwX
C9kqMGANB315ncSukRoMQ5m8earIiy/VwGinrqj0nEgb+BoVBWTvRQ0XYx0tlH+ckyQuxIYEumPk
oaQHSY7Q6FlLc5wBziaZZh/iHMizXFiCd4PZHpwi6G3471UHuWnbnDqgCp45cPWMXgkuggTB4CRb
32h/k3UqCszDxRjx11SHvbcOj/9DfvmmtxRyzDWh2jb3RIWsQDZ4sn5MErfkulzI1U2JwBx3lYf4
rWQajpoerf02XpjERXt54ShMGfAFKxEf2dSuduIfyD8k/8vyNNaiVE8ifVbJXbySbjLUW5LbJM2O
HAUcPCWtRYfAIqMr0Z8sc9aK3SgQ8ZJ0IfHwOTdKgAQB92uh/JcLydWQrVXyCa/rcqMqN5LlmkNv
ZY789/uwdFRRPon1YdTL7rNsXt+99UZ56tWfS7Pw31qT6+6tabZ4lPKsYGwiNmYT5N2yS+nnr3tO
VABRD8hCtuSO08JzmOjNijCBm0DPxrCx4LPLNUAI/0LCe0b3uR0HB8c29uqwPtNCNVYreNaNFTRK
lQZZTabP+BsiL3Hyv61CJDl4GG6LUjbq9K8fbxi9ElDtgh5UHFt5WK80frltFi/I1p92QUloHaeK
Hl0WoxJmgtVUY58RKnFnU9+YiGm2Wd7X+C/y7MMCUMV8Gc2cELQ7Un0vm+2q36ZOhrn38lCvJJgl
YjS6lpy+1R4Sxm2DrRUFrfWjIs+mLHd815SFpxgQHZ00mQ5UUtJJvmHHa68yjzleVZKRbdiTG2IT
jEcMXcn158vVVAK1/y6tTZoWEcCIaFNgvCSp+w3afV2PZlwi3FE5vP0d8fdkq6L/XCY9PRIm7gLd
wulNbpcLq++WHcDpiiTKygxvJfYnehVuoKQ7yiaO9uCSSJn7hfR9EiZSmWjJ1SXumIGWgj0/FF+T
WZtO18JIqPc2fZMolJw1BSdgUPT/vAjFqnQ1kNekRfxtr83mw7vrWzaHlFBoDifZl6uNkeSHQtPO
7/aTV7Y6aHeapRj7dxe/3Of6Ha2GsLkqG3Lrwk0BfAL3U7UInj6qrLcfKN/S2wKosAhZr6vOW5BJ
2bL0yJDOGIl4Dv62Kl+geNjx/z8j83/KyBiqYf072svdz+nrj3/mY97e8hfsRSPpYgB7sTXTMW3V
I/3xVz5GB4P8VwJGJwHjGrZH5saF3OBqf9NdDIuXLJutrqnrrqXZ/1FCxhJ4mX8kZGzNcRxb1z2D
YKROPuifCRnMxJap6hrjFrdTImSdFTJ1zCgnqTEzScbCp5SG8H1JSjEhbYFH8ZAn1gUnFWe36d1z
VBPxniz0pniL4iKsdyEGko0C0AP3O6RuHaXatY44WtGWrxpGOQkD6HAEQeHP5rbbVCqPJrygilGr
cIJznrsyWkMvY0ToadVD1NfWQXPp62N8NAgV6zWmWFvXrH61pRmZ6g0wXuIeu2z4YIxLS0jQ/Oga
sSYACcCpOjX21XliyqtPJxVSHqoyC1OlcelfAIJ9JLP60uGA/cnwENxWy53nRj16HspAjWlefJWw
8I1rtvewAKDIQzQAKoAKmuRxGKFDAeLuaOdIN28KdSwfFBcTRC2ZA08H5IL8uiTmWTwqJrK5vOzw
vlI/jSIRpG1nzyqOdRQ3r5gQEbZZb7cmSYJ5ajUUlvONm+i405KsDhd1e8znVwsKLslnu2c6Qyxv
3rQnL57mnXwH9RogQ2zSAbrLY5BniQe/ACWE05NIGha78LtsmpjiPFhb2iC8wUcZX9A5PWi4OSIk
MznYza9x1Mihq6OfEK1DF1PtqWeM9p75w2aC7veuMA827DP1DNEdwjRbOwMXte5n5ARhld+bLQJR
kvZUtnrzL6efXxerbI/I/8I4Sx1iOND2x8UJiM0wzcgKYkxV0Z82PDAslAs7iwn6f7P3HsuRc12W
5au05biRBi3KLCcQrgWdmpzAyAgGtNZ4+loAs4uRX/3ZYt4TN7g7XMEh7j1n77XJyUYQphUoqAeZ
yFYGkA4J6wbhTiioIdi0Zn/oO8QskREsXXvyAeOZHnkvSHdlPSRnZaqJOquts55OSMaNRPHSAPpw
3x/8uyAWonNKrqW7bJtijoVHmiRlKinE1JHcjTSK48Cc4NGgpSpdQ07Tu7ISjz6a6JPxYMpJsAua
gn5F90ere/9MOuRnzuR22yykI9RnJNkhEiRLS3wJ1MaySaFX2Tz+cRatgqQKOjNCoNo9qRQXhbCI
IQvqo8Isq5gH5SUpzU2EZyCqcSMwTLBTw1KOMaNFJ/fV2ZVUzC1qFDxZOiouq1LYbVuxdP1M5Lo2
NtuwIfrAl8b+XPMvYgy1tmEEvrMXktHFmZPu0FoTCoBUwG9q845vvTN1ehLBkGoeLgKSo5L8hRSX
5mQSK+A0yqOSht1b1eUPaZA/0WTp3aJPtZ0VwenEJTz2Q3CsEZLup7BmYk2IAfk+w/ysEzBlI4YS
PgQlOktDM6A6sho8jJxDTL/fSYKwT1RFvNSLKMufBYqcUfYiL9WwTEYHR47KkotCllpKbNjFzMxT
qMrZbjld5XSJkLIGVGHeADWcW9HsviqMPydD9E8LgHNDARnfJ0LtYyOyDSY5LFxRaItzJCD+wc36
Jmulz5w5GmnMYTLSGsTzvkn5goQa1Z2FMb36VtLsdCPy91GppmeU6gMCKlQ1QY1oRmuF3tOaBnUS
UShw1kLZ9evc8IQe2adIoPq27i3fjbOBEHjff24BBD12WeFgZNAdBkSqk2TkLxYiQ6agme/4ne2k
sCVkehBRj/C3iLNTSO3++yaN43Ou+fvGUDnc+MsFXWpsaWhbUh/GL4bu2kMSROpiigH9NPXHLh8Z
lrakiYr6OzVIHA0BGdglAyrSH2sHx4ngSgsycL1RlqUuXKAbP/fXpZyxYkqrF1re9/PTgi1c76/P
/9z9XnN90Kgt3ml96q/F9amRfsSmGaW79S3WVdbH//GOHUOZg4KF3fxYoc4ruvkvNvT34r9iQq9r
/rzmL7Q0MF5Ubz9Pra/+x+rr3fUJ3C1EZxN46UwrHHR98F9/A2EFi64r/AWj/mvx+2XrJ38vorU+
crgzAf5flO2/3vrni61Pfz+zPvjX/X988fXpEdqvMxp17fy87896Td0/EBuKzOeHsb2+7PsH/vz0
n5esS/9cfX3wr1/333+z71f+9fbrJqDXhxfp5xuWdDhcrUnpX//gxdcPIZCnYTq1QMj/+hLrU+uD
61Jpqfsy1WqoLuNbgJr5+wXfa40qo3f0o3SvYcQQyDrzIb52jotccoogUNF+UU1H13TLFkyksVAj
43JhBoz5kmC1PvrzVMucY6v7wuEfj693VyL4+g4/z36/S0OoEWlYP+9Io9aOS6Y7Y0WdF6d/vExy
ox6rsb0uChU46u/7U4S6Ncwj0/3rwdxP+n1SvHyvsj6xvs4PwVOO4nD1k8jiPLDErCF+AIEBiplT
f5i4qWkdq4SJHxNiohyWpXqZwCsdoUlqm8aunB0wtF8iywejtBzv6yFarqeCUr7IrSxTJyqOtTVz
uUo6PBkq6RhmYzlN038ZzRdncsK58+k9FUpsQ6iSwCItN9NiMV9v9CU47l/d/VlvfRn/BjGePaIV
w+h241gex6Yx9mqZ20g3PvPQqjd1TcCgbc3U0lVlePMz/aGgXYTsgUbNiiResR9rXW+9W42to+KS
2uH/UBjiACiBnS1agk7Ucdw4yEI7qpTkaK03zbL0HY+cEda2Uxe/0xKWtuYii8vSerdsZ2lLvONe
GPXwuN5gdbNAA3A1L/Dr00iszfyI+abA1sNfutYw1xusfLY8+MZutZSuZc31piNco5S0JY+sBItB
IkS01Uf9rl6y3ib8I84E2IKiC/rp1Bd26QjoQMP6oq5JYbmgYdDSQST1M4PNVolrt5Il5WAYjQKc
TqhR+sQ46Je6YVzLGSNoCRNRX73BeDnXjEi4nPFXxeM9vjyQe3hSZE9JVNw0VevTgtD9PQgObYkD
X9POkQkYKkoRA682MpTF+7y655elQafnTXvsmy9COl5opwCYvDU0fI0Pr5bU83XJ0plsMydAlK70
kM/5D9izq3bH9Jm+JSgzZMsE2BnLzdCa0r5K79eaoLigsJHqUij0U2UnVs2w/THvJ2sw1lqbXn33
6ZwzNGCYtxb95CUlQqMfke2o4QIDiZTA+bGPr+by9SaYFiSSkpE9KeQSZCYVGdVKB9EmSqPkvU90
rWlsrkyHnx1wXfrHY1NLnmw44lEwl7OhZRQxY8bNXxjwtWT4133dCCOP+VkEjm05ufyDObCWztef
bJV4lgiG9L/r5+vPW3e4bIXrr2X7dUczfaA95Dv9eOPXpZ+bdSO0CQ3GhUbzD6v5tz37h1MB5B2Z
TttU7nrUrbvQuvRz88O64GrCcJW4B20pMq2V72DJTF9vfu6S5P02BEFKExNaZTRos7NmFXwvKnQN
7Z4sIgx71FfWwne87tXLzT/u0tHckNVDBt5S4V6L3j8300LEWu8GMsJ8douDOSgjDsRB/mrFCTfV
Eju43oRhU3qjz/+FFcffqWq+DRo6/URke2v9eN1+Py2J9bGfu22aHxq5lhZxhr7t4HfioGI3mnEc
T7R2jzD9ZeRecenGA34OcomlBqq0ul9/kMohrRUSHjqxbygGMwm0kfmmrowBkSOLxCQZ0FaMn7YX
5avpGyrSEkMnEEWVQVDTMIaoT2inEp+CKH4chhZ4aFOmKAhVNPtLabxLTCIwFw5MbsqAVRb+w/dR
IIhun/d0wGc4g1C3gmMHYq0OJrxUC0UEuUqyATj/uOqW1j9+XfrZGQyq4gf1IR+JD6/xXLjjMjdS
049RKhR4x4QvGsuNwGRQqNrEWWu8a3hoYA3RIS3R4VkWVcPK3EViSA5p99yVlkCMYBq4VargdOrD
mow6STtR2hy3czjEx1bNu63RlLcqweikzobAcZ4K4JZV+JNV17m1iDAcphxVRKPAYD3LyS4Uo51U
NnslBurW5Ui21vDPVuXEpuJzg0C0nDwkvyCLGkWZa9F/WvpDPXHuZuVYJsNocRlrr5BtAy+Ol3bC
s0IrgqDsS5qpvWc0FqFy0BvNun4c9K3CtNf5fne14OE08U13/Rw6/IpTiacsN4ivrys7G9H2tBCo
dL1ws0YEnLdc3ZuBHNFQWvQWrXQqJVGcEXHw2PrsHIf4P5v2Mey4hs5z8OT7qU9mdUDynvo5q8JE
vmIgHbPYxv9B9R8D2CGqejoxDUabLPdR47QxqOAZHfmyAehONOhO5BOGn2tNXcATZ1RKwh9AVcUx
rPpXqQkmzxxazw8GGcEmjqYRQBcwLg765SYXhIBSufilNhyLZg1psREfaMVGu/qvRsjaElmr8ysm
nFAQVP/91TDH2IvDsHNyTiio4FPkqgtHXOfoxV77YZAMvGljVGo9WX49AaeLrIzry/LbwrI3EGMM
pl0tSTDNctMvJPGeIoubdpxmpvmlmOrngIAHJtuz5MyGxObRk2fcpHRFErJFFCOaznGbm65SYrkh
XP1798jWMCCiPjCzCYUFaRD6A5NNvF7L0l+ciPXBlQMhNNMRAHNIJjCryMvBtS793Kyr6T+MifX+
+gZJlON1oma9rvzXeuuiKOuJB1v6z/dr18eyeNhHuZg4ufYrEYECFCm53UPRBjB3VcFttPghz5L5
bM1Scj/V/ryLh/u4BjumyLgc0f9QQhOmjeIrDXbYkRRK6zMYsue5nPBjpQNw4rHXia7vBXa5Cker
Xr4EXb7NTAnQYwp4NezQROeBjP+mx3xXj0c6hvUvf0R0OJTWe7HixSZqSn5fGY7adAOaHGqSgpiM
h6GfhXu0br8kOF+mor43ion/Lhj8qxEG9dmXBPKZk2j6MOroNONhepKpfe0oMUGj7bX+PRGO6/OD
kiI6AXtwQCDgP1RS90Qc0Pihhg0Y3sw3LrR+m0vedABtKbl8IOC8z2UfxGRaBDDoIm3fzgNi1OXJ
RrSlsUs+Gos4+G7Wy30cGPlTHc6X9V3ZauzqkaaeLTK1rxp1YXt9ojWFtzDG9jSUtXzQVCyF2VR2
2IgY1xci6VKjNb9VEqqxPNc6iIrW/DyU4X79EVM7YLZsIuVUNpV0x+xn0W8vZxodm2sz4VklHdu/
GXMkHfE8T1TX+LYzNYXZ0pPXTKjnrTG20lZKu/AVdhx+ITZCN4UjqBpdPg4GalotQcn4vXUCRFFR
Gyl3fTBJp1yBe72+5QTGrB81bGs56qZiKuiF4+R6y5BCra8MSR+h7a4oh0YzkgcE1u/r42IaIQAM
/PEqT5lynvV2oCfOd5DC4mKmYvVEZZBUirGGKCHowYc2fP/BasXuRO65vu8HsXuMkvl+fcOhRDnY
a2Z7CaeSEHa8qN9/oGbmT7KIdLpCIuyRl5AcJDKWv/9AsTlaoTy8zxgk6eIr/k4WDQ2DTXpa33Ve
AgzXXQyTtH9dd7v1h6sVrBOtkO9VcYqOoYlubf36ucTwUjaK56gAvJKJSBCqUt2jBbducUCB1ZqU
/FfeqQdojPLLaM5wW2UUoQFu2lswCgi7ljXQVOw1XYhfwbXEG3Wqq0PJCenWCJrEMZgVv6JR3fqY
f1+7KLe8UEGtEy7VUanQd5bCjra+D6piPOpp+MZoS/biQDEPErSUuwmS7Pf7aBEer0Ho31J68Z5g
QAcYlTy8q+uAkMflk4KscCHI+W+NZZReUmbDEQGUdKVMDHV4+bY1LGrcnu17MMn83WQukBWYVVcR
peP3e+gYmbJWM9/nyrDcsZTiU15Qh07Duf9eo8Mj189z82E2muLGqdqe8NOKF21hu6yfMnIOsGLz
Iy3M0c3pJ54aPSwvRoPxcP2iVr/TMSae1hXEsmtco62jc9sa1plLBLnoy8/BR1bGk/HZdzp2d91o
zonZzuyCUkwJv0l/pf/5hQp8g6M6KGdFHYpzyme5ST1In9Q1v79PJZpOJwjhxRdq/wSXunMrRU0/
M+G4fpI0l4qT04y+lD3i/84HfOOTBf/Rqy/rCgBvJqcWK/XSSlN5UptMd9ugFS9Fx98DBYDQtbL+
TUuHUuTQivcYiUuubXOD1zDv72dTAAkr6dXvButEqnfqR6VkpENFvEfF/nnM+Y5ej53yWWiD++93
s8KH0iy0Z19IycnA+HI0JEG9sDMhIQ9N/8Pkz1pXTZQWvWMXVfdaofa7IvHhaBWFdl/oNDTWVfJi
dHKKsx+4JckZSqr6grJ8OCZaQ5e5L6sXMa3u1lU5eh477BHPlFYwKnBIHKrZDK9DYamMfPLmUwHH
ry6/WGFSa+utLtykaZJ3DJ4I6taV+MEIKElD/Kh/Q9bEbNgLpLiouRu4KS56pHKjemwDcyRfisNL
ndXLunl02YQrUEfPatNWGyAr0kGO8vo6NgIJK2q5jIxe1jXnzgetQNjkbfR7azdMgDLavj6OXdU9
gK8qvrf3FBBloFrTuxCXEC+xbJ5RuISnscP73/lG+Dp3yXn9LVZpvYp9pzwZodBv5pyIhQTE+lUC
1Q4Igx1O6s/rBqqYyYFVnetbD61hT9t/2rZJoD1EPdqcdRVfDzYm7ap3H9+Ra8rWcDZkoTj5qpR7
WtS0r1ImHddVqdR9RGHOdTLD/4SRONtK6A33em6ZN33OJlD/ivqry2rUALXwlnSK7w5t0ZyQcocX
RGIRutm0/czM29Rl2q9RSLkoWoZwVQCeYPtQMXQWffeCmfW8vlfYin+EOIgf6S/Akxi7kaAELt1G
QMQX31rDQ2PB5vSlV0ube2/Ww/EYz3lwzZoCTtjyfdab9W4XWMLFFNmZ6MUD/l9etrx+XUMJ/v8k
lK//l71xi97yf5+EskQX7z4yHLNR/fVf04vF5ZX/2SI3xH/XJcmUdHKLZZrt/9keN+R/R3KCYUaT
dfrn0hJ48n91yzE5klCiWYi9MDtqyk+3XJX/XbcAoNDcNkgclkXl/0u3XFP+a69cNQ26bIpuqkv7
HXsk3+Hv4GIVtkZQcVbbLVyKJNLxroSeGXnCU3VKd4buzPKmMsgf9uDddY/th/oreGyfCfaAUYUR
2J82ZEYawktbHjt/KwHLybeofDVwNOLOit0MLhJov6ekpaWzL/37dEswxyb/oCPPtJDZROa74ZP0
uzparrEnJT3+Ntv+Gv9H8FXcFelEw/L/yOlDF4TuNv/xb9ISvvz98P73f/yb9v0b8e9bmoaKRreI
o/77N9a+DF40M2dYqcYz0Z33IcnMlancxQMHed39EQQuFmUSvWmRdP/XDvEvPly1li34z09X+aeo
i4mGqCn/+HSG72PF6GLemU/WcBT/FPf1lUwE8b3dZH+Qki3Tyj/Gg3pfQC06UkZLHoSNebYeTMOZ
r1XpqTepPksnSjsf2WXeJ7ekc5sLJ/vh1pVO40WX6cMk/JCG5IMRb+fYBan9q3gOT8qduC3Nr4Bp
jycwTE6+UMXpd+obdZQCUC9pKLZ2bjN7NmzKcDY69qfsqQeeoOy1JWHEY0SizDboJ0qluDagbjSn
7ASl4PeIgn9H99qsXKbllARMt36oLlLiSMdmax4UN3svniTCHH7Fj/yczfiS/yH89p6Q4ejs74Ci
JbLdfwTmbjh1VyxxJFd+TbvM7dx58kCcJKX9Rz5iQ2wtQgSEPdP85hNIR2fYgpt9Yo4aVVfY1++9
6WayVz8hU6CXJcseMqjgcakhP/nNNo1v091sOME50J3afCxuyRdd6hG98rl41LbzPXEE+Us2PIoD
/UiXzRGcptf8Q98MiePjtfoT41c564yrpUMSeOjfAxTc5maAf0DAfADkwU5U+qqvfcY+fZ4RMgKH
ycWbKm7gfRm3+n046p/FnX9ti4v8gKody2tf7KIASYJj3Udb4QIU8RIc+nkX3OlH4AsTZW5a1E75
kR4qE0iCHd4KV/kTe8EG6xlQLxFD2GcbewkCFITvuqs5/qtME7q4ix7b8GweVaiJzA7QhXutlx/n
rboJPXKJIGKThaO9Sb/9Mxxs/Ty/gta23OyKEuI9PMtnJWDTNqWLGxZ0A5YkHwvc1jiNSDHjLR6b
Fyu2c5UMEzf9qm+wP8aLTBTKVXyT6RrfB3ujxudJeo5TyM4gOdZjz5aA2tIihDjhFJV38Ue3r53s
Kt9LKMCegk/90jXHVrCjF//JvGFzY9cGeNS6cGqUvX7JrgNyFy9TTsatIc0s9cpd/jls8tKJd9Uu
fbVczidcBjHknq0765m2TUH9q3RGr3Uyjg47/eovQO66oxw/xoVTXbnqX5vFQctVGJWdbSSH4ZWy
l3FTATL2tky6iJt67Ye+izBO2JJnhc5MydMpNtZNOwSdHZ6b0tEzWxv2S7Sprf+iIb/8QH2Te8a+
R3o0syFpZG/j87Tzy51q2LVTX7LMwb11TmL6SpwD8e9MImoOlPVOp7s96hJm0b/Tp9BjcPkG8izd
yva0G++o1ulbhJfaPn5q3yd3N+3CJzLkcEUjOA+uBsEYra09+h/NH4ESL4Snc9/vpxeqWh4WDuvW
AeAYbWE71XsRHtV2DLD82OZV6Z6sW39u38JDrNvG23QvvohuhjXOFu+laz38P5ycufz917OjKcmc
oS1DAkamSP/UasnpDDxFxybZEOaRY0OC+PZiRo37f38a/t9OwsvHaBbmfTz6VG+XS8Svj/soD5YL
xv/JIHnqRF+qdpo0PC4fYU3jfgrGL7xpmN+yFldbxSX+f40F/sWpX5b/96urKamySCleVw1TtUQu
439/rBJUqj5aTYMcZAnkinxPG/N4V6LptHNdEd4lrbExp2388jkOLGz75gce8Nz1Idj02P5o/02P
hY+gZDZlDjXckZtOw3YTKeIp6cbrSGML2FfdbCQFPyfIH9UzR9lk6iyVm5mMGTupmks7cspIZ8Dh
hXpEJhNf81mpTuowUbWLjUOib/yqaZ7lstMwLEdYVkT0SWleUOoy5/s2QwPOXo4ld9rJSk/EUPGE
T697CLRGPltpfqxiHEdZQjotiWHl3mqbExZSkiEDLmS+WL5ZPQn0GtCgzNikGvP4walyCGe1LlSk
HdlCkaHYag9ilkhbRZz3BjCfjQ5gdzE4oQXxOwgBtUPVO3IGUGIMNfq7KOcn8Le3nA5MO7eoZiDY
QXMCgBDeyYtc1oJLA7d0gTv/6eo2ucgD0r2oEB8S3VfPUU+SbD7rPScqGUKoJmA/nnZaVd/0NEoc
cSLgNsIAqGq5wpc0/8iPCG84p+bMM9jlfDtI28JFQUdjU5gBGVWZSW863wgy+QNKLBrntjHOmNth
AIsDFz5DvU61QpCxoH4O1qiidAKhjsHX74x01/cyUINWa/bYCb1xiO+UQvhlyXyzXJsfNSK/+L52
YWa/60L1d1qpcz2b5Wvct+eQ7DenLXQgsZH+3EXQPlVs7QNpd0yDGST0gGJoeiBT1PUHbQ4exLKG
XyBdREBPwqTdSePvatTu51JQtuSTvVCyfC5HpMfXTgwzrxmb+zHMH2I/eJSj5ndsjhAC2YFntaNv
0bwsy+rgocIzQVIJ8UbLFDcYF1qiKPATEwpjXBJyYt80Zq5MMmUX5RMhcHGsIOhjrlpqTyREnwUS
Ih3V4p825UMRF8JWSFVhV5OCFfdYlpRExDDXDc95STvXHBCFlIG5EcYvKG3IodLHsZR/+8Z0GKYc
EaeFA0lMtkLSTTbaZOTXnX6HVjUgOdpO20vPPzD5AaMIkITzmcKDW5bBphseMDg4LQ4PVHJuSQtT
xaWXi527/GeiL2zG9MtKg40B6k8JNXdAJVXPOFnNaqfe6bTwM1LGewOaQgEXM6mAN3eOJkH6GfF4
1/sO8Phq1pLetV5wjFq0EwZeufYVwwIdH+ZeIyukfzKb4QQtiEAfcaMiXVwkhc082Q1DtH6M9GNm
1PpRQfCxjbLsOoVaDKfRN2TPNJaLRt0pJ1/ozA7f+WWmmFQQgqS1qk9Ysta7Uy5Ve8h+RMRm3a5J
wKAizhw7iiX1vVDQRkQREEAUiGun0LD6oeqScLJYSGkVs3HNXg6IqesPUtcQVAiGA7hd7pmSGCGB
iDZGQ897vdEntBVpVDNmk6023Fateee3qB/o4zdYGNEzqBNRPUMoohZUh+Rg6B9xstAf1oci84UA
nfwAixC057KSFlrJ91Iv/+KIiI+zluNIDPAvZRUNp4CwDDtsU06fo5X68PHlryqQhY0s95F3R2Qd
xvjrfN9gkTUchgDlznSbc0HmhR1taZUwZPTf5Kd5J7/Fpde49Tk9j2fpI03s5kh+oW65FkFeNufu
5G164NivTnSqxj/1VvJwBGcndH5vdnELSVN8o56pXsOP5qRuRlIvbP9SfGZHhuyiDXRVfuU/0l/N
Y/MQ7lTQoGgFOc9fjZJ2HpJd6LqkNrGhHFz+g+rWjWNcxDt6L2SpBbAOUHlQAAtsjBhEgUg3VDWL
tdCu3yRyKY0TtlFeZjBAdHB+ap/mnfnb3FdfUf8WAo+KXRXlSMcL+z8Voofn4STTZZpswaLazKjH
SVo3vVhb47l4ZCAf3Jn2+Gxsja14jbZG7RhcxHIGGsqf9H2Ot7ljfs7v8Wwb26rxCpmRNnZThs2u
RGHv2O6QXyAQXTBrhwIKQM8J1HLM+IIjqta2KHIJeQwwrA+7kQBGRleDpzRHSd1jhJ042tqj5Tvi
ue4xansa4d4qjWq7BPGB/QLWH1wLb9DvNAmMmpvcKs5Nx8wbCFXfhAK59ZwQuJ446HTHCgmtE5Re
8JK229LVGJxeTL45FK09OZ/1q1xuFbDHg1NMDpbTVHMEcmauMmlRe27OtIYKxOG+rZkbs7J1d3hl
GyccX1StYJMpO5ntoVMS2+DHxgyd9d4k2C2dBC+6FWwtRpdfSPKU+lh/ElbJ31MR7ebR/oDTml4t
/ZDQRQywFt8P/X603oQLpzDromkH/Q3uab9jt8iEPZt4yaIMHoyL+rsn7y3xmJKhl6wXlCztPMaM
5iPpZTRH4osZHfXfmifc5mf/yvypeaOhXOX37SNcTT47eGfo+5qfyn3/mzlZjozqS9lEF/2cfXSF
Iyp2+zI8RaND1ox14bChQFjszAHHplM8lZv6IWSqhZ/7jSNA+cyYrMUuTnsgZVbLdNOpnpa4Q1e7
JE8aQ9XZJbZQjz2r9GCzvfQGUt5dyfc/8H3F7oyWnGOSIRQxQK1tiDYYEaeqbKPaVk9SaOO34Wfy
1n1/V0ivoL0JaDTNU6C5UeLhVmIjGkwkL0ntaCep8oyjfzCZgZrMa/inNrxHlbj8QURq+s9d8hzM
20x3dLwx3VH4VHMvug8kKnnAArcVA7GLdV2IfFT0x/O4708JAYfBhj0XjaVgozA6digFDtQ5z3Hg
Lqb635PlxK+idUpPPhGxhq37xILaIvEYn7S6ieMu7JCxSWAbr+xXmLZJnCSktUZsvYNz9tl9kuq9
I0ayOYW7fLQNuuav6bbVHQYDTMCIHX2GYZdc261P8OIAARd7ki3AqZZtwXRo/9J4D3RvOFVMyHOX
did7DVNU6gJe+l4LTFycEVbIjRk5bJbksd8yyrMeTcvpXgpGOOPWdJR940iv0kbeEui8pZjzhr9i
5vKxT8/RRnnKqSt4xumIQm9+GDIPIAogvLv0xnzmrd3ES3KCek44jQVu6aJqN36j+Ql22YX4x9f+
FWXvO7/hxkzXzHfhod/2sx2U/GpAP7Nn7aHQjtdAcqbaEekNEvZ48e8BHbdOx6wOvoPLtLy9b67C
W3XUHrANt68m2aL2e7hvjoCiPYYJN3/0LDQPnLX7h3jamFuckP7e2lifspc9cwlt7xYUxWncFJfg
Uv9CzDaBujgnkWNdMZ6qDLeeys/O1c6LMf9RuURPyRElnXwIlIOK1XGy5QlAwC5NTmW7L8U7/aae
jYfiGSYLA0xyIvIATBSCsh39DWCOFFTqvfSKY3K+MqW7cIWhFMIcMfpsLbuVbVwbIJkbwzU6bAVO
lrmlf2C7A0B6JSYMjhRt5ldJ8RS861fzorVOjY5L2OJsD4XdKG34n/wQUwThxjdxPBWobmKHSSqU
SL/b5GfKKgNggeLErFL63VSfjCosdP3tSb2Fj7h5TVvamDd5az3QGUK9AyozoH2AdzlyIuJG7HqP
ehzM5niKiFPwTOtSXeqQC9KFpjjsJPMPzgWs+oodvMy/sst6mlO94JC9U11B2SW9Y5tnWGR50122
JSnnFkQHRfqEdRybt2A4R+9gMof0OGP8xYrbHk26xql+5uTfTdhUj/7w2NGDDIQ/4Cm2puEV8R3n
Hwstemo9JgdUwx599BcAQ8wIhnP6RgVCeZWuFEB6xZau6X7eVDc6ynAPslvwznWJk4GifFj9BmTE
tbiPgHr8ajdB42QvouiYdI/p0LEBIAlzKeP8CEiB67AOOvhpLJ8Ck1G4k2hbayE0EkywkTjbvcXv
S0T6lYTo6Ta++j7RxVTDnHavsMfGiIghU3tzZ/vvASHSJDBIXvlZPRXvhX9Sn8voPr4zS6w4O20X
vy0DTxQxHyOsMEQ+kQtNLTnERHrtZi4UL9IO0OK2c6bMhl9V7cRtu2d62p0jgDj1tpI33ZepuS2w
Ss3FmCJCAn0zH8T54j/kO/gwb90XZOGSUcBjX5B7bCs1uh07uIhe9mQQbH9X3EAg3ZcnMD7JBzS5
6o+y6d5L6ht/pkP2ISu3DBcOkzoUD+f+OADiZRD+wDUvuoGlv+vFrRbt20PkTe8qncQnzuqgjHLe
ldrYBZb6A9IVriLKznyG3AuLwLpSUPpQNuIXdyQoIQGsWcCy9KK3PrCHiqgAx3/EapoftfuSYkm4
CdNb9qXMjGK97EsDPJ/cZuuYSBt6gflGMS6oHPq7Xt/7XBYn8Z0eFlOFz34WmZyIBF68zvRNERvZ
uMqLBuoZFSwmtoPKmW6Q8aSC3mAIVEU1E3XPAL3UxD5lNUm21TPt6PQVeZh/rpU/Tf2rxkl0x2+C
ig2l3d8HX4xh8isMtehGpK8fOCmjhIPRenXtWYlTvmEw5o9TvxDHI2fTEqYfNpRbkilBrj32JwAm
v4Z3MFEkdMyf1RezRiA4Re34fxpinLnQAOw1MYbZ2ksw2lyzxNyRtsZhPk9udsq2GaNLd9Dt4ZIw
zKgRHKlb1FZS74L76u3qEnmQNhBmq7/FPUPEaAv+LDiq52pHwY/TS+UFl/Qt38dbtFjNZ1d65J+E
jxVwGnDKNleKq7mtLqZ5FLfjV/9lXtgrhcDJHudzeM5/WY/BtT0j0FI/rX30XJ/oA1M/r57HaTPl
f6T5boLwlTpMvaZ4nxOaVW/GX4a5LWlTWExl8CyxoxOwMkaZ4vRmIKOtmKCFySrbeay04EB30gk1
QzwOQSodx/UJSWzPfdYKW7FBFImWsbFJN0NBstys661L68uMAQpTniQNJ+VOOlpjhNdpfRpkaXnw
p7s0aKECxOGtESVo26MCqEW0o5DzTFs1qmuKtexBMlCYVAXjNit1AMgIBoEGOoYWX4Nw5MDOgAxl
ZKa5qEdukRUeQSXw3cAUkVediRt0ptpuNkTL9vNKBceLBVzuAbR3GtIklNIbSAWMqASjBaoneg2B
ECCxRYpRlkad0w8Dr43bNynRQ6/qmuFBAsoVZXm6qWQq7KLFgLulseVWPpmPqVw/NPSx3cLHyxIC
JQyFkqgFAkzSOkDXlMouAQm19z/ZO7MeaZXt2v4Vy+/sC0HQSbYfsm+r719Q1dfQQ0DQ/3oP6jQ+
+1zryn6/0lbu+qoySZIEImKtOccc8oaiuQiLnZ2M8UuS7JwaMLORehb+sBY/lx02O0BMmPABgmwq
uM4PNbMj345Bkaf+qhnRX+QjQTHQ8s+yY1xX2UwhxR/O8WJMDElP6E3yT2Jtv7tyBuHG/SHtyGcq
JyqZ0kgfoH+dfOUhu+Q+GtfnHu6rNect80dmyEMV3udJ+EHuhD61AjtohSzWTbn/6dnZQROEV4yn
36uOWXRmfX3XKhM1Km31zSSKbDslBSuRiUkFsenHaAie44I48xQTRtz7J+1Fl1CNb25WCuQ6Bn2y
1r0L08+8a7AdBdYvqXKWZT39+n5K070ZLhgAY592Mn+XPosVjBEB0BYFSnpuUYOF48Mc3ReIot6I
XNcGXePRbN/B41Jexp+Yhk+18xsvWwNcN3/p45xxtc6AQjbB77r0zhaSohWZQFROSvahmFCojXI7
CN9g6Tu/GhgUD+1oJ6vajH/PoUMZidWQD5E7Hvr4EFLLq7v5ufakfyCmkwAjg3D1yB3oMETD67S8
mRCsThG0iyAsqEBjYmvmYOuCY5JYtdZJKgjZicXBVJSnEzvYzxlEq4wMdwwt525+BQD22pfxDRi1
bR/YVBv76rUlOfIvry1S57fpHzNLcbNGfqeppyUerM0x929zFy9mM5lPrSnfyjE7dPUWSt2ikjAJ
xmByHbxwV45XnR+xB0sQin6tHJSSBQtiVTJFtav2uawJji2lzVx7CL6acWMl4Zd0mRonfQegngmz
KuggkJQQyPcgt97IktAsQWlgIeFeZ/ACEQfsIvCQaxHTQknrhFioPN9bTREdH2JnQZpNrOhAhuwr
K2Exg6BO1N59MHkvRoqepPca5tPme6aGr3RkpPHJMZ4C6kFFewSJBFwFoV6Q9g6I0GdE5hhubG4p
uclqOcaFtEHPuYU+N20BM7QHP6ndVVAm7qm3GAC86KkbZbz37H3PujRteygwhkniRLfTmigHI3kK
SWdyUFdQfQLg7bftUeR2BmkerGEugmBt99QtjMguj7qmopfQQeQWubUnciWasNuYNv22qFO3flDe
J0PzbNXTUiabiIHRFvbG9iEYNNQ2c3guJNJbaAesZLzFMq1pW4QtcV0V7WTTiw6KcIXINXZkJd7b
HFrOTlGS8c6U1mmgrfVZ95pWOfORnF4M9/DiEtQvNrHfrPvTd68NaF+lJFtJ0p3SyH/qh/Qyu3qD
DzqDs2TuK8IVVmMP3sYxjGmTZpO4VfQBDRNDphsk+GOJG82COVoBpXuEkkZJIQ8+65yVaxUXzyNa
j6Tnu4KZ2qymEXuYzOobRZmhbUMIgxJ/dvdKwNt3WnS6cnFEbpGS0kuXI7CJk6/FRzwykVXtu+me
I0vd0Nc4KA9eoN/qX8FI477QGxP4mWeU12qyF+lydF0/VL5zLOr60Qz8m1FBPhtcOm2tORyLpvmp
SBqazM8oKhhOyw48agLy3dCEXKGWec+Mnc7o/jZOfM0XGgm9BCY8LHGm9093It7XQbGc6LheI5Rn
dmaIS9tRFWmMZa3qDw+JXzLxSJN7s1kC2Bw47TVt37HqIIcFj1GTFru8mxhYM3XQej62LrbmtDHP
VUOYVGrmD2PfvhP8W8P9I2A+EhGLZeZExJjfV4bxOfakesX2bdSXyLZwb49BxLfR6RXSb3CK4OEN
MGi5jt21xF2wcsklOIQZnhis1DTOcKWjVvU2VVA8V+PArxRltWbozwDQnk1v3Gjc25nG+AoMNKe1
OlD97cVeczdbuX626KHsG2uG8o+tf493ulvNOeCRcv6cneQMItI4kpF0D3FzKTir52HMWUS77eNo
U8ENB+++4zxdT5IbvAj2ttTZxu9y1k30WiPJsqr3nL0OFVFY9iZM1MG2jX2iKPTZeWCtE6s8gvE/
937yaPD5XxKK51mVveE8iRmJicxoGMisEptgGQzmUfYm5DX8WsIuKCGn6JizRia7WLGwRz/IAjNE
tJ4YXXVMsVQBH134yGmyg9Pc34IpO/Up9id3gLUQiWBDjIYFcwDKwpKcgPqbpaE7fcosSNcDSSnr
SmXH2SR9vvKPMm27rW9YxgoVNDLsiozGedwMKDaIsCPtbBbIJ02+fzecd3bMuoyICXcdpsbdJNvi
6CgJIMgnPQzf8a6uPNhvg/g91D1l3BwL+lMPVHbrg0arp5Slg+6uWoBd7Pp4O5PoOPntoy586ppt
cww7/5B7CTWIxrkfCoZcNXdHBMc3GYcI3p53UZgiNypisKFplefJYz1prhjtvIpRgVzNivcsNJ+H
Jp72juvQqAtePZMgJdGPO8ceYCsEmkjpyH2TWLjWOjU2jgU2SuJuWGEvJCoqH3aVJd7wkaCJdqkJ
+EvN2hH5w2wY51jNjw3xUsx0gaQTpcJlXMjhyS8rxJ6+9ZNs+OYqcSZQxye3BEjTrg/bh0gfq9z7
ckVibjTE46iYfqdVFO98t/fB9rvrSsptN1JfswxmbImMxZrk5XU9clV79Q+vhgBquZwSsQYP1o7a
3WQ7q8jqteixmZbCeg7NLoLPyUJBoo6owq5f52nymBVkCtGgQeTrowqqaWVnPRKIJaMQifVIR2Ma
qGtErXdFaowCw1JXzxxJuwwI5NTVup3meZ+U/W1v7wwfU7+IO3s/N6U86WKQp++f/umfY15h46tY
uNbZV0JnaGvZtXMa/PgfH75/5zdTsE3M6OMbtv79UPdcAdywrG2hmLWFlng3O8w62i1/kACmCeUJ
yAYyDTJxavBoTtxT4Yux2kYQAuAQ2uVmBEOIqIqaZs7KLVLtqY+i6iipOjmLETOr878+dJO6Nwq8
8QR8uyedTkCrhVN5J7G4Nr8fSuI0Tu17gPQdJujfHhLkBSR+1cf078SgYgEIOTCl8OqZD8XgUxWz
nfLODAdB4oOTXfI6k/vvbvf/+ZPMSv/Hv/HvH5WamgRh+z/98z+eqoL//m15zd+f8+dX/Mc1+dFU
uvrd/j+ftf9V3XwWv/Q/P+lPW+bd/7p3m8/280//2H7L++67X8308EvjyvneC+RiyzP/p3/8l/+R
SDAgEOIfdAHLG/z1hcsn+Pd/3aAsbZIf7b9Uv/9lXeVd8ZX8iabzl9f/TSno/hGYgRsgx3NtsWgW
/kst6P1hWcj+CBmAomMhJfy7WtD2/wgCGQRoAhERSs/lT7rq2vjf/5U/+WZgM9nyXccTICD/N2rB
5e3/pNYIAPWYEpmGQJPo2ssn/0c9w2SVmRVPo3kwoGwzyyui387MKjjamZoySzEwT0k3KfDj0Prl
kImp+0eaxgBtfgomXdoMacdETEjSwzDcDQi2k9u2frMWeH5y9w+H+b+TX/j/3d7arAPAAEHwDax/
0jZWyN6U70fs7QghJ/YpkReKfi/ciVC+TYG66J7SPBVexzsYBRpymjlqvplY59RG+yWoyPZSHIjS
2ka0n2QeXpMK3ZftHidJiZDhP+Em0VERDm49+5dWE3BQ6mjhLZupqRJkIdL6Ut0tm5vcgnBMfscz
UMvvZF39WJ7TZz4dmcWNTrPAQVi9NLK4GS5v1SIvUjY0++77V8tTlk3Wytove+CrYbdsaqBbov1u
a6ofkq3/badqFjbLPi07+L3DNSMLw6HrkRzIjidsLqqnVTiQVgTKVLN0CQPEQonAtMDdjJ81Q1bY
0qnB4qgj8Ia+CTcEbVfhbimA1jEv5c9MmqnG85LlqRG/IyhvqsuN394yFz6KrljXFGtqclqWV0vE
ymYRfri6zrfLNpKq3NQx5RGqozWvhaG5iqZ9zV4NRXBdNifINO31Qdr9bnkGoWf3Nc+u2ommD287
ILEW1DAiJlC2vHX0WVY7zSuykg3wHt/7xZvXlke42F8+6vJ+mlasF1hLa66GGbP8Sdrx9//HgwPu
Fzy/qCGgLB+A7UgKy/Dm98vhWT778ubfvzfSbV1mu+Xn5RCGy8/8DajOKmCRlz2Zy9zOLl8kVjHR
xIQU5lTZRWTu8eiSMMmlIcaVy899dZeKp5B6oplwOlD7XKaYTrtd/rk8WVsjTUb/MJm0wgAn1GCR
JHTzDgd+15Xn5fch+s4eU1k6fyS8x7JdjVgwITgS0tH3JgQ/B8g4y472C3vlCjoof32pL6iGgKPK
BuSCrORCfl7+Vi+b3SrJJ2NrmUyW2If20aRpCzt/vezB8rIhZ1H0btkMgW546Otp10PnA8hVfRap
tQqQfkgXODeLwVZdRATTigrPZ09qXNNlDyRiPkGrJA7PVh+ZLijYskCd7LuwyF8G5ZKlhOMfpD8+
ZO+sJ++K8AfucbduF4hrLK4daGmyHjqLGuoeiMwCRfGfshKNJLUVI4F3m6VM/SZz+FHKaFPEJUuu
iAvGsOI7yElbCH6cZ93WHtp7SIFrBaeqW5KVM5YZRRr9fwjd/2gMtRlMwMb9XVz3fw2iLyDBkvLP
A+dfX/S3kdP5Q0iX7SxqQpJ/LGTWf9XZ+/YfrucBpws89PYODq//GjmDPyRWZ5zAyAI5tU2yff42
crp/LEOcbxIr7ov/9cj5/S5/GjvR/3m257FNdsOEdffnsdPv3Qr0N93idq7vGeFBx2cl0S8Xp6Vt
1EYkygQYQ5ll7/PZO+P6y2Rv7d3CoW1TLD78KR2602BN9lF4N1VPcpUYhwOhggsht8kO8Cq3AUgI
gh6MZ93QLemN59lC/elg9CbFkUspH9edORGuB2vfGh+8BHlQ54NP0o8u0hafzrAuKTV72LqgClOf
v8l+47t5JQbiLfSUubMD6q1IJz8GAG8vjUOhphmI22D26wn1keroi+uuPi2o+0i5D9RsLr7W1oYp
z7ZHkvCbGPUNs5iQPllJo8jz+unAzGdNhuESrR5V60iUFDhL97YqPXHSZC8fCOHZZGRcUHYgrpyV
kn+cJdQbxIqovdU80chbVLblb68gRqTgxXVDK5cjPWymrv5Mx5zYzCx9aMyXPPhpO8GTnfTXNAme
R8sOVt+z5m/iJl/fQxL2zS5agArJ8vCdyZDaK9MZi21T0LoizaQD3UYDvYoZrIUJq4GGJ4UGwwzl
ZsSrLz1aOKxQ3lJjiHYz3P4WIhw3FPYfSzzjJ6f9M8Xnt8rZUNflpu3p3yNWwotCypXXfOyCWCXC
CoeVU8nkTnQapQIJ2+feMboV6MFoVwbRAddpcluY7U819B29lXSmuhcGL5OcrBd4JUc1WRtB2RbZ
TGEBgwlRjc+ELMvMtQ5+em9nnlgV0AJrP5a3PVbnI1QgFHYNq4gsuIMM3586g+rAbFPiVuUz0Uot
NGHsjW5M5KYlo3OfjNz+SZOkQg+kpCHhdBr6fF/hACXFnZPG+uhCamBhg/u80OLFwbK9oygLZHls
guOIxtrj68flyt3Yhz2T5r+cIXgaYosOXvUTV99XDAx5NwicDGZIobCR2zTHSI84dSode1/6hIgv
gGdhoQFIYvpZlJSTmaymgo+FwCF7qCyL4OkIY7ZRFGRdYFY0B1kdCe86U/1gStbQHazc4lHNKX08
a/oaRwRHqUghPXf9JXL7bO8tl5qDNg2mQdpSf4EI8P3QFCMeBoP5JtBjWLJYP2mcWos/DtBuuzxI
KmzgaCDNLRb3MX9PmuBdmsUlbByEQMFKFu2PzPf3UYtGJW3KdqPxuWwK/KSrsgFkLJz89zcU9vuU
TXR04faScKCrn7lXvDaFCbQ534KQgbVYL3z7CubJEFJSWODL3w/YHI/JRHKNo6Ew6diDqL0gOVA/
FGG1QX/soE4irJLF+ngIQADby4ExivqaFs1zhrEZby6IGiyNKDLdmfCu1KR1QDjIAIyAINpIn1kr
3zcdmpk5dW98FwBwmzk3de0YezfIN4ZK77wa4IN2Ygo2ZHiSYzKciI0aTkIm27zNKQZin24jsz1O
bncbLxEmCtnoqlfoBKaB+Xk+EKlO0+PgdQiiXS1rEpWg4qaUGXZNb97WNSICluKYljt6Fd/7meAf
jOJhB94OZaaJqcmu+n1IZPA2HuJPP9YUu3mS5dE+aopsOgxJvZ5/mlkAb2R5CGeqM8NDxuxiPXQI
oKx2XdazPmFEuiGUgkOL9ikDc3ccc3utR286WMuJUhNJvilCzeS8U6dgaCI0NWJFzfZzKGyadJN1
Fw3odjpuBajS9NfkiWSnKhR7uhPwHKz6HgEpDhiPb6lOMu8EfZwAKpFODzkiJ5eAjo1TGDP9/Cpy
mzspfPSHmEby3JvPCA1cTl5iKxsavCp6auKx3OcYalkOUIe0M+K4hsk60ZzbuyDzCJzOfoqJKEjX
jcqNA+7x3Oo82dSuuYun7Pg9EI2NvOoIissUESwwjtkjgMhwH2psS0uWxAgE6YG4kn1kNc3L1FTc
t2r9/v2vKNbpzrOTeWOjI6OcdBWWljdUTlFW5UZEJyRDbMVyk6ZvxFGnMrkh4MzYiMyS6LeA1vTx
qUAffJ/5l0EiPukxMNOOrG7iBvVSUdgoSJB/b8I6sF85tCu/m1omy2q8lLgARpG11y5O7F05owBt
ArX0MmhUIsuCN0NVCy8QIBYSVBEB+mnP7DhD4+aNYbQppYEzKjfCg7YRhswV4XOc+FSKNKIJTU7J
XRR/yXB2zpBJ893UKBDyY3fXzLPPLb9OOO1QozhcU9dqjL5UmPr0p7PhkFn+0fkuBy3lITdOLg1O
NHSWyHJoZL3qVpoXBx7LzqBgeKnaJW9uXorHvkw2RmXILbATd4XLQm+FTl/cKcdUZWuKrSSynhjT
a+a/uQ+rP351naK8RB1zb5WERFmowcWaiga7rZAUjH3QPjrTBtGwvg1LdRsHVXXsPNPdZ62gQE4j
ex1aAI6K/GdpM4rQWpk3deafh2SRlBbBUzJY5gHfh8V9oqvOs285h5zIWSrTUX7FR4dmcvkDhxAL
jer23JToyyXZHcjPu3Tu+kcSc919paOHziDJM0nb6cYNyvKqFoUE+b0PeWdSpTbRDET20TDsl7DN
wg/tILlM+kxdWS30fZo99vZ8sjxJc4UkqY01gk/xvaT9bKZ9bg7GKZ5ZfNg6D/ep9NF5FXm3H6c6
3JkNgJ1eIs7plTs+DLY+ep6BqxCigRwob7Z93ZzhKNhRumbpSvPIszUsCL7VuWuYxlms9v32qfK7
YtsX+Pr8Kf80uuDBNtziNnObdef09QUHxXQp1YXIAQRiTihOnTdevbZ3UegEksxHUuzAz7Auue1G
Ozr6EvNQ0/MkfA3GSoXDezf70Z3VlvtS1MHWaf11qThlw95+5Cs6zbF7YXbaPhiTwnRhGfiJEZJZ
QVk8F5EkkTElwCBtLuGQAXwHTkKA9WM8N8YaSkR+IxcH/1QAyxNaPjom/YukICI6Nqf4arjcWv2P
iRbLHZMI0hiRhhO7Ee/TNJ1o3kdE0Ble99zLhNVrA53Y0kn33PmZwz0T6QzslHkludrwndTPhYWH
3GoO0cDXg9C3iBsPuoPjoGec+DoE0WGb3E7dQ+rMj22SWJc2SzIW+JV4TYi6tzv3HLQz6hZvdJDh
JcTbCQbfri0uaTpf6W0YJ6VJherjAMfNnC0hFuyCbcRqryR8ETreziEcg4s5mrTtnNZ+htsUroPA
QUYGlqNhMXKbpEO5DRqFXiOq2pXG27MfCOk5EnXs3499c0vO2H0/B83THItxW3t2d8VDE53iXdoY
+RkeQ7oTKvWeG1t8cOtb2Spp0di2OztCHFPAn7ljFlZsZ4y8/DPJL15d/EgRC6xtA/HbnHbOWwaH
OPoQGQV0evX0ybRJ+mYj243FCHlLFuZDMAXOlhs+fNeK+G3lxO7OSVS7Z96M+0Z7SJHmSJ6iEf0g
nKrmYEUIzeeMmEGhJ+uxUmwuK3V4P1bta6vRJJqRp55NMbJjvYx/Or3i0lP+czN7BG8SpQHEkzRr
CxfgiAONkVO96xS7RIlK7lw4uViXkL5Jhqu+vKLpT+hJ+pVblcRi6vq5zNa+suKvdGhuHfrAycSN
XlaC8tOkctry9P46nxpDnSuCSVsWOqnbvdDNJyTOJhXKcVR1yGZKI9ztuE01Al2lnq9J90uT07iG
TMbkCTCT3WZMiHuXs4PjCtgi2JEJF6IEe8V731xkFLGU66AY9Ia7mGcneSAtYyPS2F3wkRn5pOiS
gs7z3+IiPCe569xPEwUl228uGYWcVRoQFJJ59Uh2cfrJVkJcF/D4Pa9yPvsgErd2jIQ2CYZoz7pv
O4ej9dayNqzn6CEaI7opfVkeqiLWfAhTHy2L455GcqtaD9FRWQ4ro4QEDD6SqpKijJbHnrV38vb3
aFfxY5aNEpjT8Fo2/bApbCaHZmhvJJf/cZ7tK4GZWJZryWmMpnAekvCuz8P7LnYcrhzjd6ns9Oga
x07h80q7YAs6qTmQjDPvONH6ddIaYl1Egzz4kzqoUBtX6G2XlOGTiK7u1ktDsmV9mDy4zvJznBQI
8TmiiekaV2Zft0SNsDIStHwbXx8ZJOoTbcnkWDrOVww5fKdT10OXBFu0oya0T3rijwwag9cxd+8J
D38iiDY7MP31tyPBcKyCo4uqAUoC+qzY8swlEQUHPbNlr7Z/O6HXIYA0m00gS3RXw8B8Q1n6oUlH
tZpidNmQiIMtd8mWPmkKA42AqY0XkX+FCAn1ZxgRQeV3N+E7JQjsDoFuDgVFDMT8SFHKQtrHdvLu
E220ID/pAEY9xlzPVcZaQnW8iPxKbweD5tyJre6q+BjG3ttkA8hqvPy5DM1bQ/acizEc5RmkU1Fn
e0nnPg741lKV8tmcEar1UNZbJwNRirVInMq6OhsRAHljYMgfiuwSzDJGmz5zkIm6MtKsuzc8TkxC
6iFkwcFU7a+5k+ikRMbel+5nE1E6HGRfb7yyNU/GPLarwR+Co9Xjnkgxf4Ai6u6zUb1bMZluuUoi
Zn3oEaxK5ntgGAPSJnRDBSKgNEvtwxSCt4ELuRRdfVRGU3EH6IMEj6oSOwsO0UnN/o92CqqzMxlw
S0sBvRzHb1tnw8ULh1tZttvBm4P7IE9R5FbZk1E8OHYXP7p+lFxrad2ZRjSfVF89gPMPVj7YAxeR
gryORX8pUiZ6sfSIh3SD29gBaQL5PChqXIytlGfD+2lSbj6DSsduQBwm+16fzOpx6LR9ynr+FIpo
27l5dCyMPDn6YmDZLaKzjgx3N2k7fJL4eogtq7bjrD7aAqVwat2VJOu+o6qgigODJRY3uicD0Kqa
8kZUZrq2TWBPgZM1G38Zcb3QcrljFuSuTiZ5f1F3P3qgfBfA6SHyk72WeJBiFxuOarAUlFLgKPfb
c5rYG6uymCD6+gnVBqaoFpuKm6MDNRdhizBJKSSoS+1aeOraC1Zp66QfDNXI361yOrndsDHjCNsy
QsWUVeDRku5zFIMZzCYK564okcAuaFNsAOjGxoqZS53nyC/tapVpiBIQA1/cJmdak3M9CY73jiFg
pb6GLBrvxxn/4tz3PwG9P6GglPs0cw72QArtlMhfhAH/IjJS7Aur+OG4GbrymQwklbrXJO2IhHRL
HhpXvNiwpawgeBZB+ZkNoX+Yg5nJK8IwWuyUVNz62pbIcGShyzNBDST+6k59xpZ+5Ei8SdrKxyo5
MxWM78v5QPoOM0Siyt7i9qYW5fQaRrNz5JqzASnK4qGw/WNQRdPR8NJL33cvFrWPrSUDhoO4oh1h
EKJroIVrGoA0c+v7qFbokAUCV6xuf/CwmdXiSVHeY5wuusl+Zwwx81+v4YxfDI+NgLvEdOk2ScCy
y35KdhFlJ9eA3SE5otNA2TB0m3fXK2hDoTgDfyXx+qXzQ2kkjyNaDQwSpFp0b5NOwbaCBxwaS234
Xbql0Ab7oVQ709jlbjLsosyhPtgij27Jvt4aGTxb0WOlp7gCmH9eAisQ2fE1FZDtKPj11iexdNX2
Tnjjaw8TeOWNFUNhh9Kmw2zEVz7ddIMv77j1O3d54fZIpBgo3U7d0+f3z66Ji0EYPjMyZ9zUjUre
RdwfWVDlH8VEJ90ziLJK6vhKHmLCTB3jnR5rFM11TIx4QyUGuo6+tUzqLz4fi8SI8CdIXlTBDR04
2UxUUo0ixZff3pf+bN9pEo/XtW8UCBEoe8Dx7w5zyod2E8ifozMRflpa8aHhlKsr2i0o+wZb/Soi
Vv1WVBNdAC6/psB6JyNo/yhcW0Z/MsbNIHGugWuhc546b9v64jOf0b7V0TUvYXRODOig1xdLC50H
UQCHyMBlEd1xTv1yr+2ueIIGxPXvJruuk48JodT0m8SZWAHkj85TVc/hpjiNJC+5dfzQLw+xW37U
XlvcOwUnKKs+ehrkP4CC9vuAsVFbt1DxvQ6ZQdZjd8OSEsWAaafoKhCzFBMxAASdIMSs7HJtIBwS
bkBTpgHvWBmcYZVKvox+wPRUv1qdvKm76XNMxEcTdfsmdIjkbZA7DGRXKNT0c9Bu4ry3nznKZKUO
HbQ/9T6GBDWN1LqL5H5mHGSegzCu9O2rg5+VUsYXCnzGzufGCe6UHz+5AkXWQrfEWuDq3zJxk1VV
xVvfxAWUM+NZlejxRpfOoHD23dCdKVsTX8qZuCpxw3EdP0fDdCUy7jnOafdUifFc5ohoyxq/j8gU
afVxzCXXvdsT/IveuXoJkyZyDAkrtnFU90GCAS8tXgfBxDpS1atDbcRgvuEMxb6e+gudVvROI69S
1fwukrs4Zqag8jfOyQ9U2VBTSjva0Ud6b2OZ7IUVvgRh+iMbEWRkhnlWUzccGOPXAwOAkBYSPMLU
ZzEtXjnrwZkonFKjQBc04uRCwustJ6+MKa8Ak7JqDFeD7Z0pvr1EE/DtPC4VFQJcE00h9nJSS2xH
+iwrjVgTcR8FbRaZlTFvJAdyAwZr20HDxdlIGn3D12eijeyoD64y6YZMMe11O/Bh22L+nRv+JQNt
QYofE/Zx66uLi8YmI7a4okd68HROlHNWf3X++OWhBlcl5YNMcaudMEA1heGcCTvTFv1irwWqXlNN
bkaMCSivUV7Om2bM+J7ymw6J2TYa5Zk5A0SukxfUB0s6ZyELfEpzdukivEbORNxpYXl3VUaVpm8k
/YZ2wH9I9uNc6Y8w8+89KwMYN7N6twJ9nmiHoF09SHhrA1qAijILi2m8XCnUErjjjVI/IiA47oxO
vamJO7e8M/myX2YO2IhqSrAz0+7sDMlXJAcM+5gdqd/dpeZkHS3ASpg9sNJiKdC+Z1/Ijb+zXQt/
VwzSNlP6Fzndw+2Mjrqwoh+DkP0bMxUYs155dRJvP4TDi8ecey0N4kTB26WryubQNmokMlp19Qdq
s5loPw9v3ETJoTZmPKd8NmyP0ap1qHhPAVcAX1y/gYVwHGfMt06K4mKICOc2pbiJEAdeSvodBrlB
BMqe3P7o1ZDUTAJ8cZECLhPdqZs54/KluuDY9grJerIx22LiRjWGsNvQK02e1SNZ757jYBxp3eu7
wMPfkYCMbG3DP4kcWF/VMzPLW04E2hv1k8OUdrQwFfclq9mK18i+shBZonhIYlafpYSTp+fmPXUV
61YUVYfQwbkOlFevx7DmyFHywpgzdgcjm7G0FO3Vt51LUKp7Znf0o++MGZGZMIZ6b3lUYbSJkaEO
6Py6cX3UMQtPAqNuSjU9uGNLZ0DU64m156bU8h5hI7eZ4smcMf0UgQ/5kcjlVTz4xlYglt/WlQGf
4cbS3HgFHpquq27nAa2e2Srwkcga05uiKTDxChvKi+vH5N3Gt1EduUfdzx+hML86oQbOfBZJrGO+
uN1YbVjtDRNPjK0Bylo5wGdIFd0yqPfTzoucigiCQW1zjWO2Du1mB0Xe22vOvzSP8ktJ3ipmh4S5
jg52cniNJ1K9cx1tewwBR3uYknVbNpzuJVq6JvwdJvPvKZPynvRdZHrpCGaKlWSSMSgsVSvpYr33
Eu4B5owW1WmMJ6/+GEn6XgOReIsdgk61wkIz3luTX2+1EJ9uEznnIjHuykwf27FKyZOy2o0khtwK
a/smEOqLM6JAi9uHSgEFRIvjm1Z2BQ4B4TG2MBnP7fPQYwaZurm9oG09Dm0AjA9TAhXTmZjZ5iUN
2ge3BiuK4hqIT1sATsAi7rn5Z5ljw6cy/zJVLiWAuSbxOplAMTeTe/FUu5lb71nXJp64sGq3rlnp
Q5OIs22mWJsol9lG8BVUxfCWmx9V3Pc7m3rAAWkLaRqTYR3mGSUpBZjwUB87d2CZM+xE5r3adfHk
UXNG7qLH12FI8Z3T4gwTHKXiA3+Js1Yz3LMeskhqGdmhIahglyQi+rAaf+uO4Bs8LI+0JbGjahzJ
Dfbe5K1nWnlNEdNOBjXY2c0JWaBoFlJGQKd0BB/qrwMkDEVoo1ix6RIOPh4zSzwQ0JqxPrSe0jBk
PFLlKQpd8kFr9LrB2OxgfHBN8k6qm9y1GqtfpSO7XeX+JE2d2rmS8abKjIoS6X+yd2bLcSNpk30i
jCECCCy3uSAXZjK5i9INjNSCfQvsePo5YFmPVVf/Nm1zPzcylUSxkpkAIsI/9+Ns/Zvi1pPM2YPB
tCLJ/G5mW8gs6dhXEoP3hGFpwKVdhLXB9KZ/6qT5Y+bFBeEAItt2x1+FE+sztqv50elcuI5rVn5q
AlsTuFdOvw5DRn2fC5jS850Zy/5xlhVSFdmUlK/T2clh9Hq0S++EpL5gQZaHiNnbdsTaelJtHdTp
UJzF2H/zNbEhW77R2jHTG+a+DEv1Krv+mcbMfVK3xyhzjlExFqdoMLOHGpDtQ8q28KxMrOn1YN55
Nrpc7AyEZ3keWI5xY/bl1NdCd9Vl6FhkTTc5wbFEJZMcpfEjlO8lnreaQmg7a72HqWge2GrDl46t
k2dE4t7IgJEkGNq3RfKWKUteClQTrULzgXuYDXDDusVCs23tmt0FCQ7LmdYD/QxZQHc8zoseID5a
uarvvXK8jQunbhbWuZ5OTt48kmliX2g37/3PpDCHI9SYH8pXCeiSgrrgPn+epeJ9Swgvck7fGwMo
tR4Z0quQKOAZ7qZlTykkm9vZ5/SzFARfUxIUapaPWiRBWibRjq5VphTFcPAMPh4KpULStPbUQwUC
PaB7MxjDEN0hr89eZoh9b7EmpH5MCIqxf9rs8prxSBPbr5FPBhQC0R2t3Xepy9bLnC+LwUS0SQEq
sJPbMYQk2y541MVqPXT4mb7OQcFj/bHr1mc7MbqDOTXXxZd6J2bJ04kpAOMD9vBcmHH3mcII37nx
2sw3ElEXPKFpFhjvyfIMNRmAdJlfnIoLJbLIBA0cKu1M/s5ntrHZwngyNpw3lf7pU+v3uOhL7Tr2
fsrBr3u0PfPDIOp5CcHHJZ2IfQr30Y1cWFOYOBYUWjIn6GsFnQEdWSMxnCelbslXXIlI4s0vFtxG
4a/MlTTRl8o4NYZr7aYx+8BVXe0b9SQEz1Fsea/e4j1NocbAFJnyUnvY7JzR5mQ8oH3q6ufSpxwd
Fgo/BvoY8WdDsxgtPg22u61vxns66z4G+BtiqMmMux+T26O35x++IJTv4csa44Wyvcqc4LhaDUF6
guJuLyxCz4naVUZ6PxTx1pftwrTh5pnhI+9g4IThAyXQzWHIuuPQg24YFzDcEXgNrl+KeebuwYjW
yZXyVlNYve39DLSHhp+2WPfzXMERofHMyL41WO1L1wMd4Vj3SzYle5qgd3g+mLlYj2i/76LZtpTJ
9AtQXW9KjJ2fO/xf1QM02fh9WjTEwwHDXpdrBtWc6g9EeUiUqinokvo+nZZfRkWg25zHX/xAYOCs
3jjE+qkyyyf/kZ6A8ZWBV0CBZX11OnWvGCHOmRq2ns2BVoXhU1a4HmJntV9He5s4bRB9subA5XN1
Gn1jWtvgkYyfRBJdvcYgb2RNNY5s99zFOGHAHu0lXcinPmm/hZ63Z84xHhJ8s/uFPQmTVv/QDQjY
ccl8Pl5oTQtXDIWLkJGvIUOyhPM4OZsU7FRY5e0e7LG3RwPapK6Dt7TR49HAkg4vuLnhan9n5Ofg
6PtBZQ8uyNK95aF6bIS8GKb11DcZm0w7v6oIGwPgzDroi+jFn34WBblL0kj4MsJ8K3JOgI4JnY8W
znJXC+63kuXImLd9Z9XvWTyru9XbxN6Vzqu+HYd9NZB7MWba0bkiDtqEoEQKqN7F7ijA19Ne4NCy
s3PdcdhQMEAwc6gCRBOPhqMku1D69N563bUqx/yuKXrKvTH15R1hhkQcU8Gxy54mLCh5dSecrg36
hOS9EPZ9X/jMDZg/bafUr7Zx2f7ogWO4MRkVnTNcCR3y4fiSspmVxetZNckLm3X5sf5tMk5XW7u3
xvDvOHhBGoNMId5SXrlDCrB2UCRGJ7BtzDnx+Dh17ZvJaHOJjZeqG8ZLXssXE5xSwUoOytNiVNFm
fnnqaWDCtv/kJ8X0QixtL2Jyhpif0qBp4iDyyJCSF2gInODydwYCT0YnAKqmvEB3rq9LzyBg3QJL
qBnM8pIdR/P5Rn8DQ7GI4Bm5emsGHenALuyh0XRgLSbBJgnYnLm3AVBvhOnkh7xVeiuy1MfWiaWJ
rBf5NFDDfGwmGZMxgbDS0+CXRf3VHRFFw4QQjZTPCtsHVXwsa1VY4rJtY+ZFUpwStl0FXAeJVaOk
o2AzZtXNdIHBTxzviUwvFxlOdxmfyVZ5Y+BFKNhWOX6MM2NnZSPGtB5I5rVkCu0baIm3x+cNqsBo
5NYS5bGlrXCHrER3ibtLALzto+9hNn3rwzzbW6ltsCfq/K2jz3Q8kisa76LSu8azP3G6isPDetfC
uOiwBMFq26cpcM5SfZgtH4NK1roGDg1zg5itVVANLbwik+y/3meZ7u8dcYm1WZwST9PhQuSf83q+
z+xM30kzuuGBbbdemP+25wVIvTn9imvua45qVjr4hzzijGzVQ//oGMcak9SxknO4T0V+TBnCDJXG
xUpDZeLm4TYzYLi4Dj0LzoyneHCfTFsdEnZcu7hPUr4a8J7piWS7qO6GmREIUZiw+fbmXadvJb1f
7EmaZ2mt0k1cHq2uu+st79DmDBWGiQIAzh/2ripzykQqXhnc7AwXz/Kchm1zcJrXfinnHcFRkEFx
itDbXgnCv/qFeqXXvQ7mtDtgKCCTimhE9I2QtPvhVzI+Dp/d7LzPTB82iY19Z0zEU16kDi1a6CJE
Jj9jLxe7JGmqfV81fzATTcY6vC1JxdMLCSyB04hbFa/Qj6Y8vUpv33iCWV3UmsfeX0554uzLFUe8
qctFfWTpNO8NFolzysRrH3cTYNaovBZlzPGS+ym08vI9g6ZRl+mvkoofPUbuneUwdfLZBE4sVy06
6J4z8aliu/g2N9dWz8MPFVO0QIc8NssTezGf3w/AeFR1bczsYqPJozA/lz7p0162F9lV51DzA9hR
lW39yOLw6U9rmtL1jlXP5cS2iyj2XFcf2gC4WBH6Vzy9TkbiH3o4r14KqvEnXUfRzuwNRdYN46ZT
yLWNI8fYnOLlyuQSRLHSl7gB8yDEn2Qitcbg80WYIfKB4773dg8LzhEPwuipo1T4NYcIYdhiLMxo
j8YjRnIH9HUNapD8+zSodzPBY8/4luAakcqSRWpU3wuRjLdcPhKHS7pSfmOd4OdOnYmcNqQStVAo
4ntyH7m4qTJaPfY2+B3yxoeM8DzUO7RY0faclnweZPjOgOyl1ls3/AgZGVIiq/PDPPWPXEUFoWP6
ftvwkhuazekKUe0YNLX1A8B3hxLcFTfB+W6T6eQbcB9hdMWrnopbh04MmSsMSpaZfcw4D7RRt0/m
9MpH0DzjjHqYw5mOIjKdwEqeZse7Dk35vXO9HIKbhsZC5rDLpnLvAF82pMM4asYR29Xw4ajrICmB
4Yo+lGzn6p9tmjOdnrdsw8+qVYoHA+0a82I8DlPGFrL2GXbTkDRVVqDAzWN5z5OtrNaTgd3mh5LW
PC7vad+GlLvgCSOapTnr0blUh1QvFNg1TVoquPMaLmyT596sjrNbLKciDtmsSoW43PNMHTAcbqkO
+BxY8M+L521yg0hzT6SZo0/5jYaCDG07vOFGgfRhxvMR1aDVxTGPm/L41auW0enTEE9iY5+eRIX3
xe9uZss9YS1kLOdGMVqD3IDz6rOIoehQDALKthh4LvN2Wxq5SXJQB6AHY6OOIUe4cere+2ygvAUe
W4afajd7NQJLzC1Iv9e1TOtT5fqwZQY4F4kyrm1T/A5TsgycpCfzO50xTOeIhWr9pPp5uNOu7k5G
LgBBApJUBQgdnm37xMoXvFmefcwxxqw9LEQNdpUaAE+WACGcVN3H3YCJER2NJZUDXIktj8tuk09c
lkWX7xkBcRrr2LkszM3mKX2qy5Vo04avsv0Qmoa0Lz9wnhOtXBKYSy38UOi4bFbmWoUbkth4J1bP
H7SAU2LnhHJS8XuZYUJE1mpVTilAmtGpmtkZT0bdkcrW8T3+trUSTab5Rpv6JfdlHuSGkHRgcL18
DdQGDITRFGZns5l22RCCu8G5ElBZFJ8UifzGrhvoJaCjjQZxDraGnTy7QixM5MMnq8+b4MviWTb1
Ng9beVTeRJ8iVULbL7MlK8HNXrCQ+R54F0tC2PKT6cwdBmiNgaPX1S8EIgj8zp2gI6zFPjHeXIee
tjBEAN+03WietZqR0cPo9PVyQsdFk+Q/IQo+j5pWLWY49Pe6c7f5y/29rPb1ZOieELubwKhpwzOk
rslVh7SuDcu4bC00PcwIC1AsQ/Wgi2uytWwC5hRnR+MBnvPXW7PgU3XmOKG+20cSXxv2olKqwDOa
m40hgOhT8pN6D6Jn3ByOoYCIxGRXoHQ0e9//NbRDE8xQqh3hHEeavE8THMAl40Jsi+KpZx0G/7Wa
SqmQ7s+GW35AmZX7kDwpYCXb3y3eAJ07nL+vTgzGNO7LYvYerkPcnBDUI/vgqurYxwUU1QX4LwoE
45XysRMh6KoeaCi37ZX0JmGwWP4oF988My/il2asTknDgDiu2p0dsYfx5SKIsYESrRSNmPKJBjRv
TwEeIzFqIr9+abL4zA1HF5yXAzfLkneHBuVEmPdOBytzRtfuo+lMxjWYFJR+F89JxB/tMTzetBe/
Lu6H5UUDrg4sw7lvHywFFbq2FYAN+ScyBp9lliIn0kRia+cg7fAsp2hgjb2njYhIGOdzkKpZt8c+
CIBKYdvuxPhmSWERovcpthzAAaG7n0P63s6EOHayhC7nWUJs0aRWL208O5+5lKuFkWbsmKQwy78D
S6SrPzjifvMmMUH1cQGvCxgOZj+fq5wpv1elNgGs5gnrNKDHwn3yOQ5QBcKgvDsU0Vr7XqJqznN+
h/LcYHfi7oPtIZ7bqXpbYsgjY2W8O+0kOfuG+I3zjy/nsMvu4y+v84yIerBT/5GDA5un+UNlazig
W7JDZfc3w/chCplB2Uf3uLVLTJldA223ulHuDZgtLOEgrfnlEvCTz+eG7TQwFXcCYbA94y2xM3yk
zFop2l+t/PnrrqJ4r92MMgb1bsZ0BoYPFt97/3VZfrmev35ZQATSlHqLJmIQnfEII4KpwPrKq7op
AunNb7kAXcam49vokj1j6YmCWcUhdyAOvLA3D2NbiPPa+8LA5sJjG2Py+mp1hXulWa8UMzRTMPNR
vDNTtPHJGdfVYf4eC0p/jYbU2aiIvNRrx7CLc/88hs1NLRxXmip8Ly3jGjppAgsCgvpQPOXkEwIw
CS3P5Njg5xui3345ss7BBd7MGJxxjRbB4CCqpdI4ds16daf2OVubV83Vbt8RwT7KmcO+w/BntHME
M8C1zWLjvLSKk89+CmFu2pphv1Az2+38Y7JWtup++oVAzrpP2j5yWNC/bsDI4pFgyJFJpoFYnawB
72F9yElKuwTZMGOTt9l9L1S/pbUIY1gSPQ20Im79gWpGCYgDs8/Gr1tuNxsMyM7NOKP+LQ71P4Rd
13jTv6WLfNNSHtEbC1VOkHv5R9aVksieg/mkcainvxdq0+AHkmYtHYZJc6zW2B3XLy1rNljNWiKh
MDWbnQ8fGe+vJPi/BcH/3rfBP/qPF2OTRCYkbLkcRaT6R+VFTjuPo8y2Opom9mmKMXSQzwWWo8y8
yrp55kQCik0vGwP3FVJQrBl4EJdvhbfgW66it6p6zri1Lm6SlZfVCY3U/FTHWXbvAPYpBxDBIJhR
n6YQRLAHV1vGxs1mO5m6GbI4ZbbnLi+6HcGClgogFxNlx6RTJACmOi+dz17JxmnMikMi7Oyp66SN
Me6+DsPkD5P7T3MwvaOQdYwvF6sRS07PDc881qQHctsZvf06q4BIQAQBNjEfjTrh6T4OYBdp3z4A
CMBZotj/wAavXyJbe0AMRcDlaHwHAqOs5lStKgo4o3s5MSws4inB/GQm3xafraWTl3usIyRU4uiU
Ot5w6u3uBEbduVEn+y71WFyi2KjuEouDzRyWT4CdvDMyBLECPYj70uM6rzUwVqmmdj9Y64q5eNbN
XOeL5RRe/NSI3hBR8oiZOaduK/BUej+6LipMy1QCy611yPMQQ1uVetTlVgtT7dw/SB6le4Sf7oD5
QQSVYb7naimeDOU9UUK3XCvE6F1X23LfgCahtwUYBfasVYvWn1RGRncTbl8yEoSGhcyNC8rhL5YK
cc5mXibE9ygYRUF/RWgdEnecLm7JQ5AatemKU9DYFra6mWNTfU7UGW+8R1aJ8gOjAWUdcXxkaqk+
CLXOtEDVb0k4ZReDKSWuNpvrPswusb2w0CMtVoWULxJSFVvH9Duxk6Nb594eV1uHQ9BevtEoDquv
zv9YtZQHyPTthTzKjH8602++2/0QuRjRPpHCxjk3r7aji5MdFg/9+l+pM4yIHetv6UY1r5bs8sCr
K2DPXpM3XC/ugiLItN+cegJ5kSun3de//Po31N2gGM0lFKb1C03XgLMyzDRIOKgS2M+ys93VbPHJ
slHlItmSqqRnqqOsU6z86Qmglz7aApvb1CL5eG92in+gZBAde64NU9Zd8Mzmz7QTNtfKd0wgv6nJ
XYmWurCTwgWSlRvuyfIZ0BreoeLBLFbUEtFdRvLzxffHtVwN81jcOSdHNDqQhv7dGKBDfLdlBahQ
MUh7AbOotP3EfhNXdXjLGy79vg/x/cbSDqIqJA7FG3vrRkjk/ph5V1PTswI7zSW8OC5P+M9hS3p+
egptijH7kNTeUMqtqNP6lqk/TTSMrx5OGiW6aN9mqHQ4M9VdkppBDjruPvM6etNyHL6uk6IFzu6n
B8LtCEvEvoRR/9waUX2dBoc5ppiCpLbGoKs1scV+QcqrdL7jPdNBaFMqohByDDwVRImWfTiRS87Z
F8eldZ865nimCG6fZ1V/l1r6S2PqOCOuWfsqtrfdNI53FBboHcNpHWAYhZftLJ9IvEDVzTQ/mDPQ
5NxLdipClvkvCwU1VP9YKFzl2Lbn8ag3icX+Y6HItJCUS5jVEUcB5YHkCSF4pWdTFulFjZIygzT7
rbmOSczkWAa8pML/PtHxq8zkIgfjJhoOSmVJiIRZyx/UxP/yEuWahP17YxIZVeX4jk2K1/Ys+c+1
zNMOIh8eqOMkUjLYEUGN0WOAh9dL3pl5yxVfFOnvkEe5nVHz0OWS3amyjIchHXfCfMxLpPcY+XA7
LF53GPREfQ9mNYgKCp6TJRC6mVehGcIPZkOP1FnJ/7IKCqLD//gpPNPyfJ9uLQgcvgLK8XdWRm1g
pTfnqcI2VjZXO1IPBPA2DocPgD+qvLbFua6GS8QzEA2rOSQgnphoYsjj6UOnTVu/2jpJdv70wTgJ
11zVGPh1CzJh//dLwv5nB5hvetg8TM+XwrX8/3i/iSEaYRVqnPCpgxEKmA3UCNM5Sm+ERdyQkGnH
n1SWPDadp9875yc16t3FdVp96GBsel5Y3DkWfWD0AhqHqvC/lY17V5TzdPEwce91xlKvdOOzwZaU
fIcFB5ayVufBJkOmVqJXXayguVFTCV8UB8mZ4lvoQABdbsbsTY91HeGBzu1jlPgOaVms/ibMwzhz
MUag7CeoSUdtMsn7emv+P9TmZa5h03z8KsBJJ38Bav69vw7WzN+uov8I5K/Nd+ffuv09/w//7F+R
fAuYjXRc37YtViBi7/8nku8qqu/4c4+QpvDWv/hX8Z34X5YjkEDlWtbjWjbPhn8F8qHc8N1Mk78x
bWGK/yeUjSDz8x83qOJBgxcKXoBrww379xtUNrosEEGJKEwUg8ezcV26lp2/T2dDqvW4bSOgF6VG
WmoKKNeayZRBKOrcsq/ss7B5ifCd9FFj7lKQE5cSP842GaElZhpn3UTtMF6cKg3wWghyhg4GwCm8
C2lu1dWkAjEv1jlUzkmYbXZqfIdWgfd0LPSd31YzYrUd8kuPnNsNRWD3frGz5Er5T6z5ufkIRfqp
OeI+traETQPFviyW8UJ1+puEmbod8Q/c5RjJ0bMZseapYQTxaIB6zusHr+y6e2/IX7wauK8a2gNQ
1fYU5SDhTfONykIisBnj+Hgir48ADAijb3qgdDU5Hcewz52NnNf0FKxFyK6UT4YvfWn/NMb0R2P5
1aEyveGhSalLabrq1OUwxjDuLnSYn90MppkpGV0Q66g2lbTSK2GnZNeaJDO9ln0mXLkimKuIeje7
fEkXiC0Nz/q9wrAd2th+/CgtDprZLH6Q4liOBy8kWiVHvnPtYJuK1it/TtAmqso8D0b0DiMAiUr7
L5jDJRZ8rLMpNpkxuZCYCc9NQzomTg5OrYOit1GWEoEGWy3dnqPTi8I5tsFBBvOYGTl2Gv5LUzoU
o+wMPgUFJW/iTg94B/OoxDABqNFOcPWaWGj7OT12o81vGiCWbYfs4xGLrNJx07lTEbg13zwPsztc
pt+7lQKBp7OicJQhdML7VuC6xH7e7YcIsBqOmY2z/gvUfWOfhgYh1lQwTUn5s2JCIOpU+9B189GU
vB1kWH0c0nQmDZheF/1mGhMfSnzifDXsLKvygBXYx6Vf3sp4tbIu+d5Lke2W2dXPHeMgkj5XQWLr
4mXdZRxFhdhLsGFWVOVYAgNtRpxfZsxFKXzC08zbOxSvuDXQW7QTpHNNajE7zx7mY2sQ3X4ZuTVq
LrqEKMLQJsmeeulsaTCfqDOenjc5canpNSXiN1MgcwmDaGN2i3fuCNyAbGpO5EG36UQGNsIyESwI
yiXOYNsFiCyJU7E1IwY+WsZtTrL3crlVxOdBKnAecrv83lLLtFVUCI4T5rPMZ4barEPOeBg/Hee9
TsXw3BvflKBNkQ91WQP7fKgOAF6sRBfInQz7lvidOY5xtkZGGXrGz2cDNN0XsjrEqazeGjfDqdc6
hykZy+NU8RE4TalOldDP5PK7i8d5DraPFwhAl48SpH+hxQDyo3tkHyAPoQwHSg6ZFbkFPcx5nnmb
mF261kZ9CClm8C38q0mG1hRW1sFvHOwzXDwFo8Zh2hpSsCoW9cUI4TUN0KNza4KnXoAG6RiJ1pV/
tChKojDth+jUIwlD+E4aV9C4RBdeiruNHub1+Ft7ZfvsMeVxZ+3jmCXYEPZzFXh8pLBG+99OxbA0
9WCyjoov6+Sogsxw6AdlOINx9AVPIq6fCQNomBPz9xOfx2JL4YAY6Au1awIsVFJinMYJWuSfyQCk
s5jTXxWh060dNS9Zy8kgJKy2XUw+3lTj3eFTYA/eZkCEKb0Gr7gdDNEf7T+RR9lQSCyVDdpynOk0
XlwtOB35+WXuWkoV3Rimqzs85zkeQwhDy371C+/ox34znJFL1BPLY1buSZj+xqb1Gi3UjAljDSIM
3SZuW3NfuoeoqX57VUmYrcSMbMKJj3HGT9iknDg/gtyWJ6cF/CCr7BM6wT6BA4KZ0cIshpZkdmLY
qpobSMvsVnUNCKY45D6dKHBWvRdACrnLtVvsnfWLJvwAvEPlEWIZ1IGGk3imOJ+UzC7VmMLBOA7A
IX5IiwFWBB5xQ0rZ3tC39uL1NKmNFgc22NqbstobpzJcRwaJDUEDr+81E/69VwCsHWGD7OyqDgP0
aIzcCc7FvGppDE2i36lRk79fH6rJrygerlHdkHQzzGFniGrfejMtk0YBu3MtwW4nG9+KDf4p6nls
GegmZRXdZybFVujQKnAS708C9eDiVAwbltL5vm47L41oZZAXuPqJY5j3dK8dLEI6YFesbDM7ubjg
VY23vTXkQSG75kHiZW3L3DhGun6kW62+uYORXMo8OsTtmviXLSLf4j5SQT2cRv7y4kUwXYTOHnVb
U8DFqkJGvjnYkYGFiSS5b6WUhKA+oeZ5vyhUP0eGDK9zF2Ns7uWfRaaEHgt+iFLCkpJJ016bFmz2
kvFo6rg9S2nD7ESHYl7d37XV9N2M/DnIFrVeBseCQmi8KKQtAJJs7XXd6ikZ8NP23p6nbm+EfN3c
8KwD9mjE3PeVcx87PaW5E1GHMP5ktR+26frtiK49T/pjICQG4Ab6sIejYbOYTRb0GqnRrZInf+nW
1qZrP0f6wNaMH5g8RNvoOMAv29PrTuX21824YBcZ6k7i2gr3U0XHnfKifZ3ZWC2ZaW5wTGHjEt9z
GfkHkmP3bgh939dvsjWILfhUss1Rsa00jxqTb8tVvDYQTPd9aS5H4YQ/PZtCBGr78Kas3lTkXWQg
2z3iJ1C0AJFhAxz9BFoHd03/7E7ugaGpJHeQUEnlq49Fei8sQ8OuRKkjET6Cc+0nXIs29TddNgy7
rDFgvZYjtWet+MPCbAsx36f9bGAk6++J3B0J4+WbBN1vIwr93bLwJrg8bbMQKqDI5sD29LBdZvFZ
hNk3+swl7qPt11JmxWVHRzp6Us0GSY2Nu5tYzV2xIoFNeSgtJzwLhgcQ6UhJwRkEpkwDR/q9TcyG
+lgKV7o+fvHt9p5OyDgYfbyzNm/u9qvfbKkMAE21/a02cP2MRqU2iafUafJuGtL7tRIqmGN5NmNs
fDzk2JvA7+XBsI992e9xSAv0XZvaw5hmA9bCZJs6TNxrZmsXY3b4QPsR+dtprL3t+eOJRZFqUVLp
N404A9p59p/g4v70FvvZqcPhQag00G3qPRXlM/nHNeWXtBRjJOPdCOzZ79WlYm0uWBuf6JWkyyTr
fM5juQW/hvxuCl0pcZOH2m6Qp7KFJyqyqa1rgkXh+KIRti9ZY/0iNLo8Z9VlnlrzuWcw1UbDy9cv
Y52+ztO8ypPt8GJPVNqy4A7HMIIf6JirC2IJKTsGHbDGBnZQV5bnzq7LR8Ngoa+oGKQSEf3VSngj
mtI6hUxeqUA2WbRV+MKSSHI8DM0gGuJmHys8wmYk3VNmuzk1ZERdMaK7JyuUFCY3y3dnUuR+y9kg
lTuKJ/bKDCkL9WKqmY6eLAvMUrSPf/2RHyO4jiZ4p1Whizv7haAje7KmwvcTl+B4x0YeZpjiewtL
TtDjWnkVBrevyMO1PpEfIZ7sn2rGSBCPfLiSkty6+dnWjM3lJEvkxRrlpnYSWrckM1jkfnehfeqc
LMiuzgS2YjSzXR9RETpgFSlNKgQrEn18bpsL0CcPWymUKdsZXnP4MFic9by1agaD0n6cSZe4PSBI
YwGLMOp0W0YiOrYKQ9Iydi+oH1t/rQ91psRF7js5pT/sR0Q6Nvx1SBFc8pZHM1qkpI2kMJr4yBKX
BJR4CmCV4ttoopbH5DNokYDN0lcUIxCtMKwVAz3IYycPGkFyG+lpk/Yg8f27smgOE6vWifD1K8n2
6ZDBnIjq+Kh6B3ck7xBT1fxYatnfc+B4LIEwEw5i0fMHc9ez2OEJ3Zg2bS9p3btBnHh2kNqY4PEI
vBQTPRdjoung7qrmoIoo0Ik/nxspPnMeFLvCRk8sLCxyuWPf9dw3XYnGTDNnHRCas3HhN0Jtcbmk
70lP64uuetJfdUcHSmIam4loP26XboXsZBtzGn6lP1pnKR7Zi1C8xMXsZfqirBdHEVRyXUUz9bpD
GYz6oqX7UhZ+c2sWRg2x+mRzToEok2I+6v6c+eNnm9XWI4+bO92g6WRk57YEqCnkE5G+cJqahINV
y5LWcTDAPBb00zF2+FPEpExJctKLgO5jpvIg1Xzy2JsQlV7HYpb3WzncGyanyYK56K5t6qNnAMEv
MD4mZnGcJLcuhQtJbGE8eY+UfbWipD0MjlPtupbAcASoTbOLw5aRPtMi+U7mm47hLHMYtrgbJs6w
JofoWi4T28Uhfw7RyQwd/vAcDivJREC3DPWunbtfEevuMmLk6wpKoAeX2sSGA2pWw1xeJmIQbRxn
x2Rwf8w1BVPDJPtTN0TLXtnRg2N0YPFyTDlelznbxOEUYeaeCYtS1/x0Ec0DMu0vyTLsotFwT0QU
cmAyTw17E5ZBCXoKz40fJX/qqApwQQ+HJgFigP8U88sv1x3Vocupncs9OREXsIejyyveCYelO8zi
kaxKaW62oKE47dCtCuHH3Y/+CJOzD18zuC/bgYgzmWgMU9no3+kp5a/imh2lMZNi8A4hbb67tV/5
iMS8G2uf4qeIIJ4outtY2d89aeH+JFJuU19wzKroNuc51d5tdwXWTSslSvjOtkGddL5Lwfbi3Gh/
TbhQqg+2Bz8xotP6w/nBd6AcVcuREps7021fIgCsW7ZwmvrJtQgp67ttpBg2LLbxpnCuH0Zurs3U
8LhIZMyKXwBYsjVFu2kjaN8TPCRbUlZGRIS3rOGziIwWWAxU9C+4HeN8Ka/tgu9X6U/H7bs7O+6v
VuOdk5T66lI68X0p+3HP7rA5+cA/OF8v3ono57RDWhrJybOlxnGNu5JdHmQnmoavMevRiSsy5AoV
13B117vCOfUipD6YcM1mZioJN81/FQTUdmywfmNR+lyMCd9fzHUiuWN38cAuDFgZxoB0wNrvmy+q
+elpO4W62pdHmhYIDSrai2peHINpUEUOpQt9D8qec+qCASxazO+yFP55AqC05jZlkDHSA8jIrtEO
beuutNuHSPY4mnX+vUoOQPdw9+iqChwmy97T3LfO0TZdxg2YlnGHgC8wacjrq9DaDEtLbttmn71E
+jxBbG2ozJnbO4yz4ZZdmDCRCSOYgHqXDCOzUjwAbt7SucKMnH0KDMaqFdesycXjPaNt+Fv6jZXr
z/C/2TuPLbmV7dr+i9oPdwAB31AnvSvvq4NRLJLw3sfXawZInTqX7z7pqa8GMZC2MpNAIGLvteai
c7nyU/+uNpHgJXq/QsVc0r/qKVGN1KkmD51a6ZvbDjbbWtOtB2Ap4dq1mJJLPTLWYnrJIl3f9920
NwwqaE1HVocuf6BUIwXGid8DJuC06dHKyvlj6AiIsk0u7HdJGbzbGAuwTIc50D0WEzbeyhVYws+B
dXif9AjRnKpd67C2jNyg6T1pm15jiuahQ9yabbyTHVNDln7bMg9RE/Q3Ksm6w2XvZFNyMJgK0V9u
SZo37Fu4FpztWOnXUU3Lo2Ut0zM1AKqckrKXgrov3Xdylpq39KawQE8GJdFdmQM4UWqfUUdZqsXT
ZfIGPvN8sj1xUI2IRHxT3roFjpuBSB05sHp1hMPiIEwkTihYIAnlrK0C0xeTbe1YUZKwKJk0ma1O
lIKm0VtOvsmIJbPQKcXMZXIuHCTPeQ9Bn/oaZbQqeESYaa3nOH9ZVnFJTbilZl4HXMz2MpwJKiTH
1eJ3XpYSXhvwrswYo/qpa/RpNyHN246IhCJ5NwrKNlpJ/7UlanvGppi3xICESU2aqVuig+kQB6l5
f5VIjqI6OLM8s3dBx+lbMytUNTR8lCbKcE4Zt6gOJeq2Vcilf9tilVk58ACObWd9S7SB5T1yMiti
jVwICMpefnSzB82wXxswP2Q8Ls5thF/wgUJVqpyHBnChTiqqzJ0Hv0u1TToC1Qiz2jiEVv04e254
Rpl9i/5TOaNrAIUQwTdxRUeShRPAkLnYhwFG3KyPTkGbPVh0Y88iSe46Z7yQGSEuTasIwyy8t1RJ
SGieKLpAtJjvczN+6euBb8lSI2urcxtPHgAzzDa0V8cdWpFTEFTZOsqJFbWq6SGWtJo5RtrEB7c2
A0wBg3b+3w7GAvf/7zoYljD/Sy7/TRSX/9S7+PWC370LT/+HbRBbrQtaBIZvm8ZfvQvP+odnuIJH
HRveh6mkOF/dCxjDwBA4kjlXednfuxcm7H7Ds2hoGi6c/v8JiP//atm5Pjh7YduuYYI6tjzV2/j8
uI+LsP33fzP+TzBC74mooRyLiEWnZ80w2RGXDzYV4Dy0v5n9vE68b95g3Fc+SWBo99INFstXbM/F
zmaxyXI6DLaNNRzrEARbw+MUPeQupWyflblNZtgUnJiPyEPh1Rvbb7BbARSoBq8gEDaHyRYQhm7S
3wvjyD/K5LrsRLqeMwqqNrlUKf4lt0Bp2T4W5T6bJaQfAweebAV0N5wHf+s/3f5qD/+T6ujPLiY/
idD5zflVBDDnRSH1t5/E770mMEYfVpXm+odQxKhlM+0a7NCMkxfWaKHK/m1FUQOTmR5GByHTd81w
bHJ4YdbMfNOuIkixx5kjk/DiV/pAPou/Emnp7LwByHpI93GGznT8rz+7wWf9oxnl0SKj3e3Yju56
jqUY1f/0HxqJrHLAmhyDMHjNMXSvKzO/yydm6XlHOwWI700BmitmATNXWPNqtx6PyIpeSujCe8Sl
lPvCjALwmJHWUoqtM86HvktxEgPXSVwWii1XhLzG5KhArgKnaukhgQmZNLR2dsYXgcE9kaRRyrvY
qCklIuXIbfKxqqA711mcQWKazvMQvlhCXqWoZFbR5L2KIXzCSY2eJDaOuqQggE0GL1F8djyAl5Qv
2qrvd7GfPslLNgTyoA3imGtUjGMP7TYyv8FC1YUJeZPGEUEH1jc03zWl7uFzLk597RFqy+vWY3RD
WFCDJEBDMeYM/srpvosIA3+G1s1D6U4HCwdnJBC1W85LPVLYMNq6J9cW/5T2TC/KWQ9C++xQ89ID
6uybKANUIVzssANesC5ATRX2+qUeOVpYeyqtB+5Ny3nEPinx6JOS1PEmWhnW67i37sjt+QxJQluJ
kVjkREHeZuMjnR+nAVAZSDUwskeD7MJVUHe3sY2oSa8s5DpMYdOcKgqmPa7jbxJbg09tHB+IAutb
cECJZwBZJQkxjUwyKqTYu0XxIdPZW0Po1BUUkRyj5rWit74qgcWua1UGq0vIpRY+4SY6574EC9XR
m0e4m63jDAGYCNC4UyIyA4OrTg2iS6O276UHxDFbla+YS4OAr2E65W73LQCnaSvTYSct1sgFZDos
1nk3uptAH4qdLOVd6CEenqv5LR+eGuw/66wunqvZem+69pubIYy1+lfXm7wVTunvLSFgIkLibcTx
TZNSB4374QWzxZskSN3CroB0C1qPJrehx/zECs6V1Enw061XjJ/UJAWWG4lYhuVpjPSNfispDpUR
7jHU5hw/4DbKErwD892jHtU7idUj7YYbxN37SHSXiLlKpyVrbxqPbdp8uuLOxN9Mh/WpNRQ0WZ8+
mGhs657FtJlsJUnFpQd/tMRnMWUZZ1rJgnh23yPC0TZa1EP8g2qCXndt6dYLjrTHLI1P8AwuSRXp
W4jc+SZKiCIpLGfd51j04vI+cdqPUrRvUTZQec52NmfSqoj69847mPh+mFg6I0icQ2tgglIa65UO
kMP1AwZW51GWCueWfWs972fAZ2nQeJNK+KG1WCtEx4Duol9vJx/PjP2a8P9pwJ1Ig/ic1sm+a+on
+gOneghvXdv+DGy+QGF9WPPY7KGkULQJ7r2kgjVA9BWJX+SN2/eZRcQojlVke+Dk4QcQCI+SJg+N
H5TbAS5FEwF+VvbUU0KlLsfqAMUd5xA1YIGIiuo16y7kRzjEyns6cTvs17xHRxF9cCCAVJkJ9N3Z
MMtc8c6UnrzbeErvEkcV5THLAWMxKg8chI36GKU7w7W/Lcf2mj4fK92whGFYimMb9MekAWCRBd+E
nV/o7T5QZqUnOE9PVcackQBLesmjfvvr76ad3ASEolIdoMFCEKdyFXJ+z21J7B2nUpPHRxi6WAv1
rTE3LHPDt6GmUS+H6QftCrrhYCpXmlmhcL8NKuNOPZD47muK99aZ/G+iC+5D9JntyBQ4DlAdet67
N5nwXc9BenRbP9wF9fAqj7OOxb82fIQxwb7M5AT2UWdO3tP01TDLIwPdlyJo0bJhNI8h1e16J3oM
RrTWRIwehWDIRJJHkdEId4Y13uh+cyw648W0t1aCli113WvHLV9Cvzmnsf3aZQxhFHxZtX4An4Hq
HE8Xst6oXPoNPW9WP0lEVxVZ0qrqPWvV426gJ01BE8PTiMvxSP6qswaK7lFvJaSkMp/xuxxYZY3b
qRDjzrTMm6xqnoNounXcgeZi4T4brc7iqiXrHb6o35vfTSQYZVdkq4KdJohpaeRDszw0+/V9ZfmX
wqd0VnkdtFPzXZAnJKusoCMYboC1ZgwhtDKoL7KSlykJgZJ6tRxgXOK2jFUbLf/mAG09TU0yHmLH
ufgj4vSQIviuNHEyidm+CTvLIbo1JzKtf5y0EkGBPjO+cO2ZabXbqfGZ1w2TfYVJh46OdcJ+S2lo
bpJAfFRa8NKoWkXQ+6vCLIvdhBDetCBWBfpVrkIXhLC1FRASbY3Ac+X7s3UF2XI/zt5DAvdM89zX
3CMME+NytHlPqvhjhgzQO7b5YTMRSbpo11C4QwwBaQMibLFNG/cawU1OyZVDsSJOVnp8Qd0MWaCg
o8eBe8DuAgcc6nWkIy1142AkQsjsbiLiC9Ze7uNwL2IdrHf4XXr6Yz0NRCX1uE3UAQ9wp6HLsRp6
HUiaTed3dMofsV7RPDDQtM5mu6VlC+PRP3Yhgc95ZwZbz37swphQuODoTtjVm9y91a2R/2xr/C5j
ZL21mPdiFk9R0xZ7VImECQDg6V33cXS4goaAg7rhmo6WRT6QU9om4Tt8WsatQHYfmePIvc0hcbWz
8YcCN3iRHqpRmD2Ip8Vl7KyHbLI3bpd2b+qng9MJiHkxJtivYd1/lxoncR7pryPECVvDRE5yw0to
5A+5S/Rh34GoKo1XtxHVzrUQxVrZ96GgYlkx2+5iCHkTShs/027HfnjHQYX9zYKQFBRPDhq49ZBh
xKjr8tmDlTWaGW08UDGzc4+p4Cap0MbF6SPTT2CmuMCj2Mb+3DM0SVXbXrW8aiVD+2n5dlwe14jm
EMvO2VH9WYJVwM34D17i/GgT6qXz5D5Xbnw38A0dq0XiDm81uHbmGjNKwwcnryDKKI1l/qprvHg3
+X522w/f5JBXKjsJKVC793XCOpxqdBFJjEcwT+6xm1D9DiMF6hKPFkM9cA3ijqqnscPwVKPnphFy
UO5d1NQzXgN7LtfFSEOAfLQTlcN6bcVactAcZj5+UwJBQ07ryXhrVXl3Lv3xNnOFoCWRwP4sBP5B
YZ6MJorp/ILq7YfqAuTw0SCGeJcIVjCpZX56XUICdz7hTZTjXsboTjSIHchdSCW2vMcEaAsMITjA
HfVJwj4fjH5dFHGxDexkj9WA098Yj8xL+oNf+D/isAm2hVT9qYQfPh3RB81CYkBv8Q5xHhZYP5tr
YnD1+6KYuBCG8V2dp9oelgJNGXBVDFh9u64MEj7bI6oq6i1UbtqgMTeVh8WRkAy51Stc+9moH2tX
O2cWRRjCWignYI7Ds5NfAf16iCKMAA2Z1JshAs6aCW3f2pweWo2P2ZGUArNAyQzI8UZYQ4lnU7YY
U7oRRx1ayuoERRU/zF83lz1jBkgM8mW/PDhqqaICF/VmefDXC8zbrJETMyPsel9vsezNuhx2NNBv
694idWbUlUVe59pu7qNQOketdw2slnFUn0gQTZCghDNzZWXqUxvUxL/fcrlZTeK2UEbPuo1JwRga
N10tu6kesL4IKvIsvTcAKfmpiEzkAzbEKxffz7ECMQBenKBZ1/0tnXUhoWPSxW/F5eNB+Zn6ZIa3
alf8LOrt1dsse8ufCNElAvNTd2ZaXZB6b5DvGjAwhVpa54fZQWds5CS0T/V4IV8DD7ILbCGHjIA8
qDj6ja6fAx+hUhZ58jqhAcZYbyPi01rSlC155pCJbhqypG4mLzJ2GtZvxoG2oEVbG6REtsk1zsgM
2zUV2IpUAc5K+TBOXBSmoBP3bki0dpP00Y4ZDLO5rIbXOs72xnLKCjGKZd/ZwohPRLORI2/BRZhd
CNtuTnIVFfdVXqJpJI69Zt4+FkAdEv2GAjM8lPKd+Qg5lAB3LnHUPHe0GJklFpj24LAYeX2ld1Qn
NbpehpfTWKYlvNOMClGPwd9v7SkEgG6/UV/4lI1Mj3nOLLVtAjJidllLCzrOoTjRF7DuIyMhWhhg
hQ2J5+K0jA+QotttlwNLa7FOvksVw5CYGJbp0ZxrNc7SlUM4geQ4tyyICkbjAqFoHixD4AAB5oMN
Z27pohfG2aHUEUEauzGmmLU6+irW+BZotYCqnU9FMuSUYapRfBu6i0w1H2I8F7BWy4tzYTATS+qw
fQpnnKARdr2N4WoMFNGQvbpueEchnYA2qAK7Mh7Cx1EWP82a8Xskb4bAi+7oj4F5mofxrU7zab8Y
NThEvI0nuoLFONVIRwzMMV3SD7BRnvGt+3ZyP3cVxRNQBFRhWO5V/nxD7/U2BcGxT/vwm02f/ViV
1rdscgmlCYATTrhyNjh+k+su6OJrqBC0ybB8bXoBxkvW86PmaAaYI/A/0OvubUIhH0OtLY5kMCPI
EKRR161zO82NiWmpwmqlHNKrIvGgB6nNoFu38wjaJvKNdGvLTjzFrnNL/kN+gBV01dIaufX94Bor
U3bwzK49h9P4lLlZCZJxE0jp3nqbougJWTLo6UM5P0T0ynASzPfzrMLfGts4jZX1GjuNw38i+XEI
xrxjBMkFPWMotoXPVVWvXwNmI6hOdfPY2ol/zAbwOnlTXVc1ZtuFSU6tfh3bJjEpQBk0wAIskbLu
kLXCWY2PRkvhQVrOFZCw8EYISs+oW8v9NISn2CqKHRj27x05EPfGhIAXrMZ+jiwFUbD5wQz5hmuA
zmG3JzySdIsiPZsDWFabI7dpnR2knKc8Hk5RhNkGh1K7gyj1EkCTuncLsDlB06KNYAmq56QIuxwQ
g8QpCEnnHFKVcemvpYhVimC8hs/tHD1nuotnw9+VtmyxcsM81lUCiWFXNl1TmnhCi7RzYJE44c3b
vsG9FPb9jyTropt+8t6C3HwefGYyII/APM0Ncj53FdUhBLSw3CDvNI8GqI9qiHoFamNyZOEIlE38
bsblQE8z3GpohJq8CO/QuVwHKN1gf2NmK0GQRegEzUI7Vx4tA8PME9rNz8DJfCRLebGPE2KuPUHp
BUErBQWsLsSqWGPan5GQFc2dHQPzZkpDMohnTdBC2nrt9Wa1j6ZCP0faTAxMk+wgXkNz0/Yy7f0b
3IPU/hF2IYKarwPCoE+NMhXrufD3cec717YzMso0xbzX9QCNplM82dr42g2GftW81GiKH3sgRnhz
+9sg6lZiYsJIPNi9HqooK0iOsEOMbQ1jL3WZndMCaphkj+mGzr7YTjY5x+3kfQ/zfN7Lsa/PUyY3
ri13AvkIZudhR6wwpTUHOyDgycNgDyyPqMDBKvEPlWqw0tm6NOlTI5IrdwhCiNtjcJp9es7VOceJ
e5JZexZlq99Rs1x5LQfnCiSMyaoApDAcejbLXhxfqppLsgYRjKWR2p2aC0tgsPNRpJ1gBB1GIgUO
iV/N20CnlqTRjLHX5N2r2Mmeso1WaeBw6p+FZszbVgfTnVAvhgHk99s4nekbGT0Zx79242oyqSjU
2YkWJpY+PbiBGWtic8e97zAvob6Y7MYpRR4LcH2FNpeURtudTwoOHrmI1VhhoDpVdy2bufWfkfZm
OzJzxiUdXJ5o2g+/d9Oyjo/6kK713NZPs9osezgY0W7jivl9u5uJHcIplUPAJUvJgsF3WvYK1uHK
o4+b1yERgfUOIAb1lD4OCWqbMK83auJSOwQ6icTxNzp6+V/3BcvU5ethh2v/ltb0O8O8s7ZTH9DF
X69d3mDZ/HHf101dTyBHIJaB4RCyBv16Se0ynw1Rw/35hngUeMnyxF+7RkXJ1o4Iavt69d+etNzp
aXTUOZ2y9Z/fYHn46wMtN33PqFgCRw0Zm/wQUR04qHUn5O7qJ/lXr/hX9329qTFx5sadvqvUbJGB
MFxZaGi2QRmbck2AGITzMkrQD/JwbXn87DSIWcA293Ho6hienI5FHRs3wLtI8ZTs6uW2p+6Eq0np
LsjKbTXPLN6cPB82ztBzFZ21h6zwHh0/J/RKHQGcV58+JR9UFOi6EKIaeLrVodCFDQv8oJkQLIuM
zqA85QHoac3MoxmLBJLmicYCJQBy5BJLf58KeSQD43uUlyBIorUTBle9qE5FDrqSiQUXyNkWDBk0
bjmKVjFklcYennAoxCuYnw9x7P6MyurGh/wWmv5taYQfTpkSbzSk11Rifzb9ph3i2xpF6mrqYxdk
SHxk2U3qTkVX2/bWRm5+c1QyLQWfbqU32kdP09TBOY/oszpo9fSZEmdF7WOaNhF+5LUL+X/VdPOV
WWo/A4cJsG88FKP1lKTjY1TP1bYX3u3SQSiCmApvNn6aI9wVoqRpPVcvjfXDm6jk2t5AmOBwEOTU
g3/mj4/JJoq6H4Bb15E5nRFPn3PyuIShMmX4zhrtClTVeH3OCJVwnNjgrkgK6Jj/JT1d5L4kmz4s
HqBdnEcaxB14+rR24bRaN8LuaauvzYhielY/D7N9b5ctbXUL/XCsfW8x2G38Nr4R9fSALPspLYfp
YFiEGjd+eema9lBpUL6Yu5ErlJ6qLggPuT/fV8T0XQ/BT7ck/TCt0cCRfYNXuiUI2jGv6hDlTOxA
ImZQs1YuyujGktBiDVYDfvY0IUTCFUAz/tww2QJg5Pm48bDyY4xeu4xJMAiY/odafd/VT3M6jz8F
S1Maaalnvs+EgdVTcDT64BrI88EffAIHMBp0ppqeX+te8og3V4du5T9Atkzmq9q21kU3XNWefXBi
Ei2792FsLcqb2ufo15d0MJD6h9ZzlTxXInmZApzzYdCbe69KzlpPCpCvSLMUEe7JNA2I3Ky+lWbO
R2797cBAsjcT013PvYn4roZoztEzQpKoDd7GnzcBzSTV8lr3FU2InFQYGtX2dDARyUP2MHZWyUQ+
VAsZ0kyDTZ1/bzS0pFJAnWkPZmb5TKKB7WCUBhae8ANWI1pNH20CsbzGCQD9er73tViHfut9d/vs
xnKtDj1IkK6DOudgDO7AEYObLdJwTUnx0TOdeevawVMMFrLQ22cWZWShMYHJB/7vMF+imLHsW7g8
wQYsNgKcRp7LKPuBwhAMwwOW9Z/eiPIWUNrJTxEcwMRkPPDFe6vjsLcIQZNphc2AiupaZAX0Iofk
HB0OmUv9XryUGXTrMncpBGVECtvkmqxgjFbkXJbpIa0y1AmsJS1YL5Wsz6PL7+aHKRHj+rGf4jWF
ImhB/ARVodmbqXjPuMjthDrXKidn0XKqbONa/QsStOwZU1cKnOY27bi+anbzyAHPSOMg//QbyFcp
Gg4QHAWgQ6oMpMeBNgOebzU41yad+MY4cSC9oQTPUaLFIFXp3gBMaQQUEloFXM3QmQV6eFH6aVLT
YLtpCGJCrtzZCDe6e2sp96BaT6MdzICZb9tMwH/Rf8gWv7uXvsLjgFSaNzYZofVDkLn4vK3sJm0l
5SbtNZ9cGlQj55UiAAXOuyiJNa/VD0niFP0vO79mtUJXK3jABvre2v5nQz2E/w3jHVNPMwHWyQEX
y+lHRx+ySdP7mNQU4IMeCRfhk2pI0+0CNddF3d6DYdiMBOg5OdIOEBADZAVvWgcQclZGKgn4tkHF
zyPSLzwaG7RokMIX+Xjnwl0gBL1uTJtKnrvHnM6KWaVaT2S0ouHDfGXrtx0cyi35Cp8CAPQ+EWRR
1PqxpZHWZLjYQmHR87N+Dh6r4RryJU7pSRXsweWjl+2PRVai2epJcyyCCDmd9imi5JJm5Wej6uli
SBK6H2iQrgilWdsDAd2VScq46xx8JEjHQMyfsNm9hrKzZhjPA4LAVTfHb8H0cyK1DeKUSYJ7cw1y
dmNqlL5TDjqd0qnu/ATeT8FNcXapyGCYLg6RLYsDKycs+CxmphJaDmJeorF2FjVYEjbst9iga5yk
n2Ymsq2dSSqCCREQfjjeycb7TBlDK81+clPjnEvOBmGIGy0fSBAwrI+u7QEJ9hm4jZbPhLwc6ooZ
AzB0bpBTI4MrWgUm6Dac7fz6DqIjpghJvfxXWI801iqQOOTejPXMARHo+PJ87d7jtFzlVWesO8xE
JTaW/WT66abTCBD80WQqTz6ks9PbqKaNnMC0fKqf0+wmK325AVBNAEu4NuE5XPV9Pa2myt2m/bWu
E5BU9fO2MAEXE1q3shImSUSdo67KwsPS8P9fX/F/r8rx0W38v4O+b9LsIyrzjz+UOepFv5U5vvUP
4DIcecIE44WvGOnL76BvQzf/oeuO49qu0BHoKFXMb2WO6apHXGQ5HtIbwqVx4/+nr5h4cMO2bc/B
jKxe+z9S5giWRv8s5eAO0/UFAh0+hgEH5w8pRwMOu5hgYZy0GMchQRoQQJgaK/Yp9drnsZHA1SX4
+hT5dK89pB5A5bKn/BhBiCWFdDxz4WCY0CxomDNpwTXNGj2xrKMfaNpJt/r2ZIGMasLGZE53jMYi
PjMJqHQ7XZtDYK3Hpvs21TqdsZbWVR7DUPNI+JiNgx/5nOGO752kmfsnugvDJomY1IiStFLIhs8V
tcZ10/osi3SyRod2ck/L3tdGs9YTBpjTrMOocH0N5SbPFFQ0WZeqXXBl7inNFXNNS5+hs3GFm8Pf
m7CtBGhMltapzbVhuclUNltnSIPgMv7nk5cHlk2sXrHsLe+y7M0F0zgk6VtjCgmpaH5GLVwwzctR
GMFMByfJhiiD/NwQgXOwExQxsxAnv1XZVMteVyI6d5HnSWJwQqwBR4hQzK5ldqYXRo/a97W7vo7d
XRlcLE8aKKgcSpVmWJy/NlhF8XU6MNDnNEjyVUC3fTP4qtpgi+qMlvVCY1hu2+vcgSCKMTiB+ljG
LIHyWzF6n07FbGSgfbF1SJfKJIvDKK7ePWByCu58F4xJA2DFIfkn8QouygWr2NDdeJ721nsRNXCM
cEOtpWsAowRVOYB0PWXbJfprY021uAo7YVxNI2ngyCDoGvvQrXaYdQ5AINOj5pkQX9sQkHFvRDiE
fpqFUVwRFQSqW+ZXY1scetc6N4nZX4K5B6wiyKRAwh5P2AYKRHRXxI4Ma6PpAEXaJZeFxgaQMowe
S6PhYaZaPaX+fMGc4MO3bykPaXZ0JYaGoxMT524kgAxUl3lowS1eW5GP3hyK0d4cQ+YKRLagQWnG
eW/V2n6y0OF4ZJCtRD5eCjewLqYDHIga3Bnkh31BUursXQ87s3rMx6+y0TV9mwdi4HrDE4ig9o6i
0fYGX/1q9mbzylCfmsjKZ9wQM06PaLc8JtUTnDi/gZPvbiJdPsHTQjtidZjc0kJeGrxbF9yO/B52
tvdRFrmyI+t95ko9Yh7e23N/5fQN53yrlqIJ0+9d67T/dN/YwLhMgaqGck1cRX7WhK8fZg2YThF2
JxY5HeHcOlLbZXe582tTRMT4EZW5YgDs1rbCHhokAO4T0uiWW2KiFZSST09p0FWoQPR+Whxs6+ZO
2uHTFDNP5NgQZ4QOCFuakz1xsiDtvs1CA1gmOD0ISPj4wuHaVKHXvS1xm+NGAW4WI/FwqKEdvek2
RVtzUoXk7eDl75ECXY5ixuPkswLoBFPkcjTy06/dyrU2jQHPTUcTK9efmQf9zuonnORqM2Yfls3/
nOfTIS6o25EXTz2gATfeptl0WO7yG5ZThmEN28ZEFsaQAGBPG1mQU+WkO82qRS/DfNvUKVYfGjTN
CcImS0VHJS4NA+Fooj4lajPH/e+95b7JG8idy+x9a2hQAwJqfBIqZN458aEafLm14AWyZPQ/zMbP
dm1YdaflI0mw20bcGNtfv2RPjb5Ef76Gm9lQS2PBaU7jgUieeiNsCI5cxpqtTx7jauLAZoIMOUnv
CCszQxKIcAkzNiB1rk7wVejl6TWYpWBnxUKeWr3QT11i5geTqDbdDg9xgYOq97F0ag5g/aR7MuXM
aOx5mOjL4tEJ+NHxf9Ga1/D56Ogl19oM/JpLJf+NnUmwCoV5EK4mvahWYikrLlAxI8AtGlHOg3+M
EYb2hX3QlHxBtdWcfORSsez2qo9GeBTlNrVhAo6XJ8bQACEs2vsEFtIx5ACYl06c2mvL8r7T+2oX
GHlxij2T98MzK9fEkBcnfGBcvDIkFkRkIWx1yYmLk248aQ3AAauwevT/rEvCzpxPYhCfEEX0rQ2u
cGfK9m6pjNZja2JZxvbwZrc/QkUlpIU3ZyvJcvnkAkfjTC2wPq0nIzLXkef8jL2k2S7PzEoMVxMC
2l/Pho7LElmxF4Ok37p5gvNpFPGBrJldMx9rLK30vUZqRAyHW4+C1UaT1ovI7keUFMc/vvtyc4hh
oq/w7F7NbQS9X/0M5PIpQb88LLeWjaZ+DntyLpmYv40FLWyZOObJGsxia1MJQJgGJVTkMaaBOlpn
OkdHqg5Q8vs2csZQ1ggqvEGtkkEVtVNeE0VdHliB7Vpa3yevaC6jXaYY8Giq9g4VvN5PjE1gIBON
Has/NXhD0OicEqOZTjr1PkxClLGZBehD9KB3DBB9rlwNyUiDdHL7g25DTFD8zmUD55UBrCx0Ki12
Fm39tUOd+ggqcIXkqsQ8KhECxcEhc7gWVNgcKnLFTo6qyX1tlvta2d/pYUMmgxrslo35195yk+Uq
pNlYo1YRug35hITWc5gdlrM/1A1Gg2V32WBswzMRuEp30V2SEAVkpRtY+KdgpIzMpjNQRRCN92sM
yiVDetRFq6IAONeK4UarHIksTn9f/u4y3n59jK+bOFS1fQG+EmE5E0JACkFHtwOzGidQPbMo9rKX
1qb+v5S6l02rZdamzflFSj0k496t673o7J8586/tFGkRGWjahpyI6SCKRy1wUn1dqCMzUvxQMXAu
Leem30aoBRWejsYDPmpdnYOwOGmlK7Mo7Wkxhm8QQNFqhtvYw7DQuoKBuTbTc085bg/0qSDCi2I6
uY+817JrqdvLI18PG/mh7Xvz+PXY8tTlCUlgVUd3eDezpVqc2AeAb+hFuOWpHyWhd3L6uvlrz3TS
I8HZq752QgOLLE8uiQxnxFIvqWynHM5JXe6twrX3Jt+4EMV0spJMvyTKBmv3/nGoNBaRbj4DuCh+
xPlgnAzNNE41hBew5T46P0rImaKILnuJ2itiVThedpc7v57zr+4D84mFXgvRwKv3+trkhUtYdj1s
vu764/XLAwuBe9nrp1qFTFM8WU69qsohry+7deMUBrpVoSbsFDQmBvSeunZNu+dAijPD4l+X0K+b
y94gcRiuloeX28tl9utmjtctH+R8ApNJDqOhT9vlkiPUxQdRL6rX5faoziMbefGQt2O2igzi+JaN
p+Pa5uDqvcNQg0M0q/6ybCYSrDfYLxmXnBhVj0HQYiDAreM45Zo/z/1wChCztvg002A/I+Du64M1
A4t1qlBVWdXuRMwQUFhV1P/zob89C6ftqANE4Fq5PKvYIlarjtJl9NkWyyVHXbSWvWXT54TL/Xqk
Sh3ZnJd7WbUgAVl2pTpRjMgp88OyO5sTp2v717sIat3gRKYhO4P3SzdlzVqAOr/Ssvx687/f8/WW
Qcz0aHnH5b6pFTgX3fVy9x/PiubII/lBveDX7vLXf32Q5anL7bh2edZy+9df/HorPYGbLHynKzAS
zwwQ6odY/vYfn+LXx/56+Ovd/z/uK3Mym2q9GXYshKB1z3PLelTxcglkr7dtZcqDPlIkK5CAyBgf
+2TU11aiS8RH8LIHWTwnsUdYtV89Y1+GjeJLABuNbu2NwL1tiah6ZSn8kyn6R+fiUZaRSDY1Vsod
DCnWHyUeuxytzDpuoyeI1ti8E0x6jk8KQ9Qj8gsImG5b6slZDJG+K7GulzFXGg88JiZJuprD8ChH
uHd9rb84pYXsHQ41YlXCQ6iwR3GDK6+AeKS+pqXiHIh+BtTOhc9xdx1W7m3N/HQNwrvhXOjg1LYF
gQBNle1Jv/yBYBpH6oT/MtKHN5C0VCydVy/pyKKpknSLgAeLbLMDWfNOADtast1Q0sEWNeUx6Who
DXqH7pUE1temJ2rtBSoz61yWXc/QF79FmLyvo+j7OH/L/GCfmAX5JrjpdmERvXS0c1Cq/gd7Z7Yc
N9J111fxC6ADiRkRDl/UPHAWR90gSFHEPM94eq9Mdotq+fNvP8B/0QigWGSrCkAi85y9146OVs2C
tCinU2iae7OrrgU4fE5Vra2wt73jUN1Uum/vjYCKROIUu7Bh5dY33ZPmOu+2tmkcWcDIZ56t/OoK
tfddSgykme7sBnliW+UEmGfONspMgK/ZrU9p4nHI32iIb3umXMS4Za95w1wXiunGjPWbenZhnlHE
p7NHbjVlaFYcVo8EzPm++J6+waPYHssUCalOeusxMSes15R+p4aKYe4QGBOCakAg4O99r3vVlzba
TE34iAA+Oac0ntYUTrpNxfJxW0BZ0qzUWU25vZ2oW+/iKirWmK1eE670U8KTWhI5FqwX8f0yiYfA
ld0FA0acwwQ0Z5pW2A6ZRV1wguwQriJ65YcxFN+8sQGTnpXHiNjOO/g637wqI1sMClASpinXE+kw
Lfr7mjjNBcwaRO4K5XmQ7WN4SQoxFub9RREnwbs2tBf8V8NUgECBbpzoopgBrrVES7GWYZIIRFzq
2FVLnDu2hQpj0a/9uNGPadg1J50sah1k7LU/a9SltQz9jLWaWq5XAUV8bSEkH7AqCxkbZY00H8Cd
mrvJcDuE9eONkQDaRlp2Alr2ZshJlqe703GsniAcMKzS9gGe1OCWRfVNmghzos6+9GTGaAZIg/if
FDy4MQB7J7emWJvJrO+Ibgj2hZ0+16b9Zrf2HdGz+nPVlk8VQxQ+zlQHb9RLkytaFmMh8FDXL2M8
MWuX/LCVBUuWd9FFxjcf0Ne9Kgs0cXQxx1TcOoSr3MzFh77EgG1buhiGR/8iYuy7dy9q3U/vmqrE
9TZZFLC0d6Dxj0Uc7DLIwaDSyEpKMPXnodPt04y4tzltYyKM2ne0lvYmsPxvtlu3hxonaWvtLWz1
FK/R/iGQwgKlwZ5zrIDbzYYFBCzQ9TF5alLtOQQX2N2hwgT9Tya5CVlV5rgJGJzIpUEPlyX7uKdr
krf+KcdIgRQouaoDeGlOmJLVpfMMwCLVRtTUsThgBKmZhHbUfYyqaGh1BU95IOOKnCRdQ76IRv1b
5WrBKevSXeTCK+lq65zqbn2rTQiUEzHCJ0N7T6AmEQ6MUWt9xoAfd6xxLaC2cddeFcl4Ew6mg79g
P5Zwd3qcVL5TdAjc9PfYMc72bBprY4xflzFbW15EPKCBqRzPCiEs/nAZGM2j2dg0mvS5ALvMF208
DkP2UcUoLD2/cQ9I9SUvwLaqV8oUfKaBRoUl0hc/mA7oXO/J+yvQEaTvfUn/u1yibJ9YE4I9y0Sl
7Xg7n+avh0sGCfFFS1b4vi2zu2EmpTy0iOcbQ5C1oJLLnT+jwk0qwH2CxKh4eu3D8fvkkQezjA9d
mJ2oX+Hvwfrrx8MDkk14JVDRpjY6z9p0DXTgDdNTh+SNcCaEjQM66Zo+XunCdZ30jzGq9M0ohg+P
iKo0GnSKcu6wKxYuvxgIAaXM5QobJKsHDwQZcC48dD5u9tQKtprIab0SkLypzAIUKvOjDeqAt2rc
elmJjaof9kiqOmbCDXI2lp4ejyrSu3widU3d25qwKFaQyOFYFOJ9LtDeJfGzZdX4v0pLw+48vPUt
vRMdTERrkNEFA6FFikBn6vvgoiANqtQ9UIcCTbumzWldhW0sO4VYgOYZ07e7djr6J37upDi0ohfL
JqMmuJpIHwRNA6LACvoXy0xPJavhXTPa595xnCtRRJeNXkq6pjXskORcUW8mZibvQKaENCDhUhmr
eK5uaWkeeAqTyNGBY3EhIRjJ8oSEBKxG0kEIcYwCsNFMQhv93FU8prg6pMeQGrsZTa+WgVog4Yy0
bfaIjXBizmj8NMqb0KYMZZXzuJmsmaHw0UmNc/taRaRhL9pr58f1aQqgBoplSI8sV6+wliGQC6Nr
oIWXGNFhrVTXeSFuvIX0zcJP6t1AXvbid+U67EKBTZDBOKJ72A/mQ1dHxKdFPJcpINxZmvngBgyQ
aVzpt1VYkJReJAQphtqdVSIIJ/pzNQyo+vqO0LaoxFw5JUSAR76+h0t6k4K+MVxU7VO/XMBZuZlK
nWI1pyx3ZbzkzOhgoWcDrnrWijA6lmVlH6wm2wUgQ8j+uWbmB6HDdR8qQsoIKr9x47o9l4P1JqUU
omoQxsbxOu7Q9U/k9E1RQg5tD+AgEOQOxV3wQ0TTfb/wPWr06VCfY2zgOSZ1GG2+8WtmsINxJ2xy
U8PkanGXlaFBT9WRgm2rlnQQDGgbayjesnIsdza5hLiKhhXFX5w0tvcaJENMEZUpoOm31/oMz2yq
MB2Y7j4B0xPaZfiTNQdVfCvs/adGK+58ovFWwopnSsLVjR6fRszGY+FmyLsI1Rp03d8SUrSr+vGO
VS4Pau66RmAks2yQ/HPEzW6FOtKV+Z7F3jf8eOnFGIvtiE4gJyaC0dy/jOQyBMK9zapzk4K7Ex64
gNmsbkWsi7NGT57W/rkFOQ4rpSL7VlJT8GdWt/7QUGv2QIiHaEiWsKINX5fkjWzQXoGXa1xWitoz
PHykRay9cDXgmyhTb0e1qbgBeOyCsNxNXel/Zzgi9IfJ/I7+p7/N+klcDU16bnT9hIuj3cYihE83
FLRgs5gODLlxM/rU0pgxTs3TjWvq+VbHQruhBh6v+7iiC05l8mA5SbIDnWiElL6IsjzPbfqBzhHU
Ns+kjd4XPwhTeY815lqZi8gb3TFV40yfrkciCNPxvmBKuDfKytk6WX+sRj1alwX8SZOhgQHR12/H
brqI0tq4Xjz7iPdj42Wjv2WapNHtTum1Sv6l3V6lVtSw9kKYUg4UKH0Xnbimt/FeZoIlsdUcR9Ek
e9Mh0LPD3r1HPOOg4Fl3RuzswE8jIhBvvUNw5ZIxKscGFgybLLEEWQYTregjbi+TQuxynq9MI4OD
nVd3pvPN9YW4D0C+j+HYkoIEutJMN3Zdv7QDhfO+Mx5B7WLwdc1bTPZPqNg3FPBuhedgvagLMgPE
Em6m1g/QFS53paENGNGQ/ep843OErlwEIX63qj9k03noU0Txrk4xebpDdAooBVHkxp1OYOVRo+TG
TUejc93p0w+7IMxvgHS3BhDGGwMNHmqzPHquXBcExha9KAIQhD/oxdrvfUhnTlRLt3FJlFhhwfAQ
fOU9+pBi5mkzdtk9GFBYqHH+bhau2OR4nViPecCJYk1flbVB2e6nEeXdrraDadOl/Sme/UPZ4Jdv
XEq+KQK3AzHeGbCeiiByP9myykHi3Sc7eouXmcP/OSvtau23yMdG81pHDcGsK92iakyweoPBwKz4
HaAkDXmyZffQdV6aLukZ8DwUhLi4RNO/ksl+jxz41oIaNNVkrnqYgtbBgg6buB9znl7nIufTGf7T
kOMd0l3gh1XtkLWDNS2JZhJloARRSDu70odNi4mSPgUg4gSOWIflp4QSYifXQbV3BxV6M5zK8xDH
bzb6d2x6KKlt43FMxo8GFzQGPaA64fCTcMerPJUnECQA54xlG5DfLG9mmH7lAxAXEFHg0NNF7Ct3
+Nnn04NBngcSrj3T+lcQUDjWfSbLhe/c6W1xGWnTfQoV0sm07tTZ/b4oSfkG3mmnOhZw3FKrcrLi
zWBOl2U4nsogQGvsvhoL0t1qDP3tUqHzj3GkPyJaBm0bluKi18E7OU49nTvritZQCJqIYIdoyR/0
NOB7IpiIU2Zu5my+Zu1CJcjWcAFuO0Zhn3KN3vWPC0bGK1YpBmaEVUuI+aoiUh4+tgWNsPtB3/Yj
6vEUtAuFR6BFZHhbD4wS7zXNs12Vm3sxhDU3RmSsOp9RO7C9Dc9nrIHawEM0BOpKZ30VdrQWfHvY
+lr96IT6sNsQVOLdcfeMdgXpekSoN3s09LL4XV+iZeXm9gvilXYGdEPSvLvx4ze3sSn6cU22LhrK
iXb1CgoY9ZElhlVKMbFtyg8gA+k6Iggviuc3UXTGmrjPI2Fm/AP0oTiIqOlBy67BST4TlIUaH9cs
c4QnszO/Ndg6UMTfErx57SecpTwJKaXmiCr9ZV93PJ9YyNc9iN44jh5CAiKJT/F3Zph61HEAQTta
xAo5Cm98oxT7KI+Y90XkofZZL7bQCGCodfgNW0a1WRjrCeWTmfkz9khm7/1U8IUEPCItvduMpU1y
Y0jvJpqJCdPnsgcaaYkLGZkc21rKqD2+mnX74sn4FMRg9MhwmGdj8giuIDLES0gO8aprse0UM09n
eA7xINorMlzdDLCnMTmXBoz3c4UlF6kbQX9QIGj3n6k+4f6v/QzrhV5fDdgyrL5/iOFDXzbjKfMQ
08GEfit7qKNpP/Q7jWU8e+PdXLk70en6dkjTD7+hP63VBGu5RbhrTRhUkZsx1zRHBGgzluC8E1QS
4ZVl5IrsevsOpvJDP374EVVvRzyMdt2DgvC+S1WS6/CUMwnjtuCeBRmrRfpEKJIYAdyQ/3+TJTCD
9OIYVe6VXen1eilDcVHMA29iplpD1E0NRKMTmbprgewNIa67zr32JtJoCtapxfCQ3PhQqSBGvIkw
aPa4Z4g4EZKDPK8i0yOwm565YDra+DrpMMzdA9pqIiC22nH4SJM+PfU9KGdHF7tEMwxksjbTb+Cc
qwrre6fHhD5kmx6o21Ys/gOmso8uLz+kpsTO4+uhKMWKlUrAOW7r+DFCM7kxYo8EzozZufaMCRsb
McbASzf+YWX5DYGJ9hFhEwJP5p3YUuaVUZuXeqs9YG6mS+yAiwBAuBKPedCvJ5YCDMZLAYc++qEN
Ybyr08PE6h4Vb3XPQ/PSrBZCzrk8860pzxPwD389DiafEQzCeqgN7PIhV4sekS7jxmSEgrAbdP/O
HMVLmUgXCfIX0zlWiZMgMXa/RRSgV551mdpIDLKA5mAY3VCPw6E7pgALaJ8is6jb8d6Zk3tCQe+m
Kb4N4/kYd9VV1+a7prmyU+Ol5CMAE1y79Y8K0kk4ajct/o3W1C4mqbUuFncnF6ZLX0IgWZjQhuLa
TMNXIzAfcOAI1KL9vk/qjyRyoVSyShhykN229uD586Gy9cuh98WqiaUcLeDj2jWk/2W4NThbZmAR
nAyKzPrmLct9bUm82AtNBTR1KRckRtwEuH+Xc8VAui/Xnt1susXfxnoDVMz9jp6REoK41EX+0bf+
d7Pv34ribSTzfFXQ4Mj14IE20m2tkVvpFB8G/9hsqT5ChK+ZXd4XAzJ8KpYYOwr3zed63rdp/1Iw
wQbKy5CU1HO6MrvyNUuaY9O434qYFpGVUSiYjtZcbDKj+mbbyblp9SdXtN9GN99FSO42pRfcehO2
XnQcH6mX3vrh40jmndFqF1GXHHs9+1HpdJUaaXHV+h2SEZKOwsjaNUOd4yzG4WWI+kmDDLvEL2nX
/szDK7NtkDJVRCaEnXdZYs0p++g6EAgWNBMLjf1hC8KVQ0sWqwzzahiMUgIfqSIx00Z3jqDzFHRP
ptViPntuJkIE8m6+1QKWgi4OyCy+W/7OPPtvQd//Q9BnCkugb/u/C/q+YR6I/sfmNS27f4n6/v7F
f0R9zl+EgYBaQs5h25YjNXO/RH3WX7pDDpCF1M81ACT9EvVZ9l++ZekeJTSSa2RayC9Rn2X8ZRFA
57gOmXgMnfzW//qf/0qwa/84/p0tJUxXhoH8lkmk+/wNQ9eFIDzU0El7+DefCap10THX0s4J0hke
0wGJD57Xr/FeAkwlv6MNo0AiEp49OwAmNAenZGqfl1y7yebAZaFO+U62xi2soDtjwGcAg5qCf0bI
pBdSZOs3mRvDIMGVE0iY46IHIBWKZYMMMNthYqRklXh7DF3zCo0Hc4n8jgrNM1KHfagzMDY9lf+p
2BOJeiNISkT7wkBvNljusNyvyXp80bm/fWamaNyuRmv64VWUrjOrp3U/n61iPnkU3Hwi9wBc9DAR
3EtkW+ZaN9K7sovf4IOhrjsUleZgbGzv0O+xxEcgh3JWJlvZ5bpJsm1mTPaFYEncEl/k5Uy2Bq34
iDKSrazpTBGuqJjwtf1NP0EaNnDJDxMY0YCHGlJGJGNEHHWWxZPd2lBvfNTc0MRazWe2GfXSsb3l
SV0ygZDovdD4sQhrO3c4t1lc3tVZevIc+xtmsUkG5CLk76kNNtr3zh7uQT+/YqcfOnx9MxHHSdOs
DZNudiphyFPzIHSn2+g4VxbWFnZPOdUBc9qHzqXmEownpkc9GS6HEqYUWUyXds7HTfkWWq1C2V4M
NyilynVlBAVUjuiQ4nBKqruumA7eYuDq6dOLhfXD2pNBZ5oRv9ZzhJ57xue1eOl7md2koX2Nyx/0
YLhz+Bu7tK9qluExoFVD3xgmteRQBoEkmoYpkr5AbE9vTU7IHe0g2LNZvPMJTIvvKueHzqxtrDIk
DHwJM/iuu3kqDgkl9q3/RnDhWasarBg9ASfTchNxromOp4ASD0ebOCX0crV7FFYqyKllfSeYe0VZ
9NCbo3eImu6ShIPqzNLmvvQszJ+wtMRip7vBpXBut+2u5WQiDmKRMSfiKc9IdXdMhCmhl0L9r6k5
NGtqzbdtVGQHu42uKLVVmPoDZx0NBQiU6hkLx4zI8NFy06cKr8U6HaiNGa54TIvix0xvwC8uscDv
vJSWMrwsiO7QYgFhUCUpv5Wjc7fk3pHoNRbC1YiQBeC2gwDdDIMbh3qDUVy5Wsh6ObbvFrec1nV5
sBdWuITNkN7cLSuzTM/Etok18/708mvTOrG1KQtZKfJCUB0pgRFzNs7Pvoc4VQiigbuffWriLvUK
wm+IH1nPdf5QVZwiY3C2XRhSbrReavBTqy4aIAhgI96As1nx4L7NiE84gNAn4Eo33+uhSTZMT/GA
RMfA7opdIxVgptSCwa5fPve+XtNw9cDNzKREQ216qUBUe0qLKAfj7WR5z3//MGEGWSsDZW997WsL
BuS8Z53x+bPf/hzubexBrD4qA4HQNJIKzYX5eZQ2fE1bESczqLlSOm8DULE1tUpK/TBKrTYaTl4f
/3B1ovqqnj7goQ3x1c4ZnEBapsBp/ENEMjAyAekEpIjanUJgrJ97KAtu5jkVcN//eUm9I2mMqxgK
+e7r/bF8h3rbzLMEoC/L/y8aBV3pfb64AMYVRuMPQoV6X0Gi4hGcijr4+k0FxIjdFPhGLMGhuiVO
6rXPv/SJ5VAvDHFyF1II3HmNhAcN5be2t4MdEeHW/ZhrcOFxbKfJayXXWoR39KFnvozlAyRhgWwx
9vZ16dY3gox4SjeTdc6HYd+TJXSmBn4/znODPTEyDo4orpSKpO9I8miqIj4mLb0rYCzQOV6naLiL
sRDBPaRLoFU7MwdvN9WUanOUstM83KOZKrfFUDqrwF20jbFk3qlxjZrCYPnQeoCVKCFeaFXVbzu8
IPTRky3+m3O/PE+A2GGioZIKlufGZIVqay+L6VGM0ZplP01Jd4WD6Jgaenmqlva1boV70AqzPeRz
+UYzDP+1DRo+agfvIcYtlDtuCt1Ec7aId3J0yuFLPfc/IaS1d44elDcG80mTwjDEhv5+Kfr4tJTF
TR9MLKcomD7BvYdIFN3lSRTstNZptlXkyJKA/jx00bJPQ2DSqc8DtxX9JnrvK6r+RnTbcHXtRth5
RI7W7QnMf7KZi76GcNzB4aCUgD1rXA1hHh6tqY72jhGcldwpsbnFABnVxUEde8CupWxyGrH2Es+C
9kRtmHpfD/BEdswm8tOkVICoBUZkg1bPym+w4fy0LXek6w7imCUI0cg5WmMsLMh4j52NPfmsYaVE
Tm0CGZye0G39+0V1PFe6scfUgsm+NFgGTKji1IbwdQ9ZD1d8c3JaKHD0tyhHaMWRKJ6aiAb4Lc2v
PfXa1yEA8EcK49pW/6VLJaMUfdBckLLNXOEgIOSvYpleryRDliTBxAaFkLyTrmBHgJQs5viYSbWX
2ti03hE/y2OlA/NM+8lxBm+rdLk2swKDvsFRkE14WuSG5ChOzK9DEcFMJz91YH3uwOOepLrzc1eJ
k9SxNqIUTtLqh6UCph0tQVBvFlyRUhMcsJxaZ6gQDuMCTz5C60izyCNWayDwS57XBas8iie5a1f0
GGvH36mzHCXLhm+4OgxSI/d1lv8QxKofZHP60571cvulh1VKUHUhqL2vzVLDNukqqrbqvCsVqNoo
pax6jeBEZi9B44S73KmhDHBBWGJhhal2BfMGCh9a+xwUrb1FH1sd9fhN6ZUDPbA2aUiCo/pGlSBW
bTrXTLe9dKl9vaa+7zBpxd6eukOg6c3pa6NBl/vtUP1AvbY4L3WZdEcPuhC+fPmdqstN7aU5CBBC
3721ut6+Nl/X4NeF6GYWKEfIVAPRnXyizLtOC6R7nswUVxul3bOVYFodj7GsSsf1z1Gq8T7P3ec9
SgkShIh8LIK3YGhLKa3/OnFuqCEx+E/n0OzJ8xsRtqoT9Knc/bxzP/ftpPoBnKjdqhPzdYrUGfvj
NZfOOGJvon++7t5Plas6d+ruVT9BjsvCN9IfhZQ9ft68Tcs3oI7bxOW+o7CZH5n2reIC+9tK3TLq
VlJSdrX39ZoIxZ4cVWuvBOotnPi0L9Y24kW07mMDTEFjOJBq9c83yNfKEAPSYNMI8nXGQ12LkE7/
2vvjNa2pw40mhe+E0CL5jVk57NwsBroWoa/zqfMrTaE5sNJRe4Uf0R7zm+/qFAopdP86o6QgMqap
Y+BbzoHAtc9bUN2SJfkO+jYMBSOlnXrbPgXf2AiJdvocZ6/8sU4+b0lTOlHHJQnWSqMOiYg1WIsU
Wd2mv+nYK1PcFkkODlDq5Aol6FN3q9oEHs988BuAE9KeOAAlVfdtiwmjOtO/Hbeeo22sTHZgiolr
7vMMS0Wz0jHr6kVczMDDMPr+J/GwkhGrjTr16i0B3e6gqP3D13CZBSAQV2rk/Nzl778UfkgbKW2t
nS8fMrn8MM6cImT01EeYlJLx82f0/WhBy3dMgvnRQe2qHzEP+/t31WFo6FTRDUeTGOEoegs6ItRD
+ZEGwdCj9r42/+m1QtMYRb/eE+byq/lPf2JirbLNl+hD/ZlM/R79s7Ntm/H+t1/7T7/7x2tptDib
pZWRT/Lfqn6qZ+4r7t4RfjUvlRMQhFZytZruXYzycVQIjCF0mv/eDC1Pp6/XxkTebAYBV3pjuPtp
zGAi9Dl9SXku1K+FM8YZtLT8GfXL6sU//ow6/O13cHxt7cSkDs2HjxrzSUSGt1Xv+vxzn+8dqgmd
ise3Icwh3aufq40j/72fP0Xxu9JzLhTNqhgmkI+hlhY6soEuqsdj64CJGSh1Nwe4AlA3NLc9xRHx
GgZxFWi7MBLJzaQe7pUpcSZdKdLT8q2UcwMtYZZQq1kC8lhOYZA/o9W0KRbjVqAnFJB1Pl7UUt0f
VIApIagGxcUs0wgZZIpT92ujDj018qoXE5/cBvQH8SaWT9vPjRq21W7VmVxC3tzdohzrdqPZv+dW
1Wz5d4OXkxtXPhbUoaWeCEnx4LlAlLFClCgQGHkGPSz42kCcy0+gXlIfSG3CRKCLy7M9EeJTdWjl
gwutaXOK5aPR82XolXwEgrpsThoPBpZ68hkIkwZ++FRAJPNixr5IzlJmORdRe22XRyeCFxHOtCc7
01/scbG2fW03p1Zu1J7ANmERM3Ho5NA7ybeqvcax1o3AFtLLwRmhZE1/3+ASFHLEVsejhXhmpj9s
dTbx2bGcTpGAixXCsC1GyQAy0iJdknKyiMIFlpDawzuElHQ15iZR54n8nJ70Sqk9uvL+LsHykNR2
ZGyNy0Aq49UHVxvyDfpNEdikj0gTVA7WBseSnJgBUxX6uo7AGnokUqCEZRk3RqTQUgHc05oPMevI
W2/WwpvaLqedunB86YHBnM54qnYh4UnNX3BR++FyVKplnXoWZnWpzO6VENvQ5z3UMQAUPNSB0RZ4
CNjjHPFc+HoRpwpJIA2msVR+iK9NTuDpfmldPG7/vA6YQJJjaMd1LcIE5CLNjsyNW/XXBjmlUHtf
m1BeqZ1on/o89Mg85A9l6tmldp0p54u3UOaZzWAfOovF2Jm+RH+IEN7bcg6uNrW61OxoYya43PSU
IHQKKfxUK00WBx25v/LUqKvN83NEI+rYxgzF5daZPSfXfMUMRUCWtDmpi09tYmqECCyK8INiX701
KHPypw3yegqoS3WFZQJnv/T2WIh+v44hG48wLrxNIF1XifRfld6AlUDUEa1A9WqMZwvSa/EDkiRi
fn8eTmHARh3+H68hjdZ8/GfYNwejKK/rIR+v+oCGFMwt5jUUigYCiFDE7Rbyededo30bvCU5xXpA
TpfhOGvPLwto6HmwJdW33oGlhBKqe8uNyO/o6bkHi94CmMVvVbt452Qq7xfS3Q5tbBNOajovyH2i
ixGrVFMu+k3fi/ICk38VeJdMt5PLftbNM+r0lUhcbogw2o6CbMtYWGsI6jcov/RHEI/pMR0Q66EO
uUtQJlCFocM46O5pTClUTuQGH5pguSXVLz7Urdudq3G4QEwZHEYy2FB72LsY1vgGYfdl77L8mNuk
PjguQHttNKG2ABQ+Wm12VeDD2mq+5OOi4105tUOMVQ+xNKRZE9a2fRXic0FMoVEKnp9G0zfXozvS
7nZHcyU0HCKGrYtjZ4zXVLZIBUvM+qz2+rT+iWJyQI7VVhdmpCa5ublOtSmCxkJDdanEvK574hAL
ZZYLXTDtgDXQmFrxVZbRpxasxnfYURYJgNFNqzwkWRSSvdZc0fO5Zjgb71F4eLvZgCVHPALyzkIf
92E25tfpvKwj7LiUQUIywRI6sY077WYz7C8Mr9DXQ9WjCLMM+CkymUfzvEuzaIqdWwvUk9RmLCJK
KRXe2pV2n2EY3XtuvBUdhdTc7H/YcXkm9h525xzte0zmK6tnE3QRaUWTT9LS8E4PtYAStPaWsdqQ
vnBvF/l0GVRxcrDs+WHSjWhbJwVIkN6zT1VEckvS999Li4CBnuDhteyczYn+5rQUcYvhvQrprYGt
p8LvHxY8tmvT6S+L1uoI7R2NXWPqVIKz5K52RLM366jbBa1J792edBK9eViORbYBe29sIF3WO48n
BToEEuQ6hJKZb9O4LcP1VM/23obdYmkGUbg2gs9Sn81dmpcLcH/Ilw5T/5055+OxWox5nQPoWsb4
fYAbi6vaZAp7sWjJT10gSe2Z9q2xvrlwOSsI7Xl5aZoamNya/3FlI2TKZhFdTRrADieWkRIyPbrr
aWbgGPvZ2XK+aeJ8T1lgrogEIia95WEPGWA1dagPjSnfx2bXHcJC7AMAlRuzJAEsQG+HNsHfTFyg
66L1rgM9P/uakxJN2B30rMqPaVq/VRPNklKY3ea/cRz/fyE5eBT+q+7ddfMzLIt/wzjUr/zdt6Md
9pflOD6YJHoqhmn9BuMwrL9sx7YdVxfOZwfuHxiH5fwl+3g2+A7DcG06dF99O/EXUm2LXp4HZNty
gGv80af7L/t2vsM/4F99O9sy+ScQCqMbKEh1Q/b1fkuFSdt+Scfej28K4gPlkrWQjlQHpD52ivkw
ZyD3y/6Rh3BwwmYiA+rSB28i3liPCAwDxrhWs5CvjSdntwEz9MkhfZmOBqEe/8xRG8ySXV2iTndt
FjVqDgG7B5HLpF1mYW/gMGRTuqARlzwxNh28SQrD9dERBCh3ETymBKL53pkWcjjCCFhAOoyIZ/P0
0JvMGEzrR5JpwU3dZxiYTP+x8FgeLzb8PixSAA2bcJxvuGHj25SaaYDgS0yed2G0NKt6sgTpK7zF
TnSqgkU7hxZm+Vobi12t1sxqSqUm41+TK8eYHnluhZu6dFBCF9XezuyrdNBT/FBJsR5arBFT8IOQ
Euc0ZcBJy6pMCS9xMCN6k1gReE1aa9DvSNdDPiQ3/jCZzJ9eR1C555o13aax0FmFfBotOalJoSln
hgjTqbX92qM0cD+luBnURLEIHe0AbnQ1wC49pwshz0tPwmoxiM2XXc1Hfn5AGUYwsIeuXX04nf8b
bMwq2w5E+G0R9d6PZnKRRHrGQ4iBdC49auZN6tKiiOwN+rlrdKcSuQwAGf+z0KC6EAKXbXLsGNRG
dFo3YnBIyYZp9TlB75xjGHgtRpeC2pfoWFravWOsptFtzsFiGgQHMAtgsrgz8tDdU00VR9OnvPtr
XvvHmfg6O2WcWlut6T9Mi74DOrwDCxFQCN5UbeGN4taWG4gCzdYr7Z8EBDIV7Mf2FDrgK9Qyw5E3
g9r72qjFhpGVAdMMe2fKdYXaqA/0x6FacIBWYVFigKmPWElQnpYrjs/dBbb3mKGWjYXxYknnkFpw
qL2vQ9ia/MBtYNQDgFFnGsXH3+dcHX5dDGpvmSfcSjaCcXVHqpvRVYuFSJbGP1cM8g4dE/vZzLEP
KHOk+uq+Nl+vmREQyjT5XDSoKTx5g1RU1bxe/FpOZMsITa8aIZr+WiGoef0kVwLqPs+VWbhNkeDa
LtB6Q64yG7VqVsvo346zdOfIxWurCv7K14kRd9k22WuY6v2pG0o4DZoH6IpYkhMRYAt0XTbqUG0M
P2EeE1baCvFjguUau82+Ikv8wCrM3MA5AV9jyPrbNLO2hxrGLoQC8gen7ky09xNhiNu+pKPsMm08
kU9FPt4CbUsttzz5j7K2HdXjky6/TvWCkEsztTF/7alDv0XA6Df6XrichFn+Aiw9Y48c95IHxIY8
IHFMu5CAxRwjHMuykHDfcjmRkr1QT9RmELcjuYzW9BznjX+KtSg6WcsD3yy959DCJxyYbIbI76Ft
14zakY1lrAvPjWvdQw/Pd+qfqNjuUU7vf3IMgijlvaR+QA8ur59d3a+PM+hDcSXG5H6eOxLPBFG0
6XLb+jUcvdGCXDm0V8kyvXUNpCNTG8eVPlyQDNCs5JNuDVnxPfZFdkTfL3Z13m2MoPlGcGx8CNP+
Ubfqg+8RuIvs6jWvBOiQMb/1d73fZKc41y/GPM52Rc076pipEIERm34kZ6yds8vKc4u9N00v07hs
xJS+hFbpH80pwbiaewt+iAVFlrwUpunabHA1il5/CWbkUaUglG3q+6vYKMNdmXgpFZAeG9dA+m7I
p0PaVlnbZiY7tIBakEbFRcbyiSFiiC8s0r/gROR2mF9KWieS4eWMchRyjxUf5864FDX4zagVyHDR
Lui566/GhBy3mfBkYXvTobbH85KM/anyZGbOFLVnP50fpwZr5ZxoCP6j4j0lBmY1ef0PDZ7BibWF
uzU94iSntgU2MNwGnhaxOB0eYsS5+yqZr7XE647hPP5v9s5kuW1s7bKvUlFz/IHmHDSDmrBvRIqi
aUn2BCHJFvoeB93T/wvMWzczfbMyq+aVEcmQ7LBEieDB1+y9dreJBrboZTqSO6vhyoFleXQame3z
xG0XMSipdELgnmX2WvoJWQkoJQiKaLGYF0et9izwExWu4qGptsR4Zkur8VtGEIoAyf6xCKDeSFG1
S0tAA6mJsEHdFi87GWFPspDNprFrcIYX1rIWlrWxLAVHPUt+jsakbwNvvCnk0ynhCreUFMA1vG8s
xpZDYFVroTGcQC1iHfEME59F7JebquSLjk16aSeilXnhh6OZJxrhEiH/OPgRjql9dlMtpSMpkYL7
2dehbId14sTGBrPz9yIuA1R12iG37nFpbXAZ0/Jota6+mXBpaVqtnZWNnTLo8TSqrJOM8ZPhC0Sp
hhRANa4CHGeOq4yTWxKUkBkNMGjqpPcUU/2dhb6ILJUCwe3NpetaL+CcQ0VYhw5bMDdRVXQrXY9+
JEGIIQtfMqFq9LKduTTGalx23M93KCfYlebhtybryhVTCGfVEYCwJ2ll5Jz11mZC/8uT+eGIkRgo
k14XIlojph9Gbl2czH/KS5RIpFVD8Si+41b8Bp9i4Q/eqS84phzet4lZwSGIg3Nvhe7OTJkAzG9V
iGot6NoQ/b6vHprMkF8nx9c2Y4F+WaIMtAkwSVACsaw+qHowNrbQUGLp8YbUz2qFIAk0mwifC9v7
SM2Y24kOFMnVpXae2rXKinjrjDbvSYPtLI5LQInhsISZpC7e7O7tPGlTGfQfAfCfRUKe+25KscW3
+9A2XvpGN1elJr6huWV64Jnsrb+2EYxxclQ+SfSRT3l9I+/0gVyLYe2wft7XiQ0GR+TmIS86nm7M
WMNid+6TRbsu3V2tmcNljoThiV6iiLTSBlPxKZ6xoGOwbzL7Zzxar1MZmEu70h8s3XfXQu/qZWCR
hRqKM6DhdoPPzoPorTTGtrp2yvyeyJc0OupW9VkWTOTqTg83RWprGEnRHVnoqjEFVGs64XfA6Y+x
5lWbQa9OYN/jddGF9pK89odWDWdrxFILUv/JdJJrrTMzbbr2JtTKasJHPLf1MbTpgJ0MNwBzwX2f
dMYiMQA1oF+Vy9qFWszRHyzItoDeXiJO6YbmpU8mtSofoyIZZ3F1uBhn4p3dpFvaXO3kztlJ8jtB
Kf6x9qscsDbZJ2Sc44vFPEP++KV3KGV0gReeiPQmb97x6KQblBBvU95sQpW/hkFEJT5hwUjBBTHJ
eAld4E0qYpLMiAllYK92qtSPxEWzLhMedEmt+pFjEtzziyCdKn4sJUMAkMWXyUWeA1LZiSV2GShy
U8ntCGzgAv4E5OdiQD2TBt7hjn+1kIeY3LGPI4laHE/qzL00QLx1qXFLYy2KEGzkBFLnDFR6xgoL
VMXFzmGGMQKcXSdMgfx5Zo8XB5G2nOuT++f3j+6r1vun/ZwaN2qUZP/erd43/b9/yi0x34CFex4E
5pAuy2OC23O50PuYHK65G7o/3Bevv3xaqAEtzQAsi3rP4m4Cv2H8Ylm1DqYACV3dN9HRUditygr/
3n2jRnhVSpeEYwW9Y70NBdCyPP1qMenYMBQb16CdKW5wMG5UGn7c0U33ffXv6+t4GKiAXcogEvj8
VVZlbDCFjOdQTKxDM7gst/z2kM4PTOCTbRRGD3fNA4qrtyTQxrUFDzvqUd7c/7g2IsyUZrfLdBuB
WDUe7AB6Cj0GuDRdtitpZfPlxVbAdc0fI3OntXuf0hpRKQFrH9Q83//9oZ03AGaQgZGwPKBztD/3
h/uqMCtR13t3SHnF7P6OO2qZTLH7nD/3Un9k5uM83leA2R2Oc//wDsu5Q3Xunxozkw182FzZ90kL
hZm5W3Xg7MK2rVMYqn6bEtV0HhuybSJhfJFW8Yx5tNtxF8FnQLzyKeiq0yQycROBj7rFJSam4OIu
DO0Rv+4PFVrJdgZA4iFUENdLmBN+Gw9nopqGMykMP6fUTjf3PAAklITp1fRHE4NHrMydoW1DX/8e
5ZRPhv0RBWDLxUiqDWwruWTFjm0pKiqMFpn9aHTjzs+pF/LQflOFkCybsLuHUXDOvZLWNAMnkWio
6WwbR19Tm28DLZfTN8UVK2JWftGqglCE+sVo4+Bmu5qzwCUuV3Tj2kIQYv+1g6h0sHEPQZn7HGGR
nVqjNRdE3ATrZO4XdcsUayGZpXmOUT+GKqgfe1tSf+oFHt9YHrnyMCGGHJl2ZOS8Kwt2kZEtg5XQ
wuFkeuPTkDYnNjFnXggsdqmML8L4iRA+OYtqH+cTe+uwtAngiGuMJSlW6AmMVEaG4qbxxjnuLRof
Y6LAN4btLzvEu5CAh+EpU0yRzaE6dX1G/88Fg30CI1VZ3RPWhjXLQHCDQVbvByJK/FzUZ2+MmrMq
SDQpsVXgTo/iU2MDJ9P7GuUKQwMv8LekelVTCzIRqMswiksTuUxZGeciS6WTyRqeurSCpSANdYfF
7WBT3y/LRp+OdEyk8xAvR+JuvCCpxiQFoPlRITYj1wsioNaj1upCuOdsGFZj1PEuN8ZLT5QiUceX
ENvrfsTYrfVSPsVDGCL9HN5qL/iu5aN1aceqO+eiZPidayepW/7WU3hXAU1uif4REB109WTp+LJG
OeB89FGCmRiXjDw95rKjnnOXORA+aCx2vuiteYSecFLFrNKWyjKqR4buthM9AtJ6APAozrGpHXUg
KDsxZB+tBTZ6nAMxQjeOz6aLhylXKbEoVZDvOm7SPQ90zeODM5gHnYpi3eUtQI/aMPZ1+jq6Me0J
0rNFCopxFSoyxVTvm6uwiZsVqz2LuKTG4eIqu20Yuh6pvjybiAo+55jZNtOs2U7IFRprkNkJmyiT
ocNOVfFLYdPITkn7QFK7lvhPeJ+vgLKNHV+W+CeWx9zloWloNbD1IqnYNfRromqSRzNC4Bv5/gMa
cYtsRHHADfKES6R/qFkzPNw/okUxWR3E+sq263yb0lEzWI+RmsFlRRnr7ej6TlpIsNWYXkFe4wn3
9fjYecyAtCKewdfIKAswEaKIIDGDs5vlvP0mJtIk7ru1XuFfNW3vILLK/pIkKrxiel68VIncYsT/
gCOpb5O5x9GC+JEUmQElOPaZ7ms4+PpVz7+plvcXUa0b9k76ubMLlki5myzz+t2AGrMEktZCrtAh
w5rZtO+bmdDeKWqy3kgfG5ANj24JrzNt3ns9mFk/Vr0n9ya4lVNwANrj7quaL5HGxY/eIPHYtYm6
DLGO1S30i6AuzrqQ2xg8BclIVXss2vbNSQ3rwVMx6EMFWDM2JK9qisuAWYfayUJDnOiMGyUAT+i5
/ZzURQeGK/6iWq8+G6Eko0jgXp7P2GZqrgHG4r0WyP5sxBnt/QjAbdYIt3m91ItsPAg95UJQIfAl
1yATsg9OSpobq2iyS2jpRBbU3xrfAFrpDk+OiwUpKrgCW18tVEmqh2yzfj0KphCQrrTFmA6kIzre
Vw6adE804J4W+KOUdXoaA6glrc1Kx09bZ7ufwF2u8Qy7q6I3D6Ybqk3qAsjPUOfyykbzKuY1gbdL
idmCfTGNxyjxDHicHepx2M6omuEWsh2AORDCCC3N+nGYenWdp6kDspjY+Wjtfts2NtG9Blwxmy0q
cIr5Gi62Qf4uel3n7dDtQHYZSF7eKTFYcuYjOFIpF1kcEgFuuyDLFbuXPMFjq0XDFkznzkudnzFl
+1dBda8I/VriBrQByBJ4l1W7MR/fEGXJ2XPBm6cj/1Fgy+O2Yvpfk1PmyX0c2em5Swr5RHkNp75G
WR/1rb+cMexYmrzPhvjxRW63LaUuvCjHloSlar678AsKbGXkt8oK0DKM2tINe2Avg+niIQN0MkQk
aTQmBexkU81juCF1hbjZTY8u+l6K4WEkZlC2QESK5rnFnbkK68I4eNL6WnFOC0LVgIUo9pdl0C8q
FSRwTYoHfH/Bg+wH0mJZ7PoU623L3Fr6boGbGAqIKQ2GPhq+7glFkEo/hnr0WF51VwfjPIm77dHS
xNGLVUvKgFkRM12jbiUrziUy5KZ0NRNE3kQ/hcc+xb5djkbHMQZ9t5uQ5UAOOXnZSFFvkiOdhVB9
AftjjjvmhPicsKqWXeFQ+PrsMt1u/BKAjUgaIlAZRcHXB8OyLhoftkaUhudUUns7Yko2Hu1rFemL
2ggJYy2zz1qHAQmYpn+TdYlguszWskLqHtk+nJbBv01jYjHWRD6aAIk/eVhN19LTH7Cw+4hitXA/
Uf7g+vXoWs0vdFKf3aQPD06DK4KOsSGd2vz0WpOxiWntyZRbk78QrYKEUILQLViGtQw6lCmtdSmi
4agALng1wAVo4/lXaA/Do7L8RxvKfhyrF6Fi7mxTWi9at/lwkzQ0CJlrzxoyH0ItpTzmzbixdNE9
VTU2JA2aACeM8LcyqRGolTXjz8a45tzogirzHoIufBlTjxqxmjnSGg+OX1THTIfr0wkNPmA6zb7H
hPvhQDhPiL4cm16qPQRS7xax19S7zOh3pQFaK58vWKsmQlMM69wuh5PwGiRvefmqV279UPRxeHR4
9oPmFEtlZyZswdLYpZP/lgVl+XXkjRh1uPtC6Q1XrSLns9SCL7FPgEEjucZy9h9GDE5gatxiK12Q
pV6rVn2GgSiltV1neiCXLTeadQguipUF4TgJBtVd7+XdMawRPHCb11Z+a5mnaP4uDZNblFsTN1Ks
1SsXk2ySxYCGW2ncLMyoK3to+qXLsob2oQKOEF8LO/fWOd906XaNiamcCjWpirMbnIe0lsc6qX14
KWm6b5P0ydCg9no9L4DjkSXWB2AXcJJyA6DFXrpoNvaRSYpzEKYnBhPbXgBax0rbHGFhthvRIHPu
CBZnFeSw2beLD4DCA7MGt936miTydRaMp5XBHp6NMChtfiMTNJ9ochkdm125l4VLv1bU9YoZZLdy
es1ahbmWb++/aCNErGIY41mrABJYvn50Supg2rOOO9GURxsRV+6uhTfuR079ZOjmsi9LjtteMur6
rgmvWuZucdPTeNrJwNIOMS6ZbjTbU5H137p0MjhlIRb5g2CimKmJ8EnGqA99k7yKagBolk3Wg59l
3rYas/c2S+qFDjuZLB09ZR6Zszmx8ofIprggprhesY6PjzNbxtBKjdE3G8t9AgIDMxNLpyJ+5J4c
HN3WT092JiAMJMWZvfTG4ifblkNEYyiDK8tn55RjvI761yiP+gc3acuF7VvVWritfUgdjyat0K4y
jp3j/cGtu5gvV8dL1A/ZoyxLKPs9yVRuQAlZZW69jXrHOUEoyU/82DhftEcR29+kBE7qz5+1Tvxt
4Ho40tR3DPA5C3rLfskcLT8DQyvOcKqJNBrqYxy1JH7Rs66dBO+MOfbXfH4YvGad5urqdXSqZNPW
jxVRQY6njkLCdKB5MB80B8/xVCEhTdIYCUhkxPvCS/pVnhoXE/zEF5AKXOsEeq+iYQLaIAz0Brxw
y7Apnb2mYncZ6WJTShaWHfGB28ildvU4uxCJ+DHY/+kRwJyxK4rhXXRVtMPT457zoFpq2RidvEC5
S2hKBl9VffSDFE9g7Vcet+QvHcE/YaqftaAwzvS8+0l3aOpgTcHiozhP96KQzaNnuOmmLuF85I16
ZEBI5g7Wb+bbIjnaOWWjZHCbjmCx8BViG+ZmQGtKvmiyyhNZ78uMQziDsXHyBjoWJk4Xt+UisqDp
UGY+qDqvTg6jw0iCqUxL69ZL81jWlbvV4iDaBy64DbNqWZ5UXoKCpXskmKs7pIwDm8TrF8IrIkJR
c+Y0AI57AXkmRjXcGFB+WWB6i5HDEzYMK54WUNHaKHJrLQHZcn54vK87MNRx/VOP7Wrr5e57OCIq
arrsXLRAIfu4UeByKrWW9XSuiWlaTqhKliHD6UXJfng7DkO7FSm3+pi2CS8LySsqr8pNpJVbtwL4
EpqBes5k/aA029pbDvvmaXTK7ZhhfNTTPjzKtL3qriqXXdHyXAfK9NJVt9L33AcGuLfA4F6CbYJd
bwSNyFbO3pkRY1W5t2fqED03F4eiexsBmWSS2a4xVehlTOCQbeU+tQPjqV5CIdM0TUDHRZyV48Fh
lNP8tIKhOOaVsw50iZQxzteWzk2mUc1Lbhff9LEgpXXs35SisnWHGBU3P4dyKxDAk/PShzkXcBSk
u95QX0O3U+uwII9ubB8n/9keRLDptGriCMTvGXpsbkHhoHRvxa1MjobQh1cAUdGqrwX5OFL9tuO7
b/t+2fv9/mckcd3CimhRprkMe7N5llTOi1jVFGvlsxrFhLicEM8tWT7lK81TKScBWqi7RtXI9WyZ
OrMG4TfNatMQ5ITFiOEhaYgeJhjLJmHB6EPKdyGGA7ipdB2JiFwDPXgKYETgsUA0exdF3oW01FD9
DlwOBKcIaYKevWWWqxjLajuvfoxrpArBrGHtZ40qaZ4OibKlB/nN6A+BmZM7aM2MgFn0d38I0/js
t2201RjVHJoRQ40YuLgztlhHH9MfgaXmE2+WekFU0rMkboeeJUJNRC9THOPUINQrI89Q91zGGLZR
lseRdwiJcuM+tdTAEHoqlnflqTMrbL07nmLCisUc9KsRa2SUx3BtPEIvfpM+RiGEWVoQYPXzT3J/
uItz03nI9/ufaZYZb5Kx+PrLHtq3qJJmfaOcUd/3n/z+UTErIn//9P6RU+IEq1HXwYdxqIJnReT9
I/ffH90/DedfWGGat6mtzmGFnC4rB+jnQZeuRxnCDJ0fPJSRICyJBOtErQ73B8ndaz/BVXNnNvJE
lA22gfnDEsjfbw/3TyeTYjSOC28hsuGhc5PxiH1Spw7glzE/N9i4XH2ruwwjuYsUEk5npuosjdlW
UPDGVk3f54bbptRfjdHSMJgjVybZtjkk93kpNUhz8Bz5rLw43NRsllESY6a8f5TMH2HblRDk48f7
H7FIHPah89zOP04Rxf96aGE/r/oOWOddN3uXywS2eyCfmjR1rUSCalfvncvQLAertEgh0AGt/N8P
nVU8KBOVXBcmqEYk2lD7PhFmOWisPStOdhpe2t9k0IO4CBdb6P8XiP1fCcQce1ZU/Z/xDtew+PHz
f+yb9C3/8SeZ2G//8F8yMcf4L2NOZLIt27NNl/Cif+Md+Ct3hjh4rEps15G/wx3M/+JfEOJEYpMt
dNvkr4ihaMP/9T8FX04gV6UlNfjj/weBGFqDP+vDsCCxtdSFxXPgeVmO+Wd9WFUHWJtBIuwwP2Ay
DMLvZODZzCbd1tzOHlOwJ+16RLTNMhMXVO8NMObyeF8Di2Pd4Jxj7LrZxa26m1uwMTflKzUfoTzR
g9vMIFZj9oW/ZX5ycgp902uC4d2JZNF9U5wtGT1VuUOetlcuaa63HVsbz2OYXBWuu2VgcyVjxz0Y
5VPbiw1j+oRSvYcvTsRlkKVn9jotA5yCkZiFsrZK4ECkSn9W04nMaUQkBIwuK00cEiul8Yux3uvY
IDpDfraVfsw1uLIhXJRQf9Zi++zluN2Z6y6IfebYj+CadhBtcjP+jEeAfG7jnMu0A/4/GJckRUMq
nB8dUIDay2iQG5bE2Kp2npWd5hlEYgqS6PptVatbyxhkwfjSc7KfOJZp42r43cFP4uQd2l3Wl3iR
VU/IhPbF4TYHIr47JX5xDBg+L5xBI1e8e2LBeora9FTkYqfygn9SrkTFpAvRW1Q7Z4Iljwjd5wX1
xfP151CTOysfL9RKxFxu6sx4rjVW30mNLmiEuExv1UafBohBQilf/Ga8RtQ4JuISlQRrEkr8Zu0U
7tmxhm02JCcbm7Yhp+PY82Mm+ak3umuo+3sz2HsJXRliWxiBCMini4jHY8wYyquTQ+9FhzrWYJzH
p8jVuSqiU2mAyIbACxCrFZSaYKrMtN9KQrjhwJ57fByFY79WBN072njRJ/vUji96SrKfJ8JP1ksQ
hOziOMhw79vG0a/Ers+D9UjNQLg3qbEIh3ZoHw+MPbh/DsYqahmktNZr0qE0kulD0K8JBL6UodyV
bXiIc1RsZnDQ6+Q0v8KG3z+rhhXKlLyLJP2UQfhZtcN1/jWW2vRcuVzUYroZ1bZO9I9RJ4MdLTRU
yO04h1Qhl8DiuK8SxW29v3qIthd1gUjELrlbmwwTLI/pW38ZJnunxuhAnm1iyDPcEmzY/AbL4WiE
IBCC8RiF6acbMLbS4SlFA4IKAYpBgkDkmpwqudN1fC8S9I+cuSbmyXXXQzLc7HC89qV4ZSt1mGaE
Q5mccIC83b/HqIjtZGXQsGoMei1dqir49LHtLdJ82AZD+ubow9EGbSF4VYAQrxJU8ILrrx0vHWLN
SI9epYo/66ThkGg3GUxgHRkPcHFkW/GJhmfnF6QC1OhgQCVlHZTgeLpEU3JKetiKMdeqVn9J6KXi
YVtX3VWk6lZrGSsbjgP3HdPkszepK7OZIhiuJi9JbadvTffNG0EE9tOzU03P8yuo9PGopQmk2uxt
/sXM16MR9Fcn6hmtT88Nye0dfK+OCMT5R/IthT6qhrYhdhRs+YJ6+IIi4YIIm5TZDWLtfWDVfL2a
RXaCUR4vhBsv+l6+NkOzBs6/g2/+Tqb7FHImMBP8orRwNV/bSTIc5+eWBpxlPcv9yBhIVjO3cZyf
4oijgMnz0ZZqNfm811Wm2Galn4MQ6yh67cFhG9FwMw2m6FxMXtVsSJp69ls4xdkzM+6t1TmvQwkk
Dfwiiqt9o3lfgrLZ1DLGmIZ101Ic09PFqYdLKIdbpstVm6/LbLhoanx24n7r5kDsyKl+w3j2wgLi
6aEZ5FnU+kcICjvyg1VnBtHS0u2z5QwfHhG0ORhrT8afbT4eQYNBCunZnkXrdsQjC+V4jSDv4vfF
g1UQU90b+B3aXTUlMwSPfRjZApV+gblaDfOHkuSg6UjMc5w86UV8aGtrV5npKat47gNvjzHkkuA3
bWMNqb83Vv2o1HT0yvaGWAq4KWk//nCceCPM/2tRtCkwCllcXgOQIRkYx0qqj8YfLsMcUSTUrWJg
sohFufVD5IYOgGAOq6jhbTUR60QDnc6ev9t8YDNLwf8RP3rc2dp4emaP8NZW1VfTf4ZjeaMvQPUP
Q8gMfzaRx07fZq2RkF2cnHTPOVMCb+Y3UWPyHjMMwMJd4L6qmWVj5NxpPPFaKbnjnhguOr292oL3
PAfVIuku0MPeWr5HmnO60cSHA0N/hiG81bK32Ot5f4QPdXiev1dmOuf7O84YzoaJ6MnXxPcWNI6B
XgrWbfjYRUhj7bjHHzXOSDemmQGZSVjrcOsQdQWLlUU2K/sXN67ewKOyWImNjziwg31FLLjT+hhj
Zo6j2duHmCP2AW4njdfI+h2QopU4c/hh+zWNpnEXd82KgWADzCAhBXe4eMhRjiPhGHjDvlPsi4UF
FmadJIhmfCRQOffZVsNbM1DLo+zbp/pt6KGjGLOU7p76cv/o/mfjFI3bPmv3yrGfojA2N/cgqIxd
/eH+0f1BE/W/PkWnxtNe6DmtkOdSzQ8jPZLnBC+E7g6rzmofgM36B51kSaQoqb9EuB5ZS6+eWAnM
D/0cZZfFAn/KJF8MZqvTqGB8uLS5RfoSRhjeg5bOCVdksM86/I9pNzuyomfDMcI9zpO1i/F75Sl9
V7X2xnC19ZR3q25K1rnQ1gRoLLgHEBL26jafdm1vEtKnxhzowtiuGAYQlUYYLIQnplfIa9gtE3pR
Ka05lgwBfntQNCNHnty0m5zm7IT1sKEogmdJ/EUIPjnVwkteiGJN/fUM0yGVb5OEL8NdAHe9+1bn
hguqscP8mqvv0cACGCPommCgBdskKMj2wN04FUwOHHg3hFrTuNiQpCWYxBY9T5BzYU+x+ZFqyaHL
5dkVJXx6+O9J7e6KcnxV5ayQ4m0e1xwevAXyUV1hjFyDelzyZluPhIMgOnC/pXrWPjKrZo5EbASy
EY6/wWQIOyZswDX7LLP+ZtbjLRHFObX9ReW720lGb5Fgd14fBZKFPxT1l984Z38CoP1nmeyZYNZs
4d4jUg0K+D/aKMiTZsnQs5tXTvJZJRCY0xtL35vvDmdgvJM2HivqqMGp1v/wnfGC/NHAQYHumUgi
dUuymoek/IuBwxO9yu3RyXd+YFwgbuesGu19urIhEwMrWkRM8oYU9Jpnn+dS6R++/S/+kfnbWxhH
HJ6BzopI/+XbM7MdLLSaxc5sKeI5a3KcWlpVbj39mhj91bait6bYt8NTJIkaFZxqFLZhPG7/4YnM
qbF/AND99kRcE6Cda8C7c355BQILSoLbsPKYX3w5dFdJZZJqRxek4VhSGDCtcxxkpJVcKqNe56m6
5vg8cwzbaUrB6gnyAcW6dF7+/pnNPdp/PjPPlrrjGIDxxC95t2VCFmg8uvnOU7RQen60QutJa3Am
IvykCJX2WiTq/X55IwA5Run4QSV2C5oLCRdvujd8WCEHwL08dOV0CbbwBV5IhXxuuXURGbK0IRzN
tZ2djVunGrZzCWJ7/TYhQCzkDTBX6Tq8YjcdrlkYH9xMv0yW3NW8Fn3grkAaw/ntrrGq14Z4Zcew
qbj5+S6qWvA4tdtcq7Hfpa0Evw6eFZZG2BFfYdcbnTiqymKvnAXPWjB+JJMOV0ggk7FgITE3NtTV
Z2tYeYovH7/VgMC5hy1N4QCS5apZpDoRZyn9X1YMZEL13Y2Fa774+1fhry4PwYZFGrahS/NXn5NJ
oFFWmIJcb7NBOqFflJcesvT9XlkPz0Zb7//+GxrWX73uwrDmrt3FZfVrzrHXYzfhL/NdYDN8SuMv
Mcl2sfUcF/214ca3cUXyNg4catNMK1fdjXYXYEB2sKjr007ujelL2BA3X5Ah0V09D9ismT9aznwx
6BSkaTderN6nkTAfG/MYtWgC7Hzkl8ito88fJs5D1I7H+ev2LjwrDVWjvRMUoHNXkHIleCHpXeZw
ZL2wRG/03NFVMfVeM9Bajtl3Gzk7rJIt/f2WwLhTjtgoat7ZqlOmJGrl2Q7ZtUayMp1yF42mvYbk
xArfQBgvMF+QLh6YGAbqFK2X6598F30Evf6H0ao5t/NmViXRDsFjngzPQNpuUaSWHS0YFbj1aqZU
x3WxTqX1raYdLdLobS5a27LfxjI94/x8qdX40ZmUY3lEyx5eq3ofzWTCYN/xO4Zafkr07BS64tUs
SNPrDpkYHwYt/tTgEZmBXLmB2oxl+mak/sHBcWZdhtLahaMkYXY8dq37anesfmj3qFiO4xrclkBv
cO+TCntnqoljNzxU+dNgctPi5yBh9ezZs9S6QAGL7dTojvCtPnxXnB2DMcHfX2m/5GnfTz6BwsQx
EICYmPj+fO+ZHK2oiM/Id3P7Nrd0KGtfjWfHL1/mH5mN8i7/h9P2r059qVNyui6aFWnOf/8H12Bt
jhHAoZHDNqEha2hMi3++pf7FW9axYXWjWDFw27u/fJMonFNpdZI1hNshM5MNQ5x0utUD8knWbagJ
F8irqus0URu4DeECsLbD5HOusmtvOsakoUSWt/akMU9adp5mnhPans4Urw4HoZOnByxtBEbXyyaO
312bb1N1yQnR9AGmKKBNjrNseFYBgTwxR3VdJ6QqT+tyzJD8eYvBUVeL11/5yRsyxWPbIlbCBD33
ZY41PYeeOCelIHiQkhx6vXSuUz/sJI3O/CQldQjwnPNo2TccgVwy684tv5ZMGNCsTRGJwVZ88np1
Mxz5CtDl6NrxKa+tE8uptdaMx7ltasPopE8OYeH1A5fHcQoeXZ/RR8O8wKzpkpjuLYaueDGUUy38
kMg/XBIL3Yw+JbcLbaQniZJTN2CHQdKe8kq6qQXbHYEz306vOWg6zGK5rW5ZU6+TynmFq7icmxJv
QLDNc/F9PB2c4IJ+7e8vbkP/iwKHS8wTLl2RLoT8ZQKZm1g6ijGDNp9y+8yzbgkXswb9Tt+Et8lG
C64fC3aVSyBn7UIbom3fEJw6aF9Mb5muQE2fa9o8FGpHJeyzEu6haZ9lgZ2GDn1u3bru0mTDNdSC
h8Y18VTH3zw22gTSMZLTWSxHL6ObvMUmX98x+ZX2udoLMrEKBn85aA+kKPu4YgTQ8c6nGp2LCtwS
V+XL83yqVlP3QYAjcufmGPn9h8PJD57/jYzZkyj5TqN70CDDkJO4NRguML3zteHqud3VUGql5LDJ
iu9zkwpO8VBrw1ZO7aZkONJY8+qQaof5C9KRZ1BYFxq8AZEFatPtXI35SbcKaObwCpwRRgSGAmLV
XDNMF6NCtEURJJt5ZGG9eiTq2OA48cpuCRd+JpAdHVTAW8Lyn0pGdK37nkgSecr2Xx7zPzGF/1hC
/8UpRuE2/2dYHpPtX17mPqictO0JFehZdjfgPkXpMNfsEVxzkVvtcBE2mJzgH64vNEH/WZ65lM/c
oQ3DROX9y/FZCWtEoqzyXRvK5ww93nyfQwHSpWrd67wYaXbye6C3zM+SuFthMd7VFDzlyOCFCafJ
G8VqJCkRJnI4RlYU2QljzRp7zVyLGfY7OJaFKOrFXC+5DEqd4TJPN7BlvXZes5kJXPOR0UcnpWnb
prO3CKEgU5A/4FGFZeNH4Nvn0LQQcCjavhpBcwpbV3+ez92Yiy7OGSHmMI7J61NkScbZie3+iq3b
NaDooZ4oqon8Z25GOa9mLB5sWIpdm5zgS5LMMF2HdDxmDufG/B4OrORt/pn/m73zWI6cWZPsq8wL
4BpEQG0TSK3ITOoNjCySCGgtn34Oqm/P9Fyztp7e9+a3v6zILDITCET4537cmNWXWVNfYtxMFb63
JvlSbByLgmMf35tE9ITZcIUsVl/Ce8tGxx7VY8tl33BynSlfrdJLS7LNDN7QA5dUjPO2KBRhrzKL
lTxuxYWM3e8ihzg9BWLszL+LyoUuNJ4JBTPN/aWJYNMCE7YEu45pnv9gijcCVqJE8azcw3lI1oi7
ctnWkRT7nHHiE16/Qpy2WP2YC8tqocu6RFYCSpTTw4TLWTrquUxRYmP70o3JZzfZl0W11tDrFrVp
IkSpTGK9iHCcvf4svzRT1Sc90R4qJTqoNmpa3N2WJ3zEvTH0UEaC6WH5M54T/M5kYdND3UXnHDm5
hzQsmwSjOiakKMHjFkjghanYLavvoqxRkfYk2v5KeuXvIXbqnpxp+KMV8X1GnCHHeFcOy6pLH8lZ
DeKzzuhAm+NPgQNdyzsOm/JTCH4qxWSFRn3N+smbgtgE23M0TfNtUdoygjo1d2+umm88whk58/hg
d1nKe1xZ+NN4rXR6oSrrLYbrUtCdg43wTy951LGb6PPsoPTxQbroiG690Uk1hzbV5OFm0draNkVe
rIiM79jdHspyOv694Bl6LNtIDFu7ceD9ZPUSqAIiz9fLaTylYsJNWx8NEU/xsF8ePrloOUGal77p
/Tz8oyro+ssFt6ivMQ/VcuTs0JBqw6LCCAJ5obH7l3RmwiOpWOkrFv+5p70R1ZnleNEJ5zL4+S8e
T8YCNv+XcyenTRP/ommxiKj/crpLJ4OOMWHS6WxPf/KGN3Ie9kbwjM6F4EE0DoJsf3O67ISMyYxm
WHiC/qI9LxdWg7VihWeKTj8CPKRr01uKUXtZtv++gK1/VTEb3Dr6LdzpT+woC5H2wsP77iaur1oO
fPIhqU/oQcMau7mi0/9ZUMoRKbSA9TxzckK6azUlfzF2086oSnKdXfeQ2RzSQ11dqWbJltmZz3kR
MeZGRbJmbpPRAvAHme2zrF1AN3GprmxEjbpAC20LtE3VAPF6yXmvPItw46iDxaa+zEXljtvpxa04
Iva/am2UFBJmv8v6Ime6tuIYFxwkUVZ1S7THtc7itKw5dwx+FzDHq6KWnyrhXKcfXkgh3MZY7Noy
ARZ26DEwL8/wNGpZh5vNYk6pBrZ6y3O3S88uV+Ry/zW2e9eMe89cI43Vh+XVlm1SqC9H4+iQXLHv
rwtmAstVkdjisryIi95fIy8vygB4ISKT42E5aeAkfNISC5P59GfK+AHQ7bOJRJyrbXZ1yS6o6G7q
KaoIcmvTsO0TEK55SfKo+U3b7smwKBZDlWrtf9/6/0+twv9HrQLP6f987n5fJuH/y0NNSKP88z9O
3pdiBb713yfvzj9M/sw0/i+CZRmi/7NXwTH+YZg2ip6BrufozrIhyYt6ma8b5j+WigOT9gzDEjpf
9X9G7wZTeXaqJguCtZiTAb78N8bvuqH/67YI94hqqgLVSLUMzfhXfa2L9CSvY3xg3HghNc+9zYXG
RlwAy7fH15pR0I2VBiTU2Pe+FJp5YqzaA6yGL205W9x/brER+PEudvUYUHfqu7iFtoWiHQwGZr6Q
QbAOpstUl3AOVfdPHDM3YbGNcfAqjHewcGNgYzEbrLHwwwsgipjFR12jQBjPU0B4KxuJcmtzF/ij
RWAc+/e2pRLTN0PgtWnNs0FQKYu7j1Zl1UaUNPM83ukFT+RydDfUGeE+NZepGx0FmB7W1FmTq20l
FOAal2MRRAcy/6Nfq0PlGXXobvMyWic8kjfMvJiVcuJuKM5smjK9s0wRIgMjtmPcv4uUvvCrSCuP
6kiLYjU4+4xc01aX4zOKIT2jFLucFHPbjU50LDnDe1jJmnfFGEdKsIxtGMculbyRwNiFPyjgejlY
Q/5dJ4wmcgadfl/oGrbGzlwpMD6J45jwpqLmLS2i09QrkhQBnQJxtJgeKoNpnbvXuaqOXWFrh3Qw
vmoaojwHKPZeC/d2pJlPHCKId0XVPtfpD8szmZ1Civg6qmMPJO2Y4qxRy6bPmQLkzHg2OUCRHsAZ
HwfDzaDPnBQ1jx5LTR0qYehDsCO0muwWtOSDE6UR12ES2b5x4URSjCsWNjTg0E45kp5OD5Ls4yXu
XQJwbvncWzyOjG6q/DmSJkyEgu4mSb0ijb1BU+PfpOeM5rhhUxOQo3xCe83LuTqptf0yFjQlGyZS
0RSo9o1QJSFGGiAwHEzE2iz6CymRWIOckJ5FTyjgb/Ml6HjG0C9EMWR4o8fG2FRp7DlVCWQsyx9U
SgqPhkVZALVlCcWBFvJtMpersTUfawiUN95Q3IMWighgtVJxU69xsakoKW1oaR9DmCwhVydJMdDb
EBrUd39r/LorZGX7QdDOtCqM9zLTys/JA3yTBn3+SOJu6RJreoAuvcVgBzUpRiXKSzX3Czu92hRS
EiIuQ657C8thNZ1pCKFOqX+ipq08yjG7Obm+jrr2LoDMH6ZaMvoJJcwf6+SCGgbrMZi7yjbsxwCf
eKljbtTycEfArT5FI48PoxXGXmKQBq4KYt7BKoG/kpyI2TXHVpkfq6JPdn/BdfN3zFT7YEcq59Es
u0N8vyCDTo9FGHxnnZOh2akqn2vuLKXm+UZWLrvjzFo87AxBySNSMKWPPs0dw07h4H6E4q4pH/bk
PlVRXV0TgsIxflI+KFLdjj/Fzom88QBpo1FgWtLTnNTJs4rzWYFldprS/PqXPuoY3XXUx/Sab8ML
6ZBjYY3xcTQchY512s5ErBP8dZBulKbfurIcNmYBJHWE8pD0zJ2akUjTAKPKbauNa+TyqdZf8try
Moee3VzVoksY2poXuxA/NMV+CArriSXIfhiG7lcuIDk7D7CPFlmxRjS3TktHOfgFY+12HREYFQJn
XIFccpIChIhVXcYwsk9FS2d86oD5nyLyi11LbF44jKnKCgMo2CjfYWDpESUw1myDKQws3Yj3R/9g
LgAbsUrcrSq774bRWAjNeQvqN9nFBsJGK+ofu2NsOlLS7bcMZtdD7GQPPl0kzpEYxHMaB/omMpIW
s2RB9MrCiFxMBRHUUHmYGams51H2a1rVfoUbvNSGzLwSQgSkeUtsi1fcitFlcsACxFUQ8HOPV95a
4j5Tdqvyn4y9ynPdaUuBoh8LDp6qiLv1wj3RSHGNzuC1Ydzva03P1kpAPdfAiIWumJQkPg8B6bSp
b08/AbUK26aCO0ViaN60TfUam1pCW15t+Spfg63zjagHQUqb2uRKjM+5rdJbN7Zw9czgROMyQQk1
/zM71aErtNaHhPEn08LM0xMmuzUxE3sCpVek6drQ7IYgoLZF+6dSwcCjEoEGCKAbMq2fNiiV3JTY
tziuc+YylpzSjKM6NHTaiUGIjq7cMye3T0IoI9OKhfM6k/a1CKDbOHfzmYWDfm4mHOGQsczTYk66
e1o3yquIwuepoUHQLF1jP7mNV07Dlzlmo8eYCnnAarI96JF3PZzRzNPgsa73DEf6G14TppXmo6OK
iA5bTfMZq5M6sWITuBa/RCOix1riChgnbs06M0K/m5V1noizEYxgSnLb3WhJWHq1gURvJO4h1VqB
84mQw5xizVfVs9Ob85KbgBxW5urOyeOveSZXPSDPryDr0lnjbgvVwVVGPj9szPySCcqx2yybmdjG
2TqzdP1gk87lkR2b64lexoM1V+sAFAn+LkAws1G/GhxgdnpLMlHLo3wdD/kneGOCn268n+fEXLUk
4HzdHLlKuMDSCp2xsBt3X5QPlhWHz2Om7LKxWgxv866Zxfdk2/I8x9LA/2uy+LS/U+ZoT3mzI5z5
ptlDiX4Vvi6iBlyCcE0DNEXPU0Qyj/xDBQRHMQgSbhnbKwetq98dK6l2VRoOvku82A9IpXh2Y1tb
156zu6a3+yRQKKln/d5Q6Ko/EMRnp+Foj65lreNcid6mZB+PTbBzdArP6ddRNyIfg4Nphe1r0ou7
E42PTa7JNwgtCwqUAtC4M5+cQHlmWULjk+2rrYGtEX3jWUnCHD5i3uayg6Eeu1B3CagCP2m79E7c
tKD+lxbtSmXNUysj82LZBG+jNX3oU9teNGaVvhufrFAXn7Ca6RC2h+DYAm5ySOsdpRxUcBCt/WlK
5y0og08JWWavLlwCMgSk0UKq4GU9i6fernE7qNwvWthvHKcKbybDw1UtZbabp1QDcwXnCW0SUdMc
b4J2lTNJkJz6E6XcWTgt50D+0LBH+aBVx/ckYNrTO4S1g84wr/HA+2GKwiKjp0tOoHJfJoP4BSjE
0pieBn36QYw52dIu97Rlc8Kl63GuynA7YHunqBF0V01X/UGhj9GeOsLZ+Y12BNKXsjy4ODae3JaL
GKBi/2csLK+0KmyKDc7OQG324N/WaVHceasWgmxEFW3LGMAK5uxkpDV5J+xuUWhbHnGtjg/FxI6m
AR0eI/lkEYVmn9VnVO+kgbWlfsik3b165tm7seow2dtVhEKrmreubB70YR8UtfPhBIjuDX2Ud/wW
BtGKOT9Hi4Ikw5bQ2Sw85GOKdUMJi7pQ/BJCka8sFw52iHidFKGyUha+i5kbv3EzmCSLhUXxj/rg
kNOYm1cxmPW30bnvgV5Gb6oMHK+nLvRhiCmtmM1hYyAvWWHxMpKFR0ApdU8lqLhusrjA1jbL9+Ah
N6JzYA/jT0j2QAo5v0+NcVds86tx8+KWGz2V7d2Z9YgVxDHSbSoqhEMnumpclrBeh3ZrDW8mk07A
WOxKC88t18Ws1T/QY6uV3RDxc3pxnGVGHYryawSdPFYYy/xYjZe4Cd3YY4N6qNkJNbmKwJ2LyE4L
bRA9WMLPwkh5cTpBtmfAIg8r41oE5Ee1IfkunSTxG7jDuyIYXyt8IFWpTJ47ze570tfnoOLHj2n0
2JlUw4+ReKFKo8X8r/9iEBrB0jrUP3fg5IwoyQEqFN8GdeaJpXfkQXtMQUuTq65HL3+bEjh60M9Z
9BmEK77n7zcOi49fCjgmRcbXskO/l4PSYEEmwcQZK8ZX0KjyhQCuTUJr/HaAacFLLoh7YPVZDQ5R
G3XJNZZGf+hCCov//of1eS/V8lFpwc8VKWRnGe0dmytOx4RcaDBW2ICdR71j9FICiYCOB0xy+Q9G
2vEQ9cO7BhyCNk7yJIZKVn4pD/Smek2cfwDsbSGO9XpG3zpyWT6Fs6/aJC+55yG5B0v4JilLA5k5
ftUmQsAdOQ2lsaOtZo451CgiJZEOu39oumNod41nStFw4qyAcAB3IrWeToeBveUaG+6ybba+2opK
nAy3kOem1DT3QftUjcRFGifiTDeHG3CRxSqb7N5vJ/lYmbaFRa9zcEjd5sq+FUSUbPllJX1yar8l
hkTOD/E1Mzuiq9HgeoHWHIsxDfekO8Vp7A9oNKAOWgvzXSnkWVMCSVYdwJTpxFd8ITjLZLwOs9iG
fGO7ZyJ0L4XENL0g3W7JkG41GvTInLJBlkl80zJ7W5rVj0tN612Jg4KgmZIQKUS+SwKavKK5f1cG
herOOVcRXZ23XMc5W+BN32KU6wgmMWlsFiMxgt9gtPc5dl2P9uZ3ENy7qe7lTs3TN2zz74Qft22p
nexBfhE3pWQ5E69KfZYCy1frchCtiH/rMQ+tPpivXTu9k5vbzGqzUoc05PhBWDW0Aog7rGxSnZbK
5j0Hk2OSx4w30dCoyaDJvgIwTJoA2xyn4hrNbpcTs9x1ir5tJgcnG88ssugm213OgCvS+HiRq9JL
pbXU3KtXgecLV/EJSrk4GF312YPD9zra4pQGICQoNDj2QZZgUX5JBufTAgnLvfuQd8lrYJTWwW3x
IIzqRVBL57Ox//tCxQx0oyqTXRVQutKUPDjoHaFGoF7RqvgKCEg/BgX3sYQBsK56+ABDUZInWC6/
LskGTkHIB9JNj4Hr6vsAglKRMfCcMhyNVWod6sFNt8wQrjiJvRZC/N6dsmptZ/CqUApt6KrkA7VU
7/2Iwjpfnbo7C89j1BnscTI2kVmgUzWOVX5cGwO1xcC6gZ7XxzAuVtO1HGNtXzbEenFNw2E0w2Cv
tN8KVfZe7dqdl5Fb5xBYX5xxcjZRYo/+lI0t4X3eSBAOHace54mTlXkQRmUeaKU0MWx0xtbk9cpS
kBPFpe6pGnXL07Kmud1wF3P2nlrtVe+i1uuGYfILhX0Uexl86JSb5C60EDVkBBzI8A+7oZp9fRit
hDS3+GeehzEwfLdXbjn0Isw7mqMl66RldtPb2Xp20os6t/M6nMvY4/H6oloTAUVLnkM7/c6cVFsx
rhcbhT44lb2ynqREC7CarBh6loeEiaPoS+YyFPPaQyT9Tpt+hvy9qcbsrus/1uy+ZGOEvTpxVgMk
S/RyA97o5OjbVF6zCSgeHrwBAhxIj7TxAzlqx9huv7RK2yGcA8zS7W2rOw9xqH10mt/kHQj0Tn1v
0QBh87crk5qLVdtRiFAMqzloQl/GiL+G9kmVHvuIqoWNMZlrarA5xUwVqTv9p1Qq93zpJtf90FHK
4AVWiy17QBkLnfBoNQ5NfM3Uryq93dBKr2KsDIUfMkOm4nC4toB4SAZjSYUJsR2jLD7pbPW9tm5C
9HmsrH1T0raxprV6JSZoFpOpfQ9jKpHQljMAygjXpXUMlNDG1kevW7Gwdga+KjaLZ7Vs4zXJAdLU
5uw3I4xKuHDj0mtqrxURyqvdUErvMIXz+w6IL13MEb2e4BqVaCIxyAm44rLe1Smh6ZmizbzCt1f8
VJx1KRsJd5HdO56SjtfyWdrtdhjx68v6xcVOS0ImfWjctFk30YcuFcpVzRR475yQUbefZcuCViCF
zPqF+xpYTQmgM/spWy4HHdS+CKAhmvVwlkoP1TWAqaFP/twDJRNl/qniW67A2VQUiHiSQVESLOAm
AcYUSuPnRH1ob/CUcw3qKnmWrDKOcWBB1kpL0Mc2eS4U7FkMCus4f0Ti24nlN7qhK+P7GGbdOjEM
PqD6LbGS98FaJOK9qPnkNCLBwu62ZmA+ypBfuGaUBxMFuwRzkJxwdBoMfiKVPS5oqijzbwfox1jQ
TYNZ7kCpmKcCS1kLdsoAXCxSUq26F4tjmkPVUY2VhxLUImrPNazjp6gvQYhCEWCF38Tsb9gc3bhH
AJM+Yr36sfQsZltpvYb9eCkojFyo0GCObghM1NIoX1FgWFR3ET/HJ0A4WWULwFXThrtAXTdalW1Y
1JQVg6yHuqWZl5mQr/eCgEzxSsMUvkPxE8/NcyZAw0BUjJ3hpQksKBnjnyhIQAvXE0Z640sZK6aS
mdfHsPJV7WbPA5nVfj8nOeACjdB4gX5kJqBBu/QTIj5tDcP4zUSX4FLL7cPnwEHlInRkU44Jezey
ihWW/GfDMvdTmezDiMxRQyCzbN+LynwaOAUMRbxJWcwxqeyaHotDaEBGU7ZZRu+qXaC64nfEKW3w
gcIZTkothhpjfDvSJeKhzavWBh7YtekLWXJ+xqC52ZxC1L7ir5itgY5t/Mkpv5CBH+ReZIyiDUjY
9dmo4TuqKq3B8wCzhskpGZfqq9XFMTCnfTGQzY7H/GU0ad5tNdrDE/ZlrbqwstOfSexzhUoWM11O
N062m+gX05zvOhjeRW+mICLZPxa5s7bK/FrN5VExHlL4wkr1kvO7F0n74HJNhVTIV5EfVATgZigS
YRLokDs3YimPbylTp2u8ow8FrLNl28VqFKlcVTVlq3XH3lqayj2XnIKCWLwkxnOSOHBt0D9oP8Rv
BHUzBxwU1uNvKWjuKhP3meHhRHvr/C4dEmxmYMx7I1a9OEFtcQf52+TGpTWpvKpQtTunW+ttF/uG
zDEMFD8TOtgyCouwvOIkBXZqdbdqzsRepZkCjcMzs2Rai2H5RLpbs/iJUqcP9q0rz0HSSE7loPDm
IF+T3rhmfcDGFDGHRpYlqs/Si+MWvGCO3aJXDebGYDrnYPyC1vhBnJ/WedApcmlsDxBVtAwiyUQj
EeIp3im2MDtRVsyIVeqIwaz7JKeJbtfIUqLkrlM63dPVmK5plyee03DGrCUIgQikL57aYjop3FY6
RCtyxIDoUs30GrsUe2yhgMyzjo0nWWwljz8tGQ77Ua0SL3MjT+HSZ46bqB7m0WilR6Z1wtZmjEAG
dEVBMKe5JbMPWeSwB+rw1/fmc7jUjAwXy9Q+8/RPFfTGsyOZENRNt9IXSFgzaUSNbHPYQ/HIIWmp
uLNSJqJdX6+CCAYS1Ee40mItc3ZaeR8bm0an7T3uaA1xBRThCvGzwuPp1iFx50DKVW2Wu7qvu4t5
nbs/amkIb5gLh6fcxLZRahtdmQrSy/3TpKsupILbXMJnaWwkCdV2JV5vOEC5uwx2mH2nBZb0MiE8
1hLH08cOn2ibEHs07dIzgvxlQoWrw/CpJIOwIqz/mrTgD81BXHsWLVerdFKJ7oNaiSdNYnXVIUCd
rVrqi9vC8NrevJVNXO8nKTi2JP1XLcOn1qKsUTQh687SVVPo9VptmruTtg6rgWv7tg+Ce8Vhct9O
VBphV9FXMR0lqxKhflPP3J2OS39rI1T2IoZ0HwQ+ClNjtzaFFVdKoJ7wHPZEPfRdQvyJn8v5zenp
8qDE7axZy3EkWDtZFdM6il/rSSkfRAj6tuYybEkldin8OIINa9kXXuSqL2xwa88ubWx5aCLsQNI/
XaHoq0J/DhO72icuhzDTzYyrGs4fYJ4trmujuPSy3mRp9ZwFGFQMUNSeSefyKh9KX8mCz7KbUwRA
7DL9UqpcTulWT3lZrGvCr/oX1H44OB0Mr+kwGtn30PZ+o2NPnBXrXVj5dQ7DtVWU24rc+Sru57e8
oS7XcvP7aPNDqY/0mrDyoOrX5sB++EO3h7uTI2G42qCuSxNBISQ0q+RzteFUUQHsIP1v+YLBOiF6
CzT2pJYrNdrEgtZrbWx2zPS58RWYky1QuImGwvoeIOlEtAqtbCgz2BnbQzYEj0pg3xvYT2wLkP5n
d42MmaxU8OA297jb0J9izCAgQLog1hvdbaoFlb82Wnqjpp+SL05E+JtN3yaeeluFKqiVjP2oW7jp
cEjcmM232GZTfCmz+qMeWq7Y9N1ku2uN4wnYArQxdHelnBDDbMBmRv+QLGcD6qnYzpzb7NUamRzK
xGLPpVbQPnuOKRmnFOQuY7uwF/VxeGW6SJLHwJFgY7Tpfmfekt4UP86YQvYqeZUh3NE95UfGp4G9
X0+y70zzx9B9LCZr9DS99Gx3OOmqxfQVjnfWW481Ib+5SWiFT9a2FWL8bD4aO1nXoM7Y5YlN1DmY
oeyzYsV+WHNqXamYPvqufSvN4LC8Vm3iGSvEkR3rlqRs5dbEGJaR03jQeLZGYtgGUX4EAljZ+Zur
w6VUrRvRB78Nttbcv+m6feKTdIfU18HtwzbzG9Nmn8LqAzeR4hudJXI1sjOpC3OdskjV7XI+UeGh
FTNHnXI645B3qNDQ7s40P0VN/jYidLRG7I92f8osGN9D8ZyKJ9418pbjPlLxbTAPqUf3ag7ddfm8
OgVBN4uv/JMXNcHzZT0GbfMxlKhac9z3K6vjrD1ioyrEvFKCXTAMO+jIMTbkmkcLRvKVQFsvjRr+
3VQ9Wmn3CrCLt7vhCaDfdMtZKa25iq35gV6JNSCaDePs99g0mlURVxD1H3NtieXIfe1MG0umW2qV
CNFX5kvU6RsyJYegy8/EDek8TpSnMa/x8QyPpETBe9ouwxpZx9s0jV9GZfxmquilWQO/FNK50SXg
aYgZE0jfjS2xp5S5QQNIRi7oy7IX10rHtdXJ7yJl4Cor+Mlj9IL2jMFVq/+mM8ir0+1hXQLxgbB1
TKcekyNZLLePd6obbvNB3xWckrPZH1geRfcQUlfeco0o2nSOhLaNYrnvYvmkx2y8FWMztxPUuXIX
QBknZg4HkKlLSWNMOTJV0nwSAliazO4eIAK3CmdaN9/Sa8TcBoScXkTrLMrvy4XfKqSUU1QPnmlF
fxmmwuvpiqsN+y1N5LFW3AteqnXTOs8M2t9IZ/mxOR45YbNcVeqrRlJhpU6/uYGJasyax4lbfqVZ
IR9OPyjeoOVHth4wc8VeV+tt1mhLz96TjvpQsn8pMv0CT/CSx+Un4+v3ZnR2GtanldSzrT38yUXu
54w9hTL7NRsXDNsHp1W+Zq357jLxPOnOcyPR3REjvvPWepoSa60o0F7b6oU55gfMerMLPlQTDOnc
/CaVfM7zZJOYySMz5/2w9F1PDFrxV7h5fFX7LUkAAt2dz5BqE7npl66CsLKMe04GN8IDjQyzm1uf
WPdnrai3Om3eM+56JS9PnYzf9HJ4H1oFmKIw/D6xd0mWPcyMYCEoIW/q9aZKeAAt2K7MJe4d+zxj
9o4VPuuG9lDwmRiO883PuqoGCQ+r3hbZs8okzeL5WWnZQzw+MV/6CSbnUoX6pUmTj5SuyNCOd/Sh
nWiivzhwvg0FCJghjnjHfiISk3XSH02lezO4qSxKEq1Jy/yImWmiPqZN9J5n8FBqHT2PA27HYsIN
9moq5smMIoD6lLnbuNGi8iJtAKs9wxS1Ha7GXF4HvT60s3FRMrLIgA+4FEAaJCew00+IS/eaZ8qK
+udboVHgOc3rtuDSZvU0NXU1Odyemf7QlZyfbhjwlFXrhRlSpNW1R6tYTl91vaYhZLav5gTSsTcx
v7j5JL3lYgn07CEIoQjUG1lCuorQr1hn4CbaTZ16QY5oBYg8yIwJ90S5AUSXr8KroJvMbfMn2CDr
3pg8uzANLHnVulXLK1iYdWffjXjYm0R3sckshZRv5pQb8BmQgOzpbluLGjN0KGn1de7FOZ70B1ep
voxR7sK63MpsPgVMUZt5vmRJ85F10a3InlwpA9LwNmb4DzoM9yMkgUIpmaRo+qVtkhuNEPP4PGjV
50DMom4A1TVvUkzvdqets8R9kQ63XC5WqWjaP5MenQUqOGORbakWTDF1tlNGXeypOaPeJdwltg1J
uGWygS8GpuBxcNHiMobRSXGOKagPEvZIrBhr8HsczEqQlSS7V3hu9AUDihdbAXMs7vQRkVa3tWem
W2c311e4Aw6ccXaRSF9Ez20/zCGvPh9V5IfSaHa5VnP5ITyZ4oE978/E3wdkYF132oza1aqypyKt
t6HxOM7RazPUd8s0Ny7bCKYDyOXSK0oaruJyoygSgdoEAKaJ3+XfBb77qBruUVbyLIG4rGodq87y
D2YAxe3MhOYo3dMYQqqTNMs0XCkyetYzfdP2xYtNy+l8NjVgX3ABlyq6fgutk7Ip5s/LF41Z9drZ
sEll9KM3kshCRr5ELx87uYHZa4ARL/K7g6VEAO1NMvdLb4KKXa15U2cCwrTOzRzgiP7HKMNjwxhx
fjHmjsgVzGsFfnLkeJZAFFFqRG42O0BRdATmJlHgfWTFQsfzh3HY1XZ/dQMLmVDsg6G5Top9nkJj
H8p2G+MFFW99h4g9PfVz5I/RtHOcjjLE93CRMofiJx6cL9RWSiiYgUp1ZYX2V+U+M6LZhUH6Ewjn
HMgg9iar2jtq8zkH1i3I4vXQyb2To+BQQMI/oK+UBp7yzBJZZskWCc/D7P2RM03zTSbkaVoctGTg
rUw6sZ55anl2bsOdZKzqxW2GdQHbABOo3BMGCsCY6e/Lkhk245uVVbnH9MfylOZqOS3RcAoaDySB
XZ3lEdfE2ZwkKZO+P+TKvyW//sf++V/ZPzFx4tT8z+2fTz/jZ/P/uD7/7Tv+6fp0jX+YKmAj9d88
msYS2f2n7VNTrX9YBntQFcfnX+Pn/7V90uXnWgLgC+dW7E4mEeN/Epd08x+OYZrCEarKHG4BOP03
bJ9w5f8l9EQSxcTB6do65lRs5X9tof8hYKcCaOirokAqjGu6BZr+XvVUz7RhRoGlbZ0tlwVPD3BB
hAFEpHlCTnSZP1F7OfElegqRIQAUZ7oOsN/6hqDwic4Mw0S1d2Uxb6TaP7mCDY3hysfSdO5Dq53Y
b/u1BBYb9Di681k8J4pVeImqNyfTqD9z5CwFj2aFFXCM2BdqNgcjDRIDQ7OuDHY13Emmga8zFEkG
CvkJblzMpMp8rFBmmcM6XpEPgde5YwROBY2rY/ibN/N2cJKNCaNA72CYhPNSRPeH2Vi4sRLdXg21
jaRL5Zyt6T6g6lWKxLie7T36Dr503J1rJ5m3nda90Omxmrmb+cXyraJET41rScpeoYWyDeVZTqJp
iEbgVeHklR21WEHzUTmwqmpx6v6KZrrcM2BoYeEMgOJAfBcAXQ8RvLxjMSj8AHpIrUgf6mfmSVBf
IX7+/ZMYK/389/+0GtYi2cWzYwvtMk+8z7jr8dpgNuS3EM0Jf/F4bBTDwvc0az7AduWam0X4gMIW
PhSVAl1+mE+Q6uN1nbYjAglolP9N2HksN65sWfSLEJHwwJQAvSTKq6QJQhYeSLiE+fpeZMW79aL6
dvSEQSPRAmnO2XvteLGpQ5WUay43hzpqbs/ETJH6G9MgFim1U+vRha57qF1lrexSJdeqjl5iYiBO
LNjlZohTFbiaF50uF+w7tJM06gdlfpT+5O6ixSW/AW4vU39c0wovja20Su4TbcMKnV85S7WM2mtJ
F2fJuzo07dpkI2HoKBkrF9s3h3fQa7l3NVaue9XOFHK0SR5tNblXjOttSEIj6L1CJbdT66Y36Vgg
3hlIueqTYQhagU6/GKtbn+b4tZPTd8PMmGznOO3CwbX7h6qFiqoDp/f3SJ7bJ6HVXIg34IjRw+WG
QRy1NdbqFl7HCpqk86RKb3XR8ZBrXxxNoVg9O11G0A97xBl3xzrrzF9T3c2Pkdk/q6hWH9lY0g1e
LOtOscg5YF2fqIqJkRgxMRxnjmlXi7XvxtE4gCd5oxrdwjjm1WtBfDoAQ/Q/hmPiBs76G0eMqPZa
44HO1fzlNdCDRjmgxMFtodNAe61HTvHChxVlsUzEPH6fjHn2phNuzIas9gjQtbEVAN7fdKPjr7xK
QUPJKO43/M53VElVkOae/eYt8V6qPPpQBhBQDZ0fkP8n0jCWXYIvcuN1ZvcrXzBWR45xsqMJL/aI
1HkCixz68xg/Uxmmh8DGd+1Nfvxc5iZrTTsWm8uj/mhs9QHxV4YvGTbkML+4nf4y51p921mg16e2
y/deZFMM6Tr1Vb5ruozuiaA00RE2x6JU/k030eeKdccnUSX1UP0ZaUBRTT4mDkuLjJcuOpKuIEAp
NFRtd3CU8eQbFobJIn4vNRrrbWwtt7Uu5uskR65llBPwOE62YyNN9zB5FAyKwp8eam2cHirD2A02
UmCCedQmO98PRYYVfQol8fIXrLp9ap1UlZH6BnQ75zsipqY72+pHnO/p4c9d/JY5UdLpMcVYsOqm
Sr5QGi23i1drtIO5SU4mK8nk7Gcqaf6Cd3xBBXkCdtXd2cuQP82oqJ18fHMavDfsH6vHripu0qqL
T5dbyA2hOSXEbuecE9PM4p0RCG1qOcdXc5qLF6jdodfa9iPoueG2tf1nhFOsWpyC7YpR3PVkgFdj
h9bIoZlJ66y8ttoJ+Bb4BfhP2cajnZiv5GSmx8h4tAwTKGfquZvajewHaTktLJGo+U78LdEY6ko1
+OMdeJTkWGN8rJquPfH74fJXKiHmC/iG8Ovn2NK6B63SS+y2QoSwd0g+kDLdScc8xUKlX56nn7xC
aJ/TZtCBlbjx/KJZlX0AyoAz6HwzJBDLCtuhMfZtZ7Gj56iC256/WDhIj+5is2wsS+8Xa3ZabBxe
q3REvUtRq/6FaNV021/o3aJjkeKN0GX/ozTOJ8PRT3Is1bOj4VgQqV7uWxWxbvc7RDRECFCPsc9t
J5z7Ue+6oaca67adO7JyBKdwA657NfhlRQe1jXaOlchnl9VfULp9epzS6iaqpY8yeSD2IHZjsnb0
7Mm1QbkmxfzLiM7+JCtOH0rCb+48VVIvE8lDM1qM1RFGfWTOxZWR9Vd546lbGuYap3k2vLS2tsEF
Uh0cRLxPU9eOgeVWaNualJ1B2+TrVPCJLo/iTAL3yoqAcI44FnhPHbddbm1nuNPjBb3O5b7zTToA
Ncgv8YyIqCfhjovLtbHi/eBnTNb9xNZ7IsbpeLlGPzwOUNrrIJwiRA8xsy+ZgxpzQ+eEXorFITUM
GWYUDlYlMrnbAr6um3c/uhAkYCpoyWT/1StFl8ywHPIeqyje6HhK2L5ZFsePtzPPmXsc+DSYmlcT
0u4+T+NdUohhX9Yp2/SMiX20WeW0bnQlIaPrVU+OzEHm7W2p9eWdxih7ti2fQzC+9YUFkcWksC3F
MtOG6JqjymUROKl4GKM0A40f6bvFjJzQ9Vp/U+dyb5rNa+yXWxSRxnpS+bizx/aDQZiQwkbzT/GM
3Ikd/kuDIftaWdO7hd/QGuQAIIr5YcgdN5DzQ6rovxiKepvZ97wsSjSE4P3BdD/dOXtcMuTrcx6M
GpEEXTvdgU6MudL8EPkdDEMrwsYBVNj1+q3WIzgyDfVlTqCAMa6tSqrWlMgAQ9aQ5nde5tIQsLpf
i19S8UYWRXScsXGdqcFaDFEwSbJQ+vIz7vKCInr1THFyYbcLIcEEGxSXaz/1n83G+NRL7bp34YyL
aAoG65U8l+2oe3dDjUYsK0aU6pizm6YENZg6T/HQPeeuve0cFJLNQFtLzt+57BzSi8iM6KcXO5Kf
qqb97bOPZqnhmqOOoEaENN2xxCZ38JFpXG7ESBpBpKK3Gun/qvoaUoeDuR8AbsmO1IyIxItWR92B
WnCkjGIXdheoNP40ciBmorTvoOUiZPuEDv5rsYgWLRQO9xYJSgqGXy8OzblKsNj6S92Lh4h8vXrw
/U3pcD6JnxFN3jg/RzPBEkYeyhj3taEdgPSdiIM+tJA8OZrojMfBom6nzgu8tpw5WLV7ZWrv+djd
iVjs2UeGmebsZrfe5YzEK8+YHnGTIZDUJJ3hAbxNMnT4c5YADxa9l+L+TIsyiAYJFzToIabSkLOf
bbDnfDrIZDaewSnZZvvGsLvVuQU7jXi8IMpeNTlCL6uhyIlrxmeux0cim1MTW4p2ZXfF+gkVRg1D
OppXExg4oxr9sLDGLoTamkQYr3wRNdvEd0+dL6nAmOdoqOhoNFw7L7tT+pbrMgYvF1U3ha9e0Ugd
kbR+VpSctp02PwrOx7Bvx4yv0dyVxnI1SoBcdsOJ6GOEZyPmBpWPO3pGlwySuAp6KBXn2jSas+Fh
zkvSM+gUVp5og/mMsYpafcOhnqwGD1/FEotnUZs3uYDhNPlmum7s7HVpTHbteFv7zosDP0UA4xuo
Fjr13JXmKz6PCrae/Rq3xY05RNg2PHpVM2Jli3PE1JpPJdNx1Q1E+jlPWOXeXE//yLwvZoDbqEUy
ZhJ3RjUTkL7345Xzh+UYV0ZPiR1kXIt3YrjNO6CHMLeoWKETNr3nWbe+FRqSOW2uLPnd0TMMyrok
QTbZ29RSziqAzwSyLZoqLL+2fNdrp0b+PDN9kc8tmItUKt+cjGOZeWDr2dOuTpJrFsy/9FG9xIN9
3znOjSf9u4IGCxKes/5rekXwcV0TW2015+jyhVJtm3wBrcZqwQFIvyIC79Ft1JC1q0U6J6Iyj8My
r2N75WhE5blFWHvdLch6Tsq24iBZgFuYJre08VbTs9tMWm+2wLLA/OtoqBjraak3qhsohuBkVybe
HEwLIguztrxV5BVsh8VFZkodsy3LU+wMDFmwstsz1X5ISE2nDye9NysH698sy/fgjagV8ubYOVRl
CSTJIuCDKqUzvjj5zhxTIqYMdMe6uvVwUVCFoxg57GvNzTaW0pug6DA8Ten10ChaEb2ub52UGC2r
Ebu5oR+g1UCEHAAe7kSUEqLoG/b7SChky3qjNlgtsT/WPb4DH0MNOAjAcn6X3LoteKK6/cnnDqeJ
QkxkFpvIsrzP+D578AbzgSZo+pjX5ksUMbXHndRCDfKfsrsSo6PZ7W0yoFeVP0y7BZCT1fQvON1R
wOMoo0E/U9tHD92G9NYTcDXjdddk4l4rHlMTspNhS+JaTBD5g0IG3aAtmxlNkALNYeOnB2tOsIQ4
XhQ0KrO32uQljN3Oc9Kn9dr2qpNLkOtGnVtxInKPOb/aUeOTdn2yn00Vr6UoTppGoENje6eRRFwE
TWdklZ+xaGn9UIp+CT2Gfgr005vTusOefeLepiyMLhBVC73B1zSrjUNbsouvOoHeh1BozBjYE3wE
N1RSMxbE8wavSvOrw2Het956ZuP/kJepQovnvBsmSQ1xzdj3ZmsEvHiJtex6j32zw4+/akyBiit1
75I52rCt9YKm9e6dkofi1nwWhsN02RbU/FoH4ZN3wtVyN0cM8G4hrrtBI0Iii7yjr2GqEiGNjP7g
0QNeVXLWnjpEOpryU4DNgGuLghgNe7weK/EDGxP8bZ8C08jLeK03FhvrGKTEYBFj7ih5yNDAFYwl
/7l9udP0nZfcWNz15f6xrOTBIcf6f/3d5eFMpAd2Y9CCz88HM4sPSjHir6e8PCgiVoTWdA7L5ikv
d42NCqeGZtwCySiIzLg6ChdhX0akUkBbtjPt/Ui4WjZTSKrG76RkMdvP4hco1esUQizSYUPr93XX
nyx4aB5lHzA7iswJyKKp+sjl8u1m83djosgYZvq2uJ7McfxecuQVJMadkYfHMgkIV0JRW7JWAB0l
cBoZ3zM+jtxLwlbq1/Wc0qr7Wpba3RTo52iL6FcN+Y1WWlFMJZMxcBEABZ0HAroEOEA5lQs1E9R+
ubYUqCPV2LiBMbjDbhhFeHnwcpH0fblBHPXU5AjOlZG+lwlqX5xnOzUSPZ5LF9YzSQqT0fvI1HC6
CCvGun9mgDYGeU101CCBXm5L9vgHOSDpKO5qej5byCowAzt0o2TBMi4Qw547BTJ3m9XZYpQvhbUk
m8Ul5r1B9LGqkuxt8SjCKzM26C6Y+u8L459rDvU/llIxJ/GESNpTRr6fR7kCKv5QnLXIHe0p1/4y
HGpw4qE34udijI8d6W44rohyaT9xBj256USiEl/4dFM64ZiXV6OJNkmrDpaOGydbrk19rLFYG1ex
RlAPDjBjEFC11RYVBfsZAnvZ9HBssElBIHBWV6OE6aSxxhOWB256d3EpzNhOHXfd+9ob0UnMDG51
k07+FwijPSG/q/MSwUYXtGojgpuKu0G3j25Fl625o6NxLSuMBKh7/ZSih9DeIKOG1P5Y4kMhosnb
DMmbDm3GbHrOkSVW1OgIDRNtT7EB80vlN2FyX+VGtDOH8cYHiAfLm4VUsVk664h/ycG0l2vyyhIZ
HS+ij4dGZ943TkaUnfKzhnPKBuDbaMYUG+qVluZ8TJcjuGqKxxo5olUXB5tdlFc8ziT4QZ2NXnRN
kRqVsb+YDr5xstwWEXXRfxDHDtQmi2wYMMWtke1N0eswdORPLjGjFOdoQa87oorDKEZFwKvY/Ex+
fSMZ+Ml5p0Li1XujmuZVIZXco+NZT55EuDpcNWX0VEtHhMLKT1lD+FctT7NVedvWep2j6AE/81nT
khzq7Hawadn0nXRJuUls1o36YRn6LdlfrC+7bDPW5Us0wPwGZBgUaUKFNUkfpbUdShfgPdILilSS
Qx81mWzRduLp8fzeCFoHkWVnzU8JcYq4WFqSI5vXhLKDt+AD9PDat92nVbuH3soJLkyzz6wuvZDC
LZXJeQyN8Ro4+tsUDe3B7Dg4q7hF8id3uAYTvKwAJWHhfM2zOdykFqtH3LlTzjRWeP5LBtYMfejw
mKFKc51hoUY0/mqKlMZM8T063YtuzUQfLp89vvoVmo56YxsuI0M07svloTAIVvPFoIGQRX8ptCfP
BZxiJfUhmQcDXaR9FCkKivS+hBQaIzio+vlOxVLb6/0vcDo7rX8Z3PRgJpLGUrMXhXWfkYQYCFe/
GXUEc0WTdkSa2T+tZqJ7iNYAyk51gy++jK6LqIM9BGOKGgoNb/XdLDS4sluk2y9FbcmwkjQ0iaw0
N6PDiGbbZIuPyZWvovh1kPWn7uR7s9OuJms4RfGzx4mI+e4n91DZSS+60/3JD2OWIo7ePTSdeCG2
+YhL5yE2yrArRubo/Lg0WEpb96FEGYfh7D1vkM6JlOya2kSr2ufDa2L5yVYu1keUES7uIqwBBFk/
Jkn+UC7yJ2GgMBayzbUmEFF/B7XzyXX1KxyRLiXMD3B1HxGDgq6XP+c0zH6QB1ycb3Mm3wZ0WIxT
YWdVdSBrav9Kr8vNiCvYhZ0PXmJlvLbWlO38ZXnsPP2haAIrstacXU+1GO8Kz3uT6NWDLkWXMw4I
X1yqZjAhdv78NJS9t4nnmohqlqr4j396rcfLgMTYjMynlilgiPWT5S/I0pFv6nO1qRd3M6dsBbMl
vmbq21Btuyt0VDX2p8EUJqMBj6bxauo3A6s3Z66g7o/o4eM7NG/3jsWibKFSPFD2sBtY5vmtVY8j
H0UjUZVcBNvE+mJdpzoa9dR0H5rMyYJ23tv0X6n4elSn9ddR+PcJ4T+xlxprl7WhOAt5x4Z4ILfg
4+L94tvGpRsglSpWxdqJWfAs9XR3/oqHUj76BckYcD5Yyicbo08+8fxX2M7PSVl8hOQ1WzDc+l2F
qQq2fZf5T8akX48ON4jvW7dLy+iJvWdvF6R0pJ+qs+drEon8lW1rv4q0eDVp97K18kNvyZ/bOMP1
9TRWtc6/pafLidQXHPryh8XHEzHU9ZpggDDrCYhrvNvGQUE9zuT2wSYysN/p7D9aAlHF9OI6fCgj
Ys2uoZCjIsU0mS/Xhs6+yMmvaI/xXOTdmBwxzOhNYNDt2iaD+IgSGep5cpuO+geRUAzyfnMb6z3n
PfyBuZaclQZfYJtRwT5vt0nMxb0X61eOFBQEc/+GX3+vqioNPGweYAPhrMcWZaOcDxh70D+ZOwLH
dVrMwk8Y294mmxR5NARRQoFDjT+scZ+H4sEeVL1JZ9KhR+y7HFsoNkxMKrSdmFdSTwsHzBOsI2fy
kJCMsen7sUdHrEGRgPKe72PJ6wPTGDZywEkxGsZH6TngrEAKzHZ0bQ/D01hMQdmJhiQHn1QReCHI
FY/gMOFZOGy0UdOtymG2KbmyLu0oPglvlShCP+0FpkZTb4gUpXVYkdyZGvrror+XY/Y804JZlXl0
dg4xQjZgTyb17phkcXtjAhlB6VdewTq08FDWcKgQQlnbPeMo5PGIuVVNFXV3A7Mr3iQC5jo3aOAu
0PbaOANiCOIGoEcWyD8ocMdU2sBOyD5BFpbEQJESCJ0zGHIrRonek6E9Fu45VyUBRACYvWtbtH/+
y4I7zRz7z6HxLDTty8w5F5/cwr/rDKqkvfnQN9OLNP0bFdPLKBrtFxVbApvxqCZ1tSs1SpQOHkqj
YkJL0/kjTeZduqDGZpv3swC8AkzHnpU+XzADFcEnwEQw+tma+jr5g+kHZXuXU+hs3MWeahqv3bma
wrTxNXkAK0qXHy7JcxBjcPx1937ldIQZJ0b9nFjDuu55AyoRSFNaqsqLP6zRScRgZ7xw8DnE9frc
3VQoqJrS3DaWsjeYCD5Z3jzF8ORZCWlhPCxQRYr5Z0r6zxIsTJ+6rF391AB34LCBjDZQ3whJ74dn
3Wf/NHQn0Gj8vEdMDkDi6/Gk1YkZDopGcDfA+oTO4eLYWJF/lm3J6XadZjoqgXS0iGv9KilRr2dx
lDwLoKSUQWJ/TYetpED+bpFJFcQKJ2ykrqvJSkPLQ2nVQzkhZnTD8DyH0CO3dG3YYHU+4r/pUeTy
2o0Z8/yaDVqezHvXl++WQTspifdEGlDEUt/YfNF4s2/SM2OFoOQJgem8SRtBFT7JNrYj9xWxFmBG
wBbV3XelNfZG68wNWEqiap71nr60k7oU89L0Qx6nrlTQxDCkIW2ys5NTomLLZ+976Dzq//T14KOg
XD+PAKVFC3qEGDGTH9+UxLSp0kG/ThyYRIRaGT7yXb7xNlbvoLHJ5uzXvg7ivTdJEqJjv+46944N
7WMSje942NzV3HtrE7MxTCQwxqU7b6N+iAM1EVlRUN/SUxwTyWTla30gX2bWUagCMogEbA6Pkc/U
kJzJdKOmxKKojjucbsraiJjSWbJLwHM+TZzWYQlaeDu5dIcZm35YKvRsjvM1WoIdjAuHfwD1iKrS
CTMH4ITqsq+GllkwVtmji2NwZVAJCFosICssFS2vbNARCBVtLsx23ZuNCmk1mSyMUUWvfddLA71d
nmMNenU54CoZPSLsncqbw0FMn4PLXTbyOA9pYeBNh5jOS0hhjHun+94e8PInyAyS+ggEcyeRz68i
FDSBrrf4IGFVS0NTASX3+7nzo3DWlziUTdWvDc8pwzEVZ1EBi0n7JXLNO2siajxKqRJ6uoegu3qt
CSfxh+chQzueQM/bFSrSj2a71Su32WA8Ym376ErDJWpBzIdyKcCjQlihrY/gteBMpvNk7jJXA+wU
W2ITIR3cDBOTjHTamflH/07Z/AUJUM7Etzdtjbc6W2kjCd/5PF8lYzfuymIp1oXl7EfoOoyG7Z61
9F090OzJxuQacofcpwUK5dynR1eIfVzoiLA8liEOyBjXWAJyS6OtNuShDYl2U3UsEaxzgIMaaiaY
vg0yhw350mm/6hYUYxPlGynDrqmP2DynQJAtFJxRFmtrBqyjzlDtKMcBqWrgo3M/fxiIJ66Jygrp
nhWhKO/TeIKOi1orGvKJJi0nRizWdZ3lV1WUPkTDyMLD453NaNwaMNErWrW7NMk3Gd3JVd8O9+xj
N4MQ/lrP6NSCKymIfai3S3rojOrWrmgsSPbZK80r7kcV+y+EQVLDqaWtfVGdg+jhbLGoB/rMNAPU
5BQZngq1TKVbXu89UZJRE7NT72LqmSxZb0xVfWC2C+sui8MlcRljNZNsMioiVpzd2JVxYAq9l66z
Vy7RjXZPHBPKYlwMDuvNyLHwSbsDxTb3E/0PcOuhPPM6M2+tM0c5dWesayOi6UCFZ6QfGbv6R6XF
3XGQ2qnB95u47pM3C3ruUQFjMMPRWGwkH4kc9TjZsy05apjz6B9QDkEasc8bI0BytASZKG/nYbky
3bQIae6sRN/dlm1OqwMcr27A8DIUwCtXAQsZcnZMrbusAdk8mF5lBk2MQq5IJeaLKKaVqJlPZJXf
q6Qf2HYkbDmV+ZRGzWY5i3Mtmo57RaZX0PrjeqHmvxEdxJgItHqh3VhaX2057q7NXLtBVIDyY2pv
jEVRl2APh3gnbYj71N6bJHvyflHQPxba82jNe7NmuzfGthMYPlOP+DZH5JR9VzznpKCea0F0HIZ3
webLkSiEkDfcKQUNwc/5JRdzYuXqlfDVHQykdKNflOHRfqvMzbzIBnHLssM5eqfm2ACk4WMJOZue
zdrxqCN5N+C2QcAJVntGlVyD8iXvLHdxY9uIoIi3sqPhFbBKup1R23KYRxQqrgEtvVIdZCfSYzJ1
DFDhAzSL3kPsB5+Lzod1U6ghGLG0E3y1c8sS0gzNZS1oHLJseoNKNtPtUdGkC2SnPpzagrNvNVVo
ql+M7ZL+pP6ld14TZG5GwrkpvHXpD9fl1otUOLYJsGeSxaac9W8+qK1fIOZtWMYOKVsqivKNWZH5
ncsqZE/nB3B3IqCsjNg2YJ5WUfgG2ML8HMHxM6tz7FFcHiepq00+NHjMmnJnud1PrGeUufIfUMQe
xBHWeMrBn9ekB4AD6CIq5KHWx5yOJ9/WIBJncAFd/ipVTz0Q2uzMRE/G7BAt49PMpzFU/zan773d
yzUWBKxLwggTx60A41TFuoayu17UeP6ZsvveLJ1tif5H14dbHPnwq/CjWWb5kFvIfuWC+UHVLi6O
Ov8yEro8wqkfowhcup6/DrTfkWcyEPkNOs8s2bGSFu7i7kjQot9d1z80qp4XBQCB3Z1F1Zak1uEZ
3P71mWKwiWbKdaMqBX6sEjhB8e6AfWbkNI6+Ib4ip2JFy9qf9a33CIA5USY5htl4O88NYUxnmXKa
7BDWDOuIiiusAaPbenn3RcgJLK+ZFXAhICwOjXVMXdS+ZZ9vGleLwDIZDz2OV7oqNAoFuctJ9EJj
qt1QrOC36c/gYrSieSdb+GVzaFHRIMGN8AXP7aGpMC15ycS47x8y5nHyg7KtLFW31pgx7Yn9pASi
hCy/+6YVh7/WRHiF7YmEWXddzeRcxLp5cAAtYsmlVWWiCAF1j8thAbihss7atkfHbah0WP6DlhTw
b1T3hbSLTVSBWcIgFXg7myaUj3PWoG1o2xr4udD150VoX208WYdO1vtW+Pm9d4XIfEoq4lbx79eZ
Q70zfnDMb6fIuts6W8jhbfoAgFk0JdPNtKw4RdhxdXhBTMKOSUZf5kA01+B5FB5bTASeCS8WwrBY
NU6PUbOrX8B4i19OZ9+3pv1R2zl0fOzBJAqKDaOacu9tCqxb08+zI9Kohk4OC07Q/PY1WeiUpUAn
UGbCSOXitottbz/Jl7xbpn0knfog7Oaj7lRzKCUC4mi47aV5TmtkiVmf8XCy1XDzkBUYx/Y2IVoe
rJCM101jrSqtuIlmnEW6mueT7gIPjPv2EKWt2DuLOFE4oIadLdsWN0rDYAwOriEmUgdGl2KP66nQ
BwRionuHLHC+uCIoNvpKSlpsE2EZmeNvNScqthH9pVAY2npopvFs5t9OhNprmBPwmnEYeCq7mWfn
Qa8jk9C8eu+PGLqmWH9I6UXtpjPxbu6jQ207Oraj6qBo7B+g7l1rrhGFYtKfdCqENsnimzwSWpBX
o34wTO89k5Qd8c0VmxnceGznzgomDbsWTLK6NeDOL2WFw4Fqtn+OuVq6BFtP/94VKP0TRprK0cpw
bqmQQdna5iZkNr2w0KzlBR7jyu/26EAEQ8lbgaQiKMdK29B7bwOZ0gbiGsarVNx2TZmz68bzisVc
2Y1+wum6HsuPSNj5cxEVd2lhftiFs+4lkdp+oWqq0gQY+JshGe8LDgUUtdDJ8dex+9Vwszhffdu/
aM3gr0mi30QuvpeiNmx4OyyMZPvlxCULU9/t2AdiHyEEFXHMYawl7r4m3jNOsZuqkhfIMIy+JtK+
EmTgdN5xfhEEX91Yafoqa+blknJ1qhHVVXRQuTmod6ZnHQTKpL3ZsLYe67MDbu3CDEWbsbyZbIZx
twWOzPK1qOlipP2vyGjTNTDp185ooyCihBewQv4eWwnapKsSAIk95tqUol1TsUAexhnnn7spNY7X
ZRzwsCIkKUTLmzUqP4jTtOX9Z7Qh3CMB8phL8L6pRrwIVvehi81XxHjQmnOZ2KpTGQ51/1imfg/o
z5mpOdlmaCdwYlwGJ5Xl0WG2kdkDvXmqDBuCX22hnTVMKJqLVm1EwsiHlgRiuDm/t33500NgQyjl
3tatsLaOv9gb8uVpA/jyOU9ZAo5L9TyMfG8W0Rth4eJ4FQ01XgMcpCfHR6HUsmtCvJAzfmAPGUJn
g6nLo33ixxMf1EqOPi47znK7PFyuUU9BrPn/32eweyen458/nM/P8OdpJEuhwGmSvjrqWdWACeNV
Ln8jGweh3eU2dXwP7vs/rxjlkocut9M54aHLP/zX1T/P//sRm8HG8Pb/57v4/SZ/vyLzXbes//ue
2Iqy0G2soTg6ECJ/v8fLq/9+I5dXMxLoCLs/Lyy1nCXE5RWb3Fna39/f7ye/3Hu5+POZhDu1nA8c
pHtfvcV4RQ5eSQoY5kZj38PIZZhJ5eFyDTJn/fvan/u8ZQE58ud2hsiKqto/f3m5Fp9H6j/3dRid
J7gGu8v9v5/h8ujvf/7zWn/+76+nsbWzrEeP9UB3qKPDaSXBmIbY6c8baQyNDsTluf7rak2CjFj/
eTZiXM/poPYTFCK25ioX88YbxImzsALxykU2LxX9By7+uu/Pzcu1qnevXMzzsA7+86+Xa5f/v1y7
PMmfm/CAe/Y+ZND829/9dd/lZkEhiwr8+fn/eq7Lff/2L0BXAS90dhKcw8H+vPjvj/vns8EZzJbg
r6f5/Uf/9rSXl88X/+B3g9zCBu4PJBn2oW5peHHPN90opY12vvjrpph6s1j99fAoNtnibTL/XHER
kNou//Tn4q/7YLvhbpssO/jzCn+9zJ///eul/u3vdB+4IarO/7xb9IXNoT0sl7sv/2DJkR7gX0/6
X4//9SKXm38/rPml3M1wWv/1K/i39/WvT3P5wz/v9fI3l/sSFGTr0TW/h3SwAnS+yAh1Wmirauxp
feil2fa3cT+mm9/DxWg+a3ZXRMt1Ysiny7hQU8I7JFld73FPuQkzONWHEsN6rlFSZMvmmNp5Esux
7Onkmsb1lu5ve5yRIR1hMbVHqnWtxRbbkWulE4/AZ74xckpnwisfBWSvHSCfbT6pR/gVlBw1Sppu
VdFGxLuKeiHeyEidOr2+BsyGsmxgzdyV8+0s1ZcVRSBF0BOYWc/egz4sNUDcosU8hwIyJCU/EW1L
XXz5xfSoSz8HlIwoopxqxEWtvZr1KF0bJaskcnLKM3WvTUWNe0YmRD605XV87sPUWL7HubwpdbQA
NLGhITgVggCWwnTRJQmAPQk7zQAjZHYxZy7ijuh3A4I178xhuzq5LyxN2Nr0uY6EnYWO4XXxBsYX
KzF64Kpkq893GtbsVdjpnchKBWWuz9o60sBcnOsxmFoQ+i9PplXsKymvUekS5NtZr83YHOp6Ls6o
EGi2zO2sUK6SmI4UNss4ZMdew9ECqjFcUZVgj5FRBtRE3ZEMoa+ESRcg6q10MzZ8d3ZvEh2YJI8Y
ZoNFglzQIvhpko15580noFQ/ncsX4yn/lZ467VHlX8VzngVpwfNUmTjoUk5bemdXhhIJoqeMfUub
vDTqJ4tYQArBimCC47cluNvVZL/rDdrfWuttUwuuwmhRTpfdaK1ZGz+zlpw2XSNqSBvdl5veljFN
e3SB/O//sHcmPa4r15b+Kw8eFw2SEYwgH+CJeqWk7PsJkS37vuevr4/XDwX7lmGj5jW5wD3nZEqi
gsEde6/1LUUreS8MAtdtWMwg+gwq83Reaz95b3rwJYzvs0NJlilCBMga7myRCNGmO6JZaMJKPniA
rvGQuHdj5NUHt+FNjzOazwArwJWZ80UTvIfxeM0MUqzcwDUZG3AvtTYn+9D4bX3M8/V4WVaQHav2
AqT8hxE2ZXLDeKCS7ziy/evC7r6qzCatlttvjQywJ5kbqVwINXUtTaifPu4axhTDpsYbIptm3BCU
uhMyMfZzAgpGgTZZGrLMcOz2xY8SxPwgpNCs9agHLd4wr6VQkm1Iue/X3dhPV3XnoKMzdlnQ+HeT
RQxy5X6WKRbewAw+pt7YgU1arPLUZZa40E8ITyEedccLv41F+VqMIX3tcX71Kohoingd40d7OCHt
SERHYZnZYpi8m1v4pWJKobkBkrFc/GneuXOpvguS2nfwPFeVkXwlFVC8uaIwpvGItdZ9DpcK2onB
5dQp4BLZ5/RCjOI8L0DUoYU6ElnWTTDSnciYvnbmh1NJyh4wk9uufmiS6gkxfbr26FQqr3yz2p6E
MAkwiLCttO2fC9MXa9kQh1j7ZkaTpue8Aa1w5QWAu9qJcUesw4MjF4xnZd0r0Eo4uCuJbS1NOSM1
WWVuYARcEVwK6M3qDpZAcJmm00vg9R9+UBFmFhXf8fw628mATC38MqOQ2b395GL573EfnPKotXbD
icQRU/XeRzuCW6ddBRxar2NSK0jssn/zFD21qd7igTChcX7pU+ADNv8ss4aLMNHftbOMtz2SlrZs
zj76EFpT4BjCUEHFzsPD9KmgIfnpY0LKr9XlzIUIcpexAREGz6Cik4hJgr1bMgir+hyRVEeDtR42
AWtiXRcd6rj4A7ss+p8SIQw2i2M5YsHCpgVXmjNiaFKza/w+TXES5a7OoBugRmm3g+/F62WErMZs
I8izwrJGxyFNX8GppxvLA2rZ1LQjmiZ7KR1LrB2yF9IxiTZBMswbVZs0ZMB1mKjst42RPqvYvuvH
pTn90iumvgQtYaVEEBHZ34WRfGeR/dVUgi5HjcrdhODV6QzHTEe5BoJuHVkIadwFVgrJ79VCpTBm
6DoBTTyYcXVdNdM6y6dz2dHobGhY2SAy1qG98xqsd2YLZGg0FH1NbPnMrbD3Q9gROuDcGoxH/O4h
30ieKIz9FdgZp1UBwMVjzVQdMjXmobTAfU9jS+gj8LuPJoKtO8rb0E2zjTTTQ2iBNQh8wpy6AUyW
cgci0nHjKNDQFU/dbSdidO1Dn2yUwewGcd+EviEfyc4xvtyKAZ/fj3sBLUxOAxolcNhMvR+lNe91
m8GMlzZBc8MlCfOnfDR30koRoofIQ6YqfYsclplRvHpLWla/DkJ35ZTVPRrgx8xJn6cZ1jsoFNJc
569iVC92ga6G1nCmqp0KxsvsbjRW7rXVIGW1lLoUJTKaomGSWjCUUbKB/oVCJVL7ITJwl6BUe2Nq
/05oxaMqu/OoYKuYAwLX9NDI9C0ZWRNx2+zsjtpA9OdwRkQ04XMza5paSWnfRka9ETX3J+AoJz1w
6kZ9mDLriwaFxL4g7iFw3qd2fA8aZoI6RRLqgqxqIya+WfI16OhJVOMbwLifmCFtH4j93EfHTmaP
zFeZyJnFfYmrtIsA1fQJIDyuB0xOBCnFHPXbxAI0mWF4lV7w0bjNMeiw5dDd3OYu0PWh1T+NbGZg
OQzOyViLwBcwfgKPgMxtWFU5YRP+4hFq87sEwNfKQhixxRS1H5V3fMsagDQVY81iZEyPSS1Yk2FW
gALg2WzYwF47zss+gnap7cOio65KP4ePkZxa58vMMB6Zw2vHmzqa5QugrmpFePyzVxsndr6HqPbL
VddpLn1wbYGALhx738bDYSz8XXNoaCE3XBY2CaQSEZar1cCY8D2cGAx2uryO3EW9QBCx2UxqM3pn
8JMPaQdmgaEQJhXuXpjIP2k6XhXJ4KxBzbygCjnbXnvbuelad8Nd2QbvToaYoIOOsI6H9E17HvoD
zJ7rZqapJSS94Zm1kYAdBvNM2VCDHgPnsXWFeeaW3Mtumo8ezuQiu8YbgNoGMxCeGW6X7kW1tOXm
FCBHExQ3Kcz3FS4frqZEzymy4BHwIuRKjCtZmw5Ir7sn2CrpoQ6ZqiDo0bgW8BigO8+D/oR0K1yh
YXzHBrNhy4Xqk1U73YBQr71LC/JjU/lo6dMIzxejdQEnkMn9S5agToXdC6xxBhHRCy4yvNS11jgI
MlRWm87W3qrBw06fhclq9oCeGkZUgpgJDfXKaerovu23ra/aRx5wVJJ33rc5dt2ZlK9105Lm5gJh
NuTEac7r3tH8rqbJIP5j6N7rxtsFvctUI5r4WyRzoAu3NVMRUOoVERsGNw9FWIUmsAoYnzHrQ5AK
PjSbe/fozumLpqgveYJ3fYkOnNp4Grg9C9Lc4ggoTrHvg+Fm9GKWSxXdW2w/m6bjXvP9hDFhdQYA
+QtBnPa4xbg8EU9+414jOPm0RlQpc91QemMS8iN3x7j30gXVSVEsBjTZgENfU4Ks4tq5EBHzTK39
7CqSyJwACORsj190pRi2kDh47RKr7Ktpk7jdRwB6M9bqzghi2uOqQroNFq4c1qqmd+uQSUgxDtdU
woteK8g5cRD9QsuT7ckprHrF3N1YkfD75BTD1rKdkcLK4NmqOQer7hYbKsNeI7kV9MaZuX7SEsv3
jNluKnCOFLSgPNDliob5tuXmTyiIPjkpV2snqZC9Wkz8NYvG+LV9+yMqkqOvmA5GYXsq5XVWmnLt
hYiJ04xCdHYCBHeJu/Yw5cSzc6k77zEzuh9GO8KTxMn4WyTvmwmn9Aqr0bbtg9u4lxIRSfU21vFV
l8/3s6A505fvBAyjVvUQjZlF+FRKJKNj6T+5AwLaygyoOzHlo5XFAO6i5TBBCCBOYbwyH3o1raLc
+Yi7DObcMMEsVvZOiunRNjEvxdyBIVcY5HawSM5+HAQlm5QsEM6IoaVQgkBCGq+Y+zylhNmssmyo
ttmSYCEHeR2MJF1iZV4OSTblWHNpEufFgDEgsZEhVwU41pygWipzZAwAAFMWcgdKEOOEgbhami4+
0OnZXby7g78tk4SNzRAnETZvfSg+iVqfdr7dP5jECEwtQNEpSAkZqakIgaqTQmJM3pbCJOAOSSio
YPFESPqKRPwKxhUrNXY/DLX/2DdXUeXY68k27yLU9SC3iO31mN0bHqtEO/YHgcs/EfMlrILFUdjD
oZ8IsU1s675yPKRTloeoWGCdSwpn+YFtFDntBgHWYXQTBuP2tLYQRWqrd6kD4nJteUh4EHe8xlZ1
BAN3MhAoVgWivyYtn+I0v4Smuuprsp2KBfzXgl7DPFytVLpY/uLNqmjma1oBr6X8npAkldkcbxhY
4RNrujudD2+6Gb6irCUqgsAB23pH3+lsSjDDYPwJHB5rbH3zwECAxVPKB7hSdx3D0NUUZ5cex5LB
jBIcmvcWO+hP0D89+u19J8FZeRzdyS8ErGxqssXC/JJCdpcWk88kaLdqHjFqmPqm5NTRA5bYhEwF
PDk82b3xZHpAk4Nwusfh1m9AG9xlvscgPPaPHLVeXe/epdeOyCTTpAovhoU2psBe4GAaXxKU/s00
OFfIxlbgL/etDtEP4XpOnyocoFdm7B9Yk+u6DMV2jC1OYj2CN/wGsEptRef5qgkwXVoNPr8gmgkW
wnua6+1Qma9Gml65dWfv/ZFU85Eg4T7F9FIBBQ/69iusoNA64kh9gSecAgM2jUNVyelruDGTI5W0
czQW5UkfeShkejiSjdpS7xv4PrzXvBJo8NyYGJXwNWzD7TRhSDZ6cDgkIiG6ml4KGaVbH6Q2GJJV
3hPy0+BqUTGjPdm9JjkTdp9p5wasPRIzVaOF8YCn1uB6PH3gn8WL+EolT+O4QJIKBK3lQMnRq3YN
LL1cMQTIEQl5V7L4Ln0Nxjssr9sg3InEiTC9jqcysT8BQQA3iiGd0wSnGfIVDdNTgoptZxSeBxlt
eYgYmrMhxCu8mc11Pu28FLfqFAVoPduKyVfAKLTwIUT7W5n25SrGZLchjjrZRNF34adnU6Np4gjm
cKx3Ski3zSEci5YAokaTL29/DwJTR/pkMbveI3x716hZ9DwuUXDZMRHld8EMaKeL9DtOsfoO/bCr
7PB6DhCqVvxn3Szze3O+qUPvoG9Hnqbcitc4lT8i29/ZTv8LkuXa9/B5wdq+WITmZr1+9qzxNNUG
So6KU3whYN/XEl0Z0z/N9CrxSIhaWuFhOZ1ThyAi0g67XYSAUTFsXpXl8Mw9ihrEKhG5DECb62Da
83MA+bpgk8Des1LzCQ+qsYmY/j1LG+3IUPl3bfjtjdAKxQv6mUeddVSbUFccdBbrxvejFaIOFElo
KTWnBQpe7k00u0W1r2q1E2+msvF/iOcx64gSiur7gotHU1DcGWkybVopXnu4H1ZA2M6MVotvxgvO
WAgeg1kR5U2BDpKc6GEgmDGCEZczLCZF/F0deLa2wPXYAyULg7vyh43XDxDzVeJMwNVdKjmpqdpG
tzNUSAjM17Bu7NVkF9dOOjyO6BR2UxjdxqAghYeOzGUmKxnDbjgEngds3uMkHqwPpNQfGudyY7Iw
E+dZh+rBVvkGf/4lJCIxabGgEGPR1NwtAdZpdzw0wnztWufT0EhC+FxHTFU73Lg0Y2Ke/3omOc20
+2PVXZPmc2nYADwJfrhurTd/Oby6ZIzPNVoNqzgntoIr2TdfZTUuWoHntKvQMoTItQaAOqYJGjjz
WS1UMV1eeIfZxE3lMEEu/PYzl/1dGXYzfACHM033oFN5QmQBBMzAxBIgtXeZWPLGDBi7WfxDAWAx
lLGJ3Y2LrzALD7FDLi7eYjNxvkO3pk9V1+VGplawI0XdnsrrRCXjuq7SY9mP+EnMclsVzkdiNVe1
zSTWI1CGPOV2FbfiM/TzuzpytryFUwdtHhpCMw/n3IB+kyikGxH4i0GQQWjgzvB/59x4tBfPGo6d
RyN579E4OLNNHIZJIvpgo+3Myo1orS/dtUfbix4g4gTHIk++W3+52GH6Pln9S5JjVckFTuOm4DNH
w/WUDJcijh6wUHxQQnyYi8xZF/3OKaf3rgSN5poLGTzzknU4FwR62Rp5c/dHp3Lcj2yZGzHRmjUj
+wrVOt2E8N3DErTMVM9ZGpxQQd9n7iBX2jTe5mA4mxVARC+/2GzhQFH2bVEgMRgIMkOwGA3Ra5TW
cv1bOeWXI9JPvyx9CvjiLjOqFRI2NheFO8bH/KFANubD1sf2qujopQnRlSIlG4EpSK7RkOSoX6YB
C1No+S9xjCrW6SC/zIM+RTPgRrNETG8UwV5V+bA21+08gvvTUbKbA32C/fZBzuY70vGbPvPdbcQ6
5Q55we1ATkBHPFtxAQMb7O2aiKyBiBlt5KQgzteGn1/laT/vK0dsnQ7SD488Y0sChWtzd6Gi7A+k
ACGVQ089uljslg9VCu9+1DRvwDRxKqeiYxXnF5E+Q5DZhGlxW4fta9ijfV2W4DwRnJVTHu0CxUKh
l3+N3Q+e5vzq6/aazu2N3/gmpwR7YHeytk5cnlKZPbSh/ZaNSnLQCylrh3LvevM2hDC47fPoAfUC
z2FzIT+TXHzgNPbQTtkroQlfnH4fB7dtjxo/iCB7aANB4NUpz3Xpv1EedMcwpETxadSfDVdua3RU
EOScBBSTfYCQTlsvngQlQxWcs8k4F7o0rjlrvowEqW3mToN9jQiJdAiX4IXBDcwlnXFJ9l9eQ9M1
GBDwC2BYGV+ce1dT1z+SD+Uextm4LjmVH4MsoYkJnLKPBg6NgPfE1BjrMkZ0X5LbMjWZBf4ZLXMF
rZJJhOag5obmPvOt/TR51dExXOT4k+eucYBl98ZEPFYEmQMOPf/79z+DDhpzXzK+2egUHHydlzbP
qtbhGJ8VxG+4myAfX10ZXRj8EKGl8VRVkCALnQHQdfW7oo9sYaBeadEZBz7PbrYoVDvp0+mzSJ5u
1POc1s2+p0KvB55hfU0DMmofyrH4AMzv0u7h6TMbw1FavbfX/q/WE7CXlNFQRd94bqoeuSQqggZv
itFNLRYmSns1WD+4gblpqLAz3/8UsQSbo2ihQ1WSHhb50ESCVSu2JYIFcY4szXMD0aZ70L7+Cj0b
84tcxRObsN/5BPdFZ1PSsWo9+8VLrjukCHiEL9XyctEygRHKIhY3fB8899mVEDHc/CDx36z7KT7P
piIX8qaMwTCgrIHBisMdI9OxJpV6CPQNHsZVrQkBGB3wxwEkLye9i5fRgWdktA3H+kQq24ALQnBH
QA3ddmZ71fXoHqsAOmcxIVlD6MZtLY55L8klcji9wU9BJ14lIZ1Q5XcrS5cNK0volT1hvAMhdUOC
4ivAW8qhMcbWKLLfIZqbS5u0+4D2tulwUhaBxwN2AsKCq2rrheZrNOmLF/yigopPZr14EThwlpGb
sz3GD9nw7AtsKb3LGS0MkMeCK12NbYFKuECZ4cWcnWHTg4Af93FkWi+Jx26dkPnqJLRYoEE5eys6
waSErNLLa87Yj8rMXhoyZbZGjcEACuirE8Dxz1wg8IsULkaRyZdI9II2D5LOIU0qdJq0PTH+zimz
EizNpVFdAS+/Hp0k2aMM4qfsk2AWtjNd9TFjSMzIH9j4PcOVPuCnmoXx1o6c4QxiF92cpIBEKbKH
5v7RInqCeVeFsxjSz0rQsHLK7ySubmuPmNR0WtxFKZ4RWx7brCXlMWAw1cw0n7ROPjqafDxtCgOz
KR2ztAiPZGouBbT95ij8r3Qrgz3/ur41MzRLg428bRk9+e8VHRaMSwa1a3vGOIBpEENlkELToxi5
88G8AJmj2dmZhrfvr3tjQdBkXbn1cqem5mfsoXrij7uKjl80dwPzMhaMJ4IEBke9QTwH27JOursK
ADdQ7oavZigAk8eXwIGr0NG3GUnEsQbamtRS5THul0ADnghhJcEOdJF5aRm74yhlE9O2xmMTXXJp
3nilFHtpdmRuTsVxrmIMGkm+DRfy6RzwcAgC2ZwG+u2Ji6UhTsZnleMDNdsnpmZ8//kMbI6OrB81
8VVa0Fbn3JphfAUzL/pdbop6PVR5dG4189MKYj+wgdE41axiGGDAAlvknhwgXuFJb3NnqT+L1jnN
/dFJ2EnTqHjO1SwOeM5itrBiupLNMhOqTWPVWRm+LZ3U1LWkEhQdbTUZsiyMQdok/9AI5EbjmKWc
5yzFNqYtwpNcuc4Jo1k5A0lJxPbCNnOXW/ImHXmJhFghABK1s5ZSClR01Rl/7UuruLa+1Sooewka
Gm77TTY+14pPXDm8JHngdGICxbbGSEa5/YvjORZS8Ozs0pQ8BcWdSQuFFcWgm29lGyYNlEeQCFti
k2+sctqJii3UWqoszaxnq1yU4HHQHyQH95VpENVndzLfMywWoZPvPGSYYUgKANFeppLtfWb72z6e
XsAxnMte91ATCPPLMF+C2mFENAMQGKOZf2T8yszgCjjBZylUt9FudxUwQ6Vx6NleDcCCtrkqv+2W
fGfcCbf94tR1ffc5DXv3gE+JRIWqLFctGtSNXVWHLj8RMk3rxcc1xY0EmaW8yIm0VzJ37KO2cXZS
VjisOVla32PgfBD414/zd5dXd14Zbx2nup0boNRNhLG88T/Q7vHT0lYYuh99yFKbsWTLTKl4lDH0
1wMzZoV/KiZctwmNN68GvNxZtblmv0NSIA29TWf3K0wAx4aMvQjkotLhnCNXExUr59q9XbBXZuNE
WnVjHGPhT1cKK86K4A8MzR3FbFCMO6M09mkZPbRGau5q99aWBoWhOT33I4CqxqQrPNZPbc9ERJGS
aAfEC42DB15nTGfefXAJm/YtVYzIxK/dR7cup30OwTwV+358kTbHgQ6/2ir0DGr2Q1044U1Q4Eoo
BGODBeLeoOct+jfgEWi6/UvSQb6V3ffg0tAvY1rwfWA8tjQFCjv1QILniuaHeCLNj25r2mYEYAwf
Bkf3OtQT5LBIHrM4vjNkCYTGgW6jZ5LgC4/+tdVz5oMaR/O/zH9MMXy2vUnFooaDxd6zT3JyRYr0
E0e5z89iLjFcTsa2rgn39GNWFb6iunTSfSjAeM7VJjHiQ2bCFqp9cVs1XnxVoEteA4UPuMgrwphP
rCPynCu8NmE7DNcl1ixJLrE7gs4KSZKaihuesDFVsFhhKolgouboQMrdFBfNGWcZXX8vLm/NufyO
G7QgbRg/2Kbnr8OK1mtYOBD6KhonGOi6m1yto8z4otc+vMOzZvqKjN2Q133DmG0e8y+t4YNqydGo
bq6rxZkTW+a8D6Da3UTLfxy6b5nh6as//gifylfv0HkoE8WnbdxHwAUjsaDk2CdIIGgQJTvX8CAL
1v20KSv2Yb+0HuMuilkH5gs5esPGsm0Q7+LgKjxjcvZegigEKlPT0y6abNjWPgeZbJiphVb1WFTH
amwee13OexsD0rYHpjQSksHsmOkcLJBqz82Di9jFotSST4HHYGQgY7DHKlT2nLySYivqprvuS/c+
zbmg+YxftbTq69Zry1USgaTk5xHAG0QFr6shvqn9iSY/bUYchZ9DZ8Ek1Yzl4856FqrSqDveyyr3
9+GIwboAXVbrm4yJ2AYLO3JilPN+aex6RqxWSiRnAbQsxrTlqx5reEEweTfusqwCHuZfAyW7BIqz
CscydLAlvFgjoR9joYf2ypIiZ/xhywXGpt1bS9R3VZfQhlGQOCbmn5LnUpC2nATwZvr9bezjGo8c
QZBlngU7IwX/Vlnur3Z6vIft89iiNJM15YaeUNg20xIpM39LkPC1gM4a/2rFAp0zUn5GSBqmXqDu
Bqp/kjpPgyif6gQxRcvispvHMWlOXo3CB5/mFp35k5XANdCe/JJ9jU9eWKDlPFusfYI37IDoUeYv
2z5QRw/Jz1UZj0/WjIUvKA2m7QUXQMtvuAH7LjTWOEXS3ei78WaI00cIEcxNNU5+ZOTI6aabXjA9
cKT/Ft6iQGFXWfvDvO1sMrv7+gJ4jMzYvDtOvX9TNgyINb2IxBqR6mh+Jzaolyx3fup5vEjwBlSp
G0KHThiS8xWrkzj4tNklEp9WslRnzFFuVBxi6U4aDJu9OFROe7QgJnXZ+GBMs3Xp0ALZpcNjIDrA
pYC87okfOxHgjGFFGAWo8m5OeBhw3Wzy6ypETwRInlpmafTcPmzZtmf0n+z2JHIYbettGjjKngxZ
LdFdWsDlC9jri3rfSOuoemLgEwDJ29Qq31MVYa0bsSvZxk/gdB8EZH+2EJVZ/fZ+qPheSNdY44NK
dmpuwNXShIxj4tSNmAmawM9nFyBBJC42OgxMbB0uc49mGeETO+xV3MZPfP/3+rPGL7kJ6BfQpqXp
33gmvkOOVU7wMzbjfWPrnzJtX9ypeWAKAYU0NgIuesvcGXdZ5XMckNai3mGOauC5VhK8kRkSddpl
5Htrw2TqrH1xKivr0/IHMEs5OrFlmpW35CJxUgMWlpfHflSnvr6axLTX3EE56r2MjdtXxqvoot/a
xokNy3okZxxZm497vv7JdfPilQHd6Ly4qeTO8nlysqen8OsOmewvI0AJvLMDw5Nt50ZI6kxZ7gIK
1arU6dZZbC5sPt/a/mGg6W7D2buMSNI2uSW/0iy4wywcXsEQuiLp+A9D+aUEEEbhnp1JqMbPW2X7
dnLMLbI54slp/HS52lvDGJybtqx2QVPd4wPbmk7B7Z/Iq5pDadBW5NZ0oAcyr2rZ4TGSxT8ExjaY
FtqjyA0+NzhFqejiUN5yCFPB1pgGLBChd6KzsR6bfHkORtZ21PljWNa3ohObEagDbyPaDPhoNy7d
8nVNz08BzF1VjMvX0QRDT4vkHKvqjmwzvLpjycRqZIgxZuStkeJUtQaAkvKmnU0LanO/wzUBXi2h
KCubQ5GD+ujoCUc55J2WLDk3nC8R/Oq1H1b51izbq8CNj35AwBW4iJMFgHELv+Yl4rCYEvkCGJcS
gGAZw6LoBwDxHTDQq2LACl5gRBtjsj9UW91Isz1kXjptW4t6N21xh1BXG+s8LWBtD7dtID5LeQoE
u+YYDaQS278eGodCOhAre+9HT+0HzS9Zuc9MUPZjHjArSU6CQ2kYUEaMgX2j4/GGhPObiKAJuyNm
NUiznUV7QGXqdrQxw9GeqvdlZV7BlQFtVtsvzQjvpqJhSiIl2qE+Xnu5us5n8eCL+F6yp+xcoh6T
et57pUWiLTxiN153BQMyBTIpjulGYoGLsUjY1Sg2yCj5Pzeg2CnRxTTwjM02O0YFqOre2um2pSqh
2ejlIxIAIz3Lsf724/47ITvUj8mWre5Jouu4aSasMMUruvvvaHR+ur7YkqmxEWZa7k1jZF5GYpRV
cWpX4SctWQb2GMhonhk3opgfQ0c/x3o8mLY4YsqsNkZrnyOCiMHLotHpeCA6DV7b8y9a6i2R8jww
mnrde3LnEJLXmsMnkvXbNPmUYgEckIuUpHdYwmy+P4IhfW9Tgz7A6mQ9eUWNGsl7Czuk7Uw6zwaY
BMKMAQUG2Xh2MvcBrxUN7sx9Muv+3PnFzR8o//+fevCfUg8c07b/uFRf438HP8Xmo/34r5+8jdrp
+iP7+dtfnn/qDA/bP+Ue/P1n/if3QFt/Bb8Jck6YFkR5RxA78D+5B1r8le9Wm1oxPjXJNuCVcoSD
4d/+Ip2/AgWQlisdbQpUC/8n9kDaf9W2Z3n8jUMqgiP1/0vsAfEJZZFOQZEfv//2F8f2HMfyPM0b
BM8spSn5+6+P+ygPmr/9xfpfLm7uOSogrwTK+3K7JVrgDrXtiJu1En9Pzvj7hbn9+2/9L+Zkt0WU
t/y4WH7ZP7wY2mlL8ElJcxCkNeC4/ecX87u+skUR+IRuW8nOdpeSqUc/ZqEH3FbAsczvpjGPXcLt
MhEZ475WxnhMMxRXUZ+90+G4KlJm8PWA4BadKZFLRMzIhM3AzaMn+tePJYOqtVLiFNEP2pR2NWy6
moGxRJQxjhoavROdi8A9DA31g0FjhANzffsPK+BffFCt/8UHdZTpmhyoLcRBf7qqoUJMJRLXO0wB
IoGWOlvEbrLpIjCyGM8TCzGDgxASQeFvGolDubSeopwZnL8Ed5YtkMXsEJrZbyazc5r2w8YllBNF
jLNNcjsjfAV0m10A8ika8jEzGnsdBm97n3QpwVmuOJIs2IAAldjnWwH/I7mkMeHypgB4UQgGLGaB
gid+jhajUDqjb8SChqufybq5lin6bxJvqEZgtzuSt932nEMHbaLBTQyU/kH7OlV0YcKgOoSu9ZTz
uGT+BcOdruMhRiZPMLAgDllHv1Y8HfJyuMUbCyCnEcnGBrkx/5BCeJuYwS9TEMRfSfRQdjQchpGI
9aJxN5NMCKFdxElIdnvQs+tMof36D9/Vsuj+vCi15HtyaNVyh/5pUZq1LEXWzh6UfsNlv/cfY5G8
e2Tm9sgv0YpiJ6xzaPCBZOaHK4/4ZrS3aN0OjUHcqw/wDYnmIUiEC1krNA+1VlsfotDGjoYrbJtq
61Tu69igHbA5tK3MfkLhH2cooII9NSVx12lLh2a6s156E9GkjcDJiUkWKiNOfJUWHPML1n3VG9t6
GLztLL3PNJTjlairV3h0Z4AKxN5FToxik6aYk5wyu1wce7dZwcLTI9PAqT9HFgJ7J7/1mwkT4hWJ
a8fJVhvbSq9j37jhCHF29DrFQSfMpl8jQmL+bCuoNnyLMqc8DV3vziRScuVPSys/jm8IZ9poyFxj
k/xSMlzxRd1nHivmP3xP/+JrcjmCWUTISK1s85/3DqAgHflBg3eIRIna3uQs6wbOBCQVnqb9AAbv
9d+/oPWvbmLiaoQjXccls+VPC8MB5MRpmVcUIxW5Urezy1BZLjcD2UgvDJeuocQwYXXRbkwLthON
It5NG09NzsQhCn4bi04aAajd279/b/9qzXqmdpcjPluM4Lnxj7s2HfY8z4wU2YN99hpKnz/idnmS
0RV1tEP5BIw0n7P/8B38i5eVpiWFo10BOVv+6TvwGD+76WC4B6TGv2i8H82S/cAt4t+mAhgZkKab
0B7595/VMpdf+6c71LH5Y62Wx9T/9YwiUd4m/EK5B7NFCRMFN8GADjQc0rNfmuSqlMTEyR6xqESt
qB8TtAirarTJW4AublkebnSsFR6PJW677KLi4lTFbDK+maDb4NeQ1r6fPOQyeTwhezKxgZSpSjaY
lW/lglZOp+glr427XKqrvGcVTDpIN4kqthWvu01HtPzgZnZxObSszVslCny7ito9SbOjp3gABOKU
mwWm7fdgYtqk84DBXAgYUzM4rgpca8qtv1p0I2WCs7yDB+EvMG8fNCpClfd24ATl8M6GRCebpIJX
7aMQpVqWvyM8RcuHnR5HLabdDM1tAj8M9ZtCxzItG086zmcCq7e0RDHxTHxtHLgMRQhjxLhuLdLp
UfTFE8kQ/FserSsPdw7x6um6Mnpz1UXeI7Bm3pjHxXUq8aqmGU728nSYNN6fCvKG7THcCcmyJ1iA
Yw8pBZLEgaU1/x9WhC3/FNXEGIroAouFaGtXeZ6z3Lv/ULb4tp924VyPh2BR9wxiF+f9DfrieW/4
TFB67w77EaGQVnkR/5u981qOHNmy7BfhDhzSYTY2D6ElyaDMzBcYU0Fr7V/fC8i6zaqs7ro/MFZm
qAhGhoRw93P2XttE4Bu27lUNSqN5HRyn0fI2/TbtpTm3J6EXSv0g5ADELEMVlSFigETY04dBE9KB
o9H0DrWlIV66uBFo6RP6MruOC/qm7WI4R1bv0VpCkwPHMHLR5U40nOgOG2tbkieSpS1aO9dmeeGu
G1NJRhA0WWE2/Wxz5+Qakb6xbO8ryVM1FnmvmBU2oGJQAbZ7I7HqK+X171QeEXj60zMaUGSY0gYN
RNEZvVWpnkw9RKuUP8pKzuLHGoldAeulFMYnr0uHnWG5O/TbuGNYQWxbvCW2RKevOqZYAYEcrRK0
tATFlxytU9hrb5Qp6UuF015m5gvVmM8+lFYEaTYxyhBnszR6imN0FBUSMMfXNljEoNZRwHMa7a5S
eOrIINn0rXvjfZu173qHoKtpz8lpVYXDkxmXB6rlW6lnEdjS4VpjqMTb6OLF4aeyXtshpdBe9Y9k
sf+kPUyJA6VCXhIrgCEw3jgunxse8C1kYr0moIhiKOETCYXidaoMnhtOmJOpxSMq2/Bbbagb0jDX
ZhErnbgtor2jRkW2JPd+HDOOZJ67plb9ztQM8jmw+ridCDBH2LezBDAslpHEXNGQl2F16gIHe2Mz
M8JUlK+TGIR4bJKj6Hoz1ZZDIiqh4qJAwQUQI301CW+CxxxDnkwMGiq2fiznwdmMyLlOw3YrLfLP
E5F9okZCrn0VvtKle4rt6hzFtP2c0FhXCaQnUH2HDIBFWplYFsrdQApEaHEwTHhQdLfomOSOCYfd
odJZlPuy6NbG5N28wIHroPVPFFq8NYXgl4zTFSyoeQsHVzv2TXIWgK7Qwp2chJdhKHH2pW+92pVN
khJ5BI0INS5D5MrrjC7VWHEVNAJyvUJ0ijbwuSJ6yZPxHIu+QU+lm6Diy5fRQNCmvJTaxliYq6wT
exdL3MFKGEvDBEw4csNxR/MckAZyrRyA9jDBqe3J8IR3cFaheT/13bbUtPcMECeT1hWjDTQG02D2
RPjiSvj9597IHwOd/Z/Vun4m+ezUuPrR6Jmh2sxWCrvMdnmnPRHdjJAs5xJrBfkBtfs6jaNbPOf2
Ejf/2CDaJAcEC4GlGQjH5swIwVmNDvkwJRGl8tVIs4ae4ZiAV/cnsHpDfE3iOXQ921dV8ZnUYSIc
IwNZDtoUULto0sbUfPfakx923ylMD8d64Dz2RqIdQYikVfWUS/t42w1eeIWATeldy69AoGDBt5vS
DV+TDI6ti06i131sSCVhTufOqT63VfdMxvYXCmZJpU4VEZ+ryCtA1k0uRYI6j9fKHd5S2950rc+k
u90jbb9TY0tXPIehGCPVQf5SkJyUvdRpj2gh9d4TWaENT8anlEr9KkN45CB0mxVd/S7lUp9r4J2J
iVebqSf5M0iIEE5GsQcfn2CYa1CzpJc+958piayHsVA0YJAplUb6mQok+916LfUhw9oaFSsNQijS
lOHNMxhNtFhPbqXm5Qe3IBjKE9UN/bq2K1gdIK88aGOLE2Na+6wbUSFMyBEMhxq7BTGM10Qh36Bw
NPvHCkdqPItty8JA2Gq1L9ggbxoQkcRs400O2SIGbLtqpdzirECFqdwXcnzyo8oz4prHiGukakr0
7/gjqOYcZRumBJJj/sX9/O5Hz0h02/UwcdEMzVseIBcAV7RyzH07WiGqfDB/FVfSuHZOyUw0IhOm
JQzQo1SXQJ4hcHBju5a7RSdsMpVElz4ML6WHjLMxOkDTqjtRaoOgxXA7aWDD2VeJN33Voi+c5c3W
j4d4Y3vea9d4txFT0yrwkpemrPfWKNj9ZKKtbnqdBUenyfZJFblbM5yKTVhWoF3gn+qZftElKz/m
kbTJOuqqyvxUegTQWOg4EMXgqV2lUd+dbSdHWRZ8MwFjpcG3zMIIkVVoQ5hNvYB7idZtWqLZtIeT
4TdvuuZ987Po4JSowCZfewVjMaxcUWxY6/fVthiTQ6dbn1AjPWdcXgj0kPeU1EBqu6Tt9t4mGVhG
JikRVe7PODbQYcqaD9oXb8OsMXXRhwx5eFeY4Sc/+ITCJM0p0+qJRW/d9PaiHCGhhcZhee6AeplK
bLdrICNPI5oC02NqMAh7At+9potHbygY3kJnQGWpkaHYx3gLa9eiRdSpF61Lcaz14SH30nQz8niO
1Wlqk5927yAhTQksAiT5Vqg5YUO3t0Zlia1uNSfFNY5ahI7nVMrzWHtQe3kzcss41YL0NSxxAVUl
aKAqeAkNlmvmHJA0fG61glKx+8kIhP1Jq29IeB7pEdZbmgq4eTXlrQc8bcj1s+xzUmh7bPGbYYpj
CKBy3NoljRLNEz/CWK9P3fRO4PXDMGjASKgiHLVy/NS6waUNfTCBOGpyjQRdW3uZSFPBEw/GbygR
2TLhATGkrA3DQAo4xnpISoyLc9YrKh+NlWtj7XzH1imbhs28AKx/bWxFq8QqMnpyjn1juqp2hQli
ViYIaTqlUdehkI52F6kcX7c7jYTDEWzJrY9NMBcosph0H73rh9Xo+urUo5SE+Sv3KM3w+KY6AQ8V
8+9WFXfTmKgTtAB1ijNyprxUwRaZX1K2hrvvEEJVdnCwpHcOJOmEwLbuCASuuXbmr7XMYD3W5B5E
vsHIMdDdDd2wWiWx2HemcS1t/QrvdUMEO+lirXGNDYRQSfbCIc6wayUYUQJwXV3AbMSms1xp4JKQ
/56VpKHUoMpFTPmjq6OHQWUmhez8hy3Sq0seaMTaQ02EUfrjlWnSiOY/fBiK5iVvkqcqic5EUP6o
h/EcGVg3pfEuO+eLdYLn+CnpvZYeUvHDSIMHo0WyZAwZyx8M8DH+CGYZ175zGNe7l7HDR1d3576a
pylWuIl1xdBHMQzhMlpF8ku0KeFi2vIuKoI1VXrZF9Z908nWuwkGIxaDHosYVi2RZQgCOF2N3Dr2
KCFPJa2DmbDSzWgTx8DuZHfFq8NMCEdTQAeYHU12zxncQ7HWIoBkMyjutGzyAXC/HiV3zLthx2kc
sqrjMpYO9p4iDRwPPYFoHWW1s6rq4jlOWpr8zFWWvbvcWo4VAlnFJpp85tlm0IV7X8DZItEmOy23
pNWZlHkcjE6hh87Pe3YM0Hx2pr4aRSZQnYVHwGHg4qn+DH3+StT1Pp8LGnqc/Ix7/5kF0wG2F8av
3MYTGrx4NN32k+PNYm37EI2MbjkC0hUWOpIIqO+gz2Dh2hOpxUlwXHCdNCxaeu4s1i0wZxrMgq1t
0I+ehuNSw2zj2WNIEzRAKCXJW1wRirRTdfeJVRvTI53sIEddHRIwYh4wuW5uIfOLtc/PU7fxz96i
IDd7u8Y+pllS8wVaA0ZiSQBPoOgiWUwxTy7LSxLdOBHJTtxWzs9kHtbn0t+ySPRRUZUO4hELr5Es
LIGygSW36nltEWEyy/r2iJtHbsb57SLffBFi2nqk0rF6kTR0KXMh+X6u9PQLSUPMa+GUrfQ0/kbi
+09rhEfbpkdn5PvF9V2oa+Z6CJC7GbpOsGqrP8aGpMaGVhAx3b0GuHLlFYyuTijyNdo4fUvUHqBe
KJBjoHYdlMC+FWojHC/cOMaDj3CH4ZkpXByV77L1n+w6B2hpkehtJgc37d4zZ8In3htHQvJo1keX
lFBUEhQNZJW5sQ4dHGEu9VRYagUrqPmIwTTobKq5jukoojrCXS+oHkDSKlE6jRiwp2gd6NKmjEA5
mgYc+oJcT4+jzTnezWXFoQD27g/jrXVpTzlUBPJhOpciYL7eU6hw4ubNl+UesQILUb14FUg0ac/B
TImT4VwTj4Ffj1F7qK1tYTJpouaeb7LaBaap8aEcrX0Ye3Jlzp3g5F52T8iVJgqhlzh+/KVlR2x7
lb8aOkNZTGVwsIt7codyom3VMIcoPSprRMuiSk6PxLzTTInMjcJJVDGblp581GZ1+Qgtc93yq7gx
VQza8Z+jLrpppFT8OuqSMcQ6qMPKHpmdDCPBXEL/qRTzh7D/VQhJag4ehf6Jwws9zVxfBCXxnMYE
/iEgwSWszYF7zVHaGA54KzOcl9RzJQYZ/62uaUCXs0sKpzSFpB+Rpt/l1lPYo/mbA5qWnzSKwXsC
HpgLlTRI5v5xNAcAes9FAn6dCHVb9eHFzeY6rkZCgtPAnuAA3w4tcQzjeBfTe0eCylouiyya9npq
kNalWppw4pqWCMspNqxsBgq8RfPg1rJfl+J2TjGOyvZwBNpDtgAVHs3J8m2BagTvbjYncsVbA/gH
LF4rOogWJks6JZSNMvvYtQOkmCn+ElhUYYR26QVFiTouTmlmPfoS+RHle4bj0D1Xgwi39MThE/dY
dDPCewmAaA+e/xQ2TbQPfcVJiy6e5VfeFQB54yLZpQMrBeWNRxFNx1qzP5FB9ZNVAc6T3D+1QfJ1
CJL+CNg0Rk2tfmY6cFIOYDuksKZ5yZdowEBd+yyPc94koW6GVO82lO4+M6nO6cB+18qOAGaCVZ8P
POoXOM2T89KTSbX4J+UVdvMgn6PUuCMC7YbfwNgygWrSrN262N5x2CSr5RhTFrZDFHBoGMAZRn1t
bFG53prGYiVQJD91xZW2q68ml0oCNzJj409Y0NAznQ3kfRsK9nqGPtDAyDf26QZgG3U1rTxOCbJg
Qu9RgxfNN9wg17mK6yeXtsLS2AdvesZJPTo4u+YICK9v5joas2Bc20fHt8PNxPnMN2x+VARjrsGX
nm26xqxKTHGILQqkHsZ9EPxcV0IlqD/QasuCnvQ1r/S3Q/SYOON7XfUnhtiND96XBf8c3wyZlYoh
qiRmiSPLHHjW/t5otfsA8UYRHYvqUOsGCeEF0p1hH5SgQekUvEVWe9MhYhdUpIQRB+RUIZdxWXZA
5A7ZH69OSxRKB2p6Mzifa5HS6EinFwfKq8jc915q3+q2INRBaBY6WLWrzKMjmBZGcUQpyjbXNeub
0ojfSqy4iCbGLwjOtVUDubg300uSCdY1uUCwMBuCeqeZHXkHuzWeqzpfg6+/0yuCAqeIoEvSK9Is
uigvdlZ+Wh+8Wg/OVeF8FV36iRz2SxahS/dmckOccjy6M5hBRxUvIvuT8FWwGxqijjyr2lOyBUOq
SNCYEfNW2/XMhJPiPBK/cHLaW2RRzwSDephUNm0N2/zhK6OSxKxUxBMLPqpPl/+0bAK96hAI//f9
Rd8M7OOkNYU815Wo96YWPNZ8gpPI0mntWlxD+lGbzg0cAa4l1QbqDgVRpesn0gAmYB6InE/LfS9E
IWzirEsQqlNdNPOLT0MWdEBOr86FXoMmJ4yMYJsPOhpUMlonzRSnNknwVzBiilNpB8ZpubVsgHzR
MWXs3qbtZJyWjd+lIWtcBDJtmJi//rY8oMLoQs1/3AYxdcK6AN4WmE9BZ6Iz3gRAqjLOvGSO6KMs
csh9+pOUTFkaN7OoXZLkMwt8C0bt1UKR+tjYHs5+0+qI7ybEGwp3fVoKwf9flPAfRQlyroj/n//3
f/8XUcLbexPSwm+L/K+6hOVpf+gShHD+5VFCp5ArPdOedQT/1iUIw/qXazqmIRfhwb8lCd6/dN2w
pMvawhFsaQ81yO5/qRVoAguMnVDRLUvw6f792f5olze/3f+zTkD8VZTApZ+OiPAEpBCBpVVYv3Xe
VKEopjedc0twY5LenkzHpg2ObUDIb9AxbmY0li38b0jXRMIpUdBboZ+9QO8Q/JPvS6h4nHb6FWPs
zz/9kv9Dc98w/9KOWj6dh/6CVrdnOfxAvzXfAnu0UjdsrZsjCtIzC+uKBRxDodRsQgXErbD8R1tQ
js0LKtpTQX2EQoU4dEFDtEAmo20SMH/yFT0sacczEsoD+IKTyRRDeN/5EapHwnMUPTyz8L/+h4//
1ybeHx/f1HVdSsd12P9/bZ3UQZuAOxbWjfG+/FyrIqZcjxIycWfRrbKMTSBC7yGk6WMOn6dAbx9a
Bs4Mg/7FDK0IOSuBvqDa77Bmr0li27ZyliiVNSIsMifzzIfsY1T1se+bRzyezdkPBCXQWTJX6u6F
xuXtP3yn+Sf/6BDO38mlcy505pxgZ6j3//U7GWYEDy5OzRsHer6vG91d97UbkGwMHdhAhe7SJIB7
M4hdmUh58ItKO9kinAj48od9JKsXOU7VmbnfzosrgQ+KXOCIsnmcWI9OWoPgQss3egAQ/vmjL13k
v310zh2LM4qz6vdWbl6SGBWUnnFDuLfWHS1+nMR+yKqaZhTVRzfowzNIB9rM07yIT8cvAJtaOexY
2vX4VYS3RVEEhzpQ4w4xKwWtZIj2FFLWFV/hrMXGVetJ5aBN562MOg/vpWZuEcfr55CIh42LFnqN
78WD6+qmO44NypdWSNAqLWAOyYY818zwtlWk4nVCbPSucsD5a0NZHFzz3g4oUaVWgdDeV1QxIDtW
PvLyjrrTsZqCuyh0PFYdbBLqTr2T7W0n7NZ1ol+nsYqOdqS1O4El3fJ10paDYvrCCg9j+hC99VrR
XWPiG7ZcKsZ9AxYO57WId+gd+/vl1pD0D0ncQmc2tebRNDCk65UP6cvby5lQPMzx0k7y7CgLnsKY
iK0mrBYORl0dx0avN8z7vk+A2o/MlT8ZOdJBNUqLrhLB8FlTH/55f8/isb8dqg6eO8RettD/1kOX
gzS70Q2Nm2Z0l97tqEDJut77Tcr4j3ZHusbdYFrApKbmJYww/SYZObQFYRZ42HxxDQvifWFOCDST
LFXFbSClaM44N70J3yuoGkzT3tt/+Nh/7cH/OsMQr3kodLgk8/+/nmEkFaP+tGtxUzbUbt0JH4PE
uTddCpuGk8ldRXImO35WYrkyv1rUAWHuPDXeu+7pBoyg6KcMivowSExZTeZRaQ6zrVnltA9Cqif/
/HHF//ArmwKRguvopIawKvzrx+3xmyWUWAX4EVk96BOMs2lepaSXsKMbJmWO2DyXJ5lbF6Hy5CKC
+CVKZHv85w/ym+Rt+d1MgVTDQkgiXft3EQlZDi1DE3sJtzhFPGFd6rc0jB0A83PzWetes57KLYvV
SCXXwBi9dYt06H75Kaem3UXTkN7VeUsxbmJqTqUoNo6YMKjVNQLQYqxd2DlMEPP80I+ZezSi/rGn
An6XV1TrfAFSygd0X7sVGC4tn05anH6KE3wG//xVFwXOb1cy04THZdrCtc2/XclYWBVepfv6Dc3v
N6sb4vMw83ZUbbqbNLYJFEp+OoW8aVoVb0t0DV9ix7yKqXe2cCnVrowBtE8wpo6hy0KtzSgZKG3c
K+rSm0oDMvbPH9j5+0DuukwuGDP4D27Pbyo9URL9q5m9caubVm4MspD3XKT3yu2+lazj7qVtmdBQ
UMJ3bmJv8b4W56yOLfgTxqZL7AfBEm5rFeM3W/byIogio61efEFD00NLZaeY0kyO0NbvB8TYRDr0
5lFab06L/lAPTWrOBdCinHc4dI0JygBWYYZlY1frJiZt4WaXLpuyC4VZE/Ll2TXGR2wP8tJS8N3K
uBa0wtwMn8Yup758V0mMlVpPE2UkQ0rPjYe8CeyfWtytWcuLm9a5JzOmKFnE4kl4gfmSjVpN0k1h
nTB/YcPPxit4K+2UhaSFzl/KmI2e//y7W/O14rcDhRgqd5YS2SaRVb/JiOIUOK+cPHHzvHKmvqr+
cYIIcVZuXR8czRkfNa8fMJ4U6WWaFHq2YTpifPGQamY1ZjOM7V1jnZQUeyvX7rqOCqptoaWJ9aA/
xhU8MllQTQteOtrQRHN4u7Lqyo1DnZbsMOaG+WQ9Bbnj7XoUbPT7nGcp8aMCB1ZmZ1xlUZJ7MfnD
FfnFTg3JoZRF+gSA0Fx7rbXL4OzsRsbB1RC75TZDOXA0CpQJ//xLCVS+f/ulUDxJNE/8XvaijPqT
zEUbja538GncxjJ/syqy0Mj1+pTAOzw3lbA2wJTQsA81QUpRlp1tfPlhh/2MdJfyPPkpooNyuuam
O/0H1eSiivzzPnR0upKShQOyZR0Z8m/7kBhGgybt1FDjMYtzPCTNA1JjuqLJi19p8lK7hKdqMyO5
jGqqsWm+Z2EN2dPB8bQcvqWZQK6YgDlTljavtUTIF3W9fpl87zq7tdeB76R7/JNkbsNk3BEVgtWt
Cwk8MNGSWPrjYL4NDuOiNuA3USWg28Rt37Wc/FXhr3IoPvsstWk0WpALR2T9U6U8AGAlejFIDHYz
H/ymk691UpbXGcEKI915BPZeuBMuNbQchQL+hxkmnOnjZiBnAWfXdJck73EydZcISULKpZm5B47H
wqBHD74eXRERdiViAy8YalLKZm5CgCLFJteBCmQRbNw8Sv/T9RfB2m+HC8slnRPK5KqGoMeRv13Q
lEw89AFTcNOSAYypRjIPCDl8F3mIy1C74ML9Hvlju3MVwdFtHJ08Mw+fW6XVR1JgQFu5XyVm9Dt7
AseL6UypDY0Xpo1CP7ouli3ovlO7s/GNr2Pna9oErG1oiWwnb9DviibaQc9MHnTxuW0r8Yil7KWF
AnvtiofYS+71HnMMP5i+D+P6W9SRTQTAacSbY4ePQ284T1mrnRK6NisjNghTtbZjH407ySm9Mouo
u+YTX6m3MIoU8QyjpGrFiBOfu5j4sTF9JMkrBcXPLKl3vAPytnUM3wQRLuGajpzyvV6XOt5uy4Ae
5Q4XE1/H5dcto7uNmQXufsQYHvn+RUQgM5MxubepG2cFVE5Tq929m+abMuiICiXrcgufSCD9NR5B
PQJrXmO4vuTOMNNM4jcxuPUhNooTLd8CtziWxFpNHGmpavaorVGjudE9DFe0CXHZ7924cVGDoJoJ
mpiUq8FnMdYB907sMd7oBcxI2s4Cz+onFPTi2CHDX6tGhyE2GrRctemCiSbb1s228ZgP1HODgS7C
nAHaEUyDUnM1+p6zNcfsm+oSVNl1yPe0rbvR6i6azacB9NAF9b0ZhXMIbkNkoTmYdF2dfJXpbUGU
NYgdu/8RG0N61mGDZX1KVUr646ZGkuEorbsBxcJd23H2lpn7XcSaD+sAiIcaoCr6en8X95750Lfx
F9Rw77nMwx3eF+c25WAvWSsde+k8WLX/Cd6feoiKYUcTGeqc4ICILQ3LNsEt+LzSnV00363UMFBd
KXyzPQ4AqpV0PXQFxZ5auyYLyIuTOJi2GaxJfbkjElNt4xL5kp6kUGwm54GgGnUYS6+9lhvWP/7e
y8MLqqkfUlAOw7YTX1P06gzgZrML/YYS5hQ1dyluQJUhapNCZmcDSQflDKSBPuMtudjwUJshu/pl
c+0il+K2Jceb2+DILw1tTS7fsHOwmdzLFPIfSqwSxlhISDLuN0x7GUTeiaDj3mcVFqgjGb7J3ZD+
LFJOsDFFTidIpiUk6+oz5SqCZrxOph9sOttyNpFBTWdVMQPngkxzUzOdc+v03X6oPWJnk7q+hzDf
3FspzQtlGvysFL3PdUpATUHSHpJGh0NNH18tnnXRdHhHpdLk26jx/Yl6KVG9rBJl6Q9p2+oPk5qG
h/ho53Tzo5YfqYkpencZKqbMI5YoCaPgruxpJRSWfclC570jO2lru+oQtaNzL9Keim3R0P+xNRuv
p0JH6Jqw3mvv24RPOu1Nssyltic5i/D6sSWDzeXI345zt99UAdfasP3htvF4580btyQTqJIUhVjb
uWefvI19P6bfpywIHlQ7tEfN8B8KTPpapaznIm+ude0H18gxxarz6v4gwvo1qxLjyQmMc4jP9S7S
9y61h1VvGmhCOWy/Rkp9R9jighmmIyNar7+oEuqd4kopRA1uz34JS9ZCCRKQdUb71PKU+7DMZYI4
um9GLbrz3Roap4+DoMz8/UwRwtRvMr/rK2vNhcDZhiheTgP56igt3YeuGL9UBHOk+JSfrITAbttp
tr2pPtnhVBGgiqtWdBWI294tngcLGo4LGZOkJq5T4YZ8kENjQHNzw8bfuUm/MR06AK3j8DTyUQ+o
P39gOjOPXe0/mAWqoMbrLPq6xosWqnE7SnrOU0TMIjKHAhfqx01W79zfoxjJT6xmK8hJHT3mWaSx
3DWaEc/KclPG3j1XZbWzPFJp7FwqfQt9pzz9uq+jqAY7Akl1TpypDOJrlk04auC+Gnc3zlKTbpaa
fGxqCJFRaR/dnKgd9Haq2brS+O7ryDssk3mR4/oEZdnudIrmjUvML/ZzF/mZ0R8qEa2rWWcQDj2x
60Z2jANt2mZT//7rzxTKadwk+3IWHRALgSzFJECzo8FExQTvRVplzSmzADmxpEcHQK+BUn3XnJZN
KMzmpOlsWmjzTjYg7UsxM/peQwOiIK9mAIcYWMFL7aB7kD21ei/P0m0szfyUTikDEJKFjQny8uzm
nCyqpqFaqunJCLlQZwYaVm045d1oo+VsC75k8sfmt7tqQLasSPDFst7E28EqxxXUy1dDm/MIlV+c
lo1y+/LXreVuPWnWoW/Q1MToX7V5w1hcnpa7y61gIAkRtiCPxHSi6Bk1a9PN7+tRPMVz2BihGMEs
8NX2Axf7jRHSNQwNb9Nhu90TNfQsZqJTH3TNpk8mPFGoajXZ0mMptK0rfuilcx0GdJamjui3dgEn
JRLAVwuBC8ZtBbDUIuW7rQaI98i35RAXd6n3TGhItAvIl9hqRvo+eM0ejqCNiX72tvRwHfyh3Lno
mFdhiRA6tEltn4qZ1xpBwKwyfijqFaeh1n+CjX330NpHmsvpGbLCTRAn1DEIhzY40Fy2NkE/ELMb
1xeETvnRhjckK8b+1BLVIcrfcw1FsAT8CvMaBKgddGut6C/GmC5rdRTHqfbk2BGgNp9U0DoobZK1
XHhcZnOmNHRA+cQBseQcRbPaJpk3DF9HL4DytfwJafbMjePfLbeWv33821/P/V8f/ngFO6Q42Pbo
wn5/z2yJMPp4m7LSo/1MGP3TayfLvzGqPqXZ6J7KaeaOfLw4bnost2H1o25KQxFKzrcouDxhkOsJ
RkXndvj1LssjH89bPspyNwlKgzl/sBHBhKS9jpHw5+MuRvR0xtQ4N8pYIMmi/R7HpPmOJu41bAA4
FeaYIJhnCJ3njTIMIlZjfUHZc8GfxM6YejLHhcQ+7gkDcTOi/xiv5ll3EglAmLAFauUUw0rjWxhH
zjHSQxtzSGWfgKgjosjxm+20NnwapORMXh5eNh3roJMkP3ptVOUsIjIja708wihon1DvneuYsMLl
3y1/WjbL3czOrYOGkreZX2T5O3yiP26VKRpKeqNgw+cXWp7ATB5wK6vldVZO8mAjeIyl1h4hnauT
XTN4IrRqDBTzqIwyZR/iT8GASCaz5ZbyE2FfgY1OeLmJ5ahR66aUi6mEx5a/Do5e6ts4YJoL1Cde
dZXpbRal1bLxChIrPu4uOizXtvAxf/yRRKM//5uP532otj5eZgwaWsDNLMEfdESJRF5TRDDmQz2h
7armOfszgqtoZ9AD+CMAbslEWjZ5BSXgVyrccn/Jd/t4+Le7ywMfGWvL3WBJjPvnpzAdQNoi6PuG
HbWOX4lvWYbs99dNZY58io83ayIwcDZDjm11XOUNAL0SUOCvz/nxzz7eVIvQs33cXW799u+WbtjH
3/70xZdHfnvK4IFXU+bVM0uoah4Fx19vPuLpF+WvgLzShzL1tGRO+Rk5RofllykTSMYHpSONylz7
sOyzjz263PVa0q5XWZGy/XV7+fPHP11uLfs9KsDBUWSZn9D3QpszmzO1N+Po0OsG8/5BeeW26RAR
sxBfdIY1yGgC9+YjYFRG3HxaJIjecvGhyx5sBeoaYqlmxU8OWrhh8pQb4x+bupGz+uq/7/vQ7tZa
AxWtFGRfucpmhTG/9Hx5wllZnDCrBdQlfBKYoQ/YcCEjXQ7r5Vdd9kvNxHdnVMVzyaruV7opQPwW
xNxLGrXwLf6dgfixd5a//WkXlcthujz+p5u/4gKjrvsiu+CbC1b8ZNtRcZ4KNYJSlYQ6V25+60b/
PALVQpxE6nuRJEmwKllxgV2X8It22EncveMTkTXOPUwrGeZ8yi7clnAv9j0M73XBVHIVG6q+0oK4
jpVRvdkPmuObF5nffGEHR0ToR/KI3DXwPMgPofiqRGPdVYX+bA+kcxjtXZfoc2yhdatkbRwotHyN
dlFjT3eWm6Rb4CcQNVK6RE1VE/JdOSBQw2dVa7MHyHqOhwodM9FHBRerVZfG6AuRX2+1iLGe3Kcv
6EcEoAVoFqNl+kd90s6pX1Iac/QvXiidXW/E6tBK8dlOAoWYOVp1Bny/IpgNAKra1R2sVl/3YeAO
LOgJZXiP1Pgl1/oCyw0VKF1n8USHiRQvx3N2dZOwwk9cYzWaxXgEJP1N0QDeDcCi5mjY4EFvtiGJ
CrmFVjuYXqELuscpd7/nfjaR9915Bx91KwBb75Fo0OjRbVS1L/v4pc8sVE5QFzdiKgPYIoXcxtlg
vxs9BTNTqGDfBNFx4GQAHka1KgpTBMVRcSXJ6c2eLDiOue+hjh1BUOs1yG5JGkidf9NIL7n25Yhy
K48P1EEJ9aDVaSl0rmmE8Td2+iNux5vl6dlzR7gK0yLr62hM+mudHvDHFmcwLu7OIxBlI41p3yEu
Z+7SAy6RwXaYEobCGBRvY1IzYH98U65JGkRpnyOgh4TOJzu6Qz+zgjplouP20ZtcrG0SLFanjD7Q
Jetk/orBfa2Z2Ihr+Z4GEZE6BuI4UQTp3q1goIzdJXG4KODkqR6MZsKe1Ih92gjvUmF+lq02Ms/2
FbDk/r6f8Ee5Ypweo7A+2HgRNdfubkYLxWM0J3qUmUzOQRs1HGoxCz0GOk26d8ryg2Me08SMczIp
icfu2hsmP7z7vSUvgM5fg94VR1JYjxUcv103UUPUbRSStU9+sIS/fR4H7Ut3SBPrhhbdu6QhHgo9
C/tzJL5qmkYyW087YWoCEnVV62EDr+yj6RCx94BrTBmSHPCovPMoYhNwKZvvmRdEd/F/sXcmy3Uj
W5b9lfoBPEPrAKa8fU9e9pzAqA6O3tE6gK/PBUVm2kvLQVnNayILRUgK8RLN8bP3Xju03tBvmGA5
oW8tS8O/86rrWHNhTbi9naIBINP4z1I59rn4npGc37rwh62m+5SU0ZOVuF9O7Y6P8RiR/Z6mCxJe
cfWWenRmleHQVHgzp6p9ayCcPts1yABwxOfWHH/SBwCqqZfiMhkFSAWNjhSatF4irr8AMt5oMx03
ZZHhKmyrN+0E6sD59IApwtwlznjGjYx+kQzUDXucf8vmNFjEMGw75W/HB4x50DUgec6vqcqbl2x8
SCN7fMwciMRx+4Qvn6IrcSTinrMqRhW1cp8RKadNfJ7GXQORfIdoM64YNuMHCc76HFCouqNWDobj
gvAKE7EqPbx6Nu/VJuvgd2M9OZH8fx8HG05MC4p9sKm3BTNnricS5msncp0Tc9S4Kgs73ZMEXOFp
XEUWTVlekX5AhCYFMgfYqpvuw6ioDLAHCH6GX/6euvJDKn/LLym3DuxtpLtenWq6YO5YD57txmaf
wE8pqFn4RUxlaPE/lrzCtVTBtZdZe5h845MMGKx0Bcd8IgGoHJEcs3yGqVQEP22zeiFC9tLFU7CN
lb+vvPmSFuoDWvFVeM24M+lfMMLx06TCcF1hpdmkYROtF/nRcn6b6UETfvi2aP8t54shAQw0B+X3
1ksyfSW+4xyqwf3Sdi/2fTrcOy/94xF13I85uolXsc0t5HrgLPtCbw81QP7UHIrpHsCC2kCpArQo
yvlZg5YdHcB8pSPanc+pNaf14NWyzb2P5TpP7Rfp4CFHDjh7tU3kKAh9oorgs6ZgME9TbB4qigAH
b3qf3brdqLjtrt5QYjyr6pDKg2dTu805BpNF7nPEHDoERIE5AU6GH+9S9lHEYgnKJLDRzdy4eNTW
db16ttuAlZajbrKnzidILLoW5x+VnpqngHVdb+tnRjmx0agHY66nD6fNiBTnZ4C88plE5d+MV32s
20bh+tfy1XCi4ckHOZjMIfafWfRPw/STzEbzw2hhnKkaTGqXcdGyjSw5RpM28v1xWjVU87ADytTT
1PFOC/JWrSBBhkgMbBP6+WnoSML8/TeREzcnZyx/ZyndTgLmcjFVML7H8gw2xgBbyQxlz4lctxE3
jKrSXaL4/7jpoC4EG/qt9jT3BeFmVsNZ+jqRTGviSq4oXkxvgFUbLusCxQNw2VqP5W0k8g+2Pl+6
sZ1VK+xT3/Ji8IWiY7KbfgmvAx1vES2Ykm+iG/4hLpfHNji4DbFU7m+GSkavJqTgb2R1P2F66Okv
YYZ69EW3gzhReYcxgOtpDgsF3nSN5xyOVeC6f8qp12/KS4+ZSdLKjfLk3sJ6JGEZwxVM50cZZt9L
rO3SDqX50KJTH7sn6BzTSYA6S3nQ75BdOMq7/q6eyph9N5mFjq2oLQ5DJfQrqxUuXwNUXYOntXJi
kjVCLLOS/mY5b+7ylCN8UOvw4qYh5qHZJryZjddGP8Xqk//lfNB8CtvJmj+koOtlMiV5X6oGUO4d
woouK1Pqb+EDlz726YzxwoDqVzSR/2Bl2Ts0wwhFz55XUtvtthETqzkTbVdFEvtvKwmM2fmH6+av
g3aZYFmxwgjo1lOioRLK8SXzShtzGflLrePb2LD9JDWsVqnh+KDe8j0d9cGOtTDLFcI4pvhGvLOu
JgAuPkjYYPrTKWFWCIB2MYmRBdDqPo0jMdW6wxkfPo7xAC6kzJ+rmEt5WKrBW4vHPyMMV8U036zZ
SY8hZ2Xd+e0NDnm7oXbuLeHUzAZ5Tl4i0V9iGHqr2pvm3TyFxCPcvZOGv5J6zHfmwO3aYSDapH57
NTKK4imO2KSt67+b7h+mOpKBtvbXpVdyufTqN2LO3ett8xeFtiySQ/HO20st4de1BTzjSeX+q5yL
+VvGInroUzD5rVMzMw5ZcHIzgZfVro1d6BNlMDwdHtr4yCvUfDPr8oevIDknrT5GCZGYyZ0N1mxR
f55jGZ6VKG4UcDDX4x7ZJHmf7NuMk0bDLE03AWtkWneMdpm8onzfRz14DCt4muuy2XfLusScE1Q2
S1XbPK/JcY9iLWOQjC3EsQdZaAwQKWUnUZaKT/r3vgK5BK5yUZ//dn8CzjtRFQmnMdPmvoPGQHbG
eQzKInj0Sr0D3c/aRicnJME9q2z2Ku78WYcF/AseBvRE1GurZw1XYU6GJ9dFx7p37vR6BqvcE92+
NsgeVSLLD4hV/O4RwS5n2Jc5IT7YR2dMCeyLXfIs6avy4Vl2ZpdvOt/EiBQGj2oMp2Nmm5+k69U6
t3ih+Iiq5TicGRU6/gaK+L0//qo96zZOW6UB4qSFH53qLHzEBXqzLZYtVl0espkWhq5o1yTS/Mc6
rT6VlZ2SHnivadlEhmfwyynq264lYfLAWJXiieiGg7SKezoZwyFcSKmjEfxh4HFORgPEoAnd+TBa
+iB4t92Adx2aWjNVkPthhTt+ixYBxjX65NUzs1tBknMcI8Ym0c7bpCEOn9GYFVS0kRCYpMg4h2wH
FpeWsS9KL/zfJaBjt/pMHHO8i9S8Ubr3CYU3vPmhei/DDA+37VLsqdqJeVPDAUk9b29Y/YlCArWR
CVY/WVogS2pOwLxYsFsOxRUv1lEuf2bhdSCFVqIOrZchV3tq7AqUtjk4dtJD+jKDO4jbTT7BB8mr
jkzIhHcOc2GxM9Vg7yzopxvctn/Yjd+lLPmwKp9vH2wRocS0n2Prs9LRhfGoPQaO2DVpPF/NBLdB
Mz4O2dmPi8/a1dajLUOSN3WtIABU841shnhQThNtAtiVkUNnodU5u2jqHqeOFHXmRcfKfRZ17l6s
riNSEVvVxV56ZnD+Z5VILmGEj17hmtoC+QTEa8mVHwSS/AT2zJiQyMY1ZL7l+QpGxW4RObwGNYiY
RyUHtW6WYTwzxuuPwUG/6Zfkg89rtJDw7yG8XMmE/bSCCvDeIM5DoPdm0M6HXtBmwqcwIQFTKeDI
ZP33Gscmu87iQh10ov9gQ9zRC8fvBT6NgwRD/mgjVycjM6XpnmoilnXczWtsOCbDUZUdBe5RERXW
HUT1mwyMMypNRY/al6EwagYsIR8xRANnhRsBMogfMsyul7qY3uG9EFKQdnGeC29fBDXnswWz5aY4
kfKgW0l3KvYcb14ozWSw+GgbF6tkaJEkEyrauvhGNhrIJaXnWGgqezimOnIuaVS//edqIDecQ5wZ
p4p/OWZnft2wnbCbzp4KzyXnkYeUg/M642Wzz8LgF4r/nodBfyJP8FRnmXWKU0EEOJ1Ok+PzDTc9
4+KGeiahD17KGo27q6ffnK/bvTF5P+yxzNepQfetlhUdmwYHd8/7QOCjxDCTIYZc81c1U1Dnz6Wx
NUEunfqeZDf3zV4NVYYiZtBEaPTR2rRhctM6sXFKl71QxQ7ebXK4OLrOHmDQ1wdWwPah7vipVKOL
j2Ayj3DNCCi6IJLbkgrLFOFjx4kYzjQ3F8xtlZ/KipQJIJdHkRcGXa4URDZoN2VCgZ0VjpiRyFmN
/qYlFYEQ4bx71S+TaLZPJem54zRGzlO9c820p9a5d2w1nrIsvBqKLQ2pfNpKpTk+TiSMu06KFZcp
sNPYdZ+8kN5Ph+HGTctL3jlbgj/OXpjQtzkSyu2sSMHKaKFys3k9ApntV0PeMs9j69rG1KoR+Ure
SXtlF8KOEf2LHfXn9DxtcumHOzmZoEQDUkKGz5ypcP2e+MMmN+IWm+ppL1qB262hKcNYFiRLf7dK
hugyqvjRjoebTKIQnrKFRbkEe8p7F6CuIpRKPx+1X459LF2LkZSCmH2IUXDj+Dk+Oa8nqwl4osgp
tOoyIu7GpMDwOil4FuDZ8DPv4Oh/VxqNNW7LcZdFXn8Oiyzc00hMNXdn/TFaE5pdS7VA39Q3TbfA
WiTJceYqXY1NQEBFIJ9ni7gto9y6GsU+A2xwVkheGCEJ9KEPjcfKD/WjnNOjYD9jSH3TrXhVyrgI
gkhb17eo9w3NA+aO6dKlofvQFXEPRS+/GTUMerEcSGKIdNdi7t/nXm79IaPRDHRGUYS0uLm9/ap5
JEJ8SF5AriP8Dj7lxXb9FUKJbdz8pw0wlfO4/Vx7RrKH7mfuIH1RPuX0xVMvmEhITBODJhZWASVn
Mlchy4ryEfulc4gWjHuu5IZhjIxkJ9KNz+5hhVsnXeOlXI4MugeaKvyWzkPtDxd7hCdVVvbGp5Ng
T82Oyy4L4Vw35cwVOXFaX4aS1LLSY6w4IyBforSrZl9LzJdzgtmRhsEXxwN4EiHzIxhEJEtTshhd
doxGSQlwFKxdu492aW/1KBhEGFoq6tHvzO+QCcqrGz7jTH0MZJSOvWend8tBDFHAb5pp9TeSEAQc
XkwXor5Ucbke4viH62UDMuM95nFxpX38TzHBVnI4kgfZiJVH0jUxDRgu2x6IIj2owEQ46q3QUcCR
58kxBhu/ojcxPQekiCdJ9LKaogdSxPMuaF/pjOOJGyT0ZheRg5tp9h+6yO6OfyPPbeH6x6ybGNPI
a25Jw1kITu6WO7rEKMmN2qDlwc+zyxHpikBunJr9yczoZpa4m/LHuBslsW4es3pyaaH3pdpVQ/2c
5X6ACfxCB5XY4/MuEHzd7T/7NbO9pyETdQMM5DbNHBcaI0+3cxm9T6pRm9gOqNjJVXtz9CNvo+Rs
tP7H3xVM7uuFrG9b++zTqXILDRdDULXquN1md0REHMx1G2f9zmh+Jw1dUmOi3cdyGH55hTiFeaQ3
bWri1Cd7v/JH79lrS2NFCxm2iZq0tKjCp4Fi0kOmGs6szhixJVV/+LKfnDp5pSjYXresTFeQyjlJ
KjoKu4Etil4sHDIyv0DpgCqMMxPbLSyXwhm5diAl3uzePCaTux3nJgG9joBCr9W8NWRU722Y9jCJ
mKzBEud3qIWvwZDcwzF2D3GcjBt3YAAR5lBszZDC0arwrmPr9yeFiGBe3YoCCE85v3ssFmeroHLC
Aq0ThrgnErPhcgsF7amFQZwz4w2XMKlAQPAhd/cWnWXBMmAMeBxb5V1kNhSnNItuujQhGNPPptXF
BqN5dgr2SEVK+sRLZ6hdSxW8CVi1a+b60CdJxMxd/f5rho/G4EepRPv+wK4qBdsIaQB+E6+3pYVA
aHhK9qs3jvoPlbCriRMT5jh32A/WDwauBOo0KFCnGfOLE1SPg0hYNlY5MLQKe2rG3bxi27wqNFHY
SgdnenjLO3tb2r8T4a+Zpl67tE6gVxq4BxIvOGM4+nSVak51TEai991k0+QRDJ02BwZStzgeghHp
oxFnEVHUaBZ4ksDpRUNvomyHaPthLF8mJAmsukvUncb1tKbxAFdxv29N6zznyr1E2KJHkiru9Dzl
Uh082cRb1koAxpbVI+xZ0KPdo52NbOnBUWwh+3zUHIZhcRtvA6VguwDP5ynO1K1NFvNiaKxtB9Gz
1FZ81OFd+al/+vtDbrhcc21xzyGr49x0f0vOqBiHcc89aKP8ntIrU3J1phV+fM8SWhpg+peWJN5Q
ZuGLcsPnnBvhFLc007ThcldnLOPGnBUXVPAbTrj2ZqtgF0ZmzjN+YwasXQ1CNsBT/9ThYBJfnnmR
tcDossI8IbJ0h2luGEiAQBw9PP9UDJ2pCc9fkzHNnpofdlvvSsqGX3k7W2cKXpKHhsYHw06fTZz1
5OknJBvLnS6hRX/DvFSKtfR4DS0g7b+7BYvCjqY29qZWCc3OOAwl+ocZNMne/DVKQ57qgad95hjP
ZcfP7N4jvGyFl6nIDkaV+Fjum/pIAO4rqYGyW0XDHRUQANcBW95ktB80Q63vluOejAM7LEndQQbe
n4VNsp/SgiIjyvL2OESwC00Fu6UiIBUrqKLgMCIADNTPZuuMO23JbScd/176087p8OpVgXUtyuyr
mxcHzaDaewnsq9Qarg9ntZOqvOCQliwKraTqTrUhd9VomzdZVm98BMTLZ0bwybEeHcmXX6JQrjC3
F9s6SGkbL3137TAR7/DoNkfALEqOkDZqYZ+n3PhB/4zYlYGaKR9tyq1K3ogej3sZ6emhK8XAYjW5
RGUmSUoP3TkPCBJHY19cm+xHSHNJEtjFN0DCAepvsybxE19U1ukNxUTp1gOGuypFAvZpJMRhaMv5
8ChNZtXxnlV5dMxb48VRHXivmOeWD3huR5X6Wo7h/NSMA/DW8U+JKL8ZJKcLVj7To5BRehszSDp+
+dGYqj1WRMaw5pnYaJJ5wCNbdrRZKnszwG58AIhl6cG7EDoCeB9mP4uYtskqmIwbYv9zmCN9sK5r
ruNS2hhRFtU0z7xzQgBFhX9q7U3USgqUSWnuh/DO3jt7Now/+dRVOzTDgRpojjpaZeeRzcglN+nZ
DeKEqw103Vlkzi0FWHsDnVxc8/b1n5/YA9cFlmywMBj2hFv6J8PBsGqU2t38k9bmcPaS2JqLxIqp
Ge2gCw099Ta6Ia3+N3BhayYou+VEiVRU7QITe2MqgnM9IFnZsVGdoSO995pNnmmZjxWCVSt7AcGz
Nla+sho2Ufb+70mRLwHXb0onbdvx/U153gdeh8FW+Ds7mfuVv5RTy4Tl3ZiOj17MiTOOnhppjTf+
BkzodFnk2s43WVSNGzy/u4pv1oqZxqK/nl43Mdffc5EO27HHwgGHUWzdJvuMl+eJ70eUA3XGU9zC
zIcYPO7xMdIpOvj+fphq6IX9U146mhrJztjVGtp9vciOquW1r5eOelc9IGIxsZaMxVhiYKP1vBxY
dgUPBvmLh7KjVH1oq5NpCJZPvIfheuDJ8stNGrWn2uvDTauwzQ0DeTO+JjyJ3bALehZy8Wi9DQtc
pNY/WWBm+8md5DbSRbCyVEPPRYKd37E756y0dVLmnN44JyuOAglAFAmhB5ZGRVg0ZuHaedYLC/2B
TTc71r3n6+nFTd30KeaRtWD6B9OfnnXr8StMmufxPq8GtYxndDoQ26ciCKfpnBpIJNUUrKOmx5dD
hGaypP3iO3ylWHgLF6JR4bDm1YH6LZzMPRjMxddSqxWLOKp9EvHlkFH0BSCw3ul4MPXByVoenoVv
9nuT75tR26tGTYLhz8rWDbUEe7vy2d8VpwE3Hyla6eGRXuKTCStCRKxjFdfp48A+YyVGVr1tl3ZH
hd0CTVPQhdQl65kD17kR9nskvsZYdG98s14THWj0ikY/eE6Pu0CMnDtN6W6la78OTvXDtWt9jYKd
XYQt52cOQCoKmT9EcZ8lgeSREgqvV5+2b2x0kTwXtqYluxfd41wVB7emRd2TdEstyhz9gBq/gw72
nUWVm2sn4Gxq27ra1Mv700vvYkCfqjzkAZlPt0qOGLSE/vSgzpzTMFrblbM3OCmdc/eHgR13F1N7
gShR89rsfbo74ng15YLOlwq6Bu200VuxIC8l6ZHSoma6rGe9SRqaeIIYB3M+uzFsKEftSmghYadP
/TTox5cYs9LJo8CuSN8Yneo1ZmZaqbIGEBC990HkIJUYwjnYZfGKVXo8hTBsThNK0dh6zrHXWX1p
MKzswmD+4YOcOZm2U5z+/hOAyPKkM+strkGN/oN+oFryHwjEOFOvtCAd+jRvLz5FHUIQtO08fAKQ
H6aVbWMbC5IY53Rf3TXxIZRkvs3lILElpuHCgC3JK2Sz9TI1cbOqfWLsTQxmbyzleKEBavU3XlYi
rz7P6U+MWBS1ROKz5bwiQ+tTjX5/d3KAmL4Gzthp9aCE4Z+cbAkVJCwD22q+2EOnn5z0C1ui9wwX
e+dOIcweswe8c6pU26+tyoYS1P2pkuJDMvnvkB/Y6uJe56U8+1tm2yOSGfNXkRyTePxwTfraAZ+O
a9D+HCKL9PuvP2KMqVGKdFJfZlfTDx1D4ww1wPQ6gF0UyOFFhql9NiRPStZQ3z1/kRSv3gNuij9W
B9PH87iNG1MsfpXuNLjuW2GNd+x5FO1QmJwmcwHUzlhPNq088OQuLjjTdduR3g3dHuDxxMEwGE50
1RgncH5n1cfZWi91w27F1O10PXGNsDqiGb/G5N6PjEli3aFysz3l7dD588NfnywUmWsCeHObLMZl
6JYKOXDB8PQFIHZydBv83cG2petslWi6VaZSoiWrlz4P6k0c8JQozYjgOeoUtKepW2V9ET+0Iwvz
JrRYK2oqgYYmSzdtAV24zyrvKUlEjj/VO6TUVtvRq9PC9/R42q9CgSMFmDC70XL6xhpe703vGBuG
uLDKYuy3jU1Ch8FrkPu/ixpfFO/N3YImLvq2xvUeJKQu2enOnsd7YKr2GKv0XmNBKCWL53rYO9o0
90bxg6BLtRuq5CZZyD6QLGn3Lc32rdC7rE/9n3rfVs1Gz7q/V3ZzC6Ru1o1n5Gvds/8ELAHVMhto
kcpCi0nbtm710F1Sl9hyUX3QqAlKwHVpD7OUerCV3211xCnPxzQxhWW92Yd5R+5FgIAd43DE0Vfk
l7Hsf46pxV4yyg7O5L/WFhJJDZwTrHRKWhz41aZTHgvVvz2Qlb0WQWhdOKA8NTRVw0RpPmPHvNrU
qz12lFM5iY4vbWA9Tr2cWdRSuMuDcDrKmEC9WZroYehPnP8Wz6O+Gq4Pj3lu73/zBJ1rvWDwrA5d
x1zkuulzSmXffi7FW+cu/CvlT6RUjF+e5k1RyKymgygMidtoYnqoTiuRW8657LrvuKm7UzJMi4HU
+yf4/P+JKP83IoqAUvZv4cr/VdPy/rvt/s9b0sRULX3/DyjKP7/zv8pafMpVqGgJQmpo/xJI/huK
Etj/Ep7jwnYF+2HzC4i1/hcZxfwXbSaW6ePaFQ5YDeLm/0lGcfx/WWEgUBREaLp2KML/FzIKDzWo
LP8WCfVcZBbQK7TC+BbyJc3d/Pd/i4TGk6vxccXyQE9Zug3s6ncx1NTPa9IkftecNOaETa4o/qr7
/rsDKcSC85wxylxZ6pPrOeh+wLQSU+YL0KEss4jizgJgk463zLY82KNbPxJtY+KIHto4DldZrSL0
b8z6Oo4uiWChMgscMkfbQb9tYqbD3m4ySi/md/1NFEKxngX53PNC7oHG+7HaI2YyORFDgQ3M7rxz
1nNdH5pgrA6uaxTrYTK6B7vU334si7ML4CIVpDataDwNcT6f9Uyeys94Lcj6BtDfYAlP1ooWekkH
g85t6xDKVu7KqLwYlVWv8TqIjWU/95LomJP1AzrCwFnEmR9HQZqgmIS7qUnWLBMZOdAJmD7HrnAz
OmGzwqFT7NygqiEvQFqkmBuevj0+Z70XbIHSNAMD91TWycruv5spd5l4yXLxluexa+NIV5Dn+lFv
xKQuQDtBkCSM76LmHGsZSMKo/TRk1vXA94k4QNKnEISB59oq3kosTS/OENyLoOWVngMV95jOba+9
YKx9sPaFsl9UN+izKY0Xy7Y2U9e+CamfPCAXgxYgOtCbmgkwbI3V533+i4SeNrVpnLQKb4IxYejD
V3Bi3y6v60Fhp8ucZosvhcBFFxyW/+rkOCY66cM+ab90ygLRKxnjuiIcHkzLvXbLcGqKrmXdXGFH
GemTs0og3pLFYyeOOu54nTjDMa68/BSYrKAHGq2rNjvPk815bLQqvDeAcmqU7sQ2QBpWqiOf5lq7
dJhp/grw6UQW9hBIgNtqkJiIW5Q2oOJIXeA5Vmbte6c+yesPotlkck4dEjMXXIw/mNPfWlmzBoQC
DHWy4x0tdckqGH+yzX8x7UJtrWV1C9vuYjfA0CLTuSvLPqM7PIHAvlWZhG6vv9w49zcU0H/USja3
Jgfklcxg3BxojBlDhpego/aL1cVoQ5RhixGQZpAzB5YFlC8J9lg7gvszn2R9bAc1P7g63DkTdTfE
GOUmdtCf+jjaFH3/bnOYOMQEXDc9BdE8CbjNRoVZBMijaqJzRBHFYHv12q+J8XECjNpmZ7V0BFWu
g2ejqICo+WxsEvmctS6Wvpmxq2utB3r8rp1b1BeMeNuh6/SrfCFfzaLoHhS2sSMnTRexmn+lHQAi
pIJfXlBf6RwADWxyL7ptgeWuIfM7wONjg6U3FUDsD+09Rjl+gXBcrCVzC14m8smRUfCcfaTpHWww
1lut1gNdBxv4PVe/Sek4iOWqmd5La/yNQO/v5OBdazEeeqvBcGvhJfU4Qs8ZwGg5Do/TJKEPc4Ze
DYHdPXDGW+DdeywfNWbm+Knp5DY0o6d2uEV2O2+acKEZ51e/rNBlM+GsbAW113fxJQ0Yo9dx5RSr
kFMudDVzb7bfrNu9ldV+jyxz1r7pr5F5vk2Msps4nkn02e7Wj/qdD+8caaGN90ZQQueMm5/4T8AI
Fq67y5v5UNt4I3INzdF0ovtYh9GrLIAm5c+FrKtNRwaIGcTFdyHjY1sCu2kq+VsRo7BC7dCvB/U6
d/ybE0fDcZT6zQ+d4ggwPRJpjY8tfxioFE8yGTwNGBozNRTYWWaUj7CJF8GaGmHJOVSr7gyw8LdI
/ySGeCPsibw0hR00T/u37rFDFWgmk+CEbXjmi18U7Ua3P+PE0Vdsv9mqyoHWIWDjXxTWOiQdXgrW
2UCC1yG7LIkG5BCwXgdkXIO6mncjQyZWbTd+otjRZ+/cGaCeVYLfXDZJsYvoCBBd0z4MxKgeXJAk
mc8pN3NOo8KkwFJ71Uj3tVD451jd1es2ZVOKgBOBPQfBYG+waGEHsAwglpa5lTDATMfvUcrj19rc
twGi4KB3o4KmhKoTrwfeklET2U9FaOJ/wTNVs9I4tnAy1hbM3SVLYyDZUXW6iTVbIpD3YC/Z0wL9
p6N4Kp+bHGkqD+N0N2fhlwj9YV/8YWb9SAMXVSmHPDkp2Jn7ccbvTObrlqM25AKn1LgoQ6onT4ua
2nR4HFEa4GHGEAOFogEqBFaR5EAOyUU/5ixcUg/3bp7ABIfJFWVmtvON2LoO0jkMDa813BuPDi07
jyC8cEjS9uGy9BvpdD+J5dQ/+8mh70rsNgShz4lQlxYsqTBuLnXdqWR76bs9b0hcla4ZPiet4dAD
ZWSPRm/yQ66Lg5GKvaS+0kt9zjz98+zXryR2XrKICyXO3mVVBqSDgfVbXJbWWG+16qdDhZmVhKqz
K2KDUmvaNWqqSQgMHniuciIxQAJh6QlAUz1hvVLUm+LDaq6hRk+sZmTxwOfXNXO4nShwgZgyPUV9
TXRzokgcmgVVNXWw5Vb7QnW6991k4NXi+g/rgXQTFyYzh95D7u5WOO6OsP/tqmdPWlQ3j4LxqsrU
ui/hAleag4irfmOk7rf1WP2u+0lgo2F1ZFHG0QwukQ4PWBiqyRHPf3kcWvlZjM5L0wfZllPqPWYA
SXL6QPow7DcS+mnYVwC8CvOAy+XcAmRfObyOEvqJ1wNHRl4Kw8UfPhI72UcQptYF6FJRxHtvLIob
OQNWiXb8Vft+u00sI9vjgpR8LPJ1qHDLTYX9JSO4XiDfB00EM2zHd9FkRKTr4sXK/HePbmX+4JU4
gvaK9o4CBFuzmN+LsOu3c7z0kVoWy8bk2zNmzZ44/llBUd41QbZzbOckas3BL+ATWyCSLO/C14GQ
op8E4mwL115oFha1KyGvMc9+K3LmLiHy77RjywqL+MGvATd44DpXhjHci6l7y/thXlc1PPwKb6OP
ADbFYXeOR2KvhEtf69BBWE55crXayC5VinnK92d1qUbIv9iAbfUDIKdzpeYV5U906xGB5DhPBNgS
+ZRYZAwy5X2rIWk2VjM/JQZMTy8GQxB/0DzOE7H+Eo1BJxSUDkdGVEATVGNbb7R7iHuX1oWxK/P5
KU/o0qyd1IOXYP0pCraERN85ss40eTE+UU7hpwfVyk0eLH6F6B38Vrht7HTr830+MK3k58AaGZF4
1oHDbbZFi/GmazFyUVRWrTgiT9t6QvZqmkscgVqb/R9ppkDaL+ZiDTo5s5GNxgEXOtYXGvp+QA35
cu1KHFq8jYhQyckqQpaYsyKtcqNPKluVelYcNct7VNc3y4fi4/XpPZ0J4sinyM2KDRYERsqcdXAJ
l3tlzQ2lJVXx4rOxqVoX6kJjr80eWm1tOmRczHuFzHDtmH1A3x+aMOA9puEye/bycE+Bq0LMitbY
2E1trcaqeWKRdQ4KUAQgAcAyj6QfDIAROkIuco225S0707g7DsaeJ1K/mdu5+Szc+p2Rl9kOC83K
GZAKKc19xJC4lDIYWHgIzirXqV+yrgseyiHtL4ACBuybRsDdzeftExZW/B62BsiSA3R7H9AsXxB5
y2CMtnNXTCiRabJ2HechGx0gkvNIi1VqU3poIKvShSCwQX95w8GvwYo4/Vtjtlsj9RlSXfs6xIGD
1QoGh6Zh9T/YO5PdyJG0y75L71kgjTQjueiNz5Mk1xRSaENIoQjOo3F++j5UJZCZUehK4F//ixIi
Q5XpkjtJM/vuvefSPNTQq03JONDrcaVlExA8IUpv+ezNjJnx0ESpVGu46V0CmJaNdVe/1dUoV4Vd
dQsij3XNCKOtygn398HwzYldiFPFDV0t0HgZarzCbf3Re+xGk3S801H/s7M1rc2OghKdy6vJYeMi
O54o1MuPeQjlPlDMSZZvcf2VgaOPDCY/tN2fTY9rFIursYky8RFlF4MAKRGOMqZsp36Z5PSTmMcD
Wn+17FgJio7iom8cQ+6Lurih2JmfCazyRiaolRrhwDWjD4wDM4Dy+g083tHDJzjOVybhJ91V75yi
7lU/fRtIxZkGdDcBOjKr31pjaPcoH8y0Zv8h78O9DOg2xNMVmQlsM5S09fygKv9BjuE7FhDeYeqP
JR4jMg6bJnwPjO7oN+SGmDmFHG9cZ6EzZVhRrG7jA0ggXXgyM/cY56ilAgmPMfEGL9NBBdGHbz2P
87ydOb31YC8rUuwg4p8dd4xXSy2R/xRM/g92n9/dnmcILMK1wejcuvEdxvyKymGWFs+EZxwU8CN4
/LnBdcZZWETVt9hAmDAAB3r66vhhT1G3+4D6v8mimdoAq0DbT+DHjMnao1dSh/1p+U8lWX5fOe2m
V/YJove0MOcX2O54JxWOpaG5JrN4LZrykBBkkD2BxYAntBFsM6z38KBvSwnY3hrhh/BcGHk3uRxV
zRRN3Jem9c2umwOh84xFW34AegjK8gaKBzm6On3yHTyAVXNHxORKnRrjvu9dVW5B/V5CsBiuNjYV
Vpa5quLLaxMXyc6yzaeoMAmC8FS2jkEpFA9vB6O581aX1ROj+Rsi+MT+toLKea9ykYmwwvpUD/S1
/Ohy/8L+l9FzNKJAOgz4arXDjYbRK1rT4ket3chSwEaAWH7N1k4lUEZFtyUG/sOX430WjEwEEo59
wr1K5rh21T/FMb1YOUOD5aMpqOKSfr7Lm4NPb0eJemWI+jEpmQpbA/zwETqGIK1ZGflpLMWJqvoD
+Q8C3uLFmxFaEp7tdHOsl/fcGLynpnT2i6khqG76oXp3yTMVAupWryjzk/RaTf6VmAi5MPCput/6
AVmTqVgzBnlmW/GN6QWNQS2nZ0ws11T1O8gfBcKbIx8fKhU15wLH73ZsU6CZeXpNYYIcbYhnJROX
GyM1zUssNTGHWR/bnodGRS/WMHOOKuFOeHxMmamOIcmxROmKg7JRr22v37P2d6fQbm/i0LwbOyYA
LFyAwyvsxIPxGJcCVw3ylRHg/Gk1QQTBhV+SzsA7H5yLcLzMKQz/Am9VU9Y/S8UPEEzYbbmH5tHN
7nTtvuBm6w8lpwhac+iM6PQiuPod4L75lsTEKjWCg+ggy9Ln8E7R+H1Mh0uQlfnWtNCqwmrP5Ipt
XGjfyojyPfdWeTdNzbYgiQSH+eiGveMH9kpU+aNu2MYlA6uFwt9NOZy6pWi8A6uNX37M4sNclR9Y
Fb1j7lT9mgHfsLbyYRf5+lqFdbRujfJFqeQ8MnteBdr8aAykRjO+qz3aq/ygKNdBK5+c0KORpb72
dkK5uQnzaTKeVE9Bqj18E5oRTKmZVpmVvzNicedKImddOb+R9168SWh0rTdxt3UHrkuY2uYShKGm
ZyjSG6LC3m0cWuc0ENHOw8HXkNM5GWm264n3rkvQFduM646cY7ePKvEGgoVNdPXD6dEPxkZtkjIj
L2i620TQ1Vum5Tv9YvRGtahm7iX1FwRqGLdPRZweAz+h56RpzxkTz400o1M4780h8lZxr+aVqxcO
Qhpu0GbR4QJ/j5mKc7s1fOYJ+SNIHZQnAmIg9U/jB6PObZ6CzRp6azsulEbJkaMcH5OoR2XJg3Ve
tG/woymeYmMzZOBVHWM6wsAv13gWzlPEgK3tglc0vhVeQLo5UnNX+JqQTAMi32qGW+x1MedRhpPx
XFacKH7lPTdo59acJGX/qtqU88LwmBEdWuNM6CheJcKo6YvmFV2bnvVZ7cDG3RMPLDb8vzFULWEZ
kgP70W7TgxABp7tZHlhTqUT0MK306OB3bMWBl7DYDkspSSrlYRrVqYkyWEq5u3WcAHadZryB/aZ/
GLvP0h6IR6GOsHIPTKvsm7pzvKMFqHrjOxqzdce+gIb2tmJQiVcPt1RzdUfg+4xiV8PYj9va2KVW
/UMGjAITlXzOo3KJWghnzU70hxvIn7lrFbshA07SeW5y7ivzsfH1wQSDtXG68Nqa4b0dG2jBPVe1
7+INJ7xdccphLzh2awuk6yoNkyttJD9ijUHUS+gCLsMbWh93qWiWW9TON427aMIVeiZm8GMhnoK5
2M74VgOyaJSGolSZiw0nae+z0n7qKKdaMbYlLy3sDQr5qe3R2rHRYIwxDUxe7EwMqFYmUCwVs28z
7XQv895cu/smaL+VOmQeGyoahpJ866T4RoStiVoyGcVBeOoIUwOs+jRQudTMREolIRQl2c97BqqH
oM8PRFzylRFn08ptxuK05LwqdEM2ZHm9JSu9JTbsraPeh517rAOaXmnBaeofjUExNgyDYTky3fsZ
lHx3+RKiwtEVlMmdsvTVxuR8iBMLc07C3qJU7mmI9B9/QsGd8dXjjPUDwzhxo3Ai5KyzkR6zz68v
eZSp0+QIdRJTzQX49ZetH6MV29zqmmcmNZJxt7MZWB0TW9SnsLNuGcjIXVnDEqoKM9owmoEvtFQo
OcsXOwzx3uANhr9RjPzRDvGyM4XhsJFYB2eKpz3j5PpUzf1hyHPcMkVBSdZC6vn609CyqfGmY1ax
gCHJH7vyPrfqGF0ybc7B4HMU+Xr1aKnFqsAZqaL0sw0zeQ8bJ6/7Z58TI/E/mp3+/Dt2ocjdlThA
toFKhza5GnwXh2gze2t8i8aKMTQecSX++BIVHFtRVl7shQMyLnSE6AuV8fVH9wuEUeu4wO4B9CJu
WX8KIS91bJLk1Y48o10me+686tSCrSO91QcYwzpnbRW8iV9fOu6a7SDM9z//SkjvxC632hM4ZaT2
5zcQgf/4t77+LplyC2scj/Y/vzFQqr6xazZzZcXjbcHucJQsT39+8RubfPvXP8cwH+pG4F3zuQu8
BZ2Wi87Yu51xAtDaboBpphsvrx/dLMhvypD9cG+wmg4MsOs8OOf4BgDHxqvM7Oet1VnWBpOrvWmI
9CBPeyivAK9BryD9rmEJQ27wDYMHT0o6Kozv84KFH5qc+ZAFDSI3e6SEtZTUyixYT4f44hLsWeUz
Q14AV7iaevVzFgZFhUV/5EwgL90U75vWy7cVUyljfBQhGc2c3S1TSNz68NLRn4EXkBiADZY/T4km
UTGBOuCiPCeOvSRgaR6WTCDSKXmygqy6GFXKgN6NqEIUpykcl0WAFISkd21bBt3VyXC2mHO0tcqp
2VVFsZsBKbHe2MkB0ZdV1Q1Ps+1j6cNysZ77jkxmZ47rPDUPhTl1p5JWUCrYns0R01rCPAiYGEHf
e86J9jqSlXvMgo7jEqlMHpI2etAeWi5fSjZxIvzg7JtdK8OKdyrIfEQbzIMO9eNF9VmL8k6bt6Ej
DrXNUcWe9pnL3DOX31Kr7VdpY//MDfXYcKgm3XfGN5MhZFMrbzjB2skSYsTimdDehAlilafekRxv
g3gClyrsxyc9uackfaLTlHmLPdwFnfPgNySQ/IQI1kSOuPzGMJ7zfoFdoA+K5wlcsU2ca913/VuU
+9flZSsPwgfBOcoSSbVHcfJZlFSIMsFHiJteA0ysWN6JPpr5I1L+i4Pfjm8PqywyX4uOJ2s5N59D
Y7+2/IYyYTCywPeg5Orv0cQMuxSPTXspu1jR3mrhHZr0y/LbrR3GDTepUvPen9t3tw+vvsHmvATL
xGgXeA/APFCQocfJzQEuKZ+qgP3PzO2RVQsvtjKf63bc9wJIYRR3n3po2V5xzmUCzloJBnsxfej2
SSRL0dzSuMYZ8CiwNMcCr3aEUKPqBaQY5z9TcrMoJj2es2mVxMBdo5DmZ04VVFM22LWs6akS/g8V
yvmsK2ZQFjacNYjblsAAiDF/oAmlbMHVGlHDxGEvO8b05JVpz069npBErK64RjkULGxJtIysLKiq
aOgiKpaSqAJlb3nrEIrsd4p8QfYZb7d5ySmVSKm/cjtJt9uwCVv1aHXJHpXSuRFIcEnfGutAMPMO
LAa+AQYmhc1x+TyaMi52TdSQ8S81LG3vpW/Md56VVBSW9ve+bDzOsvzOddOvMnLoNG1hOs1IDzTk
bIcMm0zQPCknZYAwKTY29l1YVGRRh7rZMa+B15VIEOnMvJVbmvTGJB9TgclPaFp49S83ZRA6U5Y1
5WXPXBC6RezP+OAQIkw+xY09hitCkW8zTrdV6Xsg9nwKfuqHoLM/h7wnPgG7mA01JUkt8DhngUDy
rTh24Z6m+lPQsVR6zjcVc5MGcc/tWH5rXOvOxxC2IxgCeA2Hd1Z/45BF4gDtHl+uA3lgaJKjH8De
TTlS5rl8QlF3uEgZ/vrQFDczTG7Xrbc2CfhVrHu2znG8qb+b3VxvJPXVXCd8JF5zlm75Qlj71olz
8LLgQ6P5Rff1UTjDXWuFu7hdsg7Cc9Zp3OEqlNahV9FTEsl656lm2aYuDW2Gsw9D4hOtUfPgTJa9
O6ctX+ypaGcwQm5m5R2YZr8akU30x2MxP6f4v5tGvdVswbQsbNbSdBNU3kPtqw/PRbnhsins7qco
5/uqvrqi3E4OY0DSdEz8+EYiU4TgOnhdLnjSodsu9rcGMD7bMU6jxmIbdQ7ZNHdjTMm77sODr+hS
ARC26RSzONC+1ylgEsNmQWzkND5TQUCWNDUe8jS7VP2HEQbNyqMJcJbmcaoTZ62a0F6Bu7sN4IjZ
S9uy7EKCrl62Ak+5CWzjkKrpljnVvXLV1c7ae4qZV0WhNgQY7r5ed2ppL6UrLeK0l+0at3yItFmu
KJVcWTNbboeuyBVBBhrXTAhOSNe7jmy8i1Ma1TXUuAnIHPrtvvRExMqznBElQzYp6m3SPWiXewlj
KXnQprjxi+BB4ei0p6HZ5847HQoQI6T8UfHcGiZU26Z+TgAS6SY6S6Djtt+f4oin4uhfPaZJNk47
bl3S9qiw75q6TGNy31rP++VlH2YJ+A7t7AnkOMkaWL6Fa5FzRXVvzAMP14GhMBPW0aT2qXljjLuY
VBOOke2+4EFrFPV7EuYPmCnuGl+uyVAANsJpRrqUbA97kEtkhicKa56k6bzQO76mXo6ica7GeHKz
DXbjtynEzYB9cyFGripkmJXB+JQ9+Rb19ZRIIBc5cmfHyLjLquekH8F3Ppiy/WGG7HEE+etBA62A
cdp3+4wCDpPFwIqQbJzpWGEf53NhLumBIF7XRDSyBn5HMqGJVYnYN4QjocsAV4/j7WQ6r/VsLupV
cC6BchbQczuXtvVQoqWYpI7q6nvS9S86pc6UIpM7O2oITibx/dAWn7A5kN6d7tXL6q1u9Uc9OW85
Da5FxraAwHat+u9QpmCIFSCQs6rYcX50WQDicZ0N6XtErtJHnSCqh9BQNB+SzzPwSDVECPpjaW29
zEoP3vQYJkZ7n5TmpRo3wqzrNVqffZcFFtHrmiI9zm3zWnIrlfYmdvlEq24EhTPEXAmygewbk3YT
Fc3DsYng1aJLWul7W+MICFgokMXsnWrrGzNHL3Z4Y7ATJDAwB/RbEX7XeLPNqT4XLTsfx2OlxEJy
ZvJ6lUuxmRsdk9F5H/rU4a1+8ibrnaEZCMmh3xtUVLNeFj+W+zvAhkwWT60ZsVGQLoD6jY56gjt/
7KOep49ChRvs6SKXNlCvUflKCXfiUdodQreVd7pLOYAK40dZ81+RxrdiCRzomlwxDGQAOM4L1oCD
U6hmaWuZjhEj46/tvtt+CsV8qg1hJfmGtSzNd0UfLCXQPDLBqllUuRqktxgxWx+axNQMvGz2sU8m
xVZh5FmLRvrYOqwjyaz5YJyAtT6nwId2YZnC8fSuJtkC6tDpZqDatJxnFBkaWvMyePJj9WpG6AIh
xboTxuPW7M9Ke5Qa13QTdRH5yaL6OdUFjwwx3xewF904hcyZp+eS4xBTBaSQ1qtXrp3ganLfbR1T
x+3KjYtFkUFSsoUjfihIDDgo/GugVYoUuSdWqAfDvjTkC9CXAdAZxSeJhT7pxi+1mO86NpH7wBPQ
F0R6zxYIj8LkvmK8OTQ0uazZbjUAykA8lDYad7cQpjFMZt3txHC17+qRRwaeccYV5Ph5rvDhOjSz
Rw91HdZbKygDGgp2MPKxbOtXMScUZo/2vDEwJml/SYKA27BsMP2oJycQEO0J9YYY8PyJGHSuNKeK
UstbK8CfYXvjM5cCgT4AXJIyS2w/QFaS58GEMYl9J1zHBQsZ/T/bZBzKDfYw8nsg3tg185vziDoW
eIeCibmP1hm3CvcKmZKUTZ5rYJhSPmSapKgPVXicIbRSf1mczBpzf4+fmv2iMzAnUFd/whhSksLJ
mFvt0ZzNfW+lD4T7PqowJYQsj35623DIvu+s+TxGoX1EMmtNoC1hm7OzYcEieUGcENb00anoJa9M
uZqrBK8U07yqy9lHRuYKXvZzy1hoEETnCHbXUOrxUjffWk15pi1f/eqHgpiwMXQcrEwRP+Tx/FDY
jOkaNEsgX8NDkN57ZXiemYm4BmMxCN9n1WXDDujmr2am8GQhuPBYJghGPP8oZfdL+Dkm+GDaO4n5
7BhvkHB+ms68HgpRnO0C54zdU5RowbXzQ0HHoGlv46G4FXP2bYnLBwX9lAbDtmTWG7Byxc5Qkdp1
VXgYdHvbW6O5cSbBcLBtd0FkxVvm0d5KpCTvZtvkmTgVm8hmDeFTY2+THDV0d4aixLiyAOafv1cj
KFoacffe+I3xDDNCvOg7EiIfhUCWyavgcRjdV0uAf+nq564g6o4XptkbubrF3sssevq0GiayGWSO
oEG1CWmPXeddUPOYOM6V2e1TrxsIK4US/D0LiZHpK6gB6Cgks2gx73ctGJjaZ1Yfesk74cKV6PLX
IcP+FHRvBIN3Rdugy1dBzYZquEEQp3YK5cCsQ3WPNuvaxU9V9N46ped53XXkHAaOn+GcH/RMB0wM
ci6f4QyD8bMO1P3e0X7ARotRp7R3kY73/QAOnFblD5DGmL4zspRhcmDtC/el9dz5Tr5GJsZ8kuWA
wIyIQHB+TWRE/bbd3/uFeOzdT53kJFHBhrNb/6ja7lUl66Bq8ptMJuxt+N+MZWlF1W62D4L5Ypsd
x1wB07IQzgm5+5DGatv6M7N0bVJXYtEQ5YGtSm6acavK/DmOKVLJ7XlVOY298c153LTROuiKX3UB
B8HvQgvDu/pwppEAfQ52vI+th8gx2+M4FDyaJ/XafXiliA5pjZrEiLFz4cZQacy4p+XIVVTA4TnS
psOzJ+ubSKh473lq1c4wZmT9HAekGv18flTCSE8x9y8bvizZtqIC47rEx5usE1tcMjSbtihrxcGy
22GNvvU4h8RQZXgnGybrtNy/K0/Ex170d9qQqPNj12+yMU/WUTxOm8VY7Re9+2BIKgmUeYGANEBm
5Mqlw3ndlQ1sxBHqrpUdEHNI2E8DZSTGQVR9d5+G/GQi6XHo9Wi4Iaklc/z8ch//r1H7H43aX7Uk
/6W6MtY/oO3Hf2+uhLRFmckfJm1P/YthDN5oyYjO/bcTe/ip2//7fzBq/cvzLCV81EuP4IH8i0nb
/ZfpUWXgWXxHuO5S1fWHSdsR/8JKDXRTYmOBq8Jr/VZX+V/rK3/vlfJ96Uqbqkyb/5yl7N8s2pSl
RNiEI4L0Cx4J5PyI+epBWmCfZD1OOw8j661EFMZdYh+LsAIvaE7b2GUZ61C1v660fzd/Xv/dyfO3
Ns3fq9uWH8cVis3/UtWjrN9aYVLeFHyPuTzbEtPtVFE0kYgf/eRWd2bxTu1wtZaYN1ZGX90tw99/
l7T+f1//91Kar5d3FO8u1Ywee5m/G9ap8p21L1zn3IzB99Lru0c5Bgdcw0StTHTnQWFt7nEq4pb9
xx645a3+a00RL86lwrVC357pms5vv3sTDVHYpZZzTnNYqgAAaAudbEyQHd30TSyejISFmQat0p1B
8SWfCp9mWiZk+7XT7tnnNSsY7xEhej3/QxXgf7Q7LT+ctbSvep5Jn+jvVn4ANf1kGo0DtVY3IM7q
73LBgNV1YGEegoDaaQ5YFAIgARSUeOCfzLoQlbwXj1mJrMaGtR5Gb/ffL5ivetXf3jTuBssXUlme
8pY7768Rg7HMADmPsXOO+oCJRU21CxFYcwNf9hfn8fDZMRMcYxn+W2JfG531AMixppzKpYgyPeiE
maite+oNaohAU+vuDBPY8OCGyZ1pnXy/3zhj1zzaZS1WE0VhJMdi6zyo8RM9XN135XdVa/eAEfwQ
z+whqQ8p39B8AXUI58FIqys3WUr2vdiYzJfvlZnsslBUp86f7vFR/9JLFDYoDSqltGcfo8T9TsfD
iykK//Lf3y2L4t3fLjFlclsp07Nc5Tpi6Vv9SyAjsUDx0GjmnOOyNEHM4JZREn4MYW5NfwBTpHlE
V4tLxbSwaH6UEO/xL/zPfhBrqd4jorLU8P52o4UJkaZompwzMhO6khnd5PRlPszduK9E+whCZC+r
SZ+dwCHFlC9s1vHpv78Zy+/69ytHYfwnnQKFgxvv99rFGFiMocrOOfdB9MsQB6ypHDPxhjq+f3Vi
CDyi+qfH238+bXlNJSw4HabFkvDb1Wr2ieO2InPOVEIcxgavt6EFfEIcskFu7EhkzOccUo9oMcKA
kbsBLbNqasv+1jTyH24d8Z/PG2XawrWEsh0+iN/rHomfWkRTLBuAGzPxdLAvNg09HoB6M8n8B9Ob
fkiw3Zu8cGPc8UO/m/vixhpL9m1zQU4lqqwbKpc9tltSngbkh62vsgfbZJtbTvQb1E0aHHERXYgb
TLsUgRxJBa8pHrp/aJ8T//nkVqbDOgZ7nD+I369sJs5Qa1XqnIclIlzMVXDXLHM9OZKNGRMSRkve
uDLI7OPwB0amQTwFEyHqsqofwOmuhsrkYNWlxc6DCb22hybdlFWEpjTY514Kg/h/uA1MWk1UTnEV
w6cJM2NIoJpA7qpVTC5lxR478fU/NbH+PUhF7SPXi+PYPnEuLlf39wa7FFLkmKcV100q68No4MY2
TX7coejgI/avXTiW/1D2+x+1pMtrKhJixLrYhojf74+x8poSld0+x9IH38cw+Eo93tWqgJP5Ejaq
Tw/UHryid/764tG6rj7Tusj/YVH+be1hoXdwd5uu77BDoYHx95+kitoyA9dnnNogNTAcm4+IbZC2
FQp7hMkWW05i7qpl+46d277hpMFKqBv74Al8KX4WbsKwCR8Lq2/+obxV/v2JuvxsrsduzKZxaLkA
lz3cX5+oFSZSoSzXP4GqXCsK7LaWbOke7qlhUaGPn7pLsIJ43o3pCn3Gor4B2+TdLetKSBIMSzR1
WyHyynmQnMrVGB9kH9o7EmPYbqSPbMJlXBTSPYyDt/XZla3iBe8yCv7FZJJQObFAjVYnL2OdhTDW
gQ5yOKoP4At9OmaCezP0VlXo+dtCy1PboO3oxDP3Y0Ri4gvuk5I7I4877uoGtxPboxQYcIzempRb
y+j9gxNW5hW/ulWW5//+GOYjJHH4lycxQh0+7K+WYd+0kTzUb4tB4Y2JM+a2cwpDBpVaqmd01HlX
xsrYqSK/A9k0sGh3Jhy+VuPZ8lAjsEat2aFF+Spo0uGUJKwjNVDhbeyRszVLCmVze0qPCVDHrMUu
EbdMl9h2veVOfpyTdODagfsAZ8+mxwRbo++qe2TseE8UH3AvsYONNXJIToV7Khib7wc13NYhXX55
SD6QAYIm5xJO4EeCZD3PToowP9IKleTFNK+dpSvq659HaBIb7dOVZTY2i0wFHBIvR7O25yo6GtiE
Sb/AFmBEj/EtphlqGA9BN0zgHuZdgGp+FkNYrFuh2h3bAy6hIT239WiTHUB4sX2UidaGrAGadhUX
Lxk1F8c5Kh7olQFtYkaHZVvUZP3bBHkKipF+jERdrXoagbZ0aYzrSqkARjbpaDN3ri3P0LvBaMsN
LaLRltIU5mfQx+ok0pdce3iyZehuU3vxskzav7Qh8+7Sp8NOSzGe4BUF63rOqJAfK7Y9RD9Otl7o
SuLVNbPlAu4yhkLju2YRxhz1lhTJqy0P8MRjPAMt6iddihftANGZB/OFpE5I1Eq+d4iSWwyxEDQM
5OmSqeFeA5rbjK5pIB339mlXFmBjnCp2jrK/jTtb3WAj2s/Efc5Fo9dZ67uPQzj7q1IFQHbaFs03
wPsyT8/JwtwGCHoQuM+O4P9/FiPIHUYzDDIXvzrFjiD3UDw3btSG177Ho2PC0rUzHb2lxXTneMUB
Na5/cPEZ6cFmI992DyoFQBpkBe4DGRTbOslctvEE2tLapb07aABJsPHI8wa3kGqPsVdnDOGzX1rp
8MHog1+BKYLtINE7+ijD+UYgbqNlNt8U4be0wvtCXcsm7orotg3yaSVmz3sdqmYZSt/UybC0yjlM
HyGMMTxyB5D0hODBlTS0KHRbtPp9ZwR4MfVEvC7a0wM13hrUVtmwtvDVmrDKuKyPFgiLdesaSA7V
rajxXJmZnA9cazbAdrBMhsVnY/sMoiJReNxK2bAhalH9+wpvCvqu8oArlZAeI+3glx83+lzO5acf
sgb7/lxeB29pCsjEpopmfx+ieNJ+asLw78h1af1hcGs8B/b3pBge/DQWl3lgZ2Fzkt5XEQiQoehv
jI52+HqqH7Ud7kNnCK4tgYxk0gjACRYZX/2MC6/dyrxpdpoQ6NpP+/II4eWsIdIBH0+inZqT8H5K
6ncH5Nuh0QA9dZi9M0Knkl35t2Rr6iu/YEnQoHGPgYCg6wfTuc3LX8yohxsMUibWSpuZHp/qivxm
/ERc/zIWGNCtePrmBI+NwIwQdp372V7k3EdgCxCRKyqD1o5rN3e6SDczpXenzCxscj+/fPIGTNo0
ul1b3zkusc1u/gjNYmlTm/RWpna5T+PmNTaPoJrdFyx/b7EVbDQIFdK0oM7CANvO5PnpTRAO62Fw
7RPmbIpKSvx4oNiAcC3cZ7rvbjunmfaY482tmfuMOs3IpOTGSC5lbXxrOA7v5UBGsUHx5UFQ/sjZ
UqxSzRzSsqprlYb62HvpJS/jAGYuPUJiLh7NMQp2yiclZsxvkVyY2TUkF8tws2PdO4tM9dZEgFxz
zWhMu1SOrZoQcCeT085Sl9izDpMObhLqBO5txqbIEuhSeG0derW47Uq9bTQ92UYprKfCPYStGz51
lt2vZJY/N04yXr6wLrXj/AzNkdqteUo5RvOTECOy77MKz22uBv8bXOzyluY8GLBu1m+KiMk7i3Vx
iF1QKE02r6ygfhnZoWESD5tDw1T2kvf+UzRh7ah1v7dHy7kzIrUdF4x7PepxZRdyegovo9mzu3YY
YLuheRuXfvrWI3wNVhIS9uVMnVOOp3VtHPvWutZBzb9O9WmgtXdjzJBhCJ5/Hc4KTsY7xpC8ZU0T
ATf24nJPYYy7Hpixs198nDVJonF0IJHwdLpPoV+Xxbi1SFyep3TGVE0guBEQjPOceJKZ6CfGXO45
zOn1AHD9FuSqfMipN18nLfVxCprpgmm1X3oHl1RFoQaZjHxrQ3e7MOr9OaMmbIrB7o9FEKDechpa
DbLutkW5HzgzbKLImYjtpyMXibgPDbrblOQs4YuADHJN6QgRKmdbFdmTa4zZxdaXqW+Mg1/W3QZn
eDidu7nitFiNV+0RWHSojqUlUl4qYTwTvnBWgdGPCHmh3I9dxTE+bVjzKXtGk+KZohi1j8birDdd
+04MhOZT8myiHvzXWk+voDibAxJVtxd+/d0g/f4K0ABMsJWrrQlBC6MK2bV0hnX7BTPynEF/Tokg
de7G5jmFCb6i3Sjb1g4QUG1HG8+Q9qWO3PsWq8+dp3HJ+G017vIOsmbfNvfsw2dezg9x5stdVqHf
Z9ohe4/0cDLkrnIxjoKSdjBnYSKaUWPLyKARymYg7dm4BqMUaMI0crq0243jG/0eFKq5G7FwGrBI
VrTKUHACaxQDZtLwOXaURo8lp39nEchrr7nUdLoAcqzgfohs3cz9cOI5bBYciX13cjmPE99WJQ5u
y1d3TYnM3C+m5sSJQAUqyzzTK3Lrdw22M5tijnDZgKGpL626o3YQxZLuVgcqJi2f+luM9rdJbTPo
wxG/Hwu7JabEyEtAtWDxJ7TWjkWzwdy07JNT7xCU+bgEJYetpwUEAN8B+mjnwS634+SGxJElVnVt
yO3XK1LHDDsP7i7FxN+BxQ1wrnxzzSQP56LALxTNPUnjvBEXJzvZeQvytJjkEcS4tw06ld6MrOAk
YDWAlAZjeZNR6ss0CsiM/xOl9VdU9tj9PeetL9RnVSUcdx1zWwTwOi3f/CBVEHMkoXpkMPprn7eS
lt6R61/Q9N7gxsPRdTFt2F4KDBUsy+/C8I/teKbGtdrnVvXTkdab7QvuLqEkecBkb40xa4fzo6yG
CJJo/toR/z/0acxjmmYTbamHMR/JWHpSbeoielPqvAzDxsiO9m45os3KX2MxY/ATOc6c7kXqlNpe
tVPx6G9I3IVs4iRt8gtba9aPI7fsVtMETqfMm/aqdJ+PFjVVOUp1/f/YO6/muJEuTf+VibmHAt5c
zE0BqEIZeoqUeIOQRAree/z6eRLsaar7M7O7vRHzxcbqAoKrIoBKZOY55zVzf4RxHAKtKL12QZ6Z
Gt2V3rQoCKXdlaTacyCX+3JQ+r39OKKguGtn7cnm/0XhZ8Om+8WYM3OPLcSRYgx8cqNf+K2rb3Kx
fBuUNBgW5Yfhj4jrU+LLH8ZlQrTCBruj13pQtE/SAK8G7WU8pQwg8a3xquZw78EI40iqUCYc8mw3
82NUescU24GEVNUqWI/ZuF5GZNanBheHJcdBXasBYJWpxM/SUMLEWBPwXXk3yo0rEBM+VR707BAh
tTHMkBe0LqHJwRcHt281l2ZGdwoLBOqFU9R6Zd4w+wUnJDzgclnvvCmprqsU/6x+3FsqQPt27h+G
GlBa3lBOpa6G6KqsO4rbKQBrEFBBkHeEb7HOgSJgDytici7APz82aoKdvgsWFfMdMJUkxY3MrwFl
EgYj0L/Wnb5TUnC3DZq3CkRdn6Cv6hPcmKw8FgjfHmbBTZNdS1r2FQO0F5hJ9l43Z9PtUaXTjPJG
srA+CeXeHR06dCI1jzkiPtNdMni2jv1wk7wR8QKlQCGt1UM0kFv9iYEBbmT8ikx5RZ/EyB1Ztce8
c/J0lIhtCX1FtdP3WgvoDPnH+7xUSlTRwQtkqIYzQ9/BMToWiB7QhdLLWZQJpeZtMQgxtCo70G0+
4xiO7x+pJEMrmFZGkoL+ifogx/QWRQFIcbWqs54ivFFoGSjF/rRCf0DflMonF3ooIw2Cf2UGzlAn
HlQK0MBd5OxyNJ0OYfaK8t/bNCNKi3+Bte+W9LDM1mMSNoufNTEDQYoGRhFrnhlFF1mBDq71oCNG
exQUmvCuqDHwtqf7mkkw/Qcmhbrk/BAMz93Ykqan7BPtYcKZtiTIZZ42Gg/apK8QWMPP4KxetRr3
C20gcV4Ai2qbZPQadT87iNcopkJdu2LmWDH8AJVBaWX4rkH3y1FxnhzJ8DIYbZLpTmspbIS1yitG
g3p+9T2XECrty6gLkAEHkgilsBqNXQ4S0pIAYixld6lsQF298nVUjVZA2i4RE0GqwmNQWg4ufKCR
6Wnn+BkF16a7tkNjdMMJTd1c7+5URCF9KQQjxoUcsfHE5k6GYjsCdZf4uhVYtV6314WZE60jTD3G
KKNrBkhUJT8Z5lejFbVavZpvljGA/wrBOzVguY2xtJssnjFN1+b5Z9ewfGF8KYTjOskqEC044RBN
0FV8T16qGaarPs/fkDVhqAfNUQgxDnvQnJ2BQnvHPN+gDCu3GFnaIK6SMrrXTQBCdQZTK8TIwO8i
85K2jK6FYhyQwAb330LmOoxRqwRqCQXcHL+1xpdc7V8lJ2N6AvORIUydl8GLOh09/SR3iXI0fLeV
S9IO6OHLfe9JQ3bSpziwiuiplOufSkT3PFDOTieHcNiAvmDn1xGjHETL2M0c81bql3qv5Zm7kp4O
LArprio796C3vLwrxwsp0OkhcsCDEVtgMumQJdJW/AoNu6wYfVBzU+Q80BS4X65QQwod/YWMp3xq
Q23cUy4IvXgc8kCJbGg94yzvB6mEs4cVrts0iIZZU6Kim9G8GY6tXJlmdRnphk9KwkQbyY29PCJN
rcqViUT6nF7zPen1tpbPZXodR8WttsQrnKP/2t+BksEPBTFC3awSIioZsqXKe7FtbguCklrmMTPi
1hrgxUEHYDB3Y38Y8ya+rjUtk5nNjsupCadjL/a1276lj19jRM+Dam6j60mVgkju5JMFxf96Wxi/
r5kaHFoEAtvdHNmftcn8oufaGAzmTNIp7ybnGEfShZoPm9bUXODx04RwCcIHYx81ierXSV6/5Puq
HmqAYXkRlII8uKQLpEQLxMYgYRmoFvILUfHsWSj97DezedBishL5SVG/dmUq7FjS3u1w5bKnwIER
wmiNRVINQwIzFuYwMSYGCx7c6B9aJ25pLLv9AGgWjmh31RrwB8cec2+Kh3Sche5ZJjJvRgs/HOhY
FpEfgxkPXWx4SNPoZgA4f4C6vudrb0jKAIpaieYcxcl3O6q0GZZSqoPIxPLYNdq3JelMj/Dk5wDw
CDhkwwskcoyxxuwfNlEBKS1zSYmSSG+t9tjpa3xvK+OlU7X4FhBNhs7P1aSXhzkhI6p15ngRPeUE
M5KRG2l0rRR+NxFK7jbQkCOIaVD7OE/jbujYZ3RX+ovdNXjmDOVNh8r/dR3lFd4QmMfh3CekbxPp
3higFsHL8Aii1WMnzzjKFOvrolXxA9WLK0vFIMq2EZxua0Dj8xKiMjVggty1d5DGnKBlarFbsbF+
UAwGkzBSRk+Ks+LcGcVNZxgM1lE+BWmBmUmWLQ49Nth/C7mO3QIeXYsb8K2Jkh7nCuMICdHMrl+B
SXZxcmjVsbqVSZXtZuC8FnqolzBdfUudngusAD3KG8alK8sHE40E0JXZpRJ09sbCTLxGnskGj4Ii
mmofGDcnPEdvS7mzUPWwlTsjvs+EwOMUJtHz2BXXwFvj71UNNncm6WYilF03huZJKvq1vC1fKynP
gyLHSOxdVHjJ26CyPqdWT/c+zZjscatoGu3bmXEgGpL2IU+PuapXZyOufrRN293oeQWZdbRRK1oY
XVVjfnFG6wmbanjRrVKcufX4UBdIYc1zhOCHdmKimh1aG+lUoV93niHLWAS3GXz0q2m5VVcswOZo
inxKks4OFWMQMJ0SulQEsU0w2uW+ZnrfR0NzrqLqWa0KGYhMbgSWhTa53ZQPDjrsjlQJRDvjf9/n
xaUqyJ9EI4HP7ETPWEp8k4DlnMzKvl+EHx+Ai89KbihnOOpIBpCjg5UmfQbQWOH7oB0Jt230QVCy
2YJPtWqiI348V2SKolvoFci8llDDMy1qDgX5w6taHuWrXE+Vq07OK8wtdGffdTKA5m3nds5UGuOV
/VBi9CXpZncHhAkT7ilDV4UaMAkrpgDuhKXaAtMQGwO9PzIUwnmbMSZBYEo3LlU4Q/I0NVRdCr0c
d2AijQsqvGRHEM6z7EelltClwVsevs0C5QrDoIbwJ5gm81GIlwZNWyyeBUrdJC16qKfGQcyEGjiX
Tl1LneRjnRI+I64PDQlSJe34Pl6VL/L8BXeewUPltXN1Lbt0sjzyG8RoqNcz4tiI03taydSTDksm
DvUxWNAS3kaulk4Om54I5QkAYEkwpZiuFVX8mkAVpyV5ql4Kgj4Q4sQo94XueEN74xCQwURd8gJk
cfxDwxPDXyVpOWFq7g6x6QRwzNUTrh7mUY6eAEgtp23Be3S/6ukPXbLpSe25odsl1bLa5OiHiZz9
toaSCzl8AOCdjzkjudM+QruAoB8FqRD4qmUuzMsNnkpuk9KM12o6jTngNVM5YSicnMdRFOWI+6ce
OmuFwJit7IxpROAumqGGYAJJgEH+xNYuJmZZZ5muWY6kee/EyhG9Z2vXO3kOeZwgRF3Mh2Uyf3QR
tJ3U3PpX5XFqZuMwKvXd1MJvn+mu/dmYb5I0Iic17uIQT7xWQzURllNJOEn/1WmoRktDihFXxxxP
6+GqDuiw6vPR0rszAjvUqpiqe2ZhHLOMbHQTVT+NFpclev+ALFwNh0pfgsw+JDUh32KCFC6HNj/h
8/K5RsbpLoHaYGPFN+gNoj4LVzwbUuqPPb0jIdlOztvoSjFLcLQFaM9UQsawLmG/gnrWAqLYKLeS
XUPPuasTvC/iZtYJq/IrEk2ZL/eYycmkIuBYOE/aKKnnKZceZsFXM2HQShBzHYvkvh3hqTRPzo2c
kaBy8vZlJJY8In19mBQAl9ZI4wbmjxaS7g+zgQZVJ2f7IS943uAeFySXAbWQBlvU5UTYCco9XW81
BaLMLAgF8SEydRwb4D0b64BwKrq+6wCxrYeoMqQg4hE/iQ+FRB3DACqYMifB7BmQu7WS2JS0rwlO
ogcpR25Mb4tjPisexVtMuur8QEkBAjDyUL46/yA1h8odoRNi23SEcK4iIQW/Nq8ySaIixxdgaUTK
Zy56P0bsIVPj63i+W2G6BWsm3yoRejUgZzrKxND4Cx1/VBV550EaYGBNg1tVrZA2SP0agpVPMmRE
w7vwkOrHEsMcuDehnWaVjDe1+dboBZIHTnanEWcT+KRuLhQKGBj2ESw8W9Hxiw6/Il02+Y3i4GaK
cgpcwVVYMyI9t9aYOs0WFonE1XwZxRQcGDyjru7GLAz3Sg2aHsEp05mCKnZC8q/38Ptzr1fD19aU
3owItdARfveOid9LAp5nJzlMrvWcUlpjEQclsQUCu9b3dBCfY6V4kPGd8SMz/DoVJhZno13uZ8wC
3AmNIjJKqEm3GB14fWEFiG36Tqk9hVH0FT4sohvaUmN+gLrLsmCiU2Gt6JdEq3FSMSaGFFO10IMd
BUu2nIG0E7d3naZeW0v61KPS4U9Ze5+2w4917mmKP6eE2UJD2UlNphrMc23RU+ztlKRIgsqQ/GVt
E1L4CdzdPIOOWwMbRwwx8aXKhE0Avp8A3pynH04tUhxUpNEryNy0xSFPQvjTQ8rZTOUDFWFGvHwG
nKUsF4UUxR4YGdYs+JhNXf5kmC0ED2ZWO9jpVFVqVJyTAnXyLDfvVkl/WeTRpD+wUYNPSn8xdQC3
qga2v+smbwl1OgtNNG/pp5Euste2Te6bCyhWktOkPJQzOuAIq2kLffzSvAIR4/XAGVoOOxWPJsTb
+zSuPXVQEBMgCTQRj8O5luHEksjA9x1fw89SUd05Kz4lktwHXT/Jp6YeG78G8XuLHFwqJpIkvxA7
SBJqpGS1KcQh7nKIlPRhJoQ/g+nXwM55C1Pvk+akzEmxj3BB1qAOP5l4DmK3ejISJCL1Zv1qwSf4
jOWDcWPG480wOtGd2oWBY0zZY+7aFFbbECuZKadPQCkgPagS9eRJrku30JfxPDG3Q0u12gs0vmLW
F/DDpWN8Lm37m4lUKPQcK2iy3rqpq2HnkKffr3iQ7TH4vUyFSvikdPkNBhjnYtDmh4KSIZZl/eMa
SeE51kv7og8x8ytdqNWFh3XQnUNtMVGqiy4l5aQRB6tER8it0hYbv+pMyvkLUoTUDWh/g/IZq6TZ
h+XtlVl9kkY9ejDW5G2QNFI51VpeFdV8bQz2dFiwp/HluvhRwu0OSOJ1ATJW34BsQUmoNflJjdbQ
7bFlVsusC+okcYfMbii4z7clE64T3iZnXXeeK1HsCJGK0+bqGeNlZUdxLQqYlf5QK+6mgv3r2kVB
yWhdu0OfYudQ9b1GaVa5lSOcbNFFQMi9ZrqS1NJeGRGLzBJEOHTECyM4MyVGYw6pJtiWlUwpmCrR
5vBsROVrZQ0/9AbJnj5UrowKaw0tGYMMNMmxtZF5qbTczeNKO+DONPmawQhNDcn2uhjf7AFDrwB6
uozio42f2xAhtSHbHTmrQTmAi/lOPbp3KQ/eoWquQzjJU3cxG9Rjuhb8YdmnSGQsOMihDpYhBuC3
ZC8To6bCNet3kVIcTI1IFK9TwAutZyT0boPO5GcJC2ZbegOw34G4Xi/KARbk/dAaMmrf0J8jOAE+
wFS3a4qr0piiAwaIJ7A6kT9KFvzUcqAsST0cXWBI5hGDbhgvFqLi6tdw5JeLAUfk6gyvec6OMj2n
aycURUnoZrh0HteR1h7uYn1uyUIyhyYjiLhlF4SY15w0FG0ZzqlnpnMTP9WD4KowFamo3LgyuFR/
XDPyBda4MNTgboAQr7JXZWDsyK0mFNvN+gzbC7ZofyzH9ktrFeVhFLVBXUa1wQjTn+hCoGAwad9n
A3b8YK8nPV+I0Jso8vpuOUAYyi9thiiXPesWcsVxhHViJj2EzcHODK9NLCqGOtgRE4ldt3yDP+lG
c61fqn42PSAq+q6UwH+ahhpgaVvyK+E9wlRVaxm8Qc+4eozc0GAlVM9gt8WT46MHs0NRpXFjs6aF
xnBOSYPCK0N7IJwVsGYN4XWHX51W4RsK55R8GmFRpFISl8ApueTGCRCsONknBcFnZOk+UtTOySZh
fAuIClUqlP2qRL3OkaKBnsIMLlWb8KA0GB1/UWdIW+RnhOR0xjemX4mybUZXR0Y21PjZ2KXio/MJ
DCUJiqSIqIAkYtjoQFI704kB9HrM+4NOWHpjdOiHSkp3UdsWZQYzAkI71JfRbK9GSFF7DT9qfaww
iVoV4s9VscgcbK65PLt2mUfPHGdYZhEyg6u8KF44Np+thVfFlvLP0GEEwWIiXy5357WLVcj3JaP9
aKzXA08OPE1/0i3+dN3Bq8aBd/XCJaKoBg0UXEwQqX2gOY1KhCspLgmJltIDsSvibrgJQm6mYQO7
Eqh5BMuooGBT4aYKgsJLai23kyEz6Qw727eH5gJqofdLfb1F6a/zNaIwV1VrgA24QblOp2OHVCvL
YVzMeteqFmyTtCcE1ezwlI1PqWt2MtJJFQJ8c4jiHsJcDyiDWrthaDCpwfHPX2YqOfVIzcQuxvsI
qOAD5ornrOW5NUoankIZye558DtpfE54fK4MeR8eVeulkXOeZuczKkLflSEOmBciBpGkvy62feMf
D2z7pFxGZ1XTsO6TM8nXa4rRXV/hhKFWp9TCNAWwDavbzm3RWHbq4pkwuUNbtocKiGbYdO0pVdP2
JK0KOtjb9sdOS5LbU8PYlTPTZnU7swtpZzFih15hWcTfE70F7s8tWlLi24pyPYcVw2QmV1zD9pfj
7XK2VbkoiyPcAwYQ9F4+Fs0oSL8f29bCPDQx0x9SilhKw+2d4G3ft7Cc9zryDAdJFSoYHPs4QW5C
eDwqorodJZn3q4V71qGLJ25xW8RizRrGy4iWDNN6sz8V6sxCPPaJ1z9H4y6w1hAzDk1+aDKt2Bti
C0u1G8c0SYWKrW3XZGvVvov0B71AGijDXAkNu6yCzOxQCRbsrEOFU2cwhpRZ0f79Zq7G6/bxTPwy
tW4jiV0+djombPherq7kAHnYUHb/n8LzuNRv//Hv314LusKk69vkR/9HxwToGtujeueA/K3XwlLx
0ejvfOY3Ao8i65/gsgobA1zCqcmA2f6NwKMoCocsx9YANOkgGD9MFoxPFHx0MKEbcNdRP0wWdPkT
5BLIZjINRwZaq/7v8Hf+CGI3ZNCwgNg1x0DPmwmVxiX8Cj9VVpUap4O3ktZ8iaHqCmFYaV/OVE9u
8Y/95cnc/i07ZyMDfUDm//av/Qns2kSaXM+TcHK6Wn7O4858qpCXpb+4w2kSHVPjucrO0RWljscE
XcovtZ+84d1w1EE4IBvuEtxepiflQgL8iC69yGyB4/N7JoL/DapUIRn9R1QpFAcbnxyKBZruGPx4
f0KVLkpHNg8wwJXVySQVmrVDQYkFquUz0h0CvTlGMfPnHos5rXy0unU+SsUyonrSGO2pV6b2tK3R
QfdMulrdi1XMwIBzrDA3GVm3xaisqHbr8guqWfOJ3PV80oSQf5GiI7ftK0MYsxRva69JHcfLkg5X
cpFkWG3SDoSQ5Wlb2F2M9AJz7tTXARPttNwuT8nWfxKvoaYltsetdxeb5BdvS7uZ9ls3gs/f6lZK
TX20lZrTx2KIqvaEYqu5j9bqGkxXc9oWBc4zB3CcAub1265WSdDmWy0GfB6SA/yVzJicy+TIrJp+
eRjqjPSpFb2PKYY1qUHJjHfrzHRpJHlmbstthyy69lUfE5L3yuJOdhtCUhz3lejFkZQkBhEd97bm
/N6Fdy1zNEU9GsSOBBQx3fbWjW8LsDMNmFqp9sDpwjAVoxEDK115qaNW87FdgRDHKC98bvImANGm
kjLL6N5bSOMMIFdy0of7bVe/Sph82apm+qGdfLXlpkOaLftpj2kD8pWtbde2+NhUmvSLMVGIkoSu
1sdYQMZwhj8h7nz7Vew2ulgd4OqPu9zWwlET+jHiIch2Vu+LNX34uEM1kzA32ratfhIa7NrwWsfY
eG1jqz3XNNKPm93WFJ1UPq8DAhlDd5JkZMG2NSzAx8Oor/hDN5SbLeNpO5YnYXTsmMeO1OH51eBF
zDCfidxy/rSj9tHeHqqn903N1srTclBFSzAMmwFbrG2tg0S3GkxkHLb92y5+cYqXDm0+cjIeUSN0
1xpgzKurxL2EqNgo0vuShZ5pY1CC7TOqKw0zOg0TkhNwRFajEt9AbO0jYBvJfEqUdj5NOlVJ3CID
S1zD1mxHcc3va+twVxhMXH9przWYvd8w2V1VIXgctlfb1VTbJf2+MIRWHUEmlyn2hUJoMqlWA/NC
Gk1o01UUhKWnbXNbzOLAx+afTkG/OttBecECsWIuJC+0UBI4zJ8oJ1kH00FT0aHpbkdXsfanzTIE
6YFsOlrQ6Yjofw42QSOQRrNBfKGJxpFf58OXj6/f1nqoqsGQj+9nUbXmrZuX1G11nhe5n+a0iMW2
tu0jTU/3XbYJYkA4vxEyceKqDBGxjJP774d/ObOX36RRKgDV02dlC2oY2xrAsrr9sq0u6CajOSSO
b4vGNr7FDBkU0iWClo8D26ebj50f37adI9kFyYLSTr3tyWe/P35TJ5GLTu79EDeoVDDOri7vCD4L
huii0FJ0gonU4LTdmkWN6P1+t5tWtRHsSCRjLCNuXDdRQt/Fi+j13o/Hqu1Tq3+uFkI5M9Uu4ULc
I77k/dztrG27UtTfvnnb3A5s+96/7pfPlNJQHJYpPyuEFgdNlvYQAnjJ/t7XfOxTJ81eXbXtX8Gd
4y7j4NIpmqk9GQK9bX3btlKxSxbtFflmE+4hmxMUrdO29rH4875CiDGahpYcJJ5GIUkkHLdzyjX+
uYib/7uf3T72caTaPvexva39+U/98ZLAkcSyw2NY1NFtZfUnxZjaR3G5PWkUc6y5zgPQxl/0ENw5
alAEMWKBDgQv54pEXy6RuDiMgEBAivXkjSCXYomJZJjcL+CrRIy0LWziBC1FP+NdUnLTlRQLGTm5
d3HJjwNkXd+6pAYCJv6OXFO2Lbt0dlMxQS+nXuCLJnVAvpIM5yAa97ZQxYD8sfnLPjHqtShE01/l
otmT3iT+5CGXU6d4w4IzZwduPp2aYq86+tHOh2pPkPrC4xiPkoIKgBnnBxSjZrxtToZcjPTp44N+
o2dZ9v43R972k7W9QY1eZd6cYXxoz07lJwaPp8XkajEaCyQCmo5qT2UlFOPlWHQTUzaxuolmbgv8
aIxdbEYE5ljHz9MSBvX4Y3tABmhnDPnKGtofiQnxRLanZIoACMQsPlJreoi6zvDhLf8cUq0RJkc7
lCu+NV0c7aHSwo7tFvAM3oDczEmPPscpL28nZlizmJ441kAIOdbhfVKNQhOcfaI5QJHPg3ZOueBO
Wp3jpF4mhSGEcnjnMVm6MxXnqWeuuywRKg3TuWqVjClSgaA6tmONEPVUJE15X6z6cEOVNwuoSgUo
YNo4mgIoVNdHhCvHPdqZp3HCYUhhglMpFjk5dNLbsLTuUr2tXbWnVgP/sDhtC9HZnpxi/m3z/QAW
j6CkSnhpKfKf2+K9BWyriZkxCc4mHC7BxBFtSNdWbKlkDEkD4CVzmcBQuZZK6rdfBXB+im762RAl
RDAus8q81RysG3PNocnKaMuiGK387Ga5oGBEF7gtlG2UFuSjbRPdDuWwmsAFKv0V5Y/bEmTLKbOR
0drWmrSYSRTi3hQjAUUALCbAGcpep1+2HZnODviG2J1hXfZ+zKbrGI02P3zs2s54/w58I5mSEVnj
74upltuJsaURizy3NVECYhUwD8nJZOw9Sx+YEcmTAz9hO7XOmGNsJ21rsxi5trWPA9t57x9Z5+Q1
F4XbbZ/VNM7BxgTcrBEWt8VCXksSFts2jV1B/qssPOL3/rTtsySdw3V7wevQOG67toNxNA0izO9P
lZRFiEBxefkAr8ayZb+dQvtYDsbtHJr6npbCkK7Gxxxk4mGCnSi77/v69i2yo9ZH57kBa8VpRqFI
nkxVYteLzY8DH5vTTc0MFwQnRa8ZTSHfljwagALl6qDY43V+iIBGa2fF8dGtm57LN1sprvCLqBgd
DwDqHvNrwo57kKwOajaor90v6GPPZNnB7e7U8Eyllprk0t5306VN0OGm9E026rSMT4P6bcRtLs4O
qNNkqh9nT3p6o6QHgaaUzuQPrfTQq7wzB0s522O3QzvdKS+gvJr5AgUCUGzoYBJw7qWj7QDtv4tk
4IBelByz4pgtldsCT+a+9uapvNgusEeK1P2PFeMIv/iJdE/bHwZAktKLkA3l/h9664gknisvN+C0
iuxZBUyQ7iIv/gxbvfkOmF5PsSN5HGIfVqCOkNMOKVlNRUl9L5LL2sGS92ZxpHIfJXuyiI1+A5Ut
/dymt538Pb+CQ7q7GKf6m71Lr+ddzSvqJu56gh3jpi/LpfPITO8RzAM27VeehKrZDgVI8C6H2UXL
81W5K/3pmH2Rvfqp8WxvDvCfiW+0YAyQ1Nwlt5ZvItJ+S9DZ7lDJ9YorJai/4+cc94Dl0CH3kUbL
k32IW9C0My+Yd9TDXmGG3XsVkpre926n3ZRHkNmPJhRDP7uTrqO35ZU8/M/q0lyA+WDT6xdfMEcj
aW997kvPuFYfuy+699YH6/k4vIRHrgqKzwF/lTveObQQbk/aHFiHetktOtwGv6oYsjwqtxqWxr7Z
fOnTIInvQeRQsYUxBbk03Dugl/MCIDhCaZZrPqzILveu/KpXdzHKS1+phUmyb2KeuHgz6VoSuEMw
E9aihm/tUpID8wk/EhwSQIbUChr17Ut7vlh3DrdVHk0XDNR8snEp8JOjMmH3+6ytQRUdVgC44w6T
M+szZkHhJQ6cO9UDLrKfX3rHRYbzEqWY73mZE0SJhxbe8pBnnunAJAgwBp/CI6aslXkP/bP8hpi8
vO6/IuyRqndlRjngetrLP2rJr1cfMXaZEQIXCiA4361XOJwj/tY4+VB1kM8hU+HJ1W4UZ5c9NYt7
Nh5HaSedlX3tVc/Ga8w4CGQRowHnEt5HgAe/jqW7hG7+grOZpImDOpWyAGbmo1NfVD2QL8y97vIX
5Q3QNZkJ+Tucm/w0fgMZmTYXvHmZ/RwghdWuEwEfABkCgcMFZ5gohIw79bk89HCLwTo8md/Hu+LW
/tIcZ/QVKKgAubjw+kvjEajn9ECdtwh3w2vktm9IXeuKX5ouCqyzss+rPQZxXCFfT3Gsx8viSjtp
d5jCoxjoFAB2dsmbfDV9k37kt7pfuQRpj+qX6DV7pKCMjvaA88Gud8Pr7Ll5BkZzR3YAbx9/OBuo
VV5XAT5765f8qF8/LffGgxRot+kb2k1WhPLgDg2tn6T8zNO8h4BErWk5tJ+BfN4h1HCWjxB02yc1
9sDeMlodO2/e6b70RQZRt6cqvxu84THBvAEbcpeoIMWWPfcaRahIIV5Mo5fuxpfiCB4JeGNqYoi5
ky84CxyiZ105kcB9qEKPW6/8AtjyTiX6nXZ4dO3toLxzvmae84RSlbcG2QsMOF+q3cS+0ShBA6Z2
6TS9CLVsF5oMyvi76sLrRq34WgvIDRvPtMML7nbKjtTXCdMP3nwVgup1GuP3uIetdPcjDKILkWdQ
BisvKpBf+7YP5CNUw7Hd60Db6QE1VwZM4DUPPNNjf8ZbL8Pa3C1pqVGA3GiEyhSUaV7rWxhNYFtm
8PEuBQvS4xotH5bMtQVmw8UFqDuEpHcOkU/h7pB+na6q9jOxV4q8Pt/o7I1nhQofbQ/1hovtRcfm
At/mZD7pXPOBSmMwZ+4N7EHrjCpMHWiMKS52MZYbkY5Eqyz135ab7OJ802+zz9FVdIi/l/jjXM95
Mbkfw59dNiR8tiFSo9soKFcFJI9OMqWiQ6yF11DbUE4XEU4o9LERj8UnbZo0tFNEpUC1ESMj8S/s
EiaIqIj2eRoZsBMiciTQxFokApJtbTJwwwreV/FClf00H8+ZDtM7EefkW3Tzjz+toT/nNp1KUNIb
qVcNJj7lVXe2LShBpUVAFTvDafh9kbbycJK0HP1SsbYd6Lr6BWsC5KgbJBudqYUEv677GNL5sSNz
ZU8Uv9ZVp6fcVvG6XUFAYjZomTpcqi5mwjmBsEBSDg1UCtdA44oyRuRRIweRbtuhxSFLy70FsGpg
tkI0XxZq845Nqmhb62MRFHxs4/FI9BHLZ3NEirrGVHCnCsF7WSwsIW2/rX3sU5xxOhTtcBvKo4ez
aueaCz8w4QmRblMqtbekinQIo5sIiZqTjYMBop2lckzjtjsMYi69LfrMuG4WSdlPIrvwsYi2KPD3
feqEQEA8yjdblm0rKW1rLVhCOoTfK15gKhPKw23sbzUlUx1clAn1YEsH9yIluK1tXP4kU2XcsB0B
53sADhTubYfUVD2PGTqqDBPhUDeYtyuA1TX64+FpbpbpOCUTfLDZOXwkkGS7HNwlM8XLmAwFFkb9
eipWMjFa39KrQ6QFSsHMc4AAOhuD9r4pTwloCKZKzhg+UliVsRaYJ+FpojzWrd1QaaQhUAeYT44y
awctsYNoFb94qxvPxVLb/pgDcHZTka/TM+iuFsLKgDtGIhXxy30sPvaBWVyOangpJwWDxLHFp0Af
qsVb9IZ6dHdtEfVoVmgGo0jEbSk6YTWNxxMmQpv/vN6JZMp78vgjmayq44thAOqTpQqkFkL4J4zm
z8S+MT1r833pM1DmEwIy+6qDR4rbOZEbC7nA8lmmdNy1YP63Etv2A2+Lj010ZRJuksBQZk6+/byK
CO2RMlYIjBqkh+tlsnfLYpPe2UqH7wuRQzbqlp3oTXiFA+8RqdvQ/aX2udUI37dteS7epVX+nynG
/XYjolYGzhUr6LvhDUz1Wzfk/e/icuLoLQCw/rH6Pzvpv1Tr/v4X/dvb9pf/m/IeOj+YlP/bHxT6
tovarviffUf+jRsbXqkd6sonQ7UUzbLoeMQ/anWo3WM6tB2WHOeTrSDOgqLl+3FqbPzBXx7SP3oM
//wO35/nPz/nn93B+wM6vv7Hv1uUIP8vPATLUAxNo1Am/qFz8+tDsNRPlmarVCv/5e5e1cgX/tXb
1z6ZUGEVCqjvt49w1x9unzZC+4By7Lwfp438j7SBH9UAFZ93MUqqP6hO0vX/rz2DP33Dx3ugOZ/A
xBimaWkUqEWN+o/PgPcAmzNNVmH/bP+o/v6PPIN/WOwn18/v9pc6A412bpq6Sjn57zYEGzlPHZUi
lcfw/u9f7SFYm4bnX3sINhAF20B9X31/CH/qDBTZ+GQI3Svz/XH/C3WFoDWo8/+luzf1T4oOpd5w
Pt71X/sCZPs+qQL0ITv/erePPtxfvH1N/6Q6GgOrgs6h+PenbkCAXnhDDAe92q110Dj+tboBFQLr
Xx4Q5E+KRm8PgOT3Dv/XRmDpn0wLm035t77Qee99/5XeBDBBf70p/Cdz57Ybtw2E4VfxEwiSSEnU
TYAiKZq0TVr0kKCXylrNCl6vAmlzcJ++H0XKFrkO4nQMlERuEjuzEnc4888/wxk6D5pc2bNgFyhj
uwk0MKb0qKhI7btNSg4bcJUmf6BfjLzKxi+Wmb3sYIyFgHZFB8KojJBL0cPU70JyVqHi65OqQpOV
labJIYUI66nfqgLTNLOasummpTfFslKzCoz7FLsGXWUU9WH8lD8QkSrUbcbVjoI5JH4TkrMKxiix
VQAH5gYwvG4CurVVhabKdG1qTcmk04T0rEJbGjFQpIyTsDA3FZK2r98WmSHzgQO1TcRZyelAUdD2
V2gPSpNVbUXVqYq+fYNPMBTJssPOUCRnDTmgpfgMGN5S4xBsL167EBgogcmUIVoinnJK4PBISvBA
LfMGREh5sfnWFKyeL9oFkIGlVnRLg+nU3EGpQbnCQ6B4PaO0rj1pcKYFDRG1PQcQNG6ltguFhvgS
7oLW6DrtmUvtsXCEEosCrFzZkRX6/2JNImx3x5wV2uRi6oxQgXenMbc3+NH7m5Z40tC+yHhb4LBY
QragBL05MufuksQ3s6g6M41uWi40OFWPd6GCQISoa9NljzQDP4RnAQ7Nvh8o2B/42DvWGYE1Uz5a
bzKSs4uq0IWUQVEqo5M3bRdBGsuKIJLJgUiES1AJbpvSYxJ1a8QUQpkRB9RVQ/f6+3ahVXiHnOmC
UFbLSm4XygKAJz0RIKGaevwctVoWAgOkBF7kUpU1j6nqAtG/+ESABMpGMS3gfk7RVNgFsCRYwu1C
enZB05hfqgttpkpFYWR+h4q3urBQiw2hU1mndxZywhrp+8OrWzWoIq/Q1FmTF+BR5nssK7mYibEq
WowTywyCSDGfBUJg+7U3EMpcYySr4tXCIbKkABK3mKRfPpmlkmDpFgVGSgBMJCIrAck+6ZLeEQAa
SHdB1zBorb2x6snSKGRsSb7Y1AoJiGW/k1KCxjjoLkDJzPVDzRmgdj8mKHK0gNyTHcmU3PtrEuTC
Q6BBhsrADirv56JDAF+fkU0oCs9SpvT1o5Ti3BoOsKq5p114cizS/qKoMQIV17krh5bcfie1C3Uh
VQJLmyg78Id4cFkRi94QMJtKl8Aut5Ijz8gwihlU8qwESIwu1L7sKAqSaOCaFbBHLXFScqbA1khI
TQFevzQlYyWdEsTJRVBBxQ3+3Kaal5UeKFJQydJdKDGIdE8rLLgMQFHF9pC8NDiLZSV3CDDhZ601
vpk14vWZM8eEtDvot90F6u7wB7YcI/e2IrmjwMAy8VFoyCAz991QcuBWqAv4AlJqtijD64KDISm5
BU0VnvQo8JJkDICHPqcSGUQySwyegydIdxfA7+IoyXJj5NlX3xfnFJomM0wmtoknpyrJBUuUUHrw
LsDJ9NxpmJhdxtlV6lCZkExXHRzjspJLLlsC1X0notdnHjcphTVxFDkHaxA4cOBI74YTMgWKClEx
Tq6osqTahjqCWyXfugWqMJVmJKkdC7qSimnVoNF91YjdAnkztLxSFKO6FboFGAMoRWKFNtVUu+Iw
iHWhwPcxu4+g0H3XQK6tLlCWrKjHxSD68qwEDaISo2UFDoIhzG3eZFmRc2xMVjOflKz23S6ldiJg
v4QQQfGWuqxs0zR3ICK7SGKpJqQiZvK7kFzMAHzR4pgBuAhD0nC4nC5EKRVHonBmqM55OFx+gAu5
vftDp5nD5ff2gs7Qz/ddDvrSL6y3Xc5/7m+62Oss9ipD8Iv2EpD7bJe5t39/EuT0l9s4mx+ut3OW
z/H/3b/g+UcHn7W+1fqPz4d+6qbd/mb5wY1/zFfdNTeHvjt0b7vrbts7EL1jz++e5Kw14W3BzVcE
z1eRXFu8KJY7Df+Mx1DwUjEuF3zVHZk4uj6i/RqLpQBZKvkpw5n+HqfjEDy1q2gVyx4P49Rdjtun
dtcn5JKPx353GnYfToHw5aKWVPiz/tB96qZ+K9nVdYol+w6aF+PfF09H5kq/Dbfd8pbrp957M+9B
2k3vgGm4DL5PX5Ioff4f+nF6Fz6yrwCXSn7Ojg/D+u6LersCOqngF5fdPlBAX5Illns4DMdxCE+k
q3YSiz5eDl1kRVztjFjy+ClUC1eGIRX707ltcjWgYsEI+LC7ugn0wpULSEX/zHiW+WybXeGyVPbL
bjgG1sPXxsvlTjeH7ni53Q4SmpbalIue5263/zD3p1Og0z4zLZY/7PbDuy68UunK4uSi8QXzeAo0
u3S5VLnseR748/59YJso3LH56seQPn6YYtE2CSwWPR5PkQ0piyW/KpX8qn87dRF68tfE5aI/dqHf
goSxSUG54E8Xz7vr9/N+CN26v9v8GPJ/7Ke5DyyVvyf3GMJf9p+HXeDGfIrsMYT/xYC7dY+X+MDl
XcSiaVKxv3jaTSOeMjyccG/F+on/Hee8Wj7gWUdv0li8TRlIn/8XBg2tUlzYtHDwYrFXBxBJGNX4
YnmxaNrcxbfWl5oCqeBf++Nxvjl87KIwoXSEvFT8b/vxsr94MZ/5NpcGlYr/nREV9yuiL8Z9nA84
V0RPVUvF/8Hu9/PcB5DC08By2Z/DqNJTilK5f566/fbwcK3PljdKxb7up2s82yrIHkufDhFLHohs
IvVWUMOPYEjedPid47tTeDQ9UyV97jf9fLp4fd/Dk96GDxTLH+bdeKQ91Cpq2XPHvotlf3k2xJeb
09yxrgHTdNswJvjXDXf21V+AAbMU1u7Qd9OTfwEAAP//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792480</xdr:colOff>
      <xdr:row>7</xdr:row>
      <xdr:rowOff>95250</xdr:rowOff>
    </xdr:from>
    <xdr:to>
      <xdr:col>7</xdr:col>
      <xdr:colOff>365760</xdr:colOff>
      <xdr:row>22</xdr:row>
      <xdr:rowOff>95250</xdr:rowOff>
    </xdr:to>
    <xdr:graphicFrame macro="">
      <xdr:nvGraphicFramePr>
        <xdr:cNvPr id="2" name="Chart 1">
          <a:extLst>
            <a:ext uri="{FF2B5EF4-FFF2-40B4-BE49-F238E27FC236}">
              <a16:creationId xmlns:a16="http://schemas.microsoft.com/office/drawing/2014/main" id="{F2F6452C-5557-4189-8FAB-2A0E428AA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27</xdr:row>
      <xdr:rowOff>0</xdr:rowOff>
    </xdr:from>
    <xdr:to>
      <xdr:col>15</xdr:col>
      <xdr:colOff>304800</xdr:colOff>
      <xdr:row>42</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07F1D34-E375-41C2-8D80-545CA0E886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176260" y="49377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247650</xdr:colOff>
      <xdr:row>1</xdr:row>
      <xdr:rowOff>114300</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4</xdr:col>
      <xdr:colOff>99060</xdr:colOff>
      <xdr:row>12</xdr:row>
      <xdr:rowOff>129540</xdr:rowOff>
    </xdr:from>
    <xdr:to>
      <xdr:col>13</xdr:col>
      <xdr:colOff>243840</xdr:colOff>
      <xdr:row>27</xdr:row>
      <xdr:rowOff>22860</xdr:rowOff>
    </xdr:to>
    <xdr:graphicFrame macro="">
      <xdr:nvGraphicFramePr>
        <xdr:cNvPr id="3" name="Chart 2">
          <a:extLst>
            <a:ext uri="{FF2B5EF4-FFF2-40B4-BE49-F238E27FC236}">
              <a16:creationId xmlns:a16="http://schemas.microsoft.com/office/drawing/2014/main" id="{CF5AB621-FB66-4D4E-A439-B5A368F6A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312420</xdr:colOff>
      <xdr:row>5</xdr:row>
      <xdr:rowOff>175260</xdr:rowOff>
    </xdr:from>
    <xdr:to>
      <xdr:col>13</xdr:col>
      <xdr:colOff>472440</xdr:colOff>
      <xdr:row>13</xdr:row>
      <xdr:rowOff>83820</xdr:rowOff>
    </xdr:to>
    <mc:AlternateContent xmlns:mc="http://schemas.openxmlformats.org/markup-compatibility/2006" xmlns:tsle="http://schemas.microsoft.com/office/drawing/2012/timeslicer">
      <mc:Choice Requires="tsle">
        <xdr:graphicFrame macro="">
          <xdr:nvGraphicFramePr>
            <xdr:cNvPr id="4" name="Invoice Date">
              <a:extLst>
                <a:ext uri="{FF2B5EF4-FFF2-40B4-BE49-F238E27FC236}">
                  <a16:creationId xmlns:a16="http://schemas.microsoft.com/office/drawing/2014/main" id="{34573E96-B5B8-4179-AC91-AC546896CCB5}"/>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2628900" y="1280160"/>
              <a:ext cx="578358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556260</xdr:colOff>
      <xdr:row>7</xdr:row>
      <xdr:rowOff>45720</xdr:rowOff>
    </xdr:from>
    <xdr:to>
      <xdr:col>22</xdr:col>
      <xdr:colOff>342900</xdr:colOff>
      <xdr:row>25</xdr:row>
      <xdr:rowOff>152400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78F7DB2-D4B9-4A93-9D8D-D6B08BF3DE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496300" y="1516380"/>
              <a:ext cx="5250180" cy="3474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205740</xdr:colOff>
      <xdr:row>5</xdr:row>
      <xdr:rowOff>76200</xdr:rowOff>
    </xdr:from>
    <xdr:to>
      <xdr:col>3</xdr:col>
      <xdr:colOff>22860</xdr:colOff>
      <xdr:row>11</xdr:row>
      <xdr:rowOff>129540</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4E569EDE-46EC-4090-A662-53198B2E8E0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05740" y="1181100"/>
              <a:ext cx="182880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12</xdr:row>
      <xdr:rowOff>7620</xdr:rowOff>
    </xdr:from>
    <xdr:to>
      <xdr:col>3</xdr:col>
      <xdr:colOff>15240</xdr:colOff>
      <xdr:row>18</xdr:row>
      <xdr:rowOff>83820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C98B118C-E364-4467-A811-181458ADA6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8120" y="2392680"/>
              <a:ext cx="1828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18</xdr:row>
      <xdr:rowOff>144781</xdr:rowOff>
    </xdr:from>
    <xdr:to>
      <xdr:col>3</xdr:col>
      <xdr:colOff>7620</xdr:colOff>
      <xdr:row>26</xdr:row>
      <xdr:rowOff>22860</xdr:rowOff>
    </xdr:to>
    <mc:AlternateContent xmlns:mc="http://schemas.openxmlformats.org/markup-compatibility/2006" xmlns:a14="http://schemas.microsoft.com/office/drawing/2010/main">
      <mc:Choice Requires="a14">
        <xdr:graphicFrame macro="">
          <xdr:nvGraphicFramePr>
            <xdr:cNvPr id="8" name="Beverage Brand">
              <a:extLst>
                <a:ext uri="{FF2B5EF4-FFF2-40B4-BE49-F238E27FC236}">
                  <a16:creationId xmlns:a16="http://schemas.microsoft.com/office/drawing/2014/main" id="{EC284C90-FABA-401C-8800-735D62F1970D}"/>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190500" y="3627121"/>
              <a:ext cx="18288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571500</xdr:colOff>
      <xdr:row>1</xdr:row>
      <xdr:rowOff>190500</xdr:rowOff>
    </xdr:from>
    <xdr:to>
      <xdr:col>25</xdr:col>
      <xdr:colOff>579120</xdr:colOff>
      <xdr:row>3</xdr:row>
      <xdr:rowOff>15240</xdr:rowOff>
    </xdr:to>
    <xdr:sp macro="" textlink="">
      <xdr:nvSpPr>
        <xdr:cNvPr id="9" name="TextBox 8">
          <a:extLst>
            <a:ext uri="{FF2B5EF4-FFF2-40B4-BE49-F238E27FC236}">
              <a16:creationId xmlns:a16="http://schemas.microsoft.com/office/drawing/2014/main" id="{223C73A2-C0F1-435D-8352-7E4C43DA81E5}"/>
            </a:ext>
          </a:extLst>
        </xdr:cNvPr>
        <xdr:cNvSpPr txBox="1"/>
      </xdr:nvSpPr>
      <xdr:spPr>
        <a:xfrm>
          <a:off x="15201900" y="281940"/>
          <a:ext cx="119634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bg1">
                  <a:lumMod val="65000"/>
                </a:schemeClr>
              </a:solidFill>
              <a:effectLst/>
              <a:latin typeface="+mn-lt"/>
              <a:ea typeface="+mn-ea"/>
              <a:cs typeface="+mn-cs"/>
            </a:rPr>
            <a:t>-by</a:t>
          </a:r>
          <a:r>
            <a:rPr lang="en-US" sz="1100" i="1" baseline="0">
              <a:solidFill>
                <a:schemeClr val="bg1">
                  <a:lumMod val="65000"/>
                </a:schemeClr>
              </a:solidFill>
              <a:effectLst/>
              <a:latin typeface="+mn-lt"/>
              <a:ea typeface="+mn-ea"/>
              <a:cs typeface="+mn-cs"/>
            </a:rPr>
            <a:t> </a:t>
          </a:r>
          <a:endParaRPr lang="en-US">
            <a:solidFill>
              <a:schemeClr val="bg1">
                <a:lumMod val="65000"/>
              </a:schemeClr>
            </a:solidFill>
            <a:effectLst/>
          </a:endParaRPr>
        </a:p>
        <a:p>
          <a:r>
            <a:rPr lang="en-US" sz="1100" i="1">
              <a:solidFill>
                <a:schemeClr val="bg1">
                  <a:lumMod val="65000"/>
                </a:schemeClr>
              </a:solidFill>
              <a:effectLst/>
              <a:latin typeface="+mn-lt"/>
              <a:ea typeface="+mn-ea"/>
              <a:cs typeface="+mn-cs"/>
            </a:rPr>
            <a:t>KHANDAKER</a:t>
          </a:r>
          <a:r>
            <a:rPr lang="en-US" sz="1100" i="1" baseline="0">
              <a:solidFill>
                <a:schemeClr val="bg1">
                  <a:lumMod val="65000"/>
                </a:schemeClr>
              </a:solidFill>
              <a:effectLst/>
              <a:latin typeface="+mn-lt"/>
              <a:ea typeface="+mn-ea"/>
              <a:cs typeface="+mn-cs"/>
            </a:rPr>
            <a:t> SADAB SHARIAR</a:t>
          </a:r>
          <a:endParaRPr lang="en-US">
            <a:solidFill>
              <a:schemeClr val="bg1">
                <a:lumMod val="65000"/>
              </a:schemeClr>
            </a:solidFill>
            <a:effectLst/>
          </a:endParaRPr>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art%20File%20Excel%20Dashboard_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ta"/>
      <sheetName val="Dashboard"/>
    </sheetNames>
    <sheetDataSet>
      <sheetData sheetId="0"/>
      <sheetData sheetId="1">
        <row r="722">
          <cell r="H722">
            <v>0.45</v>
          </cell>
        </row>
        <row r="723">
          <cell r="H723">
            <v>0.45</v>
          </cell>
        </row>
        <row r="724">
          <cell r="H724">
            <v>0.35000000000000003</v>
          </cell>
        </row>
        <row r="725">
          <cell r="H725">
            <v>0.39999999999999997</v>
          </cell>
        </row>
        <row r="726">
          <cell r="H726">
            <v>0.55000000000000004</v>
          </cell>
        </row>
        <row r="727">
          <cell r="H727">
            <v>0.45</v>
          </cell>
        </row>
        <row r="728">
          <cell r="H728">
            <v>0.45</v>
          </cell>
        </row>
        <row r="729">
          <cell r="H729">
            <v>0.45</v>
          </cell>
        </row>
        <row r="730">
          <cell r="H730">
            <v>0.35000000000000003</v>
          </cell>
        </row>
        <row r="731">
          <cell r="H731">
            <v>0.39999999999999997</v>
          </cell>
        </row>
        <row r="732">
          <cell r="H732">
            <v>0.55000000000000004</v>
          </cell>
        </row>
        <row r="733">
          <cell r="H733">
            <v>0.45</v>
          </cell>
        </row>
        <row r="734">
          <cell r="H734">
            <v>0.45</v>
          </cell>
        </row>
        <row r="735">
          <cell r="H735">
            <v>0.45</v>
          </cell>
        </row>
        <row r="736">
          <cell r="H736">
            <v>0.35000000000000003</v>
          </cell>
        </row>
        <row r="737">
          <cell r="H737">
            <v>0.39999999999999997</v>
          </cell>
        </row>
        <row r="738">
          <cell r="H738">
            <v>0.55000000000000004</v>
          </cell>
        </row>
        <row r="739">
          <cell r="H739">
            <v>0.45</v>
          </cell>
        </row>
        <row r="740">
          <cell r="H740">
            <v>0.45</v>
          </cell>
        </row>
        <row r="741">
          <cell r="H741">
            <v>0.45</v>
          </cell>
        </row>
        <row r="742">
          <cell r="H742">
            <v>0.35000000000000003</v>
          </cell>
        </row>
        <row r="743">
          <cell r="H743">
            <v>0.39999999999999997</v>
          </cell>
        </row>
        <row r="744">
          <cell r="H744">
            <v>0.55000000000000004</v>
          </cell>
        </row>
        <row r="745">
          <cell r="H745">
            <v>0.45</v>
          </cell>
        </row>
        <row r="746">
          <cell r="H746">
            <v>0.55000000000000004</v>
          </cell>
        </row>
        <row r="747">
          <cell r="H747">
            <v>0.55000000000000004</v>
          </cell>
        </row>
        <row r="748">
          <cell r="H748">
            <v>0.5</v>
          </cell>
        </row>
        <row r="749">
          <cell r="H749">
            <v>0.5</v>
          </cell>
        </row>
        <row r="750">
          <cell r="H750">
            <v>0.6</v>
          </cell>
        </row>
        <row r="751">
          <cell r="H751">
            <v>0.65</v>
          </cell>
        </row>
        <row r="752">
          <cell r="H752">
            <v>0.6</v>
          </cell>
        </row>
        <row r="753">
          <cell r="H753">
            <v>0.55000000000000004</v>
          </cell>
        </row>
        <row r="754">
          <cell r="H754">
            <v>0.5</v>
          </cell>
        </row>
        <row r="755">
          <cell r="H755">
            <v>0.5</v>
          </cell>
        </row>
        <row r="756">
          <cell r="H756">
            <v>0.65</v>
          </cell>
        </row>
        <row r="757">
          <cell r="H757">
            <v>0.70000000000000007</v>
          </cell>
        </row>
        <row r="758">
          <cell r="H758">
            <v>0.65</v>
          </cell>
        </row>
        <row r="759">
          <cell r="H759">
            <v>0.60000000000000009</v>
          </cell>
        </row>
        <row r="760">
          <cell r="H760">
            <v>0.55000000000000004</v>
          </cell>
        </row>
        <row r="761">
          <cell r="H761">
            <v>0.55000000000000004</v>
          </cell>
        </row>
        <row r="762">
          <cell r="H762">
            <v>0.65</v>
          </cell>
        </row>
        <row r="763">
          <cell r="H763">
            <v>0.70000000000000007</v>
          </cell>
        </row>
        <row r="764">
          <cell r="H764">
            <v>0.65</v>
          </cell>
        </row>
        <row r="765">
          <cell r="H765">
            <v>0.60000000000000009</v>
          </cell>
        </row>
        <row r="766">
          <cell r="H766">
            <v>0.55000000000000004</v>
          </cell>
        </row>
        <row r="767">
          <cell r="H767">
            <v>0.45</v>
          </cell>
        </row>
        <row r="768">
          <cell r="H768">
            <v>0.55000000000000004</v>
          </cell>
        </row>
        <row r="769">
          <cell r="H769">
            <v>0.60000000000000009</v>
          </cell>
        </row>
        <row r="770">
          <cell r="H770">
            <v>0.55000000000000004</v>
          </cell>
        </row>
        <row r="771">
          <cell r="H771">
            <v>0.50000000000000011</v>
          </cell>
        </row>
        <row r="772">
          <cell r="H772">
            <v>0.45</v>
          </cell>
        </row>
        <row r="773">
          <cell r="H773">
            <v>0.45</v>
          </cell>
        </row>
        <row r="774">
          <cell r="H774">
            <v>0.55000000000000004</v>
          </cell>
        </row>
        <row r="775">
          <cell r="H775">
            <v>0.60000000000000009</v>
          </cell>
        </row>
        <row r="776">
          <cell r="H776">
            <v>0.60000000000000009</v>
          </cell>
        </row>
        <row r="777">
          <cell r="H777">
            <v>0.50000000000000011</v>
          </cell>
        </row>
        <row r="778">
          <cell r="H778">
            <v>0.50000000000000011</v>
          </cell>
        </row>
        <row r="779">
          <cell r="H779">
            <v>0.50000000000000011</v>
          </cell>
        </row>
        <row r="780">
          <cell r="H780">
            <v>0.60000000000000009</v>
          </cell>
        </row>
        <row r="781">
          <cell r="H781">
            <v>0.65</v>
          </cell>
        </row>
        <row r="782">
          <cell r="H782">
            <v>0.60000000000000009</v>
          </cell>
        </row>
        <row r="783">
          <cell r="H783">
            <v>0.50000000000000011</v>
          </cell>
        </row>
        <row r="784">
          <cell r="H784">
            <v>0.50000000000000011</v>
          </cell>
        </row>
        <row r="785">
          <cell r="H785">
            <v>0.50000000000000011</v>
          </cell>
        </row>
        <row r="786">
          <cell r="H786">
            <v>0.65</v>
          </cell>
        </row>
        <row r="787">
          <cell r="H787">
            <v>0.7</v>
          </cell>
        </row>
        <row r="788">
          <cell r="H788">
            <v>0.65</v>
          </cell>
        </row>
        <row r="789">
          <cell r="H789">
            <v>0.55000000000000004</v>
          </cell>
        </row>
        <row r="790">
          <cell r="H790">
            <v>0.55000000000000004</v>
          </cell>
        </row>
        <row r="791">
          <cell r="H791">
            <v>0.55000000000000004</v>
          </cell>
        </row>
        <row r="792">
          <cell r="H792">
            <v>0.65</v>
          </cell>
        </row>
        <row r="793">
          <cell r="H793">
            <v>0.7</v>
          </cell>
        </row>
        <row r="1298">
          <cell r="H1298">
            <v>0.4</v>
          </cell>
          <cell r="I1298">
            <v>4250</v>
          </cell>
          <cell r="L1298">
            <v>0.3</v>
          </cell>
        </row>
        <row r="1299">
          <cell r="H1299">
            <v>0.5</v>
          </cell>
          <cell r="I1299">
            <v>4250</v>
          </cell>
          <cell r="L1299">
            <v>0.25</v>
          </cell>
        </row>
        <row r="1300">
          <cell r="H1300">
            <v>0.5</v>
          </cell>
          <cell r="I1300">
            <v>4250</v>
          </cell>
          <cell r="L1300">
            <v>0.3</v>
          </cell>
        </row>
        <row r="1301">
          <cell r="H1301">
            <v>0.5</v>
          </cell>
          <cell r="I1301">
            <v>2750</v>
          </cell>
          <cell r="L1301">
            <v>0.3</v>
          </cell>
        </row>
        <row r="1302">
          <cell r="H1302">
            <v>0.55000000000000004</v>
          </cell>
          <cell r="I1302">
            <v>2250</v>
          </cell>
          <cell r="L1302">
            <v>0.2</v>
          </cell>
        </row>
        <row r="1303">
          <cell r="H1303">
            <v>0.5</v>
          </cell>
          <cell r="I1303">
            <v>4750</v>
          </cell>
          <cell r="L1303">
            <v>0.45</v>
          </cell>
        </row>
        <row r="1304">
          <cell r="H1304">
            <v>0.4</v>
          </cell>
          <cell r="I1304">
            <v>5250</v>
          </cell>
          <cell r="L1304">
            <v>0.3</v>
          </cell>
        </row>
        <row r="1305">
          <cell r="H1305">
            <v>0.5</v>
          </cell>
          <cell r="I1305">
            <v>4250</v>
          </cell>
          <cell r="L1305">
            <v>0.25</v>
          </cell>
        </row>
        <row r="1306">
          <cell r="H1306">
            <v>0.5</v>
          </cell>
          <cell r="I1306">
            <v>4250</v>
          </cell>
          <cell r="L1306">
            <v>0.3</v>
          </cell>
        </row>
        <row r="1307">
          <cell r="H1307">
            <v>0.5</v>
          </cell>
          <cell r="I1307">
            <v>2750</v>
          </cell>
          <cell r="L1307">
            <v>0.3</v>
          </cell>
        </row>
        <row r="1308">
          <cell r="H1308">
            <v>0.55000000000000004</v>
          </cell>
          <cell r="I1308">
            <v>2000</v>
          </cell>
          <cell r="L1308">
            <v>0.2</v>
          </cell>
        </row>
        <row r="1309">
          <cell r="H1309">
            <v>0.5</v>
          </cell>
          <cell r="I1309">
            <v>4000</v>
          </cell>
          <cell r="L1309">
            <v>0.45</v>
          </cell>
        </row>
        <row r="1310">
          <cell r="H1310">
            <v>0.5</v>
          </cell>
          <cell r="I1310">
            <v>5500</v>
          </cell>
          <cell r="L1310">
            <v>0.3</v>
          </cell>
        </row>
        <row r="1311">
          <cell r="H1311">
            <v>0.6</v>
          </cell>
          <cell r="I1311">
            <v>4000</v>
          </cell>
          <cell r="L1311">
            <v>0.25</v>
          </cell>
        </row>
        <row r="1312">
          <cell r="H1312">
            <v>0.64999999999999991</v>
          </cell>
          <cell r="I1312">
            <v>4250</v>
          </cell>
          <cell r="L1312">
            <v>0.3</v>
          </cell>
        </row>
        <row r="1313">
          <cell r="H1313">
            <v>0.6</v>
          </cell>
          <cell r="I1313">
            <v>3250</v>
          </cell>
          <cell r="L1313">
            <v>0.3</v>
          </cell>
        </row>
        <row r="1314">
          <cell r="H1314">
            <v>0.65</v>
          </cell>
          <cell r="I1314">
            <v>1750</v>
          </cell>
          <cell r="L1314">
            <v>0.2</v>
          </cell>
        </row>
        <row r="1315">
          <cell r="H1315">
            <v>0.6</v>
          </cell>
          <cell r="I1315">
            <v>3750</v>
          </cell>
          <cell r="L1315">
            <v>0.45</v>
          </cell>
        </row>
        <row r="1316">
          <cell r="H1316">
            <v>0.65</v>
          </cell>
          <cell r="I1316">
            <v>5500</v>
          </cell>
          <cell r="L1316">
            <v>0.3</v>
          </cell>
        </row>
        <row r="1317">
          <cell r="H1317">
            <v>0.70000000000000007</v>
          </cell>
          <cell r="I1317">
            <v>3500</v>
          </cell>
          <cell r="L1317">
            <v>0.25</v>
          </cell>
        </row>
        <row r="1318">
          <cell r="H1318">
            <v>0.70000000000000007</v>
          </cell>
          <cell r="I1318">
            <v>4000</v>
          </cell>
          <cell r="L1318">
            <v>0.3</v>
          </cell>
        </row>
        <row r="1319">
          <cell r="H1319">
            <v>0.55000000000000004</v>
          </cell>
          <cell r="I1319">
            <v>3000</v>
          </cell>
          <cell r="L1319">
            <v>0.3</v>
          </cell>
        </row>
        <row r="1320">
          <cell r="H1320">
            <v>0.60000000000000009</v>
          </cell>
          <cell r="I1320">
            <v>2000</v>
          </cell>
          <cell r="L1320">
            <v>0.2</v>
          </cell>
        </row>
        <row r="1321">
          <cell r="H1321">
            <v>0.75000000000000011</v>
          </cell>
          <cell r="I1321">
            <v>3750</v>
          </cell>
          <cell r="L1321">
            <v>0.45</v>
          </cell>
        </row>
        <row r="1322">
          <cell r="H1322">
            <v>0.6</v>
          </cell>
          <cell r="I1322">
            <v>5750</v>
          </cell>
          <cell r="L1322">
            <v>0.3</v>
          </cell>
        </row>
        <row r="1323">
          <cell r="H1323">
            <v>0.65</v>
          </cell>
          <cell r="I1323">
            <v>4250</v>
          </cell>
          <cell r="L1323">
            <v>0.25</v>
          </cell>
        </row>
        <row r="1324">
          <cell r="H1324">
            <v>0.65</v>
          </cell>
          <cell r="I1324">
            <v>4250</v>
          </cell>
          <cell r="L1324">
            <v>0.3</v>
          </cell>
        </row>
        <row r="1325">
          <cell r="H1325">
            <v>0.6</v>
          </cell>
          <cell r="I1325">
            <v>3250</v>
          </cell>
          <cell r="L1325">
            <v>0.3</v>
          </cell>
        </row>
        <row r="1326">
          <cell r="H1326">
            <v>0.54999999999999993</v>
          </cell>
          <cell r="I1326">
            <v>2250</v>
          </cell>
          <cell r="L1326">
            <v>0.2</v>
          </cell>
        </row>
        <row r="1327">
          <cell r="H1327">
            <v>0.7</v>
          </cell>
          <cell r="I1327">
            <v>5750</v>
          </cell>
          <cell r="L1327">
            <v>0.45</v>
          </cell>
        </row>
        <row r="1328">
          <cell r="H1328">
            <v>0.64999999999999991</v>
          </cell>
          <cell r="I1328">
            <v>8250</v>
          </cell>
          <cell r="L1328">
            <v>0.3</v>
          </cell>
        </row>
        <row r="1329">
          <cell r="H1329">
            <v>0.7</v>
          </cell>
          <cell r="I1329">
            <v>7000</v>
          </cell>
          <cell r="L1329">
            <v>0.25</v>
          </cell>
        </row>
        <row r="1330">
          <cell r="H1330">
            <v>0.85</v>
          </cell>
          <cell r="I1330">
            <v>7000</v>
          </cell>
          <cell r="L1330">
            <v>0.3</v>
          </cell>
        </row>
        <row r="1331">
          <cell r="H1331">
            <v>0.85</v>
          </cell>
          <cell r="I1331">
            <v>5750</v>
          </cell>
          <cell r="L1331">
            <v>0.3</v>
          </cell>
        </row>
        <row r="1332">
          <cell r="H1332">
            <v>0.95000000000000007</v>
          </cell>
          <cell r="I1332">
            <v>4500</v>
          </cell>
          <cell r="L1332">
            <v>0.2</v>
          </cell>
        </row>
        <row r="1333">
          <cell r="H1333">
            <v>1.1000000000000001</v>
          </cell>
          <cell r="I1333">
            <v>7500</v>
          </cell>
          <cell r="L1333">
            <v>0.45</v>
          </cell>
        </row>
        <row r="1334">
          <cell r="H1334">
            <v>0.9</v>
          </cell>
          <cell r="I1334">
            <v>9000</v>
          </cell>
          <cell r="L1334">
            <v>0.3</v>
          </cell>
        </row>
        <row r="1335">
          <cell r="H1335">
            <v>0.95000000000000007</v>
          </cell>
          <cell r="I1335">
            <v>7500</v>
          </cell>
          <cell r="L1335">
            <v>0.25</v>
          </cell>
        </row>
        <row r="1336">
          <cell r="H1336">
            <v>0.95000000000000007</v>
          </cell>
          <cell r="I1336">
            <v>7000</v>
          </cell>
          <cell r="L1336">
            <v>0.3</v>
          </cell>
        </row>
        <row r="1337">
          <cell r="H1337">
            <v>0.9</v>
          </cell>
          <cell r="I1337">
            <v>6000</v>
          </cell>
          <cell r="L1337">
            <v>0.3</v>
          </cell>
        </row>
        <row r="1338">
          <cell r="H1338">
            <v>0.95000000000000007</v>
          </cell>
          <cell r="I1338">
            <v>6500</v>
          </cell>
          <cell r="L1338">
            <v>0.2</v>
          </cell>
        </row>
        <row r="1339">
          <cell r="H1339">
            <v>1.1000000000000001</v>
          </cell>
          <cell r="I1339">
            <v>6500</v>
          </cell>
          <cell r="L1339">
            <v>0.45</v>
          </cell>
        </row>
        <row r="1340">
          <cell r="H1340">
            <v>0.95000000000000007</v>
          </cell>
          <cell r="I1340">
            <v>8500</v>
          </cell>
          <cell r="L1340">
            <v>0.3</v>
          </cell>
        </row>
        <row r="1341">
          <cell r="H1341">
            <v>0.85000000000000009</v>
          </cell>
          <cell r="I1341">
            <v>8250</v>
          </cell>
          <cell r="L1341">
            <v>0.25</v>
          </cell>
        </row>
        <row r="1342">
          <cell r="H1342">
            <v>0.8</v>
          </cell>
          <cell r="I1342">
            <v>7000</v>
          </cell>
          <cell r="L1342">
            <v>0.3</v>
          </cell>
        </row>
        <row r="1343">
          <cell r="H1343">
            <v>0.8</v>
          </cell>
          <cell r="I1343">
            <v>4750</v>
          </cell>
          <cell r="L1343">
            <v>0.3</v>
          </cell>
        </row>
        <row r="1344">
          <cell r="H1344">
            <v>0.79999999999999993</v>
          </cell>
          <cell r="I1344">
            <v>4750</v>
          </cell>
          <cell r="L1344">
            <v>0.2</v>
          </cell>
        </row>
        <row r="1345">
          <cell r="H1345">
            <v>0.85</v>
          </cell>
          <cell r="I1345">
            <v>3000</v>
          </cell>
          <cell r="L1345">
            <v>0.45</v>
          </cell>
        </row>
        <row r="1346">
          <cell r="H1346">
            <v>0.60000000000000009</v>
          </cell>
          <cell r="I1346">
            <v>5000</v>
          </cell>
          <cell r="L1346">
            <v>0.3</v>
          </cell>
        </row>
        <row r="1347">
          <cell r="H1347">
            <v>0.65000000000000013</v>
          </cell>
          <cell r="I1347">
            <v>5000</v>
          </cell>
          <cell r="L1347">
            <v>0.25</v>
          </cell>
        </row>
        <row r="1348">
          <cell r="H1348">
            <v>0.60000000000000009</v>
          </cell>
          <cell r="I1348">
            <v>3000</v>
          </cell>
          <cell r="L1348">
            <v>0.3</v>
          </cell>
        </row>
        <row r="1349">
          <cell r="H1349">
            <v>0.60000000000000009</v>
          </cell>
          <cell r="I1349">
            <v>2500</v>
          </cell>
          <cell r="L1349">
            <v>0.3</v>
          </cell>
        </row>
        <row r="1350">
          <cell r="H1350">
            <v>0.70000000000000007</v>
          </cell>
          <cell r="I1350">
            <v>2750</v>
          </cell>
          <cell r="L1350">
            <v>0.2</v>
          </cell>
        </row>
        <row r="1351">
          <cell r="H1351">
            <v>0.54999999999999993</v>
          </cell>
          <cell r="I1351">
            <v>3000</v>
          </cell>
          <cell r="L1351">
            <v>0.45</v>
          </cell>
        </row>
        <row r="1352">
          <cell r="H1352">
            <v>0.5</v>
          </cell>
          <cell r="I1352">
            <v>4000</v>
          </cell>
          <cell r="L1352">
            <v>0.3</v>
          </cell>
        </row>
        <row r="1353">
          <cell r="H1353">
            <v>0.65000000000000013</v>
          </cell>
          <cell r="I1353">
            <v>5750</v>
          </cell>
          <cell r="L1353">
            <v>0.25</v>
          </cell>
        </row>
        <row r="1354">
          <cell r="H1354">
            <v>0.60000000000000009</v>
          </cell>
          <cell r="I1354">
            <v>4000</v>
          </cell>
          <cell r="L1354">
            <v>0.3</v>
          </cell>
        </row>
        <row r="1355">
          <cell r="H1355">
            <v>0.55000000000000004</v>
          </cell>
          <cell r="I1355">
            <v>3750</v>
          </cell>
          <cell r="L1355">
            <v>0.3</v>
          </cell>
        </row>
        <row r="1356">
          <cell r="H1356">
            <v>0.65</v>
          </cell>
          <cell r="I1356">
            <v>3500</v>
          </cell>
          <cell r="L1356">
            <v>0.2</v>
          </cell>
        </row>
        <row r="1357">
          <cell r="H1357">
            <v>0.70000000000000007</v>
          </cell>
          <cell r="I1357">
            <v>4000</v>
          </cell>
          <cell r="L1357">
            <v>0.45</v>
          </cell>
        </row>
        <row r="1358">
          <cell r="H1358">
            <v>0.55000000000000004</v>
          </cell>
          <cell r="I1358">
            <v>6250</v>
          </cell>
          <cell r="L1358">
            <v>0.3</v>
          </cell>
        </row>
        <row r="1359">
          <cell r="H1359">
            <v>0.60000000000000009</v>
          </cell>
          <cell r="I1359">
            <v>7000</v>
          </cell>
          <cell r="L1359">
            <v>0.25</v>
          </cell>
        </row>
        <row r="1360">
          <cell r="H1360">
            <v>0.55000000000000004</v>
          </cell>
          <cell r="I1360">
            <v>5250</v>
          </cell>
          <cell r="L1360">
            <v>0.3</v>
          </cell>
        </row>
        <row r="1361">
          <cell r="H1361">
            <v>0.65000000000000013</v>
          </cell>
          <cell r="I1361">
            <v>5000</v>
          </cell>
          <cell r="L1361">
            <v>0.3</v>
          </cell>
        </row>
        <row r="1362">
          <cell r="H1362">
            <v>0.85000000000000009</v>
          </cell>
          <cell r="I1362">
            <v>4750</v>
          </cell>
          <cell r="L1362">
            <v>0.2</v>
          </cell>
        </row>
        <row r="1363">
          <cell r="H1363">
            <v>0.90000000000000013</v>
          </cell>
          <cell r="I1363">
            <v>6000</v>
          </cell>
          <cell r="L1363">
            <v>0.45</v>
          </cell>
        </row>
        <row r="1364">
          <cell r="H1364">
            <v>0.75000000000000011</v>
          </cell>
          <cell r="I1364">
            <v>8000</v>
          </cell>
          <cell r="L1364">
            <v>0.3</v>
          </cell>
        </row>
        <row r="1365">
          <cell r="H1365">
            <v>0.8500000000000002</v>
          </cell>
          <cell r="I1365">
            <v>8000</v>
          </cell>
          <cell r="L1365">
            <v>0.25</v>
          </cell>
        </row>
        <row r="1366">
          <cell r="H1366">
            <v>0.80000000000000016</v>
          </cell>
          <cell r="I1366">
            <v>6000</v>
          </cell>
          <cell r="L1366">
            <v>0.3</v>
          </cell>
        </row>
        <row r="1367">
          <cell r="H1367">
            <v>0.80000000000000016</v>
          </cell>
          <cell r="I1367">
            <v>6000</v>
          </cell>
          <cell r="L1367">
            <v>0.3</v>
          </cell>
        </row>
        <row r="1368">
          <cell r="H1368">
            <v>0.90000000000000013</v>
          </cell>
          <cell r="I1368">
            <v>5250</v>
          </cell>
          <cell r="L1368">
            <v>0.2</v>
          </cell>
        </row>
        <row r="1369">
          <cell r="H1369">
            <v>0.95000000000000018</v>
          </cell>
          <cell r="I1369">
            <v>6250</v>
          </cell>
          <cell r="L1369">
            <v>0.45</v>
          </cell>
        </row>
        <row r="3818">
          <cell r="H3818">
            <v>0.55000000000000004</v>
          </cell>
          <cell r="I3818">
            <v>5000</v>
          </cell>
          <cell r="L3818">
            <v>0.35000000000000003</v>
          </cell>
        </row>
        <row r="3819">
          <cell r="H3819">
            <v>0.55000000000000004</v>
          </cell>
          <cell r="I3819">
            <v>3000</v>
          </cell>
          <cell r="L3819">
            <v>0.35000000000000003</v>
          </cell>
        </row>
        <row r="3820">
          <cell r="H3820">
            <v>0.45</v>
          </cell>
          <cell r="I3820">
            <v>3000</v>
          </cell>
          <cell r="L3820">
            <v>0.25</v>
          </cell>
        </row>
        <row r="3821">
          <cell r="H3821">
            <v>0.49999999999999994</v>
          </cell>
          <cell r="I3821">
            <v>1500</v>
          </cell>
          <cell r="L3821">
            <v>0.25</v>
          </cell>
        </row>
        <row r="3822">
          <cell r="H3822">
            <v>0.65000000000000013</v>
          </cell>
          <cell r="I3822">
            <v>2000</v>
          </cell>
          <cell r="L3822">
            <v>0.25</v>
          </cell>
        </row>
        <row r="3823">
          <cell r="H3823">
            <v>0.55000000000000004</v>
          </cell>
          <cell r="I3823">
            <v>3000</v>
          </cell>
          <cell r="L3823">
            <v>0.3</v>
          </cell>
        </row>
        <row r="3824">
          <cell r="H3824">
            <v>0.55000000000000004</v>
          </cell>
          <cell r="I3824">
            <v>5750</v>
          </cell>
          <cell r="L3824">
            <v>0.35000000000000003</v>
          </cell>
        </row>
        <row r="3825">
          <cell r="H3825">
            <v>0.55000000000000004</v>
          </cell>
          <cell r="I3825">
            <v>2250</v>
          </cell>
          <cell r="L3825">
            <v>0.35000000000000003</v>
          </cell>
        </row>
        <row r="3826">
          <cell r="H3826">
            <v>0.45</v>
          </cell>
          <cell r="I3826">
            <v>2750</v>
          </cell>
          <cell r="L3826">
            <v>0.25</v>
          </cell>
        </row>
        <row r="3827">
          <cell r="H3827">
            <v>0.49999999999999994</v>
          </cell>
          <cell r="I3827">
            <v>1750</v>
          </cell>
          <cell r="L3827">
            <v>0.25</v>
          </cell>
        </row>
        <row r="3828">
          <cell r="H3828">
            <v>0.65000000000000013</v>
          </cell>
          <cell r="I3828">
            <v>2500</v>
          </cell>
          <cell r="L3828">
            <v>0.25</v>
          </cell>
        </row>
        <row r="3829">
          <cell r="H3829">
            <v>0.55000000000000004</v>
          </cell>
          <cell r="I3829">
            <v>3500</v>
          </cell>
          <cell r="L3829">
            <v>0.3</v>
          </cell>
        </row>
        <row r="3830">
          <cell r="H3830">
            <v>0.55000000000000004</v>
          </cell>
          <cell r="I3830">
            <v>5450</v>
          </cell>
          <cell r="L3830">
            <v>0.35000000000000003</v>
          </cell>
        </row>
        <row r="3831">
          <cell r="H3831">
            <v>0.55000000000000004</v>
          </cell>
          <cell r="I3831">
            <v>2500</v>
          </cell>
          <cell r="L3831">
            <v>0.35000000000000003</v>
          </cell>
        </row>
        <row r="3832">
          <cell r="H3832">
            <v>0.45</v>
          </cell>
          <cell r="I3832">
            <v>2750</v>
          </cell>
          <cell r="L3832">
            <v>0.25</v>
          </cell>
        </row>
        <row r="3833">
          <cell r="H3833">
            <v>0.49999999999999994</v>
          </cell>
          <cell r="I3833">
            <v>1250</v>
          </cell>
          <cell r="L3833">
            <v>0.25</v>
          </cell>
        </row>
        <row r="3834">
          <cell r="H3834">
            <v>0.65000000000000013</v>
          </cell>
          <cell r="I3834">
            <v>1750</v>
          </cell>
          <cell r="L3834">
            <v>0.25</v>
          </cell>
        </row>
        <row r="3835">
          <cell r="H3835">
            <v>0.55000000000000004</v>
          </cell>
          <cell r="I3835">
            <v>2750</v>
          </cell>
          <cell r="L3835">
            <v>0.3</v>
          </cell>
        </row>
        <row r="3836">
          <cell r="H3836">
            <v>0.55000000000000004</v>
          </cell>
          <cell r="I3836">
            <v>5250</v>
          </cell>
          <cell r="L3836">
            <v>0.35000000000000003</v>
          </cell>
        </row>
        <row r="3837">
          <cell r="H3837">
            <v>0.55000000000000004</v>
          </cell>
          <cell r="I3837">
            <v>2250</v>
          </cell>
          <cell r="L3837">
            <v>0.35000000000000003</v>
          </cell>
        </row>
        <row r="3838">
          <cell r="H3838">
            <v>0.45</v>
          </cell>
          <cell r="I3838">
            <v>2250</v>
          </cell>
          <cell r="L3838">
            <v>0.25</v>
          </cell>
        </row>
        <row r="3839">
          <cell r="H3839">
            <v>0.49999999999999994</v>
          </cell>
          <cell r="I3839">
            <v>1500</v>
          </cell>
          <cell r="L3839">
            <v>0.25</v>
          </cell>
        </row>
        <row r="3840">
          <cell r="H3840">
            <v>0.60000000000000009</v>
          </cell>
          <cell r="I3840">
            <v>1500</v>
          </cell>
          <cell r="L3840">
            <v>0.25</v>
          </cell>
        </row>
        <row r="3841">
          <cell r="H3841">
            <v>0.5</v>
          </cell>
          <cell r="I3841">
            <v>3000</v>
          </cell>
          <cell r="L3841">
            <v>0.3</v>
          </cell>
        </row>
        <row r="3842">
          <cell r="H3842">
            <v>0.65</v>
          </cell>
          <cell r="I3842">
            <v>5700</v>
          </cell>
          <cell r="L3842">
            <v>0.35000000000000003</v>
          </cell>
        </row>
        <row r="3843">
          <cell r="H3843">
            <v>0.60000000000000009</v>
          </cell>
          <cell r="I3843">
            <v>2750</v>
          </cell>
          <cell r="L3843">
            <v>0.35000000000000003</v>
          </cell>
        </row>
        <row r="3844">
          <cell r="H3844">
            <v>0.55000000000000004</v>
          </cell>
          <cell r="I3844">
            <v>3000</v>
          </cell>
          <cell r="L3844">
            <v>0.25</v>
          </cell>
        </row>
        <row r="3845">
          <cell r="H3845">
            <v>0.55000000000000004</v>
          </cell>
          <cell r="I3845">
            <v>2500</v>
          </cell>
          <cell r="L3845">
            <v>0.25</v>
          </cell>
        </row>
        <row r="3846">
          <cell r="H3846">
            <v>0.65</v>
          </cell>
          <cell r="I3846">
            <v>2750</v>
          </cell>
          <cell r="L3846">
            <v>0.25</v>
          </cell>
        </row>
        <row r="3847">
          <cell r="H3847">
            <v>0.70000000000000007</v>
          </cell>
          <cell r="I3847">
            <v>4000</v>
          </cell>
          <cell r="L3847">
            <v>0.3</v>
          </cell>
        </row>
        <row r="3848">
          <cell r="H3848">
            <v>0.65</v>
          </cell>
          <cell r="I3848">
            <v>6500</v>
          </cell>
          <cell r="L3848">
            <v>0.35000000000000003</v>
          </cell>
        </row>
        <row r="3849">
          <cell r="H3849">
            <v>0.60000000000000009</v>
          </cell>
          <cell r="I3849">
            <v>4000</v>
          </cell>
          <cell r="L3849">
            <v>0.35000000000000003</v>
          </cell>
        </row>
        <row r="3850">
          <cell r="H3850">
            <v>0.55000000000000004</v>
          </cell>
          <cell r="I3850">
            <v>3250</v>
          </cell>
          <cell r="L3850">
            <v>0.25</v>
          </cell>
        </row>
        <row r="3851">
          <cell r="H3851">
            <v>0.55000000000000004</v>
          </cell>
          <cell r="I3851">
            <v>3000</v>
          </cell>
          <cell r="L3851">
            <v>0.25</v>
          </cell>
        </row>
        <row r="3852">
          <cell r="H3852">
            <v>0.65</v>
          </cell>
          <cell r="I3852">
            <v>3000</v>
          </cell>
          <cell r="L3852">
            <v>0.25</v>
          </cell>
        </row>
        <row r="3853">
          <cell r="H3853">
            <v>0.70000000000000007</v>
          </cell>
          <cell r="I3853">
            <v>4500</v>
          </cell>
          <cell r="L3853">
            <v>0.3</v>
          </cell>
        </row>
        <row r="3854">
          <cell r="H3854">
            <v>0.65</v>
          </cell>
          <cell r="I3854">
            <v>6750</v>
          </cell>
          <cell r="L3854">
            <v>0.35000000000000003</v>
          </cell>
        </row>
        <row r="3855">
          <cell r="H3855">
            <v>0.60000000000000009</v>
          </cell>
          <cell r="I3855">
            <v>4250</v>
          </cell>
          <cell r="L3855">
            <v>0.35000000000000003</v>
          </cell>
        </row>
        <row r="3856">
          <cell r="H3856">
            <v>0.55000000000000004</v>
          </cell>
          <cell r="I3856">
            <v>3500</v>
          </cell>
          <cell r="L3856">
            <v>0.25</v>
          </cell>
        </row>
        <row r="3857">
          <cell r="H3857">
            <v>0.55000000000000004</v>
          </cell>
          <cell r="I3857">
            <v>3000</v>
          </cell>
          <cell r="L3857">
            <v>0.25</v>
          </cell>
        </row>
        <row r="3858">
          <cell r="H3858">
            <v>0.65</v>
          </cell>
          <cell r="I3858">
            <v>3250</v>
          </cell>
          <cell r="L3858">
            <v>0.25</v>
          </cell>
        </row>
        <row r="3859">
          <cell r="H3859">
            <v>0.70000000000000007</v>
          </cell>
          <cell r="I3859">
            <v>5000</v>
          </cell>
          <cell r="L3859">
            <v>0.3</v>
          </cell>
        </row>
        <row r="3860">
          <cell r="H3860">
            <v>0.65</v>
          </cell>
          <cell r="I3860">
            <v>6500</v>
          </cell>
          <cell r="L3860">
            <v>0.35000000000000003</v>
          </cell>
        </row>
        <row r="3861">
          <cell r="H3861">
            <v>0.60000000000000009</v>
          </cell>
          <cell r="I3861">
            <v>4250</v>
          </cell>
          <cell r="L3861">
            <v>0.35000000000000003</v>
          </cell>
        </row>
        <row r="3862">
          <cell r="H3862">
            <v>0.55000000000000004</v>
          </cell>
          <cell r="I3862">
            <v>3500</v>
          </cell>
          <cell r="L3862">
            <v>0.25</v>
          </cell>
        </row>
        <row r="3863">
          <cell r="H3863">
            <v>0.55000000000000004</v>
          </cell>
          <cell r="I3863">
            <v>2500</v>
          </cell>
          <cell r="L3863">
            <v>0.25</v>
          </cell>
        </row>
        <row r="3864">
          <cell r="H3864">
            <v>0.65</v>
          </cell>
          <cell r="I3864">
            <v>2250</v>
          </cell>
          <cell r="L3864">
            <v>0.25</v>
          </cell>
        </row>
        <row r="3865">
          <cell r="H3865">
            <v>0.70000000000000007</v>
          </cell>
          <cell r="I3865">
            <v>4000</v>
          </cell>
          <cell r="L3865">
            <v>0.3</v>
          </cell>
        </row>
        <row r="3866">
          <cell r="H3866">
            <v>0.65</v>
          </cell>
          <cell r="I3866">
            <v>5250</v>
          </cell>
          <cell r="L3866">
            <v>0.35000000000000003</v>
          </cell>
        </row>
        <row r="3867">
          <cell r="H3867">
            <v>0.60000000000000009</v>
          </cell>
          <cell r="I3867">
            <v>3250</v>
          </cell>
          <cell r="L3867">
            <v>0.35000000000000003</v>
          </cell>
        </row>
        <row r="3868">
          <cell r="H3868">
            <v>0.55000000000000004</v>
          </cell>
          <cell r="I3868">
            <v>2250</v>
          </cell>
          <cell r="L3868">
            <v>0.25</v>
          </cell>
        </row>
        <row r="3869">
          <cell r="H3869">
            <v>0.55000000000000004</v>
          </cell>
          <cell r="I3869">
            <v>2000</v>
          </cell>
          <cell r="L3869">
            <v>0.25</v>
          </cell>
        </row>
        <row r="3870">
          <cell r="H3870">
            <v>0.65</v>
          </cell>
          <cell r="I3870">
            <v>2000</v>
          </cell>
          <cell r="L3870">
            <v>0.25</v>
          </cell>
        </row>
        <row r="3871">
          <cell r="H3871">
            <v>0.70000000000000007</v>
          </cell>
          <cell r="I3871">
            <v>3000</v>
          </cell>
          <cell r="L3871">
            <v>0.3</v>
          </cell>
        </row>
        <row r="3872">
          <cell r="H3872">
            <v>0.70000000000000007</v>
          </cell>
          <cell r="I3872">
            <v>4500</v>
          </cell>
          <cell r="L3872">
            <v>0.35000000000000003</v>
          </cell>
        </row>
        <row r="3873">
          <cell r="H3873">
            <v>0.65000000000000013</v>
          </cell>
          <cell r="I3873">
            <v>2750</v>
          </cell>
          <cell r="L3873">
            <v>0.35000000000000003</v>
          </cell>
        </row>
        <row r="3874">
          <cell r="H3874">
            <v>0.65000000000000013</v>
          </cell>
          <cell r="I3874">
            <v>1750</v>
          </cell>
          <cell r="L3874">
            <v>0.25</v>
          </cell>
        </row>
        <row r="3875">
          <cell r="H3875">
            <v>0.65000000000000013</v>
          </cell>
          <cell r="I3875">
            <v>1500</v>
          </cell>
          <cell r="L3875">
            <v>0.25</v>
          </cell>
        </row>
        <row r="3876">
          <cell r="H3876">
            <v>0.75000000000000011</v>
          </cell>
          <cell r="I3876">
            <v>1500</v>
          </cell>
          <cell r="L3876">
            <v>0.25</v>
          </cell>
        </row>
        <row r="3877">
          <cell r="H3877">
            <v>0.8</v>
          </cell>
          <cell r="I3877">
            <v>2750</v>
          </cell>
          <cell r="L3877">
            <v>0.3</v>
          </cell>
        </row>
        <row r="3878">
          <cell r="H3878">
            <v>0.75000000000000011</v>
          </cell>
          <cell r="I3878">
            <v>4250</v>
          </cell>
          <cell r="L3878">
            <v>0.35000000000000003</v>
          </cell>
        </row>
        <row r="3879">
          <cell r="H3879">
            <v>0.65000000000000013</v>
          </cell>
          <cell r="I3879">
            <v>3000</v>
          </cell>
          <cell r="L3879">
            <v>0.35000000000000003</v>
          </cell>
        </row>
        <row r="3880">
          <cell r="H3880">
            <v>0.65000000000000013</v>
          </cell>
          <cell r="I3880">
            <v>3200</v>
          </cell>
          <cell r="L3880">
            <v>0.25</v>
          </cell>
        </row>
        <row r="3881">
          <cell r="H3881">
            <v>0.65000000000000013</v>
          </cell>
          <cell r="I3881">
            <v>3000</v>
          </cell>
          <cell r="L3881">
            <v>0.25</v>
          </cell>
        </row>
        <row r="3882">
          <cell r="H3882">
            <v>0.75000000000000011</v>
          </cell>
          <cell r="I3882">
            <v>2750</v>
          </cell>
          <cell r="L3882">
            <v>0.25</v>
          </cell>
        </row>
        <row r="3883">
          <cell r="H3883">
            <v>0.8</v>
          </cell>
          <cell r="I3883">
            <v>3750</v>
          </cell>
          <cell r="L3883">
            <v>0.3</v>
          </cell>
        </row>
        <row r="3884">
          <cell r="H3884">
            <v>0.75000000000000011</v>
          </cell>
          <cell r="I3884">
            <v>6000</v>
          </cell>
          <cell r="L3884">
            <v>0.35000000000000003</v>
          </cell>
        </row>
        <row r="3885">
          <cell r="H3885">
            <v>0.65000000000000013</v>
          </cell>
          <cell r="I3885">
            <v>4000</v>
          </cell>
          <cell r="L3885">
            <v>0.35000000000000003</v>
          </cell>
        </row>
        <row r="3886">
          <cell r="H3886">
            <v>0.65000000000000013</v>
          </cell>
          <cell r="I3886">
            <v>3750</v>
          </cell>
          <cell r="L3886">
            <v>0.25</v>
          </cell>
        </row>
        <row r="3887">
          <cell r="H3887">
            <v>0.65000000000000013</v>
          </cell>
          <cell r="I3887">
            <v>3250</v>
          </cell>
          <cell r="L3887">
            <v>0.25</v>
          </cell>
        </row>
        <row r="3888">
          <cell r="H3888">
            <v>0.75000000000000011</v>
          </cell>
          <cell r="I3888">
            <v>3250</v>
          </cell>
          <cell r="L3888">
            <v>0.25</v>
          </cell>
        </row>
        <row r="3889">
          <cell r="H3889">
            <v>0.8</v>
          </cell>
          <cell r="I3889">
            <v>4250</v>
          </cell>
          <cell r="L3889">
            <v>0.3</v>
          </cell>
        </row>
      </sheetData>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20.769377546298" createdVersion="7" refreshedVersion="7" minRefreshableVersion="3" recordCount="3888" xr:uid="{309B14A8-BCBE-4853-AAE6-85054759552A}">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02-01-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6-12-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02-01-21"/>
          <s v="Jan"/>
          <s v="Feb"/>
          <s v="Mar"/>
          <s v="Apr"/>
          <s v="May"/>
          <s v="Jun"/>
          <s v="Jul"/>
          <s v="Aug"/>
          <s v="Sep"/>
          <s v="Oct"/>
          <s v="Nov"/>
          <s v="Dec"/>
          <s v="&gt;26-12-21"/>
        </groupItems>
      </fieldGroup>
    </cacheField>
  </cacheFields>
  <extLst>
    <ext xmlns:x14="http://schemas.microsoft.com/office/spreadsheetml/2009/9/main" uri="{725AE2AE-9491-48be-B2B4-4EB974FC3084}">
      <x14:pivotCacheDefinition pivotCacheId="10660325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000000000009"/>
    <n v="1691.2500000000002"/>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000000000009"/>
    <n v="1691.2500000000002"/>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499999999998"/>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4999999999989"/>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4.99999999999989"/>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4999999999989"/>
    <n v="0.35"/>
  </r>
  <r>
    <x v="1"/>
    <n v="1197831"/>
    <x v="16"/>
    <x v="1"/>
    <x v="1"/>
    <s v="Houston"/>
    <x v="1"/>
    <n v="0.4"/>
    <n v="9250"/>
    <n v="3700"/>
    <n v="1295"/>
    <n v="0.35"/>
  </r>
  <r>
    <x v="1"/>
    <n v="1197831"/>
    <x v="16"/>
    <x v="1"/>
    <x v="1"/>
    <s v="Houston"/>
    <x v="2"/>
    <n v="0.35"/>
    <n v="7750"/>
    <n v="2712.5"/>
    <n v="949.37499999999989"/>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099.9999999999995"/>
    <n v="1085"/>
    <n v="0.35000000000000003"/>
  </r>
  <r>
    <x v="2"/>
    <n v="1128299"/>
    <x v="24"/>
    <x v="2"/>
    <x v="2"/>
    <s v="San Francisco"/>
    <x v="1"/>
    <n v="0.5"/>
    <n v="7750"/>
    <n v="3875"/>
    <n v="775"/>
    <n v="0.2"/>
  </r>
  <r>
    <x v="2"/>
    <n v="1128299"/>
    <x v="24"/>
    <x v="2"/>
    <x v="2"/>
    <s v="San Francisco"/>
    <x v="2"/>
    <n v="0.5"/>
    <n v="7750"/>
    <n v="3875"/>
    <n v="1356.2500000000002"/>
    <n v="0.35000000000000003"/>
  </r>
  <r>
    <x v="2"/>
    <n v="1128299"/>
    <x v="24"/>
    <x v="2"/>
    <x v="2"/>
    <s v="San Francisco"/>
    <x v="3"/>
    <n v="0.5"/>
    <n v="6250"/>
    <n v="3125"/>
    <n v="937.5"/>
    <n v="0.3"/>
  </r>
  <r>
    <x v="2"/>
    <n v="1128299"/>
    <x v="24"/>
    <x v="2"/>
    <x v="2"/>
    <s v="San Francisco"/>
    <x v="4"/>
    <n v="0.55000000000000004"/>
    <n v="5750"/>
    <n v="3162.5000000000005"/>
    <n v="1581.2500000000002"/>
    <n v="0.5"/>
  </r>
  <r>
    <x v="2"/>
    <n v="1128299"/>
    <x v="24"/>
    <x v="2"/>
    <x v="2"/>
    <s v="San Francisco"/>
    <x v="5"/>
    <n v="0.5"/>
    <n v="7750"/>
    <n v="3875"/>
    <n v="581.25000000000011"/>
    <n v="0.15000000000000002"/>
  </r>
  <r>
    <x v="2"/>
    <n v="1128299"/>
    <x v="25"/>
    <x v="2"/>
    <x v="2"/>
    <s v="San Francisco"/>
    <x v="0"/>
    <n v="0.39999999999999997"/>
    <n v="8250"/>
    <n v="3299.9999999999995"/>
    <n v="1155"/>
    <n v="0.35000000000000003"/>
  </r>
  <r>
    <x v="2"/>
    <n v="1128299"/>
    <x v="25"/>
    <x v="2"/>
    <x v="2"/>
    <s v="San Francisco"/>
    <x v="1"/>
    <n v="0.5"/>
    <n v="7250"/>
    <n v="3625"/>
    <n v="725"/>
    <n v="0.2"/>
  </r>
  <r>
    <x v="2"/>
    <n v="1128299"/>
    <x v="25"/>
    <x v="2"/>
    <x v="2"/>
    <s v="San Francisco"/>
    <x v="2"/>
    <n v="0.5"/>
    <n v="7250"/>
    <n v="3625"/>
    <n v="1268.7500000000002"/>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00000000000011"/>
    <n v="0.15000000000000002"/>
  </r>
  <r>
    <x v="2"/>
    <n v="1128299"/>
    <x v="26"/>
    <x v="2"/>
    <x v="2"/>
    <s v="San Francisco"/>
    <x v="0"/>
    <n v="0.5"/>
    <n v="8500"/>
    <n v="4250"/>
    <n v="1487.5000000000002"/>
    <n v="0.35000000000000003"/>
  </r>
  <r>
    <x v="2"/>
    <n v="1128299"/>
    <x v="26"/>
    <x v="2"/>
    <x v="2"/>
    <s v="San Francisco"/>
    <x v="1"/>
    <n v="0.6"/>
    <n v="7000"/>
    <n v="4200"/>
    <n v="840"/>
    <n v="0.2"/>
  </r>
  <r>
    <x v="2"/>
    <n v="1128299"/>
    <x v="26"/>
    <x v="2"/>
    <x v="2"/>
    <s v="San Francisco"/>
    <x v="2"/>
    <n v="0.6"/>
    <n v="7000"/>
    <n v="4200"/>
    <n v="1470.0000000000002"/>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00000000000011"/>
    <n v="0.15000000000000002"/>
  </r>
  <r>
    <x v="2"/>
    <n v="1128299"/>
    <x v="27"/>
    <x v="2"/>
    <x v="2"/>
    <s v="San Francisco"/>
    <x v="0"/>
    <n v="0.6"/>
    <n v="8750"/>
    <n v="5250"/>
    <n v="1837.5000000000002"/>
    <n v="0.35000000000000003"/>
  </r>
  <r>
    <x v="2"/>
    <n v="1128299"/>
    <x v="27"/>
    <x v="2"/>
    <x v="2"/>
    <s v="San Francisco"/>
    <x v="1"/>
    <n v="0.65"/>
    <n v="6750"/>
    <n v="4387.5"/>
    <n v="877.5"/>
    <n v="0.2"/>
  </r>
  <r>
    <x v="2"/>
    <n v="1128299"/>
    <x v="27"/>
    <x v="2"/>
    <x v="2"/>
    <s v="San Francisco"/>
    <x v="2"/>
    <n v="0.65"/>
    <n v="7250"/>
    <n v="4712.5"/>
    <n v="1649.3750000000002"/>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00000000000011"/>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00000000002"/>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0000000002"/>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00000000000011"/>
    <n v="0.15000000000000002"/>
  </r>
  <r>
    <x v="2"/>
    <n v="1128299"/>
    <x v="31"/>
    <x v="2"/>
    <x v="2"/>
    <s v="San Francisco"/>
    <x v="0"/>
    <n v="0.65"/>
    <n v="9750"/>
    <n v="6337.5"/>
    <n v="2218.125"/>
    <n v="0.35000000000000003"/>
  </r>
  <r>
    <x v="2"/>
    <n v="1128299"/>
    <x v="31"/>
    <x v="2"/>
    <x v="2"/>
    <s v="San Francisco"/>
    <x v="1"/>
    <n v="0.70000000000000007"/>
    <n v="9250"/>
    <n v="6475.0000000000009"/>
    <n v="1295.0000000000002"/>
    <n v="0.2"/>
  </r>
  <r>
    <x v="2"/>
    <n v="1128299"/>
    <x v="31"/>
    <x v="2"/>
    <x v="2"/>
    <s v="San Francisco"/>
    <x v="2"/>
    <n v="0.65"/>
    <n v="8000"/>
    <n v="5200"/>
    <n v="1820.0000000000002"/>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00000000000011"/>
    <n v="0.15000000000000002"/>
  </r>
  <r>
    <x v="2"/>
    <n v="1128299"/>
    <x v="32"/>
    <x v="2"/>
    <x v="2"/>
    <s v="San Francisco"/>
    <x v="0"/>
    <n v="0.55000000000000004"/>
    <n v="9250"/>
    <n v="5087.5"/>
    <n v="1526.2500000000002"/>
    <n v="0.30000000000000004"/>
  </r>
  <r>
    <x v="2"/>
    <n v="1128299"/>
    <x v="32"/>
    <x v="2"/>
    <x v="2"/>
    <s v="San Francisco"/>
    <x v="1"/>
    <n v="0.60000000000000009"/>
    <n v="9250"/>
    <n v="5550.0000000000009"/>
    <n v="832.50000000000011"/>
    <n v="0.15"/>
  </r>
  <r>
    <x v="2"/>
    <n v="1128299"/>
    <x v="32"/>
    <x v="2"/>
    <x v="2"/>
    <s v="San Francisco"/>
    <x v="2"/>
    <n v="0.55000000000000004"/>
    <n v="7750"/>
    <n v="4262.5"/>
    <n v="1278.7500000000002"/>
    <n v="0.30000000000000004"/>
  </r>
  <r>
    <x v="2"/>
    <n v="1128299"/>
    <x v="32"/>
    <x v="2"/>
    <x v="2"/>
    <s v="San Francisco"/>
    <x v="3"/>
    <n v="0.55000000000000004"/>
    <n v="7250"/>
    <n v="3987.5000000000005"/>
    <n v="996.875"/>
    <n v="0.24999999999999997"/>
  </r>
  <r>
    <x v="2"/>
    <n v="1128299"/>
    <x v="32"/>
    <x v="2"/>
    <x v="2"/>
    <s v="San Francisco"/>
    <x v="4"/>
    <n v="0.65"/>
    <n v="7250"/>
    <n v="4712.5"/>
    <n v="2120.6250000000005"/>
    <n v="0.45000000000000007"/>
  </r>
  <r>
    <x v="2"/>
    <n v="1128299"/>
    <x v="32"/>
    <x v="2"/>
    <x v="2"/>
    <s v="San Francisco"/>
    <x v="5"/>
    <n v="0.70000000000000007"/>
    <n v="7750"/>
    <n v="5425.0000000000009"/>
    <n v="542.50000000000011"/>
    <n v="0.1"/>
  </r>
  <r>
    <x v="2"/>
    <n v="1128299"/>
    <x v="33"/>
    <x v="2"/>
    <x v="2"/>
    <s v="San Francisco"/>
    <x v="0"/>
    <n v="0.55000000000000004"/>
    <n v="8750"/>
    <n v="4812.5"/>
    <n v="1443.7500000000002"/>
    <n v="0.30000000000000004"/>
  </r>
  <r>
    <x v="2"/>
    <n v="1128299"/>
    <x v="33"/>
    <x v="2"/>
    <x v="2"/>
    <s v="San Francisco"/>
    <x v="1"/>
    <n v="0.60000000000000009"/>
    <n v="8750"/>
    <n v="5250.0000000000009"/>
    <n v="787.50000000000011"/>
    <n v="0.15"/>
  </r>
  <r>
    <x v="2"/>
    <n v="1128299"/>
    <x v="33"/>
    <x v="2"/>
    <x v="2"/>
    <s v="San Francisco"/>
    <x v="2"/>
    <n v="0.55000000000000004"/>
    <n v="7000"/>
    <n v="3850.0000000000005"/>
    <n v="1155.0000000000002"/>
    <n v="0.30000000000000004"/>
  </r>
  <r>
    <x v="2"/>
    <n v="1128299"/>
    <x v="33"/>
    <x v="2"/>
    <x v="2"/>
    <s v="San Francisco"/>
    <x v="3"/>
    <n v="0.55000000000000004"/>
    <n v="6750"/>
    <n v="3712.5000000000005"/>
    <n v="928.125"/>
    <n v="0.24999999999999997"/>
  </r>
  <r>
    <x v="2"/>
    <n v="1128299"/>
    <x v="33"/>
    <x v="2"/>
    <x v="2"/>
    <s v="San Francisco"/>
    <x v="4"/>
    <n v="0.65"/>
    <n v="6500"/>
    <n v="4225"/>
    <n v="1901.2500000000002"/>
    <n v="0.45000000000000007"/>
  </r>
  <r>
    <x v="2"/>
    <n v="1128299"/>
    <x v="33"/>
    <x v="2"/>
    <x v="2"/>
    <s v="San Francisco"/>
    <x v="5"/>
    <n v="0.70000000000000007"/>
    <n v="7000"/>
    <n v="4900.0000000000009"/>
    <n v="490.00000000000011"/>
    <n v="0.1"/>
  </r>
  <r>
    <x v="2"/>
    <n v="1128299"/>
    <x v="34"/>
    <x v="2"/>
    <x v="2"/>
    <s v="San Francisco"/>
    <x v="0"/>
    <n v="0.55000000000000004"/>
    <n v="8750"/>
    <n v="4812.5"/>
    <n v="1443.7500000000002"/>
    <n v="0.30000000000000004"/>
  </r>
  <r>
    <x v="2"/>
    <n v="1128299"/>
    <x v="34"/>
    <x v="2"/>
    <x v="2"/>
    <s v="San Francisco"/>
    <x v="1"/>
    <n v="0.60000000000000009"/>
    <n v="8750"/>
    <n v="5250.0000000000009"/>
    <n v="787.50000000000011"/>
    <n v="0.15"/>
  </r>
  <r>
    <x v="2"/>
    <n v="1128299"/>
    <x v="34"/>
    <x v="2"/>
    <x v="2"/>
    <s v="San Francisco"/>
    <x v="2"/>
    <n v="0.55000000000000004"/>
    <n v="7250"/>
    <n v="3987.5000000000005"/>
    <n v="1196.2500000000002"/>
    <n v="0.30000000000000004"/>
  </r>
  <r>
    <x v="2"/>
    <n v="1128299"/>
    <x v="34"/>
    <x v="2"/>
    <x v="2"/>
    <s v="San Francisco"/>
    <x v="3"/>
    <n v="0.55000000000000004"/>
    <n v="7000"/>
    <n v="3850.0000000000005"/>
    <n v="962.5"/>
    <n v="0.24999999999999997"/>
  </r>
  <r>
    <x v="2"/>
    <n v="1128299"/>
    <x v="34"/>
    <x v="2"/>
    <x v="2"/>
    <s v="San Francisco"/>
    <x v="4"/>
    <n v="0.65"/>
    <n v="6500"/>
    <n v="4225"/>
    <n v="1901.2500000000002"/>
    <n v="0.45000000000000007"/>
  </r>
  <r>
    <x v="2"/>
    <n v="1128299"/>
    <x v="34"/>
    <x v="2"/>
    <x v="2"/>
    <s v="San Francisco"/>
    <x v="5"/>
    <n v="0.70000000000000007"/>
    <n v="7750"/>
    <n v="5425.0000000000009"/>
    <n v="542.50000000000011"/>
    <n v="0.1"/>
  </r>
  <r>
    <x v="2"/>
    <n v="1128299"/>
    <x v="35"/>
    <x v="2"/>
    <x v="2"/>
    <s v="San Francisco"/>
    <x v="0"/>
    <n v="0.55000000000000004"/>
    <n v="9750"/>
    <n v="5362.5"/>
    <n v="1608.7500000000002"/>
    <n v="0.30000000000000004"/>
  </r>
  <r>
    <x v="2"/>
    <n v="1128299"/>
    <x v="35"/>
    <x v="2"/>
    <x v="2"/>
    <s v="San Francisco"/>
    <x v="1"/>
    <n v="0.60000000000000009"/>
    <n v="9750"/>
    <n v="5850.0000000000009"/>
    <n v="877.50000000000011"/>
    <n v="0.15"/>
  </r>
  <r>
    <x v="2"/>
    <n v="1128299"/>
    <x v="35"/>
    <x v="2"/>
    <x v="2"/>
    <s v="San Francisco"/>
    <x v="2"/>
    <n v="0.55000000000000004"/>
    <n v="7750"/>
    <n v="4262.5"/>
    <n v="1278.7500000000002"/>
    <n v="0.30000000000000004"/>
  </r>
  <r>
    <x v="2"/>
    <n v="1128299"/>
    <x v="35"/>
    <x v="2"/>
    <x v="2"/>
    <s v="San Francisco"/>
    <x v="3"/>
    <n v="0.55000000000000004"/>
    <n v="7750"/>
    <n v="4262.5"/>
    <n v="1065.6249999999998"/>
    <n v="0.24999999999999997"/>
  </r>
  <r>
    <x v="2"/>
    <n v="1128299"/>
    <x v="35"/>
    <x v="2"/>
    <x v="2"/>
    <s v="San Francisco"/>
    <x v="4"/>
    <n v="0.65"/>
    <n v="7000"/>
    <n v="4550"/>
    <n v="2047.5000000000002"/>
    <n v="0.45000000000000007"/>
  </r>
  <r>
    <x v="2"/>
    <n v="1128299"/>
    <x v="35"/>
    <x v="2"/>
    <x v="2"/>
    <s v="San Francisco"/>
    <x v="5"/>
    <n v="0.70000000000000007"/>
    <n v="8000"/>
    <n v="5600.0000000000009"/>
    <n v="560.00000000000011"/>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499999999989"/>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499999999999"/>
    <n v="0.35"/>
  </r>
  <r>
    <x v="3"/>
    <n v="1189833"/>
    <x v="42"/>
    <x v="2"/>
    <x v="2"/>
    <s v="Los Angeles"/>
    <x v="4"/>
    <n v="0.5"/>
    <n v="7000"/>
    <n v="3500"/>
    <n v="1925.0000000000002"/>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0000000000002"/>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0000000000002"/>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0000000000011"/>
    <n v="336.875"/>
    <n v="0.35"/>
  </r>
  <r>
    <x v="0"/>
    <n v="1185732"/>
    <x v="36"/>
    <x v="3"/>
    <x v="3"/>
    <s v="Chicago"/>
    <x v="3"/>
    <n v="0.4"/>
    <n v="1250"/>
    <n v="500"/>
    <n v="200"/>
    <n v="0.4"/>
  </r>
  <r>
    <x v="0"/>
    <n v="1185732"/>
    <x v="36"/>
    <x v="3"/>
    <x v="3"/>
    <s v="Chicago"/>
    <x v="4"/>
    <n v="0.54999999999999993"/>
    <n v="1750"/>
    <n v="962.49999999999989"/>
    <n v="336.87499999999994"/>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0000000000011"/>
    <n v="275.625"/>
    <n v="0.35"/>
  </r>
  <r>
    <x v="0"/>
    <n v="1185732"/>
    <x v="37"/>
    <x v="3"/>
    <x v="3"/>
    <s v="Chicago"/>
    <x v="3"/>
    <n v="0.4"/>
    <n v="1000"/>
    <n v="400"/>
    <n v="160"/>
    <n v="0.4"/>
  </r>
  <r>
    <x v="0"/>
    <n v="1185732"/>
    <x v="37"/>
    <x v="3"/>
    <x v="3"/>
    <s v="Chicago"/>
    <x v="4"/>
    <n v="0.54999999999999993"/>
    <n v="1750"/>
    <n v="962.49999999999989"/>
    <n v="336.87499999999994"/>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0000000000002"/>
    <n v="393.75000000000006"/>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0000000000002"/>
    <n v="962.50000000000011"/>
    <n v="0.5"/>
  </r>
  <r>
    <x v="0"/>
    <n v="1185732"/>
    <x v="42"/>
    <x v="3"/>
    <x v="3"/>
    <s v="Chicago"/>
    <x v="0"/>
    <n v="0.5"/>
    <n v="5750"/>
    <n v="2875"/>
    <n v="1150"/>
    <n v="0.4"/>
  </r>
  <r>
    <x v="0"/>
    <n v="1185732"/>
    <x v="42"/>
    <x v="3"/>
    <x v="3"/>
    <s v="Chicago"/>
    <x v="1"/>
    <n v="0.45000000000000007"/>
    <n v="3250"/>
    <n v="1462.5000000000002"/>
    <n v="511.87500000000006"/>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000000000002"/>
    <n v="511.87500000000006"/>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0000000000002"/>
    <n v="472.50000000000006"/>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4.9999999999998"/>
    <n v="812.49999999999989"/>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4.9999999999998"/>
    <n v="812.49999999999989"/>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49.9999999999998"/>
    <n v="974.99999999999989"/>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4999999999998"/>
    <n v="735"/>
    <n v="0.4"/>
  </r>
  <r>
    <x v="1"/>
    <n v="1197831"/>
    <x v="12"/>
    <x v="1"/>
    <x v="1"/>
    <s v="Dallas"/>
    <x v="4"/>
    <n v="0.4"/>
    <n v="3750"/>
    <n v="1500"/>
    <n v="375"/>
    <n v="0.25"/>
  </r>
  <r>
    <x v="1"/>
    <n v="1197831"/>
    <x v="12"/>
    <x v="1"/>
    <x v="1"/>
    <s v="Dallas"/>
    <x v="5"/>
    <n v="0.35"/>
    <n v="5250"/>
    <n v="1837.4999999999998"/>
    <n v="826.87499999999989"/>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4.99999999999989"/>
    <n v="0.35"/>
  </r>
  <r>
    <x v="1"/>
    <n v="1197831"/>
    <x v="14"/>
    <x v="1"/>
    <x v="1"/>
    <s v="Dallas"/>
    <x v="2"/>
    <n v="0.3"/>
    <n v="5000"/>
    <n v="1500"/>
    <n v="525"/>
    <n v="0.35"/>
  </r>
  <r>
    <x v="1"/>
    <n v="1197831"/>
    <x v="14"/>
    <x v="1"/>
    <x v="1"/>
    <s v="Dallas"/>
    <x v="3"/>
    <n v="0.35000000000000003"/>
    <n v="4000"/>
    <n v="1400.0000000000002"/>
    <n v="630.00000000000011"/>
    <n v="0.45"/>
  </r>
  <r>
    <x v="1"/>
    <n v="1197831"/>
    <x v="14"/>
    <x v="1"/>
    <x v="1"/>
    <s v="Dallas"/>
    <x v="4"/>
    <n v="0.4"/>
    <n v="3000"/>
    <n v="1200"/>
    <n v="360"/>
    <n v="0.3"/>
  </r>
  <r>
    <x v="1"/>
    <n v="1197831"/>
    <x v="14"/>
    <x v="1"/>
    <x v="1"/>
    <s v="Dallas"/>
    <x v="5"/>
    <n v="0.35000000000000003"/>
    <n v="4500"/>
    <n v="1575.0000000000002"/>
    <n v="787.50000000000011"/>
    <n v="0.5"/>
  </r>
  <r>
    <x v="1"/>
    <n v="1197831"/>
    <x v="15"/>
    <x v="1"/>
    <x v="1"/>
    <s v="Dallas"/>
    <x v="0"/>
    <n v="0.19999999999999998"/>
    <n v="7000"/>
    <n v="1399.9999999999998"/>
    <n v="489.99999999999989"/>
    <n v="0.35"/>
  </r>
  <r>
    <x v="1"/>
    <n v="1197831"/>
    <x v="15"/>
    <x v="1"/>
    <x v="1"/>
    <s v="Dallas"/>
    <x v="1"/>
    <n v="0.30000000000000004"/>
    <n v="7000"/>
    <n v="2100.0000000000005"/>
    <n v="735.00000000000011"/>
    <n v="0.35"/>
  </r>
  <r>
    <x v="1"/>
    <n v="1197831"/>
    <x v="15"/>
    <x v="1"/>
    <x v="1"/>
    <s v="Dallas"/>
    <x v="2"/>
    <n v="0.24999999999999997"/>
    <n v="5250"/>
    <n v="1312.4999999999998"/>
    <n v="459.37499999999989"/>
    <n v="0.35"/>
  </r>
  <r>
    <x v="1"/>
    <n v="1197831"/>
    <x v="15"/>
    <x v="1"/>
    <x v="1"/>
    <s v="Dallas"/>
    <x v="3"/>
    <n v="0.30000000000000004"/>
    <n v="4250"/>
    <n v="1275.0000000000002"/>
    <n v="573.75000000000011"/>
    <n v="0.45"/>
  </r>
  <r>
    <x v="1"/>
    <n v="1197831"/>
    <x v="15"/>
    <x v="1"/>
    <x v="1"/>
    <s v="Dallas"/>
    <x v="4"/>
    <n v="0.35"/>
    <n v="3250"/>
    <n v="1137.5"/>
    <n v="341.25"/>
    <n v="0.3"/>
  </r>
  <r>
    <x v="1"/>
    <n v="1197831"/>
    <x v="15"/>
    <x v="1"/>
    <x v="1"/>
    <s v="Dallas"/>
    <x v="5"/>
    <n v="0.30000000000000004"/>
    <n v="6000"/>
    <n v="1800.0000000000002"/>
    <n v="900.00000000000011"/>
    <n v="0.5"/>
  </r>
  <r>
    <x v="1"/>
    <n v="1197831"/>
    <x v="16"/>
    <x v="1"/>
    <x v="1"/>
    <s v="Dallas"/>
    <x v="0"/>
    <n v="0.19999999999999998"/>
    <n v="7500"/>
    <n v="1499.9999999999998"/>
    <n v="524.99999999999989"/>
    <n v="0.35"/>
  </r>
  <r>
    <x v="1"/>
    <n v="1197831"/>
    <x v="16"/>
    <x v="1"/>
    <x v="1"/>
    <s v="Dallas"/>
    <x v="1"/>
    <n v="0.30000000000000004"/>
    <n v="7750"/>
    <n v="2325.0000000000005"/>
    <n v="813.75000000000011"/>
    <n v="0.35"/>
  </r>
  <r>
    <x v="1"/>
    <n v="1197831"/>
    <x v="16"/>
    <x v="1"/>
    <x v="1"/>
    <s v="Dallas"/>
    <x v="2"/>
    <n v="0.24999999999999997"/>
    <n v="6250"/>
    <n v="1562.4999999999998"/>
    <n v="546.87499999999989"/>
    <n v="0.35"/>
  </r>
  <r>
    <x v="1"/>
    <n v="1197831"/>
    <x v="16"/>
    <x v="1"/>
    <x v="1"/>
    <s v="Dallas"/>
    <x v="3"/>
    <n v="0.35000000000000003"/>
    <n v="5500"/>
    <n v="1925.0000000000002"/>
    <n v="866.25000000000011"/>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499999999999"/>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4.9999999999998"/>
    <n v="0.39999999999999997"/>
  </r>
  <r>
    <x v="1"/>
    <n v="1197831"/>
    <x v="18"/>
    <x v="1"/>
    <x v="1"/>
    <s v="Dallas"/>
    <x v="1"/>
    <n v="0.5"/>
    <n v="8250"/>
    <n v="4125"/>
    <n v="1649.9999999999998"/>
    <n v="0.39999999999999997"/>
  </r>
  <r>
    <x v="1"/>
    <n v="1197831"/>
    <x v="18"/>
    <x v="1"/>
    <x v="1"/>
    <s v="Dallas"/>
    <x v="2"/>
    <n v="0.45"/>
    <n v="9750"/>
    <n v="4387.5"/>
    <n v="1754.9999999999998"/>
    <n v="0.39999999999999997"/>
  </r>
  <r>
    <x v="1"/>
    <n v="1197831"/>
    <x v="18"/>
    <x v="1"/>
    <x v="1"/>
    <s v="Dallas"/>
    <x v="3"/>
    <n v="0.45"/>
    <n v="5750"/>
    <n v="2587.5"/>
    <n v="1293.75"/>
    <n v="0.5"/>
  </r>
  <r>
    <x v="1"/>
    <n v="1197831"/>
    <x v="18"/>
    <x v="1"/>
    <x v="1"/>
    <s v="Dallas"/>
    <x v="4"/>
    <n v="0.5"/>
    <n v="5750"/>
    <n v="2875"/>
    <n v="1006.2499999999999"/>
    <n v="0.35"/>
  </r>
  <r>
    <x v="1"/>
    <n v="1197831"/>
    <x v="18"/>
    <x v="1"/>
    <x v="1"/>
    <s v="Dallas"/>
    <x v="5"/>
    <n v="0.6"/>
    <n v="8500"/>
    <n v="5100"/>
    <n v="2805"/>
    <n v="0.55000000000000004"/>
  </r>
  <r>
    <x v="1"/>
    <n v="1197831"/>
    <x v="19"/>
    <x v="1"/>
    <x v="1"/>
    <s v="Dallas"/>
    <x v="0"/>
    <n v="0.5"/>
    <n v="8000"/>
    <n v="4000"/>
    <n v="1599.9999999999998"/>
    <n v="0.39999999999999997"/>
  </r>
  <r>
    <x v="1"/>
    <n v="1197831"/>
    <x v="19"/>
    <x v="1"/>
    <x v="1"/>
    <s v="Dallas"/>
    <x v="1"/>
    <n v="0.55000000000000004"/>
    <n v="8000"/>
    <n v="4400"/>
    <n v="1759.9999999999998"/>
    <n v="0.39999999999999997"/>
  </r>
  <r>
    <x v="1"/>
    <n v="1197831"/>
    <x v="19"/>
    <x v="1"/>
    <x v="1"/>
    <s v="Dallas"/>
    <x v="2"/>
    <n v="0.5"/>
    <n v="9750"/>
    <n v="4875"/>
    <n v="1949.9999999999998"/>
    <n v="0.39999999999999997"/>
  </r>
  <r>
    <x v="1"/>
    <n v="1197831"/>
    <x v="19"/>
    <x v="1"/>
    <x v="1"/>
    <s v="Dallas"/>
    <x v="3"/>
    <n v="0.5"/>
    <n v="5250"/>
    <n v="2625"/>
    <n v="1312.5"/>
    <n v="0.5"/>
  </r>
  <r>
    <x v="1"/>
    <n v="1197831"/>
    <x v="19"/>
    <x v="1"/>
    <x v="1"/>
    <s v="Dallas"/>
    <x v="4"/>
    <n v="0.55000000000000004"/>
    <n v="5250"/>
    <n v="2887.5000000000005"/>
    <n v="1010.6250000000001"/>
    <n v="0.35"/>
  </r>
  <r>
    <x v="1"/>
    <n v="1197831"/>
    <x v="19"/>
    <x v="1"/>
    <x v="1"/>
    <s v="Dallas"/>
    <x v="5"/>
    <n v="0.6"/>
    <n v="7750"/>
    <n v="4650"/>
    <n v="2557.5"/>
    <n v="0.55000000000000004"/>
  </r>
  <r>
    <x v="1"/>
    <n v="1197831"/>
    <x v="20"/>
    <x v="1"/>
    <x v="1"/>
    <s v="Dallas"/>
    <x v="0"/>
    <n v="0.55000000000000004"/>
    <n v="7250"/>
    <n v="3987.5000000000005"/>
    <n v="1595"/>
    <n v="0.39999999999999997"/>
  </r>
  <r>
    <x v="1"/>
    <n v="1197831"/>
    <x v="20"/>
    <x v="1"/>
    <x v="1"/>
    <s v="Dallas"/>
    <x v="1"/>
    <n v="0.55000000000000004"/>
    <n v="6750"/>
    <n v="3712.5000000000005"/>
    <n v="1485"/>
    <n v="0.39999999999999997"/>
  </r>
  <r>
    <x v="1"/>
    <n v="1197831"/>
    <x v="20"/>
    <x v="1"/>
    <x v="1"/>
    <s v="Dallas"/>
    <x v="2"/>
    <n v="0.6"/>
    <n v="7250"/>
    <n v="4350"/>
    <n v="1739.9999999999998"/>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00000000002"/>
    <n v="0.55000000000000004"/>
  </r>
  <r>
    <x v="1"/>
    <n v="1197831"/>
    <x v="21"/>
    <x v="1"/>
    <x v="1"/>
    <s v="Dallas"/>
    <x v="0"/>
    <n v="0.4"/>
    <n v="6250"/>
    <n v="2500"/>
    <n v="999.99999999999989"/>
    <n v="0.39999999999999997"/>
  </r>
  <r>
    <x v="1"/>
    <n v="1197831"/>
    <x v="21"/>
    <x v="1"/>
    <x v="1"/>
    <s v="Dallas"/>
    <x v="1"/>
    <n v="0.4"/>
    <n v="6250"/>
    <n v="2500"/>
    <n v="999.99999999999989"/>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00000000002"/>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89.9999999999998"/>
    <n v="0.39999999999999997"/>
  </r>
  <r>
    <x v="1"/>
    <n v="1197831"/>
    <x v="22"/>
    <x v="1"/>
    <x v="1"/>
    <s v="Dallas"/>
    <x v="3"/>
    <n v="0.65"/>
    <n v="5000"/>
    <n v="3250"/>
    <n v="1625"/>
    <n v="0.5"/>
  </r>
  <r>
    <x v="1"/>
    <n v="1197831"/>
    <x v="22"/>
    <x v="1"/>
    <x v="1"/>
    <s v="Dallas"/>
    <x v="4"/>
    <n v="0.6"/>
    <n v="4750"/>
    <n v="2850"/>
    <n v="997.49999999999989"/>
    <n v="0.35"/>
  </r>
  <r>
    <x v="1"/>
    <n v="1197831"/>
    <x v="22"/>
    <x v="1"/>
    <x v="1"/>
    <s v="Dallas"/>
    <x v="5"/>
    <n v="0.70000000000000007"/>
    <n v="6750"/>
    <n v="4725"/>
    <n v="2598.75"/>
    <n v="0.55000000000000004"/>
  </r>
  <r>
    <x v="1"/>
    <n v="1197831"/>
    <x v="23"/>
    <x v="1"/>
    <x v="1"/>
    <s v="Dallas"/>
    <x v="0"/>
    <n v="0.6"/>
    <n v="8250"/>
    <n v="4950"/>
    <n v="1979.9999999999998"/>
    <n v="0.39999999999999997"/>
  </r>
  <r>
    <x v="1"/>
    <n v="1197831"/>
    <x v="23"/>
    <x v="1"/>
    <x v="1"/>
    <s v="Dallas"/>
    <x v="1"/>
    <n v="0.6"/>
    <n v="8250"/>
    <n v="4950"/>
    <n v="1979.9999999999998"/>
    <n v="0.39999999999999997"/>
  </r>
  <r>
    <x v="1"/>
    <n v="1197831"/>
    <x v="23"/>
    <x v="1"/>
    <x v="1"/>
    <s v="Dallas"/>
    <x v="2"/>
    <n v="0.65"/>
    <n v="7250"/>
    <n v="4712.5"/>
    <n v="1884.9999999999998"/>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0000000000009"/>
    <n v="2983.7500000000009"/>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0000000000011"/>
    <n v="315"/>
    <n v="0.39999999999999997"/>
  </r>
  <r>
    <x v="0"/>
    <n v="1185732"/>
    <x v="48"/>
    <x v="0"/>
    <x v="4"/>
    <s v="Philadelphia"/>
    <x v="3"/>
    <n v="0.4"/>
    <n v="750"/>
    <n v="300"/>
    <n v="119.99999999999999"/>
    <n v="0.39999999999999997"/>
  </r>
  <r>
    <x v="0"/>
    <n v="1185732"/>
    <x v="48"/>
    <x v="0"/>
    <x v="4"/>
    <s v="Philadelphia"/>
    <x v="4"/>
    <n v="0.54999999999999993"/>
    <n v="1250"/>
    <n v="687.49999999999989"/>
    <n v="240.62499999999994"/>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0000000000011"/>
    <n v="245.00000000000003"/>
    <n v="0.39999999999999997"/>
  </r>
  <r>
    <x v="0"/>
    <n v="1185732"/>
    <x v="49"/>
    <x v="0"/>
    <x v="4"/>
    <s v="Philadelphia"/>
    <x v="3"/>
    <n v="0.4"/>
    <n v="500"/>
    <n v="200"/>
    <n v="80"/>
    <n v="0.39999999999999997"/>
  </r>
  <r>
    <x v="0"/>
    <n v="1185732"/>
    <x v="49"/>
    <x v="0"/>
    <x v="4"/>
    <s v="Philadelphia"/>
    <x v="4"/>
    <n v="0.54999999999999993"/>
    <n v="1250"/>
    <n v="687.49999999999989"/>
    <n v="240.62499999999994"/>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4.999999999999993"/>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499999999999"/>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0000000000002"/>
    <n v="315.00000000000006"/>
    <n v="0.3"/>
  </r>
  <r>
    <x v="0"/>
    <n v="1185732"/>
    <x v="51"/>
    <x v="0"/>
    <x v="4"/>
    <s v="Philadelphia"/>
    <x v="2"/>
    <n v="0.55000000000000004"/>
    <n v="1500"/>
    <n v="825.00000000000011"/>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0000000000002"/>
    <n v="525"/>
    <n v="0.3"/>
  </r>
  <r>
    <x v="0"/>
    <n v="1185732"/>
    <x v="52"/>
    <x v="0"/>
    <x v="4"/>
    <s v="Philadelphia"/>
    <x v="0"/>
    <n v="0.65"/>
    <n v="5000"/>
    <n v="3250"/>
    <n v="1787.5000000000002"/>
    <n v="0.55000000000000004"/>
  </r>
  <r>
    <x v="0"/>
    <n v="1185732"/>
    <x v="52"/>
    <x v="0"/>
    <x v="4"/>
    <s v="Philadelphia"/>
    <x v="1"/>
    <n v="0.60000000000000009"/>
    <n v="2500"/>
    <n v="1500.0000000000002"/>
    <n v="525"/>
    <n v="0.35"/>
  </r>
  <r>
    <x v="0"/>
    <n v="1185732"/>
    <x v="52"/>
    <x v="0"/>
    <x v="4"/>
    <s v="Philadelphia"/>
    <x v="2"/>
    <n v="0.55000000000000004"/>
    <n v="1750"/>
    <n v="962.50000000000011"/>
    <n v="385"/>
    <n v="0.39999999999999997"/>
  </r>
  <r>
    <x v="0"/>
    <n v="1185732"/>
    <x v="52"/>
    <x v="0"/>
    <x v="4"/>
    <s v="Philadelphia"/>
    <x v="3"/>
    <n v="0.55000000000000004"/>
    <n v="1500"/>
    <n v="825.00000000000011"/>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000000000002"/>
    <n v="0.55000000000000004"/>
  </r>
  <r>
    <x v="0"/>
    <n v="1185732"/>
    <x v="18"/>
    <x v="0"/>
    <x v="4"/>
    <s v="Philadelphia"/>
    <x v="1"/>
    <n v="0.60000000000000009"/>
    <n v="3000"/>
    <n v="1800.0000000000002"/>
    <n v="630"/>
    <n v="0.35"/>
  </r>
  <r>
    <x v="0"/>
    <n v="1185732"/>
    <x v="18"/>
    <x v="0"/>
    <x v="4"/>
    <s v="Philadelphia"/>
    <x v="2"/>
    <n v="0.55000000000000004"/>
    <n v="2250"/>
    <n v="1237.5"/>
    <n v="494.99999999999994"/>
    <n v="0.39999999999999997"/>
  </r>
  <r>
    <x v="0"/>
    <n v="1185732"/>
    <x v="18"/>
    <x v="0"/>
    <x v="4"/>
    <s v="Philadelphia"/>
    <x v="3"/>
    <n v="0.55000000000000004"/>
    <n v="1750"/>
    <n v="962.50000000000011"/>
    <n v="385"/>
    <n v="0.39999999999999997"/>
  </r>
  <r>
    <x v="0"/>
    <n v="1185732"/>
    <x v="18"/>
    <x v="0"/>
    <x v="4"/>
    <s v="Philadelphia"/>
    <x v="4"/>
    <n v="0.65"/>
    <n v="2000"/>
    <n v="1300"/>
    <n v="454.99999999999994"/>
    <n v="0.35"/>
  </r>
  <r>
    <x v="0"/>
    <n v="1185732"/>
    <x v="18"/>
    <x v="0"/>
    <x v="4"/>
    <s v="Philadelphia"/>
    <x v="5"/>
    <n v="0.70000000000000007"/>
    <n v="3750"/>
    <n v="2625.0000000000005"/>
    <n v="787.50000000000011"/>
    <n v="0.3"/>
  </r>
  <r>
    <x v="0"/>
    <n v="1185732"/>
    <x v="53"/>
    <x v="0"/>
    <x v="4"/>
    <s v="Philadelphia"/>
    <x v="0"/>
    <n v="0.65"/>
    <n v="5250"/>
    <n v="3412.5"/>
    <n v="1876.8750000000002"/>
    <n v="0.55000000000000004"/>
  </r>
  <r>
    <x v="0"/>
    <n v="1185732"/>
    <x v="53"/>
    <x v="0"/>
    <x v="4"/>
    <s v="Philadelphia"/>
    <x v="1"/>
    <n v="0.60000000000000009"/>
    <n v="3000"/>
    <n v="1800.0000000000002"/>
    <n v="630"/>
    <n v="0.35"/>
  </r>
  <r>
    <x v="0"/>
    <n v="1185732"/>
    <x v="53"/>
    <x v="0"/>
    <x v="4"/>
    <s v="Philadelphia"/>
    <x v="2"/>
    <n v="0.55000000000000004"/>
    <n v="2250"/>
    <n v="1237.5"/>
    <n v="494.99999999999994"/>
    <n v="0.39999999999999997"/>
  </r>
  <r>
    <x v="0"/>
    <n v="1185732"/>
    <x v="53"/>
    <x v="0"/>
    <x v="4"/>
    <s v="Philadelphia"/>
    <x v="3"/>
    <n v="0.55000000000000004"/>
    <n v="2000"/>
    <n v="1100"/>
    <n v="439.99999999999994"/>
    <n v="0.39999999999999997"/>
  </r>
  <r>
    <x v="0"/>
    <n v="1185732"/>
    <x v="53"/>
    <x v="0"/>
    <x v="4"/>
    <s v="Philadelphia"/>
    <x v="4"/>
    <n v="0.65"/>
    <n v="1750"/>
    <n v="1137.5"/>
    <n v="398.125"/>
    <n v="0.35"/>
  </r>
  <r>
    <x v="0"/>
    <n v="1185732"/>
    <x v="53"/>
    <x v="0"/>
    <x v="4"/>
    <s v="Philadelphia"/>
    <x v="5"/>
    <n v="0.70000000000000007"/>
    <n v="3500"/>
    <n v="2450.0000000000005"/>
    <n v="735.00000000000011"/>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49999999999989"/>
    <n v="206.24999999999997"/>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4999999999998"/>
    <n v="365.62499999999994"/>
    <n v="0.25"/>
  </r>
  <r>
    <x v="0"/>
    <n v="1185732"/>
    <x v="56"/>
    <x v="0"/>
    <x v="4"/>
    <s v="Philadelphia"/>
    <x v="0"/>
    <n v="0.70000000000000007"/>
    <n v="3750"/>
    <n v="2625.0000000000005"/>
    <n v="1443.7500000000005"/>
    <n v="0.55000000000000004"/>
  </r>
  <r>
    <x v="0"/>
    <n v="1185732"/>
    <x v="56"/>
    <x v="0"/>
    <x v="4"/>
    <s v="Philadelphia"/>
    <x v="1"/>
    <n v="0.60000000000000009"/>
    <n v="2000"/>
    <n v="1200.0000000000002"/>
    <n v="420.00000000000006"/>
    <n v="0.35"/>
  </r>
  <r>
    <x v="0"/>
    <n v="1185732"/>
    <x v="56"/>
    <x v="0"/>
    <x v="4"/>
    <s v="Philadelphia"/>
    <x v="2"/>
    <n v="0.60000000000000009"/>
    <n v="1950"/>
    <n v="1170.0000000000002"/>
    <n v="468.00000000000006"/>
    <n v="0.39999999999999997"/>
  </r>
  <r>
    <x v="0"/>
    <n v="1185732"/>
    <x v="56"/>
    <x v="0"/>
    <x v="4"/>
    <s v="Philadelphia"/>
    <x v="3"/>
    <n v="0.60000000000000009"/>
    <n v="1750"/>
    <n v="1050.0000000000002"/>
    <n v="420.00000000000006"/>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0000000000005"/>
    <n v="1828.7500000000005"/>
    <n v="0.55000000000000004"/>
  </r>
  <r>
    <x v="0"/>
    <n v="1185732"/>
    <x v="57"/>
    <x v="0"/>
    <x v="4"/>
    <s v="Philadelphia"/>
    <x v="1"/>
    <n v="0.60000000000000009"/>
    <n v="2750"/>
    <n v="1650.0000000000002"/>
    <n v="577.5"/>
    <n v="0.35"/>
  </r>
  <r>
    <x v="0"/>
    <n v="1185732"/>
    <x v="57"/>
    <x v="0"/>
    <x v="4"/>
    <s v="Philadelphia"/>
    <x v="2"/>
    <n v="0.60000000000000009"/>
    <n v="2250"/>
    <n v="1350.0000000000002"/>
    <n v="540"/>
    <n v="0.39999999999999997"/>
  </r>
  <r>
    <x v="0"/>
    <n v="1185732"/>
    <x v="57"/>
    <x v="0"/>
    <x v="4"/>
    <s v="Philadelphia"/>
    <x v="3"/>
    <n v="0.60000000000000009"/>
    <n v="1750"/>
    <n v="1050.0000000000002"/>
    <n v="420.00000000000006"/>
    <n v="0.39999999999999997"/>
  </r>
  <r>
    <x v="0"/>
    <n v="1185732"/>
    <x v="57"/>
    <x v="0"/>
    <x v="4"/>
    <s v="Philadelphia"/>
    <x v="4"/>
    <n v="0.70000000000000007"/>
    <n v="1750"/>
    <n v="1225.0000000000002"/>
    <n v="428.75000000000006"/>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49999999999994"/>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4999999999998"/>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199.9999999999995"/>
    <n v="549.99999999999989"/>
    <n v="0.25"/>
  </r>
  <r>
    <x v="2"/>
    <n v="1128299"/>
    <x v="38"/>
    <x v="2"/>
    <x v="5"/>
    <s v="Las Vegas"/>
    <x v="2"/>
    <n v="0.54999999999999993"/>
    <n v="4000"/>
    <n v="2199.9999999999995"/>
    <n v="879.99999999999989"/>
    <n v="0.4"/>
  </r>
  <r>
    <x v="2"/>
    <n v="1128299"/>
    <x v="38"/>
    <x v="2"/>
    <x v="5"/>
    <s v="Las Vegas"/>
    <x v="3"/>
    <n v="0.54999999999999993"/>
    <n v="3000"/>
    <n v="1649.9999999999998"/>
    <n v="577.49999999999989"/>
    <n v="0.35"/>
  </r>
  <r>
    <x v="2"/>
    <n v="1128299"/>
    <x v="38"/>
    <x v="2"/>
    <x v="5"/>
    <s v="Las Vegas"/>
    <x v="4"/>
    <n v="0.6"/>
    <n v="1750"/>
    <n v="1050"/>
    <n v="577.5"/>
    <n v="0.55000000000000004"/>
  </r>
  <r>
    <x v="2"/>
    <n v="1128299"/>
    <x v="38"/>
    <x v="2"/>
    <x v="5"/>
    <s v="Las Vegas"/>
    <x v="5"/>
    <n v="0.54999999999999993"/>
    <n v="3750"/>
    <n v="2062.4999999999995"/>
    <n v="412.49999999999994"/>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00000000000011"/>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19.99999999999989"/>
    <n v="0.39999999999999997"/>
  </r>
  <r>
    <x v="2"/>
    <n v="1128299"/>
    <x v="40"/>
    <x v="2"/>
    <x v="5"/>
    <s v="Las Vegas"/>
    <x v="4"/>
    <n v="0.65"/>
    <n v="2000"/>
    <n v="1300"/>
    <n v="780.00000000000011"/>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19.9999999999999"/>
    <n v="0.39999999999999997"/>
  </r>
  <r>
    <x v="2"/>
    <n v="1128299"/>
    <x v="41"/>
    <x v="2"/>
    <x v="5"/>
    <s v="Las Vegas"/>
    <x v="4"/>
    <n v="0.65"/>
    <n v="3000"/>
    <n v="1950"/>
    <n v="1170.0000000000002"/>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4.99999999999989"/>
    <n v="0.35"/>
  </r>
  <r>
    <x v="2"/>
    <n v="1128299"/>
    <x v="42"/>
    <x v="2"/>
    <x v="5"/>
    <s v="Las Vegas"/>
    <x v="4"/>
    <n v="0.65"/>
    <n v="5000"/>
    <n v="3250"/>
    <n v="1787.5000000000002"/>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0000000002"/>
    <n v="0.55000000000000004"/>
  </r>
  <r>
    <x v="2"/>
    <n v="1128299"/>
    <x v="43"/>
    <x v="2"/>
    <x v="5"/>
    <s v="Las Vegas"/>
    <x v="5"/>
    <n v="0.8"/>
    <n v="4000"/>
    <n v="3200"/>
    <n v="640"/>
    <n v="0.2"/>
  </r>
  <r>
    <x v="2"/>
    <n v="1128299"/>
    <x v="44"/>
    <x v="2"/>
    <x v="5"/>
    <s v="Las Vegas"/>
    <x v="0"/>
    <n v="0.60000000000000009"/>
    <n v="6000"/>
    <n v="3600.0000000000005"/>
    <n v="1260.0000000000002"/>
    <n v="0.35000000000000003"/>
  </r>
  <r>
    <x v="2"/>
    <n v="1128299"/>
    <x v="44"/>
    <x v="2"/>
    <x v="5"/>
    <s v="Las Vegas"/>
    <x v="1"/>
    <n v="0.65000000000000013"/>
    <n v="6000"/>
    <n v="3900.0000000000009"/>
    <n v="780.00000000000023"/>
    <n v="0.2"/>
  </r>
  <r>
    <x v="2"/>
    <n v="1128299"/>
    <x v="44"/>
    <x v="2"/>
    <x v="5"/>
    <s v="Las Vegas"/>
    <x v="2"/>
    <n v="0.60000000000000009"/>
    <n v="4500"/>
    <n v="2700.0000000000005"/>
    <n v="945.00000000000023"/>
    <n v="0.35000000000000003"/>
  </r>
  <r>
    <x v="2"/>
    <n v="1128299"/>
    <x v="44"/>
    <x v="2"/>
    <x v="5"/>
    <s v="Las Vegas"/>
    <x v="3"/>
    <n v="0.60000000000000009"/>
    <n v="4000"/>
    <n v="2400.0000000000005"/>
    <n v="720.00000000000011"/>
    <n v="0.3"/>
  </r>
  <r>
    <x v="2"/>
    <n v="1128299"/>
    <x v="44"/>
    <x v="2"/>
    <x v="5"/>
    <s v="Las Vegas"/>
    <x v="4"/>
    <n v="0.70000000000000007"/>
    <n v="4000"/>
    <n v="2800.0000000000005"/>
    <n v="1400.0000000000005"/>
    <n v="0.50000000000000011"/>
  </r>
  <r>
    <x v="2"/>
    <n v="1128299"/>
    <x v="44"/>
    <x v="2"/>
    <x v="5"/>
    <s v="Las Vegas"/>
    <x v="5"/>
    <n v="0.75000000000000011"/>
    <n v="4500"/>
    <n v="3375.0000000000005"/>
    <n v="506.25000000000017"/>
    <n v="0.15000000000000002"/>
  </r>
  <r>
    <x v="2"/>
    <n v="1128299"/>
    <x v="45"/>
    <x v="2"/>
    <x v="5"/>
    <s v="Las Vegas"/>
    <x v="0"/>
    <n v="0.60000000000000009"/>
    <n v="5500"/>
    <n v="3300.0000000000005"/>
    <n v="1155.0000000000002"/>
    <n v="0.35000000000000003"/>
  </r>
  <r>
    <x v="2"/>
    <n v="1128299"/>
    <x v="45"/>
    <x v="2"/>
    <x v="5"/>
    <s v="Las Vegas"/>
    <x v="1"/>
    <n v="0.65000000000000013"/>
    <n v="5500"/>
    <n v="3575.0000000000009"/>
    <n v="715.00000000000023"/>
    <n v="0.2"/>
  </r>
  <r>
    <x v="2"/>
    <n v="1128299"/>
    <x v="45"/>
    <x v="2"/>
    <x v="5"/>
    <s v="Las Vegas"/>
    <x v="2"/>
    <n v="0.60000000000000009"/>
    <n v="3750"/>
    <n v="2250.0000000000005"/>
    <n v="787.50000000000023"/>
    <n v="0.35000000000000003"/>
  </r>
  <r>
    <x v="2"/>
    <n v="1128299"/>
    <x v="45"/>
    <x v="2"/>
    <x v="5"/>
    <s v="Las Vegas"/>
    <x v="3"/>
    <n v="0.60000000000000009"/>
    <n v="3500"/>
    <n v="2100.0000000000005"/>
    <n v="630.00000000000011"/>
    <n v="0.3"/>
  </r>
  <r>
    <x v="2"/>
    <n v="1128299"/>
    <x v="45"/>
    <x v="2"/>
    <x v="5"/>
    <s v="Las Vegas"/>
    <x v="4"/>
    <n v="0.70000000000000007"/>
    <n v="3250"/>
    <n v="2275"/>
    <n v="1137.5000000000002"/>
    <n v="0.50000000000000011"/>
  </r>
  <r>
    <x v="2"/>
    <n v="1128299"/>
    <x v="45"/>
    <x v="2"/>
    <x v="5"/>
    <s v="Las Vegas"/>
    <x v="5"/>
    <n v="0.75000000000000011"/>
    <n v="3750"/>
    <n v="2812.5000000000005"/>
    <n v="421.87500000000011"/>
    <n v="0.15000000000000002"/>
  </r>
  <r>
    <x v="2"/>
    <n v="1128299"/>
    <x v="46"/>
    <x v="2"/>
    <x v="5"/>
    <s v="Las Vegas"/>
    <x v="0"/>
    <n v="0.60000000000000009"/>
    <n v="5750"/>
    <n v="3450.0000000000005"/>
    <n v="1207.5000000000002"/>
    <n v="0.35000000000000003"/>
  </r>
  <r>
    <x v="2"/>
    <n v="1128299"/>
    <x v="46"/>
    <x v="2"/>
    <x v="5"/>
    <s v="Las Vegas"/>
    <x v="1"/>
    <n v="0.65000000000000013"/>
    <n v="5750"/>
    <n v="3737.5000000000009"/>
    <n v="747.50000000000023"/>
    <n v="0.2"/>
  </r>
  <r>
    <x v="2"/>
    <n v="1128299"/>
    <x v="46"/>
    <x v="2"/>
    <x v="5"/>
    <s v="Las Vegas"/>
    <x v="2"/>
    <n v="0.60000000000000009"/>
    <n v="4250"/>
    <n v="2550.0000000000005"/>
    <n v="892.50000000000023"/>
    <n v="0.35000000000000003"/>
  </r>
  <r>
    <x v="2"/>
    <n v="1128299"/>
    <x v="46"/>
    <x v="2"/>
    <x v="5"/>
    <s v="Las Vegas"/>
    <x v="3"/>
    <n v="0.60000000000000009"/>
    <n v="4000"/>
    <n v="2400.0000000000005"/>
    <n v="720.00000000000011"/>
    <n v="0.3"/>
  </r>
  <r>
    <x v="2"/>
    <n v="1128299"/>
    <x v="46"/>
    <x v="2"/>
    <x v="5"/>
    <s v="Las Vegas"/>
    <x v="4"/>
    <n v="0.70000000000000007"/>
    <n v="3500"/>
    <n v="2450.0000000000005"/>
    <n v="1225.0000000000005"/>
    <n v="0.50000000000000011"/>
  </r>
  <r>
    <x v="2"/>
    <n v="1128299"/>
    <x v="46"/>
    <x v="2"/>
    <x v="5"/>
    <s v="Las Vegas"/>
    <x v="5"/>
    <n v="0.75000000000000011"/>
    <n v="4750"/>
    <n v="3562.5000000000005"/>
    <n v="534.37500000000011"/>
    <n v="0.15000000000000002"/>
  </r>
  <r>
    <x v="2"/>
    <n v="1128299"/>
    <x v="47"/>
    <x v="2"/>
    <x v="5"/>
    <s v="Las Vegas"/>
    <x v="0"/>
    <n v="0.60000000000000009"/>
    <n v="6750"/>
    <n v="4050.0000000000005"/>
    <n v="1417.5000000000002"/>
    <n v="0.35000000000000003"/>
  </r>
  <r>
    <x v="2"/>
    <n v="1128299"/>
    <x v="47"/>
    <x v="2"/>
    <x v="5"/>
    <s v="Las Vegas"/>
    <x v="1"/>
    <n v="0.65000000000000013"/>
    <n v="6750"/>
    <n v="4387.5000000000009"/>
    <n v="877.50000000000023"/>
    <n v="0.2"/>
  </r>
  <r>
    <x v="2"/>
    <n v="1128299"/>
    <x v="47"/>
    <x v="2"/>
    <x v="5"/>
    <s v="Las Vegas"/>
    <x v="2"/>
    <n v="0.60000000000000009"/>
    <n v="4750"/>
    <n v="2850.0000000000005"/>
    <n v="997.50000000000023"/>
    <n v="0.35000000000000003"/>
  </r>
  <r>
    <x v="2"/>
    <n v="1128299"/>
    <x v="47"/>
    <x v="2"/>
    <x v="5"/>
    <s v="Las Vegas"/>
    <x v="3"/>
    <n v="0.60000000000000009"/>
    <n v="4750"/>
    <n v="2850.0000000000005"/>
    <n v="855.00000000000011"/>
    <n v="0.3"/>
  </r>
  <r>
    <x v="2"/>
    <n v="1128299"/>
    <x v="47"/>
    <x v="2"/>
    <x v="5"/>
    <s v="Las Vegas"/>
    <x v="4"/>
    <n v="0.70000000000000007"/>
    <n v="4000"/>
    <n v="2800.0000000000005"/>
    <n v="1400.0000000000005"/>
    <n v="0.50000000000000011"/>
  </r>
  <r>
    <x v="2"/>
    <n v="1128299"/>
    <x v="47"/>
    <x v="2"/>
    <x v="5"/>
    <s v="Las Vegas"/>
    <x v="5"/>
    <n v="0.75000000000000011"/>
    <n v="5000"/>
    <n v="3750.0000000000005"/>
    <n v="562.50000000000011"/>
    <n v="0.15000000000000002"/>
  </r>
  <r>
    <x v="2"/>
    <n v="1128299"/>
    <x v="58"/>
    <x v="2"/>
    <x v="6"/>
    <s v="Denver"/>
    <x v="0"/>
    <n v="0.3"/>
    <n v="4250"/>
    <n v="1275"/>
    <n v="446.25000000000006"/>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00000000000006"/>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00000000000003"/>
    <n v="0.15000000000000002"/>
  </r>
  <r>
    <x v="2"/>
    <n v="1128299"/>
    <x v="59"/>
    <x v="2"/>
    <x v="6"/>
    <s v="Denver"/>
    <x v="0"/>
    <n v="0.4"/>
    <n v="5500"/>
    <n v="2200"/>
    <n v="770.00000000000011"/>
    <n v="0.35000000000000003"/>
  </r>
  <r>
    <x v="2"/>
    <n v="1128299"/>
    <x v="59"/>
    <x v="2"/>
    <x v="6"/>
    <s v="Denver"/>
    <x v="1"/>
    <n v="0.49999999999999994"/>
    <n v="4000"/>
    <n v="1999.9999999999998"/>
    <n v="400"/>
    <n v="0.2"/>
  </r>
  <r>
    <x v="2"/>
    <n v="1128299"/>
    <x v="59"/>
    <x v="2"/>
    <x v="6"/>
    <s v="Denver"/>
    <x v="2"/>
    <n v="0.54999999999999993"/>
    <n v="4000"/>
    <n v="2199.9999999999995"/>
    <n v="769.99999999999989"/>
    <n v="0.35000000000000003"/>
  </r>
  <r>
    <x v="2"/>
    <n v="1128299"/>
    <x v="59"/>
    <x v="2"/>
    <x v="6"/>
    <s v="Denver"/>
    <x v="3"/>
    <n v="0.54999999999999993"/>
    <n v="3000"/>
    <n v="1649.9999999999998"/>
    <n v="494.99999999999989"/>
    <n v="0.3"/>
  </r>
  <r>
    <x v="2"/>
    <n v="1128299"/>
    <x v="59"/>
    <x v="2"/>
    <x v="6"/>
    <s v="Denver"/>
    <x v="4"/>
    <n v="0.6"/>
    <n v="1500"/>
    <n v="900"/>
    <n v="450"/>
    <n v="0.5"/>
  </r>
  <r>
    <x v="2"/>
    <n v="1128299"/>
    <x v="59"/>
    <x v="2"/>
    <x v="6"/>
    <s v="Denver"/>
    <x v="5"/>
    <n v="0.54999999999999993"/>
    <n v="3500"/>
    <n v="1924.9999999999998"/>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00000000011"/>
    <n v="0.35000000000000003"/>
  </r>
  <r>
    <x v="2"/>
    <n v="1128299"/>
    <x v="60"/>
    <x v="2"/>
    <x v="6"/>
    <s v="Denver"/>
    <x v="3"/>
    <n v="0.6"/>
    <n v="2750"/>
    <n v="1650"/>
    <n v="495"/>
    <n v="0.3"/>
  </r>
  <r>
    <x v="2"/>
    <n v="1128299"/>
    <x v="60"/>
    <x v="2"/>
    <x v="6"/>
    <s v="Denver"/>
    <x v="4"/>
    <n v="0.65"/>
    <n v="1750"/>
    <n v="1137.5"/>
    <n v="568.75"/>
    <n v="0.5"/>
  </r>
  <r>
    <x v="2"/>
    <n v="1128299"/>
    <x v="60"/>
    <x v="2"/>
    <x v="6"/>
    <s v="Denver"/>
    <x v="5"/>
    <n v="0.8"/>
    <n v="3250"/>
    <n v="2600"/>
    <n v="390.00000000000006"/>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49999999999989"/>
    <n v="0.44999999999999996"/>
  </r>
  <r>
    <x v="2"/>
    <n v="1128299"/>
    <x v="61"/>
    <x v="2"/>
    <x v="6"/>
    <s v="Denver"/>
    <x v="4"/>
    <n v="0.65"/>
    <n v="1750"/>
    <n v="1137.5"/>
    <n v="739.37500000000011"/>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499999999998"/>
    <n v="0.44999999999999996"/>
  </r>
  <r>
    <x v="2"/>
    <n v="1128299"/>
    <x v="52"/>
    <x v="2"/>
    <x v="6"/>
    <s v="Denver"/>
    <x v="4"/>
    <n v="0.70000000000000007"/>
    <n v="3250"/>
    <n v="2275"/>
    <n v="1478.7500000000002"/>
    <n v="0.65000000000000013"/>
  </r>
  <r>
    <x v="2"/>
    <n v="1128299"/>
    <x v="52"/>
    <x v="2"/>
    <x v="6"/>
    <s v="Denver"/>
    <x v="5"/>
    <n v="0.85000000000000009"/>
    <n v="6250"/>
    <n v="5312.5000000000009"/>
    <n v="1593.7500000000002"/>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0000000000005"/>
    <n v="1811.2500000000002"/>
    <n v="0.45"/>
  </r>
  <r>
    <x v="2"/>
    <n v="1128299"/>
    <x v="62"/>
    <x v="2"/>
    <x v="6"/>
    <s v="Denver"/>
    <x v="3"/>
    <n v="0.65"/>
    <n v="4750"/>
    <n v="3087.5"/>
    <n v="1235"/>
    <n v="0.39999999999999997"/>
  </r>
  <r>
    <x v="2"/>
    <n v="1128299"/>
    <x v="62"/>
    <x v="2"/>
    <x v="6"/>
    <s v="Denver"/>
    <x v="4"/>
    <n v="0.70000000000000007"/>
    <n v="5250"/>
    <n v="3675.0000000000005"/>
    <n v="2205.0000000000005"/>
    <n v="0.60000000000000009"/>
  </r>
  <r>
    <x v="2"/>
    <n v="1128299"/>
    <x v="62"/>
    <x v="2"/>
    <x v="6"/>
    <s v="Denver"/>
    <x v="5"/>
    <n v="0.85000000000000009"/>
    <n v="5250"/>
    <n v="4462.5000000000009"/>
    <n v="1115.6250000000002"/>
    <n v="0.25"/>
  </r>
  <r>
    <x v="2"/>
    <n v="1128299"/>
    <x v="19"/>
    <x v="2"/>
    <x v="6"/>
    <s v="Denver"/>
    <x v="0"/>
    <n v="0.70000000000000007"/>
    <n v="7250"/>
    <n v="5075.0000000000009"/>
    <n v="2283.7500000000005"/>
    <n v="0.45"/>
  </r>
  <r>
    <x v="2"/>
    <n v="1128299"/>
    <x v="19"/>
    <x v="2"/>
    <x v="6"/>
    <s v="Denver"/>
    <x v="1"/>
    <n v="0.75000000000000011"/>
    <n v="6750"/>
    <n v="5062.5000000000009"/>
    <n v="1518.7500000000002"/>
    <n v="0.3"/>
  </r>
  <r>
    <x v="2"/>
    <n v="1128299"/>
    <x v="19"/>
    <x v="2"/>
    <x v="6"/>
    <s v="Denver"/>
    <x v="2"/>
    <n v="0.70000000000000007"/>
    <n v="5500"/>
    <n v="3850.0000000000005"/>
    <n v="1732.5000000000002"/>
    <n v="0.45"/>
  </r>
  <r>
    <x v="2"/>
    <n v="1128299"/>
    <x v="19"/>
    <x v="2"/>
    <x v="6"/>
    <s v="Denver"/>
    <x v="3"/>
    <n v="0.70000000000000007"/>
    <n v="5000"/>
    <n v="3500.0000000000005"/>
    <n v="1400"/>
    <n v="0.39999999999999997"/>
  </r>
  <r>
    <x v="2"/>
    <n v="1128299"/>
    <x v="19"/>
    <x v="2"/>
    <x v="6"/>
    <s v="Denver"/>
    <x v="4"/>
    <n v="0.75"/>
    <n v="5000"/>
    <n v="3750"/>
    <n v="2250.0000000000005"/>
    <n v="0.60000000000000009"/>
  </r>
  <r>
    <x v="2"/>
    <n v="1128299"/>
    <x v="19"/>
    <x v="2"/>
    <x v="6"/>
    <s v="Denver"/>
    <x v="5"/>
    <n v="0.8"/>
    <n v="4000"/>
    <n v="3200"/>
    <n v="800"/>
    <n v="0.25"/>
  </r>
  <r>
    <x v="2"/>
    <n v="1128299"/>
    <x v="63"/>
    <x v="2"/>
    <x v="6"/>
    <s v="Denver"/>
    <x v="0"/>
    <n v="0.65000000000000013"/>
    <n v="6000"/>
    <n v="3900.0000000000009"/>
    <n v="1560.0000000000005"/>
    <n v="0.4"/>
  </r>
  <r>
    <x v="2"/>
    <n v="1128299"/>
    <x v="63"/>
    <x v="2"/>
    <x v="6"/>
    <s v="Denver"/>
    <x v="1"/>
    <n v="0.70000000000000018"/>
    <n v="6000"/>
    <n v="4200.0000000000009"/>
    <n v="1050.0000000000002"/>
    <n v="0.25"/>
  </r>
  <r>
    <x v="2"/>
    <n v="1128299"/>
    <x v="63"/>
    <x v="2"/>
    <x v="6"/>
    <s v="Denver"/>
    <x v="2"/>
    <n v="0.65000000000000013"/>
    <n v="4500"/>
    <n v="2925.0000000000005"/>
    <n v="1170.0000000000002"/>
    <n v="0.4"/>
  </r>
  <r>
    <x v="2"/>
    <n v="1128299"/>
    <x v="63"/>
    <x v="2"/>
    <x v="6"/>
    <s v="Denver"/>
    <x v="3"/>
    <n v="0.65000000000000013"/>
    <n v="4000"/>
    <n v="2600.0000000000005"/>
    <n v="910.00000000000011"/>
    <n v="0.35"/>
  </r>
  <r>
    <x v="2"/>
    <n v="1128299"/>
    <x v="63"/>
    <x v="2"/>
    <x v="6"/>
    <s v="Denver"/>
    <x v="4"/>
    <n v="0.75000000000000011"/>
    <n v="4000"/>
    <n v="3000.0000000000005"/>
    <n v="1650.0000000000007"/>
    <n v="0.55000000000000016"/>
  </r>
  <r>
    <x v="2"/>
    <n v="1128299"/>
    <x v="63"/>
    <x v="2"/>
    <x v="6"/>
    <s v="Denver"/>
    <x v="5"/>
    <n v="0.70000000000000007"/>
    <n v="4250"/>
    <n v="2975.0000000000005"/>
    <n v="595.00000000000011"/>
    <n v="0.2"/>
  </r>
  <r>
    <x v="2"/>
    <n v="1128299"/>
    <x v="55"/>
    <x v="2"/>
    <x v="6"/>
    <s v="Denver"/>
    <x v="0"/>
    <n v="0.55000000000000004"/>
    <n v="5250"/>
    <n v="2887.5000000000005"/>
    <n v="1155.0000000000002"/>
    <n v="0.4"/>
  </r>
  <r>
    <x v="2"/>
    <n v="1128299"/>
    <x v="55"/>
    <x v="2"/>
    <x v="6"/>
    <s v="Denver"/>
    <x v="1"/>
    <n v="0.60000000000000009"/>
    <n v="5250"/>
    <n v="3150.0000000000005"/>
    <n v="787.50000000000011"/>
    <n v="0.25"/>
  </r>
  <r>
    <x v="2"/>
    <n v="1128299"/>
    <x v="55"/>
    <x v="2"/>
    <x v="6"/>
    <s v="Denver"/>
    <x v="2"/>
    <n v="0.55000000000000004"/>
    <n v="3500"/>
    <n v="1925.0000000000002"/>
    <n v="770.00000000000011"/>
    <n v="0.4"/>
  </r>
  <r>
    <x v="2"/>
    <n v="1128299"/>
    <x v="55"/>
    <x v="2"/>
    <x v="6"/>
    <s v="Denver"/>
    <x v="3"/>
    <n v="0.55000000000000004"/>
    <n v="3250"/>
    <n v="1787.5000000000002"/>
    <n v="625.625"/>
    <n v="0.35"/>
  </r>
  <r>
    <x v="2"/>
    <n v="1128299"/>
    <x v="55"/>
    <x v="2"/>
    <x v="6"/>
    <s v="Denver"/>
    <x v="4"/>
    <n v="0.65"/>
    <n v="3000"/>
    <n v="1950"/>
    <n v="1072.5000000000002"/>
    <n v="0.55000000000000016"/>
  </r>
  <r>
    <x v="2"/>
    <n v="1128299"/>
    <x v="55"/>
    <x v="2"/>
    <x v="6"/>
    <s v="Denver"/>
    <x v="5"/>
    <n v="0.70000000000000007"/>
    <n v="3500"/>
    <n v="2450.0000000000005"/>
    <n v="490.00000000000011"/>
    <n v="0.2"/>
  </r>
  <r>
    <x v="2"/>
    <n v="1128299"/>
    <x v="64"/>
    <x v="2"/>
    <x v="6"/>
    <s v="Denver"/>
    <x v="0"/>
    <n v="0.55000000000000004"/>
    <n v="5750"/>
    <n v="3162.5000000000005"/>
    <n v="1265.0000000000002"/>
    <n v="0.4"/>
  </r>
  <r>
    <x v="2"/>
    <n v="1128299"/>
    <x v="64"/>
    <x v="2"/>
    <x v="6"/>
    <s v="Denver"/>
    <x v="1"/>
    <n v="0.60000000000000009"/>
    <n v="5750"/>
    <n v="3450.0000000000005"/>
    <n v="862.50000000000011"/>
    <n v="0.25"/>
  </r>
  <r>
    <x v="2"/>
    <n v="1128299"/>
    <x v="64"/>
    <x v="2"/>
    <x v="6"/>
    <s v="Denver"/>
    <x v="2"/>
    <n v="0.55000000000000004"/>
    <n v="4250"/>
    <n v="2337.5"/>
    <n v="935"/>
    <n v="0.4"/>
  </r>
  <r>
    <x v="2"/>
    <n v="1128299"/>
    <x v="64"/>
    <x v="2"/>
    <x v="6"/>
    <s v="Denver"/>
    <x v="3"/>
    <n v="0.65000000000000013"/>
    <n v="4000"/>
    <n v="2600.0000000000005"/>
    <n v="910.00000000000011"/>
    <n v="0.35"/>
  </r>
  <r>
    <x v="2"/>
    <n v="1128299"/>
    <x v="64"/>
    <x v="2"/>
    <x v="6"/>
    <s v="Denver"/>
    <x v="4"/>
    <n v="0.75000000000000011"/>
    <n v="3750"/>
    <n v="2812.5000000000005"/>
    <n v="1546.8750000000007"/>
    <n v="0.55000000000000016"/>
  </r>
  <r>
    <x v="2"/>
    <n v="1128299"/>
    <x v="64"/>
    <x v="2"/>
    <x v="6"/>
    <s v="Denver"/>
    <x v="5"/>
    <n v="0.80000000000000016"/>
    <n v="5000"/>
    <n v="4000.0000000000009"/>
    <n v="800.00000000000023"/>
    <n v="0.2"/>
  </r>
  <r>
    <x v="2"/>
    <n v="1128299"/>
    <x v="65"/>
    <x v="2"/>
    <x v="6"/>
    <s v="Denver"/>
    <x v="0"/>
    <n v="0.65000000000000013"/>
    <n v="7000"/>
    <n v="4550.0000000000009"/>
    <n v="1820.0000000000005"/>
    <n v="0.4"/>
  </r>
  <r>
    <x v="2"/>
    <n v="1128299"/>
    <x v="65"/>
    <x v="2"/>
    <x v="6"/>
    <s v="Denver"/>
    <x v="1"/>
    <n v="0.70000000000000018"/>
    <n v="7000"/>
    <n v="4900.0000000000009"/>
    <n v="1225.0000000000002"/>
    <n v="0.25"/>
  </r>
  <r>
    <x v="2"/>
    <n v="1128299"/>
    <x v="65"/>
    <x v="2"/>
    <x v="6"/>
    <s v="Denver"/>
    <x v="2"/>
    <n v="0.65000000000000013"/>
    <n v="5000"/>
    <n v="3250.0000000000005"/>
    <n v="1300.0000000000002"/>
    <n v="0.4"/>
  </r>
  <r>
    <x v="2"/>
    <n v="1128299"/>
    <x v="65"/>
    <x v="2"/>
    <x v="6"/>
    <s v="Denver"/>
    <x v="3"/>
    <n v="0.65000000000000013"/>
    <n v="5000"/>
    <n v="3250.0000000000005"/>
    <n v="1137.5"/>
    <n v="0.35"/>
  </r>
  <r>
    <x v="2"/>
    <n v="1128299"/>
    <x v="65"/>
    <x v="2"/>
    <x v="6"/>
    <s v="Denver"/>
    <x v="4"/>
    <n v="0.75000000000000011"/>
    <n v="4250"/>
    <n v="3187.5000000000005"/>
    <n v="1753.1250000000007"/>
    <n v="0.55000000000000016"/>
  </r>
  <r>
    <x v="2"/>
    <n v="1128299"/>
    <x v="65"/>
    <x v="2"/>
    <x v="6"/>
    <s v="Denver"/>
    <x v="5"/>
    <n v="0.80000000000000016"/>
    <n v="5250"/>
    <n v="4200.0000000000009"/>
    <n v="840.00000000000023"/>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4999999999995"/>
    <n v="690.62499999999989"/>
    <n v="0.25"/>
  </r>
  <r>
    <x v="2"/>
    <n v="1128299"/>
    <x v="68"/>
    <x v="2"/>
    <x v="7"/>
    <s v="Seattle"/>
    <x v="3"/>
    <n v="0.64999999999999991"/>
    <n v="3250"/>
    <n v="2112.4999999999995"/>
    <n v="633.74999999999989"/>
    <n v="0.3"/>
  </r>
  <r>
    <x v="2"/>
    <n v="1128299"/>
    <x v="68"/>
    <x v="2"/>
    <x v="7"/>
    <s v="Seattle"/>
    <x v="4"/>
    <n v="0.7"/>
    <n v="1750"/>
    <n v="1225"/>
    <n v="306.25"/>
    <n v="0.25"/>
  </r>
  <r>
    <x v="2"/>
    <n v="1128299"/>
    <x v="68"/>
    <x v="2"/>
    <x v="7"/>
    <s v="Seattle"/>
    <x v="5"/>
    <n v="0.64999999999999991"/>
    <n v="3750"/>
    <n v="2437.4999999999995"/>
    <n v="487.49999999999994"/>
    <n v="0.2"/>
  </r>
  <r>
    <x v="2"/>
    <n v="1128299"/>
    <x v="69"/>
    <x v="2"/>
    <x v="7"/>
    <s v="Seattle"/>
    <x v="0"/>
    <n v="0.7"/>
    <n v="5500"/>
    <n v="3849.9999999999995"/>
    <n v="1154.9999999999998"/>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000000000005"/>
    <n v="796.87500000000011"/>
    <n v="0.25"/>
  </r>
  <r>
    <x v="2"/>
    <n v="1128299"/>
    <x v="71"/>
    <x v="2"/>
    <x v="7"/>
    <s v="Seattle"/>
    <x v="5"/>
    <n v="1"/>
    <n v="6750"/>
    <n v="6750"/>
    <n v="1350"/>
    <n v="0.2"/>
  </r>
  <r>
    <x v="2"/>
    <n v="1128299"/>
    <x v="72"/>
    <x v="2"/>
    <x v="7"/>
    <s v="Seattle"/>
    <x v="0"/>
    <n v="0.8"/>
    <n v="8250"/>
    <n v="6600"/>
    <n v="1980"/>
    <n v="0.3"/>
  </r>
  <r>
    <x v="2"/>
    <n v="1128299"/>
    <x v="72"/>
    <x v="2"/>
    <x v="7"/>
    <s v="Seattle"/>
    <x v="1"/>
    <n v="0.85000000000000009"/>
    <n v="6750"/>
    <n v="5737.5000000000009"/>
    <n v="1434.3750000000002"/>
    <n v="0.25"/>
  </r>
  <r>
    <x v="2"/>
    <n v="1128299"/>
    <x v="72"/>
    <x v="2"/>
    <x v="7"/>
    <s v="Seattle"/>
    <x v="2"/>
    <n v="0.85000000000000009"/>
    <n v="6250"/>
    <n v="5312.5000000000009"/>
    <n v="1328.1250000000002"/>
    <n v="0.25"/>
  </r>
  <r>
    <x v="2"/>
    <n v="1128299"/>
    <x v="72"/>
    <x v="2"/>
    <x v="7"/>
    <s v="Seattle"/>
    <x v="3"/>
    <n v="0.8"/>
    <n v="5250"/>
    <n v="4200"/>
    <n v="1260"/>
    <n v="0.3"/>
  </r>
  <r>
    <x v="2"/>
    <n v="1128299"/>
    <x v="72"/>
    <x v="2"/>
    <x v="7"/>
    <s v="Seattle"/>
    <x v="4"/>
    <n v="0.85000000000000009"/>
    <n v="5750"/>
    <n v="4887.5000000000009"/>
    <n v="1221.8750000000002"/>
    <n v="0.25"/>
  </r>
  <r>
    <x v="2"/>
    <n v="1128299"/>
    <x v="72"/>
    <x v="2"/>
    <x v="7"/>
    <s v="Seattle"/>
    <x v="5"/>
    <n v="1"/>
    <n v="5750"/>
    <n v="5750"/>
    <n v="1150"/>
    <n v="0.2"/>
  </r>
  <r>
    <x v="2"/>
    <n v="1128299"/>
    <x v="73"/>
    <x v="2"/>
    <x v="7"/>
    <s v="Seattle"/>
    <x v="0"/>
    <n v="0.85000000000000009"/>
    <n v="7750"/>
    <n v="6587.5000000000009"/>
    <n v="1976.2500000000002"/>
    <n v="0.3"/>
  </r>
  <r>
    <x v="2"/>
    <n v="1128299"/>
    <x v="73"/>
    <x v="2"/>
    <x v="7"/>
    <s v="Seattle"/>
    <x v="1"/>
    <n v="0.80000000000000016"/>
    <n v="7500"/>
    <n v="6000.0000000000009"/>
    <n v="1500.0000000000002"/>
    <n v="0.25"/>
  </r>
  <r>
    <x v="2"/>
    <n v="1128299"/>
    <x v="73"/>
    <x v="2"/>
    <x v="7"/>
    <s v="Seattle"/>
    <x v="2"/>
    <n v="0.75000000000000011"/>
    <n v="6250"/>
    <n v="4687.5000000000009"/>
    <n v="1171.8750000000002"/>
    <n v="0.25"/>
  </r>
  <r>
    <x v="2"/>
    <n v="1128299"/>
    <x v="73"/>
    <x v="2"/>
    <x v="7"/>
    <s v="Seattle"/>
    <x v="3"/>
    <n v="0.75000000000000011"/>
    <n v="5750"/>
    <n v="4312.5000000000009"/>
    <n v="1293.7500000000002"/>
    <n v="0.3"/>
  </r>
  <r>
    <x v="2"/>
    <n v="1128299"/>
    <x v="73"/>
    <x v="2"/>
    <x v="7"/>
    <s v="Seattle"/>
    <x v="4"/>
    <n v="0.75"/>
    <n v="5750"/>
    <n v="4312.5"/>
    <n v="1078.125"/>
    <n v="0.25"/>
  </r>
  <r>
    <x v="2"/>
    <n v="1128299"/>
    <x v="73"/>
    <x v="2"/>
    <x v="7"/>
    <s v="Seattle"/>
    <x v="5"/>
    <n v="0.8"/>
    <n v="4000"/>
    <n v="3200"/>
    <n v="640"/>
    <n v="0.2"/>
  </r>
  <r>
    <x v="2"/>
    <n v="1128299"/>
    <x v="74"/>
    <x v="2"/>
    <x v="7"/>
    <s v="Seattle"/>
    <x v="0"/>
    <n v="0.70000000000000018"/>
    <n v="6000"/>
    <n v="4200.0000000000009"/>
    <n v="1260.0000000000002"/>
    <n v="0.3"/>
  </r>
  <r>
    <x v="2"/>
    <n v="1128299"/>
    <x v="74"/>
    <x v="2"/>
    <x v="7"/>
    <s v="Seattle"/>
    <x v="1"/>
    <n v="0.75000000000000022"/>
    <n v="6000"/>
    <n v="4500.0000000000009"/>
    <n v="1125.0000000000002"/>
    <n v="0.25"/>
  </r>
  <r>
    <x v="2"/>
    <n v="1128299"/>
    <x v="74"/>
    <x v="2"/>
    <x v="7"/>
    <s v="Seattle"/>
    <x v="2"/>
    <n v="0.70000000000000018"/>
    <n v="4500"/>
    <n v="3150.0000000000009"/>
    <n v="787.50000000000023"/>
    <n v="0.25"/>
  </r>
  <r>
    <x v="2"/>
    <n v="1128299"/>
    <x v="74"/>
    <x v="2"/>
    <x v="7"/>
    <s v="Seattle"/>
    <x v="3"/>
    <n v="0.70000000000000018"/>
    <n v="4000"/>
    <n v="2800.0000000000009"/>
    <n v="840.00000000000023"/>
    <n v="0.3"/>
  </r>
  <r>
    <x v="2"/>
    <n v="1128299"/>
    <x v="74"/>
    <x v="2"/>
    <x v="7"/>
    <s v="Seattle"/>
    <x v="4"/>
    <n v="0.80000000000000016"/>
    <n v="4250"/>
    <n v="3400.0000000000005"/>
    <n v="850.00000000000011"/>
    <n v="0.25"/>
  </r>
  <r>
    <x v="2"/>
    <n v="1128299"/>
    <x v="74"/>
    <x v="2"/>
    <x v="7"/>
    <s v="Seattle"/>
    <x v="5"/>
    <n v="0.65"/>
    <n v="4500"/>
    <n v="2925"/>
    <n v="585"/>
    <n v="0.2"/>
  </r>
  <r>
    <x v="2"/>
    <n v="1128299"/>
    <x v="75"/>
    <x v="2"/>
    <x v="7"/>
    <s v="Seattle"/>
    <x v="0"/>
    <n v="0.60000000000000009"/>
    <n v="5500"/>
    <n v="3300.0000000000005"/>
    <n v="990.00000000000011"/>
    <n v="0.3"/>
  </r>
  <r>
    <x v="2"/>
    <n v="1128299"/>
    <x v="75"/>
    <x v="2"/>
    <x v="7"/>
    <s v="Seattle"/>
    <x v="1"/>
    <n v="0.65000000000000013"/>
    <n v="5500"/>
    <n v="3575.0000000000009"/>
    <n v="893.75000000000023"/>
    <n v="0.25"/>
  </r>
  <r>
    <x v="2"/>
    <n v="1128299"/>
    <x v="75"/>
    <x v="2"/>
    <x v="7"/>
    <s v="Seattle"/>
    <x v="2"/>
    <n v="0.60000000000000009"/>
    <n v="3750"/>
    <n v="2250.0000000000005"/>
    <n v="562.50000000000011"/>
    <n v="0.25"/>
  </r>
  <r>
    <x v="2"/>
    <n v="1128299"/>
    <x v="75"/>
    <x v="2"/>
    <x v="7"/>
    <s v="Seattle"/>
    <x v="3"/>
    <n v="0.60000000000000009"/>
    <n v="3500"/>
    <n v="2100.0000000000005"/>
    <n v="630.00000000000011"/>
    <n v="0.3"/>
  </r>
  <r>
    <x v="2"/>
    <n v="1128299"/>
    <x v="75"/>
    <x v="2"/>
    <x v="7"/>
    <s v="Seattle"/>
    <x v="4"/>
    <n v="0.70000000000000007"/>
    <n v="3250"/>
    <n v="2275"/>
    <n v="568.75"/>
    <n v="0.25"/>
  </r>
  <r>
    <x v="2"/>
    <n v="1128299"/>
    <x v="75"/>
    <x v="2"/>
    <x v="7"/>
    <s v="Seattle"/>
    <x v="5"/>
    <n v="0.75000000000000011"/>
    <n v="3750"/>
    <n v="2812.5000000000005"/>
    <n v="562.50000000000011"/>
    <n v="0.2"/>
  </r>
  <r>
    <x v="2"/>
    <n v="1128299"/>
    <x v="76"/>
    <x v="2"/>
    <x v="7"/>
    <s v="Seattle"/>
    <x v="0"/>
    <n v="0.60000000000000009"/>
    <n v="6000"/>
    <n v="3600.0000000000005"/>
    <n v="1080"/>
    <n v="0.3"/>
  </r>
  <r>
    <x v="2"/>
    <n v="1128299"/>
    <x v="76"/>
    <x v="2"/>
    <x v="7"/>
    <s v="Seattle"/>
    <x v="1"/>
    <n v="0.65000000000000013"/>
    <n v="6250"/>
    <n v="4062.5000000000009"/>
    <n v="1015.6250000000002"/>
    <n v="0.25"/>
  </r>
  <r>
    <x v="2"/>
    <n v="1128299"/>
    <x v="76"/>
    <x v="2"/>
    <x v="7"/>
    <s v="Seattle"/>
    <x v="2"/>
    <n v="0.60000000000000009"/>
    <n v="4750"/>
    <n v="2850.0000000000005"/>
    <n v="712.50000000000011"/>
    <n v="0.25"/>
  </r>
  <r>
    <x v="2"/>
    <n v="1128299"/>
    <x v="76"/>
    <x v="2"/>
    <x v="7"/>
    <s v="Seattle"/>
    <x v="3"/>
    <n v="0.70000000000000018"/>
    <n v="4500"/>
    <n v="3150.0000000000009"/>
    <n v="945.00000000000023"/>
    <n v="0.3"/>
  </r>
  <r>
    <x v="2"/>
    <n v="1128299"/>
    <x v="76"/>
    <x v="2"/>
    <x v="7"/>
    <s v="Seattle"/>
    <x v="4"/>
    <n v="0.90000000000000013"/>
    <n v="4250"/>
    <n v="3825.0000000000005"/>
    <n v="956.25000000000011"/>
    <n v="0.25"/>
  </r>
  <r>
    <x v="2"/>
    <n v="1128299"/>
    <x v="76"/>
    <x v="2"/>
    <x v="7"/>
    <s v="Seattle"/>
    <x v="5"/>
    <n v="0.95000000000000018"/>
    <n v="5500"/>
    <n v="5225.0000000000009"/>
    <n v="1045.0000000000002"/>
    <n v="0.2"/>
  </r>
  <r>
    <x v="2"/>
    <n v="1128299"/>
    <x v="77"/>
    <x v="2"/>
    <x v="7"/>
    <s v="Seattle"/>
    <x v="0"/>
    <n v="0.80000000000000016"/>
    <n v="7500"/>
    <n v="6000.0000000000009"/>
    <n v="1800.0000000000002"/>
    <n v="0.3"/>
  </r>
  <r>
    <x v="2"/>
    <n v="1128299"/>
    <x v="77"/>
    <x v="2"/>
    <x v="7"/>
    <s v="Seattle"/>
    <x v="1"/>
    <n v="0.8500000000000002"/>
    <n v="7500"/>
    <n v="6375.0000000000018"/>
    <n v="1593.7500000000005"/>
    <n v="0.25"/>
  </r>
  <r>
    <x v="2"/>
    <n v="1128299"/>
    <x v="77"/>
    <x v="2"/>
    <x v="7"/>
    <s v="Seattle"/>
    <x v="2"/>
    <n v="0.80000000000000016"/>
    <n v="5500"/>
    <n v="4400.0000000000009"/>
    <n v="1100.0000000000002"/>
    <n v="0.25"/>
  </r>
  <r>
    <x v="2"/>
    <n v="1128299"/>
    <x v="77"/>
    <x v="2"/>
    <x v="7"/>
    <s v="Seattle"/>
    <x v="3"/>
    <n v="0.80000000000000016"/>
    <n v="5500"/>
    <n v="4400.0000000000009"/>
    <n v="1320.0000000000002"/>
    <n v="0.3"/>
  </r>
  <r>
    <x v="2"/>
    <n v="1128299"/>
    <x v="77"/>
    <x v="2"/>
    <x v="7"/>
    <s v="Seattle"/>
    <x v="4"/>
    <n v="0.90000000000000013"/>
    <n v="4750"/>
    <n v="4275.0000000000009"/>
    <n v="1068.7500000000002"/>
    <n v="0.25"/>
  </r>
  <r>
    <x v="2"/>
    <n v="1128299"/>
    <x v="77"/>
    <x v="2"/>
    <x v="7"/>
    <s v="Seattle"/>
    <x v="5"/>
    <n v="0.95000000000000018"/>
    <n v="5750"/>
    <n v="5462.5000000000009"/>
    <n v="1092.5000000000002"/>
    <n v="0.2"/>
  </r>
  <r>
    <x v="0"/>
    <n v="1185732"/>
    <x v="78"/>
    <x v="4"/>
    <x v="8"/>
    <s v="Miami"/>
    <x v="0"/>
    <n v="0.45"/>
    <n v="10500"/>
    <n v="4725"/>
    <n v="2126.25"/>
    <n v="0.45"/>
  </r>
  <r>
    <x v="0"/>
    <n v="1185732"/>
    <x v="78"/>
    <x v="4"/>
    <x v="8"/>
    <s v="Miami"/>
    <x v="1"/>
    <n v="0.45"/>
    <n v="8500"/>
    <n v="3825"/>
    <n v="1338.75"/>
    <n v="0.35"/>
  </r>
  <r>
    <x v="0"/>
    <n v="1185732"/>
    <x v="78"/>
    <x v="4"/>
    <x v="8"/>
    <s v="Miami"/>
    <x v="2"/>
    <n v="0.35000000000000003"/>
    <n v="8500"/>
    <n v="2975.0000000000005"/>
    <n v="743.75000000000011"/>
    <n v="0.25"/>
  </r>
  <r>
    <x v="0"/>
    <n v="1185732"/>
    <x v="78"/>
    <x v="4"/>
    <x v="8"/>
    <s v="Miami"/>
    <x v="3"/>
    <n v="0.39999999999999997"/>
    <n v="7000"/>
    <n v="2799.9999999999995"/>
    <n v="839.99999999999989"/>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0000000000005"/>
    <n v="700.00000000000011"/>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000000000005"/>
    <n v="678.12500000000011"/>
    <n v="0.25"/>
  </r>
  <r>
    <x v="0"/>
    <n v="1185732"/>
    <x v="80"/>
    <x v="4"/>
    <x v="8"/>
    <s v="Miami"/>
    <x v="3"/>
    <n v="0.39999999999999997"/>
    <n v="6250"/>
    <n v="2500"/>
    <n v="750"/>
    <n v="0.3"/>
  </r>
  <r>
    <x v="0"/>
    <n v="1185732"/>
    <x v="80"/>
    <x v="4"/>
    <x v="8"/>
    <s v="Miami"/>
    <x v="4"/>
    <n v="0.55000000000000004"/>
    <n v="6750"/>
    <n v="3712.500000000000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000000000005"/>
    <n v="634.37500000000011"/>
    <n v="0.25"/>
  </r>
  <r>
    <x v="0"/>
    <n v="1185732"/>
    <x v="81"/>
    <x v="4"/>
    <x v="8"/>
    <s v="Miami"/>
    <x v="3"/>
    <n v="0.39999999999999997"/>
    <n v="6500"/>
    <n v="2600"/>
    <n v="780"/>
    <n v="0.3"/>
  </r>
  <r>
    <x v="0"/>
    <n v="1185732"/>
    <x v="81"/>
    <x v="4"/>
    <x v="8"/>
    <s v="Miami"/>
    <x v="4"/>
    <n v="0.55000000000000004"/>
    <n v="6750"/>
    <n v="3712.5000000000005"/>
    <n v="1299.375"/>
    <n v="0.35"/>
  </r>
  <r>
    <x v="0"/>
    <n v="1185732"/>
    <x v="81"/>
    <x v="4"/>
    <x v="8"/>
    <s v="Miami"/>
    <x v="5"/>
    <n v="0.45"/>
    <n v="8000"/>
    <n v="3600"/>
    <n v="1800"/>
    <n v="0.5"/>
  </r>
  <r>
    <x v="0"/>
    <n v="1185732"/>
    <x v="82"/>
    <x v="4"/>
    <x v="8"/>
    <s v="Miami"/>
    <x v="0"/>
    <n v="0.55000000000000004"/>
    <n v="10700"/>
    <n v="5885.0000000000009"/>
    <n v="2648.250000000000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0000000000009"/>
    <n v="3237.5000000000005"/>
    <n v="0.5"/>
  </r>
  <r>
    <x v="0"/>
    <n v="1185732"/>
    <x v="84"/>
    <x v="4"/>
    <x v="8"/>
    <s v="Miami"/>
    <x v="0"/>
    <n v="0.65"/>
    <n v="11500"/>
    <n v="7475"/>
    <n v="3363.75"/>
    <n v="0.45"/>
  </r>
  <r>
    <x v="0"/>
    <n v="1185732"/>
    <x v="84"/>
    <x v="4"/>
    <x v="8"/>
    <s v="Miami"/>
    <x v="1"/>
    <n v="0.60000000000000009"/>
    <n v="9000"/>
    <n v="5400.0000000000009"/>
    <n v="1890.0000000000002"/>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19.9999999999998"/>
    <n v="0.35"/>
  </r>
  <r>
    <x v="0"/>
    <n v="1185732"/>
    <x v="84"/>
    <x v="4"/>
    <x v="8"/>
    <s v="Miami"/>
    <x v="5"/>
    <n v="0.70000000000000007"/>
    <n v="9750"/>
    <n v="6825.0000000000009"/>
    <n v="3412.5000000000005"/>
    <n v="0.5"/>
  </r>
  <r>
    <x v="0"/>
    <n v="1185732"/>
    <x v="85"/>
    <x v="4"/>
    <x v="8"/>
    <s v="Miami"/>
    <x v="0"/>
    <n v="0.65"/>
    <n v="11250"/>
    <n v="7312.5"/>
    <n v="3290.625"/>
    <n v="0.45"/>
  </r>
  <r>
    <x v="0"/>
    <n v="1185732"/>
    <x v="85"/>
    <x v="4"/>
    <x v="8"/>
    <s v="Miami"/>
    <x v="1"/>
    <n v="0.60000000000000009"/>
    <n v="9000"/>
    <n v="5400.0000000000009"/>
    <n v="1890.0000000000002"/>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0000000000009"/>
    <n v="2775.0000000000005"/>
    <n v="0.5"/>
  </r>
  <r>
    <x v="0"/>
    <n v="1185732"/>
    <x v="86"/>
    <x v="4"/>
    <x v="8"/>
    <s v="Miami"/>
    <x v="0"/>
    <n v="0.55000000000000004"/>
    <n v="10500"/>
    <n v="5775.0000000000009"/>
    <n v="2598.7500000000005"/>
    <n v="0.45"/>
  </r>
  <r>
    <x v="0"/>
    <n v="1185732"/>
    <x v="86"/>
    <x v="4"/>
    <x v="8"/>
    <s v="Miami"/>
    <x v="1"/>
    <n v="0.50000000000000011"/>
    <n v="8500"/>
    <n v="4250.0000000000009"/>
    <n v="1487.5000000000002"/>
    <n v="0.35"/>
  </r>
  <r>
    <x v="0"/>
    <n v="1185732"/>
    <x v="86"/>
    <x v="4"/>
    <x v="8"/>
    <s v="Miami"/>
    <x v="2"/>
    <n v="0.45"/>
    <n v="7500"/>
    <n v="3375"/>
    <n v="843.75"/>
    <n v="0.25"/>
  </r>
  <r>
    <x v="0"/>
    <n v="1185732"/>
    <x v="86"/>
    <x v="4"/>
    <x v="8"/>
    <s v="Miami"/>
    <x v="3"/>
    <n v="0.45"/>
    <n v="7250"/>
    <n v="3262.5"/>
    <n v="978.75"/>
    <n v="0.3"/>
  </r>
  <r>
    <x v="0"/>
    <n v="1185732"/>
    <x v="86"/>
    <x v="4"/>
    <x v="8"/>
    <s v="Miami"/>
    <x v="4"/>
    <n v="0.55000000000000004"/>
    <n v="7250"/>
    <n v="3987.5000000000005"/>
    <n v="1395.625"/>
    <n v="0.35"/>
  </r>
  <r>
    <x v="0"/>
    <n v="1185732"/>
    <x v="86"/>
    <x v="4"/>
    <x v="8"/>
    <s v="Miami"/>
    <x v="5"/>
    <n v="0.60000000000000009"/>
    <n v="8250"/>
    <n v="4950.0000000000009"/>
    <n v="2475.0000000000005"/>
    <n v="0.5"/>
  </r>
  <r>
    <x v="0"/>
    <n v="1185732"/>
    <x v="87"/>
    <x v="4"/>
    <x v="8"/>
    <s v="Miami"/>
    <x v="0"/>
    <n v="0.60000000000000009"/>
    <n v="10000"/>
    <n v="6000.0000000000009"/>
    <n v="2700.0000000000005"/>
    <n v="0.45"/>
  </r>
  <r>
    <x v="0"/>
    <n v="1185732"/>
    <x v="87"/>
    <x v="4"/>
    <x v="8"/>
    <s v="Miami"/>
    <x v="1"/>
    <n v="0.50000000000000011"/>
    <n v="8250"/>
    <n v="4125.0000000000009"/>
    <n v="1443.7500000000002"/>
    <n v="0.35"/>
  </r>
  <r>
    <x v="0"/>
    <n v="1185732"/>
    <x v="87"/>
    <x v="4"/>
    <x v="8"/>
    <s v="Miami"/>
    <x v="2"/>
    <n v="0.50000000000000011"/>
    <n v="7250"/>
    <n v="3625.0000000000009"/>
    <n v="906.25000000000023"/>
    <n v="0.25"/>
  </r>
  <r>
    <x v="0"/>
    <n v="1185732"/>
    <x v="87"/>
    <x v="4"/>
    <x v="8"/>
    <s v="Miami"/>
    <x v="3"/>
    <n v="0.50000000000000011"/>
    <n v="7000"/>
    <n v="3500.0000000000009"/>
    <n v="1050.0000000000002"/>
    <n v="0.3"/>
  </r>
  <r>
    <x v="0"/>
    <n v="1185732"/>
    <x v="87"/>
    <x v="4"/>
    <x v="8"/>
    <s v="Miami"/>
    <x v="4"/>
    <n v="0.60000000000000009"/>
    <n v="7000"/>
    <n v="4200.0000000000009"/>
    <n v="1470.0000000000002"/>
    <n v="0.35"/>
  </r>
  <r>
    <x v="0"/>
    <n v="1185732"/>
    <x v="87"/>
    <x v="4"/>
    <x v="8"/>
    <s v="Miami"/>
    <x v="5"/>
    <n v="0.65"/>
    <n v="8250"/>
    <n v="5362.5"/>
    <n v="2681.25"/>
    <n v="0.5"/>
  </r>
  <r>
    <x v="0"/>
    <n v="1185732"/>
    <x v="88"/>
    <x v="4"/>
    <x v="8"/>
    <s v="Miami"/>
    <x v="0"/>
    <n v="0.60000000000000009"/>
    <n v="9750"/>
    <n v="5850.0000000000009"/>
    <n v="2632.5000000000005"/>
    <n v="0.45"/>
  </r>
  <r>
    <x v="0"/>
    <n v="1185732"/>
    <x v="88"/>
    <x v="4"/>
    <x v="8"/>
    <s v="Miami"/>
    <x v="1"/>
    <n v="0.50000000000000011"/>
    <n v="8000"/>
    <n v="4000.0000000000009"/>
    <n v="1400.0000000000002"/>
    <n v="0.35"/>
  </r>
  <r>
    <x v="0"/>
    <n v="1185732"/>
    <x v="88"/>
    <x v="4"/>
    <x v="8"/>
    <s v="Miami"/>
    <x v="2"/>
    <n v="0.50000000000000011"/>
    <n v="7450"/>
    <n v="3725.0000000000009"/>
    <n v="931.25000000000023"/>
    <n v="0.25"/>
  </r>
  <r>
    <x v="0"/>
    <n v="1185732"/>
    <x v="88"/>
    <x v="4"/>
    <x v="8"/>
    <s v="Miami"/>
    <x v="3"/>
    <n v="0.50000000000000011"/>
    <n v="7750"/>
    <n v="3875.0000000000009"/>
    <n v="1162.5000000000002"/>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00000000000006"/>
    <n v="105.00000000000003"/>
    <n v="0.35000000000000003"/>
  </r>
  <r>
    <x v="0"/>
    <n v="1185732"/>
    <x v="90"/>
    <x v="3"/>
    <x v="9"/>
    <s v="Minneapolis"/>
    <x v="4"/>
    <n v="0.44999999999999996"/>
    <n v="1500"/>
    <n v="674.99999999999989"/>
    <n v="202.49999999999997"/>
    <n v="0.3"/>
  </r>
  <r>
    <x v="0"/>
    <n v="1185732"/>
    <x v="90"/>
    <x v="3"/>
    <x v="9"/>
    <s v="Minneapolis"/>
    <x v="5"/>
    <n v="0.35"/>
    <n v="2500"/>
    <n v="875"/>
    <n v="393.75"/>
    <n v="0.45"/>
  </r>
  <r>
    <x v="0"/>
    <n v="1185732"/>
    <x v="91"/>
    <x v="3"/>
    <x v="9"/>
    <s v="Minneapolis"/>
    <x v="0"/>
    <n v="0.35"/>
    <n v="5000"/>
    <n v="1750"/>
    <n v="612.50000000000011"/>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00000000000003"/>
    <n v="78.750000000000014"/>
    <n v="0.35000000000000003"/>
  </r>
  <r>
    <x v="0"/>
    <n v="1185732"/>
    <x v="91"/>
    <x v="3"/>
    <x v="9"/>
    <s v="Minneapolis"/>
    <x v="4"/>
    <n v="0.44999999999999996"/>
    <n v="1500"/>
    <n v="674.99999999999989"/>
    <n v="202.49999999999997"/>
    <n v="0.3"/>
  </r>
  <r>
    <x v="0"/>
    <n v="1185732"/>
    <x v="91"/>
    <x v="3"/>
    <x v="9"/>
    <s v="Minneapolis"/>
    <x v="5"/>
    <n v="0.35"/>
    <n v="2250"/>
    <n v="787.5"/>
    <n v="354.375"/>
    <n v="0.45"/>
  </r>
  <r>
    <x v="0"/>
    <n v="1185732"/>
    <x v="92"/>
    <x v="3"/>
    <x v="9"/>
    <s v="Minneapolis"/>
    <x v="0"/>
    <n v="0.4"/>
    <n v="4450"/>
    <n v="1780"/>
    <n v="623.00000000000011"/>
    <n v="0.35000000000000003"/>
  </r>
  <r>
    <x v="0"/>
    <n v="1185732"/>
    <x v="92"/>
    <x v="3"/>
    <x v="9"/>
    <s v="Minneapolis"/>
    <x v="1"/>
    <n v="0.4"/>
    <n v="1250"/>
    <n v="500"/>
    <n v="150"/>
    <n v="0.3"/>
  </r>
  <r>
    <x v="0"/>
    <n v="1185732"/>
    <x v="92"/>
    <x v="3"/>
    <x v="9"/>
    <s v="Minneapolis"/>
    <x v="2"/>
    <n v="0.30000000000000004"/>
    <n v="1750"/>
    <n v="525.00000000000011"/>
    <n v="157.50000000000003"/>
    <n v="0.3"/>
  </r>
  <r>
    <x v="0"/>
    <n v="1185732"/>
    <x v="92"/>
    <x v="3"/>
    <x v="9"/>
    <s v="Minneapolis"/>
    <x v="3"/>
    <n v="0.35"/>
    <n v="250"/>
    <n v="87.5"/>
    <n v="30.625000000000004"/>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00000000000006"/>
    <n v="90.000000000000014"/>
    <n v="0.3"/>
  </r>
  <r>
    <x v="0"/>
    <n v="1185732"/>
    <x v="93"/>
    <x v="3"/>
    <x v="9"/>
    <s v="Minneapolis"/>
    <x v="3"/>
    <n v="0.35"/>
    <n v="250"/>
    <n v="87.5"/>
    <n v="30.625000000000004"/>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000000000011"/>
    <n v="0.35000000000000003"/>
  </r>
  <r>
    <x v="0"/>
    <n v="1185732"/>
    <x v="94"/>
    <x v="3"/>
    <x v="9"/>
    <s v="Minneapolis"/>
    <x v="1"/>
    <n v="0.45000000000000007"/>
    <n v="1500"/>
    <n v="675.00000000000011"/>
    <n v="202.50000000000003"/>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49999999999994"/>
    <n v="123.74999999999997"/>
    <n v="0.3"/>
  </r>
  <r>
    <x v="0"/>
    <n v="1185732"/>
    <x v="94"/>
    <x v="3"/>
    <x v="9"/>
    <s v="Minneapolis"/>
    <x v="5"/>
    <n v="0.6"/>
    <n v="1750"/>
    <n v="1050"/>
    <n v="472.5"/>
    <n v="0.45"/>
  </r>
  <r>
    <x v="0"/>
    <n v="1185732"/>
    <x v="95"/>
    <x v="3"/>
    <x v="9"/>
    <s v="Minneapolis"/>
    <x v="0"/>
    <n v="0.45"/>
    <n v="4250"/>
    <n v="1912.5"/>
    <n v="669.37500000000011"/>
    <n v="0.35000000000000003"/>
  </r>
  <r>
    <x v="0"/>
    <n v="1185732"/>
    <x v="95"/>
    <x v="3"/>
    <x v="9"/>
    <s v="Minneapolis"/>
    <x v="1"/>
    <n v="0.40000000000000008"/>
    <n v="1750"/>
    <n v="700.00000000000011"/>
    <n v="210.00000000000003"/>
    <n v="0.3"/>
  </r>
  <r>
    <x v="0"/>
    <n v="1185732"/>
    <x v="95"/>
    <x v="3"/>
    <x v="9"/>
    <s v="Minneapolis"/>
    <x v="2"/>
    <n v="0.35000000000000003"/>
    <n v="1750"/>
    <n v="612.50000000000011"/>
    <n v="183.75000000000003"/>
    <n v="0.3"/>
  </r>
  <r>
    <x v="0"/>
    <n v="1185732"/>
    <x v="95"/>
    <x v="3"/>
    <x v="9"/>
    <s v="Minneapolis"/>
    <x v="3"/>
    <n v="0.35000000000000003"/>
    <n v="1500"/>
    <n v="525"/>
    <n v="183.75000000000003"/>
    <n v="0.35000000000000003"/>
  </r>
  <r>
    <x v="0"/>
    <n v="1185732"/>
    <x v="95"/>
    <x v="3"/>
    <x v="9"/>
    <s v="Minneapolis"/>
    <x v="4"/>
    <n v="0.5"/>
    <n v="1500"/>
    <n v="750"/>
    <n v="225"/>
    <n v="0.3"/>
  </r>
  <r>
    <x v="0"/>
    <n v="1185732"/>
    <x v="95"/>
    <x v="3"/>
    <x v="9"/>
    <s v="Minneapolis"/>
    <x v="5"/>
    <n v="0.55000000000000004"/>
    <n v="3250"/>
    <n v="1787.5000000000002"/>
    <n v="804.37500000000011"/>
    <n v="0.45"/>
  </r>
  <r>
    <x v="0"/>
    <n v="1185732"/>
    <x v="96"/>
    <x v="3"/>
    <x v="9"/>
    <s v="Minneapolis"/>
    <x v="0"/>
    <n v="0.5"/>
    <n v="5500"/>
    <n v="2750"/>
    <n v="962.50000000000011"/>
    <n v="0.35000000000000003"/>
  </r>
  <r>
    <x v="0"/>
    <n v="1185732"/>
    <x v="96"/>
    <x v="3"/>
    <x v="9"/>
    <s v="Minneapolis"/>
    <x v="1"/>
    <n v="0.45000000000000007"/>
    <n v="3000"/>
    <n v="1350.0000000000002"/>
    <n v="405.00000000000006"/>
    <n v="0.3"/>
  </r>
  <r>
    <x v="0"/>
    <n v="1185732"/>
    <x v="96"/>
    <x v="3"/>
    <x v="9"/>
    <s v="Minneapolis"/>
    <x v="2"/>
    <n v="0.4"/>
    <n v="2250"/>
    <n v="900"/>
    <n v="270"/>
    <n v="0.3"/>
  </r>
  <r>
    <x v="0"/>
    <n v="1185732"/>
    <x v="96"/>
    <x v="3"/>
    <x v="9"/>
    <s v="Minneapolis"/>
    <x v="3"/>
    <n v="0.4"/>
    <n v="1750"/>
    <n v="700"/>
    <n v="245.00000000000003"/>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000000000011"/>
    <n v="0.35000000000000003"/>
  </r>
  <r>
    <x v="0"/>
    <n v="1185732"/>
    <x v="97"/>
    <x v="3"/>
    <x v="9"/>
    <s v="Minneapolis"/>
    <x v="1"/>
    <n v="0.45000000000000007"/>
    <n v="3000"/>
    <n v="1350.0000000000002"/>
    <n v="405.00000000000006"/>
    <n v="0.3"/>
  </r>
  <r>
    <x v="0"/>
    <n v="1185732"/>
    <x v="97"/>
    <x v="3"/>
    <x v="9"/>
    <s v="Minneapolis"/>
    <x v="2"/>
    <n v="0.4"/>
    <n v="2250"/>
    <n v="900"/>
    <n v="270"/>
    <n v="0.3"/>
  </r>
  <r>
    <x v="0"/>
    <n v="1185732"/>
    <x v="97"/>
    <x v="3"/>
    <x v="9"/>
    <s v="Minneapolis"/>
    <x v="3"/>
    <n v="0.35000000000000003"/>
    <n v="1750"/>
    <n v="612.50000000000011"/>
    <n v="214.37500000000006"/>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000000000011"/>
    <n v="0.35000000000000003"/>
  </r>
  <r>
    <x v="0"/>
    <n v="1185732"/>
    <x v="98"/>
    <x v="3"/>
    <x v="9"/>
    <s v="Minneapolis"/>
    <x v="1"/>
    <n v="0.40000000000000008"/>
    <n v="2500"/>
    <n v="1000.0000000000002"/>
    <n v="300.00000000000006"/>
    <n v="0.3"/>
  </r>
  <r>
    <x v="0"/>
    <n v="1185732"/>
    <x v="98"/>
    <x v="3"/>
    <x v="9"/>
    <s v="Minneapolis"/>
    <x v="2"/>
    <n v="0.25"/>
    <n v="1500"/>
    <n v="375"/>
    <n v="112.5"/>
    <n v="0.3"/>
  </r>
  <r>
    <x v="0"/>
    <n v="1185732"/>
    <x v="98"/>
    <x v="3"/>
    <x v="9"/>
    <s v="Minneapolis"/>
    <x v="3"/>
    <n v="0.25"/>
    <n v="1250"/>
    <n v="312.5"/>
    <n v="109.37500000000001"/>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4999999999998"/>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000000000014"/>
    <n v="0.35000000000000003"/>
  </r>
  <r>
    <x v="0"/>
    <n v="1185732"/>
    <x v="99"/>
    <x v="3"/>
    <x v="9"/>
    <s v="Minneapolis"/>
    <x v="4"/>
    <n v="0.44999999999999996"/>
    <n v="750"/>
    <n v="337.49999999999994"/>
    <n v="101.24999999999999"/>
    <n v="0.3"/>
  </r>
  <r>
    <x v="0"/>
    <n v="1185732"/>
    <x v="99"/>
    <x v="3"/>
    <x v="9"/>
    <s v="Minneapolis"/>
    <x v="5"/>
    <n v="0.49999999999999989"/>
    <n v="2000"/>
    <n v="999.99999999999977"/>
    <n v="449.99999999999989"/>
    <n v="0.45"/>
  </r>
  <r>
    <x v="0"/>
    <n v="1185732"/>
    <x v="100"/>
    <x v="3"/>
    <x v="9"/>
    <s v="Minneapolis"/>
    <x v="0"/>
    <n v="0.5"/>
    <n v="3500"/>
    <n v="1750"/>
    <n v="612.50000000000011"/>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00000000000003"/>
    <n v="0.35000000000000003"/>
  </r>
  <r>
    <x v="0"/>
    <n v="1185732"/>
    <x v="100"/>
    <x v="3"/>
    <x v="9"/>
    <s v="Minneapolis"/>
    <x v="4"/>
    <n v="0.54999999999999993"/>
    <n v="1250"/>
    <n v="687.49999999999989"/>
    <n v="206.24999999999997"/>
    <n v="0.3"/>
  </r>
  <r>
    <x v="0"/>
    <n v="1185732"/>
    <x v="100"/>
    <x v="3"/>
    <x v="9"/>
    <s v="Minneapolis"/>
    <x v="5"/>
    <n v="0.59999999999999987"/>
    <n v="2250"/>
    <n v="1349.9999999999998"/>
    <n v="607.49999999999989"/>
    <n v="0.45"/>
  </r>
  <r>
    <x v="0"/>
    <n v="1185732"/>
    <x v="101"/>
    <x v="3"/>
    <x v="9"/>
    <s v="Minneapolis"/>
    <x v="0"/>
    <n v="0.54999999999999993"/>
    <n v="4750"/>
    <n v="2612.4999999999995"/>
    <n v="914.37499999999989"/>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49999999999989"/>
    <n v="288.74999999999994"/>
    <n v="0.3"/>
  </r>
  <r>
    <x v="0"/>
    <n v="1185732"/>
    <x v="101"/>
    <x v="3"/>
    <x v="9"/>
    <s v="Minneapolis"/>
    <x v="5"/>
    <n v="0.59999999999999987"/>
    <n v="2750"/>
    <n v="1649.9999999999995"/>
    <n v="742.49999999999977"/>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00000000000011"/>
    <n v="0.60000000000000009"/>
  </r>
  <r>
    <x v="3"/>
    <n v="1189833"/>
    <x v="102"/>
    <x v="3"/>
    <x v="10"/>
    <s v="Billings"/>
    <x v="5"/>
    <n v="0.45"/>
    <n v="4750"/>
    <n v="2137.5"/>
    <n v="534.375"/>
    <n v="0.25"/>
  </r>
  <r>
    <x v="3"/>
    <n v="1189833"/>
    <x v="103"/>
    <x v="3"/>
    <x v="10"/>
    <s v="Billings"/>
    <x v="0"/>
    <n v="0.35"/>
    <n v="5250"/>
    <n v="1837.4999999999998"/>
    <n v="826.87499999999989"/>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00000000000011"/>
    <n v="0.60000000000000009"/>
  </r>
  <r>
    <x v="3"/>
    <n v="1189833"/>
    <x v="103"/>
    <x v="3"/>
    <x v="10"/>
    <s v="Billings"/>
    <x v="5"/>
    <n v="0.45"/>
    <n v="4250"/>
    <n v="1912.5"/>
    <n v="478.125"/>
    <n v="0.25"/>
  </r>
  <r>
    <x v="3"/>
    <n v="1189833"/>
    <x v="104"/>
    <x v="3"/>
    <x v="10"/>
    <s v="Billings"/>
    <x v="0"/>
    <n v="0.35"/>
    <n v="5750"/>
    <n v="2012.4999999999998"/>
    <n v="905.62499999999989"/>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00000000000011"/>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79.99999999999994"/>
    <n v="0.39999999999999997"/>
  </r>
  <r>
    <x v="3"/>
    <n v="1189833"/>
    <x v="105"/>
    <x v="3"/>
    <x v="10"/>
    <s v="Billings"/>
    <x v="4"/>
    <n v="0.45"/>
    <n v="2000"/>
    <n v="900"/>
    <n v="540.00000000000011"/>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0000000000011"/>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00000000000011"/>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19.99999999999989"/>
    <n v="0.39999999999999997"/>
  </r>
  <r>
    <x v="3"/>
    <n v="1189833"/>
    <x v="108"/>
    <x v="3"/>
    <x v="10"/>
    <s v="Billings"/>
    <x v="4"/>
    <n v="0.45"/>
    <n v="4750"/>
    <n v="2137.5"/>
    <n v="1282.5000000000002"/>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000000000005"/>
    <n v="1031.25"/>
    <n v="0.3"/>
  </r>
  <r>
    <x v="3"/>
    <n v="1189833"/>
    <x v="109"/>
    <x v="3"/>
    <x v="10"/>
    <s v="Billings"/>
    <x v="2"/>
    <n v="0.5"/>
    <n v="5000"/>
    <n v="2500"/>
    <n v="1125"/>
    <n v="0.45"/>
  </r>
  <r>
    <x v="3"/>
    <n v="1189833"/>
    <x v="109"/>
    <x v="3"/>
    <x v="10"/>
    <s v="Billings"/>
    <x v="3"/>
    <n v="0.45"/>
    <n v="4250"/>
    <n v="1912.5"/>
    <n v="764.99999999999989"/>
    <n v="0.39999999999999997"/>
  </r>
  <r>
    <x v="3"/>
    <n v="1189833"/>
    <x v="109"/>
    <x v="3"/>
    <x v="10"/>
    <s v="Billings"/>
    <x v="4"/>
    <n v="0.54999999999999993"/>
    <n v="4250"/>
    <n v="2337.499999999999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19.99999999999989"/>
    <n v="0.39999999999999997"/>
  </r>
  <r>
    <x v="3"/>
    <n v="1189833"/>
    <x v="110"/>
    <x v="3"/>
    <x v="10"/>
    <s v="Billings"/>
    <x v="4"/>
    <n v="0.54999999999999993"/>
    <n v="4000"/>
    <n v="2199.9999999999995"/>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4.9999999999998"/>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000000000005"/>
    <n v="776.25000000000011"/>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499999999999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4.99999999999989"/>
    <n v="0.39999999999999997"/>
  </r>
  <r>
    <x v="3"/>
    <n v="1189833"/>
    <x v="113"/>
    <x v="3"/>
    <x v="10"/>
    <s v="Billings"/>
    <x v="4"/>
    <n v="0.54999999999999993"/>
    <n v="4000"/>
    <n v="2199.9999999999995"/>
    <n v="1320"/>
    <n v="0.60000000000000009"/>
  </r>
  <r>
    <x v="3"/>
    <n v="1189833"/>
    <x v="113"/>
    <x v="3"/>
    <x v="10"/>
    <s v="Billings"/>
    <x v="5"/>
    <n v="0.6"/>
    <n v="5000"/>
    <n v="3000"/>
    <n v="750"/>
    <n v="0.25"/>
  </r>
  <r>
    <x v="1"/>
    <n v="1197831"/>
    <x v="114"/>
    <x v="1"/>
    <x v="11"/>
    <s v="Knoxville"/>
    <x v="0"/>
    <n v="0.2"/>
    <n v="7000"/>
    <n v="1400"/>
    <n v="489.99999999999994"/>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79.99999999999989"/>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000000000002"/>
    <n v="656.25000000000011"/>
    <n v="0.5"/>
  </r>
  <r>
    <x v="1"/>
    <n v="1197831"/>
    <x v="115"/>
    <x v="1"/>
    <x v="11"/>
    <s v="Knoxville"/>
    <x v="4"/>
    <n v="0.4"/>
    <n v="2750"/>
    <n v="1100"/>
    <n v="385"/>
    <n v="0.35"/>
  </r>
  <r>
    <x v="1"/>
    <n v="1197831"/>
    <x v="115"/>
    <x v="1"/>
    <x v="11"/>
    <s v="Knoxville"/>
    <x v="5"/>
    <n v="0.35000000000000003"/>
    <n v="4250"/>
    <n v="1487.5000000000002"/>
    <n v="818.12500000000023"/>
    <n v="0.55000000000000004"/>
  </r>
  <r>
    <x v="1"/>
    <n v="1197831"/>
    <x v="50"/>
    <x v="1"/>
    <x v="11"/>
    <s v="Knoxville"/>
    <x v="0"/>
    <n v="0.19999999999999998"/>
    <n v="6750"/>
    <n v="1350"/>
    <n v="540"/>
    <n v="0.39999999999999997"/>
  </r>
  <r>
    <x v="1"/>
    <n v="1197831"/>
    <x v="50"/>
    <x v="1"/>
    <x v="11"/>
    <s v="Knoxville"/>
    <x v="1"/>
    <n v="0.25000000000000006"/>
    <n v="6750"/>
    <n v="1687.5000000000005"/>
    <n v="675.00000000000011"/>
    <n v="0.39999999999999997"/>
  </r>
  <r>
    <x v="1"/>
    <n v="1197831"/>
    <x v="50"/>
    <x v="1"/>
    <x v="11"/>
    <s v="Knoxville"/>
    <x v="2"/>
    <n v="0.19999999999999996"/>
    <n v="5000"/>
    <n v="999.99999999999977"/>
    <n v="399.99999999999989"/>
    <n v="0.39999999999999997"/>
  </r>
  <r>
    <x v="1"/>
    <n v="1197831"/>
    <x v="50"/>
    <x v="1"/>
    <x v="11"/>
    <s v="Knoxville"/>
    <x v="3"/>
    <n v="0.25000000000000006"/>
    <n v="4000"/>
    <n v="1000.0000000000002"/>
    <n v="500.00000000000011"/>
    <n v="0.5"/>
  </r>
  <r>
    <x v="1"/>
    <n v="1197831"/>
    <x v="50"/>
    <x v="1"/>
    <x v="11"/>
    <s v="Knoxville"/>
    <x v="4"/>
    <n v="0.3"/>
    <n v="3000"/>
    <n v="900"/>
    <n v="315"/>
    <n v="0.35"/>
  </r>
  <r>
    <x v="1"/>
    <n v="1197831"/>
    <x v="50"/>
    <x v="1"/>
    <x v="11"/>
    <s v="Knoxville"/>
    <x v="5"/>
    <n v="0.25000000000000006"/>
    <n v="5750"/>
    <n v="1437.5000000000002"/>
    <n v="790.62500000000023"/>
    <n v="0.55000000000000004"/>
  </r>
  <r>
    <x v="1"/>
    <n v="1197831"/>
    <x v="70"/>
    <x v="1"/>
    <x v="11"/>
    <s v="Knoxville"/>
    <x v="0"/>
    <n v="0.14999999999999997"/>
    <n v="7250"/>
    <n v="1087.4999999999998"/>
    <n v="434.99999999999989"/>
    <n v="0.39999999999999997"/>
  </r>
  <r>
    <x v="1"/>
    <n v="1197831"/>
    <x v="70"/>
    <x v="1"/>
    <x v="11"/>
    <s v="Knoxville"/>
    <x v="1"/>
    <n v="0.25000000000000006"/>
    <n v="7500"/>
    <n v="1875.0000000000005"/>
    <n v="750.00000000000011"/>
    <n v="0.39999999999999997"/>
  </r>
  <r>
    <x v="1"/>
    <n v="1197831"/>
    <x v="70"/>
    <x v="1"/>
    <x v="11"/>
    <s v="Knoxville"/>
    <x v="2"/>
    <n v="0.19999999999999996"/>
    <n v="6000"/>
    <n v="1199.9999999999998"/>
    <n v="479.99999999999989"/>
    <n v="0.39999999999999997"/>
  </r>
  <r>
    <x v="1"/>
    <n v="1197831"/>
    <x v="70"/>
    <x v="1"/>
    <x v="11"/>
    <s v="Knoxville"/>
    <x v="3"/>
    <n v="0.30000000000000004"/>
    <n v="5250"/>
    <n v="1575.0000000000002"/>
    <n v="787.50000000000011"/>
    <n v="0.5"/>
  </r>
  <r>
    <x v="1"/>
    <n v="1197831"/>
    <x v="70"/>
    <x v="1"/>
    <x v="11"/>
    <s v="Knoxville"/>
    <x v="4"/>
    <n v="0.45"/>
    <n v="4250"/>
    <n v="1912.5"/>
    <n v="669.375"/>
    <n v="0.35"/>
  </r>
  <r>
    <x v="1"/>
    <n v="1197831"/>
    <x v="70"/>
    <x v="1"/>
    <x v="11"/>
    <s v="Knoxville"/>
    <x v="5"/>
    <n v="0.4"/>
    <n v="7750"/>
    <n v="3100"/>
    <n v="1705.0000000000002"/>
    <n v="0.55000000000000004"/>
  </r>
  <r>
    <x v="1"/>
    <n v="1197831"/>
    <x v="71"/>
    <x v="1"/>
    <x v="11"/>
    <s v="Knoxville"/>
    <x v="0"/>
    <n v="0.4"/>
    <n v="7750"/>
    <n v="3100"/>
    <n v="1240"/>
    <n v="0.39999999999999997"/>
  </r>
  <r>
    <x v="1"/>
    <n v="1197831"/>
    <x v="71"/>
    <x v="1"/>
    <x v="11"/>
    <s v="Knoxville"/>
    <x v="1"/>
    <n v="0.45"/>
    <n v="7750"/>
    <n v="3487.5"/>
    <n v="1394.9999999999998"/>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4.9999999999998"/>
    <n v="0.44999999999999996"/>
  </r>
  <r>
    <x v="1"/>
    <n v="1197831"/>
    <x v="116"/>
    <x v="1"/>
    <x v="11"/>
    <s v="Knoxville"/>
    <x v="1"/>
    <n v="0.45"/>
    <n v="8250"/>
    <n v="3712.5"/>
    <n v="1670.6249999999998"/>
    <n v="0.44999999999999996"/>
  </r>
  <r>
    <x v="1"/>
    <n v="1197831"/>
    <x v="116"/>
    <x v="1"/>
    <x v="11"/>
    <s v="Knoxville"/>
    <x v="2"/>
    <n v="0.4"/>
    <n v="9750"/>
    <n v="3900"/>
    <n v="1754.9999999999998"/>
    <n v="0.44999999999999996"/>
  </r>
  <r>
    <x v="1"/>
    <n v="1197831"/>
    <x v="116"/>
    <x v="1"/>
    <x v="11"/>
    <s v="Knoxville"/>
    <x v="3"/>
    <n v="0.4"/>
    <n v="5750"/>
    <n v="2300"/>
    <n v="1265"/>
    <n v="0.55000000000000004"/>
  </r>
  <r>
    <x v="1"/>
    <n v="1197831"/>
    <x v="116"/>
    <x v="1"/>
    <x v="11"/>
    <s v="Knoxville"/>
    <x v="4"/>
    <n v="0.45"/>
    <n v="5500"/>
    <n v="2475"/>
    <n v="989.99999999999989"/>
    <n v="0.39999999999999997"/>
  </r>
  <r>
    <x v="1"/>
    <n v="1197831"/>
    <x v="116"/>
    <x v="1"/>
    <x v="11"/>
    <s v="Knoxville"/>
    <x v="5"/>
    <n v="0.54999999999999993"/>
    <n v="8250"/>
    <n v="4537.4999999999991"/>
    <n v="2722.5"/>
    <n v="0.60000000000000009"/>
  </r>
  <r>
    <x v="1"/>
    <n v="1197831"/>
    <x v="117"/>
    <x v="1"/>
    <x v="11"/>
    <s v="Knoxville"/>
    <x v="0"/>
    <n v="0.45"/>
    <n v="7750"/>
    <n v="3487.5"/>
    <n v="1569.3749999999998"/>
    <n v="0.44999999999999996"/>
  </r>
  <r>
    <x v="1"/>
    <n v="1197831"/>
    <x v="117"/>
    <x v="1"/>
    <x v="11"/>
    <s v="Knoxville"/>
    <x v="1"/>
    <n v="0.55000000000000004"/>
    <n v="7750"/>
    <n v="4262.5"/>
    <n v="1918.1249999999998"/>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49.99999999999989"/>
    <n v="0.39999999999999997"/>
  </r>
  <r>
    <x v="1"/>
    <n v="1197831"/>
    <x v="117"/>
    <x v="1"/>
    <x v="11"/>
    <s v="Knoxville"/>
    <x v="5"/>
    <n v="0.54999999999999993"/>
    <n v="7250"/>
    <n v="3987.4999999999995"/>
    <n v="2392.5"/>
    <n v="0.60000000000000009"/>
  </r>
  <r>
    <x v="1"/>
    <n v="1197831"/>
    <x v="74"/>
    <x v="1"/>
    <x v="11"/>
    <s v="Knoxville"/>
    <x v="0"/>
    <n v="0.5"/>
    <n v="6750"/>
    <n v="3375"/>
    <n v="1518.7499999999998"/>
    <n v="0.44999999999999996"/>
  </r>
  <r>
    <x v="1"/>
    <n v="1197831"/>
    <x v="74"/>
    <x v="1"/>
    <x v="11"/>
    <s v="Knoxville"/>
    <x v="1"/>
    <n v="0.5"/>
    <n v="6250"/>
    <n v="3125"/>
    <n v="1406.2499999999998"/>
    <n v="0.44999999999999996"/>
  </r>
  <r>
    <x v="1"/>
    <n v="1197831"/>
    <x v="74"/>
    <x v="1"/>
    <x v="11"/>
    <s v="Knoxville"/>
    <x v="2"/>
    <n v="0.54999999999999993"/>
    <n v="6750"/>
    <n v="3712.4999999999995"/>
    <n v="1670.6249999999995"/>
    <n v="0.44999999999999996"/>
  </r>
  <r>
    <x v="1"/>
    <n v="1197831"/>
    <x v="74"/>
    <x v="1"/>
    <x v="11"/>
    <s v="Knoxville"/>
    <x v="3"/>
    <n v="0.54999999999999993"/>
    <n v="4000"/>
    <n v="2199.9999999999995"/>
    <n v="1209.9999999999998"/>
    <n v="0.55000000000000004"/>
  </r>
  <r>
    <x v="1"/>
    <n v="1197831"/>
    <x v="74"/>
    <x v="1"/>
    <x v="11"/>
    <s v="Knoxville"/>
    <x v="4"/>
    <n v="0.5"/>
    <n v="4000"/>
    <n v="2000"/>
    <n v="799.99999999999989"/>
    <n v="0.39999999999999997"/>
  </r>
  <r>
    <x v="1"/>
    <n v="1197831"/>
    <x v="74"/>
    <x v="1"/>
    <x v="11"/>
    <s v="Knoxville"/>
    <x v="5"/>
    <n v="0.45"/>
    <n v="6250"/>
    <n v="2812.5"/>
    <n v="1687.5000000000002"/>
    <n v="0.60000000000000009"/>
  </r>
  <r>
    <x v="1"/>
    <n v="1197831"/>
    <x v="75"/>
    <x v="1"/>
    <x v="11"/>
    <s v="Knoxville"/>
    <x v="0"/>
    <n v="0.35000000000000003"/>
    <n v="5750"/>
    <n v="2012.5000000000002"/>
    <n v="905.625"/>
    <n v="0.44999999999999996"/>
  </r>
  <r>
    <x v="1"/>
    <n v="1197831"/>
    <x v="75"/>
    <x v="1"/>
    <x v="11"/>
    <s v="Knoxville"/>
    <x v="1"/>
    <n v="0.35000000000000003"/>
    <n v="5750"/>
    <n v="2012.5000000000002"/>
    <n v="905.625"/>
    <n v="0.44999999999999996"/>
  </r>
  <r>
    <x v="1"/>
    <n v="1197831"/>
    <x v="75"/>
    <x v="1"/>
    <x v="11"/>
    <s v="Knoxville"/>
    <x v="2"/>
    <n v="0.4"/>
    <n v="5250"/>
    <n v="2100"/>
    <n v="944.99999999999989"/>
    <n v="0.44999999999999996"/>
  </r>
  <r>
    <x v="1"/>
    <n v="1197831"/>
    <x v="75"/>
    <x v="1"/>
    <x v="11"/>
    <s v="Knoxville"/>
    <x v="3"/>
    <n v="0.4"/>
    <n v="3750"/>
    <n v="1500"/>
    <n v="825.00000000000011"/>
    <n v="0.55000000000000004"/>
  </r>
  <r>
    <x v="1"/>
    <n v="1197831"/>
    <x v="75"/>
    <x v="1"/>
    <x v="11"/>
    <s v="Knoxville"/>
    <x v="4"/>
    <n v="0.35000000000000003"/>
    <n v="3500"/>
    <n v="1225.0000000000002"/>
    <n v="490.00000000000006"/>
    <n v="0.39999999999999997"/>
  </r>
  <r>
    <x v="1"/>
    <n v="1197831"/>
    <x v="75"/>
    <x v="1"/>
    <x v="11"/>
    <s v="Knoxville"/>
    <x v="5"/>
    <n v="0.45"/>
    <n v="5250"/>
    <n v="2362.5"/>
    <n v="1417.5000000000002"/>
    <n v="0.60000000000000009"/>
  </r>
  <r>
    <x v="1"/>
    <n v="1197831"/>
    <x v="56"/>
    <x v="1"/>
    <x v="11"/>
    <s v="Knoxville"/>
    <x v="0"/>
    <n v="0.30000000000000004"/>
    <n v="6750"/>
    <n v="2025.0000000000002"/>
    <n v="911.25"/>
    <n v="0.44999999999999996"/>
  </r>
  <r>
    <x v="1"/>
    <n v="1197831"/>
    <x v="56"/>
    <x v="1"/>
    <x v="11"/>
    <s v="Knoxville"/>
    <x v="1"/>
    <n v="0.30000000000000004"/>
    <n v="6750"/>
    <n v="2025.0000000000002"/>
    <n v="911.25"/>
    <n v="0.44999999999999996"/>
  </r>
  <r>
    <x v="1"/>
    <n v="1197831"/>
    <x v="56"/>
    <x v="1"/>
    <x v="11"/>
    <s v="Knoxville"/>
    <x v="2"/>
    <n v="0.55000000000000004"/>
    <n v="6000"/>
    <n v="3300.0000000000005"/>
    <n v="1485"/>
    <n v="0.44999999999999996"/>
  </r>
  <r>
    <x v="1"/>
    <n v="1197831"/>
    <x v="56"/>
    <x v="1"/>
    <x v="11"/>
    <s v="Knoxville"/>
    <x v="3"/>
    <n v="0.55000000000000004"/>
    <n v="4750"/>
    <n v="2612.5"/>
    <n v="1436.8750000000002"/>
    <n v="0.55000000000000004"/>
  </r>
  <r>
    <x v="1"/>
    <n v="1197831"/>
    <x v="56"/>
    <x v="1"/>
    <x v="11"/>
    <s v="Knoxville"/>
    <x v="4"/>
    <n v="0.54999999999999993"/>
    <n v="4500"/>
    <n v="2474.9999999999995"/>
    <n v="989.99999999999977"/>
    <n v="0.39999999999999997"/>
  </r>
  <r>
    <x v="1"/>
    <n v="1197831"/>
    <x v="56"/>
    <x v="1"/>
    <x v="11"/>
    <s v="Knoxville"/>
    <x v="5"/>
    <n v="0.65"/>
    <n v="6500"/>
    <n v="4225"/>
    <n v="2535.0000000000005"/>
    <n v="0.60000000000000009"/>
  </r>
  <r>
    <x v="1"/>
    <n v="1197831"/>
    <x v="57"/>
    <x v="1"/>
    <x v="11"/>
    <s v="Knoxville"/>
    <x v="0"/>
    <n v="0.54999999999999993"/>
    <n v="8000"/>
    <n v="4399.9999999999991"/>
    <n v="1979.9999999999993"/>
    <n v="0.44999999999999996"/>
  </r>
  <r>
    <x v="1"/>
    <n v="1197831"/>
    <x v="57"/>
    <x v="1"/>
    <x v="11"/>
    <s v="Knoxville"/>
    <x v="1"/>
    <n v="0.54999999999999993"/>
    <n v="8000"/>
    <n v="4399.9999999999991"/>
    <n v="1979.9999999999993"/>
    <n v="0.44999999999999996"/>
  </r>
  <r>
    <x v="1"/>
    <n v="1197831"/>
    <x v="57"/>
    <x v="1"/>
    <x v="11"/>
    <s v="Knoxville"/>
    <x v="2"/>
    <n v="0.6"/>
    <n v="7000"/>
    <n v="4200"/>
    <n v="1889.9999999999998"/>
    <n v="0.44999999999999996"/>
  </r>
  <r>
    <x v="1"/>
    <n v="1197831"/>
    <x v="57"/>
    <x v="1"/>
    <x v="11"/>
    <s v="Knoxville"/>
    <x v="3"/>
    <n v="0.6"/>
    <n v="5500"/>
    <n v="3300"/>
    <n v="1815.0000000000002"/>
    <n v="0.55000000000000004"/>
  </r>
  <r>
    <x v="1"/>
    <n v="1197831"/>
    <x v="57"/>
    <x v="1"/>
    <x v="11"/>
    <s v="Knoxville"/>
    <x v="4"/>
    <n v="0.54999999999999993"/>
    <n v="5000"/>
    <n v="2749.9999999999995"/>
    <n v="1099.9999999999998"/>
    <n v="0.39999999999999997"/>
  </r>
  <r>
    <x v="1"/>
    <n v="1197831"/>
    <x v="57"/>
    <x v="1"/>
    <x v="11"/>
    <s v="Knoxville"/>
    <x v="5"/>
    <n v="0.65"/>
    <n v="7500"/>
    <n v="4875"/>
    <n v="2925.000000000000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00000000000003"/>
    <n v="90.000000000000014"/>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00000000000003"/>
    <n v="60.000000000000014"/>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00000000000006"/>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0000000000003"/>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00000000000011"/>
    <n v="175.00000000000003"/>
    <n v="0.35"/>
  </r>
  <r>
    <x v="0"/>
    <n v="1185732"/>
    <x v="120"/>
    <x v="3"/>
    <x v="12"/>
    <s v="Omaha"/>
    <x v="2"/>
    <n v="0.35000000000000003"/>
    <n v="1000"/>
    <n v="350.00000000000006"/>
    <n v="122.50000000000001"/>
    <n v="0.35"/>
  </r>
  <r>
    <x v="0"/>
    <n v="1185732"/>
    <x v="120"/>
    <x v="3"/>
    <x v="12"/>
    <s v="Omaha"/>
    <x v="3"/>
    <n v="0.35000000000000003"/>
    <n v="250"/>
    <n v="87.500000000000014"/>
    <n v="35.000000000000007"/>
    <n v="0.4"/>
  </r>
  <r>
    <x v="0"/>
    <n v="1185732"/>
    <x v="120"/>
    <x v="3"/>
    <x v="12"/>
    <s v="Omaha"/>
    <x v="4"/>
    <n v="0.49999999999999994"/>
    <n v="500"/>
    <n v="249.99999999999997"/>
    <n v="87.499999999999986"/>
    <n v="0.35"/>
  </r>
  <r>
    <x v="0"/>
    <n v="1185732"/>
    <x v="120"/>
    <x v="3"/>
    <x v="12"/>
    <s v="Omaha"/>
    <x v="5"/>
    <n v="0.54999999999999993"/>
    <n v="1500"/>
    <n v="824.99999999999989"/>
    <n v="412.49999999999994"/>
    <n v="0.5"/>
  </r>
  <r>
    <x v="0"/>
    <n v="1185732"/>
    <x v="121"/>
    <x v="3"/>
    <x v="12"/>
    <s v="Omaha"/>
    <x v="0"/>
    <n v="0.4"/>
    <n v="4000"/>
    <n v="1600"/>
    <n v="640"/>
    <n v="0.4"/>
  </r>
  <r>
    <x v="0"/>
    <n v="1185732"/>
    <x v="121"/>
    <x v="3"/>
    <x v="12"/>
    <s v="Omaha"/>
    <x v="1"/>
    <n v="0.35000000000000009"/>
    <n v="1500"/>
    <n v="525.00000000000011"/>
    <n v="183.75000000000003"/>
    <n v="0.35"/>
  </r>
  <r>
    <x v="0"/>
    <n v="1185732"/>
    <x v="121"/>
    <x v="3"/>
    <x v="12"/>
    <s v="Omaha"/>
    <x v="2"/>
    <n v="0.30000000000000004"/>
    <n v="1750"/>
    <n v="525.00000000000011"/>
    <n v="183.75000000000003"/>
    <n v="0.35"/>
  </r>
  <r>
    <x v="0"/>
    <n v="1185732"/>
    <x v="121"/>
    <x v="3"/>
    <x v="12"/>
    <s v="Omaha"/>
    <x v="3"/>
    <n v="0.30000000000000004"/>
    <n v="1500"/>
    <n v="450.00000000000006"/>
    <n v="180.00000000000003"/>
    <n v="0.4"/>
  </r>
  <r>
    <x v="0"/>
    <n v="1185732"/>
    <x v="121"/>
    <x v="3"/>
    <x v="12"/>
    <s v="Omaha"/>
    <x v="4"/>
    <n v="0.45"/>
    <n v="1500"/>
    <n v="675"/>
    <n v="236.24999999999997"/>
    <n v="0.35"/>
  </r>
  <r>
    <x v="0"/>
    <n v="1185732"/>
    <x v="121"/>
    <x v="3"/>
    <x v="12"/>
    <s v="Omaha"/>
    <x v="5"/>
    <n v="0.5"/>
    <n v="3250"/>
    <n v="1625"/>
    <n v="812.5"/>
    <n v="0.5"/>
  </r>
  <r>
    <x v="0"/>
    <n v="1185732"/>
    <x v="6"/>
    <x v="3"/>
    <x v="12"/>
    <s v="Omaha"/>
    <x v="0"/>
    <n v="0.45"/>
    <n v="5500"/>
    <n v="2475"/>
    <n v="990"/>
    <n v="0.4"/>
  </r>
  <r>
    <x v="0"/>
    <n v="1185732"/>
    <x v="6"/>
    <x v="3"/>
    <x v="12"/>
    <s v="Omaha"/>
    <x v="1"/>
    <n v="0.40000000000000008"/>
    <n v="3000"/>
    <n v="1200.0000000000002"/>
    <n v="420.00000000000006"/>
    <n v="0.35"/>
  </r>
  <r>
    <x v="0"/>
    <n v="1185732"/>
    <x v="6"/>
    <x v="3"/>
    <x v="12"/>
    <s v="Omaha"/>
    <x v="2"/>
    <n v="0.35000000000000003"/>
    <n v="2250"/>
    <n v="787.50000000000011"/>
    <n v="275.625"/>
    <n v="0.35"/>
  </r>
  <r>
    <x v="0"/>
    <n v="1185732"/>
    <x v="6"/>
    <x v="3"/>
    <x v="12"/>
    <s v="Omaha"/>
    <x v="3"/>
    <n v="0.35000000000000003"/>
    <n v="1750"/>
    <n v="612.50000000000011"/>
    <n v="245.00000000000006"/>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000000000002"/>
    <n v="433.12500000000006"/>
    <n v="0.35"/>
  </r>
  <r>
    <x v="0"/>
    <n v="1185732"/>
    <x v="7"/>
    <x v="3"/>
    <x v="12"/>
    <s v="Omaha"/>
    <x v="2"/>
    <n v="0.4"/>
    <n v="2000"/>
    <n v="800"/>
    <n v="280"/>
    <n v="0.35"/>
  </r>
  <r>
    <x v="0"/>
    <n v="1185732"/>
    <x v="7"/>
    <x v="3"/>
    <x v="12"/>
    <s v="Omaha"/>
    <x v="3"/>
    <n v="0.30000000000000004"/>
    <n v="1250"/>
    <n v="375.00000000000006"/>
    <n v="150.00000000000003"/>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00000000000023"/>
    <n v="245.00000000000006"/>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99.999999999999986"/>
    <n v="34.999999999999993"/>
    <n v="0.35"/>
  </r>
  <r>
    <x v="0"/>
    <n v="1185732"/>
    <x v="123"/>
    <x v="3"/>
    <x v="12"/>
    <s v="Omaha"/>
    <x v="5"/>
    <n v="0.4499999999999999"/>
    <n v="1500"/>
    <n v="674.99999999999989"/>
    <n v="337.49999999999994"/>
    <n v="0.5"/>
  </r>
  <r>
    <x v="0"/>
    <n v="1185732"/>
    <x v="10"/>
    <x v="3"/>
    <x v="12"/>
    <s v="Omaha"/>
    <x v="0"/>
    <n v="0.4"/>
    <n v="3000"/>
    <n v="1200"/>
    <n v="480"/>
    <n v="0.4"/>
  </r>
  <r>
    <x v="0"/>
    <n v="1185732"/>
    <x v="10"/>
    <x v="3"/>
    <x v="12"/>
    <s v="Omaha"/>
    <x v="1"/>
    <n v="0.30000000000000004"/>
    <n v="1500"/>
    <n v="450.00000000000006"/>
    <n v="157.5"/>
    <n v="0.35"/>
  </r>
  <r>
    <x v="0"/>
    <n v="1185732"/>
    <x v="10"/>
    <x v="3"/>
    <x v="12"/>
    <s v="Omaha"/>
    <x v="2"/>
    <n v="0.30000000000000004"/>
    <n v="950"/>
    <n v="285.00000000000006"/>
    <n v="99.750000000000014"/>
    <n v="0.35"/>
  </r>
  <r>
    <x v="0"/>
    <n v="1185732"/>
    <x v="10"/>
    <x v="3"/>
    <x v="12"/>
    <s v="Omaha"/>
    <x v="3"/>
    <n v="0.30000000000000004"/>
    <n v="1250"/>
    <n v="375.00000000000006"/>
    <n v="150.00000000000003"/>
    <n v="0.4"/>
  </r>
  <r>
    <x v="0"/>
    <n v="1185732"/>
    <x v="10"/>
    <x v="3"/>
    <x v="12"/>
    <s v="Omaha"/>
    <x v="4"/>
    <n v="0.49999999999999994"/>
    <n v="1000"/>
    <n v="499.99999999999994"/>
    <n v="174.99999999999997"/>
    <n v="0.35"/>
  </r>
  <r>
    <x v="0"/>
    <n v="1185732"/>
    <x v="10"/>
    <x v="3"/>
    <x v="12"/>
    <s v="Omaha"/>
    <x v="5"/>
    <n v="0.54999999999999982"/>
    <n v="2000"/>
    <n v="1099.9999999999995"/>
    <n v="549.99999999999977"/>
    <n v="0.5"/>
  </r>
  <r>
    <x v="0"/>
    <n v="1185732"/>
    <x v="11"/>
    <x v="3"/>
    <x v="12"/>
    <s v="Omaha"/>
    <x v="0"/>
    <n v="0.49999999999999994"/>
    <n v="4500"/>
    <n v="2249.9999999999995"/>
    <n v="899.99999999999989"/>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49.99999999999989"/>
    <n v="262.49999999999994"/>
    <n v="0.35"/>
  </r>
  <r>
    <x v="0"/>
    <n v="1185732"/>
    <x v="11"/>
    <x v="3"/>
    <x v="12"/>
    <s v="Omaha"/>
    <x v="5"/>
    <n v="0.54999999999999982"/>
    <n v="2500"/>
    <n v="1374.9999999999995"/>
    <n v="687.49999999999977"/>
    <n v="0.5"/>
  </r>
  <r>
    <x v="1"/>
    <n v="1197831"/>
    <x v="12"/>
    <x v="1"/>
    <x v="13"/>
    <s v="Birmingham"/>
    <x v="0"/>
    <n v="0.2"/>
    <n v="6750"/>
    <n v="1350"/>
    <n v="540"/>
    <n v="0.39999999999999997"/>
  </r>
  <r>
    <x v="1"/>
    <n v="1197831"/>
    <x v="12"/>
    <x v="1"/>
    <x v="13"/>
    <s v="Birmingham"/>
    <x v="1"/>
    <n v="0.3"/>
    <n v="6750"/>
    <n v="2025"/>
    <n v="809.99999999999989"/>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4.99999999999994"/>
    <n v="0.35"/>
  </r>
  <r>
    <x v="1"/>
    <n v="1197831"/>
    <x v="12"/>
    <x v="1"/>
    <x v="13"/>
    <s v="Birmingham"/>
    <x v="5"/>
    <n v="0.35"/>
    <n v="4750"/>
    <n v="1662.5"/>
    <n v="914.37500000000011"/>
    <n v="0.55000000000000004"/>
  </r>
  <r>
    <x v="1"/>
    <n v="1197831"/>
    <x v="13"/>
    <x v="1"/>
    <x v="13"/>
    <s v="Birmingham"/>
    <x v="0"/>
    <n v="0.25"/>
    <n v="6250"/>
    <n v="1562.5"/>
    <n v="625"/>
    <n v="0.39999999999999997"/>
  </r>
  <r>
    <x v="1"/>
    <n v="1197831"/>
    <x v="13"/>
    <x v="1"/>
    <x v="13"/>
    <s v="Birmingham"/>
    <x v="1"/>
    <n v="0.35"/>
    <n v="6000"/>
    <n v="2100"/>
    <n v="839.99999999999989"/>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000000000011"/>
    <n v="0.55000000000000004"/>
  </r>
  <r>
    <x v="1"/>
    <n v="1197831"/>
    <x v="14"/>
    <x v="1"/>
    <x v="13"/>
    <s v="Birmingham"/>
    <x v="0"/>
    <n v="0.3"/>
    <n v="6250"/>
    <n v="1875"/>
    <n v="843.74999999999989"/>
    <n v="0.44999999999999996"/>
  </r>
  <r>
    <x v="1"/>
    <n v="1197831"/>
    <x v="14"/>
    <x v="1"/>
    <x v="13"/>
    <s v="Birmingham"/>
    <x v="1"/>
    <n v="0.4"/>
    <n v="6250"/>
    <n v="2500"/>
    <n v="1125"/>
    <n v="0.44999999999999996"/>
  </r>
  <r>
    <x v="1"/>
    <n v="1197831"/>
    <x v="14"/>
    <x v="1"/>
    <x v="13"/>
    <s v="Birmingham"/>
    <x v="2"/>
    <n v="0.3"/>
    <n v="4500"/>
    <n v="1350"/>
    <n v="607.49999999999989"/>
    <n v="0.44999999999999996"/>
  </r>
  <r>
    <x v="1"/>
    <n v="1197831"/>
    <x v="14"/>
    <x v="1"/>
    <x v="13"/>
    <s v="Birmingham"/>
    <x v="3"/>
    <n v="0.35000000000000003"/>
    <n v="3500"/>
    <n v="1225.0000000000002"/>
    <n v="673.75000000000023"/>
    <n v="0.55000000000000004"/>
  </r>
  <r>
    <x v="1"/>
    <n v="1197831"/>
    <x v="14"/>
    <x v="1"/>
    <x v="13"/>
    <s v="Birmingham"/>
    <x v="4"/>
    <n v="0.4"/>
    <n v="2500"/>
    <n v="1000"/>
    <n v="399.99999999999994"/>
    <n v="0.39999999999999997"/>
  </r>
  <r>
    <x v="1"/>
    <n v="1197831"/>
    <x v="14"/>
    <x v="1"/>
    <x v="13"/>
    <s v="Birmingham"/>
    <x v="5"/>
    <n v="0.35000000000000003"/>
    <n v="4000"/>
    <n v="1400.0000000000002"/>
    <n v="840.00000000000023"/>
    <n v="0.60000000000000009"/>
  </r>
  <r>
    <x v="1"/>
    <n v="1197831"/>
    <x v="15"/>
    <x v="1"/>
    <x v="13"/>
    <s v="Birmingham"/>
    <x v="0"/>
    <n v="0.19999999999999998"/>
    <n v="6500"/>
    <n v="1300"/>
    <n v="584.99999999999989"/>
    <n v="0.44999999999999996"/>
  </r>
  <r>
    <x v="1"/>
    <n v="1197831"/>
    <x v="15"/>
    <x v="1"/>
    <x v="13"/>
    <s v="Birmingham"/>
    <x v="1"/>
    <n v="0.20000000000000007"/>
    <n v="6500"/>
    <n v="1300.0000000000005"/>
    <n v="585.00000000000011"/>
    <n v="0.44999999999999996"/>
  </r>
  <r>
    <x v="1"/>
    <n v="1197831"/>
    <x v="15"/>
    <x v="1"/>
    <x v="13"/>
    <s v="Birmingham"/>
    <x v="2"/>
    <n v="0.14999999999999997"/>
    <n v="4750"/>
    <n v="712.49999999999989"/>
    <n v="320.62499999999994"/>
    <n v="0.44999999999999996"/>
  </r>
  <r>
    <x v="1"/>
    <n v="1197831"/>
    <x v="15"/>
    <x v="1"/>
    <x v="13"/>
    <s v="Birmingham"/>
    <x v="3"/>
    <n v="0.20000000000000007"/>
    <n v="3750"/>
    <n v="750.00000000000023"/>
    <n v="412.50000000000017"/>
    <n v="0.55000000000000004"/>
  </r>
  <r>
    <x v="1"/>
    <n v="1197831"/>
    <x v="15"/>
    <x v="1"/>
    <x v="13"/>
    <s v="Birmingham"/>
    <x v="4"/>
    <n v="0.25"/>
    <n v="2750"/>
    <n v="687.5"/>
    <n v="275"/>
    <n v="0.39999999999999997"/>
  </r>
  <r>
    <x v="1"/>
    <n v="1197831"/>
    <x v="15"/>
    <x v="1"/>
    <x v="13"/>
    <s v="Birmingham"/>
    <x v="5"/>
    <n v="0.20000000000000007"/>
    <n v="5500"/>
    <n v="1100.0000000000005"/>
    <n v="660.00000000000034"/>
    <n v="0.60000000000000009"/>
  </r>
  <r>
    <x v="1"/>
    <n v="1197831"/>
    <x v="16"/>
    <x v="1"/>
    <x v="13"/>
    <s v="Birmingham"/>
    <x v="0"/>
    <n v="9.9999999999999964E-2"/>
    <n v="7000"/>
    <n v="699.99999999999977"/>
    <n v="314.99999999999989"/>
    <n v="0.44999999999999996"/>
  </r>
  <r>
    <x v="1"/>
    <n v="1197831"/>
    <x v="16"/>
    <x v="1"/>
    <x v="13"/>
    <s v="Birmingham"/>
    <x v="1"/>
    <n v="0.20000000000000007"/>
    <n v="7250"/>
    <n v="1450.0000000000005"/>
    <n v="652.50000000000011"/>
    <n v="0.44999999999999996"/>
  </r>
  <r>
    <x v="1"/>
    <n v="1197831"/>
    <x v="16"/>
    <x v="1"/>
    <x v="13"/>
    <s v="Birmingham"/>
    <x v="2"/>
    <n v="0.14999999999999997"/>
    <n v="5750"/>
    <n v="862.49999999999977"/>
    <n v="388.12499999999989"/>
    <n v="0.44999999999999996"/>
  </r>
  <r>
    <x v="1"/>
    <n v="1197831"/>
    <x v="16"/>
    <x v="1"/>
    <x v="13"/>
    <s v="Birmingham"/>
    <x v="3"/>
    <n v="0.35000000000000003"/>
    <n v="5000"/>
    <n v="1750.0000000000002"/>
    <n v="962.50000000000023"/>
    <n v="0.55000000000000004"/>
  </r>
  <r>
    <x v="1"/>
    <n v="1197831"/>
    <x v="16"/>
    <x v="1"/>
    <x v="13"/>
    <s v="Birmingham"/>
    <x v="4"/>
    <n v="0.5"/>
    <n v="4000"/>
    <n v="2000"/>
    <n v="799.99999999999989"/>
    <n v="0.39999999999999997"/>
  </r>
  <r>
    <x v="1"/>
    <n v="1197831"/>
    <x v="16"/>
    <x v="1"/>
    <x v="13"/>
    <s v="Birmingham"/>
    <x v="5"/>
    <n v="0.45"/>
    <n v="7500"/>
    <n v="3375"/>
    <n v="2025.0000000000002"/>
    <n v="0.60000000000000009"/>
  </r>
  <r>
    <x v="1"/>
    <n v="1197831"/>
    <x v="17"/>
    <x v="1"/>
    <x v="13"/>
    <s v="Birmingham"/>
    <x v="0"/>
    <n v="0.45"/>
    <n v="7500"/>
    <n v="3375"/>
    <n v="1518.7499999999998"/>
    <n v="0.44999999999999996"/>
  </r>
  <r>
    <x v="1"/>
    <n v="1197831"/>
    <x v="17"/>
    <x v="1"/>
    <x v="13"/>
    <s v="Birmingham"/>
    <x v="1"/>
    <n v="0.5"/>
    <n v="7500"/>
    <n v="3750"/>
    <n v="1687.4999999999998"/>
    <n v="0.44999999999999996"/>
  </r>
  <r>
    <x v="1"/>
    <n v="1197831"/>
    <x v="17"/>
    <x v="1"/>
    <x v="13"/>
    <s v="Birmingham"/>
    <x v="2"/>
    <n v="0.45"/>
    <n v="6500"/>
    <n v="2925"/>
    <n v="1316.2499999999998"/>
    <n v="0.44999999999999996"/>
  </r>
  <r>
    <x v="1"/>
    <n v="1197831"/>
    <x v="17"/>
    <x v="1"/>
    <x v="13"/>
    <s v="Birmingham"/>
    <x v="3"/>
    <n v="0.45"/>
    <n v="6000"/>
    <n v="2700"/>
    <n v="1485.0000000000002"/>
    <n v="0.55000000000000004"/>
  </r>
  <r>
    <x v="1"/>
    <n v="1197831"/>
    <x v="17"/>
    <x v="1"/>
    <x v="13"/>
    <s v="Birmingham"/>
    <x v="4"/>
    <n v="0.5"/>
    <n v="5000"/>
    <n v="2500"/>
    <n v="999.99999999999989"/>
    <n v="0.39999999999999997"/>
  </r>
  <r>
    <x v="1"/>
    <n v="1197831"/>
    <x v="17"/>
    <x v="1"/>
    <x v="13"/>
    <s v="Birmingham"/>
    <x v="5"/>
    <n v="0.55000000000000004"/>
    <n v="8750"/>
    <n v="4812.5"/>
    <n v="2887.5000000000005"/>
    <n v="0.60000000000000009"/>
  </r>
  <r>
    <x v="1"/>
    <n v="1197831"/>
    <x v="18"/>
    <x v="1"/>
    <x v="13"/>
    <s v="Birmingham"/>
    <x v="0"/>
    <n v="0.45"/>
    <n v="8250"/>
    <n v="3712.5"/>
    <n v="1856.2499999999998"/>
    <n v="0.49999999999999994"/>
  </r>
  <r>
    <x v="1"/>
    <n v="1197831"/>
    <x v="18"/>
    <x v="1"/>
    <x v="13"/>
    <s v="Birmingham"/>
    <x v="1"/>
    <n v="0.5"/>
    <n v="8250"/>
    <n v="4125"/>
    <n v="2062.4999999999995"/>
    <n v="0.49999999999999994"/>
  </r>
  <r>
    <x v="1"/>
    <n v="1197831"/>
    <x v="18"/>
    <x v="1"/>
    <x v="13"/>
    <s v="Birmingham"/>
    <x v="2"/>
    <n v="0.45"/>
    <n v="9750"/>
    <n v="4387.5"/>
    <n v="2193.7499999999995"/>
    <n v="0.49999999999999994"/>
  </r>
  <r>
    <x v="1"/>
    <n v="1197831"/>
    <x v="18"/>
    <x v="1"/>
    <x v="13"/>
    <s v="Birmingham"/>
    <x v="3"/>
    <n v="0.45"/>
    <n v="5750"/>
    <n v="2587.5"/>
    <n v="1552.5000000000002"/>
    <n v="0.60000000000000009"/>
  </r>
  <r>
    <x v="1"/>
    <n v="1197831"/>
    <x v="18"/>
    <x v="1"/>
    <x v="13"/>
    <s v="Birmingham"/>
    <x v="4"/>
    <n v="0.5"/>
    <n v="5250"/>
    <n v="2625"/>
    <n v="1181.2499999999998"/>
    <n v="0.44999999999999996"/>
  </r>
  <r>
    <x v="1"/>
    <n v="1197831"/>
    <x v="18"/>
    <x v="1"/>
    <x v="13"/>
    <s v="Birmingham"/>
    <x v="5"/>
    <n v="0.6"/>
    <n v="8000"/>
    <n v="4800"/>
    <n v="3120.0000000000005"/>
    <n v="0.65000000000000013"/>
  </r>
  <r>
    <x v="1"/>
    <n v="1197831"/>
    <x v="19"/>
    <x v="1"/>
    <x v="13"/>
    <s v="Birmingham"/>
    <x v="0"/>
    <n v="0.4"/>
    <n v="7500"/>
    <n v="3000"/>
    <n v="1499.9999999999998"/>
    <n v="0.49999999999999994"/>
  </r>
  <r>
    <x v="1"/>
    <n v="1197831"/>
    <x v="19"/>
    <x v="1"/>
    <x v="13"/>
    <s v="Birmingham"/>
    <x v="1"/>
    <n v="0.55000000000000004"/>
    <n v="7500"/>
    <n v="4125"/>
    <n v="2062.4999999999995"/>
    <n v="0.49999999999999994"/>
  </r>
  <r>
    <x v="1"/>
    <n v="1197831"/>
    <x v="19"/>
    <x v="1"/>
    <x v="13"/>
    <s v="Birmingham"/>
    <x v="2"/>
    <n v="0.55000000000000004"/>
    <n v="9250"/>
    <n v="5087.5"/>
    <n v="2543.7499999999995"/>
    <n v="0.49999999999999994"/>
  </r>
  <r>
    <x v="1"/>
    <n v="1197831"/>
    <x v="19"/>
    <x v="1"/>
    <x v="13"/>
    <s v="Birmingham"/>
    <x v="3"/>
    <n v="0.5"/>
    <n v="4250"/>
    <n v="2125"/>
    <n v="1275.0000000000002"/>
    <n v="0.60000000000000009"/>
  </r>
  <r>
    <x v="1"/>
    <n v="1197831"/>
    <x v="19"/>
    <x v="1"/>
    <x v="13"/>
    <s v="Birmingham"/>
    <x v="4"/>
    <n v="0.55000000000000004"/>
    <n v="4250"/>
    <n v="2337.5"/>
    <n v="1051.875"/>
    <n v="0.44999999999999996"/>
  </r>
  <r>
    <x v="1"/>
    <n v="1197831"/>
    <x v="19"/>
    <x v="1"/>
    <x v="13"/>
    <s v="Birmingham"/>
    <x v="5"/>
    <n v="0.6"/>
    <n v="6750"/>
    <n v="4050"/>
    <n v="2632.5000000000005"/>
    <n v="0.65000000000000013"/>
  </r>
  <r>
    <x v="1"/>
    <n v="1197831"/>
    <x v="20"/>
    <x v="1"/>
    <x v="13"/>
    <s v="Birmingham"/>
    <x v="0"/>
    <n v="0.55000000000000004"/>
    <n v="6250"/>
    <n v="3437.5000000000005"/>
    <n v="1718.75"/>
    <n v="0.49999999999999994"/>
  </r>
  <r>
    <x v="1"/>
    <n v="1197831"/>
    <x v="20"/>
    <x v="1"/>
    <x v="13"/>
    <s v="Birmingham"/>
    <x v="1"/>
    <n v="0.55000000000000004"/>
    <n v="5750"/>
    <n v="3162.5000000000005"/>
    <n v="1581.25"/>
    <n v="0.49999999999999994"/>
  </r>
  <r>
    <x v="1"/>
    <n v="1197831"/>
    <x v="20"/>
    <x v="1"/>
    <x v="13"/>
    <s v="Birmingham"/>
    <x v="2"/>
    <n v="0.6"/>
    <n v="6250"/>
    <n v="3750"/>
    <n v="1874.9999999999998"/>
    <n v="0.49999999999999994"/>
  </r>
  <r>
    <x v="1"/>
    <n v="1197831"/>
    <x v="20"/>
    <x v="1"/>
    <x v="13"/>
    <s v="Birmingham"/>
    <x v="3"/>
    <n v="0.6"/>
    <n v="3500"/>
    <n v="2100"/>
    <n v="1260.0000000000002"/>
    <n v="0.60000000000000009"/>
  </r>
  <r>
    <x v="1"/>
    <n v="1197831"/>
    <x v="20"/>
    <x v="1"/>
    <x v="13"/>
    <s v="Birmingham"/>
    <x v="4"/>
    <n v="0.45"/>
    <n v="3500"/>
    <n v="1575"/>
    <n v="708.74999999999989"/>
    <n v="0.44999999999999996"/>
  </r>
  <r>
    <x v="1"/>
    <n v="1197831"/>
    <x v="20"/>
    <x v="1"/>
    <x v="13"/>
    <s v="Birmingham"/>
    <x v="5"/>
    <n v="0.4"/>
    <n v="5750"/>
    <n v="2300"/>
    <n v="1495.0000000000002"/>
    <n v="0.65000000000000013"/>
  </r>
  <r>
    <x v="1"/>
    <n v="1197831"/>
    <x v="21"/>
    <x v="1"/>
    <x v="13"/>
    <s v="Birmingham"/>
    <x v="0"/>
    <n v="0.30000000000000004"/>
    <n v="5250"/>
    <n v="1575.0000000000002"/>
    <n v="787.5"/>
    <n v="0.49999999999999994"/>
  </r>
  <r>
    <x v="1"/>
    <n v="1197831"/>
    <x v="21"/>
    <x v="1"/>
    <x v="13"/>
    <s v="Birmingham"/>
    <x v="1"/>
    <n v="0.30000000000000004"/>
    <n v="5250"/>
    <n v="1575.0000000000002"/>
    <n v="787.5"/>
    <n v="0.49999999999999994"/>
  </r>
  <r>
    <x v="1"/>
    <n v="1197831"/>
    <x v="21"/>
    <x v="1"/>
    <x v="13"/>
    <s v="Birmingham"/>
    <x v="2"/>
    <n v="0.35000000000000003"/>
    <n v="4750"/>
    <n v="1662.5000000000002"/>
    <n v="831.25"/>
    <n v="0.49999999999999994"/>
  </r>
  <r>
    <x v="1"/>
    <n v="1197831"/>
    <x v="21"/>
    <x v="1"/>
    <x v="13"/>
    <s v="Birmingham"/>
    <x v="3"/>
    <n v="0.35000000000000003"/>
    <n v="3250"/>
    <n v="1137.5"/>
    <n v="682.50000000000011"/>
    <n v="0.60000000000000009"/>
  </r>
  <r>
    <x v="1"/>
    <n v="1197831"/>
    <x v="21"/>
    <x v="1"/>
    <x v="13"/>
    <s v="Birmingham"/>
    <x v="4"/>
    <n v="0.30000000000000004"/>
    <n v="3000"/>
    <n v="900.00000000000011"/>
    <n v="405"/>
    <n v="0.44999999999999996"/>
  </r>
  <r>
    <x v="1"/>
    <n v="1197831"/>
    <x v="21"/>
    <x v="1"/>
    <x v="13"/>
    <s v="Birmingham"/>
    <x v="5"/>
    <n v="0.4"/>
    <n v="4750"/>
    <n v="1900"/>
    <n v="1235.0000000000002"/>
    <n v="0.65000000000000013"/>
  </r>
  <r>
    <x v="1"/>
    <n v="1197831"/>
    <x v="22"/>
    <x v="1"/>
    <x v="13"/>
    <s v="Birmingham"/>
    <x v="0"/>
    <n v="0.20000000000000004"/>
    <n v="6250"/>
    <n v="1250.0000000000002"/>
    <n v="625"/>
    <n v="0.49999999999999994"/>
  </r>
  <r>
    <x v="1"/>
    <n v="1197831"/>
    <x v="22"/>
    <x v="1"/>
    <x v="13"/>
    <s v="Birmingham"/>
    <x v="1"/>
    <n v="0.20000000000000004"/>
    <n v="6250"/>
    <n v="1250.0000000000002"/>
    <n v="625"/>
    <n v="0.49999999999999994"/>
  </r>
  <r>
    <x v="1"/>
    <n v="1197831"/>
    <x v="22"/>
    <x v="1"/>
    <x v="13"/>
    <s v="Birmingham"/>
    <x v="2"/>
    <n v="0.45000000000000007"/>
    <n v="5750"/>
    <n v="2587.5000000000005"/>
    <n v="1293.75"/>
    <n v="0.49999999999999994"/>
  </r>
  <r>
    <x v="1"/>
    <n v="1197831"/>
    <x v="22"/>
    <x v="1"/>
    <x v="13"/>
    <s v="Birmingham"/>
    <x v="3"/>
    <n v="0.45000000000000007"/>
    <n v="4500"/>
    <n v="2025.0000000000002"/>
    <n v="1215.0000000000002"/>
    <n v="0.60000000000000009"/>
  </r>
  <r>
    <x v="1"/>
    <n v="1197831"/>
    <x v="22"/>
    <x v="1"/>
    <x v="13"/>
    <s v="Birmingham"/>
    <x v="4"/>
    <n v="0.49999999999999994"/>
    <n v="4250"/>
    <n v="2124.9999999999995"/>
    <n v="956.24999999999966"/>
    <n v="0.44999999999999996"/>
  </r>
  <r>
    <x v="1"/>
    <n v="1197831"/>
    <x v="22"/>
    <x v="1"/>
    <x v="13"/>
    <s v="Birmingham"/>
    <x v="5"/>
    <n v="0.6"/>
    <n v="6250"/>
    <n v="3750"/>
    <n v="2437.5000000000005"/>
    <n v="0.65000000000000013"/>
  </r>
  <r>
    <x v="1"/>
    <n v="1197831"/>
    <x v="23"/>
    <x v="1"/>
    <x v="13"/>
    <s v="Birmingham"/>
    <x v="0"/>
    <n v="0.6"/>
    <n v="7750"/>
    <n v="4650"/>
    <n v="2324.9999999999995"/>
    <n v="0.49999999999999994"/>
  </r>
  <r>
    <x v="1"/>
    <n v="1197831"/>
    <x v="23"/>
    <x v="1"/>
    <x v="13"/>
    <s v="Birmingham"/>
    <x v="1"/>
    <n v="0.6"/>
    <n v="7750"/>
    <n v="4650"/>
    <n v="2324.9999999999995"/>
    <n v="0.49999999999999994"/>
  </r>
  <r>
    <x v="1"/>
    <n v="1197831"/>
    <x v="23"/>
    <x v="1"/>
    <x v="13"/>
    <s v="Birmingham"/>
    <x v="2"/>
    <n v="0.65"/>
    <n v="7000"/>
    <n v="4550"/>
    <n v="2274.9999999999995"/>
    <n v="0.49999999999999994"/>
  </r>
  <r>
    <x v="1"/>
    <n v="1197831"/>
    <x v="23"/>
    <x v="1"/>
    <x v="13"/>
    <s v="Birmingham"/>
    <x v="3"/>
    <n v="0.65"/>
    <n v="5500"/>
    <n v="3575"/>
    <n v="2145.0000000000005"/>
    <n v="0.60000000000000009"/>
  </r>
  <r>
    <x v="1"/>
    <n v="1197831"/>
    <x v="23"/>
    <x v="1"/>
    <x v="13"/>
    <s v="Birmingham"/>
    <x v="4"/>
    <n v="0.6"/>
    <n v="5000"/>
    <n v="3000"/>
    <n v="1349.9999999999998"/>
    <n v="0.44999999999999996"/>
  </r>
  <r>
    <x v="1"/>
    <n v="1197831"/>
    <x v="23"/>
    <x v="1"/>
    <x v="13"/>
    <s v="Birmingham"/>
    <x v="5"/>
    <n v="0.70000000000000007"/>
    <n v="7500"/>
    <n v="5250.0000000000009"/>
    <n v="3412.5000000000014"/>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00000000000011"/>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00000000000011"/>
    <n v="240.00000000000003"/>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4.99999999999997"/>
    <n v="0.35"/>
  </r>
  <r>
    <x v="0"/>
    <n v="1185732"/>
    <x v="126"/>
    <x v="0"/>
    <x v="14"/>
    <s v="Portland"/>
    <x v="2"/>
    <n v="0.30000000000000004"/>
    <n v="2000"/>
    <n v="600.00000000000011"/>
    <n v="240.00000000000003"/>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00000000000006"/>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4999999999995"/>
    <n v="952.87499999999977"/>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4.99999999999989"/>
    <n v="206.24999999999997"/>
    <n v="0.25"/>
  </r>
  <r>
    <x v="0"/>
    <n v="1185732"/>
    <x v="128"/>
    <x v="0"/>
    <x v="14"/>
    <s v="Portland"/>
    <x v="5"/>
    <n v="0.6"/>
    <n v="2750"/>
    <n v="1650"/>
    <n v="660"/>
    <n v="0.4"/>
  </r>
  <r>
    <x v="0"/>
    <n v="1185732"/>
    <x v="129"/>
    <x v="0"/>
    <x v="14"/>
    <s v="Portland"/>
    <x v="0"/>
    <n v="0.54999999999999993"/>
    <n v="5250"/>
    <n v="2887.4999999999995"/>
    <n v="1010.6249999999998"/>
    <n v="0.35"/>
  </r>
  <r>
    <x v="0"/>
    <n v="1185732"/>
    <x v="129"/>
    <x v="0"/>
    <x v="14"/>
    <s v="Portland"/>
    <x v="1"/>
    <n v="0.5"/>
    <n v="2750"/>
    <n v="1375"/>
    <n v="481.24999999999994"/>
    <n v="0.35"/>
  </r>
  <r>
    <x v="0"/>
    <n v="1185732"/>
    <x v="129"/>
    <x v="0"/>
    <x v="14"/>
    <s v="Portland"/>
    <x v="2"/>
    <n v="0.45"/>
    <n v="2000"/>
    <n v="900"/>
    <n v="359.99999999999994"/>
    <n v="0.39999999999999997"/>
  </r>
  <r>
    <x v="0"/>
    <n v="1185732"/>
    <x v="129"/>
    <x v="0"/>
    <x v="14"/>
    <s v="Portland"/>
    <x v="3"/>
    <n v="0.45"/>
    <n v="1750"/>
    <n v="787.5"/>
    <n v="236.25"/>
    <n v="0.3"/>
  </r>
  <r>
    <x v="0"/>
    <n v="1185732"/>
    <x v="129"/>
    <x v="0"/>
    <x v="14"/>
    <s v="Portland"/>
    <x v="4"/>
    <n v="0.54999999999999993"/>
    <n v="1750"/>
    <n v="962.49999999999989"/>
    <n v="240.62499999999997"/>
    <n v="0.25"/>
  </r>
  <r>
    <x v="0"/>
    <n v="1185732"/>
    <x v="129"/>
    <x v="0"/>
    <x v="14"/>
    <s v="Portland"/>
    <x v="5"/>
    <n v="0.6"/>
    <n v="3250"/>
    <n v="1950"/>
    <n v="780"/>
    <n v="0.4"/>
  </r>
  <r>
    <x v="0"/>
    <n v="1185732"/>
    <x v="130"/>
    <x v="0"/>
    <x v="14"/>
    <s v="Portland"/>
    <x v="0"/>
    <n v="0.54999999999999993"/>
    <n v="5500"/>
    <n v="3024.9999999999995"/>
    <n v="1058.7499999999998"/>
    <n v="0.35"/>
  </r>
  <r>
    <x v="0"/>
    <n v="1185732"/>
    <x v="130"/>
    <x v="0"/>
    <x v="14"/>
    <s v="Portland"/>
    <x v="1"/>
    <n v="0.5"/>
    <n v="3000"/>
    <n v="1500"/>
    <n v="525"/>
    <n v="0.35"/>
  </r>
  <r>
    <x v="0"/>
    <n v="1185732"/>
    <x v="130"/>
    <x v="0"/>
    <x v="14"/>
    <s v="Portland"/>
    <x v="2"/>
    <n v="0.45"/>
    <n v="2250"/>
    <n v="1012.5"/>
    <n v="404.99999999999994"/>
    <n v="0.39999999999999997"/>
  </r>
  <r>
    <x v="0"/>
    <n v="1185732"/>
    <x v="130"/>
    <x v="0"/>
    <x v="14"/>
    <s v="Portland"/>
    <x v="3"/>
    <n v="0.45"/>
    <n v="1750"/>
    <n v="787.5"/>
    <n v="236.25"/>
    <n v="0.3"/>
  </r>
  <r>
    <x v="0"/>
    <n v="1185732"/>
    <x v="130"/>
    <x v="0"/>
    <x v="14"/>
    <s v="Portland"/>
    <x v="4"/>
    <n v="0.54999999999999993"/>
    <n v="2000"/>
    <n v="1099.9999999999998"/>
    <n v="274.99999999999994"/>
    <n v="0.25"/>
  </r>
  <r>
    <x v="0"/>
    <n v="1185732"/>
    <x v="130"/>
    <x v="0"/>
    <x v="14"/>
    <s v="Portland"/>
    <x v="5"/>
    <n v="0.6"/>
    <n v="3750"/>
    <n v="2250"/>
    <n v="900"/>
    <n v="0.4"/>
  </r>
  <r>
    <x v="0"/>
    <n v="1185732"/>
    <x v="131"/>
    <x v="0"/>
    <x v="14"/>
    <s v="Portland"/>
    <x v="0"/>
    <n v="0.54999999999999993"/>
    <n v="5250"/>
    <n v="2887.4999999999995"/>
    <n v="1010.6249999999998"/>
    <n v="0.35"/>
  </r>
  <r>
    <x v="0"/>
    <n v="1185732"/>
    <x v="131"/>
    <x v="0"/>
    <x v="14"/>
    <s v="Portland"/>
    <x v="1"/>
    <n v="0.5"/>
    <n v="3000"/>
    <n v="1500"/>
    <n v="525"/>
    <n v="0.35"/>
  </r>
  <r>
    <x v="0"/>
    <n v="1185732"/>
    <x v="131"/>
    <x v="0"/>
    <x v="14"/>
    <s v="Portland"/>
    <x v="2"/>
    <n v="0.45"/>
    <n v="2250"/>
    <n v="1012.5"/>
    <n v="404.99999999999994"/>
    <n v="0.39999999999999997"/>
  </r>
  <r>
    <x v="0"/>
    <n v="1185732"/>
    <x v="131"/>
    <x v="0"/>
    <x v="14"/>
    <s v="Portland"/>
    <x v="3"/>
    <n v="0.45"/>
    <n v="1750"/>
    <n v="787.5"/>
    <n v="236.25"/>
    <n v="0.3"/>
  </r>
  <r>
    <x v="0"/>
    <n v="1185732"/>
    <x v="131"/>
    <x v="0"/>
    <x v="14"/>
    <s v="Portland"/>
    <x v="4"/>
    <n v="0.54999999999999993"/>
    <n v="1500"/>
    <n v="824.99999999999989"/>
    <n v="206.24999999999997"/>
    <n v="0.25"/>
  </r>
  <r>
    <x v="0"/>
    <n v="1185732"/>
    <x v="131"/>
    <x v="0"/>
    <x v="14"/>
    <s v="Portland"/>
    <x v="5"/>
    <n v="0.6"/>
    <n v="3250"/>
    <n v="1950"/>
    <n v="780"/>
    <n v="0.4"/>
  </r>
  <r>
    <x v="0"/>
    <n v="1185732"/>
    <x v="132"/>
    <x v="0"/>
    <x v="14"/>
    <s v="Portland"/>
    <x v="0"/>
    <n v="0.54999999999999993"/>
    <n v="4500"/>
    <n v="2474.9999999999995"/>
    <n v="866.24999999999977"/>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49999999999989"/>
    <n v="171.87499999999997"/>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8.99999999999994"/>
    <n v="0.39999999999999997"/>
  </r>
  <r>
    <x v="0"/>
    <n v="1185732"/>
    <x v="134"/>
    <x v="0"/>
    <x v="14"/>
    <s v="Portland"/>
    <x v="3"/>
    <n v="0.55000000000000004"/>
    <n v="1750"/>
    <n v="962.50000000000011"/>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000000000002"/>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000000000002"/>
    <n v="328.12500000000006"/>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000000000002"/>
    <n v="415.62500000000006"/>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4.9999999999998"/>
    <n v="385"/>
    <n v="0.2"/>
  </r>
  <r>
    <x v="2"/>
    <n v="1128299"/>
    <x v="137"/>
    <x v="2"/>
    <x v="15"/>
    <s v="Anchorage"/>
    <x v="2"/>
    <n v="0.59999999999999987"/>
    <n v="3750"/>
    <n v="2249.9999999999995"/>
    <n v="562.49999999999989"/>
    <n v="0.25"/>
  </r>
  <r>
    <x v="2"/>
    <n v="1128299"/>
    <x v="137"/>
    <x v="2"/>
    <x v="15"/>
    <s v="Anchorage"/>
    <x v="3"/>
    <n v="0.54999999999999993"/>
    <n v="2750"/>
    <n v="1512.4999999999998"/>
    <n v="378.12499999999994"/>
    <n v="0.25"/>
  </r>
  <r>
    <x v="2"/>
    <n v="1128299"/>
    <x v="137"/>
    <x v="2"/>
    <x v="15"/>
    <s v="Anchorage"/>
    <x v="4"/>
    <n v="0.6"/>
    <n v="1250"/>
    <n v="750"/>
    <n v="112.5"/>
    <n v="0.15"/>
  </r>
  <r>
    <x v="2"/>
    <n v="1128299"/>
    <x v="137"/>
    <x v="2"/>
    <x v="15"/>
    <s v="Anchorage"/>
    <x v="5"/>
    <n v="0.54999999999999993"/>
    <n v="3250"/>
    <n v="1787.4999999999998"/>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00000000000011"/>
    <n v="123.75000000000001"/>
    <n v="0.15"/>
  </r>
  <r>
    <x v="2"/>
    <n v="1128299"/>
    <x v="138"/>
    <x v="2"/>
    <x v="15"/>
    <s v="Anchorage"/>
    <x v="5"/>
    <n v="0.70000000000000007"/>
    <n v="3250"/>
    <n v="2275"/>
    <n v="910"/>
    <n v="0.4"/>
  </r>
  <r>
    <x v="2"/>
    <n v="1128299"/>
    <x v="139"/>
    <x v="2"/>
    <x v="15"/>
    <s v="Anchorage"/>
    <x v="0"/>
    <n v="0.54999999999999993"/>
    <n v="5250"/>
    <n v="2887.4999999999995"/>
    <n v="721.87499999999989"/>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4999999999998"/>
    <n v="378.12499999999994"/>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0000000000005"/>
    <n v="446.25000000000006"/>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0000000000009"/>
    <n v="1105.0000000000002"/>
    <n v="0.2"/>
  </r>
  <r>
    <x v="2"/>
    <n v="1128299"/>
    <x v="140"/>
    <x v="2"/>
    <x v="15"/>
    <s v="Anchorage"/>
    <x v="2"/>
    <n v="0.85000000000000009"/>
    <n v="6000"/>
    <n v="5100.0000000000009"/>
    <n v="1275.0000000000002"/>
    <n v="0.25"/>
  </r>
  <r>
    <x v="2"/>
    <n v="1128299"/>
    <x v="140"/>
    <x v="2"/>
    <x v="15"/>
    <s v="Anchorage"/>
    <x v="3"/>
    <n v="0.8"/>
    <n v="5000"/>
    <n v="4000"/>
    <n v="1000"/>
    <n v="0.25"/>
  </r>
  <r>
    <x v="2"/>
    <n v="1128299"/>
    <x v="140"/>
    <x v="2"/>
    <x v="15"/>
    <s v="Anchorage"/>
    <x v="4"/>
    <n v="0.85000000000000009"/>
    <n v="5500"/>
    <n v="4675.0000000000009"/>
    <n v="701.25000000000011"/>
    <n v="0.15"/>
  </r>
  <r>
    <x v="2"/>
    <n v="1128299"/>
    <x v="140"/>
    <x v="2"/>
    <x v="15"/>
    <s v="Anchorage"/>
    <x v="5"/>
    <n v="1"/>
    <n v="5500"/>
    <n v="5500"/>
    <n v="2200"/>
    <n v="0.4"/>
  </r>
  <r>
    <x v="2"/>
    <n v="1128299"/>
    <x v="141"/>
    <x v="2"/>
    <x v="15"/>
    <s v="Anchorage"/>
    <x v="0"/>
    <n v="0.85000000000000009"/>
    <n v="7500"/>
    <n v="6375.0000000000009"/>
    <n v="1593.7500000000002"/>
    <n v="0.25"/>
  </r>
  <r>
    <x v="2"/>
    <n v="1128299"/>
    <x v="141"/>
    <x v="2"/>
    <x v="15"/>
    <s v="Anchorage"/>
    <x v="1"/>
    <n v="0.75000000000000011"/>
    <n v="7250"/>
    <n v="5437.5000000000009"/>
    <n v="1087.5000000000002"/>
    <n v="0.2"/>
  </r>
  <r>
    <x v="2"/>
    <n v="1128299"/>
    <x v="141"/>
    <x v="2"/>
    <x v="15"/>
    <s v="Anchorage"/>
    <x v="2"/>
    <n v="0.70000000000000007"/>
    <n v="6000"/>
    <n v="4200"/>
    <n v="1050"/>
    <n v="0.25"/>
  </r>
  <r>
    <x v="2"/>
    <n v="1128299"/>
    <x v="141"/>
    <x v="2"/>
    <x v="15"/>
    <s v="Anchorage"/>
    <x v="3"/>
    <n v="0.70000000000000007"/>
    <n v="5250"/>
    <n v="3675.0000000000005"/>
    <n v="918.75000000000011"/>
    <n v="0.25"/>
  </r>
  <r>
    <x v="2"/>
    <n v="1128299"/>
    <x v="141"/>
    <x v="2"/>
    <x v="15"/>
    <s v="Anchorage"/>
    <x v="4"/>
    <n v="0.7"/>
    <n v="5250"/>
    <n v="3674.9999999999995"/>
    <n v="551.24999999999989"/>
    <n v="0.15"/>
  </r>
  <r>
    <x v="2"/>
    <n v="1128299"/>
    <x v="141"/>
    <x v="2"/>
    <x v="15"/>
    <s v="Anchorage"/>
    <x v="5"/>
    <n v="0.75"/>
    <n v="3500"/>
    <n v="2625"/>
    <n v="1050"/>
    <n v="0.4"/>
  </r>
  <r>
    <x v="2"/>
    <n v="1128299"/>
    <x v="142"/>
    <x v="2"/>
    <x v="15"/>
    <s v="Anchorage"/>
    <x v="0"/>
    <n v="0.65000000000000013"/>
    <n v="5500"/>
    <n v="3575.0000000000009"/>
    <n v="893.75000000000023"/>
    <n v="0.25"/>
  </r>
  <r>
    <x v="2"/>
    <n v="1128299"/>
    <x v="142"/>
    <x v="2"/>
    <x v="15"/>
    <s v="Anchorage"/>
    <x v="1"/>
    <n v="0.70000000000000018"/>
    <n v="5500"/>
    <n v="3850.0000000000009"/>
    <n v="770.00000000000023"/>
    <n v="0.2"/>
  </r>
  <r>
    <x v="2"/>
    <n v="1128299"/>
    <x v="142"/>
    <x v="2"/>
    <x v="15"/>
    <s v="Anchorage"/>
    <x v="2"/>
    <n v="0.65000000000000013"/>
    <n v="3750"/>
    <n v="2437.5000000000005"/>
    <n v="609.37500000000011"/>
    <n v="0.25"/>
  </r>
  <r>
    <x v="2"/>
    <n v="1128299"/>
    <x v="142"/>
    <x v="2"/>
    <x v="15"/>
    <s v="Anchorage"/>
    <x v="3"/>
    <n v="0.65000000000000013"/>
    <n v="3250"/>
    <n v="2112.5000000000005"/>
    <n v="528.12500000000011"/>
    <n v="0.25"/>
  </r>
  <r>
    <x v="2"/>
    <n v="1128299"/>
    <x v="142"/>
    <x v="2"/>
    <x v="15"/>
    <s v="Anchorage"/>
    <x v="4"/>
    <n v="0.75000000000000011"/>
    <n v="3500"/>
    <n v="2625.0000000000005"/>
    <n v="393.75000000000006"/>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000000000005"/>
    <n v="617.50000000000011"/>
    <n v="0.2"/>
  </r>
  <r>
    <x v="2"/>
    <n v="1128299"/>
    <x v="87"/>
    <x v="2"/>
    <x v="15"/>
    <s v="Anchorage"/>
    <x v="2"/>
    <n v="0.60000000000000009"/>
    <n v="3000"/>
    <n v="1800.0000000000002"/>
    <n v="450.00000000000006"/>
    <n v="0.25"/>
  </r>
  <r>
    <x v="2"/>
    <n v="1128299"/>
    <x v="87"/>
    <x v="2"/>
    <x v="15"/>
    <s v="Anchorage"/>
    <x v="3"/>
    <n v="0.55000000000000004"/>
    <n v="2750"/>
    <n v="1512.5000000000002"/>
    <n v="378.12500000000006"/>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000000000005"/>
    <n v="721.87500000000011"/>
    <n v="0.25"/>
  </r>
  <r>
    <x v="2"/>
    <n v="1128299"/>
    <x v="143"/>
    <x v="2"/>
    <x v="15"/>
    <s v="Anchorage"/>
    <x v="1"/>
    <n v="0.60000000000000009"/>
    <n v="6000"/>
    <n v="3600.0000000000005"/>
    <n v="720.00000000000011"/>
    <n v="0.2"/>
  </r>
  <r>
    <x v="2"/>
    <n v="1128299"/>
    <x v="143"/>
    <x v="2"/>
    <x v="15"/>
    <s v="Anchorage"/>
    <x v="2"/>
    <n v="0.55000000000000004"/>
    <n v="4250"/>
    <n v="2337.5"/>
    <n v="584.375"/>
    <n v="0.25"/>
  </r>
  <r>
    <x v="2"/>
    <n v="1128299"/>
    <x v="143"/>
    <x v="2"/>
    <x v="15"/>
    <s v="Anchorage"/>
    <x v="3"/>
    <n v="0.65000000000000013"/>
    <n v="4000"/>
    <n v="2600.0000000000005"/>
    <n v="650.00000000000011"/>
    <n v="0.25"/>
  </r>
  <r>
    <x v="2"/>
    <n v="1128299"/>
    <x v="143"/>
    <x v="2"/>
    <x v="15"/>
    <s v="Anchorage"/>
    <x v="4"/>
    <n v="0.85000000000000009"/>
    <n v="3750"/>
    <n v="3187.5000000000005"/>
    <n v="478.12500000000006"/>
    <n v="0.15"/>
  </r>
  <r>
    <x v="2"/>
    <n v="1128299"/>
    <x v="143"/>
    <x v="2"/>
    <x v="15"/>
    <s v="Anchorage"/>
    <x v="5"/>
    <n v="0.90000000000000013"/>
    <n v="5000"/>
    <n v="4500.0000000000009"/>
    <n v="1800.0000000000005"/>
    <n v="0.4"/>
  </r>
  <r>
    <x v="2"/>
    <n v="1128299"/>
    <x v="144"/>
    <x v="2"/>
    <x v="15"/>
    <s v="Anchorage"/>
    <x v="0"/>
    <n v="0.75000000000000011"/>
    <n v="7000"/>
    <n v="5250.0000000000009"/>
    <n v="1312.5000000000002"/>
    <n v="0.25"/>
  </r>
  <r>
    <x v="2"/>
    <n v="1128299"/>
    <x v="144"/>
    <x v="2"/>
    <x v="15"/>
    <s v="Anchorage"/>
    <x v="1"/>
    <n v="0.8500000000000002"/>
    <n v="7000"/>
    <n v="5950.0000000000018"/>
    <n v="1190.0000000000005"/>
    <n v="0.2"/>
  </r>
  <r>
    <x v="2"/>
    <n v="1128299"/>
    <x v="144"/>
    <x v="2"/>
    <x v="15"/>
    <s v="Anchorage"/>
    <x v="2"/>
    <n v="0.80000000000000016"/>
    <n v="5000"/>
    <n v="4000.0000000000009"/>
    <n v="1000.0000000000002"/>
    <n v="0.25"/>
  </r>
  <r>
    <x v="2"/>
    <n v="1128299"/>
    <x v="144"/>
    <x v="2"/>
    <x v="15"/>
    <s v="Anchorage"/>
    <x v="3"/>
    <n v="0.80000000000000016"/>
    <n v="5000"/>
    <n v="4000.0000000000009"/>
    <n v="1000.0000000000002"/>
    <n v="0.25"/>
  </r>
  <r>
    <x v="2"/>
    <n v="1128299"/>
    <x v="144"/>
    <x v="2"/>
    <x v="15"/>
    <s v="Anchorage"/>
    <x v="4"/>
    <n v="0.90000000000000013"/>
    <n v="4250"/>
    <n v="3825.0000000000005"/>
    <n v="573.75"/>
    <n v="0.15"/>
  </r>
  <r>
    <x v="2"/>
    <n v="1128299"/>
    <x v="144"/>
    <x v="2"/>
    <x v="15"/>
    <s v="Anchorage"/>
    <x v="5"/>
    <n v="0.95000000000000018"/>
    <n v="5250"/>
    <n v="4987.5000000000009"/>
    <n v="1995.000000000000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4999999999995"/>
    <n v="828.74999999999989"/>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0000000000005"/>
    <n v="612.50000000000011"/>
    <n v="0.25"/>
  </r>
  <r>
    <x v="2"/>
    <n v="1128299"/>
    <x v="105"/>
    <x v="2"/>
    <x v="16"/>
    <s v="Honolulu"/>
    <x v="2"/>
    <n v="0.70000000000000007"/>
    <n v="4000"/>
    <n v="2800.0000000000005"/>
    <n v="840.00000000000011"/>
    <n v="0.3"/>
  </r>
  <r>
    <x v="2"/>
    <n v="1128299"/>
    <x v="105"/>
    <x v="2"/>
    <x v="16"/>
    <s v="Honolulu"/>
    <x v="3"/>
    <n v="0.55000000000000004"/>
    <n v="3000"/>
    <n v="1650.0000000000002"/>
    <n v="495.00000000000006"/>
    <n v="0.3"/>
  </r>
  <r>
    <x v="2"/>
    <n v="1128299"/>
    <x v="105"/>
    <x v="2"/>
    <x v="16"/>
    <s v="Honolulu"/>
    <x v="4"/>
    <n v="0.60000000000000009"/>
    <n v="2000"/>
    <n v="1200.0000000000002"/>
    <n v="240.00000000000006"/>
    <n v="0.2"/>
  </r>
  <r>
    <x v="2"/>
    <n v="1128299"/>
    <x v="105"/>
    <x v="2"/>
    <x v="16"/>
    <s v="Honolulu"/>
    <x v="5"/>
    <n v="0.75000000000000011"/>
    <n v="3750"/>
    <n v="2812.5000000000005"/>
    <n v="1265.6250000000002"/>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4999999999998"/>
    <n v="247.49999999999997"/>
    <n v="0.2"/>
  </r>
  <r>
    <x v="2"/>
    <n v="1128299"/>
    <x v="106"/>
    <x v="2"/>
    <x v="16"/>
    <s v="Honolulu"/>
    <x v="5"/>
    <n v="0.7"/>
    <n v="5750"/>
    <n v="4024.9999999999995"/>
    <n v="1811.2499999999998"/>
    <n v="0.45"/>
  </r>
  <r>
    <x v="2"/>
    <n v="1128299"/>
    <x v="107"/>
    <x v="2"/>
    <x v="16"/>
    <s v="Honolulu"/>
    <x v="0"/>
    <n v="0.64999999999999991"/>
    <n v="8250"/>
    <n v="5362.4999999999991"/>
    <n v="1608.7499999999998"/>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0000000000009"/>
    <n v="1781.2500000000002"/>
    <n v="0.25"/>
  </r>
  <r>
    <x v="2"/>
    <n v="1128299"/>
    <x v="108"/>
    <x v="2"/>
    <x v="16"/>
    <s v="Honolulu"/>
    <x v="2"/>
    <n v="0.95000000000000007"/>
    <n v="7000"/>
    <n v="6650.0000000000009"/>
    <n v="1995.0000000000002"/>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0000000000009"/>
    <n v="3217.5000000000005"/>
    <n v="0.45"/>
  </r>
  <r>
    <x v="2"/>
    <n v="1128299"/>
    <x v="109"/>
    <x v="2"/>
    <x v="16"/>
    <s v="Honolulu"/>
    <x v="0"/>
    <n v="0.95000000000000007"/>
    <n v="8500"/>
    <n v="8075.0000000000009"/>
    <n v="2422.5"/>
    <n v="0.3"/>
  </r>
  <r>
    <x v="2"/>
    <n v="1128299"/>
    <x v="109"/>
    <x v="2"/>
    <x v="16"/>
    <s v="Honolulu"/>
    <x v="1"/>
    <n v="0.85000000000000009"/>
    <n v="8250"/>
    <n v="7012.5000000000009"/>
    <n v="1753.1250000000002"/>
    <n v="0.25"/>
  </r>
  <r>
    <x v="2"/>
    <n v="1128299"/>
    <x v="109"/>
    <x v="2"/>
    <x v="16"/>
    <s v="Honolulu"/>
    <x v="2"/>
    <n v="0.8"/>
    <n v="7000"/>
    <n v="5600"/>
    <n v="1680"/>
    <n v="0.3"/>
  </r>
  <r>
    <x v="2"/>
    <n v="1128299"/>
    <x v="109"/>
    <x v="2"/>
    <x v="16"/>
    <s v="Honolulu"/>
    <x v="3"/>
    <n v="0.8"/>
    <n v="4750"/>
    <n v="3800"/>
    <n v="1140"/>
    <n v="0.3"/>
  </r>
  <r>
    <x v="2"/>
    <n v="1128299"/>
    <x v="109"/>
    <x v="2"/>
    <x v="16"/>
    <s v="Honolulu"/>
    <x v="4"/>
    <n v="0.79999999999999993"/>
    <n v="4750"/>
    <n v="3799.9999999999995"/>
    <n v="760"/>
    <n v="0.2"/>
  </r>
  <r>
    <x v="2"/>
    <n v="1128299"/>
    <x v="109"/>
    <x v="2"/>
    <x v="16"/>
    <s v="Honolulu"/>
    <x v="5"/>
    <n v="0.85"/>
    <n v="3000"/>
    <n v="2550"/>
    <n v="1147.5"/>
    <n v="0.45"/>
  </r>
  <r>
    <x v="2"/>
    <n v="1128299"/>
    <x v="110"/>
    <x v="2"/>
    <x v="16"/>
    <s v="Honolulu"/>
    <x v="0"/>
    <n v="0.60000000000000009"/>
    <n v="5000"/>
    <n v="3000.0000000000005"/>
    <n v="900.00000000000011"/>
    <n v="0.3"/>
  </r>
  <r>
    <x v="2"/>
    <n v="1128299"/>
    <x v="110"/>
    <x v="2"/>
    <x v="16"/>
    <s v="Honolulu"/>
    <x v="1"/>
    <n v="0.65000000000000013"/>
    <n v="5000"/>
    <n v="3250.0000000000005"/>
    <n v="812.50000000000011"/>
    <n v="0.25"/>
  </r>
  <r>
    <x v="2"/>
    <n v="1128299"/>
    <x v="110"/>
    <x v="2"/>
    <x v="16"/>
    <s v="Honolulu"/>
    <x v="2"/>
    <n v="0.60000000000000009"/>
    <n v="3000"/>
    <n v="1800.0000000000002"/>
    <n v="540"/>
    <n v="0.3"/>
  </r>
  <r>
    <x v="2"/>
    <n v="1128299"/>
    <x v="110"/>
    <x v="2"/>
    <x v="16"/>
    <s v="Honolulu"/>
    <x v="3"/>
    <n v="0.60000000000000009"/>
    <n v="2500"/>
    <n v="1500.0000000000002"/>
    <n v="450.00000000000006"/>
    <n v="0.3"/>
  </r>
  <r>
    <x v="2"/>
    <n v="1128299"/>
    <x v="110"/>
    <x v="2"/>
    <x v="16"/>
    <s v="Honolulu"/>
    <x v="4"/>
    <n v="0.70000000000000007"/>
    <n v="2750"/>
    <n v="1925.0000000000002"/>
    <n v="385.00000000000006"/>
    <n v="0.2"/>
  </r>
  <r>
    <x v="2"/>
    <n v="1128299"/>
    <x v="110"/>
    <x v="2"/>
    <x v="16"/>
    <s v="Honolulu"/>
    <x v="5"/>
    <n v="0.54999999999999993"/>
    <n v="3000"/>
    <n v="1649.9999999999998"/>
    <n v="742.49999999999989"/>
    <n v="0.45"/>
  </r>
  <r>
    <x v="2"/>
    <n v="1128299"/>
    <x v="111"/>
    <x v="2"/>
    <x v="16"/>
    <s v="Honolulu"/>
    <x v="0"/>
    <n v="0.5"/>
    <n v="4000"/>
    <n v="2000"/>
    <n v="600"/>
    <n v="0.3"/>
  </r>
  <r>
    <x v="2"/>
    <n v="1128299"/>
    <x v="111"/>
    <x v="2"/>
    <x v="16"/>
    <s v="Honolulu"/>
    <x v="1"/>
    <n v="0.65000000000000013"/>
    <n v="5750"/>
    <n v="3737.5000000000009"/>
    <n v="934.37500000000023"/>
    <n v="0.25"/>
  </r>
  <r>
    <x v="2"/>
    <n v="1128299"/>
    <x v="111"/>
    <x v="2"/>
    <x v="16"/>
    <s v="Honolulu"/>
    <x v="2"/>
    <n v="0.60000000000000009"/>
    <n v="4000"/>
    <n v="2400.0000000000005"/>
    <n v="720.00000000000011"/>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0000000000005"/>
    <n v="1260.0000000000002"/>
    <n v="0.45"/>
  </r>
  <r>
    <x v="2"/>
    <n v="1128299"/>
    <x v="112"/>
    <x v="2"/>
    <x v="16"/>
    <s v="Honolulu"/>
    <x v="0"/>
    <n v="0.55000000000000004"/>
    <n v="6250"/>
    <n v="3437.5000000000005"/>
    <n v="1031.25"/>
    <n v="0.3"/>
  </r>
  <r>
    <x v="2"/>
    <n v="1128299"/>
    <x v="112"/>
    <x v="2"/>
    <x v="16"/>
    <s v="Honolulu"/>
    <x v="1"/>
    <n v="0.60000000000000009"/>
    <n v="7000"/>
    <n v="4200.0000000000009"/>
    <n v="1050.0000000000002"/>
    <n v="0.25"/>
  </r>
  <r>
    <x v="2"/>
    <n v="1128299"/>
    <x v="112"/>
    <x v="2"/>
    <x v="16"/>
    <s v="Honolulu"/>
    <x v="2"/>
    <n v="0.55000000000000004"/>
    <n v="5250"/>
    <n v="2887.5000000000005"/>
    <n v="866.25000000000011"/>
    <n v="0.3"/>
  </r>
  <r>
    <x v="2"/>
    <n v="1128299"/>
    <x v="112"/>
    <x v="2"/>
    <x v="16"/>
    <s v="Honolulu"/>
    <x v="3"/>
    <n v="0.65000000000000013"/>
    <n v="5000"/>
    <n v="3250.0000000000005"/>
    <n v="975.00000000000011"/>
    <n v="0.3"/>
  </r>
  <r>
    <x v="2"/>
    <n v="1128299"/>
    <x v="112"/>
    <x v="2"/>
    <x v="16"/>
    <s v="Honolulu"/>
    <x v="4"/>
    <n v="0.85000000000000009"/>
    <n v="4750"/>
    <n v="4037.5000000000005"/>
    <n v="807.50000000000011"/>
    <n v="0.2"/>
  </r>
  <r>
    <x v="2"/>
    <n v="1128299"/>
    <x v="112"/>
    <x v="2"/>
    <x v="16"/>
    <s v="Honolulu"/>
    <x v="5"/>
    <n v="0.90000000000000013"/>
    <n v="6000"/>
    <n v="5400.0000000000009"/>
    <n v="2430.0000000000005"/>
    <n v="0.45"/>
  </r>
  <r>
    <x v="2"/>
    <n v="1128299"/>
    <x v="113"/>
    <x v="2"/>
    <x v="16"/>
    <s v="Honolulu"/>
    <x v="0"/>
    <n v="0.75000000000000011"/>
    <n v="8000"/>
    <n v="6000.0000000000009"/>
    <n v="1800.0000000000002"/>
    <n v="0.3"/>
  </r>
  <r>
    <x v="2"/>
    <n v="1128299"/>
    <x v="113"/>
    <x v="2"/>
    <x v="16"/>
    <s v="Honolulu"/>
    <x v="1"/>
    <n v="0.8500000000000002"/>
    <n v="8000"/>
    <n v="6800.0000000000018"/>
    <n v="1700.0000000000005"/>
    <n v="0.25"/>
  </r>
  <r>
    <x v="2"/>
    <n v="1128299"/>
    <x v="113"/>
    <x v="2"/>
    <x v="16"/>
    <s v="Honolulu"/>
    <x v="2"/>
    <n v="0.80000000000000016"/>
    <n v="6000"/>
    <n v="4800.0000000000009"/>
    <n v="1440.0000000000002"/>
    <n v="0.3"/>
  </r>
  <r>
    <x v="2"/>
    <n v="1128299"/>
    <x v="113"/>
    <x v="2"/>
    <x v="16"/>
    <s v="Honolulu"/>
    <x v="3"/>
    <n v="0.80000000000000016"/>
    <n v="6000"/>
    <n v="4800.0000000000009"/>
    <n v="1440.0000000000002"/>
    <n v="0.3"/>
  </r>
  <r>
    <x v="2"/>
    <n v="1128299"/>
    <x v="113"/>
    <x v="2"/>
    <x v="16"/>
    <s v="Honolulu"/>
    <x v="4"/>
    <n v="0.90000000000000013"/>
    <n v="5250"/>
    <n v="4725.0000000000009"/>
    <n v="945.00000000000023"/>
    <n v="0.2"/>
  </r>
  <r>
    <x v="2"/>
    <n v="1128299"/>
    <x v="113"/>
    <x v="2"/>
    <x v="16"/>
    <s v="Honolulu"/>
    <x v="5"/>
    <n v="0.95000000000000018"/>
    <n v="6250"/>
    <n v="5937.5000000000009"/>
    <n v="2671.8750000000005"/>
    <n v="0.45"/>
  </r>
  <r>
    <x v="0"/>
    <n v="1185732"/>
    <x v="78"/>
    <x v="4"/>
    <x v="8"/>
    <s v="Orlando"/>
    <x v="0"/>
    <n v="0.45"/>
    <n v="8500"/>
    <n v="3825"/>
    <n v="1721.25"/>
    <n v="0.45"/>
  </r>
  <r>
    <x v="0"/>
    <n v="1185732"/>
    <x v="78"/>
    <x v="4"/>
    <x v="8"/>
    <s v="Orlando"/>
    <x v="1"/>
    <n v="0.45"/>
    <n v="6500"/>
    <n v="2925"/>
    <n v="1023.7499999999999"/>
    <n v="0.35"/>
  </r>
  <r>
    <x v="0"/>
    <n v="1185732"/>
    <x v="78"/>
    <x v="4"/>
    <x v="8"/>
    <s v="Orlando"/>
    <x v="2"/>
    <n v="0.35000000000000003"/>
    <n v="6500"/>
    <n v="2275"/>
    <n v="568.75"/>
    <n v="0.25"/>
  </r>
  <r>
    <x v="0"/>
    <n v="1185732"/>
    <x v="78"/>
    <x v="4"/>
    <x v="8"/>
    <s v="Orlando"/>
    <x v="3"/>
    <n v="0.39999999999999997"/>
    <n v="5000"/>
    <n v="1999.9999999999998"/>
    <n v="599.99999999999989"/>
    <n v="0.3"/>
  </r>
  <r>
    <x v="0"/>
    <n v="1185732"/>
    <x v="78"/>
    <x v="4"/>
    <x v="8"/>
    <s v="Orlando"/>
    <x v="4"/>
    <n v="0.55000000000000004"/>
    <n v="5500"/>
    <n v="3025.000000000000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899.9999999999998"/>
    <n v="569.99999999999989"/>
    <n v="0.3"/>
  </r>
  <r>
    <x v="0"/>
    <n v="1185732"/>
    <x v="79"/>
    <x v="4"/>
    <x v="8"/>
    <s v="Orlando"/>
    <x v="4"/>
    <n v="0.55000000000000004"/>
    <n v="5500"/>
    <n v="3025.000000000000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000000000002"/>
    <n v="503.12500000000006"/>
    <n v="0.25"/>
  </r>
  <r>
    <x v="0"/>
    <n v="1185732"/>
    <x v="80"/>
    <x v="4"/>
    <x v="8"/>
    <s v="Orlando"/>
    <x v="3"/>
    <n v="0.39999999999999997"/>
    <n v="4250"/>
    <n v="1699.9999999999998"/>
    <n v="509.99999999999989"/>
    <n v="0.3"/>
  </r>
  <r>
    <x v="0"/>
    <n v="1185732"/>
    <x v="80"/>
    <x v="4"/>
    <x v="8"/>
    <s v="Orlando"/>
    <x v="4"/>
    <n v="0.55000000000000004"/>
    <n v="4750"/>
    <n v="2612.5"/>
    <n v="914.37499999999989"/>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000000000002"/>
    <n v="459.37500000000006"/>
    <n v="0.25"/>
  </r>
  <r>
    <x v="0"/>
    <n v="1185732"/>
    <x v="81"/>
    <x v="4"/>
    <x v="8"/>
    <s v="Orlando"/>
    <x v="3"/>
    <n v="0.39999999999999997"/>
    <n v="4500"/>
    <n v="1799.9999999999998"/>
    <n v="539.99999999999989"/>
    <n v="0.3"/>
  </r>
  <r>
    <x v="0"/>
    <n v="1185732"/>
    <x v="81"/>
    <x v="4"/>
    <x v="8"/>
    <s v="Orlando"/>
    <x v="4"/>
    <n v="0.55000000000000004"/>
    <n v="4750"/>
    <n v="2612.5"/>
    <n v="914.37499999999989"/>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00000000000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00000000000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0000000000009"/>
    <n v="2537.5000000000005"/>
    <n v="0.5"/>
  </r>
  <r>
    <x v="0"/>
    <n v="1185732"/>
    <x v="84"/>
    <x v="4"/>
    <x v="8"/>
    <s v="Orlando"/>
    <x v="0"/>
    <n v="0.65"/>
    <n v="9500"/>
    <n v="6175"/>
    <n v="2778.75"/>
    <n v="0.45"/>
  </r>
  <r>
    <x v="0"/>
    <n v="1185732"/>
    <x v="84"/>
    <x v="4"/>
    <x v="8"/>
    <s v="Orlando"/>
    <x v="1"/>
    <n v="0.60000000000000009"/>
    <n v="7000"/>
    <n v="4200.0000000000009"/>
    <n v="1470.0000000000002"/>
    <n v="0.35"/>
  </r>
  <r>
    <x v="0"/>
    <n v="1185732"/>
    <x v="84"/>
    <x v="4"/>
    <x v="8"/>
    <s v="Orlando"/>
    <x v="2"/>
    <n v="0.55000000000000004"/>
    <n v="6250"/>
    <n v="3437.5000000000005"/>
    <n v="859.37500000000011"/>
    <n v="0.25"/>
  </r>
  <r>
    <x v="0"/>
    <n v="1185732"/>
    <x v="84"/>
    <x v="4"/>
    <x v="8"/>
    <s v="Orlando"/>
    <x v="3"/>
    <n v="0.55000000000000004"/>
    <n v="5750"/>
    <n v="3162.5000000000005"/>
    <n v="948.75000000000011"/>
    <n v="0.3"/>
  </r>
  <r>
    <x v="0"/>
    <n v="1185732"/>
    <x v="84"/>
    <x v="4"/>
    <x v="8"/>
    <s v="Orlando"/>
    <x v="4"/>
    <n v="0.65"/>
    <n v="6000"/>
    <n v="3900"/>
    <n v="1365"/>
    <n v="0.35"/>
  </r>
  <r>
    <x v="0"/>
    <n v="1185732"/>
    <x v="84"/>
    <x v="4"/>
    <x v="8"/>
    <s v="Orlando"/>
    <x v="5"/>
    <n v="0.70000000000000007"/>
    <n v="7750"/>
    <n v="5425.0000000000009"/>
    <n v="2712.5000000000005"/>
    <n v="0.5"/>
  </r>
  <r>
    <x v="0"/>
    <n v="1185732"/>
    <x v="85"/>
    <x v="4"/>
    <x v="8"/>
    <s v="Orlando"/>
    <x v="0"/>
    <n v="0.65"/>
    <n v="9250"/>
    <n v="6012.5"/>
    <n v="2705.625"/>
    <n v="0.45"/>
  </r>
  <r>
    <x v="0"/>
    <n v="1185732"/>
    <x v="85"/>
    <x v="4"/>
    <x v="8"/>
    <s v="Orlando"/>
    <x v="1"/>
    <n v="0.60000000000000009"/>
    <n v="7000"/>
    <n v="4200.0000000000009"/>
    <n v="1470.0000000000002"/>
    <n v="0.35"/>
  </r>
  <r>
    <x v="0"/>
    <n v="1185732"/>
    <x v="85"/>
    <x v="4"/>
    <x v="8"/>
    <s v="Orlando"/>
    <x v="2"/>
    <n v="0.55000000000000004"/>
    <n v="6250"/>
    <n v="3437.5000000000005"/>
    <n v="859.37500000000011"/>
    <n v="0.25"/>
  </r>
  <r>
    <x v="0"/>
    <n v="1185732"/>
    <x v="85"/>
    <x v="4"/>
    <x v="8"/>
    <s v="Orlando"/>
    <x v="3"/>
    <n v="0.45"/>
    <n v="5750"/>
    <n v="2587.5"/>
    <n v="776.25"/>
    <n v="0.3"/>
  </r>
  <r>
    <x v="0"/>
    <n v="1185732"/>
    <x v="85"/>
    <x v="4"/>
    <x v="8"/>
    <s v="Orlando"/>
    <x v="4"/>
    <n v="0.55000000000000004"/>
    <n v="5500"/>
    <n v="3025.0000000000005"/>
    <n v="1058.75"/>
    <n v="0.35"/>
  </r>
  <r>
    <x v="0"/>
    <n v="1185732"/>
    <x v="85"/>
    <x v="4"/>
    <x v="8"/>
    <s v="Orlando"/>
    <x v="5"/>
    <n v="0.60000000000000009"/>
    <n v="7250"/>
    <n v="4350.0000000000009"/>
    <n v="2175.0000000000005"/>
    <n v="0.5"/>
  </r>
  <r>
    <x v="0"/>
    <n v="1185732"/>
    <x v="86"/>
    <x v="4"/>
    <x v="8"/>
    <s v="Orlando"/>
    <x v="0"/>
    <n v="0.55000000000000004"/>
    <n v="8500"/>
    <n v="4675"/>
    <n v="2103.75"/>
    <n v="0.45"/>
  </r>
  <r>
    <x v="0"/>
    <n v="1185732"/>
    <x v="86"/>
    <x v="4"/>
    <x v="8"/>
    <s v="Orlando"/>
    <x v="1"/>
    <n v="0.50000000000000011"/>
    <n v="6500"/>
    <n v="3250.0000000000009"/>
    <n v="1137.5000000000002"/>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000000000005"/>
    <n v="1010.6250000000001"/>
    <n v="0.35"/>
  </r>
  <r>
    <x v="0"/>
    <n v="1185732"/>
    <x v="86"/>
    <x v="4"/>
    <x v="8"/>
    <s v="Orlando"/>
    <x v="5"/>
    <n v="0.60000000000000009"/>
    <n v="6250"/>
    <n v="3750.0000000000005"/>
    <n v="1875.0000000000002"/>
    <n v="0.5"/>
  </r>
  <r>
    <x v="0"/>
    <n v="1185732"/>
    <x v="87"/>
    <x v="4"/>
    <x v="8"/>
    <s v="Orlando"/>
    <x v="0"/>
    <n v="0.60000000000000009"/>
    <n v="8000"/>
    <n v="4800.0000000000009"/>
    <n v="2160.0000000000005"/>
    <n v="0.45"/>
  </r>
  <r>
    <x v="0"/>
    <n v="1185732"/>
    <x v="87"/>
    <x v="4"/>
    <x v="8"/>
    <s v="Orlando"/>
    <x v="1"/>
    <n v="0.50000000000000011"/>
    <n v="6250"/>
    <n v="3125.0000000000009"/>
    <n v="1093.7500000000002"/>
    <n v="0.35"/>
  </r>
  <r>
    <x v="0"/>
    <n v="1185732"/>
    <x v="87"/>
    <x v="4"/>
    <x v="8"/>
    <s v="Orlando"/>
    <x v="2"/>
    <n v="0.50000000000000011"/>
    <n v="5250"/>
    <n v="2625.0000000000005"/>
    <n v="656.25000000000011"/>
    <n v="0.25"/>
  </r>
  <r>
    <x v="0"/>
    <n v="1185732"/>
    <x v="87"/>
    <x v="4"/>
    <x v="8"/>
    <s v="Orlando"/>
    <x v="3"/>
    <n v="0.50000000000000011"/>
    <n v="5000"/>
    <n v="2500.0000000000005"/>
    <n v="750.00000000000011"/>
    <n v="0.3"/>
  </r>
  <r>
    <x v="0"/>
    <n v="1185732"/>
    <x v="87"/>
    <x v="4"/>
    <x v="8"/>
    <s v="Orlando"/>
    <x v="4"/>
    <n v="0.60000000000000009"/>
    <n v="5000"/>
    <n v="3000.0000000000005"/>
    <n v="1050"/>
    <n v="0.35"/>
  </r>
  <r>
    <x v="0"/>
    <n v="1185732"/>
    <x v="87"/>
    <x v="4"/>
    <x v="8"/>
    <s v="Orlando"/>
    <x v="5"/>
    <n v="0.65"/>
    <n v="6250"/>
    <n v="4062.5"/>
    <n v="2031.25"/>
    <n v="0.5"/>
  </r>
  <r>
    <x v="0"/>
    <n v="1185732"/>
    <x v="88"/>
    <x v="4"/>
    <x v="8"/>
    <s v="Orlando"/>
    <x v="0"/>
    <n v="0.60000000000000009"/>
    <n v="7750"/>
    <n v="4650.0000000000009"/>
    <n v="2092.5000000000005"/>
    <n v="0.45"/>
  </r>
  <r>
    <x v="0"/>
    <n v="1185732"/>
    <x v="88"/>
    <x v="4"/>
    <x v="8"/>
    <s v="Orlando"/>
    <x v="1"/>
    <n v="0.50000000000000011"/>
    <n v="6000"/>
    <n v="3000.0000000000005"/>
    <n v="1050"/>
    <n v="0.35"/>
  </r>
  <r>
    <x v="0"/>
    <n v="1185732"/>
    <x v="88"/>
    <x v="4"/>
    <x v="8"/>
    <s v="Orlando"/>
    <x v="2"/>
    <n v="0.50000000000000011"/>
    <n v="5450"/>
    <n v="2725.0000000000005"/>
    <n v="681.25000000000011"/>
    <n v="0.25"/>
  </r>
  <r>
    <x v="0"/>
    <n v="1185732"/>
    <x v="88"/>
    <x v="4"/>
    <x v="8"/>
    <s v="Orlando"/>
    <x v="3"/>
    <n v="0.50000000000000011"/>
    <n v="5750"/>
    <n v="2875.0000000000005"/>
    <n v="862.50000000000011"/>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000000000005"/>
    <n v="1299.375"/>
    <n v="0.35"/>
  </r>
  <r>
    <x v="0"/>
    <n v="1185732"/>
    <x v="89"/>
    <x v="4"/>
    <x v="8"/>
    <s v="Orlando"/>
    <x v="2"/>
    <n v="0.55000000000000004"/>
    <n v="6250"/>
    <n v="3437.5000000000005"/>
    <n v="859.37500000000011"/>
    <n v="0.25"/>
  </r>
  <r>
    <x v="0"/>
    <n v="1185732"/>
    <x v="89"/>
    <x v="4"/>
    <x v="8"/>
    <s v="Orlando"/>
    <x v="3"/>
    <n v="0.55000000000000004"/>
    <n v="5750"/>
    <n v="3162.5000000000005"/>
    <n v="948.75000000000011"/>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0000000000002"/>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0000000000002"/>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0000000000002"/>
    <n v="577.5"/>
    <n v="0.35"/>
  </r>
  <r>
    <x v="0"/>
    <n v="1185732"/>
    <x v="2"/>
    <x v="0"/>
    <x v="0"/>
    <s v="Albany"/>
    <x v="3"/>
    <n v="0.35"/>
    <n v="4000"/>
    <n v="1400"/>
    <n v="489.99999999999994"/>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0000000000002"/>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000000000005"/>
    <n v="708.75000000000011"/>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0000000000005"/>
    <n v="825.00000000000011"/>
    <n v="0.25"/>
  </r>
  <r>
    <x v="0"/>
    <n v="1185732"/>
    <x v="5"/>
    <x v="0"/>
    <x v="0"/>
    <s v="Albany"/>
    <x v="0"/>
    <n v="0.5"/>
    <n v="8500"/>
    <n v="4250"/>
    <n v="2125"/>
    <n v="0.5"/>
  </r>
  <r>
    <x v="0"/>
    <n v="1185732"/>
    <x v="5"/>
    <x v="0"/>
    <x v="0"/>
    <s v="Albany"/>
    <x v="1"/>
    <n v="0.45000000000000007"/>
    <n v="6000"/>
    <n v="2700.0000000000005"/>
    <n v="810.00000000000011"/>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0000000000005"/>
    <n v="893.75000000000011"/>
    <n v="0.25"/>
  </r>
  <r>
    <x v="0"/>
    <n v="1185732"/>
    <x v="6"/>
    <x v="0"/>
    <x v="0"/>
    <s v="Albany"/>
    <x v="0"/>
    <n v="0.5"/>
    <n v="8750"/>
    <n v="4375"/>
    <n v="2187.5"/>
    <n v="0.5"/>
  </r>
  <r>
    <x v="0"/>
    <n v="1185732"/>
    <x v="6"/>
    <x v="0"/>
    <x v="0"/>
    <s v="Albany"/>
    <x v="1"/>
    <n v="0.45000000000000007"/>
    <n v="6250"/>
    <n v="2812.5000000000005"/>
    <n v="843.75000000000011"/>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0000000000005"/>
    <n v="962.50000000000011"/>
    <n v="0.25"/>
  </r>
  <r>
    <x v="0"/>
    <n v="1185732"/>
    <x v="7"/>
    <x v="0"/>
    <x v="0"/>
    <s v="Albany"/>
    <x v="0"/>
    <n v="0.5"/>
    <n v="8500"/>
    <n v="4250"/>
    <n v="2125"/>
    <n v="0.5"/>
  </r>
  <r>
    <x v="0"/>
    <n v="1185732"/>
    <x v="7"/>
    <x v="0"/>
    <x v="0"/>
    <s v="Albany"/>
    <x v="1"/>
    <n v="0.45000000000000007"/>
    <n v="6250"/>
    <n v="2812.5000000000005"/>
    <n v="843.75000000000011"/>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000000000005"/>
    <n v="928.12500000000011"/>
    <n v="0.25"/>
  </r>
  <r>
    <x v="0"/>
    <n v="1185732"/>
    <x v="8"/>
    <x v="0"/>
    <x v="0"/>
    <s v="Albany"/>
    <x v="0"/>
    <n v="0.5"/>
    <n v="8000"/>
    <n v="4000"/>
    <n v="2000"/>
    <n v="0.5"/>
  </r>
  <r>
    <x v="0"/>
    <n v="1185732"/>
    <x v="8"/>
    <x v="0"/>
    <x v="0"/>
    <s v="Albany"/>
    <x v="1"/>
    <n v="0.45000000000000007"/>
    <n v="6000"/>
    <n v="2700.0000000000005"/>
    <n v="810.00000000000011"/>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0000000000005"/>
    <n v="825.00000000000011"/>
    <n v="0.25"/>
  </r>
  <r>
    <x v="0"/>
    <n v="1185732"/>
    <x v="9"/>
    <x v="0"/>
    <x v="0"/>
    <s v="Albany"/>
    <x v="0"/>
    <n v="0.55000000000000004"/>
    <n v="7750"/>
    <n v="4262.5"/>
    <n v="2131.25"/>
    <n v="0.5"/>
  </r>
  <r>
    <x v="0"/>
    <n v="1185732"/>
    <x v="9"/>
    <x v="0"/>
    <x v="0"/>
    <s v="Albany"/>
    <x v="1"/>
    <n v="0.45000000000000007"/>
    <n v="6000"/>
    <n v="2700.0000000000005"/>
    <n v="810.00000000000011"/>
    <n v="0.3"/>
  </r>
  <r>
    <x v="0"/>
    <n v="1185732"/>
    <x v="9"/>
    <x v="0"/>
    <x v="0"/>
    <s v="Albany"/>
    <x v="2"/>
    <n v="0.45000000000000007"/>
    <n v="5000"/>
    <n v="2250.0000000000005"/>
    <n v="787.50000000000011"/>
    <n v="0.35"/>
  </r>
  <r>
    <x v="0"/>
    <n v="1185732"/>
    <x v="9"/>
    <x v="0"/>
    <x v="0"/>
    <s v="Albany"/>
    <x v="3"/>
    <n v="0.45000000000000007"/>
    <n v="4750"/>
    <n v="2137.5000000000005"/>
    <n v="748.12500000000011"/>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000000000005"/>
    <n v="776.25000000000011"/>
    <n v="0.3"/>
  </r>
  <r>
    <x v="0"/>
    <n v="1185732"/>
    <x v="10"/>
    <x v="0"/>
    <x v="0"/>
    <s v="Albany"/>
    <x v="2"/>
    <n v="0.45000000000000007"/>
    <n v="5200"/>
    <n v="2340.0000000000005"/>
    <n v="819.00000000000011"/>
    <n v="0.35"/>
  </r>
  <r>
    <x v="0"/>
    <n v="1185732"/>
    <x v="10"/>
    <x v="0"/>
    <x v="0"/>
    <s v="Albany"/>
    <x v="3"/>
    <n v="0.45000000000000007"/>
    <n v="5000"/>
    <n v="2250.0000000000005"/>
    <n v="787.50000000000011"/>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0000000000005"/>
    <n v="810.00000000000011"/>
    <n v="0.3"/>
  </r>
  <r>
    <x v="0"/>
    <n v="1185732"/>
    <x v="11"/>
    <x v="0"/>
    <x v="0"/>
    <s v="Albany"/>
    <x v="2"/>
    <n v="0.45000000000000007"/>
    <n v="5500"/>
    <n v="2475.0000000000005"/>
    <n v="866.25000000000011"/>
    <n v="0.35"/>
  </r>
  <r>
    <x v="0"/>
    <n v="1185732"/>
    <x v="11"/>
    <x v="0"/>
    <x v="0"/>
    <s v="Albany"/>
    <x v="3"/>
    <n v="0.45000000000000007"/>
    <n v="5000"/>
    <n v="2250.0000000000005"/>
    <n v="787.50000000000011"/>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0000000000002"/>
    <n v="367.50000000000006"/>
    <n v="0.35"/>
  </r>
  <r>
    <x v="2"/>
    <n v="1128299"/>
    <x v="145"/>
    <x v="2"/>
    <x v="17"/>
    <s v="Cheyenne"/>
    <x v="1"/>
    <n v="0.4"/>
    <n v="3500"/>
    <n v="1400"/>
    <n v="489.99999999999994"/>
    <n v="0.35"/>
  </r>
  <r>
    <x v="2"/>
    <n v="1128299"/>
    <x v="145"/>
    <x v="2"/>
    <x v="17"/>
    <s v="Cheyenne"/>
    <x v="2"/>
    <n v="0.4"/>
    <n v="3500"/>
    <n v="1400"/>
    <n v="489.99999999999994"/>
    <n v="0.35"/>
  </r>
  <r>
    <x v="2"/>
    <n v="1128299"/>
    <x v="145"/>
    <x v="2"/>
    <x v="17"/>
    <s v="Cheyenne"/>
    <x v="3"/>
    <n v="0.4"/>
    <n v="2000"/>
    <n v="800"/>
    <n v="280"/>
    <n v="0.35"/>
  </r>
  <r>
    <x v="2"/>
    <n v="1128299"/>
    <x v="145"/>
    <x v="2"/>
    <x v="17"/>
    <s v="Cheyenne"/>
    <x v="4"/>
    <n v="0.45000000000000007"/>
    <n v="1500"/>
    <n v="675.00000000000011"/>
    <n v="270.00000000000006"/>
    <n v="0.4"/>
  </r>
  <r>
    <x v="2"/>
    <n v="1128299"/>
    <x v="145"/>
    <x v="2"/>
    <x v="17"/>
    <s v="Cheyenne"/>
    <x v="5"/>
    <n v="0.4"/>
    <n v="4000"/>
    <n v="1600"/>
    <n v="480"/>
    <n v="0.3"/>
  </r>
  <r>
    <x v="2"/>
    <n v="1128299"/>
    <x v="146"/>
    <x v="2"/>
    <x v="17"/>
    <s v="Cheyenne"/>
    <x v="0"/>
    <n v="0.30000000000000004"/>
    <n v="4500"/>
    <n v="1350.0000000000002"/>
    <n v="472.50000000000006"/>
    <n v="0.35"/>
  </r>
  <r>
    <x v="2"/>
    <n v="1128299"/>
    <x v="146"/>
    <x v="2"/>
    <x v="17"/>
    <s v="Cheyenne"/>
    <x v="1"/>
    <n v="0.4"/>
    <n v="3500"/>
    <n v="1400"/>
    <n v="489.99999999999994"/>
    <n v="0.35"/>
  </r>
  <r>
    <x v="2"/>
    <n v="1128299"/>
    <x v="146"/>
    <x v="2"/>
    <x v="17"/>
    <s v="Cheyenne"/>
    <x v="2"/>
    <n v="0.4"/>
    <n v="3500"/>
    <n v="1400"/>
    <n v="489.99999999999994"/>
    <n v="0.35"/>
  </r>
  <r>
    <x v="2"/>
    <n v="1128299"/>
    <x v="146"/>
    <x v="2"/>
    <x v="17"/>
    <s v="Cheyenne"/>
    <x v="3"/>
    <n v="0.4"/>
    <n v="2000"/>
    <n v="800"/>
    <n v="280"/>
    <n v="0.35"/>
  </r>
  <r>
    <x v="2"/>
    <n v="1128299"/>
    <x v="146"/>
    <x v="2"/>
    <x v="17"/>
    <s v="Cheyenne"/>
    <x v="4"/>
    <n v="0.45000000000000007"/>
    <n v="1250"/>
    <n v="562.50000000000011"/>
    <n v="225.00000000000006"/>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4.9999999999998"/>
    <n v="673.74999999999989"/>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499999999989"/>
    <n v="0.35"/>
  </r>
  <r>
    <x v="2"/>
    <n v="1128299"/>
    <x v="148"/>
    <x v="2"/>
    <x v="17"/>
    <s v="Cheyenne"/>
    <x v="1"/>
    <n v="0.60000000000000009"/>
    <n v="2750"/>
    <n v="1650.0000000000002"/>
    <n v="577.5"/>
    <n v="0.35"/>
  </r>
  <r>
    <x v="2"/>
    <n v="1128299"/>
    <x v="148"/>
    <x v="2"/>
    <x v="17"/>
    <s v="Cheyenne"/>
    <x v="2"/>
    <n v="0.60000000000000009"/>
    <n v="3250"/>
    <n v="1950.0000000000002"/>
    <n v="682.5"/>
    <n v="0.35"/>
  </r>
  <r>
    <x v="2"/>
    <n v="1128299"/>
    <x v="148"/>
    <x v="2"/>
    <x v="17"/>
    <s v="Cheyenne"/>
    <x v="3"/>
    <n v="0.45000000000000007"/>
    <n v="2250"/>
    <n v="1012.5000000000001"/>
    <n v="354.375"/>
    <n v="0.35"/>
  </r>
  <r>
    <x v="2"/>
    <n v="1128299"/>
    <x v="148"/>
    <x v="2"/>
    <x v="17"/>
    <s v="Cheyenne"/>
    <x v="4"/>
    <n v="0.50000000000000011"/>
    <n v="1250"/>
    <n v="625.00000000000011"/>
    <n v="250.00000000000006"/>
    <n v="0.4"/>
  </r>
  <r>
    <x v="2"/>
    <n v="1128299"/>
    <x v="148"/>
    <x v="2"/>
    <x v="17"/>
    <s v="Cheyenne"/>
    <x v="5"/>
    <n v="0.65000000000000013"/>
    <n v="3000"/>
    <n v="1950.0000000000005"/>
    <n v="585.00000000000011"/>
    <n v="0.3"/>
  </r>
  <r>
    <x v="2"/>
    <n v="1128299"/>
    <x v="149"/>
    <x v="2"/>
    <x v="17"/>
    <s v="Cheyenne"/>
    <x v="0"/>
    <n v="0.5"/>
    <n v="5000"/>
    <n v="2500"/>
    <n v="875"/>
    <n v="0.35"/>
  </r>
  <r>
    <x v="2"/>
    <n v="1128299"/>
    <x v="149"/>
    <x v="2"/>
    <x v="17"/>
    <s v="Cheyenne"/>
    <x v="1"/>
    <n v="0.55000000000000004"/>
    <n v="3500"/>
    <n v="1925.0000000000002"/>
    <n v="673.75"/>
    <n v="0.35"/>
  </r>
  <r>
    <x v="2"/>
    <n v="1128299"/>
    <x v="149"/>
    <x v="2"/>
    <x v="17"/>
    <s v="Cheyenne"/>
    <x v="2"/>
    <n v="0.55000000000000004"/>
    <n v="3500"/>
    <n v="1925.0000000000002"/>
    <n v="673.75"/>
    <n v="0.35"/>
  </r>
  <r>
    <x v="2"/>
    <n v="1128299"/>
    <x v="149"/>
    <x v="2"/>
    <x v="17"/>
    <s v="Cheyenne"/>
    <x v="3"/>
    <n v="0.5"/>
    <n v="2750"/>
    <n v="1375"/>
    <n v="481.24999999999994"/>
    <n v="0.35"/>
  </r>
  <r>
    <x v="2"/>
    <n v="1128299"/>
    <x v="149"/>
    <x v="2"/>
    <x v="17"/>
    <s v="Cheyenne"/>
    <x v="4"/>
    <n v="0.44999999999999996"/>
    <n v="1750"/>
    <n v="787.49999999999989"/>
    <n v="315"/>
    <n v="0.4"/>
  </r>
  <r>
    <x v="2"/>
    <n v="1128299"/>
    <x v="149"/>
    <x v="2"/>
    <x v="17"/>
    <s v="Cheyenne"/>
    <x v="5"/>
    <n v="0.6"/>
    <n v="5250"/>
    <n v="3150"/>
    <n v="945"/>
    <n v="0.3"/>
  </r>
  <r>
    <x v="2"/>
    <n v="1128299"/>
    <x v="150"/>
    <x v="2"/>
    <x v="17"/>
    <s v="Cheyenne"/>
    <x v="0"/>
    <n v="0.54999999999999993"/>
    <n v="7750"/>
    <n v="4262.4999999999991"/>
    <n v="1491.8749999999995"/>
    <n v="0.35"/>
  </r>
  <r>
    <x v="2"/>
    <n v="1128299"/>
    <x v="150"/>
    <x v="2"/>
    <x v="17"/>
    <s v="Cheyenne"/>
    <x v="1"/>
    <n v="0.64999999999999991"/>
    <n v="6500"/>
    <n v="4224.9999999999991"/>
    <n v="1478.7499999999995"/>
    <n v="0.35"/>
  </r>
  <r>
    <x v="2"/>
    <n v="1128299"/>
    <x v="150"/>
    <x v="2"/>
    <x v="17"/>
    <s v="Cheyenne"/>
    <x v="2"/>
    <n v="0.79999999999999993"/>
    <n v="6500"/>
    <n v="5200"/>
    <n v="1819.9999999999998"/>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4999999999998"/>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000000000000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0000000000005"/>
    <n v="787.50000000000011"/>
    <n v="0.35"/>
  </r>
  <r>
    <x v="2"/>
    <n v="1128299"/>
    <x v="153"/>
    <x v="2"/>
    <x v="17"/>
    <s v="Cheyenne"/>
    <x v="1"/>
    <n v="0.55000000000000016"/>
    <n v="4500"/>
    <n v="2475.0000000000009"/>
    <n v="866.25000000000023"/>
    <n v="0.35"/>
  </r>
  <r>
    <x v="2"/>
    <n v="1128299"/>
    <x v="153"/>
    <x v="2"/>
    <x v="17"/>
    <s v="Cheyenne"/>
    <x v="2"/>
    <n v="0.50000000000000011"/>
    <n v="2500"/>
    <n v="1250.0000000000002"/>
    <n v="437.50000000000006"/>
    <n v="0.35"/>
  </r>
  <r>
    <x v="2"/>
    <n v="1128299"/>
    <x v="153"/>
    <x v="2"/>
    <x v="17"/>
    <s v="Cheyenne"/>
    <x v="3"/>
    <n v="0.50000000000000011"/>
    <n v="2000"/>
    <n v="1000.0000000000002"/>
    <n v="350.00000000000006"/>
    <n v="0.35"/>
  </r>
  <r>
    <x v="2"/>
    <n v="1128299"/>
    <x v="153"/>
    <x v="2"/>
    <x v="17"/>
    <s v="Cheyenne"/>
    <x v="4"/>
    <n v="0.60000000000000009"/>
    <n v="2250"/>
    <n v="1350.0000000000002"/>
    <n v="540.00000000000011"/>
    <n v="0.4"/>
  </r>
  <r>
    <x v="2"/>
    <n v="1128299"/>
    <x v="153"/>
    <x v="2"/>
    <x v="17"/>
    <s v="Cheyenne"/>
    <x v="5"/>
    <n v="0.44999999999999996"/>
    <n v="2500"/>
    <n v="1125"/>
    <n v="337.5"/>
    <n v="0.3"/>
  </r>
  <r>
    <x v="2"/>
    <n v="1128299"/>
    <x v="154"/>
    <x v="2"/>
    <x v="17"/>
    <s v="Cheyenne"/>
    <x v="0"/>
    <n v="0.4"/>
    <n v="3500"/>
    <n v="1400"/>
    <n v="489.99999999999994"/>
    <n v="0.35"/>
  </r>
  <r>
    <x v="2"/>
    <n v="1128299"/>
    <x v="154"/>
    <x v="2"/>
    <x v="17"/>
    <s v="Cheyenne"/>
    <x v="1"/>
    <n v="0.55000000000000016"/>
    <n v="5250"/>
    <n v="2887.5000000000009"/>
    <n v="1010.6250000000002"/>
    <n v="0.35"/>
  </r>
  <r>
    <x v="2"/>
    <n v="1128299"/>
    <x v="154"/>
    <x v="2"/>
    <x v="17"/>
    <s v="Cheyenne"/>
    <x v="2"/>
    <n v="0.50000000000000011"/>
    <n v="3500"/>
    <n v="1750.0000000000005"/>
    <n v="612.50000000000011"/>
    <n v="0.35"/>
  </r>
  <r>
    <x v="2"/>
    <n v="1128299"/>
    <x v="154"/>
    <x v="2"/>
    <x v="17"/>
    <s v="Cheyenne"/>
    <x v="3"/>
    <n v="0.45000000000000007"/>
    <n v="3250"/>
    <n v="1462.5000000000002"/>
    <n v="511.87500000000006"/>
    <n v="0.35"/>
  </r>
  <r>
    <x v="2"/>
    <n v="1128299"/>
    <x v="154"/>
    <x v="2"/>
    <x v="17"/>
    <s v="Cheyenne"/>
    <x v="4"/>
    <n v="0.55000000000000004"/>
    <n v="3000"/>
    <n v="1650.0000000000002"/>
    <n v="660.00000000000011"/>
    <n v="0.4"/>
  </r>
  <r>
    <x v="2"/>
    <n v="1128299"/>
    <x v="154"/>
    <x v="2"/>
    <x v="17"/>
    <s v="Cheyenne"/>
    <x v="5"/>
    <n v="0.60000000000000009"/>
    <n v="3500"/>
    <n v="2100.0000000000005"/>
    <n v="630.00000000000011"/>
    <n v="0.3"/>
  </r>
  <r>
    <x v="2"/>
    <n v="1128299"/>
    <x v="155"/>
    <x v="2"/>
    <x v="17"/>
    <s v="Cheyenne"/>
    <x v="0"/>
    <n v="0.45000000000000007"/>
    <n v="5750"/>
    <n v="2587.5000000000005"/>
    <n v="905.62500000000011"/>
    <n v="0.35"/>
  </r>
  <r>
    <x v="2"/>
    <n v="1128299"/>
    <x v="155"/>
    <x v="2"/>
    <x v="17"/>
    <s v="Cheyenne"/>
    <x v="1"/>
    <n v="0.50000000000000011"/>
    <n v="6500"/>
    <n v="3250.0000000000009"/>
    <n v="1137.5000000000002"/>
    <n v="0.35"/>
  </r>
  <r>
    <x v="2"/>
    <n v="1128299"/>
    <x v="155"/>
    <x v="2"/>
    <x v="17"/>
    <s v="Cheyenne"/>
    <x v="2"/>
    <n v="0.45000000000000007"/>
    <n v="4750"/>
    <n v="2137.5000000000005"/>
    <n v="748.12500000000011"/>
    <n v="0.35"/>
  </r>
  <r>
    <x v="2"/>
    <n v="1128299"/>
    <x v="155"/>
    <x v="2"/>
    <x v="17"/>
    <s v="Cheyenne"/>
    <x v="3"/>
    <n v="0.55000000000000016"/>
    <n v="4500"/>
    <n v="2475.0000000000009"/>
    <n v="866.25000000000023"/>
    <n v="0.35"/>
  </r>
  <r>
    <x v="2"/>
    <n v="1128299"/>
    <x v="155"/>
    <x v="2"/>
    <x v="17"/>
    <s v="Cheyenne"/>
    <x v="4"/>
    <n v="0.75000000000000011"/>
    <n v="4250"/>
    <n v="3187.5000000000005"/>
    <n v="1275.0000000000002"/>
    <n v="0.4"/>
  </r>
  <r>
    <x v="2"/>
    <n v="1128299"/>
    <x v="155"/>
    <x v="2"/>
    <x v="17"/>
    <s v="Cheyenne"/>
    <x v="5"/>
    <n v="0.80000000000000016"/>
    <n v="5500"/>
    <n v="4400.0000000000009"/>
    <n v="1320.0000000000002"/>
    <n v="0.3"/>
  </r>
  <r>
    <x v="2"/>
    <n v="1128299"/>
    <x v="156"/>
    <x v="2"/>
    <x v="17"/>
    <s v="Cheyenne"/>
    <x v="0"/>
    <n v="0.65000000000000013"/>
    <n v="7500"/>
    <n v="4875.0000000000009"/>
    <n v="1706.2500000000002"/>
    <n v="0.35"/>
  </r>
  <r>
    <x v="2"/>
    <n v="1128299"/>
    <x v="156"/>
    <x v="2"/>
    <x v="17"/>
    <s v="Cheyenne"/>
    <x v="1"/>
    <n v="0.75000000000000022"/>
    <n v="7500"/>
    <n v="5625.0000000000018"/>
    <n v="1968.7500000000005"/>
    <n v="0.35"/>
  </r>
  <r>
    <x v="2"/>
    <n v="1128299"/>
    <x v="156"/>
    <x v="2"/>
    <x v="17"/>
    <s v="Cheyenne"/>
    <x v="2"/>
    <n v="0.70000000000000018"/>
    <n v="5500"/>
    <n v="3850.0000000000009"/>
    <n v="1347.5000000000002"/>
    <n v="0.35"/>
  </r>
  <r>
    <x v="2"/>
    <n v="1128299"/>
    <x v="156"/>
    <x v="2"/>
    <x v="17"/>
    <s v="Cheyenne"/>
    <x v="3"/>
    <n v="0.70000000000000018"/>
    <n v="5500"/>
    <n v="3850.0000000000009"/>
    <n v="1347.5000000000002"/>
    <n v="0.35"/>
  </r>
  <r>
    <x v="2"/>
    <n v="1128299"/>
    <x v="156"/>
    <x v="2"/>
    <x v="17"/>
    <s v="Cheyenne"/>
    <x v="4"/>
    <n v="0.80000000000000016"/>
    <n v="4750"/>
    <n v="3800.0000000000009"/>
    <n v="1520.0000000000005"/>
    <n v="0.4"/>
  </r>
  <r>
    <x v="2"/>
    <n v="1128299"/>
    <x v="156"/>
    <x v="2"/>
    <x v="17"/>
    <s v="Cheyenne"/>
    <x v="5"/>
    <n v="0.8500000000000002"/>
    <n v="5750"/>
    <n v="4887.5000000000009"/>
    <n v="1466.2500000000002"/>
    <n v="0.3"/>
  </r>
  <r>
    <x v="0"/>
    <n v="1185732"/>
    <x v="157"/>
    <x v="4"/>
    <x v="18"/>
    <s v="Richmond"/>
    <x v="0"/>
    <n v="0.35"/>
    <n v="7500"/>
    <n v="2625"/>
    <n v="1312.5"/>
    <n v="0.5"/>
  </r>
  <r>
    <x v="0"/>
    <n v="1185732"/>
    <x v="157"/>
    <x v="4"/>
    <x v="18"/>
    <s v="Richmond"/>
    <x v="1"/>
    <n v="0.35"/>
    <n v="5500"/>
    <n v="1924.9999999999998"/>
    <n v="769.99999999999989"/>
    <n v="0.39999999999999997"/>
  </r>
  <r>
    <x v="0"/>
    <n v="1185732"/>
    <x v="157"/>
    <x v="4"/>
    <x v="18"/>
    <s v="Richmond"/>
    <x v="2"/>
    <n v="0.25"/>
    <n v="5500"/>
    <n v="1375"/>
    <n v="412.5"/>
    <n v="0.3"/>
  </r>
  <r>
    <x v="0"/>
    <n v="1185732"/>
    <x v="157"/>
    <x v="4"/>
    <x v="18"/>
    <s v="Richmond"/>
    <x v="3"/>
    <n v="0.29999999999999993"/>
    <n v="4000"/>
    <n v="1199.9999999999998"/>
    <n v="419.99999999999989"/>
    <n v="0.35"/>
  </r>
  <r>
    <x v="0"/>
    <n v="1185732"/>
    <x v="157"/>
    <x v="4"/>
    <x v="18"/>
    <s v="Richmond"/>
    <x v="4"/>
    <n v="0.45000000000000007"/>
    <n v="4500"/>
    <n v="2025.0000000000002"/>
    <n v="810"/>
    <n v="0.39999999999999997"/>
  </r>
  <r>
    <x v="0"/>
    <n v="1185732"/>
    <x v="157"/>
    <x v="4"/>
    <x v="18"/>
    <s v="Richmond"/>
    <x v="5"/>
    <n v="0.35"/>
    <n v="5500"/>
    <n v="1924.9999999999998"/>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4.9999999999998"/>
    <n v="393.74999999999989"/>
    <n v="0.35"/>
  </r>
  <r>
    <x v="0"/>
    <n v="1185732"/>
    <x v="103"/>
    <x v="4"/>
    <x v="18"/>
    <s v="Richmond"/>
    <x v="4"/>
    <n v="0.45000000000000007"/>
    <n v="4500"/>
    <n v="2025.0000000000002"/>
    <n v="810"/>
    <n v="0.39999999999999997"/>
  </r>
  <r>
    <x v="0"/>
    <n v="1185732"/>
    <x v="103"/>
    <x v="4"/>
    <x v="18"/>
    <s v="Richmond"/>
    <x v="5"/>
    <n v="0.35"/>
    <n v="5500"/>
    <n v="1924.9999999999998"/>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4.99999999999977"/>
    <n v="341.24999999999989"/>
    <n v="0.35"/>
  </r>
  <r>
    <x v="0"/>
    <n v="1185732"/>
    <x v="158"/>
    <x v="4"/>
    <x v="18"/>
    <s v="Richmond"/>
    <x v="4"/>
    <n v="0.45000000000000007"/>
    <n v="3750"/>
    <n v="1687.5000000000002"/>
    <n v="675"/>
    <n v="0.39999999999999997"/>
  </r>
  <r>
    <x v="0"/>
    <n v="1185732"/>
    <x v="158"/>
    <x v="4"/>
    <x v="18"/>
    <s v="Richmond"/>
    <x v="5"/>
    <n v="0.35"/>
    <n v="4750"/>
    <n v="1662.5"/>
    <n v="914.37500000000011"/>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0000000000002"/>
    <n v="405.00000000000006"/>
    <n v="0.3"/>
  </r>
  <r>
    <x v="0"/>
    <n v="1185732"/>
    <x v="159"/>
    <x v="4"/>
    <x v="18"/>
    <s v="Richmond"/>
    <x v="3"/>
    <n v="0.35"/>
    <n v="3750"/>
    <n v="1312.5"/>
    <n v="459.37499999999994"/>
    <n v="0.35"/>
  </r>
  <r>
    <x v="0"/>
    <n v="1185732"/>
    <x v="159"/>
    <x v="4"/>
    <x v="18"/>
    <s v="Richmond"/>
    <x v="4"/>
    <n v="0.5"/>
    <n v="4000"/>
    <n v="2000"/>
    <n v="799.99999999999989"/>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999.99999999999989"/>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4999999999995"/>
    <n v="1044.9999999999998"/>
    <n v="0.39999999999999997"/>
  </r>
  <r>
    <x v="0"/>
    <n v="1185732"/>
    <x v="160"/>
    <x v="4"/>
    <x v="18"/>
    <s v="Richmond"/>
    <x v="5"/>
    <n v="0.6"/>
    <n v="5750"/>
    <n v="3450"/>
    <n v="1897.5000000000002"/>
    <n v="0.55000000000000004"/>
  </r>
  <r>
    <x v="0"/>
    <n v="1185732"/>
    <x v="107"/>
    <x v="4"/>
    <x v="18"/>
    <s v="Richmond"/>
    <x v="0"/>
    <n v="0.54999999999999993"/>
    <n v="8250"/>
    <n v="4537.4999999999991"/>
    <n v="2268.749999999999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0000000000005"/>
    <n v="1430"/>
    <n v="0.39999999999999997"/>
  </r>
  <r>
    <x v="0"/>
    <n v="1185732"/>
    <x v="161"/>
    <x v="4"/>
    <x v="18"/>
    <s v="Richmond"/>
    <x v="2"/>
    <n v="0.5"/>
    <n v="5750"/>
    <n v="2875"/>
    <n v="862.5"/>
    <n v="0.3"/>
  </r>
  <r>
    <x v="0"/>
    <n v="1185732"/>
    <x v="161"/>
    <x v="4"/>
    <x v="18"/>
    <s v="Richmond"/>
    <x v="3"/>
    <n v="0.5"/>
    <n v="5250"/>
    <n v="2625"/>
    <n v="918.74999999999989"/>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0000000000005"/>
    <n v="1430"/>
    <n v="0.39999999999999997"/>
  </r>
  <r>
    <x v="0"/>
    <n v="1185732"/>
    <x v="162"/>
    <x v="4"/>
    <x v="18"/>
    <s v="Richmond"/>
    <x v="2"/>
    <n v="0.45000000000000007"/>
    <n v="5750"/>
    <n v="2587.5000000000005"/>
    <n v="776.25000000000011"/>
    <n v="0.3"/>
  </r>
  <r>
    <x v="0"/>
    <n v="1185732"/>
    <x v="162"/>
    <x v="4"/>
    <x v="18"/>
    <s v="Richmond"/>
    <x v="3"/>
    <n v="0.35"/>
    <n v="5250"/>
    <n v="1837.4999999999998"/>
    <n v="643.12499999999989"/>
    <n v="0.35"/>
  </r>
  <r>
    <x v="0"/>
    <n v="1185732"/>
    <x v="162"/>
    <x v="4"/>
    <x v="18"/>
    <s v="Richmond"/>
    <x v="4"/>
    <n v="0.45000000000000007"/>
    <n v="5000"/>
    <n v="2250.0000000000005"/>
    <n v="900.00000000000011"/>
    <n v="0.39999999999999997"/>
  </r>
  <r>
    <x v="0"/>
    <n v="1185732"/>
    <x v="162"/>
    <x v="4"/>
    <x v="18"/>
    <s v="Richmond"/>
    <x v="5"/>
    <n v="0.50000000000000011"/>
    <n v="6750"/>
    <n v="3375.0000000000009"/>
    <n v="1856.2500000000007"/>
    <n v="0.55000000000000004"/>
  </r>
  <r>
    <x v="0"/>
    <n v="1185732"/>
    <x v="163"/>
    <x v="4"/>
    <x v="18"/>
    <s v="Richmond"/>
    <x v="0"/>
    <n v="0.45000000000000007"/>
    <n v="8000"/>
    <n v="3600.0000000000005"/>
    <n v="1800.0000000000002"/>
    <n v="0.5"/>
  </r>
  <r>
    <x v="0"/>
    <n v="1185732"/>
    <x v="163"/>
    <x v="4"/>
    <x v="18"/>
    <s v="Richmond"/>
    <x v="1"/>
    <n v="0.40000000000000013"/>
    <n v="6000"/>
    <n v="2400.0000000000009"/>
    <n v="960.00000000000023"/>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000000000005"/>
    <n v="855.00000000000011"/>
    <n v="0.39999999999999997"/>
  </r>
  <r>
    <x v="0"/>
    <n v="1185732"/>
    <x v="163"/>
    <x v="4"/>
    <x v="18"/>
    <s v="Richmond"/>
    <x v="5"/>
    <n v="0.50000000000000011"/>
    <n v="5750"/>
    <n v="2875.0000000000005"/>
    <n v="1581.2500000000005"/>
    <n v="0.55000000000000004"/>
  </r>
  <r>
    <x v="0"/>
    <n v="1185732"/>
    <x v="111"/>
    <x v="4"/>
    <x v="18"/>
    <s v="Richmond"/>
    <x v="0"/>
    <n v="0.50000000000000011"/>
    <n v="7500"/>
    <n v="3750.0000000000009"/>
    <n v="1875.0000000000005"/>
    <n v="0.5"/>
  </r>
  <r>
    <x v="0"/>
    <n v="1185732"/>
    <x v="111"/>
    <x v="4"/>
    <x v="18"/>
    <s v="Richmond"/>
    <x v="1"/>
    <n v="0.40000000000000013"/>
    <n v="5750"/>
    <n v="2300.0000000000009"/>
    <n v="920.00000000000034"/>
    <n v="0.39999999999999997"/>
  </r>
  <r>
    <x v="0"/>
    <n v="1185732"/>
    <x v="111"/>
    <x v="4"/>
    <x v="18"/>
    <s v="Richmond"/>
    <x v="2"/>
    <n v="0.40000000000000013"/>
    <n v="4250"/>
    <n v="1700.0000000000005"/>
    <n v="510.00000000000011"/>
    <n v="0.3"/>
  </r>
  <r>
    <x v="0"/>
    <n v="1185732"/>
    <x v="111"/>
    <x v="4"/>
    <x v="18"/>
    <s v="Richmond"/>
    <x v="3"/>
    <n v="0.40000000000000013"/>
    <n v="4000"/>
    <n v="1600.0000000000005"/>
    <n v="560.00000000000011"/>
    <n v="0.35"/>
  </r>
  <r>
    <x v="0"/>
    <n v="1185732"/>
    <x v="111"/>
    <x v="4"/>
    <x v="18"/>
    <s v="Richmond"/>
    <x v="4"/>
    <n v="0.50000000000000011"/>
    <n v="4000"/>
    <n v="2000.0000000000005"/>
    <n v="800.00000000000011"/>
    <n v="0.39999999999999997"/>
  </r>
  <r>
    <x v="0"/>
    <n v="1185732"/>
    <x v="111"/>
    <x v="4"/>
    <x v="18"/>
    <s v="Richmond"/>
    <x v="5"/>
    <n v="0.55000000000000004"/>
    <n v="5250"/>
    <n v="2887.5000000000005"/>
    <n v="1588.1250000000005"/>
    <n v="0.55000000000000004"/>
  </r>
  <r>
    <x v="0"/>
    <n v="1185732"/>
    <x v="164"/>
    <x v="4"/>
    <x v="18"/>
    <s v="Richmond"/>
    <x v="0"/>
    <n v="0.50000000000000011"/>
    <n v="6750"/>
    <n v="3375.0000000000009"/>
    <n v="1687.5000000000005"/>
    <n v="0.5"/>
  </r>
  <r>
    <x v="0"/>
    <n v="1185732"/>
    <x v="164"/>
    <x v="4"/>
    <x v="18"/>
    <s v="Richmond"/>
    <x v="1"/>
    <n v="0.45000000000000012"/>
    <n v="5000"/>
    <n v="2250.0000000000005"/>
    <n v="900.00000000000011"/>
    <n v="0.39999999999999997"/>
  </r>
  <r>
    <x v="0"/>
    <n v="1185732"/>
    <x v="164"/>
    <x v="4"/>
    <x v="18"/>
    <s v="Richmond"/>
    <x v="2"/>
    <n v="0.45000000000000012"/>
    <n v="4450"/>
    <n v="2002.5000000000005"/>
    <n v="600.75000000000011"/>
    <n v="0.3"/>
  </r>
  <r>
    <x v="0"/>
    <n v="1185732"/>
    <x v="164"/>
    <x v="4"/>
    <x v="18"/>
    <s v="Richmond"/>
    <x v="3"/>
    <n v="0.45000000000000012"/>
    <n v="4750"/>
    <n v="2137.5000000000005"/>
    <n v="748.12500000000011"/>
    <n v="0.35"/>
  </r>
  <r>
    <x v="0"/>
    <n v="1185732"/>
    <x v="164"/>
    <x v="4"/>
    <x v="18"/>
    <s v="Richmond"/>
    <x v="4"/>
    <n v="0.6"/>
    <n v="4500"/>
    <n v="2700"/>
    <n v="1080"/>
    <n v="0.39999999999999997"/>
  </r>
  <r>
    <x v="0"/>
    <n v="1185732"/>
    <x v="164"/>
    <x v="4"/>
    <x v="18"/>
    <s v="Richmond"/>
    <x v="5"/>
    <n v="0.64999999999999991"/>
    <n v="6250"/>
    <n v="4062.499999999999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49999999999989"/>
    <n v="0.35"/>
  </r>
  <r>
    <x v="0"/>
    <n v="1185732"/>
    <x v="165"/>
    <x v="4"/>
    <x v="18"/>
    <s v="Richmond"/>
    <x v="4"/>
    <n v="0.6"/>
    <n v="5500"/>
    <n v="3300"/>
    <n v="1320"/>
    <n v="0.39999999999999997"/>
  </r>
  <r>
    <x v="0"/>
    <n v="1185732"/>
    <x v="165"/>
    <x v="4"/>
    <x v="18"/>
    <s v="Richmond"/>
    <x v="5"/>
    <n v="0.64999999999999991"/>
    <n v="6500"/>
    <n v="4224.9999999999991"/>
    <n v="2323.749999999999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0000000000011"/>
    <n v="275.00000000000006"/>
    <n v="0.4"/>
  </r>
  <r>
    <x v="0"/>
    <n v="1185732"/>
    <x v="166"/>
    <x v="3"/>
    <x v="19"/>
    <s v="Detroit"/>
    <x v="4"/>
    <n v="0.39999999999999997"/>
    <n v="3250"/>
    <n v="1300"/>
    <n v="454.99999999999994"/>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00000000000011"/>
    <n v="250.00000000000006"/>
    <n v="0.4"/>
  </r>
  <r>
    <x v="0"/>
    <n v="1185732"/>
    <x v="167"/>
    <x v="3"/>
    <x v="19"/>
    <s v="Detroit"/>
    <x v="4"/>
    <n v="0.39999999999999997"/>
    <n v="3250"/>
    <n v="1300"/>
    <n v="454.99999999999994"/>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00000000000023"/>
    <n v="306.25000000000006"/>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0000000000002"/>
    <n v="612.50000000000011"/>
    <n v="0.5"/>
  </r>
  <r>
    <x v="0"/>
    <n v="1185732"/>
    <x v="127"/>
    <x v="3"/>
    <x v="19"/>
    <s v="Detroit"/>
    <x v="0"/>
    <n v="0.35000000000000003"/>
    <n v="5750"/>
    <n v="2012.5000000000002"/>
    <n v="805.00000000000011"/>
    <n v="0.4"/>
  </r>
  <r>
    <x v="0"/>
    <n v="1185732"/>
    <x v="127"/>
    <x v="3"/>
    <x v="19"/>
    <s v="Detroit"/>
    <x v="1"/>
    <n v="0.30000000000000004"/>
    <n v="2750"/>
    <n v="825.00000000000011"/>
    <n v="288.75"/>
    <n v="0.35"/>
  </r>
  <r>
    <x v="0"/>
    <n v="1185732"/>
    <x v="127"/>
    <x v="3"/>
    <x v="19"/>
    <s v="Detroit"/>
    <x v="2"/>
    <n v="0.20000000000000007"/>
    <n v="2750"/>
    <n v="550.00000000000023"/>
    <n v="192.50000000000006"/>
    <n v="0.35"/>
  </r>
  <r>
    <x v="0"/>
    <n v="1185732"/>
    <x v="127"/>
    <x v="3"/>
    <x v="19"/>
    <s v="Detroit"/>
    <x v="3"/>
    <n v="0.25"/>
    <n v="2000"/>
    <n v="500"/>
    <n v="200"/>
    <n v="0.4"/>
  </r>
  <r>
    <x v="0"/>
    <n v="1185732"/>
    <x v="127"/>
    <x v="3"/>
    <x v="19"/>
    <s v="Detroit"/>
    <x v="4"/>
    <n v="0.4"/>
    <n v="2250"/>
    <n v="900"/>
    <n v="315"/>
    <n v="0.35"/>
  </r>
  <r>
    <x v="0"/>
    <n v="1185732"/>
    <x v="127"/>
    <x v="3"/>
    <x v="19"/>
    <s v="Detroit"/>
    <x v="5"/>
    <n v="0.30000000000000004"/>
    <n v="3500"/>
    <n v="1050.0000000000002"/>
    <n v="525.00000000000011"/>
    <n v="0.5"/>
  </r>
  <r>
    <x v="0"/>
    <n v="1185732"/>
    <x v="168"/>
    <x v="3"/>
    <x v="19"/>
    <s v="Detroit"/>
    <x v="0"/>
    <n v="0.4"/>
    <n v="6200"/>
    <n v="2480"/>
    <n v="992"/>
    <n v="0.4"/>
  </r>
  <r>
    <x v="0"/>
    <n v="1185732"/>
    <x v="168"/>
    <x v="3"/>
    <x v="19"/>
    <s v="Detroit"/>
    <x v="1"/>
    <n v="0.35000000000000009"/>
    <n v="3250"/>
    <n v="1137.5000000000002"/>
    <n v="398.12500000000006"/>
    <n v="0.35"/>
  </r>
  <r>
    <x v="0"/>
    <n v="1185732"/>
    <x v="168"/>
    <x v="3"/>
    <x v="19"/>
    <s v="Detroit"/>
    <x v="2"/>
    <n v="0.30000000000000004"/>
    <n v="3000"/>
    <n v="900.00000000000011"/>
    <n v="315"/>
    <n v="0.35"/>
  </r>
  <r>
    <x v="0"/>
    <n v="1185732"/>
    <x v="168"/>
    <x v="3"/>
    <x v="19"/>
    <s v="Detroit"/>
    <x v="3"/>
    <n v="0.30000000000000004"/>
    <n v="2250"/>
    <n v="675.00000000000011"/>
    <n v="270.00000000000006"/>
    <n v="0.4"/>
  </r>
  <r>
    <x v="0"/>
    <n v="1185732"/>
    <x v="168"/>
    <x v="3"/>
    <x v="19"/>
    <s v="Detroit"/>
    <x v="4"/>
    <n v="0.44999999999999996"/>
    <n v="2500"/>
    <n v="1125"/>
    <n v="393.75"/>
    <n v="0.35"/>
  </r>
  <r>
    <x v="0"/>
    <n v="1185732"/>
    <x v="168"/>
    <x v="3"/>
    <x v="19"/>
    <s v="Detroit"/>
    <x v="5"/>
    <n v="0.49999999999999994"/>
    <n v="3500"/>
    <n v="1749.9999999999998"/>
    <n v="874.99999999999989"/>
    <n v="0.5"/>
  </r>
  <r>
    <x v="0"/>
    <n v="1185732"/>
    <x v="169"/>
    <x v="3"/>
    <x v="19"/>
    <s v="Detroit"/>
    <x v="0"/>
    <n v="0.35000000000000003"/>
    <n v="6000"/>
    <n v="2100"/>
    <n v="840"/>
    <n v="0.4"/>
  </r>
  <r>
    <x v="0"/>
    <n v="1185732"/>
    <x v="169"/>
    <x v="3"/>
    <x v="19"/>
    <s v="Detroit"/>
    <x v="1"/>
    <n v="0.3000000000000001"/>
    <n v="3500"/>
    <n v="1050.0000000000005"/>
    <n v="367.50000000000011"/>
    <n v="0.35"/>
  </r>
  <r>
    <x v="0"/>
    <n v="1185732"/>
    <x v="169"/>
    <x v="3"/>
    <x v="19"/>
    <s v="Detroit"/>
    <x v="2"/>
    <n v="0.25000000000000006"/>
    <n v="3750"/>
    <n v="937.50000000000023"/>
    <n v="328.12500000000006"/>
    <n v="0.35"/>
  </r>
  <r>
    <x v="0"/>
    <n v="1185732"/>
    <x v="169"/>
    <x v="3"/>
    <x v="19"/>
    <s v="Detroit"/>
    <x v="3"/>
    <n v="0.25000000000000006"/>
    <n v="3500"/>
    <n v="875.00000000000023"/>
    <n v="350.00000000000011"/>
    <n v="0.4"/>
  </r>
  <r>
    <x v="0"/>
    <n v="1185732"/>
    <x v="169"/>
    <x v="3"/>
    <x v="19"/>
    <s v="Detroit"/>
    <x v="4"/>
    <n v="0.4"/>
    <n v="3500"/>
    <n v="1400"/>
    <n v="489.99999999999994"/>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0000000000005"/>
    <n v="612.50000000000011"/>
    <n v="0.35"/>
  </r>
  <r>
    <x v="0"/>
    <n v="1185732"/>
    <x v="130"/>
    <x v="3"/>
    <x v="19"/>
    <s v="Detroit"/>
    <x v="2"/>
    <n v="0.30000000000000004"/>
    <n v="4250"/>
    <n v="1275.0000000000002"/>
    <n v="446.25000000000006"/>
    <n v="0.35"/>
  </r>
  <r>
    <x v="0"/>
    <n v="1185732"/>
    <x v="130"/>
    <x v="3"/>
    <x v="19"/>
    <s v="Detroit"/>
    <x v="3"/>
    <n v="0.30000000000000004"/>
    <n v="3750"/>
    <n v="1125.0000000000002"/>
    <n v="450.00000000000011"/>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0000000000005"/>
    <n v="665.00000000000011"/>
    <n v="0.35"/>
  </r>
  <r>
    <x v="0"/>
    <n v="1185732"/>
    <x v="131"/>
    <x v="3"/>
    <x v="19"/>
    <s v="Detroit"/>
    <x v="2"/>
    <n v="0.35000000000000003"/>
    <n v="4000"/>
    <n v="1400.0000000000002"/>
    <n v="490.00000000000006"/>
    <n v="0.35"/>
  </r>
  <r>
    <x v="0"/>
    <n v="1185732"/>
    <x v="131"/>
    <x v="3"/>
    <x v="19"/>
    <s v="Detroit"/>
    <x v="3"/>
    <n v="0.25000000000000006"/>
    <n v="3250"/>
    <n v="812.50000000000023"/>
    <n v="325.00000000000011"/>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0000000000005"/>
    <n v="420.00000000000011"/>
    <n v="0.35"/>
  </r>
  <r>
    <x v="0"/>
    <n v="1185732"/>
    <x v="170"/>
    <x v="3"/>
    <x v="19"/>
    <s v="Detroit"/>
    <x v="2"/>
    <n v="0.15000000000000002"/>
    <n v="3000"/>
    <n v="450.00000000000006"/>
    <n v="157.5"/>
    <n v="0.35"/>
  </r>
  <r>
    <x v="0"/>
    <n v="1185732"/>
    <x v="170"/>
    <x v="3"/>
    <x v="19"/>
    <s v="Detroit"/>
    <x v="3"/>
    <n v="0.15000000000000002"/>
    <n v="2750"/>
    <n v="412.50000000000006"/>
    <n v="165.00000000000003"/>
    <n v="0.4"/>
  </r>
  <r>
    <x v="0"/>
    <n v="1185732"/>
    <x v="170"/>
    <x v="3"/>
    <x v="19"/>
    <s v="Detroit"/>
    <x v="4"/>
    <n v="0.25"/>
    <n v="2750"/>
    <n v="687.5"/>
    <n v="240.62499999999997"/>
    <n v="0.35"/>
  </r>
  <r>
    <x v="0"/>
    <n v="1185732"/>
    <x v="170"/>
    <x v="3"/>
    <x v="19"/>
    <s v="Detroit"/>
    <x v="5"/>
    <n v="0.30000000000000004"/>
    <n v="3500"/>
    <n v="1050.0000000000002"/>
    <n v="525.00000000000011"/>
    <n v="0.5"/>
  </r>
  <r>
    <x v="0"/>
    <n v="1185732"/>
    <x v="171"/>
    <x v="3"/>
    <x v="19"/>
    <s v="Detroit"/>
    <x v="0"/>
    <n v="0.35"/>
    <n v="5250"/>
    <n v="1837.4999999999998"/>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399.9999999999998"/>
    <n v="699.99999999999989"/>
    <n v="0.5"/>
  </r>
  <r>
    <x v="0"/>
    <n v="1185732"/>
    <x v="134"/>
    <x v="3"/>
    <x v="19"/>
    <s v="Detroit"/>
    <x v="0"/>
    <n v="0.35000000000000003"/>
    <n v="5000"/>
    <n v="1750.0000000000002"/>
    <n v="700.00000000000011"/>
    <n v="0.4"/>
  </r>
  <r>
    <x v="0"/>
    <n v="1185732"/>
    <x v="134"/>
    <x v="3"/>
    <x v="19"/>
    <s v="Detroit"/>
    <x v="1"/>
    <n v="0.25000000000000006"/>
    <n v="3500"/>
    <n v="875.00000000000023"/>
    <n v="306.25000000000006"/>
    <n v="0.35"/>
  </r>
  <r>
    <x v="0"/>
    <n v="1185732"/>
    <x v="134"/>
    <x v="3"/>
    <x v="19"/>
    <s v="Detroit"/>
    <x v="2"/>
    <n v="0.25000000000000006"/>
    <n v="2950"/>
    <n v="737.50000000000011"/>
    <n v="258.125"/>
    <n v="0.35"/>
  </r>
  <r>
    <x v="0"/>
    <n v="1185732"/>
    <x v="134"/>
    <x v="3"/>
    <x v="19"/>
    <s v="Detroit"/>
    <x v="3"/>
    <n v="0.25000000000000006"/>
    <n v="3250"/>
    <n v="812.50000000000023"/>
    <n v="325.00000000000011"/>
    <n v="0.4"/>
  </r>
  <r>
    <x v="0"/>
    <n v="1185732"/>
    <x v="134"/>
    <x v="3"/>
    <x v="19"/>
    <s v="Detroit"/>
    <x v="4"/>
    <n v="0.44999999999999996"/>
    <n v="3000"/>
    <n v="1349.9999999999998"/>
    <n v="472.49999999999989"/>
    <n v="0.35"/>
  </r>
  <r>
    <x v="0"/>
    <n v="1185732"/>
    <x v="134"/>
    <x v="3"/>
    <x v="19"/>
    <s v="Detroit"/>
    <x v="5"/>
    <n v="0.49999999999999983"/>
    <n v="4000"/>
    <n v="1999.9999999999993"/>
    <n v="999.99999999999966"/>
    <n v="0.5"/>
  </r>
  <r>
    <x v="0"/>
    <n v="1185732"/>
    <x v="135"/>
    <x v="3"/>
    <x v="19"/>
    <s v="Detroit"/>
    <x v="0"/>
    <n v="0.44999999999999996"/>
    <n v="6500"/>
    <n v="2924.9999999999995"/>
    <n v="1169.9999999999998"/>
    <n v="0.4"/>
  </r>
  <r>
    <x v="0"/>
    <n v="1185732"/>
    <x v="135"/>
    <x v="3"/>
    <x v="19"/>
    <s v="Detroit"/>
    <x v="1"/>
    <n v="0.35000000000000003"/>
    <n v="4500"/>
    <n v="1575.0000000000002"/>
    <n v="551.25"/>
    <n v="0.35"/>
  </r>
  <r>
    <x v="0"/>
    <n v="1185732"/>
    <x v="135"/>
    <x v="3"/>
    <x v="19"/>
    <s v="Detroit"/>
    <x v="2"/>
    <n v="0.35000000000000003"/>
    <n v="4000"/>
    <n v="1400.0000000000002"/>
    <n v="490.00000000000006"/>
    <n v="0.35"/>
  </r>
  <r>
    <x v="0"/>
    <n v="1185732"/>
    <x v="135"/>
    <x v="3"/>
    <x v="19"/>
    <s v="Detroit"/>
    <x v="3"/>
    <n v="0.35000000000000003"/>
    <n v="3500"/>
    <n v="1225.0000000000002"/>
    <n v="490.00000000000011"/>
    <n v="0.4"/>
  </r>
  <r>
    <x v="0"/>
    <n v="1185732"/>
    <x v="135"/>
    <x v="3"/>
    <x v="19"/>
    <s v="Detroit"/>
    <x v="4"/>
    <n v="0.44999999999999996"/>
    <n v="3500"/>
    <n v="1574.9999999999998"/>
    <n v="551.24999999999989"/>
    <n v="0.35"/>
  </r>
  <r>
    <x v="0"/>
    <n v="1185732"/>
    <x v="135"/>
    <x v="3"/>
    <x v="19"/>
    <s v="Detroit"/>
    <x v="5"/>
    <n v="0.49999999999999983"/>
    <n v="4500"/>
    <n v="2249.9999999999991"/>
    <n v="1124.999999999999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0000000000011"/>
    <n v="249.37500000000003"/>
    <n v="0.35"/>
  </r>
  <r>
    <x v="0"/>
    <n v="1185732"/>
    <x v="118"/>
    <x v="3"/>
    <x v="20"/>
    <s v="St. Louis"/>
    <x v="3"/>
    <n v="0.20000000000000007"/>
    <n v="3250"/>
    <n v="650.00000000000023"/>
    <n v="260.00000000000011"/>
    <n v="0.4"/>
  </r>
  <r>
    <x v="0"/>
    <n v="1185732"/>
    <x v="118"/>
    <x v="3"/>
    <x v="20"/>
    <s v="St. Louis"/>
    <x v="4"/>
    <n v="0.35"/>
    <n v="3750"/>
    <n v="1312.5"/>
    <n v="459.37499999999994"/>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0000000000011"/>
    <n v="223.12500000000003"/>
    <n v="0.35"/>
  </r>
  <r>
    <x v="0"/>
    <n v="1185732"/>
    <x v="119"/>
    <x v="3"/>
    <x v="20"/>
    <s v="St. Louis"/>
    <x v="3"/>
    <n v="0.20000000000000007"/>
    <n v="3000"/>
    <n v="600.00000000000023"/>
    <n v="240.00000000000011"/>
    <n v="0.4"/>
  </r>
  <r>
    <x v="0"/>
    <n v="1185732"/>
    <x v="119"/>
    <x v="3"/>
    <x v="20"/>
    <s v="St. Louis"/>
    <x v="4"/>
    <n v="0.35"/>
    <n v="3750"/>
    <n v="1312.5"/>
    <n v="459.37499999999994"/>
    <n v="0.35"/>
  </r>
  <r>
    <x v="0"/>
    <n v="1185732"/>
    <x v="119"/>
    <x v="3"/>
    <x v="20"/>
    <s v="St. Louis"/>
    <x v="5"/>
    <n v="0.25"/>
    <n v="4500"/>
    <n v="1125"/>
    <n v="562.5"/>
    <n v="0.5"/>
  </r>
  <r>
    <x v="0"/>
    <n v="1185732"/>
    <x v="2"/>
    <x v="3"/>
    <x v="20"/>
    <s v="St. Louis"/>
    <x v="0"/>
    <n v="0.30000000000000004"/>
    <n v="6700"/>
    <n v="2010.0000000000002"/>
    <n v="804.00000000000011"/>
    <n v="0.4"/>
  </r>
  <r>
    <x v="0"/>
    <n v="1185732"/>
    <x v="2"/>
    <x v="3"/>
    <x v="20"/>
    <s v="St. Louis"/>
    <x v="1"/>
    <n v="0.30000000000000004"/>
    <n v="3500"/>
    <n v="1050.0000000000002"/>
    <n v="367.50000000000006"/>
    <n v="0.35"/>
  </r>
  <r>
    <x v="0"/>
    <n v="1185732"/>
    <x v="2"/>
    <x v="3"/>
    <x v="20"/>
    <s v="St. Louis"/>
    <x v="2"/>
    <n v="0.20000000000000007"/>
    <n v="4000"/>
    <n v="800.00000000000023"/>
    <n v="280.00000000000006"/>
    <n v="0.35"/>
  </r>
  <r>
    <x v="0"/>
    <n v="1185732"/>
    <x v="2"/>
    <x v="3"/>
    <x v="20"/>
    <s v="St. Louis"/>
    <x v="3"/>
    <n v="0.25"/>
    <n v="2500"/>
    <n v="625"/>
    <n v="250"/>
    <n v="0.4"/>
  </r>
  <r>
    <x v="0"/>
    <n v="1185732"/>
    <x v="2"/>
    <x v="3"/>
    <x v="20"/>
    <s v="St. Louis"/>
    <x v="4"/>
    <n v="0.4"/>
    <n v="3000"/>
    <n v="1200"/>
    <n v="420"/>
    <n v="0.35"/>
  </r>
  <r>
    <x v="0"/>
    <n v="1185732"/>
    <x v="2"/>
    <x v="3"/>
    <x v="20"/>
    <s v="St. Louis"/>
    <x v="5"/>
    <n v="0.30000000000000004"/>
    <n v="4000"/>
    <n v="1200.0000000000002"/>
    <n v="600.00000000000011"/>
    <n v="0.5"/>
  </r>
  <r>
    <x v="0"/>
    <n v="1185732"/>
    <x v="3"/>
    <x v="3"/>
    <x v="20"/>
    <s v="St. Louis"/>
    <x v="0"/>
    <n v="0.30000000000000004"/>
    <n v="6250"/>
    <n v="1875.0000000000002"/>
    <n v="750.00000000000011"/>
    <n v="0.4"/>
  </r>
  <r>
    <x v="0"/>
    <n v="1185732"/>
    <x v="3"/>
    <x v="3"/>
    <x v="20"/>
    <s v="St. Louis"/>
    <x v="1"/>
    <n v="0.25000000000000006"/>
    <n v="3250"/>
    <n v="812.50000000000023"/>
    <n v="284.37500000000006"/>
    <n v="0.35"/>
  </r>
  <r>
    <x v="0"/>
    <n v="1185732"/>
    <x v="3"/>
    <x v="3"/>
    <x v="20"/>
    <s v="St. Louis"/>
    <x v="2"/>
    <n v="0.15000000000000008"/>
    <n v="3250"/>
    <n v="487.50000000000023"/>
    <n v="170.62500000000006"/>
    <n v="0.35"/>
  </r>
  <r>
    <x v="0"/>
    <n v="1185732"/>
    <x v="3"/>
    <x v="3"/>
    <x v="20"/>
    <s v="St. Louis"/>
    <x v="3"/>
    <n v="0.2"/>
    <n v="2500"/>
    <n v="500"/>
    <n v="200"/>
    <n v="0.4"/>
  </r>
  <r>
    <x v="0"/>
    <n v="1185732"/>
    <x v="3"/>
    <x v="3"/>
    <x v="20"/>
    <s v="St. Louis"/>
    <x v="4"/>
    <n v="0.35000000000000003"/>
    <n v="2750"/>
    <n v="962.50000000000011"/>
    <n v="336.875"/>
    <n v="0.35"/>
  </r>
  <r>
    <x v="0"/>
    <n v="1185732"/>
    <x v="3"/>
    <x v="3"/>
    <x v="20"/>
    <s v="St. Louis"/>
    <x v="5"/>
    <n v="0.25000000000000006"/>
    <n v="4000"/>
    <n v="1000.0000000000002"/>
    <n v="500.00000000000011"/>
    <n v="0.5"/>
  </r>
  <r>
    <x v="0"/>
    <n v="1185732"/>
    <x v="120"/>
    <x v="3"/>
    <x v="20"/>
    <s v="St. Louis"/>
    <x v="0"/>
    <n v="0.35000000000000003"/>
    <n v="6700"/>
    <n v="2345"/>
    <n v="938"/>
    <n v="0.4"/>
  </r>
  <r>
    <x v="0"/>
    <n v="1185732"/>
    <x v="120"/>
    <x v="3"/>
    <x v="20"/>
    <s v="St. Louis"/>
    <x v="1"/>
    <n v="0.3000000000000001"/>
    <n v="3750"/>
    <n v="1125.0000000000005"/>
    <n v="393.75000000000011"/>
    <n v="0.35"/>
  </r>
  <r>
    <x v="0"/>
    <n v="1185732"/>
    <x v="120"/>
    <x v="3"/>
    <x v="20"/>
    <s v="St. Louis"/>
    <x v="2"/>
    <n v="0.25000000000000006"/>
    <n v="3500"/>
    <n v="875.00000000000023"/>
    <n v="306.25000000000006"/>
    <n v="0.35"/>
  </r>
  <r>
    <x v="0"/>
    <n v="1185732"/>
    <x v="120"/>
    <x v="3"/>
    <x v="20"/>
    <s v="St. Louis"/>
    <x v="3"/>
    <n v="0.25000000000000006"/>
    <n v="2750"/>
    <n v="687.50000000000011"/>
    <n v="275.00000000000006"/>
    <n v="0.4"/>
  </r>
  <r>
    <x v="0"/>
    <n v="1185732"/>
    <x v="120"/>
    <x v="3"/>
    <x v="20"/>
    <s v="St. Louis"/>
    <x v="4"/>
    <n v="0.39999999999999997"/>
    <n v="3000"/>
    <n v="1200"/>
    <n v="420"/>
    <n v="0.35"/>
  </r>
  <r>
    <x v="0"/>
    <n v="1185732"/>
    <x v="120"/>
    <x v="3"/>
    <x v="20"/>
    <s v="St. Louis"/>
    <x v="5"/>
    <n v="0.44999999999999996"/>
    <n v="4000"/>
    <n v="1799.9999999999998"/>
    <n v="899.99999999999989"/>
    <n v="0.5"/>
  </r>
  <r>
    <x v="0"/>
    <n v="1185732"/>
    <x v="121"/>
    <x v="3"/>
    <x v="20"/>
    <s v="St. Louis"/>
    <x v="0"/>
    <n v="0.30000000000000004"/>
    <n v="6500"/>
    <n v="1950.0000000000002"/>
    <n v="780.00000000000011"/>
    <n v="0.4"/>
  </r>
  <r>
    <x v="0"/>
    <n v="1185732"/>
    <x v="121"/>
    <x v="3"/>
    <x v="20"/>
    <s v="St. Louis"/>
    <x v="1"/>
    <n v="0.25000000000000011"/>
    <n v="4000"/>
    <n v="1000.0000000000005"/>
    <n v="350.00000000000011"/>
    <n v="0.35"/>
  </r>
  <r>
    <x v="0"/>
    <n v="1185732"/>
    <x v="121"/>
    <x v="3"/>
    <x v="20"/>
    <s v="St. Louis"/>
    <x v="2"/>
    <n v="0.20000000000000007"/>
    <n v="4250"/>
    <n v="850.00000000000023"/>
    <n v="297.50000000000006"/>
    <n v="0.35"/>
  </r>
  <r>
    <x v="0"/>
    <n v="1185732"/>
    <x v="121"/>
    <x v="3"/>
    <x v="20"/>
    <s v="St. Louis"/>
    <x v="3"/>
    <n v="0.20000000000000007"/>
    <n v="4000"/>
    <n v="800.00000000000023"/>
    <n v="320.00000000000011"/>
    <n v="0.4"/>
  </r>
  <r>
    <x v="0"/>
    <n v="1185732"/>
    <x v="121"/>
    <x v="3"/>
    <x v="20"/>
    <s v="St. Louis"/>
    <x v="4"/>
    <n v="0.35000000000000003"/>
    <n v="4000"/>
    <n v="1400.0000000000002"/>
    <n v="490.00000000000006"/>
    <n v="0.35"/>
  </r>
  <r>
    <x v="0"/>
    <n v="1185732"/>
    <x v="121"/>
    <x v="3"/>
    <x v="20"/>
    <s v="St. Louis"/>
    <x v="5"/>
    <n v="0.4"/>
    <n v="5750"/>
    <n v="2300"/>
    <n v="1150"/>
    <n v="0.5"/>
  </r>
  <r>
    <x v="0"/>
    <n v="1185732"/>
    <x v="6"/>
    <x v="3"/>
    <x v="20"/>
    <s v="St. Louis"/>
    <x v="0"/>
    <n v="0.35000000000000003"/>
    <n v="8000"/>
    <n v="2800.0000000000005"/>
    <n v="1120.0000000000002"/>
    <n v="0.4"/>
  </r>
  <r>
    <x v="0"/>
    <n v="1185732"/>
    <x v="6"/>
    <x v="3"/>
    <x v="20"/>
    <s v="St. Louis"/>
    <x v="1"/>
    <n v="0.3000000000000001"/>
    <n v="5500"/>
    <n v="1650.0000000000005"/>
    <n v="577.50000000000011"/>
    <n v="0.35"/>
  </r>
  <r>
    <x v="0"/>
    <n v="1185732"/>
    <x v="6"/>
    <x v="3"/>
    <x v="20"/>
    <s v="St. Louis"/>
    <x v="2"/>
    <n v="0.25000000000000006"/>
    <n v="4750"/>
    <n v="1187.5000000000002"/>
    <n v="415.62500000000006"/>
    <n v="0.35"/>
  </r>
  <r>
    <x v="0"/>
    <n v="1185732"/>
    <x v="6"/>
    <x v="3"/>
    <x v="20"/>
    <s v="St. Louis"/>
    <x v="3"/>
    <n v="0.25000000000000006"/>
    <n v="4250"/>
    <n v="1062.5000000000002"/>
    <n v="425.00000000000011"/>
    <n v="0.4"/>
  </r>
  <r>
    <x v="0"/>
    <n v="1185732"/>
    <x v="6"/>
    <x v="3"/>
    <x v="20"/>
    <s v="St. Louis"/>
    <x v="4"/>
    <n v="0.35000000000000003"/>
    <n v="4250"/>
    <n v="1487.5000000000002"/>
    <n v="520.625"/>
    <n v="0.35"/>
  </r>
  <r>
    <x v="0"/>
    <n v="1185732"/>
    <x v="6"/>
    <x v="3"/>
    <x v="20"/>
    <s v="St. Louis"/>
    <x v="5"/>
    <n v="0.4"/>
    <n v="6000"/>
    <n v="2400"/>
    <n v="1200"/>
    <n v="0.5"/>
  </r>
  <r>
    <x v="0"/>
    <n v="1185732"/>
    <x v="7"/>
    <x v="3"/>
    <x v="20"/>
    <s v="St. Louis"/>
    <x v="0"/>
    <n v="0.35000000000000003"/>
    <n v="7500"/>
    <n v="2625.0000000000005"/>
    <n v="1050.0000000000002"/>
    <n v="0.4"/>
  </r>
  <r>
    <x v="0"/>
    <n v="1185732"/>
    <x v="7"/>
    <x v="3"/>
    <x v="20"/>
    <s v="St. Louis"/>
    <x v="1"/>
    <n v="0.35000000000000009"/>
    <n v="5250"/>
    <n v="1837.5000000000005"/>
    <n v="643.12500000000011"/>
    <n v="0.35"/>
  </r>
  <r>
    <x v="0"/>
    <n v="1185732"/>
    <x v="7"/>
    <x v="3"/>
    <x v="20"/>
    <s v="St. Louis"/>
    <x v="2"/>
    <n v="0.30000000000000004"/>
    <n v="4500"/>
    <n v="1350.0000000000002"/>
    <n v="472.50000000000006"/>
    <n v="0.35"/>
  </r>
  <r>
    <x v="0"/>
    <n v="1185732"/>
    <x v="7"/>
    <x v="3"/>
    <x v="20"/>
    <s v="St. Louis"/>
    <x v="3"/>
    <n v="0.20000000000000007"/>
    <n v="3750"/>
    <n v="750.00000000000023"/>
    <n v="300.00000000000011"/>
    <n v="0.4"/>
  </r>
  <r>
    <x v="0"/>
    <n v="1185732"/>
    <x v="7"/>
    <x v="3"/>
    <x v="20"/>
    <s v="St. Louis"/>
    <x v="4"/>
    <n v="0.30000000000000004"/>
    <n v="3500"/>
    <n v="1050.0000000000002"/>
    <n v="367.50000000000006"/>
    <n v="0.35"/>
  </r>
  <r>
    <x v="0"/>
    <n v="1185732"/>
    <x v="7"/>
    <x v="3"/>
    <x v="20"/>
    <s v="St. Louis"/>
    <x v="5"/>
    <n v="0.35000000000000003"/>
    <n v="5250"/>
    <n v="1837.5000000000002"/>
    <n v="918.75000000000011"/>
    <n v="0.5"/>
  </r>
  <r>
    <x v="0"/>
    <n v="1185732"/>
    <x v="122"/>
    <x v="3"/>
    <x v="20"/>
    <s v="St. Louis"/>
    <x v="0"/>
    <n v="0.30000000000000004"/>
    <n v="6500"/>
    <n v="1950.0000000000002"/>
    <n v="780.00000000000011"/>
    <n v="0.4"/>
  </r>
  <r>
    <x v="0"/>
    <n v="1185732"/>
    <x v="122"/>
    <x v="3"/>
    <x v="20"/>
    <s v="St. Louis"/>
    <x v="1"/>
    <n v="0.25000000000000011"/>
    <n v="4500"/>
    <n v="1125.0000000000005"/>
    <n v="393.75000000000011"/>
    <n v="0.35"/>
  </r>
  <r>
    <x v="0"/>
    <n v="1185732"/>
    <x v="122"/>
    <x v="3"/>
    <x v="20"/>
    <s v="St. Louis"/>
    <x v="2"/>
    <n v="0.10000000000000002"/>
    <n v="3500"/>
    <n v="350.00000000000006"/>
    <n v="122.50000000000001"/>
    <n v="0.35"/>
  </r>
  <r>
    <x v="0"/>
    <n v="1185732"/>
    <x v="122"/>
    <x v="3"/>
    <x v="20"/>
    <s v="St. Louis"/>
    <x v="3"/>
    <n v="0.10000000000000002"/>
    <n v="3250"/>
    <n v="325.00000000000006"/>
    <n v="130.00000000000003"/>
    <n v="0.4"/>
  </r>
  <r>
    <x v="0"/>
    <n v="1185732"/>
    <x v="122"/>
    <x v="3"/>
    <x v="20"/>
    <s v="St. Louis"/>
    <x v="4"/>
    <n v="0.2"/>
    <n v="3250"/>
    <n v="650"/>
    <n v="227.49999999999997"/>
    <n v="0.35"/>
  </r>
  <r>
    <x v="0"/>
    <n v="1185732"/>
    <x v="122"/>
    <x v="3"/>
    <x v="20"/>
    <s v="St. Louis"/>
    <x v="5"/>
    <n v="0.25000000000000006"/>
    <n v="4000"/>
    <n v="1000.0000000000002"/>
    <n v="500.00000000000011"/>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399.9999999999998"/>
    <n v="699.99999999999989"/>
    <n v="0.5"/>
  </r>
  <r>
    <x v="0"/>
    <n v="1185732"/>
    <x v="10"/>
    <x v="3"/>
    <x v="20"/>
    <s v="St. Louis"/>
    <x v="0"/>
    <n v="0.30000000000000004"/>
    <n v="5500"/>
    <n v="1650.0000000000002"/>
    <n v="660.00000000000011"/>
    <n v="0.4"/>
  </r>
  <r>
    <x v="0"/>
    <n v="1185732"/>
    <x v="10"/>
    <x v="3"/>
    <x v="20"/>
    <s v="St. Louis"/>
    <x v="1"/>
    <n v="0.20000000000000007"/>
    <n v="4000"/>
    <n v="800.00000000000023"/>
    <n v="280.00000000000006"/>
    <n v="0.35"/>
  </r>
  <r>
    <x v="0"/>
    <n v="1185732"/>
    <x v="10"/>
    <x v="3"/>
    <x v="20"/>
    <s v="St. Louis"/>
    <x v="2"/>
    <n v="0.20000000000000007"/>
    <n v="3450"/>
    <n v="690.00000000000023"/>
    <n v="241.50000000000006"/>
    <n v="0.35"/>
  </r>
  <r>
    <x v="0"/>
    <n v="1185732"/>
    <x v="10"/>
    <x v="3"/>
    <x v="20"/>
    <s v="St. Louis"/>
    <x v="3"/>
    <n v="0.20000000000000007"/>
    <n v="3750"/>
    <n v="750.00000000000023"/>
    <n v="300.00000000000011"/>
    <n v="0.4"/>
  </r>
  <r>
    <x v="0"/>
    <n v="1185732"/>
    <x v="10"/>
    <x v="3"/>
    <x v="20"/>
    <s v="St. Louis"/>
    <x v="4"/>
    <n v="0.39999999999999997"/>
    <n v="3500"/>
    <n v="1399.9999999999998"/>
    <n v="489.99999999999989"/>
    <n v="0.35"/>
  </r>
  <r>
    <x v="0"/>
    <n v="1185732"/>
    <x v="10"/>
    <x v="3"/>
    <x v="20"/>
    <s v="St. Louis"/>
    <x v="5"/>
    <n v="0.44999999999999984"/>
    <n v="4500"/>
    <n v="2024.9999999999993"/>
    <n v="1012.4999999999997"/>
    <n v="0.5"/>
  </r>
  <r>
    <x v="0"/>
    <n v="1185732"/>
    <x v="11"/>
    <x v="3"/>
    <x v="20"/>
    <s v="St. Louis"/>
    <x v="0"/>
    <n v="0.39999999999999997"/>
    <n v="7000"/>
    <n v="2799.9999999999995"/>
    <n v="1119.9999999999998"/>
    <n v="0.4"/>
  </r>
  <r>
    <x v="0"/>
    <n v="1185732"/>
    <x v="11"/>
    <x v="3"/>
    <x v="20"/>
    <s v="St. Louis"/>
    <x v="1"/>
    <n v="0.30000000000000004"/>
    <n v="5000"/>
    <n v="1500.0000000000002"/>
    <n v="525"/>
    <n v="0.35"/>
  </r>
  <r>
    <x v="0"/>
    <n v="1185732"/>
    <x v="11"/>
    <x v="3"/>
    <x v="20"/>
    <s v="St. Louis"/>
    <x v="2"/>
    <n v="0.30000000000000004"/>
    <n v="4500"/>
    <n v="1350.0000000000002"/>
    <n v="472.50000000000006"/>
    <n v="0.35"/>
  </r>
  <r>
    <x v="0"/>
    <n v="1185732"/>
    <x v="11"/>
    <x v="3"/>
    <x v="20"/>
    <s v="St. Louis"/>
    <x v="3"/>
    <n v="0.30000000000000004"/>
    <n v="4000"/>
    <n v="1200.0000000000002"/>
    <n v="480.00000000000011"/>
    <n v="0.4"/>
  </r>
  <r>
    <x v="0"/>
    <n v="1185732"/>
    <x v="11"/>
    <x v="3"/>
    <x v="20"/>
    <s v="St. Louis"/>
    <x v="4"/>
    <n v="0.39999999999999997"/>
    <n v="4000"/>
    <n v="1599.9999999999998"/>
    <n v="559.99999999999989"/>
    <n v="0.35"/>
  </r>
  <r>
    <x v="0"/>
    <n v="1185732"/>
    <x v="11"/>
    <x v="3"/>
    <x v="20"/>
    <s v="St. Louis"/>
    <x v="5"/>
    <n v="0.44999999999999984"/>
    <n v="5000"/>
    <n v="2249.9999999999991"/>
    <n v="1124.9999999999995"/>
    <n v="0.5"/>
  </r>
  <r>
    <x v="2"/>
    <n v="1128299"/>
    <x v="145"/>
    <x v="2"/>
    <x v="21"/>
    <s v="Salt Lake City"/>
    <x v="0"/>
    <n v="0.30000000000000004"/>
    <n v="3500"/>
    <n v="1050.0000000000002"/>
    <n v="367.50000000000006"/>
    <n v="0.35"/>
  </r>
  <r>
    <x v="2"/>
    <n v="1128299"/>
    <x v="145"/>
    <x v="2"/>
    <x v="21"/>
    <s v="Salt Lake City"/>
    <x v="1"/>
    <n v="0.4"/>
    <n v="3500"/>
    <n v="1400"/>
    <n v="489.99999999999994"/>
    <n v="0.35"/>
  </r>
  <r>
    <x v="2"/>
    <n v="1128299"/>
    <x v="145"/>
    <x v="2"/>
    <x v="21"/>
    <s v="Salt Lake City"/>
    <x v="2"/>
    <n v="0.4"/>
    <n v="3500"/>
    <n v="1400"/>
    <n v="489.99999999999994"/>
    <n v="0.35"/>
  </r>
  <r>
    <x v="2"/>
    <n v="1128299"/>
    <x v="145"/>
    <x v="2"/>
    <x v="21"/>
    <s v="Salt Lake City"/>
    <x v="3"/>
    <n v="0.4"/>
    <n v="2000"/>
    <n v="800"/>
    <n v="280"/>
    <n v="0.35"/>
  </r>
  <r>
    <x v="2"/>
    <n v="1128299"/>
    <x v="145"/>
    <x v="2"/>
    <x v="21"/>
    <s v="Salt Lake City"/>
    <x v="4"/>
    <n v="0.45000000000000007"/>
    <n v="1500"/>
    <n v="675.00000000000011"/>
    <n v="270.00000000000006"/>
    <n v="0.4"/>
  </r>
  <r>
    <x v="2"/>
    <n v="1128299"/>
    <x v="145"/>
    <x v="2"/>
    <x v="21"/>
    <s v="Salt Lake City"/>
    <x v="5"/>
    <n v="0.4"/>
    <n v="4000"/>
    <n v="1600"/>
    <n v="480"/>
    <n v="0.3"/>
  </r>
  <r>
    <x v="2"/>
    <n v="1128299"/>
    <x v="146"/>
    <x v="2"/>
    <x v="21"/>
    <s v="Salt Lake City"/>
    <x v="0"/>
    <n v="0.30000000000000004"/>
    <n v="4500"/>
    <n v="1350.0000000000002"/>
    <n v="472.50000000000006"/>
    <n v="0.35"/>
  </r>
  <r>
    <x v="2"/>
    <n v="1128299"/>
    <x v="146"/>
    <x v="2"/>
    <x v="21"/>
    <s v="Salt Lake City"/>
    <x v="1"/>
    <n v="0.4"/>
    <n v="3500"/>
    <n v="1400"/>
    <n v="489.99999999999994"/>
    <n v="0.35"/>
  </r>
  <r>
    <x v="2"/>
    <n v="1128299"/>
    <x v="146"/>
    <x v="2"/>
    <x v="21"/>
    <s v="Salt Lake City"/>
    <x v="2"/>
    <n v="0.4"/>
    <n v="3500"/>
    <n v="1400"/>
    <n v="489.99999999999994"/>
    <n v="0.35"/>
  </r>
  <r>
    <x v="2"/>
    <n v="1128299"/>
    <x v="146"/>
    <x v="2"/>
    <x v="21"/>
    <s v="Salt Lake City"/>
    <x v="3"/>
    <n v="0.4"/>
    <n v="2000"/>
    <n v="800"/>
    <n v="280"/>
    <n v="0.35"/>
  </r>
  <r>
    <x v="2"/>
    <n v="1128299"/>
    <x v="146"/>
    <x v="2"/>
    <x v="21"/>
    <s v="Salt Lake City"/>
    <x v="4"/>
    <n v="0.45000000000000007"/>
    <n v="1250"/>
    <n v="562.50000000000011"/>
    <n v="225.00000000000006"/>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4.9999999999998"/>
    <n v="673.74999999999989"/>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499999999989"/>
    <n v="0.35"/>
  </r>
  <r>
    <x v="2"/>
    <n v="1128299"/>
    <x v="148"/>
    <x v="2"/>
    <x v="21"/>
    <s v="Salt Lake City"/>
    <x v="1"/>
    <n v="0.60000000000000009"/>
    <n v="2750"/>
    <n v="1650.0000000000002"/>
    <n v="577.5"/>
    <n v="0.35"/>
  </r>
  <r>
    <x v="2"/>
    <n v="1128299"/>
    <x v="148"/>
    <x v="2"/>
    <x v="21"/>
    <s v="Salt Lake City"/>
    <x v="2"/>
    <n v="0.60000000000000009"/>
    <n v="3250"/>
    <n v="1950.0000000000002"/>
    <n v="682.5"/>
    <n v="0.35"/>
  </r>
  <r>
    <x v="2"/>
    <n v="1128299"/>
    <x v="148"/>
    <x v="2"/>
    <x v="21"/>
    <s v="Salt Lake City"/>
    <x v="3"/>
    <n v="0.45000000000000007"/>
    <n v="2250"/>
    <n v="1012.5000000000001"/>
    <n v="354.375"/>
    <n v="0.35"/>
  </r>
  <r>
    <x v="2"/>
    <n v="1128299"/>
    <x v="148"/>
    <x v="2"/>
    <x v="21"/>
    <s v="Salt Lake City"/>
    <x v="4"/>
    <n v="0.50000000000000011"/>
    <n v="1250"/>
    <n v="625.00000000000011"/>
    <n v="250.00000000000006"/>
    <n v="0.4"/>
  </r>
  <r>
    <x v="2"/>
    <n v="1128299"/>
    <x v="148"/>
    <x v="2"/>
    <x v="21"/>
    <s v="Salt Lake City"/>
    <x v="5"/>
    <n v="0.65000000000000013"/>
    <n v="3000"/>
    <n v="1950.0000000000005"/>
    <n v="585.00000000000011"/>
    <n v="0.3"/>
  </r>
  <r>
    <x v="2"/>
    <n v="1128299"/>
    <x v="149"/>
    <x v="2"/>
    <x v="21"/>
    <s v="Salt Lake City"/>
    <x v="0"/>
    <n v="0.5"/>
    <n v="5000"/>
    <n v="2500"/>
    <n v="875"/>
    <n v="0.35"/>
  </r>
  <r>
    <x v="2"/>
    <n v="1128299"/>
    <x v="149"/>
    <x v="2"/>
    <x v="21"/>
    <s v="Salt Lake City"/>
    <x v="1"/>
    <n v="0.55000000000000004"/>
    <n v="3500"/>
    <n v="1925.0000000000002"/>
    <n v="673.75"/>
    <n v="0.35"/>
  </r>
  <r>
    <x v="2"/>
    <n v="1128299"/>
    <x v="149"/>
    <x v="2"/>
    <x v="21"/>
    <s v="Salt Lake City"/>
    <x v="2"/>
    <n v="0.55000000000000004"/>
    <n v="3500"/>
    <n v="1925.0000000000002"/>
    <n v="673.75"/>
    <n v="0.35"/>
  </r>
  <r>
    <x v="2"/>
    <n v="1128299"/>
    <x v="149"/>
    <x v="2"/>
    <x v="21"/>
    <s v="Salt Lake City"/>
    <x v="3"/>
    <n v="0.5"/>
    <n v="2750"/>
    <n v="1375"/>
    <n v="481.24999999999994"/>
    <n v="0.35"/>
  </r>
  <r>
    <x v="2"/>
    <n v="1128299"/>
    <x v="149"/>
    <x v="2"/>
    <x v="21"/>
    <s v="Salt Lake City"/>
    <x v="4"/>
    <n v="0.44999999999999996"/>
    <n v="1750"/>
    <n v="787.49999999999989"/>
    <n v="315"/>
    <n v="0.4"/>
  </r>
  <r>
    <x v="2"/>
    <n v="1128299"/>
    <x v="149"/>
    <x v="2"/>
    <x v="21"/>
    <s v="Salt Lake City"/>
    <x v="5"/>
    <n v="0.6"/>
    <n v="5250"/>
    <n v="3150"/>
    <n v="945"/>
    <n v="0.3"/>
  </r>
  <r>
    <x v="2"/>
    <n v="1128299"/>
    <x v="150"/>
    <x v="2"/>
    <x v="21"/>
    <s v="Salt Lake City"/>
    <x v="0"/>
    <n v="0.54999999999999993"/>
    <n v="7750"/>
    <n v="4262.4999999999991"/>
    <n v="1491.8749999999995"/>
    <n v="0.35"/>
  </r>
  <r>
    <x v="2"/>
    <n v="1128299"/>
    <x v="150"/>
    <x v="2"/>
    <x v="21"/>
    <s v="Salt Lake City"/>
    <x v="1"/>
    <n v="0.64999999999999991"/>
    <n v="6500"/>
    <n v="4224.9999999999991"/>
    <n v="1478.7499999999995"/>
    <n v="0.35"/>
  </r>
  <r>
    <x v="2"/>
    <n v="1128299"/>
    <x v="150"/>
    <x v="2"/>
    <x v="21"/>
    <s v="Salt Lake City"/>
    <x v="2"/>
    <n v="0.79999999999999993"/>
    <n v="6500"/>
    <n v="5200"/>
    <n v="1819.9999999999998"/>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4999999999998"/>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000000000000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0000000000005"/>
    <n v="787.50000000000011"/>
    <n v="0.35"/>
  </r>
  <r>
    <x v="2"/>
    <n v="1128299"/>
    <x v="153"/>
    <x v="2"/>
    <x v="21"/>
    <s v="Salt Lake City"/>
    <x v="1"/>
    <n v="0.55000000000000016"/>
    <n v="4500"/>
    <n v="2475.0000000000009"/>
    <n v="866.25000000000023"/>
    <n v="0.35"/>
  </r>
  <r>
    <x v="2"/>
    <n v="1128299"/>
    <x v="153"/>
    <x v="2"/>
    <x v="21"/>
    <s v="Salt Lake City"/>
    <x v="2"/>
    <n v="0.50000000000000011"/>
    <n v="2500"/>
    <n v="1250.0000000000002"/>
    <n v="437.50000000000006"/>
    <n v="0.35"/>
  </r>
  <r>
    <x v="2"/>
    <n v="1128299"/>
    <x v="153"/>
    <x v="2"/>
    <x v="21"/>
    <s v="Salt Lake City"/>
    <x v="3"/>
    <n v="0.50000000000000011"/>
    <n v="2000"/>
    <n v="1000.0000000000002"/>
    <n v="350.00000000000006"/>
    <n v="0.35"/>
  </r>
  <r>
    <x v="2"/>
    <n v="1128299"/>
    <x v="153"/>
    <x v="2"/>
    <x v="21"/>
    <s v="Salt Lake City"/>
    <x v="4"/>
    <n v="0.60000000000000009"/>
    <n v="2250"/>
    <n v="1350.0000000000002"/>
    <n v="540.00000000000011"/>
    <n v="0.4"/>
  </r>
  <r>
    <x v="2"/>
    <n v="1128299"/>
    <x v="153"/>
    <x v="2"/>
    <x v="21"/>
    <s v="Salt Lake City"/>
    <x v="5"/>
    <n v="0.44999999999999996"/>
    <n v="2500"/>
    <n v="1125"/>
    <n v="337.5"/>
    <n v="0.3"/>
  </r>
  <r>
    <x v="2"/>
    <n v="1128299"/>
    <x v="154"/>
    <x v="2"/>
    <x v="21"/>
    <s v="Salt Lake City"/>
    <x v="0"/>
    <n v="0.4"/>
    <n v="3500"/>
    <n v="1400"/>
    <n v="489.99999999999994"/>
    <n v="0.35"/>
  </r>
  <r>
    <x v="2"/>
    <n v="1128299"/>
    <x v="154"/>
    <x v="2"/>
    <x v="21"/>
    <s v="Salt Lake City"/>
    <x v="1"/>
    <n v="0.55000000000000016"/>
    <n v="5250"/>
    <n v="2887.5000000000009"/>
    <n v="1010.6250000000002"/>
    <n v="0.35"/>
  </r>
  <r>
    <x v="2"/>
    <n v="1128299"/>
    <x v="154"/>
    <x v="2"/>
    <x v="21"/>
    <s v="Salt Lake City"/>
    <x v="2"/>
    <n v="0.50000000000000011"/>
    <n v="3500"/>
    <n v="1750.0000000000005"/>
    <n v="612.50000000000011"/>
    <n v="0.35"/>
  </r>
  <r>
    <x v="2"/>
    <n v="1128299"/>
    <x v="154"/>
    <x v="2"/>
    <x v="21"/>
    <s v="Salt Lake City"/>
    <x v="3"/>
    <n v="0.45000000000000007"/>
    <n v="3250"/>
    <n v="1462.5000000000002"/>
    <n v="511.87500000000006"/>
    <n v="0.35"/>
  </r>
  <r>
    <x v="2"/>
    <n v="1128299"/>
    <x v="154"/>
    <x v="2"/>
    <x v="21"/>
    <s v="Salt Lake City"/>
    <x v="4"/>
    <n v="0.55000000000000004"/>
    <n v="3000"/>
    <n v="1650.0000000000002"/>
    <n v="660.00000000000011"/>
    <n v="0.4"/>
  </r>
  <r>
    <x v="2"/>
    <n v="1128299"/>
    <x v="154"/>
    <x v="2"/>
    <x v="21"/>
    <s v="Salt Lake City"/>
    <x v="5"/>
    <n v="0.60000000000000009"/>
    <n v="3500"/>
    <n v="2100.0000000000005"/>
    <n v="630.00000000000011"/>
    <n v="0.3"/>
  </r>
  <r>
    <x v="2"/>
    <n v="1128299"/>
    <x v="155"/>
    <x v="2"/>
    <x v="21"/>
    <s v="Salt Lake City"/>
    <x v="0"/>
    <n v="0.45000000000000007"/>
    <n v="5750"/>
    <n v="2587.5000000000005"/>
    <n v="905.62500000000011"/>
    <n v="0.35"/>
  </r>
  <r>
    <x v="2"/>
    <n v="1128299"/>
    <x v="155"/>
    <x v="2"/>
    <x v="21"/>
    <s v="Salt Lake City"/>
    <x v="1"/>
    <n v="0.50000000000000011"/>
    <n v="6500"/>
    <n v="3250.0000000000009"/>
    <n v="1137.5000000000002"/>
    <n v="0.35"/>
  </r>
  <r>
    <x v="2"/>
    <n v="1128299"/>
    <x v="155"/>
    <x v="2"/>
    <x v="21"/>
    <s v="Salt Lake City"/>
    <x v="2"/>
    <n v="0.45000000000000007"/>
    <n v="4750"/>
    <n v="2137.5000000000005"/>
    <n v="748.12500000000011"/>
    <n v="0.35"/>
  </r>
  <r>
    <x v="2"/>
    <n v="1128299"/>
    <x v="155"/>
    <x v="2"/>
    <x v="21"/>
    <s v="Salt Lake City"/>
    <x v="3"/>
    <n v="0.55000000000000016"/>
    <n v="4500"/>
    <n v="2475.0000000000009"/>
    <n v="866.25000000000023"/>
    <n v="0.35"/>
  </r>
  <r>
    <x v="2"/>
    <n v="1128299"/>
    <x v="155"/>
    <x v="2"/>
    <x v="21"/>
    <s v="Salt Lake City"/>
    <x v="4"/>
    <n v="0.75000000000000011"/>
    <n v="4250"/>
    <n v="3187.5000000000005"/>
    <n v="1275.0000000000002"/>
    <n v="0.4"/>
  </r>
  <r>
    <x v="2"/>
    <n v="1128299"/>
    <x v="155"/>
    <x v="2"/>
    <x v="21"/>
    <s v="Salt Lake City"/>
    <x v="5"/>
    <n v="0.80000000000000016"/>
    <n v="5500"/>
    <n v="4400.0000000000009"/>
    <n v="1320.0000000000002"/>
    <n v="0.3"/>
  </r>
  <r>
    <x v="2"/>
    <n v="1128299"/>
    <x v="156"/>
    <x v="2"/>
    <x v="21"/>
    <s v="Salt Lake City"/>
    <x v="0"/>
    <n v="0.65000000000000013"/>
    <n v="7500"/>
    <n v="4875.0000000000009"/>
    <n v="1706.2500000000002"/>
    <n v="0.35"/>
  </r>
  <r>
    <x v="2"/>
    <n v="1128299"/>
    <x v="156"/>
    <x v="2"/>
    <x v="21"/>
    <s v="Salt Lake City"/>
    <x v="1"/>
    <n v="0.75000000000000022"/>
    <n v="7500"/>
    <n v="5625.0000000000018"/>
    <n v="1968.7500000000005"/>
    <n v="0.35"/>
  </r>
  <r>
    <x v="2"/>
    <n v="1128299"/>
    <x v="156"/>
    <x v="2"/>
    <x v="21"/>
    <s v="Salt Lake City"/>
    <x v="2"/>
    <n v="0.70000000000000018"/>
    <n v="5500"/>
    <n v="3850.0000000000009"/>
    <n v="1347.5000000000002"/>
    <n v="0.35"/>
  </r>
  <r>
    <x v="2"/>
    <n v="1128299"/>
    <x v="156"/>
    <x v="2"/>
    <x v="21"/>
    <s v="Salt Lake City"/>
    <x v="3"/>
    <n v="0.70000000000000018"/>
    <n v="5500"/>
    <n v="3850.0000000000009"/>
    <n v="1347.5000000000002"/>
    <n v="0.35"/>
  </r>
  <r>
    <x v="2"/>
    <n v="1128299"/>
    <x v="156"/>
    <x v="2"/>
    <x v="21"/>
    <s v="Salt Lake City"/>
    <x v="4"/>
    <n v="0.80000000000000016"/>
    <n v="4750"/>
    <n v="3800.0000000000009"/>
    <n v="1520.0000000000005"/>
    <n v="0.4"/>
  </r>
  <r>
    <x v="2"/>
    <n v="1128299"/>
    <x v="156"/>
    <x v="2"/>
    <x v="21"/>
    <s v="Salt Lake City"/>
    <x v="5"/>
    <n v="0.8500000000000002"/>
    <n v="5750"/>
    <n v="4887.5000000000009"/>
    <n v="1466.2500000000002"/>
    <n v="0.3"/>
  </r>
  <r>
    <x v="2"/>
    <n v="1128299"/>
    <x v="102"/>
    <x v="2"/>
    <x v="22"/>
    <s v="Portland"/>
    <x v="0"/>
    <n v="0.35000000000000003"/>
    <n v="4000"/>
    <n v="1400.0000000000002"/>
    <n v="560"/>
    <n v="0.39999999999999997"/>
  </r>
  <r>
    <x v="2"/>
    <n v="1128299"/>
    <x v="102"/>
    <x v="2"/>
    <x v="22"/>
    <s v="Portland"/>
    <x v="1"/>
    <n v="0.45"/>
    <n v="4000"/>
    <n v="1800"/>
    <n v="719.99999999999989"/>
    <n v="0.39999999999999997"/>
  </r>
  <r>
    <x v="2"/>
    <n v="1128299"/>
    <x v="102"/>
    <x v="2"/>
    <x v="22"/>
    <s v="Portland"/>
    <x v="2"/>
    <n v="0.45"/>
    <n v="4000"/>
    <n v="1800"/>
    <n v="719.99999999999989"/>
    <n v="0.39999999999999997"/>
  </r>
  <r>
    <x v="2"/>
    <n v="1128299"/>
    <x v="102"/>
    <x v="2"/>
    <x v="22"/>
    <s v="Portland"/>
    <x v="3"/>
    <n v="0.45"/>
    <n v="2500"/>
    <n v="1125"/>
    <n v="449.99999999999994"/>
    <n v="0.39999999999999997"/>
  </r>
  <r>
    <x v="2"/>
    <n v="1128299"/>
    <x v="102"/>
    <x v="2"/>
    <x v="22"/>
    <s v="Portland"/>
    <x v="4"/>
    <n v="0.50000000000000011"/>
    <n v="2000"/>
    <n v="1000.0000000000002"/>
    <n v="450.00000000000011"/>
    <n v="0.45"/>
  </r>
  <r>
    <x v="2"/>
    <n v="1128299"/>
    <x v="102"/>
    <x v="2"/>
    <x v="22"/>
    <s v="Portland"/>
    <x v="5"/>
    <n v="0.45"/>
    <n v="4500"/>
    <n v="2025"/>
    <n v="708.75"/>
    <n v="0.35"/>
  </r>
  <r>
    <x v="2"/>
    <n v="1128299"/>
    <x v="103"/>
    <x v="2"/>
    <x v="22"/>
    <s v="Portland"/>
    <x v="0"/>
    <n v="0.35000000000000003"/>
    <n v="5000"/>
    <n v="1750.0000000000002"/>
    <n v="700"/>
    <n v="0.39999999999999997"/>
  </r>
  <r>
    <x v="2"/>
    <n v="1128299"/>
    <x v="103"/>
    <x v="2"/>
    <x v="22"/>
    <s v="Portland"/>
    <x v="1"/>
    <n v="0.45"/>
    <n v="4000"/>
    <n v="1800"/>
    <n v="719.99999999999989"/>
    <n v="0.39999999999999997"/>
  </r>
  <r>
    <x v="2"/>
    <n v="1128299"/>
    <x v="103"/>
    <x v="2"/>
    <x v="22"/>
    <s v="Portland"/>
    <x v="2"/>
    <n v="0.45"/>
    <n v="4000"/>
    <n v="1800"/>
    <n v="719.99999999999989"/>
    <n v="0.39999999999999997"/>
  </r>
  <r>
    <x v="2"/>
    <n v="1128299"/>
    <x v="103"/>
    <x v="2"/>
    <x v="22"/>
    <s v="Portland"/>
    <x v="3"/>
    <n v="0.45"/>
    <n v="2500"/>
    <n v="1125"/>
    <n v="449.99999999999994"/>
    <n v="0.39999999999999997"/>
  </r>
  <r>
    <x v="2"/>
    <n v="1128299"/>
    <x v="103"/>
    <x v="2"/>
    <x v="22"/>
    <s v="Portland"/>
    <x v="4"/>
    <n v="0.50000000000000011"/>
    <n v="1750"/>
    <n v="875.00000000000023"/>
    <n v="393.75000000000011"/>
    <n v="0.45"/>
  </r>
  <r>
    <x v="2"/>
    <n v="1128299"/>
    <x v="103"/>
    <x v="2"/>
    <x v="22"/>
    <s v="Portland"/>
    <x v="5"/>
    <n v="0.45"/>
    <n v="3750"/>
    <n v="1687.5"/>
    <n v="590.625"/>
    <n v="0.35"/>
  </r>
  <r>
    <x v="2"/>
    <n v="1128299"/>
    <x v="104"/>
    <x v="2"/>
    <x v="22"/>
    <s v="Portland"/>
    <x v="0"/>
    <n v="0.45"/>
    <n v="5250"/>
    <n v="2362.5"/>
    <n v="944.99999999999989"/>
    <n v="0.39999999999999997"/>
  </r>
  <r>
    <x v="2"/>
    <n v="1128299"/>
    <x v="104"/>
    <x v="2"/>
    <x v="22"/>
    <s v="Portland"/>
    <x v="1"/>
    <n v="0.55000000000000004"/>
    <n v="3750"/>
    <n v="2062.5"/>
    <n v="824.99999999999989"/>
    <n v="0.39999999999999997"/>
  </r>
  <r>
    <x v="2"/>
    <n v="1128299"/>
    <x v="104"/>
    <x v="2"/>
    <x v="22"/>
    <s v="Portland"/>
    <x v="2"/>
    <n v="0.6"/>
    <n v="4000"/>
    <n v="2400"/>
    <n v="959.99999999999989"/>
    <n v="0.39999999999999997"/>
  </r>
  <r>
    <x v="2"/>
    <n v="1128299"/>
    <x v="104"/>
    <x v="2"/>
    <x v="22"/>
    <s v="Portland"/>
    <x v="3"/>
    <n v="0.55000000000000004"/>
    <n v="3000"/>
    <n v="1650.0000000000002"/>
    <n v="660"/>
    <n v="0.39999999999999997"/>
  </r>
  <r>
    <x v="2"/>
    <n v="1128299"/>
    <x v="104"/>
    <x v="2"/>
    <x v="22"/>
    <s v="Portland"/>
    <x v="4"/>
    <n v="0.60000000000000009"/>
    <n v="1500"/>
    <n v="900.00000000000011"/>
    <n v="405.00000000000006"/>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000000000002"/>
    <n v="715"/>
    <n v="0.39999999999999997"/>
  </r>
  <r>
    <x v="2"/>
    <n v="1128299"/>
    <x v="105"/>
    <x v="2"/>
    <x v="22"/>
    <s v="Portland"/>
    <x v="2"/>
    <n v="0.55000000000000004"/>
    <n v="3750"/>
    <n v="2062.5"/>
    <n v="824.99999999999989"/>
    <n v="0.39999999999999997"/>
  </r>
  <r>
    <x v="2"/>
    <n v="1128299"/>
    <x v="105"/>
    <x v="2"/>
    <x v="22"/>
    <s v="Portland"/>
    <x v="3"/>
    <n v="0.40000000000000008"/>
    <n v="2750"/>
    <n v="1100.0000000000002"/>
    <n v="440.00000000000006"/>
    <n v="0.39999999999999997"/>
  </r>
  <r>
    <x v="2"/>
    <n v="1128299"/>
    <x v="105"/>
    <x v="2"/>
    <x v="22"/>
    <s v="Portland"/>
    <x v="4"/>
    <n v="0.45000000000000012"/>
    <n v="1750"/>
    <n v="787.50000000000023"/>
    <n v="354.37500000000011"/>
    <n v="0.45"/>
  </r>
  <r>
    <x v="2"/>
    <n v="1128299"/>
    <x v="105"/>
    <x v="2"/>
    <x v="22"/>
    <s v="Portland"/>
    <x v="5"/>
    <n v="0.60000000000000009"/>
    <n v="3500"/>
    <n v="2100.0000000000005"/>
    <n v="735.00000000000011"/>
    <n v="0.35"/>
  </r>
  <r>
    <x v="2"/>
    <n v="1128299"/>
    <x v="106"/>
    <x v="2"/>
    <x v="22"/>
    <s v="Portland"/>
    <x v="0"/>
    <n v="0.45"/>
    <n v="5500"/>
    <n v="2475"/>
    <n v="989.99999999999989"/>
    <n v="0.39999999999999997"/>
  </r>
  <r>
    <x v="2"/>
    <n v="1128299"/>
    <x v="106"/>
    <x v="2"/>
    <x v="22"/>
    <s v="Portland"/>
    <x v="1"/>
    <n v="0.5"/>
    <n v="4000"/>
    <n v="2000"/>
    <n v="799.99999999999989"/>
    <n v="0.39999999999999997"/>
  </r>
  <r>
    <x v="2"/>
    <n v="1128299"/>
    <x v="106"/>
    <x v="2"/>
    <x v="22"/>
    <s v="Portland"/>
    <x v="2"/>
    <n v="0.5"/>
    <n v="4000"/>
    <n v="2000"/>
    <n v="799.99999999999989"/>
    <n v="0.39999999999999997"/>
  </r>
  <r>
    <x v="2"/>
    <n v="1128299"/>
    <x v="106"/>
    <x v="2"/>
    <x v="22"/>
    <s v="Portland"/>
    <x v="3"/>
    <n v="0.45"/>
    <n v="3250"/>
    <n v="1462.5"/>
    <n v="585"/>
    <n v="0.39999999999999997"/>
  </r>
  <r>
    <x v="2"/>
    <n v="1128299"/>
    <x v="106"/>
    <x v="2"/>
    <x v="22"/>
    <s v="Portland"/>
    <x v="4"/>
    <n v="0.39999999999999997"/>
    <n v="2250"/>
    <n v="899.99999999999989"/>
    <n v="404.99999999999994"/>
    <n v="0.45"/>
  </r>
  <r>
    <x v="2"/>
    <n v="1128299"/>
    <x v="106"/>
    <x v="2"/>
    <x v="22"/>
    <s v="Portland"/>
    <x v="5"/>
    <n v="0.65"/>
    <n v="5750"/>
    <n v="3737.5"/>
    <n v="1308.125"/>
    <n v="0.35"/>
  </r>
  <r>
    <x v="2"/>
    <n v="1128299"/>
    <x v="107"/>
    <x v="2"/>
    <x v="22"/>
    <s v="Portland"/>
    <x v="0"/>
    <n v="0.6"/>
    <n v="8250"/>
    <n v="4950"/>
    <n v="1979.9999999999998"/>
    <n v="0.39999999999999997"/>
  </r>
  <r>
    <x v="2"/>
    <n v="1128299"/>
    <x v="107"/>
    <x v="2"/>
    <x v="22"/>
    <s v="Portland"/>
    <x v="1"/>
    <n v="0.7"/>
    <n v="7000"/>
    <n v="4900"/>
    <n v="1959.9999999999998"/>
    <n v="0.39999999999999997"/>
  </r>
  <r>
    <x v="2"/>
    <n v="1128299"/>
    <x v="107"/>
    <x v="2"/>
    <x v="22"/>
    <s v="Portland"/>
    <x v="2"/>
    <n v="0.85"/>
    <n v="7000"/>
    <n v="5950"/>
    <n v="2380"/>
    <n v="0.39999999999999997"/>
  </r>
  <r>
    <x v="2"/>
    <n v="1128299"/>
    <x v="107"/>
    <x v="2"/>
    <x v="22"/>
    <s v="Portland"/>
    <x v="3"/>
    <n v="0.85"/>
    <n v="5750"/>
    <n v="4887.5"/>
    <n v="1954.9999999999998"/>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39.9999999999995"/>
    <n v="0.39999999999999997"/>
  </r>
  <r>
    <x v="2"/>
    <n v="1128299"/>
    <x v="108"/>
    <x v="2"/>
    <x v="22"/>
    <s v="Portland"/>
    <x v="1"/>
    <n v="0.95000000000000007"/>
    <n v="7500"/>
    <n v="7125.0000000000009"/>
    <n v="2850"/>
    <n v="0.39999999999999997"/>
  </r>
  <r>
    <x v="2"/>
    <n v="1128299"/>
    <x v="108"/>
    <x v="2"/>
    <x v="22"/>
    <s v="Portland"/>
    <x v="2"/>
    <n v="0.95000000000000007"/>
    <n v="7000"/>
    <n v="6650.0000000000009"/>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0000000000009"/>
    <n v="2502.5"/>
    <n v="0.35"/>
  </r>
  <r>
    <x v="2"/>
    <n v="1128299"/>
    <x v="109"/>
    <x v="2"/>
    <x v="22"/>
    <s v="Portland"/>
    <x v="0"/>
    <n v="0.95000000000000007"/>
    <n v="8500"/>
    <n v="8075.0000000000009"/>
    <n v="3230"/>
    <n v="0.39999999999999997"/>
  </r>
  <r>
    <x v="2"/>
    <n v="1128299"/>
    <x v="109"/>
    <x v="2"/>
    <x v="22"/>
    <s v="Portland"/>
    <x v="1"/>
    <n v="0.85000000000000009"/>
    <n v="8250"/>
    <n v="7012.5000000000009"/>
    <n v="2805"/>
    <n v="0.39999999999999997"/>
  </r>
  <r>
    <x v="2"/>
    <n v="1128299"/>
    <x v="109"/>
    <x v="2"/>
    <x v="22"/>
    <s v="Portland"/>
    <x v="2"/>
    <n v="0.75000000000000011"/>
    <n v="7000"/>
    <n v="5250.0000000000009"/>
    <n v="2100"/>
    <n v="0.39999999999999997"/>
  </r>
  <r>
    <x v="2"/>
    <n v="1128299"/>
    <x v="109"/>
    <x v="2"/>
    <x v="22"/>
    <s v="Portland"/>
    <x v="3"/>
    <n v="0.75000000000000011"/>
    <n v="4750"/>
    <n v="3562.5000000000005"/>
    <n v="1425"/>
    <n v="0.39999999999999997"/>
  </r>
  <r>
    <x v="2"/>
    <n v="1128299"/>
    <x v="109"/>
    <x v="2"/>
    <x v="22"/>
    <s v="Portland"/>
    <x v="4"/>
    <n v="0.64999999999999991"/>
    <n v="4750"/>
    <n v="3087.4999999999995"/>
    <n v="1389.3749999999998"/>
    <n v="0.45"/>
  </r>
  <r>
    <x v="2"/>
    <n v="1128299"/>
    <x v="109"/>
    <x v="2"/>
    <x v="22"/>
    <s v="Portland"/>
    <x v="5"/>
    <n v="0.7"/>
    <n v="3000"/>
    <n v="2100"/>
    <n v="735"/>
    <n v="0.35"/>
  </r>
  <r>
    <x v="2"/>
    <n v="1128299"/>
    <x v="110"/>
    <x v="2"/>
    <x v="22"/>
    <s v="Portland"/>
    <x v="0"/>
    <n v="0.45000000000000012"/>
    <n v="5000"/>
    <n v="2250.0000000000005"/>
    <n v="900.00000000000011"/>
    <n v="0.39999999999999997"/>
  </r>
  <r>
    <x v="2"/>
    <n v="1128299"/>
    <x v="110"/>
    <x v="2"/>
    <x v="22"/>
    <s v="Portland"/>
    <x v="1"/>
    <n v="0.50000000000000011"/>
    <n v="5000"/>
    <n v="2500.0000000000005"/>
    <n v="1000.0000000000001"/>
    <n v="0.39999999999999997"/>
  </r>
  <r>
    <x v="2"/>
    <n v="1128299"/>
    <x v="110"/>
    <x v="2"/>
    <x v="22"/>
    <s v="Portland"/>
    <x v="2"/>
    <n v="0.45000000000000012"/>
    <n v="3000"/>
    <n v="1350.0000000000005"/>
    <n v="540.00000000000011"/>
    <n v="0.39999999999999997"/>
  </r>
  <r>
    <x v="2"/>
    <n v="1128299"/>
    <x v="110"/>
    <x v="2"/>
    <x v="22"/>
    <s v="Portland"/>
    <x v="3"/>
    <n v="0.45000000000000012"/>
    <n v="2500"/>
    <n v="1125.0000000000002"/>
    <n v="450.00000000000006"/>
    <n v="0.39999999999999997"/>
  </r>
  <r>
    <x v="2"/>
    <n v="1128299"/>
    <x v="110"/>
    <x v="2"/>
    <x v="22"/>
    <s v="Portland"/>
    <x v="4"/>
    <n v="0.55000000000000004"/>
    <n v="2750"/>
    <n v="1512.5000000000002"/>
    <n v="680.62500000000011"/>
    <n v="0.45"/>
  </r>
  <r>
    <x v="2"/>
    <n v="1128299"/>
    <x v="110"/>
    <x v="2"/>
    <x v="22"/>
    <s v="Portland"/>
    <x v="5"/>
    <n v="0.39999999999999997"/>
    <n v="3000"/>
    <n v="1200"/>
    <n v="420"/>
    <n v="0.35"/>
  </r>
  <r>
    <x v="2"/>
    <n v="1128299"/>
    <x v="111"/>
    <x v="2"/>
    <x v="22"/>
    <s v="Portland"/>
    <x v="0"/>
    <n v="0.35000000000000003"/>
    <n v="4000"/>
    <n v="1400.0000000000002"/>
    <n v="560"/>
    <n v="0.39999999999999997"/>
  </r>
  <r>
    <x v="2"/>
    <n v="1128299"/>
    <x v="111"/>
    <x v="2"/>
    <x v="22"/>
    <s v="Portland"/>
    <x v="1"/>
    <n v="0.50000000000000011"/>
    <n v="5750"/>
    <n v="2875.0000000000005"/>
    <n v="1150"/>
    <n v="0.39999999999999997"/>
  </r>
  <r>
    <x v="2"/>
    <n v="1128299"/>
    <x v="111"/>
    <x v="2"/>
    <x v="22"/>
    <s v="Portland"/>
    <x v="2"/>
    <n v="0.45000000000000012"/>
    <n v="4000"/>
    <n v="1800.0000000000005"/>
    <n v="720.00000000000011"/>
    <n v="0.39999999999999997"/>
  </r>
  <r>
    <x v="2"/>
    <n v="1128299"/>
    <x v="111"/>
    <x v="2"/>
    <x v="22"/>
    <s v="Portland"/>
    <x v="3"/>
    <n v="0.40000000000000008"/>
    <n v="3750"/>
    <n v="1500.0000000000002"/>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0000000000005"/>
    <n v="1000.0000000000001"/>
    <n v="0.39999999999999997"/>
  </r>
  <r>
    <x v="2"/>
    <n v="1128299"/>
    <x v="112"/>
    <x v="2"/>
    <x v="22"/>
    <s v="Portland"/>
    <x v="1"/>
    <n v="0.45000000000000012"/>
    <n v="7000"/>
    <n v="3150.0000000000009"/>
    <n v="1260.0000000000002"/>
    <n v="0.39999999999999997"/>
  </r>
  <r>
    <x v="2"/>
    <n v="1128299"/>
    <x v="112"/>
    <x v="2"/>
    <x v="22"/>
    <s v="Portland"/>
    <x v="2"/>
    <n v="0.40000000000000008"/>
    <n v="5250"/>
    <n v="2100.0000000000005"/>
    <n v="840.00000000000011"/>
    <n v="0.39999999999999997"/>
  </r>
  <r>
    <x v="2"/>
    <n v="1128299"/>
    <x v="112"/>
    <x v="2"/>
    <x v="22"/>
    <s v="Portland"/>
    <x v="3"/>
    <n v="0.50000000000000011"/>
    <n v="5000"/>
    <n v="2500.0000000000005"/>
    <n v="1000.0000000000001"/>
    <n v="0.39999999999999997"/>
  </r>
  <r>
    <x v="2"/>
    <n v="1128299"/>
    <x v="112"/>
    <x v="2"/>
    <x v="22"/>
    <s v="Portland"/>
    <x v="4"/>
    <n v="0.70000000000000007"/>
    <n v="4750"/>
    <n v="3325.0000000000005"/>
    <n v="1496.2500000000002"/>
    <n v="0.45"/>
  </r>
  <r>
    <x v="2"/>
    <n v="1128299"/>
    <x v="112"/>
    <x v="2"/>
    <x v="22"/>
    <s v="Portland"/>
    <x v="5"/>
    <n v="0.8500000000000002"/>
    <n v="6000"/>
    <n v="5100.0000000000009"/>
    <n v="1785.0000000000002"/>
    <n v="0.35"/>
  </r>
  <r>
    <x v="2"/>
    <n v="1128299"/>
    <x v="113"/>
    <x v="2"/>
    <x v="22"/>
    <s v="Portland"/>
    <x v="0"/>
    <n v="0.70000000000000018"/>
    <n v="8000"/>
    <n v="5600.0000000000018"/>
    <n v="2240.0000000000005"/>
    <n v="0.39999999999999997"/>
  </r>
  <r>
    <x v="2"/>
    <n v="1128299"/>
    <x v="113"/>
    <x v="2"/>
    <x v="22"/>
    <s v="Portland"/>
    <x v="1"/>
    <n v="0.80000000000000027"/>
    <n v="8000"/>
    <n v="6400.0000000000018"/>
    <n v="2560.0000000000005"/>
    <n v="0.39999999999999997"/>
  </r>
  <r>
    <x v="2"/>
    <n v="1128299"/>
    <x v="113"/>
    <x v="2"/>
    <x v="22"/>
    <s v="Portland"/>
    <x v="2"/>
    <n v="0.75000000000000022"/>
    <n v="6000"/>
    <n v="4500.0000000000009"/>
    <n v="1800.0000000000002"/>
    <n v="0.39999999999999997"/>
  </r>
  <r>
    <x v="2"/>
    <n v="1128299"/>
    <x v="113"/>
    <x v="2"/>
    <x v="22"/>
    <s v="Portland"/>
    <x v="3"/>
    <n v="0.75000000000000022"/>
    <n v="6000"/>
    <n v="4500.0000000000009"/>
    <n v="1800.0000000000002"/>
    <n v="0.39999999999999997"/>
  </r>
  <r>
    <x v="2"/>
    <n v="1128299"/>
    <x v="113"/>
    <x v="2"/>
    <x v="22"/>
    <s v="Portland"/>
    <x v="4"/>
    <n v="0.8500000000000002"/>
    <n v="5250"/>
    <n v="4462.5000000000009"/>
    <n v="2008.1250000000005"/>
    <n v="0.45"/>
  </r>
  <r>
    <x v="2"/>
    <n v="1128299"/>
    <x v="113"/>
    <x v="2"/>
    <x v="22"/>
    <s v="Portland"/>
    <x v="5"/>
    <n v="0.90000000000000024"/>
    <n v="6250"/>
    <n v="5625.0000000000018"/>
    <n v="1968.750000000000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49999999999994"/>
    <n v="0.35"/>
  </r>
  <r>
    <x v="1"/>
    <n v="1197831"/>
    <x v="173"/>
    <x v="1"/>
    <x v="23"/>
    <s v="New Orleans"/>
    <x v="3"/>
    <n v="0.35000000000000003"/>
    <n v="3500"/>
    <n v="1225.0000000000002"/>
    <n v="551.25000000000011"/>
    <n v="0.45"/>
  </r>
  <r>
    <x v="1"/>
    <n v="1197831"/>
    <x v="173"/>
    <x v="1"/>
    <x v="23"/>
    <s v="New Orleans"/>
    <x v="4"/>
    <n v="0.4"/>
    <n v="2500"/>
    <n v="1000"/>
    <n v="300"/>
    <n v="0.3"/>
  </r>
  <r>
    <x v="1"/>
    <n v="1197831"/>
    <x v="173"/>
    <x v="1"/>
    <x v="23"/>
    <s v="New Orleans"/>
    <x v="5"/>
    <n v="0.35000000000000003"/>
    <n v="4000"/>
    <n v="1400.0000000000002"/>
    <n v="700.00000000000011"/>
    <n v="0.5"/>
  </r>
  <r>
    <x v="1"/>
    <n v="1197831"/>
    <x v="60"/>
    <x v="1"/>
    <x v="23"/>
    <s v="New Orleans"/>
    <x v="0"/>
    <n v="0.19999999999999998"/>
    <n v="6500"/>
    <n v="1300"/>
    <n v="454.99999999999994"/>
    <n v="0.35"/>
  </r>
  <r>
    <x v="1"/>
    <n v="1197831"/>
    <x v="60"/>
    <x v="1"/>
    <x v="23"/>
    <s v="New Orleans"/>
    <x v="1"/>
    <n v="0.30000000000000004"/>
    <n v="6500"/>
    <n v="1950.0000000000002"/>
    <n v="682.5"/>
    <n v="0.35"/>
  </r>
  <r>
    <x v="1"/>
    <n v="1197831"/>
    <x v="60"/>
    <x v="1"/>
    <x v="23"/>
    <s v="New Orleans"/>
    <x v="2"/>
    <n v="0.24999999999999997"/>
    <n v="4750"/>
    <n v="1187.4999999999998"/>
    <n v="415.62499999999989"/>
    <n v="0.35"/>
  </r>
  <r>
    <x v="1"/>
    <n v="1197831"/>
    <x v="60"/>
    <x v="1"/>
    <x v="23"/>
    <s v="New Orleans"/>
    <x v="3"/>
    <n v="0.30000000000000004"/>
    <n v="3750"/>
    <n v="1125.0000000000002"/>
    <n v="506.25000000000011"/>
    <n v="0.45"/>
  </r>
  <r>
    <x v="1"/>
    <n v="1197831"/>
    <x v="60"/>
    <x v="1"/>
    <x v="23"/>
    <s v="New Orleans"/>
    <x v="4"/>
    <n v="0.35"/>
    <n v="2750"/>
    <n v="962.49999999999989"/>
    <n v="288.74999999999994"/>
    <n v="0.3"/>
  </r>
  <r>
    <x v="1"/>
    <n v="1197831"/>
    <x v="60"/>
    <x v="1"/>
    <x v="23"/>
    <s v="New Orleans"/>
    <x v="5"/>
    <n v="0.30000000000000004"/>
    <n v="5500"/>
    <n v="1650.0000000000002"/>
    <n v="825.00000000000011"/>
    <n v="0.5"/>
  </r>
  <r>
    <x v="1"/>
    <n v="1197831"/>
    <x v="174"/>
    <x v="1"/>
    <x v="23"/>
    <s v="New Orleans"/>
    <x v="0"/>
    <n v="0.19999999999999998"/>
    <n v="7000"/>
    <n v="1399.9999999999998"/>
    <n v="489.99999999999989"/>
    <n v="0.35"/>
  </r>
  <r>
    <x v="1"/>
    <n v="1197831"/>
    <x v="174"/>
    <x v="1"/>
    <x v="23"/>
    <s v="New Orleans"/>
    <x v="1"/>
    <n v="0.30000000000000004"/>
    <n v="7250"/>
    <n v="2175.0000000000005"/>
    <n v="761.25000000000011"/>
    <n v="0.35"/>
  </r>
  <r>
    <x v="1"/>
    <n v="1197831"/>
    <x v="174"/>
    <x v="1"/>
    <x v="23"/>
    <s v="New Orleans"/>
    <x v="2"/>
    <n v="0.24999999999999997"/>
    <n v="5750"/>
    <n v="1437.4999999999998"/>
    <n v="503.12499999999989"/>
    <n v="0.35"/>
  </r>
  <r>
    <x v="1"/>
    <n v="1197831"/>
    <x v="174"/>
    <x v="1"/>
    <x v="23"/>
    <s v="New Orleans"/>
    <x v="3"/>
    <n v="0.35000000000000003"/>
    <n v="5000"/>
    <n v="1750.0000000000002"/>
    <n v="787.50000000000011"/>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0000000000009"/>
    <n v="2475.0000000000005"/>
    <n v="0.5"/>
  </r>
  <r>
    <x v="1"/>
    <n v="1197831"/>
    <x v="176"/>
    <x v="1"/>
    <x v="23"/>
    <s v="New Orleans"/>
    <x v="0"/>
    <n v="0.5"/>
    <n v="7750"/>
    <n v="3875"/>
    <n v="1549.9999999999998"/>
    <n v="0.39999999999999997"/>
  </r>
  <r>
    <x v="1"/>
    <n v="1197831"/>
    <x v="176"/>
    <x v="1"/>
    <x v="23"/>
    <s v="New Orleans"/>
    <x v="1"/>
    <n v="0.55000000000000004"/>
    <n v="7750"/>
    <n v="4262.5"/>
    <n v="1704.9999999999998"/>
    <n v="0.39999999999999997"/>
  </r>
  <r>
    <x v="1"/>
    <n v="1197831"/>
    <x v="176"/>
    <x v="1"/>
    <x v="23"/>
    <s v="New Orleans"/>
    <x v="2"/>
    <n v="0.5"/>
    <n v="9250"/>
    <n v="4625"/>
    <n v="1849.9999999999998"/>
    <n v="0.39999999999999997"/>
  </r>
  <r>
    <x v="1"/>
    <n v="1197831"/>
    <x v="176"/>
    <x v="1"/>
    <x v="23"/>
    <s v="New Orleans"/>
    <x v="3"/>
    <n v="0.5"/>
    <n v="5250"/>
    <n v="2625"/>
    <n v="1312.5"/>
    <n v="0.5"/>
  </r>
  <r>
    <x v="1"/>
    <n v="1197831"/>
    <x v="176"/>
    <x v="1"/>
    <x v="23"/>
    <s v="New Orleans"/>
    <x v="4"/>
    <n v="0.55000000000000004"/>
    <n v="5250"/>
    <n v="2887.5000000000005"/>
    <n v="1010.6250000000001"/>
    <n v="0.35"/>
  </r>
  <r>
    <x v="1"/>
    <n v="1197831"/>
    <x v="176"/>
    <x v="1"/>
    <x v="23"/>
    <s v="New Orleans"/>
    <x v="5"/>
    <n v="0.65"/>
    <n v="8000"/>
    <n v="5200"/>
    <n v="2860.0000000000005"/>
    <n v="0.55000000000000004"/>
  </r>
  <r>
    <x v="1"/>
    <n v="1197831"/>
    <x v="177"/>
    <x v="1"/>
    <x v="23"/>
    <s v="New Orleans"/>
    <x v="0"/>
    <n v="0.5"/>
    <n v="7500"/>
    <n v="3750"/>
    <n v="1499.9999999999998"/>
    <n v="0.39999999999999997"/>
  </r>
  <r>
    <x v="1"/>
    <n v="1197831"/>
    <x v="177"/>
    <x v="1"/>
    <x v="23"/>
    <s v="New Orleans"/>
    <x v="1"/>
    <n v="0.55000000000000004"/>
    <n v="7500"/>
    <n v="4125"/>
    <n v="1649.9999999999998"/>
    <n v="0.39999999999999997"/>
  </r>
  <r>
    <x v="1"/>
    <n v="1197831"/>
    <x v="177"/>
    <x v="1"/>
    <x v="23"/>
    <s v="New Orleans"/>
    <x v="2"/>
    <n v="0.5"/>
    <n v="9250"/>
    <n v="4625"/>
    <n v="1849.9999999999998"/>
    <n v="0.39999999999999997"/>
  </r>
  <r>
    <x v="1"/>
    <n v="1197831"/>
    <x v="177"/>
    <x v="1"/>
    <x v="23"/>
    <s v="New Orleans"/>
    <x v="3"/>
    <n v="0.5"/>
    <n v="4750"/>
    <n v="2375"/>
    <n v="1187.5"/>
    <n v="0.5"/>
  </r>
  <r>
    <x v="1"/>
    <n v="1197831"/>
    <x v="177"/>
    <x v="1"/>
    <x v="23"/>
    <s v="New Orleans"/>
    <x v="4"/>
    <n v="0.55000000000000004"/>
    <n v="4750"/>
    <n v="2612.5"/>
    <n v="914.37499999999989"/>
    <n v="0.35"/>
  </r>
  <r>
    <x v="1"/>
    <n v="1197831"/>
    <x v="177"/>
    <x v="1"/>
    <x v="23"/>
    <s v="New Orleans"/>
    <x v="5"/>
    <n v="0.6"/>
    <n v="7250"/>
    <n v="4350"/>
    <n v="2392.5"/>
    <n v="0.55000000000000004"/>
  </r>
  <r>
    <x v="1"/>
    <n v="1197831"/>
    <x v="178"/>
    <x v="1"/>
    <x v="23"/>
    <s v="New Orleans"/>
    <x v="0"/>
    <n v="0.55000000000000004"/>
    <n v="6750"/>
    <n v="3712.5000000000005"/>
    <n v="1485"/>
    <n v="0.39999999999999997"/>
  </r>
  <r>
    <x v="1"/>
    <n v="1197831"/>
    <x v="178"/>
    <x v="1"/>
    <x v="23"/>
    <s v="New Orleans"/>
    <x v="1"/>
    <n v="0.55000000000000004"/>
    <n v="6250"/>
    <n v="3437.5000000000005"/>
    <n v="1375"/>
    <n v="0.39999999999999997"/>
  </r>
  <r>
    <x v="1"/>
    <n v="1197831"/>
    <x v="178"/>
    <x v="1"/>
    <x v="23"/>
    <s v="New Orleans"/>
    <x v="2"/>
    <n v="0.6"/>
    <n v="6750"/>
    <n v="4050"/>
    <n v="1619.9999999999998"/>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00000000002"/>
    <n v="0.55000000000000004"/>
  </r>
  <r>
    <x v="1"/>
    <n v="1197831"/>
    <x v="179"/>
    <x v="1"/>
    <x v="23"/>
    <s v="New Orleans"/>
    <x v="0"/>
    <n v="0.4"/>
    <n v="5750"/>
    <n v="2300"/>
    <n v="919.99999999999989"/>
    <n v="0.39999999999999997"/>
  </r>
  <r>
    <x v="1"/>
    <n v="1197831"/>
    <x v="179"/>
    <x v="1"/>
    <x v="23"/>
    <s v="New Orleans"/>
    <x v="1"/>
    <n v="0.4"/>
    <n v="5750"/>
    <n v="2300"/>
    <n v="919.99999999999989"/>
    <n v="0.39999999999999997"/>
  </r>
  <r>
    <x v="1"/>
    <n v="1197831"/>
    <x v="179"/>
    <x v="1"/>
    <x v="23"/>
    <s v="New Orleans"/>
    <x v="2"/>
    <n v="0.45"/>
    <n v="5250"/>
    <n v="2362.5"/>
    <n v="944.99999999999989"/>
    <n v="0.39999999999999997"/>
  </r>
  <r>
    <x v="1"/>
    <n v="1197831"/>
    <x v="179"/>
    <x v="1"/>
    <x v="23"/>
    <s v="New Orleans"/>
    <x v="3"/>
    <n v="0.45"/>
    <n v="3750"/>
    <n v="1687.5"/>
    <n v="843.75"/>
    <n v="0.5"/>
  </r>
  <r>
    <x v="1"/>
    <n v="1197831"/>
    <x v="179"/>
    <x v="1"/>
    <x v="23"/>
    <s v="New Orleans"/>
    <x v="4"/>
    <n v="0.35000000000000003"/>
    <n v="3500"/>
    <n v="1225.0000000000002"/>
    <n v="428.75000000000006"/>
    <n v="0.35"/>
  </r>
  <r>
    <x v="1"/>
    <n v="1197831"/>
    <x v="179"/>
    <x v="1"/>
    <x v="23"/>
    <s v="New Orleans"/>
    <x v="5"/>
    <n v="0.45"/>
    <n v="5250"/>
    <n v="2362.5"/>
    <n v="1299.375"/>
    <n v="0.55000000000000004"/>
  </r>
  <r>
    <x v="1"/>
    <n v="1197831"/>
    <x v="64"/>
    <x v="1"/>
    <x v="23"/>
    <s v="New Orleans"/>
    <x v="0"/>
    <n v="0.35000000000000003"/>
    <n v="6750"/>
    <n v="2362.5"/>
    <n v="944.99999999999989"/>
    <n v="0.39999999999999997"/>
  </r>
  <r>
    <x v="1"/>
    <n v="1197831"/>
    <x v="64"/>
    <x v="1"/>
    <x v="23"/>
    <s v="New Orleans"/>
    <x v="1"/>
    <n v="0.35000000000000003"/>
    <n v="6750"/>
    <n v="2362.5"/>
    <n v="944.99999999999989"/>
    <n v="0.39999999999999997"/>
  </r>
  <r>
    <x v="1"/>
    <n v="1197831"/>
    <x v="64"/>
    <x v="1"/>
    <x v="23"/>
    <s v="New Orleans"/>
    <x v="2"/>
    <n v="0.6"/>
    <n v="6000"/>
    <n v="3600"/>
    <n v="1439.9999999999998"/>
    <n v="0.39999999999999997"/>
  </r>
  <r>
    <x v="1"/>
    <n v="1197831"/>
    <x v="64"/>
    <x v="1"/>
    <x v="23"/>
    <s v="New Orleans"/>
    <x v="3"/>
    <n v="0.6"/>
    <n v="4500"/>
    <n v="2700"/>
    <n v="1350"/>
    <n v="0.5"/>
  </r>
  <r>
    <x v="1"/>
    <n v="1197831"/>
    <x v="64"/>
    <x v="1"/>
    <x v="23"/>
    <s v="New Orleans"/>
    <x v="4"/>
    <n v="0.54999999999999993"/>
    <n v="4250"/>
    <n v="2337.4999999999995"/>
    <n v="818.12499999999977"/>
    <n v="0.35"/>
  </r>
  <r>
    <x v="1"/>
    <n v="1197831"/>
    <x v="64"/>
    <x v="1"/>
    <x v="23"/>
    <s v="New Orleans"/>
    <x v="5"/>
    <n v="0.65"/>
    <n v="6250"/>
    <n v="4062.5"/>
    <n v="2234.375"/>
    <n v="0.55000000000000004"/>
  </r>
  <r>
    <x v="1"/>
    <n v="1197831"/>
    <x v="65"/>
    <x v="1"/>
    <x v="23"/>
    <s v="New Orleans"/>
    <x v="0"/>
    <n v="0.54999999999999993"/>
    <n v="7750"/>
    <n v="4262.4999999999991"/>
    <n v="1704.9999999999995"/>
    <n v="0.39999999999999997"/>
  </r>
  <r>
    <x v="1"/>
    <n v="1197831"/>
    <x v="65"/>
    <x v="1"/>
    <x v="23"/>
    <s v="New Orleans"/>
    <x v="1"/>
    <n v="0.54999999999999993"/>
    <n v="7750"/>
    <n v="4262.4999999999991"/>
    <n v="1704.9999999999995"/>
    <n v="0.39999999999999997"/>
  </r>
  <r>
    <x v="1"/>
    <n v="1197831"/>
    <x v="65"/>
    <x v="1"/>
    <x v="23"/>
    <s v="New Orleans"/>
    <x v="2"/>
    <n v="0.6"/>
    <n v="6750"/>
    <n v="4050"/>
    <n v="1619.9999999999998"/>
    <n v="0.39999999999999997"/>
  </r>
  <r>
    <x v="1"/>
    <n v="1197831"/>
    <x v="65"/>
    <x v="1"/>
    <x v="23"/>
    <s v="New Orleans"/>
    <x v="3"/>
    <n v="0.6"/>
    <n v="5250"/>
    <n v="3150"/>
    <n v="1575"/>
    <n v="0.5"/>
  </r>
  <r>
    <x v="1"/>
    <n v="1197831"/>
    <x v="65"/>
    <x v="1"/>
    <x v="23"/>
    <s v="New Orleans"/>
    <x v="4"/>
    <n v="0.54999999999999993"/>
    <n v="4750"/>
    <n v="2612.4999999999995"/>
    <n v="914.37499999999977"/>
    <n v="0.35"/>
  </r>
  <r>
    <x v="1"/>
    <n v="1197831"/>
    <x v="65"/>
    <x v="1"/>
    <x v="23"/>
    <s v="New Orleans"/>
    <x v="5"/>
    <n v="0.65"/>
    <n v="7250"/>
    <n v="4712.5"/>
    <n v="2591.875"/>
    <n v="0.55000000000000004"/>
  </r>
  <r>
    <x v="2"/>
    <n v="1128299"/>
    <x v="180"/>
    <x v="2"/>
    <x v="24"/>
    <s v="Boise"/>
    <x v="0"/>
    <n v="0.29999999999999993"/>
    <n v="4250"/>
    <n v="1274.9999999999998"/>
    <n v="446.24999999999989"/>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000000000001"/>
    <n v="303.75"/>
    <n v="0.3"/>
  </r>
  <r>
    <x v="2"/>
    <n v="1128299"/>
    <x v="180"/>
    <x v="2"/>
    <x v="24"/>
    <s v="Boise"/>
    <x v="5"/>
    <n v="0.4"/>
    <n v="4250"/>
    <n v="1700"/>
    <n v="425"/>
    <n v="0.25"/>
  </r>
  <r>
    <x v="2"/>
    <n v="1128299"/>
    <x v="181"/>
    <x v="2"/>
    <x v="24"/>
    <s v="Boise"/>
    <x v="0"/>
    <n v="0.29999999999999993"/>
    <n v="4750"/>
    <n v="1424.9999999999998"/>
    <n v="498.74999999999989"/>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00000000000011"/>
    <n v="202.50000000000003"/>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0000000000002"/>
    <n v="660.00000000000011"/>
    <n v="0.4"/>
  </r>
  <r>
    <x v="2"/>
    <n v="1128299"/>
    <x v="183"/>
    <x v="2"/>
    <x v="24"/>
    <s v="Boise"/>
    <x v="2"/>
    <n v="0.55000000000000004"/>
    <n v="3500"/>
    <n v="1925.0000000000002"/>
    <n v="673.75"/>
    <n v="0.35"/>
  </r>
  <r>
    <x v="2"/>
    <n v="1128299"/>
    <x v="183"/>
    <x v="2"/>
    <x v="24"/>
    <s v="Boise"/>
    <x v="3"/>
    <n v="0.5"/>
    <n v="2500"/>
    <n v="1250"/>
    <n v="437.5"/>
    <n v="0.35"/>
  </r>
  <r>
    <x v="2"/>
    <n v="1128299"/>
    <x v="183"/>
    <x v="2"/>
    <x v="24"/>
    <s v="Boise"/>
    <x v="4"/>
    <n v="0.55000000000000004"/>
    <n v="1500"/>
    <n v="825.00000000000011"/>
    <n v="247.50000000000003"/>
    <n v="0.3"/>
  </r>
  <r>
    <x v="2"/>
    <n v="1128299"/>
    <x v="183"/>
    <x v="2"/>
    <x v="24"/>
    <s v="Boise"/>
    <x v="5"/>
    <n v="0.70000000000000007"/>
    <n v="3250"/>
    <n v="2275"/>
    <n v="568.75"/>
    <n v="0.25"/>
  </r>
  <r>
    <x v="2"/>
    <n v="1128299"/>
    <x v="184"/>
    <x v="2"/>
    <x v="24"/>
    <s v="Boise"/>
    <x v="0"/>
    <n v="0.5"/>
    <n v="5250"/>
    <n v="2625"/>
    <n v="918.74999999999989"/>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0000000000005"/>
    <n v="656.25000000000011"/>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499999999989"/>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0000000000005"/>
    <n v="918.75000000000011"/>
    <n v="0.25"/>
  </r>
  <r>
    <x v="2"/>
    <n v="1128299"/>
    <x v="186"/>
    <x v="2"/>
    <x v="24"/>
    <s v="Boise"/>
    <x v="0"/>
    <n v="0.5"/>
    <n v="6750"/>
    <n v="3375"/>
    <n v="1181.25"/>
    <n v="0.35"/>
  </r>
  <r>
    <x v="2"/>
    <n v="1128299"/>
    <x v="186"/>
    <x v="2"/>
    <x v="24"/>
    <s v="Boise"/>
    <x v="1"/>
    <n v="0.55000000000000004"/>
    <n v="5250"/>
    <n v="2887.5000000000005"/>
    <n v="1155.0000000000002"/>
    <n v="0.4"/>
  </r>
  <r>
    <x v="2"/>
    <n v="1128299"/>
    <x v="186"/>
    <x v="2"/>
    <x v="24"/>
    <s v="Boise"/>
    <x v="2"/>
    <n v="0.55000000000000004"/>
    <n v="4750"/>
    <n v="2612.5"/>
    <n v="914.37499999999989"/>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0000000000005"/>
    <n v="743.75000000000011"/>
    <n v="0.25"/>
  </r>
  <r>
    <x v="2"/>
    <n v="1128299"/>
    <x v="187"/>
    <x v="2"/>
    <x v="24"/>
    <s v="Boise"/>
    <x v="0"/>
    <n v="0.55000000000000004"/>
    <n v="6250"/>
    <n v="3437.5000000000005"/>
    <n v="1203.125"/>
    <n v="0.35"/>
  </r>
  <r>
    <x v="2"/>
    <n v="1128299"/>
    <x v="187"/>
    <x v="2"/>
    <x v="24"/>
    <s v="Boise"/>
    <x v="1"/>
    <n v="0.60000000000000009"/>
    <n v="5750"/>
    <n v="3450.0000000000005"/>
    <n v="1380.0000000000002"/>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0000000000005"/>
    <n v="656.25000000000011"/>
    <n v="0.25"/>
  </r>
  <r>
    <x v="2"/>
    <n v="1128299"/>
    <x v="188"/>
    <x v="2"/>
    <x v="24"/>
    <s v="Boise"/>
    <x v="0"/>
    <n v="0.45000000000000007"/>
    <n v="5750"/>
    <n v="2587.5000000000005"/>
    <n v="905.62500000000011"/>
    <n v="0.35"/>
  </r>
  <r>
    <x v="2"/>
    <n v="1128299"/>
    <x v="188"/>
    <x v="2"/>
    <x v="24"/>
    <s v="Boise"/>
    <x v="1"/>
    <n v="0.50000000000000011"/>
    <n v="5750"/>
    <n v="2875.0000000000005"/>
    <n v="1150.0000000000002"/>
    <n v="0.4"/>
  </r>
  <r>
    <x v="2"/>
    <n v="1128299"/>
    <x v="188"/>
    <x v="2"/>
    <x v="24"/>
    <s v="Boise"/>
    <x v="2"/>
    <n v="0.45000000000000007"/>
    <n v="4250"/>
    <n v="1912.5000000000002"/>
    <n v="669.375"/>
    <n v="0.35"/>
  </r>
  <r>
    <x v="2"/>
    <n v="1128299"/>
    <x v="188"/>
    <x v="2"/>
    <x v="24"/>
    <s v="Boise"/>
    <x v="3"/>
    <n v="0.45000000000000007"/>
    <n v="3750"/>
    <n v="1687.5000000000002"/>
    <n v="590.625"/>
    <n v="0.35"/>
  </r>
  <r>
    <x v="2"/>
    <n v="1128299"/>
    <x v="188"/>
    <x v="2"/>
    <x v="24"/>
    <s v="Boise"/>
    <x v="4"/>
    <n v="0.55000000000000004"/>
    <n v="3750"/>
    <n v="2062.5"/>
    <n v="618.75"/>
    <n v="0.3"/>
  </r>
  <r>
    <x v="2"/>
    <n v="1128299"/>
    <x v="188"/>
    <x v="2"/>
    <x v="24"/>
    <s v="Boise"/>
    <x v="5"/>
    <n v="0.60000000000000009"/>
    <n v="4250"/>
    <n v="2550.0000000000005"/>
    <n v="637.50000000000011"/>
    <n v="0.25"/>
  </r>
  <r>
    <x v="2"/>
    <n v="1128299"/>
    <x v="189"/>
    <x v="2"/>
    <x v="24"/>
    <s v="Boise"/>
    <x v="0"/>
    <n v="0.45000000000000007"/>
    <n v="5000"/>
    <n v="2250.0000000000005"/>
    <n v="787.50000000000011"/>
    <n v="0.35"/>
  </r>
  <r>
    <x v="2"/>
    <n v="1128299"/>
    <x v="189"/>
    <x v="2"/>
    <x v="24"/>
    <s v="Boise"/>
    <x v="1"/>
    <n v="0.50000000000000011"/>
    <n v="5000"/>
    <n v="2500.0000000000005"/>
    <n v="1000.0000000000002"/>
    <n v="0.4"/>
  </r>
  <r>
    <x v="2"/>
    <n v="1128299"/>
    <x v="189"/>
    <x v="2"/>
    <x v="24"/>
    <s v="Boise"/>
    <x v="2"/>
    <n v="0.45000000000000007"/>
    <n v="3250"/>
    <n v="1462.5000000000002"/>
    <n v="511.87500000000006"/>
    <n v="0.35"/>
  </r>
  <r>
    <x v="2"/>
    <n v="1128299"/>
    <x v="189"/>
    <x v="2"/>
    <x v="24"/>
    <s v="Boise"/>
    <x v="3"/>
    <n v="0.45000000000000007"/>
    <n v="3000"/>
    <n v="1350.0000000000002"/>
    <n v="472.50000000000006"/>
    <n v="0.35"/>
  </r>
  <r>
    <x v="2"/>
    <n v="1128299"/>
    <x v="189"/>
    <x v="2"/>
    <x v="24"/>
    <s v="Boise"/>
    <x v="4"/>
    <n v="0.55000000000000004"/>
    <n v="2750"/>
    <n v="1512.5000000000002"/>
    <n v="453.75000000000006"/>
    <n v="0.3"/>
  </r>
  <r>
    <x v="2"/>
    <n v="1128299"/>
    <x v="189"/>
    <x v="2"/>
    <x v="24"/>
    <s v="Boise"/>
    <x v="5"/>
    <n v="0.60000000000000009"/>
    <n v="3250"/>
    <n v="1950.0000000000002"/>
    <n v="487.50000000000006"/>
    <n v="0.25"/>
  </r>
  <r>
    <x v="2"/>
    <n v="1128299"/>
    <x v="190"/>
    <x v="2"/>
    <x v="24"/>
    <s v="Boise"/>
    <x v="0"/>
    <n v="0.45000000000000007"/>
    <n v="5000"/>
    <n v="2250.0000000000005"/>
    <n v="787.50000000000011"/>
    <n v="0.35"/>
  </r>
  <r>
    <x v="2"/>
    <n v="1128299"/>
    <x v="190"/>
    <x v="2"/>
    <x v="24"/>
    <s v="Boise"/>
    <x v="1"/>
    <n v="0.50000000000000011"/>
    <n v="5250"/>
    <n v="2625.0000000000005"/>
    <n v="1050.0000000000002"/>
    <n v="0.4"/>
  </r>
  <r>
    <x v="2"/>
    <n v="1128299"/>
    <x v="190"/>
    <x v="2"/>
    <x v="24"/>
    <s v="Boise"/>
    <x v="2"/>
    <n v="0.45000000000000007"/>
    <n v="3750"/>
    <n v="1687.5000000000002"/>
    <n v="590.625"/>
    <n v="0.35"/>
  </r>
  <r>
    <x v="2"/>
    <n v="1128299"/>
    <x v="190"/>
    <x v="2"/>
    <x v="24"/>
    <s v="Boise"/>
    <x v="3"/>
    <n v="0.45000000000000007"/>
    <n v="3500"/>
    <n v="1575.0000000000002"/>
    <n v="551.25"/>
    <n v="0.35"/>
  </r>
  <r>
    <x v="2"/>
    <n v="1128299"/>
    <x v="190"/>
    <x v="2"/>
    <x v="24"/>
    <s v="Boise"/>
    <x v="4"/>
    <n v="0.55000000000000004"/>
    <n v="3000"/>
    <n v="1650.0000000000002"/>
    <n v="495.00000000000006"/>
    <n v="0.3"/>
  </r>
  <r>
    <x v="2"/>
    <n v="1128299"/>
    <x v="190"/>
    <x v="2"/>
    <x v="24"/>
    <s v="Boise"/>
    <x v="5"/>
    <n v="0.60000000000000009"/>
    <n v="4250"/>
    <n v="2550.0000000000005"/>
    <n v="637.50000000000011"/>
    <n v="0.25"/>
  </r>
  <r>
    <x v="2"/>
    <n v="1128299"/>
    <x v="191"/>
    <x v="2"/>
    <x v="24"/>
    <s v="Boise"/>
    <x v="0"/>
    <n v="0.45000000000000007"/>
    <n v="6250"/>
    <n v="2812.5000000000005"/>
    <n v="984.37500000000011"/>
    <n v="0.35"/>
  </r>
  <r>
    <x v="2"/>
    <n v="1128299"/>
    <x v="191"/>
    <x v="2"/>
    <x v="24"/>
    <s v="Boise"/>
    <x v="1"/>
    <n v="0.50000000000000011"/>
    <n v="6250"/>
    <n v="3125.0000000000009"/>
    <n v="1250.0000000000005"/>
    <n v="0.4"/>
  </r>
  <r>
    <x v="2"/>
    <n v="1128299"/>
    <x v="191"/>
    <x v="2"/>
    <x v="24"/>
    <s v="Boise"/>
    <x v="2"/>
    <n v="0.45000000000000007"/>
    <n v="4250"/>
    <n v="1912.5000000000002"/>
    <n v="669.375"/>
    <n v="0.35"/>
  </r>
  <r>
    <x v="2"/>
    <n v="1128299"/>
    <x v="191"/>
    <x v="2"/>
    <x v="24"/>
    <s v="Boise"/>
    <x v="3"/>
    <n v="0.45000000000000007"/>
    <n v="4250"/>
    <n v="1912.5000000000002"/>
    <n v="669.375"/>
    <n v="0.35"/>
  </r>
  <r>
    <x v="2"/>
    <n v="1128299"/>
    <x v="191"/>
    <x v="2"/>
    <x v="24"/>
    <s v="Boise"/>
    <x v="4"/>
    <n v="0.55000000000000004"/>
    <n v="3500"/>
    <n v="1925.0000000000002"/>
    <n v="577.5"/>
    <n v="0.3"/>
  </r>
  <r>
    <x v="2"/>
    <n v="1128299"/>
    <x v="191"/>
    <x v="2"/>
    <x v="24"/>
    <s v="Boise"/>
    <x v="5"/>
    <n v="0.60000000000000009"/>
    <n v="4500"/>
    <n v="2700.0000000000005"/>
    <n v="675.00000000000011"/>
    <n v="0.25"/>
  </r>
  <r>
    <x v="2"/>
    <n v="1128299"/>
    <x v="192"/>
    <x v="2"/>
    <x v="25"/>
    <s v="Phoenix"/>
    <x v="0"/>
    <n v="0.34999999999999992"/>
    <n v="4750"/>
    <n v="1662.4999999999995"/>
    <n v="581.87499999999977"/>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499999999994"/>
    <n v="0.35"/>
  </r>
  <r>
    <x v="2"/>
    <n v="1128299"/>
    <x v="192"/>
    <x v="2"/>
    <x v="25"/>
    <s v="Phoenix"/>
    <x v="4"/>
    <n v="0.50000000000000011"/>
    <n v="2750"/>
    <n v="1375.0000000000002"/>
    <n v="412.50000000000006"/>
    <n v="0.3"/>
  </r>
  <r>
    <x v="2"/>
    <n v="1128299"/>
    <x v="192"/>
    <x v="2"/>
    <x v="25"/>
    <s v="Phoenix"/>
    <x v="5"/>
    <n v="0.45"/>
    <n v="4750"/>
    <n v="2137.5"/>
    <n v="534.375"/>
    <n v="0.25"/>
  </r>
  <r>
    <x v="2"/>
    <n v="1128299"/>
    <x v="193"/>
    <x v="2"/>
    <x v="25"/>
    <s v="Phoenix"/>
    <x v="0"/>
    <n v="0.34999999999999992"/>
    <n v="5250"/>
    <n v="1837.4999999999995"/>
    <n v="643.12499999999977"/>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0000000000002"/>
    <n v="300.00000000000006"/>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000000000002"/>
    <n v="529.375"/>
    <n v="0.35"/>
  </r>
  <r>
    <x v="2"/>
    <n v="1128299"/>
    <x v="194"/>
    <x v="2"/>
    <x v="25"/>
    <s v="Phoenix"/>
    <x v="4"/>
    <n v="0.60000000000000009"/>
    <n v="1750"/>
    <n v="1050.0000000000002"/>
    <n v="315.00000000000006"/>
    <n v="0.3"/>
  </r>
  <r>
    <x v="2"/>
    <n v="1128299"/>
    <x v="194"/>
    <x v="2"/>
    <x v="25"/>
    <s v="Phoenix"/>
    <x v="5"/>
    <n v="0.55000000000000004"/>
    <n v="3750"/>
    <n v="2062.5"/>
    <n v="515.625"/>
    <n v="0.25"/>
  </r>
  <r>
    <x v="2"/>
    <n v="1128299"/>
    <x v="195"/>
    <x v="2"/>
    <x v="25"/>
    <s v="Phoenix"/>
    <x v="0"/>
    <n v="0.55000000000000004"/>
    <n v="5500"/>
    <n v="3025.0000000000005"/>
    <n v="1058.75"/>
    <n v="0.35"/>
  </r>
  <r>
    <x v="2"/>
    <n v="1128299"/>
    <x v="195"/>
    <x v="2"/>
    <x v="25"/>
    <s v="Phoenix"/>
    <x v="1"/>
    <n v="0.60000000000000009"/>
    <n v="3500"/>
    <n v="2100.0000000000005"/>
    <n v="840.00000000000023"/>
    <n v="0.4"/>
  </r>
  <r>
    <x v="2"/>
    <n v="1128299"/>
    <x v="195"/>
    <x v="2"/>
    <x v="25"/>
    <s v="Phoenix"/>
    <x v="2"/>
    <n v="0.60000000000000009"/>
    <n v="4000"/>
    <n v="2400.0000000000005"/>
    <n v="840.00000000000011"/>
    <n v="0.35"/>
  </r>
  <r>
    <x v="2"/>
    <n v="1128299"/>
    <x v="195"/>
    <x v="2"/>
    <x v="25"/>
    <s v="Phoenix"/>
    <x v="3"/>
    <n v="0.55000000000000004"/>
    <n v="3000"/>
    <n v="1650.0000000000002"/>
    <n v="577.5"/>
    <n v="0.35"/>
  </r>
  <r>
    <x v="2"/>
    <n v="1128299"/>
    <x v="195"/>
    <x v="2"/>
    <x v="25"/>
    <s v="Phoenix"/>
    <x v="4"/>
    <n v="0.60000000000000009"/>
    <n v="2000"/>
    <n v="1200.0000000000002"/>
    <n v="360.00000000000006"/>
    <n v="0.3"/>
  </r>
  <r>
    <x v="2"/>
    <n v="1128299"/>
    <x v="195"/>
    <x v="2"/>
    <x v="25"/>
    <s v="Phoenix"/>
    <x v="5"/>
    <n v="0.75000000000000011"/>
    <n v="3750"/>
    <n v="2812.5000000000005"/>
    <n v="703.12500000000011"/>
    <n v="0.25"/>
  </r>
  <r>
    <x v="2"/>
    <n v="1128299"/>
    <x v="196"/>
    <x v="2"/>
    <x v="25"/>
    <s v="Phoenix"/>
    <x v="0"/>
    <n v="0.55000000000000004"/>
    <n v="5750"/>
    <n v="3162.5000000000005"/>
    <n v="1106.875"/>
    <n v="0.35"/>
  </r>
  <r>
    <x v="2"/>
    <n v="1128299"/>
    <x v="196"/>
    <x v="2"/>
    <x v="25"/>
    <s v="Phoenix"/>
    <x v="1"/>
    <n v="0.60000000000000009"/>
    <n v="4250"/>
    <n v="2550.0000000000005"/>
    <n v="1020.0000000000002"/>
    <n v="0.4"/>
  </r>
  <r>
    <x v="2"/>
    <n v="1128299"/>
    <x v="196"/>
    <x v="2"/>
    <x v="25"/>
    <s v="Phoenix"/>
    <x v="2"/>
    <n v="0.60000000000000009"/>
    <n v="4500"/>
    <n v="2700.0000000000005"/>
    <n v="945.00000000000011"/>
    <n v="0.35"/>
  </r>
  <r>
    <x v="2"/>
    <n v="1128299"/>
    <x v="196"/>
    <x v="2"/>
    <x v="25"/>
    <s v="Phoenix"/>
    <x v="3"/>
    <n v="0.55000000000000004"/>
    <n v="3500"/>
    <n v="1925.0000000000002"/>
    <n v="673.75"/>
    <n v="0.35"/>
  </r>
  <r>
    <x v="2"/>
    <n v="1128299"/>
    <x v="196"/>
    <x v="2"/>
    <x v="25"/>
    <s v="Phoenix"/>
    <x v="4"/>
    <n v="0.60000000000000009"/>
    <n v="2500"/>
    <n v="1500.0000000000002"/>
    <n v="450.00000000000006"/>
    <n v="0.3"/>
  </r>
  <r>
    <x v="2"/>
    <n v="1128299"/>
    <x v="196"/>
    <x v="2"/>
    <x v="25"/>
    <s v="Phoenix"/>
    <x v="5"/>
    <n v="0.75000000000000011"/>
    <n v="4250"/>
    <n v="3187.5000000000005"/>
    <n v="796.87500000000011"/>
    <n v="0.25"/>
  </r>
  <r>
    <x v="2"/>
    <n v="1128299"/>
    <x v="197"/>
    <x v="2"/>
    <x v="25"/>
    <s v="Phoenix"/>
    <x v="0"/>
    <n v="0.55000000000000004"/>
    <n v="7000"/>
    <n v="3850.0000000000005"/>
    <n v="1347.5"/>
    <n v="0.35"/>
  </r>
  <r>
    <x v="2"/>
    <n v="1128299"/>
    <x v="197"/>
    <x v="2"/>
    <x v="25"/>
    <s v="Phoenix"/>
    <x v="1"/>
    <n v="0.60000000000000009"/>
    <n v="5500"/>
    <n v="3300.0000000000005"/>
    <n v="1320.0000000000002"/>
    <n v="0.4"/>
  </r>
  <r>
    <x v="2"/>
    <n v="1128299"/>
    <x v="197"/>
    <x v="2"/>
    <x v="25"/>
    <s v="Phoenix"/>
    <x v="2"/>
    <n v="0.60000000000000009"/>
    <n v="5500"/>
    <n v="3300.0000000000005"/>
    <n v="1155"/>
    <n v="0.35"/>
  </r>
  <r>
    <x v="2"/>
    <n v="1128299"/>
    <x v="197"/>
    <x v="2"/>
    <x v="25"/>
    <s v="Phoenix"/>
    <x v="3"/>
    <n v="0.55000000000000004"/>
    <n v="4250"/>
    <n v="2337.5"/>
    <n v="818.125"/>
    <n v="0.35"/>
  </r>
  <r>
    <x v="2"/>
    <n v="1128299"/>
    <x v="197"/>
    <x v="2"/>
    <x v="25"/>
    <s v="Phoenix"/>
    <x v="4"/>
    <n v="0.60000000000000009"/>
    <n v="3000"/>
    <n v="1800.0000000000002"/>
    <n v="540"/>
    <n v="0.3"/>
  </r>
  <r>
    <x v="2"/>
    <n v="1128299"/>
    <x v="197"/>
    <x v="2"/>
    <x v="25"/>
    <s v="Phoenix"/>
    <x v="5"/>
    <n v="0.75000000000000011"/>
    <n v="6000"/>
    <n v="4500.0000000000009"/>
    <n v="1125.0000000000002"/>
    <n v="0.25"/>
  </r>
  <r>
    <x v="2"/>
    <n v="1128299"/>
    <x v="198"/>
    <x v="2"/>
    <x v="25"/>
    <s v="Phoenix"/>
    <x v="0"/>
    <n v="0.55000000000000004"/>
    <n v="7500"/>
    <n v="4125"/>
    <n v="1443.75"/>
    <n v="0.35"/>
  </r>
  <r>
    <x v="2"/>
    <n v="1128299"/>
    <x v="198"/>
    <x v="2"/>
    <x v="25"/>
    <s v="Phoenix"/>
    <x v="1"/>
    <n v="0.60000000000000009"/>
    <n v="6000"/>
    <n v="3600.0000000000005"/>
    <n v="1440.0000000000002"/>
    <n v="0.4"/>
  </r>
  <r>
    <x v="2"/>
    <n v="1128299"/>
    <x v="198"/>
    <x v="2"/>
    <x v="25"/>
    <s v="Phoenix"/>
    <x v="2"/>
    <n v="0.60000000000000009"/>
    <n v="5500"/>
    <n v="3300.0000000000005"/>
    <n v="1155"/>
    <n v="0.35"/>
  </r>
  <r>
    <x v="2"/>
    <n v="1128299"/>
    <x v="198"/>
    <x v="2"/>
    <x v="25"/>
    <s v="Phoenix"/>
    <x v="3"/>
    <n v="0.55000000000000004"/>
    <n v="4500"/>
    <n v="2475"/>
    <n v="866.25"/>
    <n v="0.35"/>
  </r>
  <r>
    <x v="2"/>
    <n v="1128299"/>
    <x v="198"/>
    <x v="2"/>
    <x v="25"/>
    <s v="Phoenix"/>
    <x v="4"/>
    <n v="0.60000000000000009"/>
    <n v="5000"/>
    <n v="3000.0000000000005"/>
    <n v="900.00000000000011"/>
    <n v="0.3"/>
  </r>
  <r>
    <x v="2"/>
    <n v="1128299"/>
    <x v="198"/>
    <x v="2"/>
    <x v="25"/>
    <s v="Phoenix"/>
    <x v="5"/>
    <n v="0.75000000000000011"/>
    <n v="5000"/>
    <n v="3750.0000000000005"/>
    <n v="937.50000000000011"/>
    <n v="0.25"/>
  </r>
  <r>
    <x v="2"/>
    <n v="1128299"/>
    <x v="199"/>
    <x v="2"/>
    <x v="25"/>
    <s v="Phoenix"/>
    <x v="0"/>
    <n v="0.60000000000000009"/>
    <n v="7000"/>
    <n v="4200.0000000000009"/>
    <n v="1470.0000000000002"/>
    <n v="0.35"/>
  </r>
  <r>
    <x v="2"/>
    <n v="1128299"/>
    <x v="199"/>
    <x v="2"/>
    <x v="25"/>
    <s v="Phoenix"/>
    <x v="1"/>
    <n v="0.65000000000000013"/>
    <n v="6500"/>
    <n v="4225.0000000000009"/>
    <n v="1690.0000000000005"/>
    <n v="0.4"/>
  </r>
  <r>
    <x v="2"/>
    <n v="1128299"/>
    <x v="199"/>
    <x v="2"/>
    <x v="25"/>
    <s v="Phoenix"/>
    <x v="2"/>
    <n v="0.60000000000000009"/>
    <n v="5250"/>
    <n v="3150.0000000000005"/>
    <n v="1102.5"/>
    <n v="0.35"/>
  </r>
  <r>
    <x v="2"/>
    <n v="1128299"/>
    <x v="199"/>
    <x v="2"/>
    <x v="25"/>
    <s v="Phoenix"/>
    <x v="3"/>
    <n v="0.60000000000000009"/>
    <n v="4750"/>
    <n v="2850.0000000000005"/>
    <n v="997.50000000000011"/>
    <n v="0.35"/>
  </r>
  <r>
    <x v="2"/>
    <n v="1128299"/>
    <x v="199"/>
    <x v="2"/>
    <x v="25"/>
    <s v="Phoenix"/>
    <x v="4"/>
    <n v="0.70000000000000007"/>
    <n v="4750"/>
    <n v="3325.0000000000005"/>
    <n v="997.50000000000011"/>
    <n v="0.3"/>
  </r>
  <r>
    <x v="2"/>
    <n v="1128299"/>
    <x v="199"/>
    <x v="2"/>
    <x v="25"/>
    <s v="Phoenix"/>
    <x v="5"/>
    <n v="0.75000000000000011"/>
    <n v="4500"/>
    <n v="3375.0000000000005"/>
    <n v="843.75000000000011"/>
    <n v="0.25"/>
  </r>
  <r>
    <x v="2"/>
    <n v="1128299"/>
    <x v="200"/>
    <x v="2"/>
    <x v="25"/>
    <s v="Phoenix"/>
    <x v="0"/>
    <n v="0.50000000000000011"/>
    <n v="6250"/>
    <n v="3125.0000000000009"/>
    <n v="1093.7500000000002"/>
    <n v="0.35"/>
  </r>
  <r>
    <x v="2"/>
    <n v="1128299"/>
    <x v="200"/>
    <x v="2"/>
    <x v="25"/>
    <s v="Phoenix"/>
    <x v="1"/>
    <n v="0.55000000000000016"/>
    <n v="6250"/>
    <n v="3437.5000000000009"/>
    <n v="1375.0000000000005"/>
    <n v="0.4"/>
  </r>
  <r>
    <x v="2"/>
    <n v="1128299"/>
    <x v="200"/>
    <x v="2"/>
    <x v="25"/>
    <s v="Phoenix"/>
    <x v="2"/>
    <n v="0.50000000000000011"/>
    <n v="4750"/>
    <n v="2375.0000000000005"/>
    <n v="831.25000000000011"/>
    <n v="0.35"/>
  </r>
  <r>
    <x v="2"/>
    <n v="1128299"/>
    <x v="200"/>
    <x v="2"/>
    <x v="25"/>
    <s v="Phoenix"/>
    <x v="3"/>
    <n v="0.50000000000000011"/>
    <n v="4250"/>
    <n v="2125.0000000000005"/>
    <n v="743.75000000000011"/>
    <n v="0.35"/>
  </r>
  <r>
    <x v="2"/>
    <n v="1128299"/>
    <x v="200"/>
    <x v="2"/>
    <x v="25"/>
    <s v="Phoenix"/>
    <x v="4"/>
    <n v="0.60000000000000009"/>
    <n v="4250"/>
    <n v="2550.0000000000005"/>
    <n v="765.00000000000011"/>
    <n v="0.3"/>
  </r>
  <r>
    <x v="2"/>
    <n v="1128299"/>
    <x v="200"/>
    <x v="2"/>
    <x v="25"/>
    <s v="Phoenix"/>
    <x v="5"/>
    <n v="0.65000000000000013"/>
    <n v="4750"/>
    <n v="3087.5000000000005"/>
    <n v="771.87500000000011"/>
    <n v="0.25"/>
  </r>
  <r>
    <x v="2"/>
    <n v="1128299"/>
    <x v="201"/>
    <x v="2"/>
    <x v="25"/>
    <s v="Phoenix"/>
    <x v="0"/>
    <n v="0.50000000000000011"/>
    <n v="5500"/>
    <n v="2750.0000000000005"/>
    <n v="962.50000000000011"/>
    <n v="0.35"/>
  </r>
  <r>
    <x v="2"/>
    <n v="1128299"/>
    <x v="201"/>
    <x v="2"/>
    <x v="25"/>
    <s v="Phoenix"/>
    <x v="1"/>
    <n v="0.55000000000000016"/>
    <n v="5500"/>
    <n v="3025.0000000000009"/>
    <n v="1210.0000000000005"/>
    <n v="0.4"/>
  </r>
  <r>
    <x v="2"/>
    <n v="1128299"/>
    <x v="201"/>
    <x v="2"/>
    <x v="25"/>
    <s v="Phoenix"/>
    <x v="2"/>
    <n v="0.50000000000000011"/>
    <n v="3750"/>
    <n v="1875.0000000000005"/>
    <n v="656.25000000000011"/>
    <n v="0.35"/>
  </r>
  <r>
    <x v="2"/>
    <n v="1128299"/>
    <x v="201"/>
    <x v="2"/>
    <x v="25"/>
    <s v="Phoenix"/>
    <x v="3"/>
    <n v="0.50000000000000011"/>
    <n v="3500"/>
    <n v="1750.0000000000005"/>
    <n v="612.50000000000011"/>
    <n v="0.35"/>
  </r>
  <r>
    <x v="2"/>
    <n v="1128299"/>
    <x v="201"/>
    <x v="2"/>
    <x v="25"/>
    <s v="Phoenix"/>
    <x v="4"/>
    <n v="0.60000000000000009"/>
    <n v="3250"/>
    <n v="1950.0000000000002"/>
    <n v="585"/>
    <n v="0.3"/>
  </r>
  <r>
    <x v="2"/>
    <n v="1128299"/>
    <x v="201"/>
    <x v="2"/>
    <x v="25"/>
    <s v="Phoenix"/>
    <x v="5"/>
    <n v="0.75000000000000011"/>
    <n v="3750"/>
    <n v="2812.5000000000005"/>
    <n v="703.12500000000011"/>
    <n v="0.25"/>
  </r>
  <r>
    <x v="2"/>
    <n v="1128299"/>
    <x v="202"/>
    <x v="2"/>
    <x v="25"/>
    <s v="Phoenix"/>
    <x v="0"/>
    <n v="0.60000000000000009"/>
    <n v="5500"/>
    <n v="3300.0000000000005"/>
    <n v="1155"/>
    <n v="0.35"/>
  </r>
  <r>
    <x v="2"/>
    <n v="1128299"/>
    <x v="202"/>
    <x v="2"/>
    <x v="25"/>
    <s v="Phoenix"/>
    <x v="1"/>
    <n v="0.65000000000000013"/>
    <n v="6000"/>
    <n v="3900.0000000000009"/>
    <n v="1560.0000000000005"/>
    <n v="0.4"/>
  </r>
  <r>
    <x v="2"/>
    <n v="1128299"/>
    <x v="202"/>
    <x v="2"/>
    <x v="25"/>
    <s v="Phoenix"/>
    <x v="2"/>
    <n v="0.60000000000000009"/>
    <n v="4500"/>
    <n v="2700.0000000000005"/>
    <n v="945.00000000000011"/>
    <n v="0.35"/>
  </r>
  <r>
    <x v="2"/>
    <n v="1128299"/>
    <x v="202"/>
    <x v="2"/>
    <x v="25"/>
    <s v="Phoenix"/>
    <x v="3"/>
    <n v="0.60000000000000009"/>
    <n v="4250"/>
    <n v="2550.0000000000005"/>
    <n v="892.50000000000011"/>
    <n v="0.35"/>
  </r>
  <r>
    <x v="2"/>
    <n v="1128299"/>
    <x v="202"/>
    <x v="2"/>
    <x v="25"/>
    <s v="Phoenix"/>
    <x v="4"/>
    <n v="0.70000000000000007"/>
    <n v="3750"/>
    <n v="2625.0000000000005"/>
    <n v="787.50000000000011"/>
    <n v="0.3"/>
  </r>
  <r>
    <x v="2"/>
    <n v="1128299"/>
    <x v="202"/>
    <x v="2"/>
    <x v="25"/>
    <s v="Phoenix"/>
    <x v="5"/>
    <n v="0.75000000000000011"/>
    <n v="5000"/>
    <n v="3750.0000000000005"/>
    <n v="937.50000000000011"/>
    <n v="0.25"/>
  </r>
  <r>
    <x v="2"/>
    <n v="1128299"/>
    <x v="203"/>
    <x v="2"/>
    <x v="25"/>
    <s v="Phoenix"/>
    <x v="0"/>
    <n v="0.60000000000000009"/>
    <n v="7000"/>
    <n v="4200.0000000000009"/>
    <n v="1470.0000000000002"/>
    <n v="0.35"/>
  </r>
  <r>
    <x v="2"/>
    <n v="1128299"/>
    <x v="203"/>
    <x v="2"/>
    <x v="25"/>
    <s v="Phoenix"/>
    <x v="1"/>
    <n v="0.65000000000000013"/>
    <n v="7000"/>
    <n v="4550.0000000000009"/>
    <n v="1820.0000000000005"/>
    <n v="0.4"/>
  </r>
  <r>
    <x v="2"/>
    <n v="1128299"/>
    <x v="203"/>
    <x v="2"/>
    <x v="25"/>
    <s v="Phoenix"/>
    <x v="2"/>
    <n v="0.60000000000000009"/>
    <n v="5000"/>
    <n v="3000.0000000000005"/>
    <n v="1050"/>
    <n v="0.35"/>
  </r>
  <r>
    <x v="2"/>
    <n v="1128299"/>
    <x v="203"/>
    <x v="2"/>
    <x v="25"/>
    <s v="Phoenix"/>
    <x v="3"/>
    <n v="0.60000000000000009"/>
    <n v="5000"/>
    <n v="3000.0000000000005"/>
    <n v="1050"/>
    <n v="0.35"/>
  </r>
  <r>
    <x v="2"/>
    <n v="1128299"/>
    <x v="203"/>
    <x v="2"/>
    <x v="25"/>
    <s v="Phoenix"/>
    <x v="4"/>
    <n v="0.70000000000000007"/>
    <n v="4250"/>
    <n v="2975.0000000000005"/>
    <n v="892.50000000000011"/>
    <n v="0.3"/>
  </r>
  <r>
    <x v="2"/>
    <n v="1128299"/>
    <x v="203"/>
    <x v="2"/>
    <x v="25"/>
    <s v="Phoenix"/>
    <x v="5"/>
    <n v="0.75000000000000011"/>
    <n v="5250"/>
    <n v="3937.5000000000005"/>
    <n v="984.37500000000011"/>
    <n v="0.25"/>
  </r>
  <r>
    <x v="2"/>
    <n v="1128299"/>
    <x v="90"/>
    <x v="2"/>
    <x v="26"/>
    <s v="Albuquerque"/>
    <x v="0"/>
    <n v="0.29999999999999993"/>
    <n v="4500"/>
    <n v="1349.9999999999998"/>
    <n v="539.99999999999989"/>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0000000000002"/>
    <n v="393.75000000000006"/>
    <n v="0.35"/>
  </r>
  <r>
    <x v="2"/>
    <n v="1128299"/>
    <x v="90"/>
    <x v="2"/>
    <x v="26"/>
    <s v="Albuquerque"/>
    <x v="5"/>
    <n v="0.4"/>
    <n v="4500"/>
    <n v="1800"/>
    <n v="450"/>
    <n v="0.25"/>
  </r>
  <r>
    <x v="2"/>
    <n v="1128299"/>
    <x v="91"/>
    <x v="2"/>
    <x v="26"/>
    <s v="Albuquerque"/>
    <x v="0"/>
    <n v="0.29999999999999993"/>
    <n v="5000"/>
    <n v="1499.9999999999998"/>
    <n v="599.99999999999989"/>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0000000000023"/>
    <n v="275.62500000000006"/>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00000000000011"/>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000000000002"/>
    <n v="715.00000000000011"/>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0000000000011"/>
    <n v="336.875"/>
    <n v="0.35"/>
  </r>
  <r>
    <x v="2"/>
    <n v="1128299"/>
    <x v="93"/>
    <x v="2"/>
    <x v="26"/>
    <s v="Albuquerque"/>
    <x v="5"/>
    <n v="0.70000000000000007"/>
    <n v="3500"/>
    <n v="2450.0000000000005"/>
    <n v="612.50000000000011"/>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0000000000005"/>
    <n v="700.00000000000011"/>
    <n v="0.25"/>
  </r>
  <r>
    <x v="2"/>
    <n v="1128299"/>
    <x v="95"/>
    <x v="2"/>
    <x v="26"/>
    <s v="Albuquerque"/>
    <x v="0"/>
    <n v="0.5"/>
    <n v="6750"/>
    <n v="3375"/>
    <n v="1350"/>
    <n v="0.4"/>
  </r>
  <r>
    <x v="2"/>
    <n v="1128299"/>
    <x v="95"/>
    <x v="2"/>
    <x v="26"/>
    <s v="Albuquerque"/>
    <x v="1"/>
    <n v="0.55000000000000004"/>
    <n v="5250"/>
    <n v="2887.5000000000005"/>
    <n v="1155.0000000000002"/>
    <n v="0.4"/>
  </r>
  <r>
    <x v="2"/>
    <n v="1128299"/>
    <x v="95"/>
    <x v="2"/>
    <x v="26"/>
    <s v="Albuquerque"/>
    <x v="2"/>
    <n v="0.55000000000000004"/>
    <n v="5250"/>
    <n v="2887.5000000000005"/>
    <n v="1010.6250000000001"/>
    <n v="0.35"/>
  </r>
  <r>
    <x v="2"/>
    <n v="1128299"/>
    <x v="95"/>
    <x v="2"/>
    <x v="26"/>
    <s v="Albuquerque"/>
    <x v="3"/>
    <n v="0.5"/>
    <n v="4000"/>
    <n v="2000"/>
    <n v="800"/>
    <n v="0.4"/>
  </r>
  <r>
    <x v="2"/>
    <n v="1128299"/>
    <x v="95"/>
    <x v="2"/>
    <x v="26"/>
    <s v="Albuquerque"/>
    <x v="4"/>
    <n v="0.55000000000000004"/>
    <n v="2750"/>
    <n v="1512.5000000000002"/>
    <n v="529.375"/>
    <n v="0.35"/>
  </r>
  <r>
    <x v="2"/>
    <n v="1128299"/>
    <x v="95"/>
    <x v="2"/>
    <x v="26"/>
    <s v="Albuquerque"/>
    <x v="5"/>
    <n v="0.70000000000000007"/>
    <n v="5750"/>
    <n v="4025.0000000000005"/>
    <n v="1006.2500000000001"/>
    <n v="0.25"/>
  </r>
  <r>
    <x v="2"/>
    <n v="1128299"/>
    <x v="96"/>
    <x v="2"/>
    <x v="26"/>
    <s v="Albuquerque"/>
    <x v="0"/>
    <n v="0.5"/>
    <n v="7250"/>
    <n v="3625"/>
    <n v="1450"/>
    <n v="0.4"/>
  </r>
  <r>
    <x v="2"/>
    <n v="1128299"/>
    <x v="96"/>
    <x v="2"/>
    <x v="26"/>
    <s v="Albuquerque"/>
    <x v="1"/>
    <n v="0.55000000000000004"/>
    <n v="5750"/>
    <n v="3162.5000000000005"/>
    <n v="1265.0000000000002"/>
    <n v="0.4"/>
  </r>
  <r>
    <x v="2"/>
    <n v="1128299"/>
    <x v="96"/>
    <x v="2"/>
    <x v="26"/>
    <s v="Albuquerque"/>
    <x v="2"/>
    <n v="0.55000000000000004"/>
    <n v="5250"/>
    <n v="2887.5000000000005"/>
    <n v="1010.6250000000001"/>
    <n v="0.35"/>
  </r>
  <r>
    <x v="2"/>
    <n v="1128299"/>
    <x v="96"/>
    <x v="2"/>
    <x v="26"/>
    <s v="Albuquerque"/>
    <x v="3"/>
    <n v="0.5"/>
    <n v="4250"/>
    <n v="2125"/>
    <n v="850"/>
    <n v="0.4"/>
  </r>
  <r>
    <x v="2"/>
    <n v="1128299"/>
    <x v="96"/>
    <x v="2"/>
    <x v="26"/>
    <s v="Albuquerque"/>
    <x v="4"/>
    <n v="0.55000000000000004"/>
    <n v="4750"/>
    <n v="2612.5"/>
    <n v="914.37499999999989"/>
    <n v="0.35"/>
  </r>
  <r>
    <x v="2"/>
    <n v="1128299"/>
    <x v="96"/>
    <x v="2"/>
    <x v="26"/>
    <s v="Albuquerque"/>
    <x v="5"/>
    <n v="0.70000000000000007"/>
    <n v="4750"/>
    <n v="3325.0000000000005"/>
    <n v="831.25000000000011"/>
    <n v="0.25"/>
  </r>
  <r>
    <x v="2"/>
    <n v="1128299"/>
    <x v="97"/>
    <x v="2"/>
    <x v="26"/>
    <s v="Albuquerque"/>
    <x v="0"/>
    <n v="0.55000000000000004"/>
    <n v="6750"/>
    <n v="3712.5000000000005"/>
    <n v="1485.0000000000002"/>
    <n v="0.4"/>
  </r>
  <r>
    <x v="2"/>
    <n v="1128299"/>
    <x v="97"/>
    <x v="2"/>
    <x v="26"/>
    <s v="Albuquerque"/>
    <x v="1"/>
    <n v="0.60000000000000009"/>
    <n v="6250"/>
    <n v="3750.0000000000005"/>
    <n v="1500.0000000000002"/>
    <n v="0.4"/>
  </r>
  <r>
    <x v="2"/>
    <n v="1128299"/>
    <x v="97"/>
    <x v="2"/>
    <x v="26"/>
    <s v="Albuquerque"/>
    <x v="2"/>
    <n v="0.55000000000000004"/>
    <n v="5000"/>
    <n v="2750"/>
    <n v="962.49999999999989"/>
    <n v="0.35"/>
  </r>
  <r>
    <x v="2"/>
    <n v="1128299"/>
    <x v="97"/>
    <x v="2"/>
    <x v="26"/>
    <s v="Albuquerque"/>
    <x v="3"/>
    <n v="0.55000000000000004"/>
    <n v="4500"/>
    <n v="2475"/>
    <n v="990"/>
    <n v="0.4"/>
  </r>
  <r>
    <x v="2"/>
    <n v="1128299"/>
    <x v="97"/>
    <x v="2"/>
    <x v="26"/>
    <s v="Albuquerque"/>
    <x v="4"/>
    <n v="0.65"/>
    <n v="4500"/>
    <n v="2925"/>
    <n v="1023.7499999999999"/>
    <n v="0.35"/>
  </r>
  <r>
    <x v="2"/>
    <n v="1128299"/>
    <x v="97"/>
    <x v="2"/>
    <x v="26"/>
    <s v="Albuquerque"/>
    <x v="5"/>
    <n v="0.70000000000000007"/>
    <n v="4250"/>
    <n v="2975.0000000000005"/>
    <n v="743.75000000000011"/>
    <n v="0.25"/>
  </r>
  <r>
    <x v="2"/>
    <n v="1128299"/>
    <x v="98"/>
    <x v="2"/>
    <x v="26"/>
    <s v="Albuquerque"/>
    <x v="0"/>
    <n v="0.45000000000000012"/>
    <n v="6000"/>
    <n v="2700.0000000000009"/>
    <n v="1080.0000000000005"/>
    <n v="0.4"/>
  </r>
  <r>
    <x v="2"/>
    <n v="1128299"/>
    <x v="98"/>
    <x v="2"/>
    <x v="26"/>
    <s v="Albuquerque"/>
    <x v="1"/>
    <n v="0.50000000000000011"/>
    <n v="6000"/>
    <n v="3000.0000000000005"/>
    <n v="1200.0000000000002"/>
    <n v="0.4"/>
  </r>
  <r>
    <x v="2"/>
    <n v="1128299"/>
    <x v="98"/>
    <x v="2"/>
    <x v="26"/>
    <s v="Albuquerque"/>
    <x v="2"/>
    <n v="0.45000000000000012"/>
    <n v="4500"/>
    <n v="2025.0000000000005"/>
    <n v="708.75000000000011"/>
    <n v="0.35"/>
  </r>
  <r>
    <x v="2"/>
    <n v="1128299"/>
    <x v="98"/>
    <x v="2"/>
    <x v="26"/>
    <s v="Albuquerque"/>
    <x v="3"/>
    <n v="0.45000000000000012"/>
    <n v="4000"/>
    <n v="1800.0000000000005"/>
    <n v="720.00000000000023"/>
    <n v="0.4"/>
  </r>
  <r>
    <x v="2"/>
    <n v="1128299"/>
    <x v="98"/>
    <x v="2"/>
    <x v="26"/>
    <s v="Albuquerque"/>
    <x v="4"/>
    <n v="0.55000000000000004"/>
    <n v="4000"/>
    <n v="2200"/>
    <n v="770"/>
    <n v="0.35"/>
  </r>
  <r>
    <x v="2"/>
    <n v="1128299"/>
    <x v="98"/>
    <x v="2"/>
    <x v="26"/>
    <s v="Albuquerque"/>
    <x v="5"/>
    <n v="0.60000000000000009"/>
    <n v="4500"/>
    <n v="2700.0000000000005"/>
    <n v="675.00000000000011"/>
    <n v="0.25"/>
  </r>
  <r>
    <x v="2"/>
    <n v="1128299"/>
    <x v="99"/>
    <x v="2"/>
    <x v="26"/>
    <s v="Albuquerque"/>
    <x v="0"/>
    <n v="0.45000000000000012"/>
    <n v="5250"/>
    <n v="2362.5000000000005"/>
    <n v="945.00000000000023"/>
    <n v="0.4"/>
  </r>
  <r>
    <x v="2"/>
    <n v="1128299"/>
    <x v="99"/>
    <x v="2"/>
    <x v="26"/>
    <s v="Albuquerque"/>
    <x v="1"/>
    <n v="0.50000000000000011"/>
    <n v="5250"/>
    <n v="2625.0000000000005"/>
    <n v="1050.0000000000002"/>
    <n v="0.4"/>
  </r>
  <r>
    <x v="2"/>
    <n v="1128299"/>
    <x v="99"/>
    <x v="2"/>
    <x v="26"/>
    <s v="Albuquerque"/>
    <x v="2"/>
    <n v="0.45000000000000012"/>
    <n v="3500"/>
    <n v="1575.0000000000005"/>
    <n v="551.25000000000011"/>
    <n v="0.35"/>
  </r>
  <r>
    <x v="2"/>
    <n v="1128299"/>
    <x v="99"/>
    <x v="2"/>
    <x v="26"/>
    <s v="Albuquerque"/>
    <x v="3"/>
    <n v="0.45000000000000012"/>
    <n v="3250"/>
    <n v="1462.5000000000005"/>
    <n v="585.00000000000023"/>
    <n v="0.4"/>
  </r>
  <r>
    <x v="2"/>
    <n v="1128299"/>
    <x v="99"/>
    <x v="2"/>
    <x v="26"/>
    <s v="Albuquerque"/>
    <x v="4"/>
    <n v="0.55000000000000004"/>
    <n v="3000"/>
    <n v="1650.0000000000002"/>
    <n v="577.5"/>
    <n v="0.35"/>
  </r>
  <r>
    <x v="2"/>
    <n v="1128299"/>
    <x v="99"/>
    <x v="2"/>
    <x v="26"/>
    <s v="Albuquerque"/>
    <x v="5"/>
    <n v="0.70000000000000007"/>
    <n v="3500"/>
    <n v="2450.0000000000005"/>
    <n v="612.50000000000011"/>
    <n v="0.25"/>
  </r>
  <r>
    <x v="2"/>
    <n v="1128299"/>
    <x v="100"/>
    <x v="2"/>
    <x v="26"/>
    <s v="Albuquerque"/>
    <x v="0"/>
    <n v="0.55000000000000004"/>
    <n v="5250"/>
    <n v="2887.5000000000005"/>
    <n v="1155.0000000000002"/>
    <n v="0.4"/>
  </r>
  <r>
    <x v="2"/>
    <n v="1128299"/>
    <x v="100"/>
    <x v="2"/>
    <x v="26"/>
    <s v="Albuquerque"/>
    <x v="1"/>
    <n v="0.60000000000000009"/>
    <n v="5750"/>
    <n v="3450.0000000000005"/>
    <n v="1380.0000000000002"/>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0000000000005"/>
    <n v="831.25000000000011"/>
    <n v="0.25"/>
  </r>
  <r>
    <x v="2"/>
    <n v="1128299"/>
    <x v="101"/>
    <x v="2"/>
    <x v="26"/>
    <s v="Albuquerque"/>
    <x v="0"/>
    <n v="0.55000000000000004"/>
    <n v="6750"/>
    <n v="3712.5000000000005"/>
    <n v="1485.0000000000002"/>
    <n v="0.4"/>
  </r>
  <r>
    <x v="2"/>
    <n v="1128299"/>
    <x v="101"/>
    <x v="2"/>
    <x v="26"/>
    <s v="Albuquerque"/>
    <x v="1"/>
    <n v="0.60000000000000009"/>
    <n v="6750"/>
    <n v="4050.0000000000005"/>
    <n v="1620.0000000000002"/>
    <n v="0.4"/>
  </r>
  <r>
    <x v="2"/>
    <n v="1128299"/>
    <x v="101"/>
    <x v="2"/>
    <x v="26"/>
    <s v="Albuquerque"/>
    <x v="2"/>
    <n v="0.55000000000000004"/>
    <n v="4750"/>
    <n v="2612.5"/>
    <n v="914.37499999999989"/>
    <n v="0.35"/>
  </r>
  <r>
    <x v="2"/>
    <n v="1128299"/>
    <x v="101"/>
    <x v="2"/>
    <x v="26"/>
    <s v="Albuquerque"/>
    <x v="3"/>
    <n v="0.55000000000000004"/>
    <n v="4750"/>
    <n v="2612.5"/>
    <n v="1045"/>
    <n v="0.4"/>
  </r>
  <r>
    <x v="2"/>
    <n v="1128299"/>
    <x v="101"/>
    <x v="2"/>
    <x v="26"/>
    <s v="Albuquerque"/>
    <x v="4"/>
    <n v="0.65"/>
    <n v="4000"/>
    <n v="2600"/>
    <n v="909.99999999999989"/>
    <n v="0.35"/>
  </r>
  <r>
    <x v="2"/>
    <n v="1128299"/>
    <x v="101"/>
    <x v="2"/>
    <x v="26"/>
    <s v="Albuquerque"/>
    <x v="5"/>
    <n v="0.70000000000000007"/>
    <n v="5000"/>
    <n v="3500.0000000000005"/>
    <n v="875.00000000000011"/>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0000000000005"/>
    <n v="618.75000000000011"/>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4.9999999999999"/>
    <n v="0.35"/>
  </r>
  <r>
    <x v="0"/>
    <n v="1185732"/>
    <x v="205"/>
    <x v="4"/>
    <x v="27"/>
    <s v="Atlanta"/>
    <x v="2"/>
    <n v="0.30000000000000004"/>
    <n v="7750"/>
    <n v="2325.0000000000005"/>
    <n v="581.25000000000011"/>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4.9999999999995"/>
    <n v="517.49999999999989"/>
    <n v="0.3"/>
  </r>
  <r>
    <x v="0"/>
    <n v="1185732"/>
    <x v="115"/>
    <x v="4"/>
    <x v="27"/>
    <s v="Atlanta"/>
    <x v="4"/>
    <n v="0.45000000000000007"/>
    <n v="6250"/>
    <n v="2812.5000000000005"/>
    <n v="984.37500000000011"/>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799.9999999999995"/>
    <n v="539.99999999999989"/>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49.9999999999995"/>
    <n v="1347.4999999999998"/>
    <n v="0.35"/>
  </r>
  <r>
    <x v="0"/>
    <n v="1185732"/>
    <x v="174"/>
    <x v="4"/>
    <x v="27"/>
    <s v="Atlanta"/>
    <x v="5"/>
    <n v="0.6"/>
    <n v="8000"/>
    <n v="4800"/>
    <n v="2400"/>
    <n v="0.5"/>
  </r>
  <r>
    <x v="0"/>
    <n v="1185732"/>
    <x v="207"/>
    <x v="4"/>
    <x v="27"/>
    <s v="Atlanta"/>
    <x v="0"/>
    <n v="0.54999999999999993"/>
    <n v="10500"/>
    <n v="5774.9999999999991"/>
    <n v="2598.749999999999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0000000000009"/>
    <n v="3237.5000000000005"/>
    <n v="0.5"/>
  </r>
  <r>
    <x v="0"/>
    <n v="1185732"/>
    <x v="116"/>
    <x v="4"/>
    <x v="27"/>
    <s v="Atlanta"/>
    <x v="0"/>
    <n v="0.65"/>
    <n v="11500"/>
    <n v="7475"/>
    <n v="3363.75"/>
    <n v="0.45"/>
  </r>
  <r>
    <x v="0"/>
    <n v="1185732"/>
    <x v="116"/>
    <x v="4"/>
    <x v="27"/>
    <s v="Atlanta"/>
    <x v="1"/>
    <n v="0.60000000000000009"/>
    <n v="9000"/>
    <n v="5400.0000000000009"/>
    <n v="1890.0000000000002"/>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19.9999999999998"/>
    <n v="0.35"/>
  </r>
  <r>
    <x v="0"/>
    <n v="1185732"/>
    <x v="116"/>
    <x v="4"/>
    <x v="27"/>
    <s v="Atlanta"/>
    <x v="5"/>
    <n v="0.70000000000000007"/>
    <n v="9750"/>
    <n v="6825.0000000000009"/>
    <n v="3412.5000000000005"/>
    <n v="0.5"/>
  </r>
  <r>
    <x v="0"/>
    <n v="1185732"/>
    <x v="208"/>
    <x v="4"/>
    <x v="27"/>
    <s v="Atlanta"/>
    <x v="0"/>
    <n v="0.65"/>
    <n v="11250"/>
    <n v="7312.5"/>
    <n v="3290.625"/>
    <n v="0.45"/>
  </r>
  <r>
    <x v="0"/>
    <n v="1185732"/>
    <x v="208"/>
    <x v="4"/>
    <x v="27"/>
    <s v="Atlanta"/>
    <x v="1"/>
    <n v="0.60000000000000009"/>
    <n v="9000"/>
    <n v="5400.0000000000009"/>
    <n v="1890.0000000000002"/>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0000000000009"/>
    <n v="2775.0000000000005"/>
    <n v="0.5"/>
  </r>
  <r>
    <x v="0"/>
    <n v="1185732"/>
    <x v="178"/>
    <x v="4"/>
    <x v="27"/>
    <s v="Atlanta"/>
    <x v="0"/>
    <n v="0.55000000000000004"/>
    <n v="10250"/>
    <n v="5637.5000000000009"/>
    <n v="2536.8750000000005"/>
    <n v="0.45"/>
  </r>
  <r>
    <x v="0"/>
    <n v="1185732"/>
    <x v="178"/>
    <x v="4"/>
    <x v="27"/>
    <s v="Atlanta"/>
    <x v="1"/>
    <n v="0.50000000000000011"/>
    <n v="8250"/>
    <n v="4125.0000000000009"/>
    <n v="1443.7500000000002"/>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0000000000009"/>
    <n v="1260.0000000000002"/>
    <n v="0.35"/>
  </r>
  <r>
    <x v="0"/>
    <n v="1185732"/>
    <x v="209"/>
    <x v="4"/>
    <x v="27"/>
    <s v="Atlanta"/>
    <x v="2"/>
    <n v="0.45000000000000012"/>
    <n v="6750"/>
    <n v="3037.5000000000009"/>
    <n v="759.37500000000023"/>
    <n v="0.25"/>
  </r>
  <r>
    <x v="0"/>
    <n v="1185732"/>
    <x v="209"/>
    <x v="4"/>
    <x v="27"/>
    <s v="Atlanta"/>
    <x v="3"/>
    <n v="0.45000000000000012"/>
    <n v="6500"/>
    <n v="2925.0000000000009"/>
    <n v="877.50000000000023"/>
    <n v="0.3"/>
  </r>
  <r>
    <x v="0"/>
    <n v="1185732"/>
    <x v="209"/>
    <x v="4"/>
    <x v="27"/>
    <s v="Atlanta"/>
    <x v="4"/>
    <n v="0.55000000000000004"/>
    <n v="6500"/>
    <n v="3575.000000000000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0000000000009"/>
    <n v="1181.2500000000002"/>
    <n v="0.35"/>
  </r>
  <r>
    <x v="0"/>
    <n v="1185732"/>
    <x v="210"/>
    <x v="4"/>
    <x v="27"/>
    <s v="Atlanta"/>
    <x v="2"/>
    <n v="0.45000000000000012"/>
    <n v="6950"/>
    <n v="3127.5000000000009"/>
    <n v="781.87500000000023"/>
    <n v="0.25"/>
  </r>
  <r>
    <x v="0"/>
    <n v="1185732"/>
    <x v="210"/>
    <x v="4"/>
    <x v="27"/>
    <s v="Atlanta"/>
    <x v="3"/>
    <n v="0.55000000000000016"/>
    <n v="7500"/>
    <n v="4125.0000000000009"/>
    <n v="1237.5000000000002"/>
    <n v="0.3"/>
  </r>
  <r>
    <x v="0"/>
    <n v="1185732"/>
    <x v="210"/>
    <x v="4"/>
    <x v="27"/>
    <s v="Atlanta"/>
    <x v="4"/>
    <n v="0.70000000000000007"/>
    <n v="7250"/>
    <n v="5075.0000000000009"/>
    <n v="1776.2500000000002"/>
    <n v="0.35"/>
  </r>
  <r>
    <x v="0"/>
    <n v="1185732"/>
    <x v="210"/>
    <x v="4"/>
    <x v="27"/>
    <s v="Atlanta"/>
    <x v="5"/>
    <n v="0.75"/>
    <n v="8250"/>
    <n v="6187.5"/>
    <n v="3093.75"/>
    <n v="0.5"/>
  </r>
  <r>
    <x v="0"/>
    <n v="1185732"/>
    <x v="211"/>
    <x v="4"/>
    <x v="27"/>
    <s v="Atlanta"/>
    <x v="0"/>
    <n v="0.70000000000000007"/>
    <n v="10750"/>
    <n v="7525.0000000000009"/>
    <n v="3386.2500000000005"/>
    <n v="0.45"/>
  </r>
  <r>
    <x v="0"/>
    <n v="1185732"/>
    <x v="211"/>
    <x v="4"/>
    <x v="27"/>
    <s v="Atlanta"/>
    <x v="1"/>
    <n v="0.60000000000000009"/>
    <n v="8750"/>
    <n v="5250.0000000000009"/>
    <n v="1837.5000000000002"/>
    <n v="0.35"/>
  </r>
  <r>
    <x v="0"/>
    <n v="1185732"/>
    <x v="211"/>
    <x v="4"/>
    <x v="27"/>
    <s v="Atlanta"/>
    <x v="2"/>
    <n v="0.60000000000000009"/>
    <n v="8250"/>
    <n v="4950.0000000000009"/>
    <n v="1237.5000000000002"/>
    <n v="0.25"/>
  </r>
  <r>
    <x v="0"/>
    <n v="1185732"/>
    <x v="211"/>
    <x v="4"/>
    <x v="27"/>
    <s v="Atlanta"/>
    <x v="3"/>
    <n v="0.60000000000000009"/>
    <n v="7750"/>
    <n v="4650.0000000000009"/>
    <n v="1395.0000000000002"/>
    <n v="0.3"/>
  </r>
  <r>
    <x v="0"/>
    <n v="1185732"/>
    <x v="211"/>
    <x v="4"/>
    <x v="27"/>
    <s v="Atlanta"/>
    <x v="4"/>
    <n v="0.70000000000000007"/>
    <n v="7750"/>
    <n v="5425.0000000000009"/>
    <n v="1898.7500000000002"/>
    <n v="0.35"/>
  </r>
  <r>
    <x v="0"/>
    <n v="1185732"/>
    <x v="211"/>
    <x v="4"/>
    <x v="27"/>
    <s v="Atlanta"/>
    <x v="5"/>
    <n v="0.75"/>
    <n v="8750"/>
    <n v="6562.5"/>
    <n v="3281.25"/>
    <n v="0.5"/>
  </r>
  <r>
    <x v="0"/>
    <n v="1185732"/>
    <x v="212"/>
    <x v="4"/>
    <x v="28"/>
    <s v="Charleston"/>
    <x v="0"/>
    <n v="0.35000000000000003"/>
    <n v="9250"/>
    <n v="3237.5000000000005"/>
    <n v="1295.0000000000002"/>
    <n v="0.4"/>
  </r>
  <r>
    <x v="0"/>
    <n v="1185732"/>
    <x v="212"/>
    <x v="4"/>
    <x v="28"/>
    <s v="Charleston"/>
    <x v="1"/>
    <n v="0.35000000000000003"/>
    <n v="7250"/>
    <n v="2537.5000000000005"/>
    <n v="888.12500000000011"/>
    <n v="0.35"/>
  </r>
  <r>
    <x v="0"/>
    <n v="1185732"/>
    <x v="212"/>
    <x v="4"/>
    <x v="28"/>
    <s v="Charleston"/>
    <x v="2"/>
    <n v="0.25000000000000006"/>
    <n v="7250"/>
    <n v="1812.5000000000005"/>
    <n v="725.00000000000023"/>
    <n v="0.4"/>
  </r>
  <r>
    <x v="0"/>
    <n v="1185732"/>
    <x v="212"/>
    <x v="4"/>
    <x v="28"/>
    <s v="Charleston"/>
    <x v="3"/>
    <n v="0.3"/>
    <n v="5750"/>
    <n v="1725"/>
    <n v="690"/>
    <n v="0.4"/>
  </r>
  <r>
    <x v="0"/>
    <n v="1185732"/>
    <x v="212"/>
    <x v="4"/>
    <x v="28"/>
    <s v="Charleston"/>
    <x v="4"/>
    <n v="0.45"/>
    <n v="6250"/>
    <n v="2812.5"/>
    <n v="984.37499999999989"/>
    <n v="0.35"/>
  </r>
  <r>
    <x v="0"/>
    <n v="1185732"/>
    <x v="212"/>
    <x v="4"/>
    <x v="28"/>
    <s v="Charleston"/>
    <x v="5"/>
    <n v="0.35000000000000003"/>
    <n v="7250"/>
    <n v="2537.5000000000005"/>
    <n v="1268.7500000000002"/>
    <n v="0.5"/>
  </r>
  <r>
    <x v="0"/>
    <n v="1185732"/>
    <x v="172"/>
    <x v="4"/>
    <x v="28"/>
    <s v="Charleston"/>
    <x v="0"/>
    <n v="0.35000000000000003"/>
    <n v="9750"/>
    <n v="3412.5000000000005"/>
    <n v="1365.0000000000002"/>
    <n v="0.4"/>
  </r>
  <r>
    <x v="0"/>
    <n v="1185732"/>
    <x v="172"/>
    <x v="4"/>
    <x v="28"/>
    <s v="Charleston"/>
    <x v="1"/>
    <n v="0.35000000000000003"/>
    <n v="6250"/>
    <n v="2187.5"/>
    <n v="765.625"/>
    <n v="0.35"/>
  </r>
  <r>
    <x v="0"/>
    <n v="1185732"/>
    <x v="172"/>
    <x v="4"/>
    <x v="28"/>
    <s v="Charleston"/>
    <x v="2"/>
    <n v="0.25000000000000006"/>
    <n v="6750"/>
    <n v="1687.5000000000005"/>
    <n v="675.00000000000023"/>
    <n v="0.4"/>
  </r>
  <r>
    <x v="0"/>
    <n v="1185732"/>
    <x v="172"/>
    <x v="4"/>
    <x v="28"/>
    <s v="Charleston"/>
    <x v="3"/>
    <n v="0.3"/>
    <n v="5250"/>
    <n v="1575"/>
    <n v="630"/>
    <n v="0.4"/>
  </r>
  <r>
    <x v="0"/>
    <n v="1185732"/>
    <x v="172"/>
    <x v="4"/>
    <x v="28"/>
    <s v="Charleston"/>
    <x v="4"/>
    <n v="0.45"/>
    <n v="6000"/>
    <n v="2700"/>
    <n v="944.99999999999989"/>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4999999999998"/>
    <n v="474.99999999999994"/>
    <n v="0.4"/>
  </r>
  <r>
    <x v="0"/>
    <n v="1185732"/>
    <x v="68"/>
    <x v="4"/>
    <x v="28"/>
    <s v="Charleston"/>
    <x v="4"/>
    <n v="0.40000000000000008"/>
    <n v="5250"/>
    <n v="2100.0000000000005"/>
    <n v="735.00000000000011"/>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49.9999999999998"/>
    <n v="499.99999999999994"/>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499999999999"/>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2999.9999999999995"/>
    <n v="1049.9999999999998"/>
    <n v="0.35"/>
  </r>
  <r>
    <x v="0"/>
    <n v="1185732"/>
    <x v="16"/>
    <x v="4"/>
    <x v="28"/>
    <s v="Charleston"/>
    <x v="5"/>
    <n v="0.54999999999999993"/>
    <n v="7000"/>
    <n v="3849.9999999999995"/>
    <n v="1924.9999999999998"/>
    <n v="0.5"/>
  </r>
  <r>
    <x v="0"/>
    <n v="1185732"/>
    <x v="175"/>
    <x v="4"/>
    <x v="28"/>
    <s v="Charleston"/>
    <x v="0"/>
    <n v="0.49999999999999994"/>
    <n v="9500"/>
    <n v="4749.9999999999991"/>
    <n v="1899.9999999999998"/>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0000000000009"/>
    <n v="2887.5000000000005"/>
    <n v="0.5"/>
  </r>
  <r>
    <x v="0"/>
    <n v="1185732"/>
    <x v="72"/>
    <x v="4"/>
    <x v="28"/>
    <s v="Charleston"/>
    <x v="0"/>
    <n v="0.65"/>
    <n v="10500"/>
    <n v="6825"/>
    <n v="2730"/>
    <n v="0.4"/>
  </r>
  <r>
    <x v="0"/>
    <n v="1185732"/>
    <x v="72"/>
    <x v="4"/>
    <x v="28"/>
    <s v="Charleston"/>
    <x v="1"/>
    <n v="0.60000000000000009"/>
    <n v="8000"/>
    <n v="4800.0000000000009"/>
    <n v="1680.0000000000002"/>
    <n v="0.35"/>
  </r>
  <r>
    <x v="0"/>
    <n v="1185732"/>
    <x v="72"/>
    <x v="4"/>
    <x v="28"/>
    <s v="Charleston"/>
    <x v="2"/>
    <n v="0.55000000000000004"/>
    <n v="7250"/>
    <n v="3987.5000000000005"/>
    <n v="1595.0000000000002"/>
    <n v="0.4"/>
  </r>
  <r>
    <x v="0"/>
    <n v="1185732"/>
    <x v="72"/>
    <x v="4"/>
    <x v="28"/>
    <s v="Charleston"/>
    <x v="3"/>
    <n v="0.55000000000000004"/>
    <n v="6750"/>
    <n v="3712.5000000000005"/>
    <n v="1485.0000000000002"/>
    <n v="0.4"/>
  </r>
  <r>
    <x v="0"/>
    <n v="1185732"/>
    <x v="72"/>
    <x v="4"/>
    <x v="28"/>
    <s v="Charleston"/>
    <x v="4"/>
    <n v="0.65"/>
    <n v="7000"/>
    <n v="4550"/>
    <n v="1592.5"/>
    <n v="0.35"/>
  </r>
  <r>
    <x v="0"/>
    <n v="1185732"/>
    <x v="72"/>
    <x v="4"/>
    <x v="28"/>
    <s v="Charleston"/>
    <x v="5"/>
    <n v="0.70000000000000007"/>
    <n v="8750"/>
    <n v="6125.0000000000009"/>
    <n v="3062.5000000000005"/>
    <n v="0.5"/>
  </r>
  <r>
    <x v="0"/>
    <n v="1185732"/>
    <x v="73"/>
    <x v="4"/>
    <x v="28"/>
    <s v="Charleston"/>
    <x v="0"/>
    <n v="0.65"/>
    <n v="10250"/>
    <n v="6662.5"/>
    <n v="2665"/>
    <n v="0.4"/>
  </r>
  <r>
    <x v="0"/>
    <n v="1185732"/>
    <x v="73"/>
    <x v="4"/>
    <x v="28"/>
    <s v="Charleston"/>
    <x v="1"/>
    <n v="0.60000000000000009"/>
    <n v="8000"/>
    <n v="4800.0000000000009"/>
    <n v="1680.0000000000002"/>
    <n v="0.35"/>
  </r>
  <r>
    <x v="0"/>
    <n v="1185732"/>
    <x v="73"/>
    <x v="4"/>
    <x v="28"/>
    <s v="Charleston"/>
    <x v="2"/>
    <n v="0.55000000000000004"/>
    <n v="7250"/>
    <n v="3987.5000000000005"/>
    <n v="1595.0000000000002"/>
    <n v="0.4"/>
  </r>
  <r>
    <x v="0"/>
    <n v="1185732"/>
    <x v="73"/>
    <x v="4"/>
    <x v="28"/>
    <s v="Charleston"/>
    <x v="3"/>
    <n v="0.45"/>
    <n v="6750"/>
    <n v="3037.5"/>
    <n v="1215"/>
    <n v="0.4"/>
  </r>
  <r>
    <x v="0"/>
    <n v="1185732"/>
    <x v="73"/>
    <x v="4"/>
    <x v="28"/>
    <s v="Charleston"/>
    <x v="4"/>
    <n v="0.55000000000000004"/>
    <n v="6500"/>
    <n v="3575.0000000000005"/>
    <n v="1251.25"/>
    <n v="0.35"/>
  </r>
  <r>
    <x v="0"/>
    <n v="1185732"/>
    <x v="73"/>
    <x v="4"/>
    <x v="28"/>
    <s v="Charleston"/>
    <x v="5"/>
    <n v="0.60000000000000009"/>
    <n v="8250"/>
    <n v="4950.0000000000009"/>
    <n v="2475.0000000000005"/>
    <n v="0.5"/>
  </r>
  <r>
    <x v="0"/>
    <n v="1185732"/>
    <x v="20"/>
    <x v="4"/>
    <x v="28"/>
    <s v="Charleston"/>
    <x v="0"/>
    <n v="0.55000000000000004"/>
    <n v="9250"/>
    <n v="5087.5"/>
    <n v="2035"/>
    <n v="0.4"/>
  </r>
  <r>
    <x v="0"/>
    <n v="1185732"/>
    <x v="20"/>
    <x v="4"/>
    <x v="28"/>
    <s v="Charleston"/>
    <x v="1"/>
    <n v="0.50000000000000011"/>
    <n v="7250"/>
    <n v="3625.0000000000009"/>
    <n v="1268.7500000000002"/>
    <n v="0.35"/>
  </r>
  <r>
    <x v="0"/>
    <n v="1185732"/>
    <x v="20"/>
    <x v="4"/>
    <x v="28"/>
    <s v="Charleston"/>
    <x v="2"/>
    <n v="0.30000000000000004"/>
    <n v="6250"/>
    <n v="1875.0000000000002"/>
    <n v="750.00000000000011"/>
    <n v="0.4"/>
  </r>
  <r>
    <x v="0"/>
    <n v="1185732"/>
    <x v="20"/>
    <x v="4"/>
    <x v="28"/>
    <s v="Charleston"/>
    <x v="3"/>
    <n v="0.30000000000000004"/>
    <n v="6000"/>
    <n v="1800.0000000000002"/>
    <n v="720.00000000000011"/>
    <n v="0.4"/>
  </r>
  <r>
    <x v="0"/>
    <n v="1185732"/>
    <x v="20"/>
    <x v="4"/>
    <x v="28"/>
    <s v="Charleston"/>
    <x v="4"/>
    <n v="0.4"/>
    <n v="6000"/>
    <n v="2400"/>
    <n v="840"/>
    <n v="0.35"/>
  </r>
  <r>
    <x v="0"/>
    <n v="1185732"/>
    <x v="20"/>
    <x v="4"/>
    <x v="28"/>
    <s v="Charleston"/>
    <x v="5"/>
    <n v="0.45000000000000007"/>
    <n v="7000"/>
    <n v="3150.0000000000005"/>
    <n v="1575.0000000000002"/>
    <n v="0.5"/>
  </r>
  <r>
    <x v="0"/>
    <n v="1185732"/>
    <x v="179"/>
    <x v="4"/>
    <x v="28"/>
    <s v="Charleston"/>
    <x v="0"/>
    <n v="0.45000000000000007"/>
    <n v="8750"/>
    <n v="3937.5000000000005"/>
    <n v="1575.0000000000002"/>
    <n v="0.4"/>
  </r>
  <r>
    <x v="0"/>
    <n v="1185732"/>
    <x v="179"/>
    <x v="4"/>
    <x v="28"/>
    <s v="Charleston"/>
    <x v="1"/>
    <n v="0.35000000000000009"/>
    <n v="7000"/>
    <n v="2450.0000000000005"/>
    <n v="857.50000000000011"/>
    <n v="0.35"/>
  </r>
  <r>
    <x v="0"/>
    <n v="1185732"/>
    <x v="179"/>
    <x v="4"/>
    <x v="28"/>
    <s v="Charleston"/>
    <x v="2"/>
    <n v="0.35000000000000009"/>
    <n v="5750"/>
    <n v="2012.5000000000005"/>
    <n v="805.00000000000023"/>
    <n v="0.4"/>
  </r>
  <r>
    <x v="0"/>
    <n v="1185732"/>
    <x v="179"/>
    <x v="4"/>
    <x v="28"/>
    <s v="Charleston"/>
    <x v="3"/>
    <n v="0.35000000000000009"/>
    <n v="5500"/>
    <n v="1925.0000000000005"/>
    <n v="770.00000000000023"/>
    <n v="0.4"/>
  </r>
  <r>
    <x v="0"/>
    <n v="1185732"/>
    <x v="179"/>
    <x v="4"/>
    <x v="28"/>
    <s v="Charleston"/>
    <x v="4"/>
    <n v="0.45000000000000007"/>
    <n v="5500"/>
    <n v="2475.0000000000005"/>
    <n v="866.25000000000011"/>
    <n v="0.35"/>
  </r>
  <r>
    <x v="0"/>
    <n v="1185732"/>
    <x v="179"/>
    <x v="4"/>
    <x v="28"/>
    <s v="Charleston"/>
    <x v="5"/>
    <n v="0.5"/>
    <n v="6750"/>
    <n v="3375"/>
    <n v="1687.5"/>
    <n v="0.5"/>
  </r>
  <r>
    <x v="0"/>
    <n v="1185732"/>
    <x v="76"/>
    <x v="4"/>
    <x v="28"/>
    <s v="Charleston"/>
    <x v="0"/>
    <n v="0.45000000000000007"/>
    <n v="8250"/>
    <n v="3712.5000000000005"/>
    <n v="1485.0000000000002"/>
    <n v="0.4"/>
  </r>
  <r>
    <x v="0"/>
    <n v="1185732"/>
    <x v="76"/>
    <x v="4"/>
    <x v="28"/>
    <s v="Charleston"/>
    <x v="1"/>
    <n v="0.35000000000000009"/>
    <n v="6500"/>
    <n v="2275.0000000000005"/>
    <n v="796.25000000000011"/>
    <n v="0.35"/>
  </r>
  <r>
    <x v="0"/>
    <n v="1185732"/>
    <x v="76"/>
    <x v="4"/>
    <x v="28"/>
    <s v="Charleston"/>
    <x v="2"/>
    <n v="0.40000000000000013"/>
    <n v="5950"/>
    <n v="2380.0000000000009"/>
    <n v="952.00000000000045"/>
    <n v="0.4"/>
  </r>
  <r>
    <x v="0"/>
    <n v="1185732"/>
    <x v="76"/>
    <x v="4"/>
    <x v="28"/>
    <s v="Charleston"/>
    <x v="3"/>
    <n v="0.6000000000000002"/>
    <n v="6500"/>
    <n v="3900.0000000000014"/>
    <n v="1560.0000000000007"/>
    <n v="0.4"/>
  </r>
  <r>
    <x v="0"/>
    <n v="1185732"/>
    <x v="76"/>
    <x v="4"/>
    <x v="28"/>
    <s v="Charleston"/>
    <x v="4"/>
    <n v="0.75000000000000011"/>
    <n v="6250"/>
    <n v="4687.5000000000009"/>
    <n v="1640.6250000000002"/>
    <n v="0.35"/>
  </r>
  <r>
    <x v="0"/>
    <n v="1185732"/>
    <x v="76"/>
    <x v="4"/>
    <x v="28"/>
    <s v="Charleston"/>
    <x v="5"/>
    <n v="0.75"/>
    <n v="7250"/>
    <n v="5437.5"/>
    <n v="2718.75"/>
    <n v="0.5"/>
  </r>
  <r>
    <x v="0"/>
    <n v="1185732"/>
    <x v="77"/>
    <x v="4"/>
    <x v="28"/>
    <s v="Charleston"/>
    <x v="0"/>
    <n v="0.70000000000000007"/>
    <n v="9750"/>
    <n v="6825.0000000000009"/>
    <n v="2730.0000000000005"/>
    <n v="0.4"/>
  </r>
  <r>
    <x v="0"/>
    <n v="1185732"/>
    <x v="77"/>
    <x v="4"/>
    <x v="28"/>
    <s v="Charleston"/>
    <x v="1"/>
    <n v="0.60000000000000009"/>
    <n v="7750"/>
    <n v="4650.0000000000009"/>
    <n v="1627.5000000000002"/>
    <n v="0.35"/>
  </r>
  <r>
    <x v="0"/>
    <n v="1185732"/>
    <x v="77"/>
    <x v="4"/>
    <x v="28"/>
    <s v="Charleston"/>
    <x v="2"/>
    <n v="0.60000000000000009"/>
    <n v="7250"/>
    <n v="4350.0000000000009"/>
    <n v="1740.0000000000005"/>
    <n v="0.4"/>
  </r>
  <r>
    <x v="0"/>
    <n v="1185732"/>
    <x v="77"/>
    <x v="4"/>
    <x v="28"/>
    <s v="Charleston"/>
    <x v="3"/>
    <n v="0.60000000000000009"/>
    <n v="6750"/>
    <n v="4050.0000000000005"/>
    <n v="1620.0000000000002"/>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000000000005"/>
    <n v="1085.0000000000002"/>
    <n v="0.4"/>
  </r>
  <r>
    <x v="0"/>
    <n v="1185732"/>
    <x v="90"/>
    <x v="4"/>
    <x v="29"/>
    <s v="Charlotte"/>
    <x v="1"/>
    <n v="0.35000000000000003"/>
    <n v="5750"/>
    <n v="2012.5000000000002"/>
    <n v="704.375"/>
    <n v="0.35"/>
  </r>
  <r>
    <x v="0"/>
    <n v="1185732"/>
    <x v="90"/>
    <x v="4"/>
    <x v="29"/>
    <s v="Charlotte"/>
    <x v="2"/>
    <n v="0.25000000000000006"/>
    <n v="5750"/>
    <n v="1437.5000000000002"/>
    <n v="575.00000000000011"/>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000000000002"/>
    <n v="1006.2500000000001"/>
    <n v="0.5"/>
  </r>
  <r>
    <x v="0"/>
    <n v="1185732"/>
    <x v="119"/>
    <x v="4"/>
    <x v="29"/>
    <s v="Charlotte"/>
    <x v="0"/>
    <n v="0.35000000000000003"/>
    <n v="8250"/>
    <n v="2887.5000000000005"/>
    <n v="1155.0000000000002"/>
    <n v="0.4"/>
  </r>
  <r>
    <x v="0"/>
    <n v="1185732"/>
    <x v="119"/>
    <x v="4"/>
    <x v="29"/>
    <s v="Charlotte"/>
    <x v="1"/>
    <n v="0.35000000000000003"/>
    <n v="4750"/>
    <n v="1662.5000000000002"/>
    <n v="581.875"/>
    <n v="0.35"/>
  </r>
  <r>
    <x v="0"/>
    <n v="1185732"/>
    <x v="119"/>
    <x v="4"/>
    <x v="29"/>
    <s v="Charlotte"/>
    <x v="2"/>
    <n v="0.25000000000000006"/>
    <n v="5250"/>
    <n v="1312.5000000000002"/>
    <n v="525.00000000000011"/>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49999999999994"/>
    <n v="0.35"/>
  </r>
  <r>
    <x v="0"/>
    <n v="1185732"/>
    <x v="137"/>
    <x v="4"/>
    <x v="29"/>
    <s v="Charlotte"/>
    <x v="2"/>
    <n v="0.2"/>
    <n v="4750"/>
    <n v="950"/>
    <n v="380"/>
    <n v="0.4"/>
  </r>
  <r>
    <x v="0"/>
    <n v="1185732"/>
    <x v="137"/>
    <x v="4"/>
    <x v="29"/>
    <s v="Charlotte"/>
    <x v="3"/>
    <n v="0.24999999999999994"/>
    <n v="3250"/>
    <n v="812.49999999999977"/>
    <n v="324.99999999999994"/>
    <n v="0.4"/>
  </r>
  <r>
    <x v="0"/>
    <n v="1185732"/>
    <x v="137"/>
    <x v="4"/>
    <x v="29"/>
    <s v="Charlotte"/>
    <x v="4"/>
    <n v="0.40000000000000008"/>
    <n v="3750"/>
    <n v="1500.0000000000002"/>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4.99999999999977"/>
    <n v="349.99999999999994"/>
    <n v="0.4"/>
  </r>
  <r>
    <x v="0"/>
    <n v="1185732"/>
    <x v="138"/>
    <x v="4"/>
    <x v="29"/>
    <s v="Charlotte"/>
    <x v="4"/>
    <n v="0.45"/>
    <n v="3750"/>
    <n v="1687.5"/>
    <n v="590.625"/>
    <n v="0.35"/>
  </r>
  <r>
    <x v="0"/>
    <n v="1185732"/>
    <x v="138"/>
    <x v="4"/>
    <x v="29"/>
    <s v="Charlotte"/>
    <x v="5"/>
    <n v="0.35000000000000003"/>
    <n v="5250"/>
    <n v="1837.5000000000002"/>
    <n v="918.75000000000011"/>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49.9999999999995"/>
    <n v="787.49999999999977"/>
    <n v="0.35"/>
  </r>
  <r>
    <x v="0"/>
    <n v="1185732"/>
    <x v="213"/>
    <x v="4"/>
    <x v="29"/>
    <s v="Charlotte"/>
    <x v="5"/>
    <n v="0.54999999999999993"/>
    <n v="5500"/>
    <n v="3024.9999999999995"/>
    <n v="1512.4999999999998"/>
    <n v="0.5"/>
  </r>
  <r>
    <x v="0"/>
    <n v="1185732"/>
    <x v="121"/>
    <x v="4"/>
    <x v="29"/>
    <s v="Charlotte"/>
    <x v="0"/>
    <n v="0.49999999999999994"/>
    <n v="8000"/>
    <n v="3999.9999999999995"/>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0000000000005"/>
    <n v="1365"/>
    <n v="0.35"/>
  </r>
  <r>
    <x v="0"/>
    <n v="1185732"/>
    <x v="140"/>
    <x v="4"/>
    <x v="29"/>
    <s v="Charlotte"/>
    <x v="2"/>
    <n v="0.55000000000000004"/>
    <n v="5750"/>
    <n v="3162.5000000000005"/>
    <n v="1265.0000000000002"/>
    <n v="0.4"/>
  </r>
  <r>
    <x v="0"/>
    <n v="1185732"/>
    <x v="140"/>
    <x v="4"/>
    <x v="29"/>
    <s v="Charlotte"/>
    <x v="3"/>
    <n v="0.55000000000000004"/>
    <n v="5250"/>
    <n v="2887.5000000000005"/>
    <n v="1155.0000000000002"/>
    <n v="0.4"/>
  </r>
  <r>
    <x v="0"/>
    <n v="1185732"/>
    <x v="140"/>
    <x v="4"/>
    <x v="29"/>
    <s v="Charlotte"/>
    <x v="4"/>
    <n v="0.65"/>
    <n v="5500"/>
    <n v="3575"/>
    <n v="1251.25"/>
    <n v="0.35"/>
  </r>
  <r>
    <x v="0"/>
    <n v="1185732"/>
    <x v="140"/>
    <x v="4"/>
    <x v="29"/>
    <s v="Charlotte"/>
    <x v="5"/>
    <n v="0.70000000000000007"/>
    <n v="7250"/>
    <n v="5075.0000000000009"/>
    <n v="2537.5000000000005"/>
    <n v="0.5"/>
  </r>
  <r>
    <x v="0"/>
    <n v="1185732"/>
    <x v="141"/>
    <x v="4"/>
    <x v="29"/>
    <s v="Charlotte"/>
    <x v="0"/>
    <n v="0.65"/>
    <n v="8750"/>
    <n v="5687.5"/>
    <n v="2275"/>
    <n v="0.4"/>
  </r>
  <r>
    <x v="0"/>
    <n v="1185732"/>
    <x v="141"/>
    <x v="4"/>
    <x v="29"/>
    <s v="Charlotte"/>
    <x v="1"/>
    <n v="0.60000000000000009"/>
    <n v="6500"/>
    <n v="3900.0000000000005"/>
    <n v="1365"/>
    <n v="0.35"/>
  </r>
  <r>
    <x v="0"/>
    <n v="1185732"/>
    <x v="141"/>
    <x v="4"/>
    <x v="29"/>
    <s v="Charlotte"/>
    <x v="2"/>
    <n v="0.55000000000000004"/>
    <n v="5750"/>
    <n v="3162.5000000000005"/>
    <n v="1265.0000000000002"/>
    <n v="0.4"/>
  </r>
  <r>
    <x v="0"/>
    <n v="1185732"/>
    <x v="141"/>
    <x v="4"/>
    <x v="29"/>
    <s v="Charlotte"/>
    <x v="3"/>
    <n v="0.45"/>
    <n v="5250"/>
    <n v="2362.5"/>
    <n v="945"/>
    <n v="0.4"/>
  </r>
  <r>
    <x v="0"/>
    <n v="1185732"/>
    <x v="141"/>
    <x v="4"/>
    <x v="29"/>
    <s v="Charlotte"/>
    <x v="4"/>
    <n v="0.55000000000000004"/>
    <n v="5000"/>
    <n v="2750"/>
    <n v="962.49999999999989"/>
    <n v="0.35"/>
  </r>
  <r>
    <x v="0"/>
    <n v="1185732"/>
    <x v="141"/>
    <x v="4"/>
    <x v="29"/>
    <s v="Charlotte"/>
    <x v="5"/>
    <n v="0.60000000000000009"/>
    <n v="6750"/>
    <n v="4050.0000000000005"/>
    <n v="2025.0000000000002"/>
    <n v="0.5"/>
  </r>
  <r>
    <x v="0"/>
    <n v="1185732"/>
    <x v="214"/>
    <x v="4"/>
    <x v="29"/>
    <s v="Charlotte"/>
    <x v="0"/>
    <n v="0.55000000000000004"/>
    <n v="7750"/>
    <n v="4262.5"/>
    <n v="1705"/>
    <n v="0.4"/>
  </r>
  <r>
    <x v="0"/>
    <n v="1185732"/>
    <x v="214"/>
    <x v="4"/>
    <x v="29"/>
    <s v="Charlotte"/>
    <x v="1"/>
    <n v="0.50000000000000011"/>
    <n v="5750"/>
    <n v="2875.0000000000005"/>
    <n v="1006.2500000000001"/>
    <n v="0.35"/>
  </r>
  <r>
    <x v="0"/>
    <n v="1185732"/>
    <x v="214"/>
    <x v="4"/>
    <x v="29"/>
    <s v="Charlotte"/>
    <x v="2"/>
    <n v="0.25000000000000006"/>
    <n v="4750"/>
    <n v="1187.5000000000002"/>
    <n v="475.00000000000011"/>
    <n v="0.4"/>
  </r>
  <r>
    <x v="0"/>
    <n v="1185732"/>
    <x v="214"/>
    <x v="4"/>
    <x v="29"/>
    <s v="Charlotte"/>
    <x v="3"/>
    <n v="0.25000000000000006"/>
    <n v="4500"/>
    <n v="1125.0000000000002"/>
    <n v="450.00000000000011"/>
    <n v="0.4"/>
  </r>
  <r>
    <x v="0"/>
    <n v="1185732"/>
    <x v="214"/>
    <x v="4"/>
    <x v="29"/>
    <s v="Charlotte"/>
    <x v="4"/>
    <n v="0.35000000000000003"/>
    <n v="4500"/>
    <n v="1575.0000000000002"/>
    <n v="551.25"/>
    <n v="0.35"/>
  </r>
  <r>
    <x v="0"/>
    <n v="1185732"/>
    <x v="214"/>
    <x v="4"/>
    <x v="29"/>
    <s v="Charlotte"/>
    <x v="5"/>
    <n v="0.40000000000000008"/>
    <n v="5500"/>
    <n v="2200.0000000000005"/>
    <n v="1100.0000000000002"/>
    <n v="0.5"/>
  </r>
  <r>
    <x v="0"/>
    <n v="1185732"/>
    <x v="123"/>
    <x v="4"/>
    <x v="29"/>
    <s v="Charlotte"/>
    <x v="0"/>
    <n v="0.40000000000000008"/>
    <n v="7250"/>
    <n v="2900.0000000000005"/>
    <n v="1160.0000000000002"/>
    <n v="0.4"/>
  </r>
  <r>
    <x v="0"/>
    <n v="1185732"/>
    <x v="123"/>
    <x v="4"/>
    <x v="29"/>
    <s v="Charlotte"/>
    <x v="1"/>
    <n v="0.3000000000000001"/>
    <n v="5500"/>
    <n v="1650.0000000000005"/>
    <n v="577.50000000000011"/>
    <n v="0.35"/>
  </r>
  <r>
    <x v="0"/>
    <n v="1185732"/>
    <x v="123"/>
    <x v="4"/>
    <x v="29"/>
    <s v="Charlotte"/>
    <x v="2"/>
    <n v="0.3000000000000001"/>
    <n v="4250"/>
    <n v="1275.0000000000005"/>
    <n v="510.00000000000023"/>
    <n v="0.4"/>
  </r>
  <r>
    <x v="0"/>
    <n v="1185732"/>
    <x v="123"/>
    <x v="4"/>
    <x v="29"/>
    <s v="Charlotte"/>
    <x v="3"/>
    <n v="0.3000000000000001"/>
    <n v="4000"/>
    <n v="1200.0000000000005"/>
    <n v="480.00000000000023"/>
    <n v="0.4"/>
  </r>
  <r>
    <x v="0"/>
    <n v="1185732"/>
    <x v="123"/>
    <x v="4"/>
    <x v="29"/>
    <s v="Charlotte"/>
    <x v="4"/>
    <n v="0.40000000000000008"/>
    <n v="4000"/>
    <n v="1600.0000000000002"/>
    <n v="560"/>
    <n v="0.35"/>
  </r>
  <r>
    <x v="0"/>
    <n v="1185732"/>
    <x v="123"/>
    <x v="4"/>
    <x v="29"/>
    <s v="Charlotte"/>
    <x v="5"/>
    <n v="0.4"/>
    <n v="5250"/>
    <n v="2100"/>
    <n v="1050"/>
    <n v="0.5"/>
  </r>
  <r>
    <x v="0"/>
    <n v="1185732"/>
    <x v="143"/>
    <x v="4"/>
    <x v="29"/>
    <s v="Charlotte"/>
    <x v="0"/>
    <n v="0.35000000000000009"/>
    <n v="6750"/>
    <n v="2362.5000000000005"/>
    <n v="945.00000000000023"/>
    <n v="0.4"/>
  </r>
  <r>
    <x v="0"/>
    <n v="1185732"/>
    <x v="143"/>
    <x v="4"/>
    <x v="29"/>
    <s v="Charlotte"/>
    <x v="1"/>
    <n v="0.25000000000000011"/>
    <n v="5000"/>
    <n v="1250.0000000000005"/>
    <n v="437.50000000000011"/>
    <n v="0.35"/>
  </r>
  <r>
    <x v="0"/>
    <n v="1185732"/>
    <x v="143"/>
    <x v="4"/>
    <x v="29"/>
    <s v="Charlotte"/>
    <x v="2"/>
    <n v="0.35000000000000014"/>
    <n v="4450"/>
    <n v="1557.5000000000007"/>
    <n v="623.00000000000034"/>
    <n v="0.4"/>
  </r>
  <r>
    <x v="0"/>
    <n v="1185732"/>
    <x v="143"/>
    <x v="4"/>
    <x v="29"/>
    <s v="Charlotte"/>
    <x v="3"/>
    <n v="0.65000000000000024"/>
    <n v="5000"/>
    <n v="3250.0000000000014"/>
    <n v="1300.0000000000007"/>
    <n v="0.4"/>
  </r>
  <r>
    <x v="0"/>
    <n v="1185732"/>
    <x v="143"/>
    <x v="4"/>
    <x v="29"/>
    <s v="Charlotte"/>
    <x v="4"/>
    <n v="0.80000000000000016"/>
    <n v="4750"/>
    <n v="3800.0000000000009"/>
    <n v="1330.0000000000002"/>
    <n v="0.35"/>
  </r>
  <r>
    <x v="0"/>
    <n v="1185732"/>
    <x v="143"/>
    <x v="4"/>
    <x v="29"/>
    <s v="Charlotte"/>
    <x v="5"/>
    <n v="0.8"/>
    <n v="5750"/>
    <n v="4600"/>
    <n v="2300"/>
    <n v="0.5"/>
  </r>
  <r>
    <x v="0"/>
    <n v="1185732"/>
    <x v="144"/>
    <x v="4"/>
    <x v="29"/>
    <s v="Charlotte"/>
    <x v="0"/>
    <n v="0.75000000000000011"/>
    <n v="8250"/>
    <n v="6187.5000000000009"/>
    <n v="2475.0000000000005"/>
    <n v="0.4"/>
  </r>
  <r>
    <x v="0"/>
    <n v="1185732"/>
    <x v="144"/>
    <x v="4"/>
    <x v="29"/>
    <s v="Charlotte"/>
    <x v="1"/>
    <n v="0.65000000000000013"/>
    <n v="6250"/>
    <n v="4062.5000000000009"/>
    <n v="1421.8750000000002"/>
    <n v="0.35"/>
  </r>
  <r>
    <x v="0"/>
    <n v="1185732"/>
    <x v="144"/>
    <x v="4"/>
    <x v="29"/>
    <s v="Charlotte"/>
    <x v="2"/>
    <n v="0.65000000000000013"/>
    <n v="5750"/>
    <n v="3737.5000000000009"/>
    <n v="1495.0000000000005"/>
    <n v="0.4"/>
  </r>
  <r>
    <x v="0"/>
    <n v="1185732"/>
    <x v="144"/>
    <x v="4"/>
    <x v="29"/>
    <s v="Charlotte"/>
    <x v="3"/>
    <n v="0.65000000000000013"/>
    <n v="5250"/>
    <n v="3412.5000000000009"/>
    <n v="1365.0000000000005"/>
    <n v="0.4"/>
  </r>
  <r>
    <x v="0"/>
    <n v="1185732"/>
    <x v="144"/>
    <x v="4"/>
    <x v="29"/>
    <s v="Charlotte"/>
    <x v="4"/>
    <n v="0.75000000000000011"/>
    <n v="5250"/>
    <n v="3937.500000000000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00000000000011"/>
    <n v="360.00000000000006"/>
    <n v="0.4"/>
  </r>
  <r>
    <x v="0"/>
    <n v="1185732"/>
    <x v="215"/>
    <x v="3"/>
    <x v="30"/>
    <s v="Columbus"/>
    <x v="3"/>
    <n v="0.35000000000000003"/>
    <n v="1500"/>
    <n v="525"/>
    <n v="210"/>
    <n v="0.4"/>
  </r>
  <r>
    <x v="0"/>
    <n v="1185732"/>
    <x v="215"/>
    <x v="3"/>
    <x v="30"/>
    <s v="Columbus"/>
    <x v="4"/>
    <n v="0.49999999999999994"/>
    <n v="2000"/>
    <n v="999.99999999999989"/>
    <n v="349.99999999999994"/>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00000000000011"/>
    <n v="300.00000000000006"/>
    <n v="0.4"/>
  </r>
  <r>
    <x v="0"/>
    <n v="1185732"/>
    <x v="216"/>
    <x v="3"/>
    <x v="30"/>
    <s v="Columbus"/>
    <x v="3"/>
    <n v="0.35000000000000003"/>
    <n v="1250"/>
    <n v="437.50000000000006"/>
    <n v="175.00000000000003"/>
    <n v="0.4"/>
  </r>
  <r>
    <x v="0"/>
    <n v="1185732"/>
    <x v="216"/>
    <x v="3"/>
    <x v="30"/>
    <s v="Columbus"/>
    <x v="4"/>
    <n v="0.49999999999999994"/>
    <n v="2000"/>
    <n v="999.99999999999989"/>
    <n v="349.99999999999994"/>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00000000000011"/>
    <n v="350.00000000000006"/>
    <n v="0.4"/>
  </r>
  <r>
    <x v="0"/>
    <n v="1185732"/>
    <x v="217"/>
    <x v="3"/>
    <x v="30"/>
    <s v="Columbus"/>
    <x v="3"/>
    <n v="0.4"/>
    <n v="1000"/>
    <n v="400"/>
    <n v="160"/>
    <n v="0.4"/>
  </r>
  <r>
    <x v="0"/>
    <n v="1185732"/>
    <x v="217"/>
    <x v="3"/>
    <x v="30"/>
    <s v="Columbus"/>
    <x v="4"/>
    <n v="0.54999999999999993"/>
    <n v="1500"/>
    <n v="824.99999999999989"/>
    <n v="288.74999999999994"/>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000000000001"/>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000000000002"/>
    <n v="605.00000000000011"/>
    <n v="0.4"/>
  </r>
  <r>
    <x v="0"/>
    <n v="1185732"/>
    <x v="220"/>
    <x v="3"/>
    <x v="30"/>
    <s v="Columbus"/>
    <x v="0"/>
    <n v="0.4"/>
    <n v="5250"/>
    <n v="2100"/>
    <n v="840"/>
    <n v="0.4"/>
  </r>
  <r>
    <x v="0"/>
    <n v="1185732"/>
    <x v="220"/>
    <x v="3"/>
    <x v="30"/>
    <s v="Columbus"/>
    <x v="1"/>
    <n v="0.35000000000000009"/>
    <n v="2750"/>
    <n v="962.50000000000023"/>
    <n v="336.87500000000006"/>
    <n v="0.35"/>
  </r>
  <r>
    <x v="0"/>
    <n v="1185732"/>
    <x v="220"/>
    <x v="3"/>
    <x v="30"/>
    <s v="Columbus"/>
    <x v="2"/>
    <n v="0.30000000000000004"/>
    <n v="2250"/>
    <n v="675.00000000000011"/>
    <n v="270.00000000000006"/>
    <n v="0.4"/>
  </r>
  <r>
    <x v="0"/>
    <n v="1185732"/>
    <x v="220"/>
    <x v="3"/>
    <x v="30"/>
    <s v="Columbus"/>
    <x v="3"/>
    <n v="0.30000000000000004"/>
    <n v="2000"/>
    <n v="600.00000000000011"/>
    <n v="240.00000000000006"/>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0000000000002"/>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0000000000002"/>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000000000002"/>
    <n v="511.87500000000006"/>
    <n v="0.35"/>
  </r>
  <r>
    <x v="0"/>
    <n v="1185732"/>
    <x v="223"/>
    <x v="3"/>
    <x v="30"/>
    <s v="Columbus"/>
    <x v="2"/>
    <n v="0.35000000000000003"/>
    <n v="2250"/>
    <n v="787.50000000000011"/>
    <n v="315.00000000000006"/>
    <n v="0.4"/>
  </r>
  <r>
    <x v="0"/>
    <n v="1185732"/>
    <x v="223"/>
    <x v="3"/>
    <x v="30"/>
    <s v="Columbus"/>
    <x v="3"/>
    <n v="0.35000000000000003"/>
    <n v="2000"/>
    <n v="700.00000000000011"/>
    <n v="280.00000000000006"/>
    <n v="0.4"/>
  </r>
  <r>
    <x v="0"/>
    <n v="1185732"/>
    <x v="223"/>
    <x v="3"/>
    <x v="30"/>
    <s v="Columbus"/>
    <x v="4"/>
    <n v="0.45"/>
    <n v="2000"/>
    <n v="900"/>
    <n v="315"/>
    <n v="0.35"/>
  </r>
  <r>
    <x v="0"/>
    <n v="1185732"/>
    <x v="223"/>
    <x v="3"/>
    <x v="30"/>
    <s v="Columbus"/>
    <x v="5"/>
    <n v="0.5"/>
    <n v="2750"/>
    <n v="1375"/>
    <n v="550"/>
    <n v="0.4"/>
  </r>
  <r>
    <x v="0"/>
    <n v="1185732"/>
    <x v="224"/>
    <x v="3"/>
    <x v="30"/>
    <s v="Columbus"/>
    <x v="0"/>
    <n v="0.54999999999999993"/>
    <n v="4500"/>
    <n v="2474.9999999999995"/>
    <n v="989.99999999999989"/>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4.99999999999989"/>
    <n v="288.74999999999994"/>
    <n v="0.35"/>
  </r>
  <r>
    <x v="0"/>
    <n v="1185732"/>
    <x v="224"/>
    <x v="3"/>
    <x v="30"/>
    <s v="Columbus"/>
    <x v="5"/>
    <n v="0.54999999999999993"/>
    <n v="2750"/>
    <n v="1512.4999999999998"/>
    <n v="604.99999999999989"/>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4.9999999999998"/>
    <n v="770"/>
    <n v="0.4"/>
  </r>
  <r>
    <x v="0"/>
    <n v="1185732"/>
    <x v="226"/>
    <x v="3"/>
    <x v="30"/>
    <s v="Columbus"/>
    <x v="0"/>
    <n v="0.65"/>
    <n v="5250"/>
    <n v="3412.5"/>
    <n v="1365"/>
    <n v="0.4"/>
  </r>
  <r>
    <x v="0"/>
    <n v="1185732"/>
    <x v="226"/>
    <x v="3"/>
    <x v="30"/>
    <s v="Columbus"/>
    <x v="1"/>
    <n v="0.55000000000000004"/>
    <n v="3250"/>
    <n v="1787.5000000000002"/>
    <n v="625.625"/>
    <n v="0.35"/>
  </r>
  <r>
    <x v="0"/>
    <n v="1185732"/>
    <x v="226"/>
    <x v="3"/>
    <x v="30"/>
    <s v="Columbus"/>
    <x v="2"/>
    <n v="0.55000000000000004"/>
    <n v="2750"/>
    <n v="1512.5000000000002"/>
    <n v="605.00000000000011"/>
    <n v="0.4"/>
  </r>
  <r>
    <x v="0"/>
    <n v="1185732"/>
    <x v="226"/>
    <x v="3"/>
    <x v="30"/>
    <s v="Columbus"/>
    <x v="3"/>
    <n v="0.5"/>
    <n v="2250"/>
    <n v="1125"/>
    <n v="450"/>
    <n v="0.4"/>
  </r>
  <r>
    <x v="0"/>
    <n v="1185732"/>
    <x v="226"/>
    <x v="3"/>
    <x v="30"/>
    <s v="Columbus"/>
    <x v="4"/>
    <n v="0.6"/>
    <n v="2250"/>
    <n v="1350"/>
    <n v="472.49999999999994"/>
    <n v="0.35"/>
  </r>
  <r>
    <x v="0"/>
    <n v="1185732"/>
    <x v="226"/>
    <x v="3"/>
    <x v="30"/>
    <s v="Columbus"/>
    <x v="5"/>
    <n v="0.64999999999999991"/>
    <n v="3250"/>
    <n v="2112.4999999999995"/>
    <n v="844.99999999999989"/>
    <n v="0.4"/>
  </r>
  <r>
    <x v="0"/>
    <n v="1185732"/>
    <x v="24"/>
    <x v="4"/>
    <x v="31"/>
    <s v="Louisville"/>
    <x v="0"/>
    <n v="0.30000000000000004"/>
    <n v="7250"/>
    <n v="2175.0000000000005"/>
    <n v="870.00000000000023"/>
    <n v="0.4"/>
  </r>
  <r>
    <x v="0"/>
    <n v="1185732"/>
    <x v="24"/>
    <x v="4"/>
    <x v="31"/>
    <s v="Louisville"/>
    <x v="1"/>
    <n v="0.30000000000000004"/>
    <n v="5250"/>
    <n v="1575.0000000000002"/>
    <n v="551.25"/>
    <n v="0.35"/>
  </r>
  <r>
    <x v="0"/>
    <n v="1185732"/>
    <x v="24"/>
    <x v="4"/>
    <x v="31"/>
    <s v="Louisville"/>
    <x v="2"/>
    <n v="0.20000000000000007"/>
    <n v="5250"/>
    <n v="1050.0000000000005"/>
    <n v="420.00000000000023"/>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0000000000002"/>
    <n v="787.50000000000011"/>
    <n v="0.5"/>
  </r>
  <r>
    <x v="0"/>
    <n v="1185732"/>
    <x v="167"/>
    <x v="4"/>
    <x v="31"/>
    <s v="Louisville"/>
    <x v="0"/>
    <n v="0.30000000000000004"/>
    <n v="7750"/>
    <n v="2325.0000000000005"/>
    <n v="930.00000000000023"/>
    <n v="0.4"/>
  </r>
  <r>
    <x v="0"/>
    <n v="1185732"/>
    <x v="167"/>
    <x v="4"/>
    <x v="31"/>
    <s v="Louisville"/>
    <x v="1"/>
    <n v="0.30000000000000004"/>
    <n v="4250"/>
    <n v="1275.0000000000002"/>
    <n v="446.25000000000006"/>
    <n v="0.35"/>
  </r>
  <r>
    <x v="0"/>
    <n v="1185732"/>
    <x v="167"/>
    <x v="4"/>
    <x v="31"/>
    <s v="Louisville"/>
    <x v="2"/>
    <n v="0.20000000000000007"/>
    <n v="4750"/>
    <n v="950.00000000000034"/>
    <n v="380.00000000000017"/>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0000000000011"/>
    <n v="255.00000000000006"/>
    <n v="0.4"/>
  </r>
  <r>
    <x v="0"/>
    <n v="1185732"/>
    <x v="104"/>
    <x v="4"/>
    <x v="31"/>
    <s v="Louisville"/>
    <x v="3"/>
    <n v="0.19999999999999996"/>
    <n v="2750"/>
    <n v="549.99999999999989"/>
    <n v="219.99999999999997"/>
    <n v="0.4"/>
  </r>
  <r>
    <x v="0"/>
    <n v="1185732"/>
    <x v="104"/>
    <x v="4"/>
    <x v="31"/>
    <s v="Louisville"/>
    <x v="4"/>
    <n v="0.35000000000000009"/>
    <n v="3250"/>
    <n v="1137.5000000000002"/>
    <n v="398.12500000000006"/>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0000000000011"/>
    <n v="225.00000000000006"/>
    <n v="0.4"/>
  </r>
  <r>
    <x v="0"/>
    <n v="1185732"/>
    <x v="105"/>
    <x v="4"/>
    <x v="31"/>
    <s v="Louisville"/>
    <x v="3"/>
    <n v="0.19999999999999996"/>
    <n v="3000"/>
    <n v="599.99999999999989"/>
    <n v="239.99999999999997"/>
    <n v="0.4"/>
  </r>
  <r>
    <x v="0"/>
    <n v="1185732"/>
    <x v="105"/>
    <x v="4"/>
    <x v="31"/>
    <s v="Louisville"/>
    <x v="4"/>
    <n v="0.4"/>
    <n v="3250"/>
    <n v="1300"/>
    <n v="454.99999999999994"/>
    <n v="0.35"/>
  </r>
  <r>
    <x v="0"/>
    <n v="1185732"/>
    <x v="105"/>
    <x v="4"/>
    <x v="31"/>
    <s v="Louisville"/>
    <x v="5"/>
    <n v="0.30000000000000004"/>
    <n v="4750"/>
    <n v="1425.0000000000002"/>
    <n v="712.50000000000011"/>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000000000002"/>
    <n v="595.00000000000011"/>
    <n v="0.4"/>
  </r>
  <r>
    <x v="0"/>
    <n v="1185732"/>
    <x v="40"/>
    <x v="4"/>
    <x v="31"/>
    <s v="Louisville"/>
    <x v="3"/>
    <n v="0.35000000000000003"/>
    <n v="3750"/>
    <n v="1312.5000000000002"/>
    <n v="525.00000000000011"/>
    <n v="0.4"/>
  </r>
  <r>
    <x v="0"/>
    <n v="1185732"/>
    <x v="40"/>
    <x v="4"/>
    <x v="31"/>
    <s v="Louisville"/>
    <x v="4"/>
    <n v="0.44999999999999996"/>
    <n v="4000"/>
    <n v="1799.9999999999998"/>
    <n v="629.99999999999989"/>
    <n v="0.35"/>
  </r>
  <r>
    <x v="0"/>
    <n v="1185732"/>
    <x v="40"/>
    <x v="4"/>
    <x v="31"/>
    <s v="Louisville"/>
    <x v="5"/>
    <n v="0.49999999999999994"/>
    <n v="5000"/>
    <n v="2499.9999999999995"/>
    <n v="1249.9999999999998"/>
    <n v="0.5"/>
  </r>
  <r>
    <x v="0"/>
    <n v="1185732"/>
    <x v="169"/>
    <x v="4"/>
    <x v="31"/>
    <s v="Louisville"/>
    <x v="0"/>
    <n v="0.44999999999999996"/>
    <n v="7500"/>
    <n v="3374.999999999999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4.99999999999989"/>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0000000000005"/>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0000000000005"/>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000000000005"/>
    <n v="1718.7500000000002"/>
    <n v="0.5"/>
  </r>
  <r>
    <x v="0"/>
    <n v="1185732"/>
    <x v="44"/>
    <x v="4"/>
    <x v="31"/>
    <s v="Louisville"/>
    <x v="0"/>
    <n v="0.5"/>
    <n v="7250"/>
    <n v="3625"/>
    <n v="1450"/>
    <n v="0.4"/>
  </r>
  <r>
    <x v="0"/>
    <n v="1185732"/>
    <x v="44"/>
    <x v="4"/>
    <x v="31"/>
    <s v="Louisville"/>
    <x v="1"/>
    <n v="0.45000000000000012"/>
    <n v="5250"/>
    <n v="2362.5000000000005"/>
    <n v="826.87500000000011"/>
    <n v="0.35"/>
  </r>
  <r>
    <x v="0"/>
    <n v="1185732"/>
    <x v="44"/>
    <x v="4"/>
    <x v="31"/>
    <s v="Louisville"/>
    <x v="2"/>
    <n v="0.20000000000000007"/>
    <n v="4250"/>
    <n v="850.00000000000023"/>
    <n v="340.00000000000011"/>
    <n v="0.4"/>
  </r>
  <r>
    <x v="0"/>
    <n v="1185732"/>
    <x v="44"/>
    <x v="4"/>
    <x v="31"/>
    <s v="Louisville"/>
    <x v="3"/>
    <n v="0.20000000000000007"/>
    <n v="4000"/>
    <n v="800.00000000000023"/>
    <n v="320.00000000000011"/>
    <n v="0.4"/>
  </r>
  <r>
    <x v="0"/>
    <n v="1185732"/>
    <x v="44"/>
    <x v="4"/>
    <x v="31"/>
    <s v="Louisville"/>
    <x v="4"/>
    <n v="0.30000000000000004"/>
    <n v="4000"/>
    <n v="1200.0000000000002"/>
    <n v="420.00000000000006"/>
    <n v="0.35"/>
  </r>
  <r>
    <x v="0"/>
    <n v="1185732"/>
    <x v="44"/>
    <x v="4"/>
    <x v="31"/>
    <s v="Louisville"/>
    <x v="5"/>
    <n v="0.35000000000000009"/>
    <n v="5000"/>
    <n v="1750.0000000000005"/>
    <n v="875.00000000000023"/>
    <n v="0.5"/>
  </r>
  <r>
    <x v="0"/>
    <n v="1185732"/>
    <x v="171"/>
    <x v="4"/>
    <x v="31"/>
    <s v="Louisville"/>
    <x v="0"/>
    <n v="0.35000000000000009"/>
    <n v="6750"/>
    <n v="2362.5000000000005"/>
    <n v="945.00000000000023"/>
    <n v="0.4"/>
  </r>
  <r>
    <x v="0"/>
    <n v="1185732"/>
    <x v="171"/>
    <x v="4"/>
    <x v="31"/>
    <s v="Louisville"/>
    <x v="1"/>
    <n v="0.25000000000000011"/>
    <n v="5000"/>
    <n v="1250.0000000000005"/>
    <n v="437.50000000000011"/>
    <n v="0.35"/>
  </r>
  <r>
    <x v="0"/>
    <n v="1185732"/>
    <x v="171"/>
    <x v="4"/>
    <x v="31"/>
    <s v="Louisville"/>
    <x v="2"/>
    <n v="0.25000000000000011"/>
    <n v="3750"/>
    <n v="937.50000000000045"/>
    <n v="375.00000000000023"/>
    <n v="0.4"/>
  </r>
  <r>
    <x v="0"/>
    <n v="1185732"/>
    <x v="171"/>
    <x v="4"/>
    <x v="31"/>
    <s v="Louisville"/>
    <x v="3"/>
    <n v="0.25000000000000011"/>
    <n v="3500"/>
    <n v="875.00000000000034"/>
    <n v="350.00000000000017"/>
    <n v="0.4"/>
  </r>
  <r>
    <x v="0"/>
    <n v="1185732"/>
    <x v="171"/>
    <x v="4"/>
    <x v="31"/>
    <s v="Louisville"/>
    <x v="4"/>
    <n v="0.35000000000000009"/>
    <n v="3500"/>
    <n v="1225.0000000000002"/>
    <n v="428.75000000000006"/>
    <n v="0.35"/>
  </r>
  <r>
    <x v="0"/>
    <n v="1185732"/>
    <x v="171"/>
    <x v="4"/>
    <x v="31"/>
    <s v="Louisville"/>
    <x v="5"/>
    <n v="0.35000000000000003"/>
    <n v="4750"/>
    <n v="1662.5000000000002"/>
    <n v="831.25000000000011"/>
    <n v="0.5"/>
  </r>
  <r>
    <x v="0"/>
    <n v="1185732"/>
    <x v="112"/>
    <x v="4"/>
    <x v="31"/>
    <s v="Louisville"/>
    <x v="0"/>
    <n v="0.3000000000000001"/>
    <n v="6250"/>
    <n v="1875.0000000000007"/>
    <n v="750.00000000000034"/>
    <n v="0.4"/>
  </r>
  <r>
    <x v="0"/>
    <n v="1185732"/>
    <x v="112"/>
    <x v="4"/>
    <x v="31"/>
    <s v="Louisville"/>
    <x v="1"/>
    <n v="0.20000000000000012"/>
    <n v="4500"/>
    <n v="900.00000000000057"/>
    <n v="315.00000000000017"/>
    <n v="0.35"/>
  </r>
  <r>
    <x v="0"/>
    <n v="1185732"/>
    <x v="112"/>
    <x v="4"/>
    <x v="31"/>
    <s v="Louisville"/>
    <x v="2"/>
    <n v="0.30000000000000016"/>
    <n v="3950"/>
    <n v="1185.0000000000007"/>
    <n v="474.00000000000028"/>
    <n v="0.4"/>
  </r>
  <r>
    <x v="0"/>
    <n v="1185732"/>
    <x v="112"/>
    <x v="4"/>
    <x v="31"/>
    <s v="Louisville"/>
    <x v="3"/>
    <n v="0.6000000000000002"/>
    <n v="4500"/>
    <n v="2700.0000000000009"/>
    <n v="1080.0000000000005"/>
    <n v="0.4"/>
  </r>
  <r>
    <x v="0"/>
    <n v="1185732"/>
    <x v="112"/>
    <x v="4"/>
    <x v="31"/>
    <s v="Louisville"/>
    <x v="4"/>
    <n v="0.75000000000000011"/>
    <n v="4250"/>
    <n v="3187.5000000000005"/>
    <n v="1115.625"/>
    <n v="0.35"/>
  </r>
  <r>
    <x v="0"/>
    <n v="1185732"/>
    <x v="112"/>
    <x v="4"/>
    <x v="31"/>
    <s v="Louisville"/>
    <x v="5"/>
    <n v="0.75"/>
    <n v="5250"/>
    <n v="3937.5"/>
    <n v="1968.75"/>
    <n v="0.5"/>
  </r>
  <r>
    <x v="0"/>
    <n v="1185732"/>
    <x v="113"/>
    <x v="4"/>
    <x v="31"/>
    <s v="Louisville"/>
    <x v="0"/>
    <n v="0.70000000000000007"/>
    <n v="7750"/>
    <n v="5425.0000000000009"/>
    <n v="2170.0000000000005"/>
    <n v="0.4"/>
  </r>
  <r>
    <x v="0"/>
    <n v="1185732"/>
    <x v="113"/>
    <x v="4"/>
    <x v="31"/>
    <s v="Louisville"/>
    <x v="1"/>
    <n v="0.60000000000000009"/>
    <n v="5750"/>
    <n v="3450.0000000000005"/>
    <n v="1207.5"/>
    <n v="0.35"/>
  </r>
  <r>
    <x v="0"/>
    <n v="1185732"/>
    <x v="113"/>
    <x v="4"/>
    <x v="31"/>
    <s v="Louisville"/>
    <x v="2"/>
    <n v="0.60000000000000009"/>
    <n v="5250"/>
    <n v="3150.0000000000005"/>
    <n v="1260.0000000000002"/>
    <n v="0.4"/>
  </r>
  <r>
    <x v="0"/>
    <n v="1185732"/>
    <x v="113"/>
    <x v="4"/>
    <x v="31"/>
    <s v="Louisville"/>
    <x v="3"/>
    <n v="0.60000000000000009"/>
    <n v="4750"/>
    <n v="2850.0000000000005"/>
    <n v="1140.0000000000002"/>
    <n v="0.4"/>
  </r>
  <r>
    <x v="0"/>
    <n v="1185732"/>
    <x v="113"/>
    <x v="4"/>
    <x v="31"/>
    <s v="Louisville"/>
    <x v="4"/>
    <n v="0.70000000000000007"/>
    <n v="4750"/>
    <n v="3325.0000000000005"/>
    <n v="1163.75"/>
    <n v="0.35"/>
  </r>
  <r>
    <x v="0"/>
    <n v="1185732"/>
    <x v="113"/>
    <x v="4"/>
    <x v="31"/>
    <s v="Louisville"/>
    <x v="5"/>
    <n v="0.75"/>
    <n v="5750"/>
    <n v="4312.5"/>
    <n v="2156.25"/>
    <n v="0.5"/>
  </r>
  <r>
    <x v="1"/>
    <n v="1197831"/>
    <x v="180"/>
    <x v="1"/>
    <x v="32"/>
    <s v="Jackson"/>
    <x v="0"/>
    <n v="0.25000000000000006"/>
    <n v="6500"/>
    <n v="1625.0000000000005"/>
    <n v="650.00000000000023"/>
    <n v="0.4"/>
  </r>
  <r>
    <x v="1"/>
    <n v="1197831"/>
    <x v="180"/>
    <x v="1"/>
    <x v="32"/>
    <s v="Jackson"/>
    <x v="1"/>
    <n v="0.25000000000000006"/>
    <n v="4500"/>
    <n v="1125.0000000000002"/>
    <n v="393.75000000000006"/>
    <n v="0.35"/>
  </r>
  <r>
    <x v="1"/>
    <n v="1197831"/>
    <x v="180"/>
    <x v="1"/>
    <x v="32"/>
    <s v="Jackson"/>
    <x v="2"/>
    <n v="0.15000000000000008"/>
    <n v="4500"/>
    <n v="675.00000000000034"/>
    <n v="270.00000000000017"/>
    <n v="0.4"/>
  </r>
  <r>
    <x v="1"/>
    <n v="1197831"/>
    <x v="180"/>
    <x v="1"/>
    <x v="32"/>
    <s v="Jackson"/>
    <x v="3"/>
    <n v="0.2"/>
    <n v="3000"/>
    <n v="600"/>
    <n v="240"/>
    <n v="0.4"/>
  </r>
  <r>
    <x v="1"/>
    <n v="1197831"/>
    <x v="180"/>
    <x v="1"/>
    <x v="32"/>
    <s v="Jackson"/>
    <x v="4"/>
    <n v="0.35000000000000003"/>
    <n v="3500"/>
    <n v="1225.0000000000002"/>
    <n v="428.75000000000006"/>
    <n v="0.35"/>
  </r>
  <r>
    <x v="1"/>
    <n v="1197831"/>
    <x v="180"/>
    <x v="1"/>
    <x v="32"/>
    <s v="Jackson"/>
    <x v="5"/>
    <n v="0.25000000000000006"/>
    <n v="4500"/>
    <n v="1125.0000000000002"/>
    <n v="450.00000000000011"/>
    <n v="0.4"/>
  </r>
  <r>
    <x v="1"/>
    <n v="1197831"/>
    <x v="227"/>
    <x v="1"/>
    <x v="32"/>
    <s v="Jackson"/>
    <x v="0"/>
    <n v="0.25000000000000006"/>
    <n v="7000"/>
    <n v="1750.0000000000005"/>
    <n v="700.00000000000023"/>
    <n v="0.4"/>
  </r>
  <r>
    <x v="1"/>
    <n v="1197831"/>
    <x v="227"/>
    <x v="1"/>
    <x v="32"/>
    <s v="Jackson"/>
    <x v="1"/>
    <n v="0.25000000000000006"/>
    <n v="3500"/>
    <n v="875.00000000000023"/>
    <n v="306.25000000000006"/>
    <n v="0.35"/>
  </r>
  <r>
    <x v="1"/>
    <n v="1197831"/>
    <x v="227"/>
    <x v="1"/>
    <x v="32"/>
    <s v="Jackson"/>
    <x v="2"/>
    <n v="0.15000000000000008"/>
    <n v="4000"/>
    <n v="600.00000000000034"/>
    <n v="240.00000000000014"/>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49999999999997"/>
    <n v="0.35"/>
  </r>
  <r>
    <x v="1"/>
    <n v="1197831"/>
    <x v="26"/>
    <x v="1"/>
    <x v="32"/>
    <s v="Jackson"/>
    <x v="2"/>
    <n v="0.10000000000000002"/>
    <n v="3500"/>
    <n v="350.00000000000006"/>
    <n v="140.00000000000003"/>
    <n v="0.4"/>
  </r>
  <r>
    <x v="1"/>
    <n v="1197831"/>
    <x v="26"/>
    <x v="1"/>
    <x v="32"/>
    <s v="Jackson"/>
    <x v="3"/>
    <n v="0.19999999999999996"/>
    <n v="2000"/>
    <n v="399.99999999999989"/>
    <n v="159.99999999999997"/>
    <n v="0.4"/>
  </r>
  <r>
    <x v="1"/>
    <n v="1197831"/>
    <x v="26"/>
    <x v="1"/>
    <x v="32"/>
    <s v="Jackson"/>
    <x v="4"/>
    <n v="0.35000000000000009"/>
    <n v="2500"/>
    <n v="875.00000000000023"/>
    <n v="306.25000000000006"/>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00000000000006"/>
    <n v="180.00000000000003"/>
    <n v="0.4"/>
  </r>
  <r>
    <x v="1"/>
    <n v="1197831"/>
    <x v="27"/>
    <x v="1"/>
    <x v="32"/>
    <s v="Jackson"/>
    <x v="3"/>
    <n v="0.19999999999999996"/>
    <n v="2250"/>
    <n v="449.99999999999989"/>
    <n v="179.99999999999997"/>
    <n v="0.4"/>
  </r>
  <r>
    <x v="1"/>
    <n v="1197831"/>
    <x v="27"/>
    <x v="1"/>
    <x v="32"/>
    <s v="Jackson"/>
    <x v="4"/>
    <n v="0.4"/>
    <n v="2500"/>
    <n v="1000"/>
    <n v="350"/>
    <n v="0.35"/>
  </r>
  <r>
    <x v="1"/>
    <n v="1197831"/>
    <x v="27"/>
    <x v="1"/>
    <x v="32"/>
    <s v="Jackson"/>
    <x v="5"/>
    <n v="0.30000000000000004"/>
    <n v="4000"/>
    <n v="1200.0000000000002"/>
    <n v="480.00000000000011"/>
    <n v="0.4"/>
  </r>
  <r>
    <x v="1"/>
    <n v="1197831"/>
    <x v="168"/>
    <x v="1"/>
    <x v="32"/>
    <s v="Jackson"/>
    <x v="0"/>
    <n v="0.4"/>
    <n v="6700"/>
    <n v="2680"/>
    <n v="1072"/>
    <n v="0.4"/>
  </r>
  <r>
    <x v="1"/>
    <n v="1197831"/>
    <x v="168"/>
    <x v="1"/>
    <x v="32"/>
    <s v="Jackson"/>
    <x v="1"/>
    <n v="0.4"/>
    <n v="3750"/>
    <n v="1500"/>
    <n v="525"/>
    <n v="0.35"/>
  </r>
  <r>
    <x v="1"/>
    <n v="1197831"/>
    <x v="168"/>
    <x v="1"/>
    <x v="32"/>
    <s v="Jackson"/>
    <x v="2"/>
    <n v="0.35000000000000003"/>
    <n v="3500"/>
    <n v="1225.0000000000002"/>
    <n v="490.00000000000011"/>
    <n v="0.4"/>
  </r>
  <r>
    <x v="1"/>
    <n v="1197831"/>
    <x v="168"/>
    <x v="1"/>
    <x v="32"/>
    <s v="Jackson"/>
    <x v="3"/>
    <n v="0.35000000000000003"/>
    <n v="3000"/>
    <n v="1050"/>
    <n v="420"/>
    <n v="0.4"/>
  </r>
  <r>
    <x v="1"/>
    <n v="1197831"/>
    <x v="168"/>
    <x v="1"/>
    <x v="32"/>
    <s v="Jackson"/>
    <x v="4"/>
    <n v="0.44999999999999996"/>
    <n v="3250"/>
    <n v="1462.4999999999998"/>
    <n v="511.87499999999989"/>
    <n v="0.35"/>
  </r>
  <r>
    <x v="1"/>
    <n v="1197831"/>
    <x v="168"/>
    <x v="1"/>
    <x v="32"/>
    <s v="Jackson"/>
    <x v="5"/>
    <n v="0.44999999999999996"/>
    <n v="4250"/>
    <n v="1912.4999999999998"/>
    <n v="765"/>
    <n v="0.4"/>
  </r>
  <r>
    <x v="1"/>
    <n v="1197831"/>
    <x v="228"/>
    <x v="1"/>
    <x v="32"/>
    <s v="Jackson"/>
    <x v="0"/>
    <n v="0.39999999999999997"/>
    <n v="6750"/>
    <n v="2700"/>
    <n v="1080"/>
    <n v="0.4"/>
  </r>
  <r>
    <x v="1"/>
    <n v="1197831"/>
    <x v="228"/>
    <x v="1"/>
    <x v="32"/>
    <s v="Jackson"/>
    <x v="1"/>
    <n v="0.35000000000000003"/>
    <n v="4250"/>
    <n v="1487.5000000000002"/>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4999999999995"/>
    <n v="721.87499999999977"/>
    <n v="0.35"/>
  </r>
  <r>
    <x v="1"/>
    <n v="1197831"/>
    <x v="228"/>
    <x v="1"/>
    <x v="32"/>
    <s v="Jackson"/>
    <x v="5"/>
    <n v="0.6"/>
    <n v="5500"/>
    <n v="3300"/>
    <n v="1320"/>
    <n v="0.4"/>
  </r>
  <r>
    <x v="1"/>
    <n v="1197831"/>
    <x v="30"/>
    <x v="1"/>
    <x v="32"/>
    <s v="Jackson"/>
    <x v="0"/>
    <n v="0.54999999999999993"/>
    <n v="7750"/>
    <n v="4262.4999999999991"/>
    <n v="1704.9999999999998"/>
    <n v="0.4"/>
  </r>
  <r>
    <x v="1"/>
    <n v="1197831"/>
    <x v="30"/>
    <x v="1"/>
    <x v="32"/>
    <s v="Jackson"/>
    <x v="1"/>
    <n v="0.5"/>
    <n v="5250"/>
    <n v="2625"/>
    <n v="918.74999999999989"/>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000000000005"/>
    <n v="1010.6250000000001"/>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0000000000005"/>
    <n v="1210.0000000000002"/>
    <n v="0.4"/>
  </r>
  <r>
    <x v="1"/>
    <n v="1197831"/>
    <x v="170"/>
    <x v="1"/>
    <x v="32"/>
    <s v="Jackson"/>
    <x v="0"/>
    <n v="0.5"/>
    <n v="6500"/>
    <n v="3250"/>
    <n v="1300"/>
    <n v="0.4"/>
  </r>
  <r>
    <x v="1"/>
    <n v="1197831"/>
    <x v="170"/>
    <x v="1"/>
    <x v="32"/>
    <s v="Jackson"/>
    <x v="1"/>
    <n v="0.40000000000000013"/>
    <n v="4500"/>
    <n v="1800.0000000000007"/>
    <n v="630.00000000000023"/>
    <n v="0.35"/>
  </r>
  <r>
    <x v="1"/>
    <n v="1197831"/>
    <x v="170"/>
    <x v="1"/>
    <x v="32"/>
    <s v="Jackson"/>
    <x v="2"/>
    <n v="0.15000000000000008"/>
    <n v="3500"/>
    <n v="525.00000000000023"/>
    <n v="210.00000000000011"/>
    <n v="0.4"/>
  </r>
  <r>
    <x v="1"/>
    <n v="1197831"/>
    <x v="170"/>
    <x v="1"/>
    <x v="32"/>
    <s v="Jackson"/>
    <x v="3"/>
    <n v="0.15000000000000008"/>
    <n v="3250"/>
    <n v="487.50000000000023"/>
    <n v="195.00000000000011"/>
    <n v="0.4"/>
  </r>
  <r>
    <x v="1"/>
    <n v="1197831"/>
    <x v="170"/>
    <x v="1"/>
    <x v="32"/>
    <s v="Jackson"/>
    <x v="4"/>
    <n v="0.25000000000000006"/>
    <n v="3250"/>
    <n v="812.50000000000023"/>
    <n v="284.37500000000006"/>
    <n v="0.35"/>
  </r>
  <r>
    <x v="1"/>
    <n v="1197831"/>
    <x v="170"/>
    <x v="1"/>
    <x v="32"/>
    <s v="Jackson"/>
    <x v="5"/>
    <n v="0.3000000000000001"/>
    <n v="4250"/>
    <n v="1275.0000000000005"/>
    <n v="510.00000000000023"/>
    <n v="0.4"/>
  </r>
  <r>
    <x v="1"/>
    <n v="1197831"/>
    <x v="229"/>
    <x v="1"/>
    <x v="32"/>
    <s v="Jackson"/>
    <x v="0"/>
    <n v="0.3000000000000001"/>
    <n v="6000"/>
    <n v="1800.0000000000007"/>
    <n v="720.00000000000034"/>
    <n v="0.4"/>
  </r>
  <r>
    <x v="1"/>
    <n v="1197831"/>
    <x v="229"/>
    <x v="1"/>
    <x v="32"/>
    <s v="Jackson"/>
    <x v="1"/>
    <n v="0.20000000000000012"/>
    <n v="4250"/>
    <n v="850.00000000000057"/>
    <n v="297.50000000000017"/>
    <n v="0.35"/>
  </r>
  <r>
    <x v="1"/>
    <n v="1197831"/>
    <x v="229"/>
    <x v="1"/>
    <x v="32"/>
    <s v="Jackson"/>
    <x v="2"/>
    <n v="0.20000000000000012"/>
    <n v="3000"/>
    <n v="600.00000000000034"/>
    <n v="240.00000000000014"/>
    <n v="0.4"/>
  </r>
  <r>
    <x v="1"/>
    <n v="1197831"/>
    <x v="229"/>
    <x v="1"/>
    <x v="32"/>
    <s v="Jackson"/>
    <x v="3"/>
    <n v="0.20000000000000012"/>
    <n v="2750"/>
    <n v="550.00000000000034"/>
    <n v="220.00000000000014"/>
    <n v="0.4"/>
  </r>
  <r>
    <x v="1"/>
    <n v="1197831"/>
    <x v="229"/>
    <x v="1"/>
    <x v="32"/>
    <s v="Jackson"/>
    <x v="4"/>
    <n v="0.3000000000000001"/>
    <n v="2750"/>
    <n v="825.00000000000023"/>
    <n v="288.75000000000006"/>
    <n v="0.35"/>
  </r>
  <r>
    <x v="1"/>
    <n v="1197831"/>
    <x v="229"/>
    <x v="1"/>
    <x v="32"/>
    <s v="Jackson"/>
    <x v="5"/>
    <n v="0.30000000000000004"/>
    <n v="4000"/>
    <n v="1200.0000000000002"/>
    <n v="480.00000000000011"/>
    <n v="0.4"/>
  </r>
  <r>
    <x v="1"/>
    <n v="1197831"/>
    <x v="34"/>
    <x v="1"/>
    <x v="32"/>
    <s v="Jackson"/>
    <x v="0"/>
    <n v="0.25000000000000011"/>
    <n v="5500"/>
    <n v="1375.0000000000007"/>
    <n v="550.00000000000034"/>
    <n v="0.4"/>
  </r>
  <r>
    <x v="1"/>
    <n v="1197831"/>
    <x v="34"/>
    <x v="1"/>
    <x v="32"/>
    <s v="Jackson"/>
    <x v="1"/>
    <n v="0.15000000000000013"/>
    <n v="3750"/>
    <n v="562.50000000000045"/>
    <n v="196.87500000000014"/>
    <n v="0.35"/>
  </r>
  <r>
    <x v="1"/>
    <n v="1197831"/>
    <x v="34"/>
    <x v="1"/>
    <x v="32"/>
    <s v="Jackson"/>
    <x v="2"/>
    <n v="0.25000000000000017"/>
    <n v="3200"/>
    <n v="800.00000000000057"/>
    <n v="320.00000000000023"/>
    <n v="0.4"/>
  </r>
  <r>
    <x v="1"/>
    <n v="1197831"/>
    <x v="34"/>
    <x v="1"/>
    <x v="32"/>
    <s v="Jackson"/>
    <x v="3"/>
    <n v="0.55000000000000016"/>
    <n v="3750"/>
    <n v="2062.5000000000005"/>
    <n v="825.00000000000023"/>
    <n v="0.4"/>
  </r>
  <r>
    <x v="1"/>
    <n v="1197831"/>
    <x v="34"/>
    <x v="1"/>
    <x v="32"/>
    <s v="Jackson"/>
    <x v="4"/>
    <n v="0.75000000000000011"/>
    <n v="3500"/>
    <n v="2625.0000000000005"/>
    <n v="918.75000000000011"/>
    <n v="0.35"/>
  </r>
  <r>
    <x v="1"/>
    <n v="1197831"/>
    <x v="34"/>
    <x v="1"/>
    <x v="32"/>
    <s v="Jackson"/>
    <x v="5"/>
    <n v="0.75"/>
    <n v="4500"/>
    <n v="3375"/>
    <n v="1350"/>
    <n v="0.4"/>
  </r>
  <r>
    <x v="1"/>
    <n v="1197831"/>
    <x v="35"/>
    <x v="1"/>
    <x v="32"/>
    <s v="Jackson"/>
    <x v="0"/>
    <n v="0.70000000000000007"/>
    <n v="7000"/>
    <n v="4900.0000000000009"/>
    <n v="1960.0000000000005"/>
    <n v="0.4"/>
  </r>
  <r>
    <x v="1"/>
    <n v="1197831"/>
    <x v="35"/>
    <x v="1"/>
    <x v="32"/>
    <s v="Jackson"/>
    <x v="1"/>
    <n v="0.60000000000000009"/>
    <n v="5000"/>
    <n v="3000.0000000000005"/>
    <n v="1050"/>
    <n v="0.35"/>
  </r>
  <r>
    <x v="1"/>
    <n v="1197831"/>
    <x v="35"/>
    <x v="1"/>
    <x v="32"/>
    <s v="Jackson"/>
    <x v="2"/>
    <n v="0.60000000000000009"/>
    <n v="4500"/>
    <n v="2700.0000000000005"/>
    <n v="1080.0000000000002"/>
    <n v="0.4"/>
  </r>
  <r>
    <x v="1"/>
    <n v="1197831"/>
    <x v="35"/>
    <x v="1"/>
    <x v="32"/>
    <s v="Jackson"/>
    <x v="3"/>
    <n v="0.60000000000000009"/>
    <n v="4000"/>
    <n v="2400.0000000000005"/>
    <n v="960.00000000000023"/>
    <n v="0.4"/>
  </r>
  <r>
    <x v="1"/>
    <n v="1197831"/>
    <x v="35"/>
    <x v="1"/>
    <x v="32"/>
    <s v="Jackson"/>
    <x v="4"/>
    <n v="0.70000000000000007"/>
    <n v="4000"/>
    <n v="2800.0000000000005"/>
    <n v="980.00000000000011"/>
    <n v="0.35"/>
  </r>
  <r>
    <x v="1"/>
    <n v="1197831"/>
    <x v="35"/>
    <x v="1"/>
    <x v="32"/>
    <s v="Jackson"/>
    <x v="5"/>
    <n v="0.75"/>
    <n v="5000"/>
    <n v="3750"/>
    <n v="1500"/>
    <n v="0.4"/>
  </r>
  <r>
    <x v="1"/>
    <n v="1197831"/>
    <x v="180"/>
    <x v="1"/>
    <x v="33"/>
    <s v="Little Rock"/>
    <x v="0"/>
    <n v="0.25000000000000006"/>
    <n v="5750"/>
    <n v="1437.5000000000002"/>
    <n v="575.00000000000011"/>
    <n v="0.4"/>
  </r>
  <r>
    <x v="1"/>
    <n v="1197831"/>
    <x v="180"/>
    <x v="1"/>
    <x v="33"/>
    <s v="Little Rock"/>
    <x v="1"/>
    <n v="0.25000000000000006"/>
    <n v="3750"/>
    <n v="937.50000000000023"/>
    <n v="328.12500000000006"/>
    <n v="0.35"/>
  </r>
  <r>
    <x v="1"/>
    <n v="1197831"/>
    <x v="180"/>
    <x v="1"/>
    <x v="33"/>
    <s v="Little Rock"/>
    <x v="2"/>
    <n v="0.15000000000000008"/>
    <n v="3750"/>
    <n v="562.50000000000034"/>
    <n v="225.00000000000014"/>
    <n v="0.4"/>
  </r>
  <r>
    <x v="1"/>
    <n v="1197831"/>
    <x v="180"/>
    <x v="1"/>
    <x v="33"/>
    <s v="Little Rock"/>
    <x v="3"/>
    <n v="0.2"/>
    <n v="2250"/>
    <n v="450"/>
    <n v="180"/>
    <n v="0.4"/>
  </r>
  <r>
    <x v="1"/>
    <n v="1197831"/>
    <x v="180"/>
    <x v="1"/>
    <x v="33"/>
    <s v="Little Rock"/>
    <x v="4"/>
    <n v="0.35000000000000003"/>
    <n v="2750"/>
    <n v="962.50000000000011"/>
    <n v="336.875"/>
    <n v="0.35"/>
  </r>
  <r>
    <x v="1"/>
    <n v="1197831"/>
    <x v="180"/>
    <x v="1"/>
    <x v="33"/>
    <s v="Little Rock"/>
    <x v="5"/>
    <n v="0.25000000000000006"/>
    <n v="3750"/>
    <n v="937.50000000000023"/>
    <n v="375.00000000000011"/>
    <n v="0.4"/>
  </r>
  <r>
    <x v="1"/>
    <n v="1197831"/>
    <x v="227"/>
    <x v="1"/>
    <x v="33"/>
    <s v="Little Rock"/>
    <x v="0"/>
    <n v="0.25000000000000006"/>
    <n v="6250"/>
    <n v="1562.5000000000005"/>
    <n v="625.00000000000023"/>
    <n v="0.4"/>
  </r>
  <r>
    <x v="1"/>
    <n v="1197831"/>
    <x v="227"/>
    <x v="1"/>
    <x v="33"/>
    <s v="Little Rock"/>
    <x v="1"/>
    <n v="0.25000000000000006"/>
    <n v="2750"/>
    <n v="687.50000000000011"/>
    <n v="240.62500000000003"/>
    <n v="0.35"/>
  </r>
  <r>
    <x v="1"/>
    <n v="1197831"/>
    <x v="227"/>
    <x v="1"/>
    <x v="33"/>
    <s v="Little Rock"/>
    <x v="2"/>
    <n v="0.15000000000000008"/>
    <n v="3250"/>
    <n v="487.50000000000023"/>
    <n v="195.00000000000011"/>
    <n v="0.4"/>
  </r>
  <r>
    <x v="1"/>
    <n v="1197831"/>
    <x v="227"/>
    <x v="1"/>
    <x v="33"/>
    <s v="Little Rock"/>
    <x v="3"/>
    <n v="0.2"/>
    <n v="1750"/>
    <n v="350"/>
    <n v="140"/>
    <n v="0.4"/>
  </r>
  <r>
    <x v="1"/>
    <n v="1197831"/>
    <x v="227"/>
    <x v="1"/>
    <x v="33"/>
    <s v="Little Rock"/>
    <x v="4"/>
    <n v="0.35000000000000003"/>
    <n v="2500"/>
    <n v="875.00000000000011"/>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00000000000006"/>
    <n v="110.00000000000003"/>
    <n v="0.4"/>
  </r>
  <r>
    <x v="1"/>
    <n v="1197831"/>
    <x v="26"/>
    <x v="1"/>
    <x v="33"/>
    <s v="Little Rock"/>
    <x v="3"/>
    <n v="0.19999999999999996"/>
    <n v="1250"/>
    <n v="249.99999999999994"/>
    <n v="99.999999999999986"/>
    <n v="0.4"/>
  </r>
  <r>
    <x v="1"/>
    <n v="1197831"/>
    <x v="26"/>
    <x v="1"/>
    <x v="33"/>
    <s v="Little Rock"/>
    <x v="4"/>
    <n v="0.35000000000000009"/>
    <n v="1750"/>
    <n v="612.50000000000011"/>
    <n v="214.37500000000003"/>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0000000000006"/>
    <n v="135.00000000000003"/>
    <n v="0.4"/>
  </r>
  <r>
    <x v="1"/>
    <n v="1197831"/>
    <x v="27"/>
    <x v="1"/>
    <x v="33"/>
    <s v="Little Rock"/>
    <x v="3"/>
    <n v="0.19999999999999996"/>
    <n v="1500"/>
    <n v="299.99999999999994"/>
    <n v="119.99999999999999"/>
    <n v="0.4"/>
  </r>
  <r>
    <x v="1"/>
    <n v="1197831"/>
    <x v="27"/>
    <x v="1"/>
    <x v="33"/>
    <s v="Little Rock"/>
    <x v="4"/>
    <n v="0.4"/>
    <n v="1750"/>
    <n v="700"/>
    <n v="244.99999999999997"/>
    <n v="0.35"/>
  </r>
  <r>
    <x v="1"/>
    <n v="1197831"/>
    <x v="27"/>
    <x v="1"/>
    <x v="33"/>
    <s v="Little Rock"/>
    <x v="5"/>
    <n v="0.30000000000000004"/>
    <n v="3250"/>
    <n v="975.00000000000011"/>
    <n v="390.00000000000006"/>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0000000000011"/>
    <n v="385.00000000000006"/>
    <n v="0.4"/>
  </r>
  <r>
    <x v="1"/>
    <n v="1197831"/>
    <x v="168"/>
    <x v="1"/>
    <x v="33"/>
    <s v="Little Rock"/>
    <x v="3"/>
    <n v="0.35000000000000003"/>
    <n v="2250"/>
    <n v="787.50000000000011"/>
    <n v="315.00000000000006"/>
    <n v="0.4"/>
  </r>
  <r>
    <x v="1"/>
    <n v="1197831"/>
    <x v="168"/>
    <x v="1"/>
    <x v="33"/>
    <s v="Little Rock"/>
    <x v="4"/>
    <n v="0.44999999999999996"/>
    <n v="2500"/>
    <n v="1125"/>
    <n v="393.75"/>
    <n v="0.35"/>
  </r>
  <r>
    <x v="1"/>
    <n v="1197831"/>
    <x v="168"/>
    <x v="1"/>
    <x v="33"/>
    <s v="Little Rock"/>
    <x v="5"/>
    <n v="0.44999999999999996"/>
    <n v="3500"/>
    <n v="1574.9999999999998"/>
    <n v="630"/>
    <n v="0.4"/>
  </r>
  <r>
    <x v="1"/>
    <n v="1197831"/>
    <x v="228"/>
    <x v="1"/>
    <x v="33"/>
    <s v="Little Rock"/>
    <x v="0"/>
    <n v="0.39999999999999997"/>
    <n v="6000"/>
    <n v="2400"/>
    <n v="960"/>
    <n v="0.4"/>
  </r>
  <r>
    <x v="1"/>
    <n v="1197831"/>
    <x v="228"/>
    <x v="1"/>
    <x v="33"/>
    <s v="Little Rock"/>
    <x v="1"/>
    <n v="0.35000000000000003"/>
    <n v="3500"/>
    <n v="1225.0000000000002"/>
    <n v="428.75000000000006"/>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49.9999999999998"/>
    <n v="577.49999999999989"/>
    <n v="0.35"/>
  </r>
  <r>
    <x v="1"/>
    <n v="1197831"/>
    <x v="228"/>
    <x v="1"/>
    <x v="33"/>
    <s v="Little Rock"/>
    <x v="5"/>
    <n v="0.6"/>
    <n v="4750"/>
    <n v="2850"/>
    <n v="1140"/>
    <n v="0.4"/>
  </r>
  <r>
    <x v="1"/>
    <n v="1197831"/>
    <x v="30"/>
    <x v="1"/>
    <x v="33"/>
    <s v="Little Rock"/>
    <x v="0"/>
    <n v="0.54999999999999993"/>
    <n v="7000"/>
    <n v="3849.9999999999995"/>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0000000000005"/>
    <n v="525.00000000000011"/>
    <n v="0.35"/>
  </r>
  <r>
    <x v="1"/>
    <n v="1197831"/>
    <x v="170"/>
    <x v="1"/>
    <x v="33"/>
    <s v="Little Rock"/>
    <x v="2"/>
    <n v="0.15000000000000008"/>
    <n v="2750"/>
    <n v="412.50000000000023"/>
    <n v="165.00000000000011"/>
    <n v="0.4"/>
  </r>
  <r>
    <x v="1"/>
    <n v="1197831"/>
    <x v="170"/>
    <x v="1"/>
    <x v="33"/>
    <s v="Little Rock"/>
    <x v="3"/>
    <n v="0.15000000000000008"/>
    <n v="2500"/>
    <n v="375.00000000000017"/>
    <n v="150.00000000000009"/>
    <n v="0.4"/>
  </r>
  <r>
    <x v="1"/>
    <n v="1197831"/>
    <x v="170"/>
    <x v="1"/>
    <x v="33"/>
    <s v="Little Rock"/>
    <x v="4"/>
    <n v="0.25000000000000006"/>
    <n v="2500"/>
    <n v="625.00000000000011"/>
    <n v="218.75000000000003"/>
    <n v="0.35"/>
  </r>
  <r>
    <x v="1"/>
    <n v="1197831"/>
    <x v="170"/>
    <x v="1"/>
    <x v="33"/>
    <s v="Little Rock"/>
    <x v="5"/>
    <n v="0.3000000000000001"/>
    <n v="3500"/>
    <n v="1050.0000000000005"/>
    <n v="420.00000000000023"/>
    <n v="0.4"/>
  </r>
  <r>
    <x v="1"/>
    <n v="1197831"/>
    <x v="229"/>
    <x v="1"/>
    <x v="33"/>
    <s v="Little Rock"/>
    <x v="0"/>
    <n v="0.3000000000000001"/>
    <n v="5250"/>
    <n v="1575.0000000000005"/>
    <n v="630.00000000000023"/>
    <n v="0.4"/>
  </r>
  <r>
    <x v="1"/>
    <n v="1197831"/>
    <x v="229"/>
    <x v="1"/>
    <x v="33"/>
    <s v="Little Rock"/>
    <x v="1"/>
    <n v="0.20000000000000012"/>
    <n v="3500"/>
    <n v="700.00000000000045"/>
    <n v="245.00000000000014"/>
    <n v="0.35"/>
  </r>
  <r>
    <x v="1"/>
    <n v="1197831"/>
    <x v="229"/>
    <x v="1"/>
    <x v="33"/>
    <s v="Little Rock"/>
    <x v="2"/>
    <n v="0.20000000000000012"/>
    <n v="2250"/>
    <n v="450.00000000000028"/>
    <n v="180.00000000000011"/>
    <n v="0.4"/>
  </r>
  <r>
    <x v="1"/>
    <n v="1197831"/>
    <x v="229"/>
    <x v="1"/>
    <x v="33"/>
    <s v="Little Rock"/>
    <x v="3"/>
    <n v="0.20000000000000012"/>
    <n v="2000"/>
    <n v="400.00000000000023"/>
    <n v="160.00000000000011"/>
    <n v="0.4"/>
  </r>
  <r>
    <x v="1"/>
    <n v="1197831"/>
    <x v="229"/>
    <x v="1"/>
    <x v="33"/>
    <s v="Little Rock"/>
    <x v="4"/>
    <n v="0.3000000000000001"/>
    <n v="2000"/>
    <n v="600.00000000000023"/>
    <n v="210.00000000000006"/>
    <n v="0.35"/>
  </r>
  <r>
    <x v="1"/>
    <n v="1197831"/>
    <x v="229"/>
    <x v="1"/>
    <x v="33"/>
    <s v="Little Rock"/>
    <x v="5"/>
    <n v="0.30000000000000004"/>
    <n v="3250"/>
    <n v="975.00000000000011"/>
    <n v="390.00000000000006"/>
    <n v="0.4"/>
  </r>
  <r>
    <x v="1"/>
    <n v="1197831"/>
    <x v="34"/>
    <x v="1"/>
    <x v="33"/>
    <s v="Little Rock"/>
    <x v="0"/>
    <n v="0.25000000000000011"/>
    <n v="4750"/>
    <n v="1187.5000000000005"/>
    <n v="475.00000000000023"/>
    <n v="0.4"/>
  </r>
  <r>
    <x v="1"/>
    <n v="1197831"/>
    <x v="34"/>
    <x v="1"/>
    <x v="33"/>
    <s v="Little Rock"/>
    <x v="1"/>
    <n v="0.15000000000000013"/>
    <n v="3000"/>
    <n v="450.0000000000004"/>
    <n v="157.50000000000014"/>
    <n v="0.35"/>
  </r>
  <r>
    <x v="1"/>
    <n v="1197831"/>
    <x v="34"/>
    <x v="1"/>
    <x v="33"/>
    <s v="Little Rock"/>
    <x v="2"/>
    <n v="0.25000000000000017"/>
    <n v="2450"/>
    <n v="612.50000000000045"/>
    <n v="245.0000000000002"/>
    <n v="0.4"/>
  </r>
  <r>
    <x v="1"/>
    <n v="1197831"/>
    <x v="34"/>
    <x v="1"/>
    <x v="33"/>
    <s v="Little Rock"/>
    <x v="3"/>
    <n v="0.55000000000000016"/>
    <n v="3000"/>
    <n v="1650.0000000000005"/>
    <n v="660.00000000000023"/>
    <n v="0.4"/>
  </r>
  <r>
    <x v="1"/>
    <n v="1197831"/>
    <x v="34"/>
    <x v="1"/>
    <x v="33"/>
    <s v="Little Rock"/>
    <x v="4"/>
    <n v="0.75000000000000011"/>
    <n v="2750"/>
    <n v="2062.5000000000005"/>
    <n v="721.87500000000011"/>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0000000000005"/>
    <n v="892.50000000000011"/>
    <n v="0.35"/>
  </r>
  <r>
    <x v="1"/>
    <n v="1197831"/>
    <x v="35"/>
    <x v="1"/>
    <x v="33"/>
    <s v="Little Rock"/>
    <x v="2"/>
    <n v="0.60000000000000009"/>
    <n v="3750"/>
    <n v="2250.0000000000005"/>
    <n v="900.00000000000023"/>
    <n v="0.4"/>
  </r>
  <r>
    <x v="1"/>
    <n v="1197831"/>
    <x v="35"/>
    <x v="1"/>
    <x v="33"/>
    <s v="Little Rock"/>
    <x v="3"/>
    <n v="0.60000000000000009"/>
    <n v="3250"/>
    <n v="1950.0000000000002"/>
    <n v="780.00000000000011"/>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0000000000002"/>
    <n v="481.25000000000006"/>
    <n v="0.35"/>
  </r>
  <r>
    <x v="1"/>
    <n v="1197831"/>
    <x v="230"/>
    <x v="1"/>
    <x v="34"/>
    <s v="Oklahoma City"/>
    <x v="1"/>
    <n v="0.25000000000000006"/>
    <n v="3500"/>
    <n v="875.00000000000023"/>
    <n v="306.25000000000006"/>
    <n v="0.35"/>
  </r>
  <r>
    <x v="1"/>
    <n v="1197831"/>
    <x v="230"/>
    <x v="1"/>
    <x v="34"/>
    <s v="Oklahoma City"/>
    <x v="2"/>
    <n v="0.15000000000000008"/>
    <n v="3500"/>
    <n v="525.00000000000023"/>
    <n v="183.75000000000006"/>
    <n v="0.35"/>
  </r>
  <r>
    <x v="1"/>
    <n v="1197831"/>
    <x v="230"/>
    <x v="1"/>
    <x v="34"/>
    <s v="Oklahoma City"/>
    <x v="3"/>
    <n v="0.2"/>
    <n v="2000"/>
    <n v="400"/>
    <n v="140"/>
    <n v="0.35"/>
  </r>
  <r>
    <x v="1"/>
    <n v="1197831"/>
    <x v="230"/>
    <x v="1"/>
    <x v="34"/>
    <s v="Oklahoma City"/>
    <x v="4"/>
    <n v="0.35000000000000003"/>
    <n v="2500"/>
    <n v="875.00000000000011"/>
    <n v="306.25"/>
    <n v="0.35"/>
  </r>
  <r>
    <x v="1"/>
    <n v="1197831"/>
    <x v="230"/>
    <x v="1"/>
    <x v="34"/>
    <s v="Oklahoma City"/>
    <x v="5"/>
    <n v="0.25000000000000006"/>
    <n v="3500"/>
    <n v="875.00000000000023"/>
    <n v="306.25000000000006"/>
    <n v="0.35"/>
  </r>
  <r>
    <x v="1"/>
    <n v="1197831"/>
    <x v="231"/>
    <x v="1"/>
    <x v="34"/>
    <s v="Oklahoma City"/>
    <x v="0"/>
    <n v="0.25000000000000006"/>
    <n v="6000"/>
    <n v="1500.0000000000002"/>
    <n v="525"/>
    <n v="0.35"/>
  </r>
  <r>
    <x v="1"/>
    <n v="1197831"/>
    <x v="231"/>
    <x v="1"/>
    <x v="34"/>
    <s v="Oklahoma City"/>
    <x v="1"/>
    <n v="0.25000000000000006"/>
    <n v="2500"/>
    <n v="625.00000000000011"/>
    <n v="218.75000000000003"/>
    <n v="0.35"/>
  </r>
  <r>
    <x v="1"/>
    <n v="1197831"/>
    <x v="231"/>
    <x v="1"/>
    <x v="34"/>
    <s v="Oklahoma City"/>
    <x v="2"/>
    <n v="0.15000000000000008"/>
    <n v="3000"/>
    <n v="450.00000000000023"/>
    <n v="157.50000000000006"/>
    <n v="0.35"/>
  </r>
  <r>
    <x v="1"/>
    <n v="1197831"/>
    <x v="231"/>
    <x v="1"/>
    <x v="34"/>
    <s v="Oklahoma City"/>
    <x v="3"/>
    <n v="0.2"/>
    <n v="1500"/>
    <n v="300"/>
    <n v="105"/>
    <n v="0.35"/>
  </r>
  <r>
    <x v="1"/>
    <n v="1197831"/>
    <x v="231"/>
    <x v="1"/>
    <x v="34"/>
    <s v="Oklahoma City"/>
    <x v="4"/>
    <n v="0.35000000000000003"/>
    <n v="2250"/>
    <n v="787.50000000000011"/>
    <n v="275.625"/>
    <n v="0.35"/>
  </r>
  <r>
    <x v="1"/>
    <n v="1197831"/>
    <x v="231"/>
    <x v="1"/>
    <x v="34"/>
    <s v="Oklahoma City"/>
    <x v="5"/>
    <n v="0.2"/>
    <n v="3250"/>
    <n v="650"/>
    <n v="227.49999999999997"/>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00000000000006"/>
    <n v="87.500000000000014"/>
    <n v="0.35"/>
  </r>
  <r>
    <x v="1"/>
    <n v="1197831"/>
    <x v="92"/>
    <x v="1"/>
    <x v="34"/>
    <s v="Oklahoma City"/>
    <x v="3"/>
    <n v="0.19999999999999996"/>
    <n v="1000"/>
    <n v="199.99999999999994"/>
    <n v="69.999999999999972"/>
    <n v="0.35"/>
  </r>
  <r>
    <x v="1"/>
    <n v="1197831"/>
    <x v="92"/>
    <x v="1"/>
    <x v="34"/>
    <s v="Oklahoma City"/>
    <x v="4"/>
    <n v="0.35000000000000009"/>
    <n v="1500"/>
    <n v="525.00000000000011"/>
    <n v="183.75000000000003"/>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00000000000006"/>
    <n v="105.00000000000001"/>
    <n v="0.35"/>
  </r>
  <r>
    <x v="1"/>
    <n v="1197831"/>
    <x v="93"/>
    <x v="1"/>
    <x v="34"/>
    <s v="Oklahoma City"/>
    <x v="3"/>
    <n v="0.19999999999999996"/>
    <n v="1250"/>
    <n v="249.99999999999994"/>
    <n v="87.499999999999972"/>
    <n v="0.35"/>
  </r>
  <r>
    <x v="1"/>
    <n v="1197831"/>
    <x v="93"/>
    <x v="1"/>
    <x v="34"/>
    <s v="Oklahoma City"/>
    <x v="4"/>
    <n v="0.4"/>
    <n v="1500"/>
    <n v="600"/>
    <n v="210"/>
    <n v="0.35"/>
  </r>
  <r>
    <x v="1"/>
    <n v="1197831"/>
    <x v="93"/>
    <x v="1"/>
    <x v="34"/>
    <s v="Oklahoma City"/>
    <x v="5"/>
    <n v="0.30000000000000004"/>
    <n v="3000"/>
    <n v="900.00000000000011"/>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00000000000011"/>
    <n v="306.25"/>
    <n v="0.35"/>
  </r>
  <r>
    <x v="1"/>
    <n v="1197831"/>
    <x v="120"/>
    <x v="1"/>
    <x v="34"/>
    <s v="Oklahoma City"/>
    <x v="3"/>
    <n v="0.35000000000000003"/>
    <n v="2000"/>
    <n v="700.00000000000011"/>
    <n v="245.00000000000003"/>
    <n v="0.35"/>
  </r>
  <r>
    <x v="1"/>
    <n v="1197831"/>
    <x v="120"/>
    <x v="1"/>
    <x v="34"/>
    <s v="Oklahoma City"/>
    <x v="4"/>
    <n v="0.44999999999999996"/>
    <n v="2250"/>
    <n v="1012.4999999999999"/>
    <n v="354.37499999999994"/>
    <n v="0.35"/>
  </r>
  <r>
    <x v="1"/>
    <n v="1197831"/>
    <x v="120"/>
    <x v="1"/>
    <x v="34"/>
    <s v="Oklahoma City"/>
    <x v="5"/>
    <n v="0.44999999999999996"/>
    <n v="3250"/>
    <n v="1462.4999999999998"/>
    <n v="511.87499999999989"/>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4999999999998"/>
    <n v="529.37499999999989"/>
    <n v="0.35"/>
  </r>
  <r>
    <x v="1"/>
    <n v="1197831"/>
    <x v="232"/>
    <x v="1"/>
    <x v="34"/>
    <s v="Oklahoma City"/>
    <x v="5"/>
    <n v="0.6"/>
    <n v="4500"/>
    <n v="2700"/>
    <n v="944.99999999999989"/>
    <n v="0.35"/>
  </r>
  <r>
    <x v="1"/>
    <n v="1197831"/>
    <x v="96"/>
    <x v="1"/>
    <x v="34"/>
    <s v="Oklahoma City"/>
    <x v="0"/>
    <n v="0.54999999999999993"/>
    <n v="6750"/>
    <n v="3712.4999999999995"/>
    <n v="1299.3749999999998"/>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49999999999994"/>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4999999999994"/>
    <n v="0.35"/>
  </r>
  <r>
    <x v="1"/>
    <n v="1197831"/>
    <x v="97"/>
    <x v="1"/>
    <x v="34"/>
    <s v="Oklahoma City"/>
    <x v="5"/>
    <n v="0.55000000000000004"/>
    <n v="4500"/>
    <n v="2475"/>
    <n v="866.25"/>
    <n v="0.35"/>
  </r>
  <r>
    <x v="1"/>
    <n v="1197831"/>
    <x v="122"/>
    <x v="1"/>
    <x v="34"/>
    <s v="Oklahoma City"/>
    <x v="0"/>
    <n v="0.5"/>
    <n v="5500"/>
    <n v="2750"/>
    <n v="962.49999999999989"/>
    <n v="0.35"/>
  </r>
  <r>
    <x v="1"/>
    <n v="1197831"/>
    <x v="122"/>
    <x v="1"/>
    <x v="34"/>
    <s v="Oklahoma City"/>
    <x v="1"/>
    <n v="0.40000000000000013"/>
    <n v="3500"/>
    <n v="1400.0000000000005"/>
    <n v="490.00000000000011"/>
    <n v="0.35"/>
  </r>
  <r>
    <x v="1"/>
    <n v="1197831"/>
    <x v="122"/>
    <x v="1"/>
    <x v="34"/>
    <s v="Oklahoma City"/>
    <x v="2"/>
    <n v="0.15000000000000008"/>
    <n v="2500"/>
    <n v="375.00000000000017"/>
    <n v="131.25000000000006"/>
    <n v="0.35"/>
  </r>
  <r>
    <x v="1"/>
    <n v="1197831"/>
    <x v="122"/>
    <x v="1"/>
    <x v="34"/>
    <s v="Oklahoma City"/>
    <x v="3"/>
    <n v="0.15000000000000008"/>
    <n v="2250"/>
    <n v="337.50000000000017"/>
    <n v="118.12500000000006"/>
    <n v="0.35"/>
  </r>
  <r>
    <x v="1"/>
    <n v="1197831"/>
    <x v="122"/>
    <x v="1"/>
    <x v="34"/>
    <s v="Oklahoma City"/>
    <x v="4"/>
    <n v="0.25000000000000006"/>
    <n v="2250"/>
    <n v="562.50000000000011"/>
    <n v="196.87500000000003"/>
    <n v="0.35"/>
  </r>
  <r>
    <x v="1"/>
    <n v="1197831"/>
    <x v="122"/>
    <x v="1"/>
    <x v="34"/>
    <s v="Oklahoma City"/>
    <x v="5"/>
    <n v="0.3000000000000001"/>
    <n v="3250"/>
    <n v="975.00000000000034"/>
    <n v="341.25000000000011"/>
    <n v="0.35"/>
  </r>
  <r>
    <x v="1"/>
    <n v="1197831"/>
    <x v="233"/>
    <x v="1"/>
    <x v="34"/>
    <s v="Oklahoma City"/>
    <x v="0"/>
    <n v="0.3000000000000001"/>
    <n v="5000"/>
    <n v="1500.0000000000005"/>
    <n v="525.00000000000011"/>
    <n v="0.35"/>
  </r>
  <r>
    <x v="1"/>
    <n v="1197831"/>
    <x v="233"/>
    <x v="1"/>
    <x v="34"/>
    <s v="Oklahoma City"/>
    <x v="1"/>
    <n v="0.20000000000000012"/>
    <n v="3250"/>
    <n v="650.00000000000034"/>
    <n v="227.50000000000011"/>
    <n v="0.35"/>
  </r>
  <r>
    <x v="1"/>
    <n v="1197831"/>
    <x v="233"/>
    <x v="1"/>
    <x v="34"/>
    <s v="Oklahoma City"/>
    <x v="2"/>
    <n v="0.20000000000000012"/>
    <n v="2000"/>
    <n v="400.00000000000023"/>
    <n v="140.00000000000006"/>
    <n v="0.35"/>
  </r>
  <r>
    <x v="1"/>
    <n v="1197831"/>
    <x v="233"/>
    <x v="1"/>
    <x v="34"/>
    <s v="Oklahoma City"/>
    <x v="3"/>
    <n v="0.20000000000000012"/>
    <n v="1750"/>
    <n v="350.00000000000023"/>
    <n v="122.50000000000007"/>
    <n v="0.35"/>
  </r>
  <r>
    <x v="1"/>
    <n v="1197831"/>
    <x v="233"/>
    <x v="1"/>
    <x v="34"/>
    <s v="Oklahoma City"/>
    <x v="4"/>
    <n v="0.3000000000000001"/>
    <n v="1750"/>
    <n v="525.00000000000023"/>
    <n v="183.75000000000006"/>
    <n v="0.35"/>
  </r>
  <r>
    <x v="1"/>
    <n v="1197831"/>
    <x v="233"/>
    <x v="1"/>
    <x v="34"/>
    <s v="Oklahoma City"/>
    <x v="5"/>
    <n v="0.30000000000000004"/>
    <n v="3000"/>
    <n v="900.00000000000011"/>
    <n v="315"/>
    <n v="0.35"/>
  </r>
  <r>
    <x v="1"/>
    <n v="1197831"/>
    <x v="100"/>
    <x v="1"/>
    <x v="34"/>
    <s v="Oklahoma City"/>
    <x v="0"/>
    <n v="0.25000000000000011"/>
    <n v="4500"/>
    <n v="1125.0000000000005"/>
    <n v="393.75000000000011"/>
    <n v="0.35"/>
  </r>
  <r>
    <x v="1"/>
    <n v="1197831"/>
    <x v="100"/>
    <x v="1"/>
    <x v="34"/>
    <s v="Oklahoma City"/>
    <x v="1"/>
    <n v="0.15000000000000013"/>
    <n v="2750"/>
    <n v="412.50000000000034"/>
    <n v="144.37500000000011"/>
    <n v="0.35"/>
  </r>
  <r>
    <x v="1"/>
    <n v="1197831"/>
    <x v="100"/>
    <x v="1"/>
    <x v="34"/>
    <s v="Oklahoma City"/>
    <x v="2"/>
    <n v="0.25000000000000017"/>
    <n v="2200"/>
    <n v="550.00000000000034"/>
    <n v="192.50000000000011"/>
    <n v="0.35"/>
  </r>
  <r>
    <x v="1"/>
    <n v="1197831"/>
    <x v="100"/>
    <x v="1"/>
    <x v="34"/>
    <s v="Oklahoma City"/>
    <x v="3"/>
    <n v="0.55000000000000016"/>
    <n v="2750"/>
    <n v="1512.5000000000005"/>
    <n v="529.37500000000011"/>
    <n v="0.35"/>
  </r>
  <r>
    <x v="1"/>
    <n v="1197831"/>
    <x v="100"/>
    <x v="1"/>
    <x v="34"/>
    <s v="Oklahoma City"/>
    <x v="4"/>
    <n v="0.75000000000000011"/>
    <n v="2500"/>
    <n v="1875.0000000000002"/>
    <n v="656.25"/>
    <n v="0.35"/>
  </r>
  <r>
    <x v="1"/>
    <n v="1197831"/>
    <x v="100"/>
    <x v="1"/>
    <x v="34"/>
    <s v="Oklahoma City"/>
    <x v="5"/>
    <n v="0.75"/>
    <n v="3500"/>
    <n v="2625"/>
    <n v="918.74999999999989"/>
    <n v="0.35"/>
  </r>
  <r>
    <x v="1"/>
    <n v="1197831"/>
    <x v="101"/>
    <x v="1"/>
    <x v="34"/>
    <s v="Oklahoma City"/>
    <x v="0"/>
    <n v="0.70000000000000007"/>
    <n v="6000"/>
    <n v="4200"/>
    <n v="1470"/>
    <n v="0.35"/>
  </r>
  <r>
    <x v="1"/>
    <n v="1197831"/>
    <x v="101"/>
    <x v="1"/>
    <x v="34"/>
    <s v="Oklahoma City"/>
    <x v="1"/>
    <n v="0.60000000000000009"/>
    <n v="4000"/>
    <n v="2400.0000000000005"/>
    <n v="840.00000000000011"/>
    <n v="0.35"/>
  </r>
  <r>
    <x v="1"/>
    <n v="1197831"/>
    <x v="101"/>
    <x v="1"/>
    <x v="34"/>
    <s v="Oklahoma City"/>
    <x v="2"/>
    <n v="0.60000000000000009"/>
    <n v="3500"/>
    <n v="2100.0000000000005"/>
    <n v="735.00000000000011"/>
    <n v="0.35"/>
  </r>
  <r>
    <x v="1"/>
    <n v="1197831"/>
    <x v="101"/>
    <x v="1"/>
    <x v="34"/>
    <s v="Oklahoma City"/>
    <x v="3"/>
    <n v="0.60000000000000009"/>
    <n v="3000"/>
    <n v="1800.0000000000002"/>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00000000000011"/>
    <n v="247.50000000000003"/>
    <n v="0.3"/>
  </r>
  <r>
    <x v="0"/>
    <n v="1185732"/>
    <x v="78"/>
    <x v="3"/>
    <x v="35"/>
    <s v="Wichita"/>
    <x v="3"/>
    <n v="0.35000000000000003"/>
    <n v="1250"/>
    <n v="437.50000000000006"/>
    <n v="131.25"/>
    <n v="0.3"/>
  </r>
  <r>
    <x v="0"/>
    <n v="1185732"/>
    <x v="78"/>
    <x v="3"/>
    <x v="35"/>
    <s v="Wichita"/>
    <x v="4"/>
    <n v="0.49999999999999994"/>
    <n v="1750"/>
    <n v="874.99999999999989"/>
    <n v="306.24999999999994"/>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00000000000011"/>
    <n v="202.50000000000003"/>
    <n v="0.3"/>
  </r>
  <r>
    <x v="0"/>
    <n v="1185732"/>
    <x v="1"/>
    <x v="3"/>
    <x v="35"/>
    <s v="Wichita"/>
    <x v="3"/>
    <n v="0.35000000000000003"/>
    <n v="1000"/>
    <n v="350.00000000000006"/>
    <n v="105.00000000000001"/>
    <n v="0.3"/>
  </r>
  <r>
    <x v="0"/>
    <n v="1185732"/>
    <x v="1"/>
    <x v="3"/>
    <x v="35"/>
    <s v="Wichita"/>
    <x v="4"/>
    <n v="0.49999999999999994"/>
    <n v="1750"/>
    <n v="874.99999999999989"/>
    <n v="306.24999999999994"/>
    <n v="0.35"/>
  </r>
  <r>
    <x v="0"/>
    <n v="1185732"/>
    <x v="1"/>
    <x v="3"/>
    <x v="35"/>
    <s v="Wichita"/>
    <x v="5"/>
    <n v="0.35"/>
    <n v="2750"/>
    <n v="962.49999999999989"/>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00000000000011"/>
    <n v="202.50000000000003"/>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00000000000006"/>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49999999999989"/>
    <n v="240.62499999999994"/>
    <n v="0.35"/>
  </r>
  <r>
    <x v="0"/>
    <n v="1185732"/>
    <x v="236"/>
    <x v="3"/>
    <x v="35"/>
    <s v="Wichita"/>
    <x v="5"/>
    <n v="0.6"/>
    <n v="2500"/>
    <n v="1500"/>
    <n v="600"/>
    <n v="0.4"/>
  </r>
  <r>
    <x v="0"/>
    <n v="1185732"/>
    <x v="5"/>
    <x v="3"/>
    <x v="35"/>
    <s v="Wichita"/>
    <x v="0"/>
    <n v="0.45"/>
    <n v="5000"/>
    <n v="2250"/>
    <n v="787.5"/>
    <n v="0.35"/>
  </r>
  <r>
    <x v="0"/>
    <n v="1185732"/>
    <x v="5"/>
    <x v="3"/>
    <x v="35"/>
    <s v="Wichita"/>
    <x v="1"/>
    <n v="0.40000000000000008"/>
    <n v="2500"/>
    <n v="1000.0000000000002"/>
    <n v="300.00000000000006"/>
    <n v="0.3"/>
  </r>
  <r>
    <x v="0"/>
    <n v="1185732"/>
    <x v="5"/>
    <x v="3"/>
    <x v="35"/>
    <s v="Wichita"/>
    <x v="2"/>
    <n v="0.35000000000000003"/>
    <n v="2000"/>
    <n v="700.00000000000011"/>
    <n v="210.00000000000003"/>
    <n v="0.3"/>
  </r>
  <r>
    <x v="0"/>
    <n v="1185732"/>
    <x v="5"/>
    <x v="3"/>
    <x v="35"/>
    <s v="Wichita"/>
    <x v="3"/>
    <n v="0.35000000000000003"/>
    <n v="1750"/>
    <n v="612.50000000000011"/>
    <n v="183.75000000000003"/>
    <n v="0.3"/>
  </r>
  <r>
    <x v="0"/>
    <n v="1185732"/>
    <x v="5"/>
    <x v="3"/>
    <x v="35"/>
    <s v="Wichita"/>
    <x v="4"/>
    <n v="0.45"/>
    <n v="1750"/>
    <n v="787.5"/>
    <n v="275.625"/>
    <n v="0.35"/>
  </r>
  <r>
    <x v="0"/>
    <n v="1185732"/>
    <x v="5"/>
    <x v="3"/>
    <x v="35"/>
    <s v="Wichita"/>
    <x v="5"/>
    <n v="0.55000000000000004"/>
    <n v="3250"/>
    <n v="1787.5000000000002"/>
    <n v="715.00000000000011"/>
    <n v="0.4"/>
  </r>
  <r>
    <x v="0"/>
    <n v="1185732"/>
    <x v="237"/>
    <x v="3"/>
    <x v="35"/>
    <s v="Wichita"/>
    <x v="0"/>
    <n v="0.5"/>
    <n v="5500"/>
    <n v="2750"/>
    <n v="962.49999999999989"/>
    <n v="0.35"/>
  </r>
  <r>
    <x v="0"/>
    <n v="1185732"/>
    <x v="237"/>
    <x v="3"/>
    <x v="35"/>
    <s v="Wichita"/>
    <x v="1"/>
    <n v="0.45000000000000007"/>
    <n v="3000"/>
    <n v="1350.0000000000002"/>
    <n v="405.00000000000006"/>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4999999999989"/>
    <n v="0.35"/>
  </r>
  <r>
    <x v="0"/>
    <n v="1185732"/>
    <x v="238"/>
    <x v="3"/>
    <x v="35"/>
    <s v="Wichita"/>
    <x v="1"/>
    <n v="0.45000000000000007"/>
    <n v="3000"/>
    <n v="1350.0000000000002"/>
    <n v="405.00000000000006"/>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0000000000002"/>
    <n v="770.00000000000011"/>
    <n v="0.4"/>
  </r>
  <r>
    <x v="0"/>
    <n v="1185732"/>
    <x v="239"/>
    <x v="3"/>
    <x v="35"/>
    <s v="Wichita"/>
    <x v="0"/>
    <n v="0.45"/>
    <n v="4750"/>
    <n v="2137.5"/>
    <n v="748.125"/>
    <n v="0.35"/>
  </r>
  <r>
    <x v="0"/>
    <n v="1185732"/>
    <x v="239"/>
    <x v="3"/>
    <x v="35"/>
    <s v="Wichita"/>
    <x v="1"/>
    <n v="0.40000000000000008"/>
    <n v="2750"/>
    <n v="1100.0000000000002"/>
    <n v="330.00000000000006"/>
    <n v="0.3"/>
  </r>
  <r>
    <x v="0"/>
    <n v="1185732"/>
    <x v="239"/>
    <x v="3"/>
    <x v="35"/>
    <s v="Wichita"/>
    <x v="2"/>
    <n v="0.35000000000000003"/>
    <n v="1750"/>
    <n v="612.50000000000011"/>
    <n v="183.75000000000003"/>
    <n v="0.3"/>
  </r>
  <r>
    <x v="0"/>
    <n v="1185732"/>
    <x v="239"/>
    <x v="3"/>
    <x v="35"/>
    <s v="Wichita"/>
    <x v="3"/>
    <n v="0.35000000000000003"/>
    <n v="1500"/>
    <n v="525"/>
    <n v="157.5"/>
    <n v="0.3"/>
  </r>
  <r>
    <x v="0"/>
    <n v="1185732"/>
    <x v="239"/>
    <x v="3"/>
    <x v="35"/>
    <s v="Wichita"/>
    <x v="4"/>
    <n v="0.45"/>
    <n v="1500"/>
    <n v="675"/>
    <n v="236.24999999999997"/>
    <n v="0.35"/>
  </r>
  <r>
    <x v="0"/>
    <n v="1185732"/>
    <x v="239"/>
    <x v="3"/>
    <x v="35"/>
    <s v="Wichita"/>
    <x v="5"/>
    <n v="0.5"/>
    <n v="2250"/>
    <n v="1125"/>
    <n v="450"/>
    <n v="0.4"/>
  </r>
  <r>
    <x v="0"/>
    <n v="1185732"/>
    <x v="9"/>
    <x v="3"/>
    <x v="35"/>
    <s v="Wichita"/>
    <x v="0"/>
    <n v="0.54999999999999993"/>
    <n v="4000"/>
    <n v="2199.9999999999995"/>
    <n v="769.99999999999977"/>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49999999999989"/>
    <n v="240.62499999999994"/>
    <n v="0.35"/>
  </r>
  <r>
    <x v="0"/>
    <n v="1185732"/>
    <x v="9"/>
    <x v="3"/>
    <x v="35"/>
    <s v="Wichita"/>
    <x v="5"/>
    <n v="0.59999999999999987"/>
    <n v="2500"/>
    <n v="1499.9999999999998"/>
    <n v="599.99999999999989"/>
    <n v="0.4"/>
  </r>
  <r>
    <x v="0"/>
    <n v="1185732"/>
    <x v="240"/>
    <x v="3"/>
    <x v="35"/>
    <s v="Wichita"/>
    <x v="0"/>
    <n v="0.54999999999999993"/>
    <n v="4000"/>
    <n v="2199.9999999999995"/>
    <n v="769.99999999999977"/>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4.9999999999998"/>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49.9999999999998"/>
    <n v="780"/>
    <n v="0.4"/>
  </r>
  <r>
    <x v="0"/>
    <n v="1185732"/>
    <x v="204"/>
    <x v="3"/>
    <x v="36"/>
    <s v="Sioux Falls"/>
    <x v="0"/>
    <n v="0.35000000000000003"/>
    <n v="4750"/>
    <n v="1662.5000000000002"/>
    <n v="581.875"/>
    <n v="0.35"/>
  </r>
  <r>
    <x v="0"/>
    <n v="1185732"/>
    <x v="204"/>
    <x v="3"/>
    <x v="36"/>
    <s v="Sioux Falls"/>
    <x v="1"/>
    <n v="0.35000000000000003"/>
    <n v="2750"/>
    <n v="962.50000000000011"/>
    <n v="288.75"/>
    <n v="0.3"/>
  </r>
  <r>
    <x v="0"/>
    <n v="1185732"/>
    <x v="204"/>
    <x v="3"/>
    <x v="36"/>
    <s v="Sioux Falls"/>
    <x v="2"/>
    <n v="0.25000000000000006"/>
    <n v="2750"/>
    <n v="687.50000000000011"/>
    <n v="206.25000000000003"/>
    <n v="0.3"/>
  </r>
  <r>
    <x v="0"/>
    <n v="1185732"/>
    <x v="204"/>
    <x v="3"/>
    <x v="36"/>
    <s v="Sioux Falls"/>
    <x v="3"/>
    <n v="0.30000000000000004"/>
    <n v="1250"/>
    <n v="375.00000000000006"/>
    <n v="112.50000000000001"/>
    <n v="0.3"/>
  </r>
  <r>
    <x v="0"/>
    <n v="1185732"/>
    <x v="204"/>
    <x v="3"/>
    <x v="36"/>
    <s v="Sioux Falls"/>
    <x v="4"/>
    <n v="0.44999999999999996"/>
    <n v="1750"/>
    <n v="787.49999999999989"/>
    <n v="275.62499999999994"/>
    <n v="0.35"/>
  </r>
  <r>
    <x v="0"/>
    <n v="1185732"/>
    <x v="204"/>
    <x v="3"/>
    <x v="36"/>
    <s v="Sioux Falls"/>
    <x v="5"/>
    <n v="0.35000000000000003"/>
    <n v="2750"/>
    <n v="962.50000000000011"/>
    <n v="385.00000000000006"/>
    <n v="0.4"/>
  </r>
  <r>
    <x v="0"/>
    <n v="1185732"/>
    <x v="242"/>
    <x v="3"/>
    <x v="36"/>
    <s v="Sioux Falls"/>
    <x v="0"/>
    <n v="0.35000000000000003"/>
    <n v="5250"/>
    <n v="1837.5000000000002"/>
    <n v="643.125"/>
    <n v="0.35"/>
  </r>
  <r>
    <x v="0"/>
    <n v="1185732"/>
    <x v="242"/>
    <x v="3"/>
    <x v="36"/>
    <s v="Sioux Falls"/>
    <x v="1"/>
    <n v="0.35000000000000003"/>
    <n v="1750"/>
    <n v="612.50000000000011"/>
    <n v="183.75000000000003"/>
    <n v="0.3"/>
  </r>
  <r>
    <x v="0"/>
    <n v="1185732"/>
    <x v="242"/>
    <x v="3"/>
    <x v="36"/>
    <s v="Sioux Falls"/>
    <x v="2"/>
    <n v="0.25000000000000006"/>
    <n v="2250"/>
    <n v="562.50000000000011"/>
    <n v="168.75000000000003"/>
    <n v="0.3"/>
  </r>
  <r>
    <x v="0"/>
    <n v="1185732"/>
    <x v="242"/>
    <x v="3"/>
    <x v="36"/>
    <s v="Sioux Falls"/>
    <x v="3"/>
    <n v="0.30000000000000004"/>
    <n v="1000"/>
    <n v="300.00000000000006"/>
    <n v="90.000000000000014"/>
    <n v="0.3"/>
  </r>
  <r>
    <x v="0"/>
    <n v="1185732"/>
    <x v="242"/>
    <x v="3"/>
    <x v="36"/>
    <s v="Sioux Falls"/>
    <x v="4"/>
    <n v="0.44999999999999996"/>
    <n v="1750"/>
    <n v="787.49999999999989"/>
    <n v="275.62499999999994"/>
    <n v="0.35"/>
  </r>
  <r>
    <x v="0"/>
    <n v="1185732"/>
    <x v="242"/>
    <x v="3"/>
    <x v="36"/>
    <s v="Sioux Falls"/>
    <x v="5"/>
    <n v="0.24999999999999997"/>
    <n v="2750"/>
    <n v="687.49999999999989"/>
    <n v="274.99999999999994"/>
    <n v="0.4"/>
  </r>
  <r>
    <x v="0"/>
    <n v="1185732"/>
    <x v="80"/>
    <x v="3"/>
    <x v="36"/>
    <s v="Sioux Falls"/>
    <x v="0"/>
    <n v="0.30000000000000004"/>
    <n v="4950"/>
    <n v="1485.0000000000002"/>
    <n v="519.75"/>
    <n v="0.35"/>
  </r>
  <r>
    <x v="0"/>
    <n v="1185732"/>
    <x v="80"/>
    <x v="3"/>
    <x v="36"/>
    <s v="Sioux Falls"/>
    <x v="1"/>
    <n v="0.30000000000000004"/>
    <n v="2000"/>
    <n v="600.00000000000011"/>
    <n v="180.00000000000003"/>
    <n v="0.3"/>
  </r>
  <r>
    <x v="0"/>
    <n v="1185732"/>
    <x v="80"/>
    <x v="3"/>
    <x v="36"/>
    <s v="Sioux Falls"/>
    <x v="2"/>
    <n v="0.20000000000000004"/>
    <n v="2250"/>
    <n v="450.00000000000011"/>
    <n v="135.00000000000003"/>
    <n v="0.3"/>
  </r>
  <r>
    <x v="0"/>
    <n v="1185732"/>
    <x v="80"/>
    <x v="3"/>
    <x v="36"/>
    <s v="Sioux Falls"/>
    <x v="3"/>
    <n v="0.24999999999999997"/>
    <n v="750"/>
    <n v="187.49999999999997"/>
    <n v="56.249999999999993"/>
    <n v="0.3"/>
  </r>
  <r>
    <x v="0"/>
    <n v="1185732"/>
    <x v="80"/>
    <x v="3"/>
    <x v="36"/>
    <s v="Sioux Falls"/>
    <x v="4"/>
    <n v="0.4"/>
    <n v="1250"/>
    <n v="500"/>
    <n v="175"/>
    <n v="0.35"/>
  </r>
  <r>
    <x v="0"/>
    <n v="1185732"/>
    <x v="80"/>
    <x v="3"/>
    <x v="36"/>
    <s v="Sioux Falls"/>
    <x v="5"/>
    <n v="0.30000000000000004"/>
    <n v="2250"/>
    <n v="675.00000000000011"/>
    <n v="270.00000000000006"/>
    <n v="0.4"/>
  </r>
  <r>
    <x v="0"/>
    <n v="1185732"/>
    <x v="81"/>
    <x v="3"/>
    <x v="36"/>
    <s v="Sioux Falls"/>
    <x v="0"/>
    <n v="0.30000000000000004"/>
    <n v="4500"/>
    <n v="1350.0000000000002"/>
    <n v="472.50000000000006"/>
    <n v="0.35"/>
  </r>
  <r>
    <x v="0"/>
    <n v="1185732"/>
    <x v="81"/>
    <x v="3"/>
    <x v="36"/>
    <s v="Sioux Falls"/>
    <x v="1"/>
    <n v="0.30000000000000004"/>
    <n v="1500"/>
    <n v="450.00000000000006"/>
    <n v="135"/>
    <n v="0.3"/>
  </r>
  <r>
    <x v="0"/>
    <n v="1185732"/>
    <x v="81"/>
    <x v="3"/>
    <x v="36"/>
    <s v="Sioux Falls"/>
    <x v="2"/>
    <n v="0.20000000000000004"/>
    <n v="1500"/>
    <n v="300.00000000000006"/>
    <n v="90.000000000000014"/>
    <n v="0.3"/>
  </r>
  <r>
    <x v="0"/>
    <n v="1185732"/>
    <x v="81"/>
    <x v="3"/>
    <x v="36"/>
    <s v="Sioux Falls"/>
    <x v="3"/>
    <n v="0.24999999999999997"/>
    <n v="750"/>
    <n v="187.49999999999997"/>
    <n v="56.249999999999993"/>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4.99999999999989"/>
    <n v="218.74999999999994"/>
    <n v="0.35"/>
  </r>
  <r>
    <x v="0"/>
    <n v="1185732"/>
    <x v="4"/>
    <x v="3"/>
    <x v="36"/>
    <s v="Sioux Falls"/>
    <x v="5"/>
    <n v="0.54999999999999993"/>
    <n v="2500"/>
    <n v="1374.9999999999998"/>
    <n v="549.99999999999989"/>
    <n v="0.4"/>
  </r>
  <r>
    <x v="0"/>
    <n v="1185732"/>
    <x v="243"/>
    <x v="3"/>
    <x v="36"/>
    <s v="Sioux Falls"/>
    <x v="0"/>
    <n v="0.4"/>
    <n v="5000"/>
    <n v="2000"/>
    <n v="700"/>
    <n v="0.35"/>
  </r>
  <r>
    <x v="0"/>
    <n v="1185732"/>
    <x v="243"/>
    <x v="3"/>
    <x v="36"/>
    <s v="Sioux Falls"/>
    <x v="1"/>
    <n v="0.35000000000000009"/>
    <n v="2500"/>
    <n v="875.00000000000023"/>
    <n v="262.50000000000006"/>
    <n v="0.3"/>
  </r>
  <r>
    <x v="0"/>
    <n v="1185732"/>
    <x v="243"/>
    <x v="3"/>
    <x v="36"/>
    <s v="Sioux Falls"/>
    <x v="2"/>
    <n v="0.30000000000000004"/>
    <n v="2000"/>
    <n v="600.00000000000011"/>
    <n v="180.00000000000003"/>
    <n v="0.3"/>
  </r>
  <r>
    <x v="0"/>
    <n v="1185732"/>
    <x v="243"/>
    <x v="3"/>
    <x v="36"/>
    <s v="Sioux Falls"/>
    <x v="3"/>
    <n v="0.30000000000000004"/>
    <n v="1750"/>
    <n v="525.00000000000011"/>
    <n v="157.50000000000003"/>
    <n v="0.3"/>
  </r>
  <r>
    <x v="0"/>
    <n v="1185732"/>
    <x v="243"/>
    <x v="3"/>
    <x v="36"/>
    <s v="Sioux Falls"/>
    <x v="4"/>
    <n v="0.4"/>
    <n v="1750"/>
    <n v="700"/>
    <n v="244.99999999999997"/>
    <n v="0.35"/>
  </r>
  <r>
    <x v="0"/>
    <n v="1185732"/>
    <x v="243"/>
    <x v="3"/>
    <x v="36"/>
    <s v="Sioux Falls"/>
    <x v="5"/>
    <n v="0.55000000000000004"/>
    <n v="3250"/>
    <n v="1787.5000000000002"/>
    <n v="715.00000000000011"/>
    <n v="0.4"/>
  </r>
  <r>
    <x v="0"/>
    <n v="1185732"/>
    <x v="84"/>
    <x v="3"/>
    <x v="36"/>
    <s v="Sioux Falls"/>
    <x v="0"/>
    <n v="0.5"/>
    <n v="5500"/>
    <n v="2750"/>
    <n v="962.49999999999989"/>
    <n v="0.35"/>
  </r>
  <r>
    <x v="0"/>
    <n v="1185732"/>
    <x v="84"/>
    <x v="3"/>
    <x v="36"/>
    <s v="Sioux Falls"/>
    <x v="1"/>
    <n v="0.45000000000000007"/>
    <n v="3000"/>
    <n v="1350.0000000000002"/>
    <n v="405.00000000000006"/>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4999999999989"/>
    <n v="0.35"/>
  </r>
  <r>
    <x v="0"/>
    <n v="1185732"/>
    <x v="85"/>
    <x v="3"/>
    <x v="36"/>
    <s v="Sioux Falls"/>
    <x v="1"/>
    <n v="0.45000000000000007"/>
    <n v="3000"/>
    <n v="1350.0000000000002"/>
    <n v="405.00000000000006"/>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0000000000002"/>
    <n v="770.00000000000011"/>
    <n v="0.4"/>
  </r>
  <r>
    <x v="0"/>
    <n v="1185732"/>
    <x v="8"/>
    <x v="3"/>
    <x v="36"/>
    <s v="Sioux Falls"/>
    <x v="0"/>
    <n v="0.4"/>
    <n v="4750"/>
    <n v="1900"/>
    <n v="665"/>
    <n v="0.35"/>
  </r>
  <r>
    <x v="0"/>
    <n v="1185732"/>
    <x v="8"/>
    <x v="3"/>
    <x v="36"/>
    <s v="Sioux Falls"/>
    <x v="1"/>
    <n v="0.35000000000000009"/>
    <n v="2750"/>
    <n v="962.50000000000023"/>
    <n v="288.75000000000006"/>
    <n v="0.3"/>
  </r>
  <r>
    <x v="0"/>
    <n v="1185732"/>
    <x v="8"/>
    <x v="3"/>
    <x v="36"/>
    <s v="Sioux Falls"/>
    <x v="2"/>
    <n v="0.30000000000000004"/>
    <n v="1750"/>
    <n v="525.00000000000011"/>
    <n v="157.50000000000003"/>
    <n v="0.3"/>
  </r>
  <r>
    <x v="0"/>
    <n v="1185732"/>
    <x v="8"/>
    <x v="3"/>
    <x v="36"/>
    <s v="Sioux Falls"/>
    <x v="3"/>
    <n v="0.30000000000000004"/>
    <n v="1500"/>
    <n v="450.00000000000006"/>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1999.9999999999998"/>
    <n v="699.99999999999989"/>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4.99999999999989"/>
    <n v="218.74999999999994"/>
    <n v="0.35"/>
  </r>
  <r>
    <x v="0"/>
    <n v="1185732"/>
    <x v="244"/>
    <x v="3"/>
    <x v="36"/>
    <s v="Sioux Falls"/>
    <x v="5"/>
    <n v="0.54999999999999982"/>
    <n v="2500"/>
    <n v="1374.9999999999995"/>
    <n v="549.99999999999989"/>
    <n v="0.4"/>
  </r>
  <r>
    <x v="0"/>
    <n v="1185732"/>
    <x v="88"/>
    <x v="3"/>
    <x v="36"/>
    <s v="Sioux Falls"/>
    <x v="0"/>
    <n v="0.49999999999999994"/>
    <n v="4000"/>
    <n v="1999.9999999999998"/>
    <n v="699.99999999999989"/>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4.9999999999998"/>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49.9999999999998"/>
    <n v="780"/>
    <n v="0.4"/>
  </r>
  <r>
    <x v="0"/>
    <n v="1185732"/>
    <x v="212"/>
    <x v="3"/>
    <x v="37"/>
    <s v="Fargo"/>
    <x v="0"/>
    <n v="0.30000000000000004"/>
    <n v="4500"/>
    <n v="1350.0000000000002"/>
    <n v="405.00000000000006"/>
    <n v="0.3"/>
  </r>
  <r>
    <x v="0"/>
    <n v="1185732"/>
    <x v="212"/>
    <x v="3"/>
    <x v="37"/>
    <s v="Fargo"/>
    <x v="1"/>
    <n v="0.30000000000000004"/>
    <n v="2500"/>
    <n v="750.00000000000011"/>
    <n v="262.5"/>
    <n v="0.35"/>
  </r>
  <r>
    <x v="0"/>
    <n v="1185732"/>
    <x v="212"/>
    <x v="3"/>
    <x v="37"/>
    <s v="Fargo"/>
    <x v="2"/>
    <n v="0.20000000000000007"/>
    <n v="2500"/>
    <n v="500.00000000000017"/>
    <n v="150.00000000000006"/>
    <n v="0.3"/>
  </r>
  <r>
    <x v="0"/>
    <n v="1185732"/>
    <x v="212"/>
    <x v="3"/>
    <x v="37"/>
    <s v="Fargo"/>
    <x v="3"/>
    <n v="0.25000000000000006"/>
    <n v="1000"/>
    <n v="250.00000000000006"/>
    <n v="75.000000000000014"/>
    <n v="0.3"/>
  </r>
  <r>
    <x v="0"/>
    <n v="1185732"/>
    <x v="212"/>
    <x v="3"/>
    <x v="37"/>
    <s v="Fargo"/>
    <x v="4"/>
    <n v="0.39999999999999997"/>
    <n v="1500"/>
    <n v="600"/>
    <n v="300"/>
    <n v="0.5"/>
  </r>
  <r>
    <x v="0"/>
    <n v="1185732"/>
    <x v="212"/>
    <x v="3"/>
    <x v="37"/>
    <s v="Fargo"/>
    <x v="5"/>
    <n v="0.30000000000000004"/>
    <n v="2500"/>
    <n v="750.00000000000011"/>
    <n v="300.00000000000006"/>
    <n v="0.4"/>
  </r>
  <r>
    <x v="0"/>
    <n v="1185732"/>
    <x v="245"/>
    <x v="3"/>
    <x v="37"/>
    <s v="Fargo"/>
    <x v="0"/>
    <n v="0.30000000000000004"/>
    <n v="5000"/>
    <n v="1500.0000000000002"/>
    <n v="450.00000000000006"/>
    <n v="0.3"/>
  </r>
  <r>
    <x v="0"/>
    <n v="1185732"/>
    <x v="245"/>
    <x v="3"/>
    <x v="37"/>
    <s v="Fargo"/>
    <x v="1"/>
    <n v="0.30000000000000004"/>
    <n v="1500"/>
    <n v="450.00000000000006"/>
    <n v="157.5"/>
    <n v="0.35"/>
  </r>
  <r>
    <x v="0"/>
    <n v="1185732"/>
    <x v="245"/>
    <x v="3"/>
    <x v="37"/>
    <s v="Fargo"/>
    <x v="2"/>
    <n v="0.20000000000000007"/>
    <n v="2000"/>
    <n v="400.00000000000011"/>
    <n v="120.00000000000003"/>
    <n v="0.3"/>
  </r>
  <r>
    <x v="0"/>
    <n v="1185732"/>
    <x v="245"/>
    <x v="3"/>
    <x v="37"/>
    <s v="Fargo"/>
    <x v="3"/>
    <n v="0.25000000000000006"/>
    <n v="750"/>
    <n v="187.50000000000003"/>
    <n v="56.250000000000007"/>
    <n v="0.3"/>
  </r>
  <r>
    <x v="0"/>
    <n v="1185732"/>
    <x v="245"/>
    <x v="3"/>
    <x v="37"/>
    <s v="Fargo"/>
    <x v="4"/>
    <n v="0.39999999999999997"/>
    <n v="1500"/>
    <n v="600"/>
    <n v="300"/>
    <n v="0.5"/>
  </r>
  <r>
    <x v="0"/>
    <n v="1185732"/>
    <x v="245"/>
    <x v="3"/>
    <x v="37"/>
    <s v="Fargo"/>
    <x v="5"/>
    <n v="0.14999999999999997"/>
    <n v="2500"/>
    <n v="374.99999999999994"/>
    <n v="149.99999999999997"/>
    <n v="0.4"/>
  </r>
  <r>
    <x v="0"/>
    <n v="1185732"/>
    <x v="115"/>
    <x v="3"/>
    <x v="37"/>
    <s v="Fargo"/>
    <x v="0"/>
    <n v="0.20000000000000004"/>
    <n v="4700"/>
    <n v="940.00000000000023"/>
    <n v="282.00000000000006"/>
    <n v="0.3"/>
  </r>
  <r>
    <x v="0"/>
    <n v="1185732"/>
    <x v="115"/>
    <x v="3"/>
    <x v="37"/>
    <s v="Fargo"/>
    <x v="1"/>
    <n v="0.20000000000000004"/>
    <n v="1750"/>
    <n v="350.00000000000006"/>
    <n v="122.50000000000001"/>
    <n v="0.35"/>
  </r>
  <r>
    <x v="0"/>
    <n v="1185732"/>
    <x v="115"/>
    <x v="3"/>
    <x v="37"/>
    <s v="Fargo"/>
    <x v="2"/>
    <n v="0.10000000000000003"/>
    <n v="2250"/>
    <n v="225.00000000000009"/>
    <n v="67.500000000000028"/>
    <n v="0.3"/>
  </r>
  <r>
    <x v="0"/>
    <n v="1185732"/>
    <x v="115"/>
    <x v="3"/>
    <x v="37"/>
    <s v="Fargo"/>
    <x v="3"/>
    <n v="0.14999999999999997"/>
    <n v="1000"/>
    <n v="149.99999999999997"/>
    <n v="44.999999999999993"/>
    <n v="0.3"/>
  </r>
  <r>
    <x v="0"/>
    <n v="1185732"/>
    <x v="115"/>
    <x v="3"/>
    <x v="37"/>
    <s v="Fargo"/>
    <x v="4"/>
    <n v="0.30000000000000004"/>
    <n v="1500"/>
    <n v="450.00000000000006"/>
    <n v="225.00000000000003"/>
    <n v="0.5"/>
  </r>
  <r>
    <x v="0"/>
    <n v="1185732"/>
    <x v="115"/>
    <x v="3"/>
    <x v="37"/>
    <s v="Fargo"/>
    <x v="5"/>
    <n v="0.20000000000000004"/>
    <n v="2500"/>
    <n v="500.00000000000011"/>
    <n v="200.00000000000006"/>
    <n v="0.4"/>
  </r>
  <r>
    <x v="0"/>
    <n v="1185732"/>
    <x v="206"/>
    <x v="3"/>
    <x v="37"/>
    <s v="Fargo"/>
    <x v="0"/>
    <n v="0.20000000000000004"/>
    <n v="4750"/>
    <n v="950.00000000000023"/>
    <n v="285.00000000000006"/>
    <n v="0.3"/>
  </r>
  <r>
    <x v="0"/>
    <n v="1185732"/>
    <x v="206"/>
    <x v="3"/>
    <x v="37"/>
    <s v="Fargo"/>
    <x v="1"/>
    <n v="0.20000000000000004"/>
    <n v="1750"/>
    <n v="350.00000000000006"/>
    <n v="122.50000000000001"/>
    <n v="0.35"/>
  </r>
  <r>
    <x v="0"/>
    <n v="1185732"/>
    <x v="206"/>
    <x v="3"/>
    <x v="37"/>
    <s v="Fargo"/>
    <x v="2"/>
    <n v="0.10000000000000003"/>
    <n v="1750"/>
    <n v="175.00000000000006"/>
    <n v="52.500000000000014"/>
    <n v="0.3"/>
  </r>
  <r>
    <x v="0"/>
    <n v="1185732"/>
    <x v="206"/>
    <x v="3"/>
    <x v="37"/>
    <s v="Fargo"/>
    <x v="3"/>
    <n v="0.14999999999999997"/>
    <n v="1000"/>
    <n v="149.99999999999997"/>
    <n v="44.999999999999993"/>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00000000000011"/>
    <n v="210.00000000000003"/>
    <n v="0.3"/>
  </r>
  <r>
    <x v="0"/>
    <n v="1185732"/>
    <x v="246"/>
    <x v="3"/>
    <x v="37"/>
    <s v="Fargo"/>
    <x v="3"/>
    <n v="0.35000000000000003"/>
    <n v="1250"/>
    <n v="437.50000000000006"/>
    <n v="131.25"/>
    <n v="0.3"/>
  </r>
  <r>
    <x v="0"/>
    <n v="1185732"/>
    <x v="246"/>
    <x v="3"/>
    <x v="37"/>
    <s v="Fargo"/>
    <x v="4"/>
    <n v="0.44999999999999996"/>
    <n v="1500"/>
    <n v="674.99999999999989"/>
    <n v="337.49999999999994"/>
    <n v="0.5"/>
  </r>
  <r>
    <x v="0"/>
    <n v="1185732"/>
    <x v="246"/>
    <x v="3"/>
    <x v="37"/>
    <s v="Fargo"/>
    <x v="5"/>
    <n v="0.49999999999999994"/>
    <n v="2750"/>
    <n v="1374.9999999999998"/>
    <n v="549.99999999999989"/>
    <n v="0.4"/>
  </r>
  <r>
    <x v="0"/>
    <n v="1185732"/>
    <x v="247"/>
    <x v="3"/>
    <x v="37"/>
    <s v="Fargo"/>
    <x v="0"/>
    <n v="0.35000000000000003"/>
    <n v="5250"/>
    <n v="1837.5000000000002"/>
    <n v="551.25"/>
    <n v="0.3"/>
  </r>
  <r>
    <x v="0"/>
    <n v="1185732"/>
    <x v="247"/>
    <x v="3"/>
    <x v="37"/>
    <s v="Fargo"/>
    <x v="1"/>
    <n v="0.3000000000000001"/>
    <n v="2750"/>
    <n v="825.00000000000023"/>
    <n v="288.75000000000006"/>
    <n v="0.35"/>
  </r>
  <r>
    <x v="0"/>
    <n v="1185732"/>
    <x v="247"/>
    <x v="3"/>
    <x v="37"/>
    <s v="Fargo"/>
    <x v="2"/>
    <n v="0.25000000000000006"/>
    <n v="2000"/>
    <n v="500.00000000000011"/>
    <n v="150.00000000000003"/>
    <n v="0.3"/>
  </r>
  <r>
    <x v="0"/>
    <n v="1185732"/>
    <x v="247"/>
    <x v="3"/>
    <x v="37"/>
    <s v="Fargo"/>
    <x v="3"/>
    <n v="0.25000000000000006"/>
    <n v="1750"/>
    <n v="437.50000000000011"/>
    <n v="131.25000000000003"/>
    <n v="0.3"/>
  </r>
  <r>
    <x v="0"/>
    <n v="1185732"/>
    <x v="247"/>
    <x v="3"/>
    <x v="37"/>
    <s v="Fargo"/>
    <x v="4"/>
    <n v="0.35000000000000003"/>
    <n v="1750"/>
    <n v="612.50000000000011"/>
    <n v="306.25000000000006"/>
    <n v="0.5"/>
  </r>
  <r>
    <x v="0"/>
    <n v="1185732"/>
    <x v="247"/>
    <x v="3"/>
    <x v="37"/>
    <s v="Fargo"/>
    <x v="5"/>
    <n v="0.55000000000000004"/>
    <n v="3250"/>
    <n v="1787.5000000000002"/>
    <n v="715.00000000000011"/>
    <n v="0.4"/>
  </r>
  <r>
    <x v="0"/>
    <n v="1185732"/>
    <x v="116"/>
    <x v="3"/>
    <x v="37"/>
    <s v="Fargo"/>
    <x v="0"/>
    <n v="0.5"/>
    <n v="5500"/>
    <n v="2750"/>
    <n v="825"/>
    <n v="0.3"/>
  </r>
  <r>
    <x v="0"/>
    <n v="1185732"/>
    <x v="116"/>
    <x v="3"/>
    <x v="37"/>
    <s v="Fargo"/>
    <x v="1"/>
    <n v="0.45000000000000007"/>
    <n v="3000"/>
    <n v="1350.0000000000002"/>
    <n v="472.50000000000006"/>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0000000000002"/>
    <n v="472.50000000000006"/>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0000000000002"/>
    <n v="770.00000000000011"/>
    <n v="0.4"/>
  </r>
  <r>
    <x v="0"/>
    <n v="1185732"/>
    <x v="248"/>
    <x v="3"/>
    <x v="37"/>
    <s v="Fargo"/>
    <x v="0"/>
    <n v="0.35000000000000003"/>
    <n v="4750"/>
    <n v="1662.5000000000002"/>
    <n v="498.75000000000006"/>
    <n v="0.3"/>
  </r>
  <r>
    <x v="0"/>
    <n v="1185732"/>
    <x v="248"/>
    <x v="3"/>
    <x v="37"/>
    <s v="Fargo"/>
    <x v="1"/>
    <n v="0.3000000000000001"/>
    <n v="2750"/>
    <n v="825.00000000000023"/>
    <n v="288.75000000000006"/>
    <n v="0.35"/>
  </r>
  <r>
    <x v="0"/>
    <n v="1185732"/>
    <x v="248"/>
    <x v="3"/>
    <x v="37"/>
    <s v="Fargo"/>
    <x v="2"/>
    <n v="0.25000000000000006"/>
    <n v="1750"/>
    <n v="437.50000000000011"/>
    <n v="131.25000000000003"/>
    <n v="0.3"/>
  </r>
  <r>
    <x v="0"/>
    <n v="1185732"/>
    <x v="248"/>
    <x v="3"/>
    <x v="37"/>
    <s v="Fargo"/>
    <x v="3"/>
    <n v="0.25000000000000006"/>
    <n v="1500"/>
    <n v="375.00000000000006"/>
    <n v="112.50000000000001"/>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799.9999999999998"/>
    <n v="539.99999999999989"/>
    <n v="0.3"/>
  </r>
  <r>
    <x v="0"/>
    <n v="1185732"/>
    <x v="249"/>
    <x v="3"/>
    <x v="37"/>
    <s v="Fargo"/>
    <x v="1"/>
    <n v="0.35000000000000003"/>
    <n v="2500"/>
    <n v="875.00000000000011"/>
    <n v="306.25"/>
    <n v="0.35"/>
  </r>
  <r>
    <x v="0"/>
    <n v="1185732"/>
    <x v="249"/>
    <x v="3"/>
    <x v="37"/>
    <s v="Fargo"/>
    <x v="2"/>
    <n v="0.35000000000000003"/>
    <n v="1500"/>
    <n v="525"/>
    <n v="157.5"/>
    <n v="0.3"/>
  </r>
  <r>
    <x v="0"/>
    <n v="1185732"/>
    <x v="249"/>
    <x v="3"/>
    <x v="37"/>
    <s v="Fargo"/>
    <x v="3"/>
    <n v="0.35000000000000003"/>
    <n v="1250"/>
    <n v="437.50000000000006"/>
    <n v="131.25"/>
    <n v="0.3"/>
  </r>
  <r>
    <x v="0"/>
    <n v="1185732"/>
    <x v="249"/>
    <x v="3"/>
    <x v="37"/>
    <s v="Fargo"/>
    <x v="4"/>
    <n v="0.44999999999999996"/>
    <n v="1250"/>
    <n v="562.5"/>
    <n v="281.25"/>
    <n v="0.5"/>
  </r>
  <r>
    <x v="0"/>
    <n v="1185732"/>
    <x v="249"/>
    <x v="3"/>
    <x v="37"/>
    <s v="Fargo"/>
    <x v="5"/>
    <n v="0.49999999999999983"/>
    <n v="2500"/>
    <n v="1249.9999999999995"/>
    <n v="499.99999999999983"/>
    <n v="0.4"/>
  </r>
  <r>
    <x v="0"/>
    <n v="1185732"/>
    <x v="210"/>
    <x v="3"/>
    <x v="37"/>
    <s v="Fargo"/>
    <x v="0"/>
    <n v="0.44999999999999996"/>
    <n v="4000"/>
    <n v="1799.9999999999998"/>
    <n v="539.99999999999989"/>
    <n v="0.3"/>
  </r>
  <r>
    <x v="0"/>
    <n v="1185732"/>
    <x v="210"/>
    <x v="3"/>
    <x v="37"/>
    <s v="Fargo"/>
    <x v="1"/>
    <n v="0.35000000000000003"/>
    <n v="2750"/>
    <n v="962.50000000000011"/>
    <n v="336.875"/>
    <n v="0.35"/>
  </r>
  <r>
    <x v="0"/>
    <n v="1185732"/>
    <x v="210"/>
    <x v="3"/>
    <x v="37"/>
    <s v="Fargo"/>
    <x v="2"/>
    <n v="0.35000000000000003"/>
    <n v="2200"/>
    <n v="770.00000000000011"/>
    <n v="231.00000000000003"/>
    <n v="0.3"/>
  </r>
  <r>
    <x v="0"/>
    <n v="1185732"/>
    <x v="210"/>
    <x v="3"/>
    <x v="37"/>
    <s v="Fargo"/>
    <x v="3"/>
    <n v="0.35000000000000003"/>
    <n v="2000"/>
    <n v="700.00000000000011"/>
    <n v="210.00000000000003"/>
    <n v="0.3"/>
  </r>
  <r>
    <x v="0"/>
    <n v="1185732"/>
    <x v="210"/>
    <x v="3"/>
    <x v="37"/>
    <s v="Fargo"/>
    <x v="4"/>
    <n v="0.6"/>
    <n v="1750"/>
    <n v="1050"/>
    <n v="525"/>
    <n v="0.5"/>
  </r>
  <r>
    <x v="0"/>
    <n v="1185732"/>
    <x v="210"/>
    <x v="3"/>
    <x v="37"/>
    <s v="Fargo"/>
    <x v="5"/>
    <n v="0.64999999999999991"/>
    <n v="2750"/>
    <n v="1787.4999999999998"/>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4999999999995"/>
    <n v="844.99999999999989"/>
    <n v="0.4"/>
  </r>
  <r>
    <x v="0"/>
    <n v="1185732"/>
    <x v="66"/>
    <x v="3"/>
    <x v="38"/>
    <s v="Des Moines"/>
    <x v="0"/>
    <n v="0.30000000000000004"/>
    <n v="4500"/>
    <n v="1350.0000000000002"/>
    <n v="405.00000000000006"/>
    <n v="0.3"/>
  </r>
  <r>
    <x v="0"/>
    <n v="1185732"/>
    <x v="66"/>
    <x v="3"/>
    <x v="38"/>
    <s v="Des Moines"/>
    <x v="1"/>
    <n v="0.30000000000000004"/>
    <n v="2500"/>
    <n v="750.00000000000011"/>
    <n v="262.5"/>
    <n v="0.35"/>
  </r>
  <r>
    <x v="0"/>
    <n v="1185732"/>
    <x v="66"/>
    <x v="3"/>
    <x v="38"/>
    <s v="Des Moines"/>
    <x v="2"/>
    <n v="0.20000000000000007"/>
    <n v="2500"/>
    <n v="500.00000000000017"/>
    <n v="150.00000000000006"/>
    <n v="0.3"/>
  </r>
  <r>
    <x v="0"/>
    <n v="1185732"/>
    <x v="66"/>
    <x v="3"/>
    <x v="38"/>
    <s v="Des Moines"/>
    <x v="3"/>
    <n v="0.25000000000000006"/>
    <n v="1000"/>
    <n v="250.00000000000006"/>
    <n v="75.000000000000014"/>
    <n v="0.3"/>
  </r>
  <r>
    <x v="0"/>
    <n v="1185732"/>
    <x v="66"/>
    <x v="3"/>
    <x v="38"/>
    <s v="Des Moines"/>
    <x v="4"/>
    <n v="0.39999999999999997"/>
    <n v="1500"/>
    <n v="600"/>
    <n v="300"/>
    <n v="0.5"/>
  </r>
  <r>
    <x v="0"/>
    <n v="1185732"/>
    <x v="66"/>
    <x v="3"/>
    <x v="38"/>
    <s v="Des Moines"/>
    <x v="5"/>
    <n v="0.30000000000000004"/>
    <n v="2500"/>
    <n v="750.00000000000011"/>
    <n v="300.00000000000006"/>
    <n v="0.4"/>
  </r>
  <r>
    <x v="0"/>
    <n v="1185732"/>
    <x v="67"/>
    <x v="3"/>
    <x v="38"/>
    <s v="Des Moines"/>
    <x v="0"/>
    <n v="0.30000000000000004"/>
    <n v="5000"/>
    <n v="1500.0000000000002"/>
    <n v="450.00000000000006"/>
    <n v="0.3"/>
  </r>
  <r>
    <x v="0"/>
    <n v="1185732"/>
    <x v="67"/>
    <x v="3"/>
    <x v="38"/>
    <s v="Des Moines"/>
    <x v="1"/>
    <n v="0.30000000000000004"/>
    <n v="1500"/>
    <n v="450.00000000000006"/>
    <n v="157.5"/>
    <n v="0.35"/>
  </r>
  <r>
    <x v="0"/>
    <n v="1185732"/>
    <x v="67"/>
    <x v="3"/>
    <x v="38"/>
    <s v="Des Moines"/>
    <x v="2"/>
    <n v="0.20000000000000007"/>
    <n v="2000"/>
    <n v="400.00000000000011"/>
    <n v="120.00000000000003"/>
    <n v="0.3"/>
  </r>
  <r>
    <x v="0"/>
    <n v="1185732"/>
    <x v="67"/>
    <x v="3"/>
    <x v="38"/>
    <s v="Des Moines"/>
    <x v="3"/>
    <n v="0.25000000000000006"/>
    <n v="750"/>
    <n v="187.50000000000003"/>
    <n v="56.250000000000007"/>
    <n v="0.3"/>
  </r>
  <r>
    <x v="0"/>
    <n v="1185732"/>
    <x v="67"/>
    <x v="3"/>
    <x v="38"/>
    <s v="Des Moines"/>
    <x v="4"/>
    <n v="0.39999999999999997"/>
    <n v="1500"/>
    <n v="600"/>
    <n v="300"/>
    <n v="0.5"/>
  </r>
  <r>
    <x v="0"/>
    <n v="1185732"/>
    <x v="67"/>
    <x v="3"/>
    <x v="38"/>
    <s v="Des Moines"/>
    <x v="5"/>
    <n v="0.14999999999999997"/>
    <n v="2500"/>
    <n v="374.99999999999994"/>
    <n v="149.99999999999997"/>
    <n v="0.4"/>
  </r>
  <r>
    <x v="0"/>
    <n v="1185732"/>
    <x v="68"/>
    <x v="3"/>
    <x v="38"/>
    <s v="Des Moines"/>
    <x v="0"/>
    <n v="0.20000000000000004"/>
    <n v="4700"/>
    <n v="940.00000000000023"/>
    <n v="282.00000000000006"/>
    <n v="0.3"/>
  </r>
  <r>
    <x v="0"/>
    <n v="1185732"/>
    <x v="68"/>
    <x v="3"/>
    <x v="38"/>
    <s v="Des Moines"/>
    <x v="1"/>
    <n v="0.20000000000000004"/>
    <n v="1750"/>
    <n v="350.00000000000006"/>
    <n v="122.50000000000001"/>
    <n v="0.35"/>
  </r>
  <r>
    <x v="0"/>
    <n v="1185732"/>
    <x v="68"/>
    <x v="3"/>
    <x v="38"/>
    <s v="Des Moines"/>
    <x v="2"/>
    <n v="0.10000000000000003"/>
    <n v="2250"/>
    <n v="225.00000000000009"/>
    <n v="67.500000000000028"/>
    <n v="0.3"/>
  </r>
  <r>
    <x v="0"/>
    <n v="1185732"/>
    <x v="68"/>
    <x v="3"/>
    <x v="38"/>
    <s v="Des Moines"/>
    <x v="3"/>
    <n v="0.14999999999999997"/>
    <n v="750"/>
    <n v="112.49999999999997"/>
    <n v="33.749999999999993"/>
    <n v="0.3"/>
  </r>
  <r>
    <x v="0"/>
    <n v="1185732"/>
    <x v="68"/>
    <x v="3"/>
    <x v="38"/>
    <s v="Des Moines"/>
    <x v="4"/>
    <n v="0.30000000000000004"/>
    <n v="1250"/>
    <n v="375.00000000000006"/>
    <n v="187.50000000000003"/>
    <n v="0.5"/>
  </r>
  <r>
    <x v="0"/>
    <n v="1185732"/>
    <x v="68"/>
    <x v="3"/>
    <x v="38"/>
    <s v="Des Moines"/>
    <x v="5"/>
    <n v="0.20000000000000004"/>
    <n v="2250"/>
    <n v="450.00000000000011"/>
    <n v="180.00000000000006"/>
    <n v="0.4"/>
  </r>
  <r>
    <x v="0"/>
    <n v="1185732"/>
    <x v="69"/>
    <x v="3"/>
    <x v="38"/>
    <s v="Des Moines"/>
    <x v="0"/>
    <n v="0.20000000000000004"/>
    <n v="4500"/>
    <n v="900.00000000000023"/>
    <n v="270.00000000000006"/>
    <n v="0.3"/>
  </r>
  <r>
    <x v="0"/>
    <n v="1185732"/>
    <x v="69"/>
    <x v="3"/>
    <x v="38"/>
    <s v="Des Moines"/>
    <x v="1"/>
    <n v="0.20000000000000004"/>
    <n v="1500"/>
    <n v="300.00000000000006"/>
    <n v="105.00000000000001"/>
    <n v="0.35"/>
  </r>
  <r>
    <x v="0"/>
    <n v="1185732"/>
    <x v="69"/>
    <x v="3"/>
    <x v="38"/>
    <s v="Des Moines"/>
    <x v="2"/>
    <n v="0.10000000000000003"/>
    <n v="1500"/>
    <n v="150.00000000000006"/>
    <n v="45.000000000000014"/>
    <n v="0.3"/>
  </r>
  <r>
    <x v="0"/>
    <n v="1185732"/>
    <x v="69"/>
    <x v="3"/>
    <x v="38"/>
    <s v="Des Moines"/>
    <x v="3"/>
    <n v="0.14999999999999997"/>
    <n v="750"/>
    <n v="112.49999999999997"/>
    <n v="33.749999999999993"/>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0000000000011"/>
    <n v="183.75000000000003"/>
    <n v="0.3"/>
  </r>
  <r>
    <x v="0"/>
    <n v="1185732"/>
    <x v="70"/>
    <x v="3"/>
    <x v="38"/>
    <s v="Des Moines"/>
    <x v="3"/>
    <n v="0.35000000000000003"/>
    <n v="1500"/>
    <n v="525"/>
    <n v="157.5"/>
    <n v="0.3"/>
  </r>
  <r>
    <x v="0"/>
    <n v="1185732"/>
    <x v="70"/>
    <x v="3"/>
    <x v="38"/>
    <s v="Des Moines"/>
    <x v="4"/>
    <n v="0.44999999999999996"/>
    <n v="1750"/>
    <n v="787.49999999999989"/>
    <n v="393.74999999999994"/>
    <n v="0.5"/>
  </r>
  <r>
    <x v="0"/>
    <n v="1185732"/>
    <x v="70"/>
    <x v="3"/>
    <x v="38"/>
    <s v="Des Moines"/>
    <x v="5"/>
    <n v="0.49999999999999994"/>
    <n v="3000"/>
    <n v="1499.9999999999998"/>
    <n v="599.99999999999989"/>
    <n v="0.4"/>
  </r>
  <r>
    <x v="0"/>
    <n v="1185732"/>
    <x v="71"/>
    <x v="3"/>
    <x v="38"/>
    <s v="Des Moines"/>
    <x v="0"/>
    <n v="0.35000000000000003"/>
    <n v="5500"/>
    <n v="1925.0000000000002"/>
    <n v="577.5"/>
    <n v="0.3"/>
  </r>
  <r>
    <x v="0"/>
    <n v="1185732"/>
    <x v="71"/>
    <x v="3"/>
    <x v="38"/>
    <s v="Des Moines"/>
    <x v="1"/>
    <n v="0.3000000000000001"/>
    <n v="3000"/>
    <n v="900.00000000000034"/>
    <n v="315.00000000000011"/>
    <n v="0.35"/>
  </r>
  <r>
    <x v="0"/>
    <n v="1185732"/>
    <x v="71"/>
    <x v="3"/>
    <x v="38"/>
    <s v="Des Moines"/>
    <x v="2"/>
    <n v="0.25000000000000006"/>
    <n v="2000"/>
    <n v="500.00000000000011"/>
    <n v="150.00000000000003"/>
    <n v="0.3"/>
  </r>
  <r>
    <x v="0"/>
    <n v="1185732"/>
    <x v="71"/>
    <x v="3"/>
    <x v="38"/>
    <s v="Des Moines"/>
    <x v="3"/>
    <n v="0.25000000000000006"/>
    <n v="1750"/>
    <n v="437.50000000000011"/>
    <n v="131.25000000000003"/>
    <n v="0.3"/>
  </r>
  <r>
    <x v="0"/>
    <n v="1185732"/>
    <x v="71"/>
    <x v="3"/>
    <x v="38"/>
    <s v="Des Moines"/>
    <x v="4"/>
    <n v="0.35000000000000003"/>
    <n v="1750"/>
    <n v="612.50000000000011"/>
    <n v="306.25000000000006"/>
    <n v="0.5"/>
  </r>
  <r>
    <x v="0"/>
    <n v="1185732"/>
    <x v="71"/>
    <x v="3"/>
    <x v="38"/>
    <s v="Des Moines"/>
    <x v="5"/>
    <n v="0.55000000000000004"/>
    <n v="3250"/>
    <n v="1787.5000000000002"/>
    <n v="715.00000000000011"/>
    <n v="0.4"/>
  </r>
  <r>
    <x v="0"/>
    <n v="1185732"/>
    <x v="72"/>
    <x v="3"/>
    <x v="38"/>
    <s v="Des Moines"/>
    <x v="0"/>
    <n v="0.5"/>
    <n v="5500"/>
    <n v="2750"/>
    <n v="825"/>
    <n v="0.3"/>
  </r>
  <r>
    <x v="0"/>
    <n v="1185732"/>
    <x v="72"/>
    <x v="3"/>
    <x v="38"/>
    <s v="Des Moines"/>
    <x v="1"/>
    <n v="0.45000000000000007"/>
    <n v="3000"/>
    <n v="1350.0000000000002"/>
    <n v="472.50000000000006"/>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0000000000002"/>
    <n v="472.50000000000006"/>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0000000000002"/>
    <n v="770.00000000000011"/>
    <n v="0.4"/>
  </r>
  <r>
    <x v="0"/>
    <n v="1185732"/>
    <x v="74"/>
    <x v="3"/>
    <x v="38"/>
    <s v="Des Moines"/>
    <x v="0"/>
    <n v="0.35000000000000003"/>
    <n v="4750"/>
    <n v="1662.5000000000002"/>
    <n v="498.75000000000006"/>
    <n v="0.3"/>
  </r>
  <r>
    <x v="0"/>
    <n v="1185732"/>
    <x v="74"/>
    <x v="3"/>
    <x v="38"/>
    <s v="Des Moines"/>
    <x v="1"/>
    <n v="0.3000000000000001"/>
    <n v="2500"/>
    <n v="750.00000000000023"/>
    <n v="262.50000000000006"/>
    <n v="0.35"/>
  </r>
  <r>
    <x v="0"/>
    <n v="1185732"/>
    <x v="74"/>
    <x v="3"/>
    <x v="38"/>
    <s v="Des Moines"/>
    <x v="2"/>
    <n v="0.25000000000000006"/>
    <n v="1500"/>
    <n v="375.00000000000006"/>
    <n v="112.50000000000001"/>
    <n v="0.3"/>
  </r>
  <r>
    <x v="0"/>
    <n v="1185732"/>
    <x v="74"/>
    <x v="3"/>
    <x v="38"/>
    <s v="Des Moines"/>
    <x v="3"/>
    <n v="0.25000000000000006"/>
    <n v="1250"/>
    <n v="312.50000000000006"/>
    <n v="93.750000000000014"/>
    <n v="0.3"/>
  </r>
  <r>
    <x v="0"/>
    <n v="1185732"/>
    <x v="74"/>
    <x v="3"/>
    <x v="38"/>
    <s v="Des Moines"/>
    <x v="4"/>
    <n v="0.35000000000000003"/>
    <n v="1250"/>
    <n v="437.50000000000006"/>
    <n v="218.75000000000003"/>
    <n v="0.5"/>
  </r>
  <r>
    <x v="0"/>
    <n v="1185732"/>
    <x v="74"/>
    <x v="3"/>
    <x v="38"/>
    <s v="Des Moines"/>
    <x v="5"/>
    <n v="0.4"/>
    <n v="2000"/>
    <n v="800"/>
    <n v="320"/>
    <n v="0.4"/>
  </r>
  <r>
    <x v="0"/>
    <n v="1185732"/>
    <x v="75"/>
    <x v="3"/>
    <x v="38"/>
    <s v="Des Moines"/>
    <x v="0"/>
    <n v="0.44999999999999996"/>
    <n v="3750"/>
    <n v="1687.4999999999998"/>
    <n v="506.24999999999989"/>
    <n v="0.3"/>
  </r>
  <r>
    <x v="0"/>
    <n v="1185732"/>
    <x v="75"/>
    <x v="3"/>
    <x v="38"/>
    <s v="Des Moines"/>
    <x v="1"/>
    <n v="0.35000000000000003"/>
    <n v="2250"/>
    <n v="787.50000000000011"/>
    <n v="275.625"/>
    <n v="0.35"/>
  </r>
  <r>
    <x v="0"/>
    <n v="1185732"/>
    <x v="75"/>
    <x v="3"/>
    <x v="38"/>
    <s v="Des Moines"/>
    <x v="2"/>
    <n v="0.35000000000000003"/>
    <n v="1250"/>
    <n v="437.50000000000006"/>
    <n v="131.25"/>
    <n v="0.3"/>
  </r>
  <r>
    <x v="0"/>
    <n v="1185732"/>
    <x v="75"/>
    <x v="3"/>
    <x v="38"/>
    <s v="Des Moines"/>
    <x v="3"/>
    <n v="0.35000000000000003"/>
    <n v="1250"/>
    <n v="437.50000000000006"/>
    <n v="131.25"/>
    <n v="0.3"/>
  </r>
  <r>
    <x v="0"/>
    <n v="1185732"/>
    <x v="75"/>
    <x v="3"/>
    <x v="38"/>
    <s v="Des Moines"/>
    <x v="4"/>
    <n v="0.44999999999999996"/>
    <n v="1250"/>
    <n v="562.5"/>
    <n v="281.25"/>
    <n v="0.5"/>
  </r>
  <r>
    <x v="0"/>
    <n v="1185732"/>
    <x v="75"/>
    <x v="3"/>
    <x v="38"/>
    <s v="Des Moines"/>
    <x v="5"/>
    <n v="0.49999999999999983"/>
    <n v="2500"/>
    <n v="1249.9999999999995"/>
    <n v="499.99999999999983"/>
    <n v="0.4"/>
  </r>
  <r>
    <x v="0"/>
    <n v="1185732"/>
    <x v="76"/>
    <x v="3"/>
    <x v="38"/>
    <s v="Des Moines"/>
    <x v="0"/>
    <n v="0.44999999999999996"/>
    <n v="4000"/>
    <n v="1799.9999999999998"/>
    <n v="539.99999999999989"/>
    <n v="0.3"/>
  </r>
  <r>
    <x v="0"/>
    <n v="1185732"/>
    <x v="76"/>
    <x v="3"/>
    <x v="38"/>
    <s v="Des Moines"/>
    <x v="1"/>
    <n v="0.35000000000000003"/>
    <n v="3000"/>
    <n v="1050"/>
    <n v="367.5"/>
    <n v="0.35"/>
  </r>
  <r>
    <x v="0"/>
    <n v="1185732"/>
    <x v="76"/>
    <x v="3"/>
    <x v="38"/>
    <s v="Des Moines"/>
    <x v="2"/>
    <n v="0.35000000000000003"/>
    <n v="2450"/>
    <n v="857.50000000000011"/>
    <n v="257.25"/>
    <n v="0.3"/>
  </r>
  <r>
    <x v="0"/>
    <n v="1185732"/>
    <x v="76"/>
    <x v="3"/>
    <x v="38"/>
    <s v="Des Moines"/>
    <x v="3"/>
    <n v="0.35000000000000003"/>
    <n v="2250"/>
    <n v="787.50000000000011"/>
    <n v="236.25000000000003"/>
    <n v="0.3"/>
  </r>
  <r>
    <x v="0"/>
    <n v="1185732"/>
    <x v="76"/>
    <x v="3"/>
    <x v="38"/>
    <s v="Des Moines"/>
    <x v="4"/>
    <n v="0.6"/>
    <n v="2000"/>
    <n v="1200"/>
    <n v="600"/>
    <n v="0.5"/>
  </r>
  <r>
    <x v="0"/>
    <n v="1185732"/>
    <x v="76"/>
    <x v="3"/>
    <x v="38"/>
    <s v="Des Moines"/>
    <x v="5"/>
    <n v="0.64999999999999991"/>
    <n v="3000"/>
    <n v="1949.9999999999998"/>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4.9999999999995"/>
    <n v="909.99999999999989"/>
    <n v="0.4"/>
  </r>
  <r>
    <x v="0"/>
    <n v="1185732"/>
    <x v="136"/>
    <x v="3"/>
    <x v="39"/>
    <s v="Milwaukee"/>
    <x v="0"/>
    <n v="0.35000000000000003"/>
    <n v="5000"/>
    <n v="1750.0000000000002"/>
    <n v="700.00000000000011"/>
    <n v="0.4"/>
  </r>
  <r>
    <x v="0"/>
    <n v="1185732"/>
    <x v="136"/>
    <x v="3"/>
    <x v="39"/>
    <s v="Milwaukee"/>
    <x v="1"/>
    <n v="0.35000000000000003"/>
    <n v="3000"/>
    <n v="1050"/>
    <n v="420"/>
    <n v="0.4"/>
  </r>
  <r>
    <x v="0"/>
    <n v="1185732"/>
    <x v="136"/>
    <x v="3"/>
    <x v="39"/>
    <s v="Milwaukee"/>
    <x v="2"/>
    <n v="0.25000000000000006"/>
    <n v="3000"/>
    <n v="750.00000000000011"/>
    <n v="262.5"/>
    <n v="0.35"/>
  </r>
  <r>
    <x v="0"/>
    <n v="1185732"/>
    <x v="136"/>
    <x v="3"/>
    <x v="39"/>
    <s v="Milwaukee"/>
    <x v="3"/>
    <n v="0.30000000000000004"/>
    <n v="1500"/>
    <n v="450.00000000000006"/>
    <n v="157.5"/>
    <n v="0.35"/>
  </r>
  <r>
    <x v="0"/>
    <n v="1185732"/>
    <x v="136"/>
    <x v="3"/>
    <x v="39"/>
    <s v="Milwaukee"/>
    <x v="4"/>
    <n v="0.44999999999999996"/>
    <n v="2000"/>
    <n v="899.99999999999989"/>
    <n v="269.99999999999994"/>
    <n v="0.3"/>
  </r>
  <r>
    <x v="0"/>
    <n v="1185732"/>
    <x v="136"/>
    <x v="3"/>
    <x v="39"/>
    <s v="Milwaukee"/>
    <x v="5"/>
    <n v="0.35000000000000003"/>
    <n v="3000"/>
    <n v="1050"/>
    <n v="420"/>
    <n v="0.4"/>
  </r>
  <r>
    <x v="0"/>
    <n v="1185732"/>
    <x v="79"/>
    <x v="3"/>
    <x v="39"/>
    <s v="Milwaukee"/>
    <x v="0"/>
    <n v="0.35000000000000003"/>
    <n v="5500"/>
    <n v="1925.0000000000002"/>
    <n v="770.00000000000011"/>
    <n v="0.4"/>
  </r>
  <r>
    <x v="0"/>
    <n v="1185732"/>
    <x v="79"/>
    <x v="3"/>
    <x v="39"/>
    <s v="Milwaukee"/>
    <x v="1"/>
    <n v="0.35000000000000003"/>
    <n v="2000"/>
    <n v="700.00000000000011"/>
    <n v="280.00000000000006"/>
    <n v="0.4"/>
  </r>
  <r>
    <x v="0"/>
    <n v="1185732"/>
    <x v="79"/>
    <x v="3"/>
    <x v="39"/>
    <s v="Milwaukee"/>
    <x v="2"/>
    <n v="0.25000000000000006"/>
    <n v="2500"/>
    <n v="625.00000000000011"/>
    <n v="218.75000000000003"/>
    <n v="0.35"/>
  </r>
  <r>
    <x v="0"/>
    <n v="1185732"/>
    <x v="79"/>
    <x v="3"/>
    <x v="39"/>
    <s v="Milwaukee"/>
    <x v="3"/>
    <n v="0.30000000000000004"/>
    <n v="1250"/>
    <n v="375.00000000000006"/>
    <n v="131.25"/>
    <n v="0.35"/>
  </r>
  <r>
    <x v="0"/>
    <n v="1185732"/>
    <x v="79"/>
    <x v="3"/>
    <x v="39"/>
    <s v="Milwaukee"/>
    <x v="4"/>
    <n v="0.44999999999999996"/>
    <n v="2000"/>
    <n v="899.99999999999989"/>
    <n v="269.99999999999994"/>
    <n v="0.3"/>
  </r>
  <r>
    <x v="0"/>
    <n v="1185732"/>
    <x v="79"/>
    <x v="3"/>
    <x v="39"/>
    <s v="Milwaukee"/>
    <x v="5"/>
    <n v="0.19999999999999996"/>
    <n v="3000"/>
    <n v="599.99999999999989"/>
    <n v="239.99999999999997"/>
    <n v="0.4"/>
  </r>
  <r>
    <x v="0"/>
    <n v="1185732"/>
    <x v="137"/>
    <x v="3"/>
    <x v="39"/>
    <s v="Milwaukee"/>
    <x v="0"/>
    <n v="0.25000000000000006"/>
    <n v="5200"/>
    <n v="1300.0000000000002"/>
    <n v="520.00000000000011"/>
    <n v="0.4"/>
  </r>
  <r>
    <x v="0"/>
    <n v="1185732"/>
    <x v="137"/>
    <x v="3"/>
    <x v="39"/>
    <s v="Milwaukee"/>
    <x v="1"/>
    <n v="0.25000000000000006"/>
    <n v="2250"/>
    <n v="562.50000000000011"/>
    <n v="225.00000000000006"/>
    <n v="0.4"/>
  </r>
  <r>
    <x v="0"/>
    <n v="1185732"/>
    <x v="137"/>
    <x v="3"/>
    <x v="39"/>
    <s v="Milwaukee"/>
    <x v="2"/>
    <n v="0.15000000000000002"/>
    <n v="2750"/>
    <n v="412.50000000000006"/>
    <n v="144.375"/>
    <n v="0.35"/>
  </r>
  <r>
    <x v="0"/>
    <n v="1185732"/>
    <x v="137"/>
    <x v="3"/>
    <x v="39"/>
    <s v="Milwaukee"/>
    <x v="3"/>
    <n v="0.19999999999999996"/>
    <n v="1250"/>
    <n v="249.99999999999994"/>
    <n v="87.499999999999972"/>
    <n v="0.35"/>
  </r>
  <r>
    <x v="0"/>
    <n v="1185732"/>
    <x v="137"/>
    <x v="3"/>
    <x v="39"/>
    <s v="Milwaukee"/>
    <x v="4"/>
    <n v="0.35000000000000003"/>
    <n v="1750"/>
    <n v="612.50000000000011"/>
    <n v="183.75000000000003"/>
    <n v="0.3"/>
  </r>
  <r>
    <x v="0"/>
    <n v="1185732"/>
    <x v="137"/>
    <x v="3"/>
    <x v="39"/>
    <s v="Milwaukee"/>
    <x v="5"/>
    <n v="0.25000000000000006"/>
    <n v="2750"/>
    <n v="687.50000000000011"/>
    <n v="275.00000000000006"/>
    <n v="0.4"/>
  </r>
  <r>
    <x v="0"/>
    <n v="1185732"/>
    <x v="138"/>
    <x v="3"/>
    <x v="39"/>
    <s v="Milwaukee"/>
    <x v="0"/>
    <n v="0.25000000000000006"/>
    <n v="5000"/>
    <n v="1250.0000000000002"/>
    <n v="500.00000000000011"/>
    <n v="0.4"/>
  </r>
  <r>
    <x v="0"/>
    <n v="1185732"/>
    <x v="138"/>
    <x v="3"/>
    <x v="39"/>
    <s v="Milwaukee"/>
    <x v="1"/>
    <n v="0.25000000000000006"/>
    <n v="2000"/>
    <n v="500.00000000000011"/>
    <n v="200.00000000000006"/>
    <n v="0.4"/>
  </r>
  <r>
    <x v="0"/>
    <n v="1185732"/>
    <x v="138"/>
    <x v="3"/>
    <x v="39"/>
    <s v="Milwaukee"/>
    <x v="2"/>
    <n v="0.15000000000000002"/>
    <n v="2000"/>
    <n v="300.00000000000006"/>
    <n v="105.00000000000001"/>
    <n v="0.35"/>
  </r>
  <r>
    <x v="0"/>
    <n v="1185732"/>
    <x v="138"/>
    <x v="3"/>
    <x v="39"/>
    <s v="Milwaukee"/>
    <x v="3"/>
    <n v="0.19999999999999996"/>
    <n v="1250"/>
    <n v="249.99999999999994"/>
    <n v="87.499999999999972"/>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0000000000011"/>
    <n v="275.625"/>
    <n v="0.35"/>
  </r>
  <r>
    <x v="0"/>
    <n v="1185732"/>
    <x v="139"/>
    <x v="3"/>
    <x v="39"/>
    <s v="Milwaukee"/>
    <x v="3"/>
    <n v="0.35000000000000003"/>
    <n v="1750"/>
    <n v="612.50000000000011"/>
    <n v="214.37500000000003"/>
    <n v="0.35"/>
  </r>
  <r>
    <x v="0"/>
    <n v="1185732"/>
    <x v="139"/>
    <x v="3"/>
    <x v="39"/>
    <s v="Milwaukee"/>
    <x v="4"/>
    <n v="0.44999999999999996"/>
    <n v="2000"/>
    <n v="899.99999999999989"/>
    <n v="269.99999999999994"/>
    <n v="0.3"/>
  </r>
  <r>
    <x v="0"/>
    <n v="1185732"/>
    <x v="139"/>
    <x v="3"/>
    <x v="39"/>
    <s v="Milwaukee"/>
    <x v="5"/>
    <n v="0.54999999999999993"/>
    <n v="3250"/>
    <n v="1787.4999999999998"/>
    <n v="715"/>
    <n v="0.4"/>
  </r>
  <r>
    <x v="0"/>
    <n v="1185732"/>
    <x v="83"/>
    <x v="3"/>
    <x v="39"/>
    <s v="Milwaukee"/>
    <x v="0"/>
    <n v="0.4"/>
    <n v="5750"/>
    <n v="2300"/>
    <n v="920"/>
    <n v="0.4"/>
  </r>
  <r>
    <x v="0"/>
    <n v="1185732"/>
    <x v="83"/>
    <x v="3"/>
    <x v="39"/>
    <s v="Milwaukee"/>
    <x v="1"/>
    <n v="0.35000000000000009"/>
    <n v="3250"/>
    <n v="1137.5000000000002"/>
    <n v="455.00000000000011"/>
    <n v="0.4"/>
  </r>
  <r>
    <x v="0"/>
    <n v="1185732"/>
    <x v="83"/>
    <x v="3"/>
    <x v="39"/>
    <s v="Milwaukee"/>
    <x v="2"/>
    <n v="0.30000000000000004"/>
    <n v="2000"/>
    <n v="600.00000000000011"/>
    <n v="210.00000000000003"/>
    <n v="0.35"/>
  </r>
  <r>
    <x v="0"/>
    <n v="1185732"/>
    <x v="83"/>
    <x v="3"/>
    <x v="39"/>
    <s v="Milwaukee"/>
    <x v="3"/>
    <n v="0.30000000000000004"/>
    <n v="1750"/>
    <n v="525.00000000000011"/>
    <n v="183.75000000000003"/>
    <n v="0.35"/>
  </r>
  <r>
    <x v="0"/>
    <n v="1185732"/>
    <x v="83"/>
    <x v="3"/>
    <x v="39"/>
    <s v="Milwaukee"/>
    <x v="4"/>
    <n v="0.4"/>
    <n v="1750"/>
    <n v="700"/>
    <n v="210"/>
    <n v="0.3"/>
  </r>
  <r>
    <x v="0"/>
    <n v="1185732"/>
    <x v="83"/>
    <x v="3"/>
    <x v="39"/>
    <s v="Milwaukee"/>
    <x v="5"/>
    <n v="0.60000000000000009"/>
    <n v="3250"/>
    <n v="1950.0000000000002"/>
    <n v="780.00000000000011"/>
    <n v="0.4"/>
  </r>
  <r>
    <x v="0"/>
    <n v="1185732"/>
    <x v="140"/>
    <x v="3"/>
    <x v="39"/>
    <s v="Milwaukee"/>
    <x v="0"/>
    <n v="0.55000000000000004"/>
    <n v="5500"/>
    <n v="3025.0000000000005"/>
    <n v="1210.0000000000002"/>
    <n v="0.4"/>
  </r>
  <r>
    <x v="0"/>
    <n v="1185732"/>
    <x v="140"/>
    <x v="3"/>
    <x v="39"/>
    <s v="Milwaukee"/>
    <x v="1"/>
    <n v="0.50000000000000011"/>
    <n v="3000"/>
    <n v="1500.0000000000002"/>
    <n v="600.00000000000011"/>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0000000000005"/>
    <n v="900.00000000000023"/>
    <n v="0.4"/>
  </r>
  <r>
    <x v="0"/>
    <n v="1185732"/>
    <x v="141"/>
    <x v="3"/>
    <x v="39"/>
    <s v="Milwaukee"/>
    <x v="0"/>
    <n v="0.5"/>
    <n v="5250"/>
    <n v="2625"/>
    <n v="1050"/>
    <n v="0.4"/>
  </r>
  <r>
    <x v="0"/>
    <n v="1185732"/>
    <x v="141"/>
    <x v="3"/>
    <x v="39"/>
    <s v="Milwaukee"/>
    <x v="1"/>
    <n v="0.45000000000000007"/>
    <n v="3000"/>
    <n v="1350.0000000000002"/>
    <n v="540.00000000000011"/>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0000000000002"/>
    <n v="770.00000000000011"/>
    <n v="0.4"/>
  </r>
  <r>
    <x v="0"/>
    <n v="1185732"/>
    <x v="142"/>
    <x v="3"/>
    <x v="39"/>
    <s v="Milwaukee"/>
    <x v="0"/>
    <n v="0.35000000000000003"/>
    <n v="4750"/>
    <n v="1662.5000000000002"/>
    <n v="665.00000000000011"/>
    <n v="0.4"/>
  </r>
  <r>
    <x v="0"/>
    <n v="1185732"/>
    <x v="142"/>
    <x v="3"/>
    <x v="39"/>
    <s v="Milwaukee"/>
    <x v="1"/>
    <n v="0.3000000000000001"/>
    <n v="2750"/>
    <n v="825.00000000000023"/>
    <n v="330.00000000000011"/>
    <n v="0.4"/>
  </r>
  <r>
    <x v="0"/>
    <n v="1185732"/>
    <x v="142"/>
    <x v="3"/>
    <x v="39"/>
    <s v="Milwaukee"/>
    <x v="2"/>
    <n v="0.25000000000000006"/>
    <n v="1750"/>
    <n v="437.50000000000011"/>
    <n v="153.12500000000003"/>
    <n v="0.35"/>
  </r>
  <r>
    <x v="0"/>
    <n v="1185732"/>
    <x v="142"/>
    <x v="3"/>
    <x v="39"/>
    <s v="Milwaukee"/>
    <x v="3"/>
    <n v="0.25000000000000006"/>
    <n v="1500"/>
    <n v="375.00000000000006"/>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799.9999999999998"/>
    <n v="720"/>
    <n v="0.4"/>
  </r>
  <r>
    <x v="0"/>
    <n v="1185732"/>
    <x v="87"/>
    <x v="3"/>
    <x v="39"/>
    <s v="Milwaukee"/>
    <x v="1"/>
    <n v="0.35000000000000003"/>
    <n v="2500"/>
    <n v="875.00000000000011"/>
    <n v="350.00000000000006"/>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4.99999999999989"/>
    <n v="202.49999999999997"/>
    <n v="0.3"/>
  </r>
  <r>
    <x v="0"/>
    <n v="1185732"/>
    <x v="87"/>
    <x v="3"/>
    <x v="39"/>
    <s v="Milwaukee"/>
    <x v="5"/>
    <n v="0.49999999999999983"/>
    <n v="2750"/>
    <n v="1374.9999999999995"/>
    <n v="549.99999999999989"/>
    <n v="0.4"/>
  </r>
  <r>
    <x v="0"/>
    <n v="1185732"/>
    <x v="143"/>
    <x v="3"/>
    <x v="39"/>
    <s v="Milwaukee"/>
    <x v="0"/>
    <n v="0.44999999999999996"/>
    <n v="4250"/>
    <n v="1912.4999999999998"/>
    <n v="765"/>
    <n v="0.4"/>
  </r>
  <r>
    <x v="0"/>
    <n v="1185732"/>
    <x v="143"/>
    <x v="3"/>
    <x v="39"/>
    <s v="Milwaukee"/>
    <x v="1"/>
    <n v="0.35000000000000003"/>
    <n v="3250"/>
    <n v="1137.5"/>
    <n v="455"/>
    <n v="0.4"/>
  </r>
  <r>
    <x v="0"/>
    <n v="1185732"/>
    <x v="143"/>
    <x v="3"/>
    <x v="39"/>
    <s v="Milwaukee"/>
    <x v="2"/>
    <n v="0.35000000000000003"/>
    <n v="2700"/>
    <n v="945.00000000000011"/>
    <n v="330.75"/>
    <n v="0.35"/>
  </r>
  <r>
    <x v="0"/>
    <n v="1185732"/>
    <x v="143"/>
    <x v="3"/>
    <x v="39"/>
    <s v="Milwaukee"/>
    <x v="3"/>
    <n v="0.35000000000000003"/>
    <n v="2750"/>
    <n v="962.50000000000011"/>
    <n v="336.875"/>
    <n v="0.35"/>
  </r>
  <r>
    <x v="0"/>
    <n v="1185732"/>
    <x v="143"/>
    <x v="3"/>
    <x v="39"/>
    <s v="Milwaukee"/>
    <x v="4"/>
    <n v="0.6"/>
    <n v="2500"/>
    <n v="1500"/>
    <n v="450"/>
    <n v="0.3"/>
  </r>
  <r>
    <x v="0"/>
    <n v="1185732"/>
    <x v="143"/>
    <x v="3"/>
    <x v="39"/>
    <s v="Milwaukee"/>
    <x v="5"/>
    <n v="0.64999999999999991"/>
    <n v="3500"/>
    <n v="2274.9999999999995"/>
    <n v="909.99999999999989"/>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599.9999999999995"/>
    <n v="1039.9999999999998"/>
    <n v="0.4"/>
  </r>
  <r>
    <x v="0"/>
    <n v="1185732"/>
    <x v="102"/>
    <x v="3"/>
    <x v="40"/>
    <s v="Indianapolis"/>
    <x v="0"/>
    <n v="0.35000000000000003"/>
    <n v="5000"/>
    <n v="1750.0000000000002"/>
    <n v="700.00000000000011"/>
    <n v="0.4"/>
  </r>
  <r>
    <x v="0"/>
    <n v="1185732"/>
    <x v="102"/>
    <x v="3"/>
    <x v="40"/>
    <s v="Indianapolis"/>
    <x v="1"/>
    <n v="0.35000000000000003"/>
    <n v="3000"/>
    <n v="1050"/>
    <n v="420"/>
    <n v="0.4"/>
  </r>
  <r>
    <x v="0"/>
    <n v="1185732"/>
    <x v="102"/>
    <x v="3"/>
    <x v="40"/>
    <s v="Indianapolis"/>
    <x v="2"/>
    <n v="0.25000000000000006"/>
    <n v="3000"/>
    <n v="750.00000000000011"/>
    <n v="300.00000000000006"/>
    <n v="0.4"/>
  </r>
  <r>
    <x v="0"/>
    <n v="1185732"/>
    <x v="102"/>
    <x v="3"/>
    <x v="40"/>
    <s v="Indianapolis"/>
    <x v="3"/>
    <n v="0.30000000000000004"/>
    <n v="1500"/>
    <n v="450.00000000000006"/>
    <n v="180.00000000000003"/>
    <n v="0.4"/>
  </r>
  <r>
    <x v="0"/>
    <n v="1185732"/>
    <x v="102"/>
    <x v="3"/>
    <x v="40"/>
    <s v="Indianapolis"/>
    <x v="4"/>
    <n v="0.44999999999999996"/>
    <n v="2000"/>
    <n v="899.99999999999989"/>
    <n v="360"/>
    <n v="0.4"/>
  </r>
  <r>
    <x v="0"/>
    <n v="1185732"/>
    <x v="102"/>
    <x v="3"/>
    <x v="40"/>
    <s v="Indianapolis"/>
    <x v="5"/>
    <n v="0.35000000000000003"/>
    <n v="3000"/>
    <n v="1050"/>
    <n v="420"/>
    <n v="0.4"/>
  </r>
  <r>
    <x v="0"/>
    <n v="1185732"/>
    <x v="103"/>
    <x v="3"/>
    <x v="40"/>
    <s v="Indianapolis"/>
    <x v="0"/>
    <n v="0.35000000000000003"/>
    <n v="5500"/>
    <n v="1925.0000000000002"/>
    <n v="770.00000000000011"/>
    <n v="0.4"/>
  </r>
  <r>
    <x v="0"/>
    <n v="1185732"/>
    <x v="103"/>
    <x v="3"/>
    <x v="40"/>
    <s v="Indianapolis"/>
    <x v="1"/>
    <n v="0.4"/>
    <n v="2000"/>
    <n v="800"/>
    <n v="320"/>
    <n v="0.4"/>
  </r>
  <r>
    <x v="0"/>
    <n v="1185732"/>
    <x v="103"/>
    <x v="3"/>
    <x v="40"/>
    <s v="Indianapolis"/>
    <x v="2"/>
    <n v="0.30000000000000004"/>
    <n v="3000"/>
    <n v="900.00000000000011"/>
    <n v="360.00000000000006"/>
    <n v="0.4"/>
  </r>
  <r>
    <x v="0"/>
    <n v="1185732"/>
    <x v="103"/>
    <x v="3"/>
    <x v="40"/>
    <s v="Indianapolis"/>
    <x v="3"/>
    <n v="0.35000000000000003"/>
    <n v="1750"/>
    <n v="612.50000000000011"/>
    <n v="245.00000000000006"/>
    <n v="0.4"/>
  </r>
  <r>
    <x v="0"/>
    <n v="1185732"/>
    <x v="103"/>
    <x v="3"/>
    <x v="40"/>
    <s v="Indianapolis"/>
    <x v="4"/>
    <n v="0.49999999999999994"/>
    <n v="2500"/>
    <n v="1249.9999999999998"/>
    <n v="499.99999999999994"/>
    <n v="0.4"/>
  </r>
  <r>
    <x v="0"/>
    <n v="1185732"/>
    <x v="103"/>
    <x v="3"/>
    <x v="40"/>
    <s v="Indianapolis"/>
    <x v="5"/>
    <n v="0.24999999999999994"/>
    <n v="3500"/>
    <n v="874.99999999999977"/>
    <n v="349.99999999999994"/>
    <n v="0.4"/>
  </r>
  <r>
    <x v="0"/>
    <n v="1185732"/>
    <x v="104"/>
    <x v="3"/>
    <x v="40"/>
    <s v="Indianapolis"/>
    <x v="0"/>
    <n v="0.30000000000000004"/>
    <n v="5700"/>
    <n v="1710.0000000000002"/>
    <n v="684.00000000000011"/>
    <n v="0.4"/>
  </r>
  <r>
    <x v="0"/>
    <n v="1185732"/>
    <x v="104"/>
    <x v="3"/>
    <x v="40"/>
    <s v="Indianapolis"/>
    <x v="1"/>
    <n v="0.30000000000000004"/>
    <n v="2750"/>
    <n v="825.00000000000011"/>
    <n v="330.00000000000006"/>
    <n v="0.4"/>
  </r>
  <r>
    <x v="0"/>
    <n v="1185732"/>
    <x v="104"/>
    <x v="3"/>
    <x v="40"/>
    <s v="Indianapolis"/>
    <x v="2"/>
    <n v="0.2"/>
    <n v="3250"/>
    <n v="650"/>
    <n v="260"/>
    <n v="0.4"/>
  </r>
  <r>
    <x v="0"/>
    <n v="1185732"/>
    <x v="104"/>
    <x v="3"/>
    <x v="40"/>
    <s v="Indianapolis"/>
    <x v="3"/>
    <n v="0.24999999999999994"/>
    <n v="1750"/>
    <n v="437.49999999999989"/>
    <n v="174.99999999999997"/>
    <n v="0.4"/>
  </r>
  <r>
    <x v="0"/>
    <n v="1185732"/>
    <x v="104"/>
    <x v="3"/>
    <x v="40"/>
    <s v="Indianapolis"/>
    <x v="4"/>
    <n v="0.4"/>
    <n v="2250"/>
    <n v="900"/>
    <n v="360"/>
    <n v="0.4"/>
  </r>
  <r>
    <x v="0"/>
    <n v="1185732"/>
    <x v="104"/>
    <x v="3"/>
    <x v="40"/>
    <s v="Indianapolis"/>
    <x v="5"/>
    <n v="0.30000000000000004"/>
    <n v="3250"/>
    <n v="975.00000000000011"/>
    <n v="390.00000000000006"/>
    <n v="0.4"/>
  </r>
  <r>
    <x v="0"/>
    <n v="1185732"/>
    <x v="105"/>
    <x v="3"/>
    <x v="40"/>
    <s v="Indianapolis"/>
    <x v="0"/>
    <n v="0.30000000000000004"/>
    <n v="5500"/>
    <n v="1650.0000000000002"/>
    <n v="660.00000000000011"/>
    <n v="0.4"/>
  </r>
  <r>
    <x v="0"/>
    <n v="1185732"/>
    <x v="105"/>
    <x v="3"/>
    <x v="40"/>
    <s v="Indianapolis"/>
    <x v="1"/>
    <n v="0.30000000000000004"/>
    <n v="2500"/>
    <n v="750.00000000000011"/>
    <n v="300.00000000000006"/>
    <n v="0.4"/>
  </r>
  <r>
    <x v="0"/>
    <n v="1185732"/>
    <x v="105"/>
    <x v="3"/>
    <x v="40"/>
    <s v="Indianapolis"/>
    <x v="2"/>
    <n v="0.2"/>
    <n v="2500"/>
    <n v="500"/>
    <n v="200"/>
    <n v="0.4"/>
  </r>
  <r>
    <x v="0"/>
    <n v="1185732"/>
    <x v="105"/>
    <x v="3"/>
    <x v="40"/>
    <s v="Indianapolis"/>
    <x v="3"/>
    <n v="0.24999999999999994"/>
    <n v="1750"/>
    <n v="437.49999999999989"/>
    <n v="174.99999999999997"/>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0000000000011"/>
    <n v="385.00000000000006"/>
    <n v="0.4"/>
  </r>
  <r>
    <x v="0"/>
    <n v="1185732"/>
    <x v="106"/>
    <x v="3"/>
    <x v="40"/>
    <s v="Indianapolis"/>
    <x v="3"/>
    <n v="0.35000000000000003"/>
    <n v="2000"/>
    <n v="700.00000000000011"/>
    <n v="280.00000000000006"/>
    <n v="0.4"/>
  </r>
  <r>
    <x v="0"/>
    <n v="1185732"/>
    <x v="106"/>
    <x v="3"/>
    <x v="40"/>
    <s v="Indianapolis"/>
    <x v="4"/>
    <n v="0.44999999999999996"/>
    <n v="2250"/>
    <n v="1012.4999999999999"/>
    <n v="405"/>
    <n v="0.4"/>
  </r>
  <r>
    <x v="0"/>
    <n v="1185732"/>
    <x v="106"/>
    <x v="3"/>
    <x v="40"/>
    <s v="Indianapolis"/>
    <x v="5"/>
    <n v="0.54999999999999993"/>
    <n v="3500"/>
    <n v="1924.9999999999998"/>
    <n v="770"/>
    <n v="0.4"/>
  </r>
  <r>
    <x v="0"/>
    <n v="1185732"/>
    <x v="107"/>
    <x v="3"/>
    <x v="40"/>
    <s v="Indianapolis"/>
    <x v="0"/>
    <n v="0.45"/>
    <n v="6000"/>
    <n v="2700"/>
    <n v="1080"/>
    <n v="0.4"/>
  </r>
  <r>
    <x v="0"/>
    <n v="1185732"/>
    <x v="107"/>
    <x v="3"/>
    <x v="40"/>
    <s v="Indianapolis"/>
    <x v="1"/>
    <n v="0.40000000000000008"/>
    <n v="4250"/>
    <n v="1700.0000000000002"/>
    <n v="680.00000000000011"/>
    <n v="0.4"/>
  </r>
  <r>
    <x v="0"/>
    <n v="1185732"/>
    <x v="107"/>
    <x v="3"/>
    <x v="40"/>
    <s v="Indianapolis"/>
    <x v="2"/>
    <n v="0.35000000000000003"/>
    <n v="3000"/>
    <n v="1050"/>
    <n v="420"/>
    <n v="0.4"/>
  </r>
  <r>
    <x v="0"/>
    <n v="1185732"/>
    <x v="107"/>
    <x v="3"/>
    <x v="40"/>
    <s v="Indianapolis"/>
    <x v="3"/>
    <n v="0.35000000000000003"/>
    <n v="2750"/>
    <n v="962.50000000000011"/>
    <n v="385.00000000000006"/>
    <n v="0.4"/>
  </r>
  <r>
    <x v="0"/>
    <n v="1185732"/>
    <x v="107"/>
    <x v="3"/>
    <x v="40"/>
    <s v="Indianapolis"/>
    <x v="4"/>
    <n v="0.45"/>
    <n v="2750"/>
    <n v="1237.5"/>
    <n v="495"/>
    <n v="0.4"/>
  </r>
  <r>
    <x v="0"/>
    <n v="1185732"/>
    <x v="107"/>
    <x v="3"/>
    <x v="40"/>
    <s v="Indianapolis"/>
    <x v="5"/>
    <n v="0.65000000000000013"/>
    <n v="4250"/>
    <n v="2762.5000000000005"/>
    <n v="1105.0000000000002"/>
    <n v="0.4"/>
  </r>
  <r>
    <x v="0"/>
    <n v="1185732"/>
    <x v="108"/>
    <x v="3"/>
    <x v="40"/>
    <s v="Indianapolis"/>
    <x v="0"/>
    <n v="0.60000000000000009"/>
    <n v="6500"/>
    <n v="3900.0000000000005"/>
    <n v="1560.0000000000002"/>
    <n v="0.4"/>
  </r>
  <r>
    <x v="0"/>
    <n v="1185732"/>
    <x v="108"/>
    <x v="3"/>
    <x v="40"/>
    <s v="Indianapolis"/>
    <x v="1"/>
    <n v="0.55000000000000016"/>
    <n v="4000"/>
    <n v="2200.0000000000005"/>
    <n v="880.00000000000023"/>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0000000000002"/>
    <n v="720.00000000000011"/>
    <n v="0.4"/>
  </r>
  <r>
    <x v="0"/>
    <n v="1185732"/>
    <x v="108"/>
    <x v="3"/>
    <x v="40"/>
    <s v="Indianapolis"/>
    <x v="5"/>
    <n v="0.65000000000000013"/>
    <n v="4750"/>
    <n v="3087.5000000000005"/>
    <n v="1235.0000000000002"/>
    <n v="0.4"/>
  </r>
  <r>
    <x v="0"/>
    <n v="1185732"/>
    <x v="109"/>
    <x v="3"/>
    <x v="40"/>
    <s v="Indianapolis"/>
    <x v="0"/>
    <n v="0.5"/>
    <n v="5250"/>
    <n v="2625"/>
    <n v="1050"/>
    <n v="0.4"/>
  </r>
  <r>
    <x v="0"/>
    <n v="1185732"/>
    <x v="109"/>
    <x v="3"/>
    <x v="40"/>
    <s v="Indianapolis"/>
    <x v="1"/>
    <n v="0.45000000000000007"/>
    <n v="3000"/>
    <n v="1350.0000000000002"/>
    <n v="540.00000000000011"/>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0000000000002"/>
    <n v="770.00000000000011"/>
    <n v="0.4"/>
  </r>
  <r>
    <x v="0"/>
    <n v="1185732"/>
    <x v="110"/>
    <x v="3"/>
    <x v="40"/>
    <s v="Indianapolis"/>
    <x v="1"/>
    <n v="0.3000000000000001"/>
    <n v="3500"/>
    <n v="1050.0000000000005"/>
    <n v="420.00000000000023"/>
    <n v="0.4"/>
  </r>
  <r>
    <x v="0"/>
    <n v="1185732"/>
    <x v="110"/>
    <x v="3"/>
    <x v="40"/>
    <s v="Indianapolis"/>
    <x v="2"/>
    <n v="0.25000000000000006"/>
    <n v="2500"/>
    <n v="625.00000000000011"/>
    <n v="250.00000000000006"/>
    <n v="0.4"/>
  </r>
  <r>
    <x v="0"/>
    <n v="1185732"/>
    <x v="110"/>
    <x v="3"/>
    <x v="40"/>
    <s v="Indianapolis"/>
    <x v="3"/>
    <n v="0.25000000000000006"/>
    <n v="2250"/>
    <n v="562.50000000000011"/>
    <n v="225.00000000000006"/>
    <n v="0.4"/>
  </r>
  <r>
    <x v="0"/>
    <n v="1185732"/>
    <x v="110"/>
    <x v="3"/>
    <x v="40"/>
    <s v="Indianapolis"/>
    <x v="4"/>
    <n v="0.35000000000000003"/>
    <n v="2250"/>
    <n v="787.50000000000011"/>
    <n v="315.00000000000006"/>
    <n v="0.4"/>
  </r>
  <r>
    <x v="0"/>
    <n v="1185732"/>
    <x v="110"/>
    <x v="3"/>
    <x v="40"/>
    <s v="Indianapolis"/>
    <x v="5"/>
    <n v="0.4"/>
    <n v="3000"/>
    <n v="1200"/>
    <n v="480"/>
    <n v="0.4"/>
  </r>
  <r>
    <x v="0"/>
    <n v="1185732"/>
    <x v="111"/>
    <x v="3"/>
    <x v="40"/>
    <s v="Indianapolis"/>
    <x v="0"/>
    <n v="0.44999999999999996"/>
    <n v="4250"/>
    <n v="1912.4999999999998"/>
    <n v="765"/>
    <n v="0.4"/>
  </r>
  <r>
    <x v="0"/>
    <n v="1185732"/>
    <x v="111"/>
    <x v="3"/>
    <x v="40"/>
    <s v="Indianapolis"/>
    <x v="1"/>
    <n v="0.35000000000000003"/>
    <n v="2750"/>
    <n v="962.50000000000011"/>
    <n v="385.00000000000006"/>
    <n v="0.4"/>
  </r>
  <r>
    <x v="0"/>
    <n v="1185732"/>
    <x v="111"/>
    <x v="3"/>
    <x v="40"/>
    <s v="Indianapolis"/>
    <x v="2"/>
    <n v="0.35000000000000003"/>
    <n v="1750"/>
    <n v="612.50000000000011"/>
    <n v="245.00000000000006"/>
    <n v="0.4"/>
  </r>
  <r>
    <x v="0"/>
    <n v="1185732"/>
    <x v="111"/>
    <x v="3"/>
    <x v="40"/>
    <s v="Indianapolis"/>
    <x v="3"/>
    <n v="0.35000000000000003"/>
    <n v="1750"/>
    <n v="612.50000000000011"/>
    <n v="245.00000000000006"/>
    <n v="0.4"/>
  </r>
  <r>
    <x v="0"/>
    <n v="1185732"/>
    <x v="111"/>
    <x v="3"/>
    <x v="40"/>
    <s v="Indianapolis"/>
    <x v="4"/>
    <n v="0.44999999999999996"/>
    <n v="1750"/>
    <n v="787.49999999999989"/>
    <n v="315"/>
    <n v="0.4"/>
  </r>
  <r>
    <x v="0"/>
    <n v="1185732"/>
    <x v="111"/>
    <x v="3"/>
    <x v="40"/>
    <s v="Indianapolis"/>
    <x v="5"/>
    <n v="0.49999999999999983"/>
    <n v="3000"/>
    <n v="1499.9999999999995"/>
    <n v="599.99999999999989"/>
    <n v="0.4"/>
  </r>
  <r>
    <x v="0"/>
    <n v="1185732"/>
    <x v="112"/>
    <x v="3"/>
    <x v="40"/>
    <s v="Indianapolis"/>
    <x v="0"/>
    <n v="0.44999999999999996"/>
    <n v="4500"/>
    <n v="2024.9999999999998"/>
    <n v="810"/>
    <n v="0.4"/>
  </r>
  <r>
    <x v="0"/>
    <n v="1185732"/>
    <x v="112"/>
    <x v="3"/>
    <x v="40"/>
    <s v="Indianapolis"/>
    <x v="1"/>
    <n v="0.35000000000000003"/>
    <n v="3500"/>
    <n v="1225.0000000000002"/>
    <n v="490.00000000000011"/>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0000000000002"/>
    <n v="770.00000000000011"/>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000000000002"/>
    <n v="595.00000000000011"/>
    <n v="0.4"/>
  </r>
  <r>
    <x v="0"/>
    <n v="1185732"/>
    <x v="145"/>
    <x v="0"/>
    <x v="41"/>
    <s v="Charleston"/>
    <x v="1"/>
    <n v="0.35000000000000003"/>
    <n v="2250"/>
    <n v="787.50000000000011"/>
    <n v="275.625"/>
    <n v="0.35"/>
  </r>
  <r>
    <x v="0"/>
    <n v="1185732"/>
    <x v="145"/>
    <x v="0"/>
    <x v="41"/>
    <s v="Charleston"/>
    <x v="2"/>
    <n v="0.25000000000000006"/>
    <n v="2250"/>
    <n v="562.50000000000011"/>
    <n v="196.87500000000003"/>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0000000000011"/>
    <n v="236.25000000000003"/>
    <n v="0.3"/>
  </r>
  <r>
    <x v="0"/>
    <n v="1185732"/>
    <x v="216"/>
    <x v="0"/>
    <x v="41"/>
    <s v="Charleston"/>
    <x v="0"/>
    <n v="0.35000000000000003"/>
    <n v="4750"/>
    <n v="1662.5000000000002"/>
    <n v="665.00000000000011"/>
    <n v="0.4"/>
  </r>
  <r>
    <x v="0"/>
    <n v="1185732"/>
    <x v="216"/>
    <x v="0"/>
    <x v="41"/>
    <s v="Charleston"/>
    <x v="1"/>
    <n v="0.35000000000000003"/>
    <n v="1250"/>
    <n v="437.50000000000006"/>
    <n v="153.125"/>
    <n v="0.35"/>
  </r>
  <r>
    <x v="0"/>
    <n v="1185732"/>
    <x v="216"/>
    <x v="0"/>
    <x v="41"/>
    <s v="Charleston"/>
    <x v="2"/>
    <n v="0.25000000000000006"/>
    <n v="1750"/>
    <n v="437.50000000000011"/>
    <n v="153.12500000000003"/>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0000000000011"/>
    <n v="236.25000000000003"/>
    <n v="0.3"/>
  </r>
  <r>
    <x v="0"/>
    <n v="1185732"/>
    <x v="250"/>
    <x v="0"/>
    <x v="41"/>
    <s v="Charleston"/>
    <x v="0"/>
    <n v="0.35000000000000003"/>
    <n v="4450"/>
    <n v="1557.5000000000002"/>
    <n v="623.00000000000011"/>
    <n v="0.4"/>
  </r>
  <r>
    <x v="0"/>
    <n v="1185732"/>
    <x v="250"/>
    <x v="0"/>
    <x v="41"/>
    <s v="Charleston"/>
    <x v="1"/>
    <n v="0.35000000000000003"/>
    <n v="1500"/>
    <n v="525"/>
    <n v="183.75"/>
    <n v="0.35"/>
  </r>
  <r>
    <x v="0"/>
    <n v="1185732"/>
    <x v="250"/>
    <x v="0"/>
    <x v="41"/>
    <s v="Charleston"/>
    <x v="2"/>
    <n v="0.25000000000000006"/>
    <n v="1750"/>
    <n v="437.50000000000011"/>
    <n v="153.12500000000003"/>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0000000000011"/>
    <n v="183.75000000000003"/>
    <n v="0.3"/>
  </r>
  <r>
    <x v="0"/>
    <n v="1185732"/>
    <x v="251"/>
    <x v="0"/>
    <x v="41"/>
    <s v="Charleston"/>
    <x v="0"/>
    <n v="0.35000000000000003"/>
    <n v="4250"/>
    <n v="1487.5000000000002"/>
    <n v="595.00000000000011"/>
    <n v="0.4"/>
  </r>
  <r>
    <x v="0"/>
    <n v="1185732"/>
    <x v="251"/>
    <x v="0"/>
    <x v="41"/>
    <s v="Charleston"/>
    <x v="1"/>
    <n v="0.35000000000000003"/>
    <n v="1250"/>
    <n v="437.50000000000006"/>
    <n v="153.125"/>
    <n v="0.35"/>
  </r>
  <r>
    <x v="0"/>
    <n v="1185732"/>
    <x v="251"/>
    <x v="0"/>
    <x v="41"/>
    <s v="Charleston"/>
    <x v="2"/>
    <n v="0.25000000000000006"/>
    <n v="1250"/>
    <n v="312.50000000000006"/>
    <n v="109.37500000000001"/>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00000000000011"/>
    <n v="210.00000000000003"/>
    <n v="0.3"/>
  </r>
  <r>
    <x v="0"/>
    <n v="1185732"/>
    <x v="252"/>
    <x v="0"/>
    <x v="41"/>
    <s v="Charleston"/>
    <x v="0"/>
    <n v="0.49999999999999994"/>
    <n v="4700"/>
    <n v="2349.9999999999995"/>
    <n v="939.99999999999989"/>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4.99999999999989"/>
    <n v="187.49999999999997"/>
    <n v="0.3"/>
  </r>
  <r>
    <x v="0"/>
    <n v="1185732"/>
    <x v="252"/>
    <x v="0"/>
    <x v="41"/>
    <s v="Charleston"/>
    <x v="5"/>
    <n v="0.54999999999999993"/>
    <n v="2500"/>
    <n v="1374.9999999999998"/>
    <n v="412.49999999999994"/>
    <n v="0.3"/>
  </r>
  <r>
    <x v="0"/>
    <n v="1185732"/>
    <x v="220"/>
    <x v="0"/>
    <x v="41"/>
    <s v="Charleston"/>
    <x v="0"/>
    <n v="0.49999999999999994"/>
    <n v="5000"/>
    <n v="2499.9999999999995"/>
    <n v="999.99999999999989"/>
    <n v="0.4"/>
  </r>
  <r>
    <x v="0"/>
    <n v="1185732"/>
    <x v="220"/>
    <x v="0"/>
    <x v="41"/>
    <s v="Charleston"/>
    <x v="1"/>
    <n v="0.45"/>
    <n v="2500"/>
    <n v="1125"/>
    <n v="393.75"/>
    <n v="0.35"/>
  </r>
  <r>
    <x v="0"/>
    <n v="1185732"/>
    <x v="220"/>
    <x v="0"/>
    <x v="41"/>
    <s v="Charleston"/>
    <x v="2"/>
    <n v="0.4"/>
    <n v="1750"/>
    <n v="700"/>
    <n v="244.99999999999997"/>
    <n v="0.35"/>
  </r>
  <r>
    <x v="0"/>
    <n v="1185732"/>
    <x v="220"/>
    <x v="0"/>
    <x v="41"/>
    <s v="Charleston"/>
    <x v="3"/>
    <n v="0.4"/>
    <n v="1500"/>
    <n v="600"/>
    <n v="210"/>
    <n v="0.35"/>
  </r>
  <r>
    <x v="0"/>
    <n v="1185732"/>
    <x v="220"/>
    <x v="0"/>
    <x v="41"/>
    <s v="Charleston"/>
    <x v="4"/>
    <n v="0.49999999999999994"/>
    <n v="1500"/>
    <n v="749.99999999999989"/>
    <n v="224.99999999999997"/>
    <n v="0.3"/>
  </r>
  <r>
    <x v="0"/>
    <n v="1185732"/>
    <x v="220"/>
    <x v="0"/>
    <x v="41"/>
    <s v="Charleston"/>
    <x v="5"/>
    <n v="0.54999999999999993"/>
    <n v="3000"/>
    <n v="1649.9999999999998"/>
    <n v="494.99999999999989"/>
    <n v="0.3"/>
  </r>
  <r>
    <x v="0"/>
    <n v="1185732"/>
    <x v="253"/>
    <x v="0"/>
    <x v="41"/>
    <s v="Charleston"/>
    <x v="0"/>
    <n v="0.49999999999999994"/>
    <n v="5250"/>
    <n v="2624.9999999999995"/>
    <n v="1049.9999999999998"/>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4.99999999999989"/>
    <n v="262.49999999999994"/>
    <n v="0.3"/>
  </r>
  <r>
    <x v="0"/>
    <n v="1185732"/>
    <x v="253"/>
    <x v="0"/>
    <x v="41"/>
    <s v="Charleston"/>
    <x v="5"/>
    <n v="0.54999999999999993"/>
    <n v="3500"/>
    <n v="1924.9999999999998"/>
    <n v="577.49999999999989"/>
    <n v="0.3"/>
  </r>
  <r>
    <x v="0"/>
    <n v="1185732"/>
    <x v="254"/>
    <x v="0"/>
    <x v="41"/>
    <s v="Charleston"/>
    <x v="0"/>
    <n v="0.49999999999999994"/>
    <n v="5000"/>
    <n v="2499.9999999999995"/>
    <n v="999.99999999999989"/>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4.99999999999989"/>
    <n v="187.49999999999997"/>
    <n v="0.3"/>
  </r>
  <r>
    <x v="0"/>
    <n v="1185732"/>
    <x v="254"/>
    <x v="0"/>
    <x v="41"/>
    <s v="Charleston"/>
    <x v="5"/>
    <n v="0.54999999999999993"/>
    <n v="3000"/>
    <n v="1649.9999999999998"/>
    <n v="494.99999999999989"/>
    <n v="0.3"/>
  </r>
  <r>
    <x v="0"/>
    <n v="1185732"/>
    <x v="255"/>
    <x v="0"/>
    <x v="41"/>
    <s v="Charleston"/>
    <x v="0"/>
    <n v="0.49999999999999994"/>
    <n v="4250"/>
    <n v="2124.9999999999995"/>
    <n v="849.99999999999989"/>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499.99999999999994"/>
    <n v="149.99999999999997"/>
    <n v="0.3"/>
  </r>
  <r>
    <x v="0"/>
    <n v="1185732"/>
    <x v="255"/>
    <x v="0"/>
    <x v="41"/>
    <s v="Charleston"/>
    <x v="5"/>
    <n v="0.54999999999999993"/>
    <n v="2000"/>
    <n v="1099.9999999999998"/>
    <n v="329.99999999999994"/>
    <n v="0.3"/>
  </r>
  <r>
    <x v="0"/>
    <n v="1185732"/>
    <x v="224"/>
    <x v="0"/>
    <x v="41"/>
    <s v="Charleston"/>
    <x v="0"/>
    <n v="0.54999999999999993"/>
    <n v="3750"/>
    <n v="2062.4999999999995"/>
    <n v="824.99999999999989"/>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299.9999999999998"/>
    <n v="389.99999999999994"/>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4999999999998"/>
    <n v="438.74999999999994"/>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4999999999998"/>
    <n v="536.24999999999989"/>
    <n v="0.3"/>
  </r>
  <r>
    <x v="0"/>
    <n v="1185732"/>
    <x v="102"/>
    <x v="0"/>
    <x v="42"/>
    <s v="Baltimore"/>
    <x v="0"/>
    <n v="0.4"/>
    <n v="5250"/>
    <n v="2100"/>
    <n v="735"/>
    <n v="0.35"/>
  </r>
  <r>
    <x v="0"/>
    <n v="1185732"/>
    <x v="102"/>
    <x v="0"/>
    <x v="42"/>
    <s v="Baltimore"/>
    <x v="1"/>
    <n v="0.4"/>
    <n v="3250"/>
    <n v="1300"/>
    <n v="454.99999999999994"/>
    <n v="0.35"/>
  </r>
  <r>
    <x v="0"/>
    <n v="1185732"/>
    <x v="102"/>
    <x v="0"/>
    <x v="42"/>
    <s v="Baltimore"/>
    <x v="2"/>
    <n v="0.30000000000000004"/>
    <n v="3250"/>
    <n v="975.00000000000011"/>
    <n v="390.00000000000006"/>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00000000000011"/>
    <n v="330.00000000000006"/>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00000000000011"/>
    <n v="330.00000000000006"/>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00000000000011"/>
    <n v="270.00000000000006"/>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4.9999999999995"/>
    <n v="1097.2499999999998"/>
    <n v="0.35"/>
  </r>
  <r>
    <x v="0"/>
    <n v="1185732"/>
    <x v="236"/>
    <x v="0"/>
    <x v="42"/>
    <s v="Baltimore"/>
    <x v="1"/>
    <n v="0.5"/>
    <n v="2750"/>
    <n v="1375"/>
    <n v="481.24999999999994"/>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4999999999998"/>
    <n v="453.74999999999994"/>
    <n v="0.3"/>
  </r>
  <r>
    <x v="0"/>
    <n v="1185732"/>
    <x v="236"/>
    <x v="0"/>
    <x v="42"/>
    <s v="Baltimore"/>
    <x v="5"/>
    <n v="0.6"/>
    <n v="4000"/>
    <n v="2400"/>
    <n v="960"/>
    <n v="0.4"/>
  </r>
  <r>
    <x v="0"/>
    <n v="1185732"/>
    <x v="41"/>
    <x v="0"/>
    <x v="42"/>
    <s v="Baltimore"/>
    <x v="0"/>
    <n v="0.54999999999999993"/>
    <n v="6500"/>
    <n v="3574.9999999999995"/>
    <n v="1251.2499999999998"/>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49.9999999999998"/>
    <n v="494.99999999999989"/>
    <n v="0.3"/>
  </r>
  <r>
    <x v="0"/>
    <n v="1185732"/>
    <x v="41"/>
    <x v="0"/>
    <x v="42"/>
    <s v="Baltimore"/>
    <x v="5"/>
    <n v="0.6"/>
    <n v="4500"/>
    <n v="2700"/>
    <n v="1080"/>
    <n v="0.4"/>
  </r>
  <r>
    <x v="0"/>
    <n v="1185732"/>
    <x v="260"/>
    <x v="0"/>
    <x v="42"/>
    <s v="Baltimore"/>
    <x v="0"/>
    <n v="0.54999999999999993"/>
    <n v="6750"/>
    <n v="3712.4999999999995"/>
    <n v="1299.3749999999998"/>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4999999999998"/>
    <n v="536.24999999999989"/>
    <n v="0.3"/>
  </r>
  <r>
    <x v="0"/>
    <n v="1185732"/>
    <x v="260"/>
    <x v="0"/>
    <x v="42"/>
    <s v="Baltimore"/>
    <x v="5"/>
    <n v="0.6"/>
    <n v="5000"/>
    <n v="3000"/>
    <n v="1200"/>
    <n v="0.4"/>
  </r>
  <r>
    <x v="0"/>
    <n v="1185732"/>
    <x v="261"/>
    <x v="0"/>
    <x v="42"/>
    <s v="Baltimore"/>
    <x v="0"/>
    <n v="0.54999999999999993"/>
    <n v="6500"/>
    <n v="3574.9999999999995"/>
    <n v="1251.2499999999998"/>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4999999999998"/>
    <n v="371.24999999999994"/>
    <n v="0.3"/>
  </r>
  <r>
    <x v="0"/>
    <n v="1185732"/>
    <x v="261"/>
    <x v="0"/>
    <x v="42"/>
    <s v="Baltimore"/>
    <x v="5"/>
    <n v="0.6"/>
    <n v="4000"/>
    <n v="2400"/>
    <n v="960"/>
    <n v="0.4"/>
  </r>
  <r>
    <x v="0"/>
    <n v="1185732"/>
    <x v="239"/>
    <x v="0"/>
    <x v="42"/>
    <s v="Baltimore"/>
    <x v="0"/>
    <n v="0.54999999999999993"/>
    <n v="5250"/>
    <n v="2887.4999999999995"/>
    <n v="1010.6249999999998"/>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099.9999999999998"/>
    <n v="329.99999999999994"/>
    <n v="0.3"/>
  </r>
  <r>
    <x v="0"/>
    <n v="1185732"/>
    <x v="239"/>
    <x v="0"/>
    <x v="42"/>
    <s v="Baltimore"/>
    <x v="5"/>
    <n v="0.6"/>
    <n v="3000"/>
    <n v="1800"/>
    <n v="720"/>
    <n v="0.4"/>
  </r>
  <r>
    <x v="0"/>
    <n v="1185732"/>
    <x v="45"/>
    <x v="0"/>
    <x v="42"/>
    <s v="Baltimore"/>
    <x v="0"/>
    <n v="0.6"/>
    <n v="4750"/>
    <n v="2850"/>
    <n v="997.49999999999989"/>
    <n v="0.35"/>
  </r>
  <r>
    <x v="0"/>
    <n v="1185732"/>
    <x v="45"/>
    <x v="0"/>
    <x v="42"/>
    <s v="Baltimore"/>
    <x v="1"/>
    <n v="0.55000000000000004"/>
    <n v="3000"/>
    <n v="1650.0000000000002"/>
    <n v="577.5"/>
    <n v="0.35"/>
  </r>
  <r>
    <x v="0"/>
    <n v="1185732"/>
    <x v="45"/>
    <x v="0"/>
    <x v="42"/>
    <s v="Baltimore"/>
    <x v="2"/>
    <n v="0.55000000000000004"/>
    <n v="2000"/>
    <n v="1100"/>
    <n v="440"/>
    <n v="0.4"/>
  </r>
  <r>
    <x v="0"/>
    <n v="1185732"/>
    <x v="45"/>
    <x v="0"/>
    <x v="42"/>
    <s v="Baltimore"/>
    <x v="3"/>
    <n v="0.55000000000000004"/>
    <n v="1750"/>
    <n v="962.50000000000011"/>
    <n v="385.00000000000006"/>
    <n v="0.4"/>
  </r>
  <r>
    <x v="0"/>
    <n v="1185732"/>
    <x v="45"/>
    <x v="0"/>
    <x v="42"/>
    <s v="Baltimore"/>
    <x v="4"/>
    <n v="0.65"/>
    <n v="1750"/>
    <n v="1137.5"/>
    <n v="341.25"/>
    <n v="0.3"/>
  </r>
  <r>
    <x v="0"/>
    <n v="1185732"/>
    <x v="45"/>
    <x v="0"/>
    <x v="42"/>
    <s v="Baltimore"/>
    <x v="5"/>
    <n v="0.7"/>
    <n v="3000"/>
    <n v="2100"/>
    <n v="840"/>
    <n v="0.4"/>
  </r>
  <r>
    <x v="0"/>
    <n v="1185732"/>
    <x v="262"/>
    <x v="0"/>
    <x v="42"/>
    <s v="Baltimore"/>
    <x v="0"/>
    <n v="0.65"/>
    <n v="4500"/>
    <n v="2925"/>
    <n v="1023.7499999999999"/>
    <n v="0.35"/>
  </r>
  <r>
    <x v="0"/>
    <n v="1185732"/>
    <x v="262"/>
    <x v="0"/>
    <x v="42"/>
    <s v="Baltimore"/>
    <x v="1"/>
    <n v="0.55000000000000004"/>
    <n v="3250"/>
    <n v="1787.5000000000002"/>
    <n v="625.625"/>
    <n v="0.35"/>
  </r>
  <r>
    <x v="0"/>
    <n v="1185732"/>
    <x v="262"/>
    <x v="0"/>
    <x v="42"/>
    <s v="Baltimore"/>
    <x v="2"/>
    <n v="0.55000000000000004"/>
    <n v="3200"/>
    <n v="1760.0000000000002"/>
    <n v="704.00000000000011"/>
    <n v="0.4"/>
  </r>
  <r>
    <x v="0"/>
    <n v="1185732"/>
    <x v="262"/>
    <x v="0"/>
    <x v="42"/>
    <s v="Baltimore"/>
    <x v="3"/>
    <n v="0.55000000000000004"/>
    <n v="3000"/>
    <n v="1650.0000000000002"/>
    <n v="660.00000000000011"/>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000000000002"/>
    <n v="715.00000000000011"/>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000000000002"/>
    <n v="581.875"/>
    <n v="0.35"/>
  </r>
  <r>
    <x v="0"/>
    <n v="1185732"/>
    <x v="136"/>
    <x v="0"/>
    <x v="43"/>
    <s v="Wilmington"/>
    <x v="1"/>
    <n v="0.35000000000000003"/>
    <n v="2750"/>
    <n v="962.50000000000011"/>
    <n v="336.875"/>
    <n v="0.35"/>
  </r>
  <r>
    <x v="0"/>
    <n v="1185732"/>
    <x v="136"/>
    <x v="0"/>
    <x v="43"/>
    <s v="Wilmington"/>
    <x v="2"/>
    <n v="0.25000000000000006"/>
    <n v="2750"/>
    <n v="687.50000000000011"/>
    <n v="275.00000000000006"/>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0000000000011"/>
    <n v="385.00000000000006"/>
    <n v="0.4"/>
  </r>
  <r>
    <x v="0"/>
    <n v="1185732"/>
    <x v="264"/>
    <x v="0"/>
    <x v="43"/>
    <s v="Wilmington"/>
    <x v="0"/>
    <n v="0.35000000000000003"/>
    <n v="5250"/>
    <n v="1837.5000000000002"/>
    <n v="643.125"/>
    <n v="0.35"/>
  </r>
  <r>
    <x v="0"/>
    <n v="1185732"/>
    <x v="264"/>
    <x v="0"/>
    <x v="43"/>
    <s v="Wilmington"/>
    <x v="1"/>
    <n v="0.35000000000000003"/>
    <n v="1750"/>
    <n v="612.50000000000011"/>
    <n v="214.37500000000003"/>
    <n v="0.35"/>
  </r>
  <r>
    <x v="0"/>
    <n v="1185732"/>
    <x v="264"/>
    <x v="0"/>
    <x v="43"/>
    <s v="Wilmington"/>
    <x v="2"/>
    <n v="0.25000000000000006"/>
    <n v="2250"/>
    <n v="562.50000000000011"/>
    <n v="225.00000000000006"/>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0000000000011"/>
    <n v="385.00000000000006"/>
    <n v="0.4"/>
  </r>
  <r>
    <x v="0"/>
    <n v="1185732"/>
    <x v="173"/>
    <x v="0"/>
    <x v="43"/>
    <s v="Wilmington"/>
    <x v="0"/>
    <n v="0.35000000000000003"/>
    <n v="4950"/>
    <n v="1732.5000000000002"/>
    <n v="606.375"/>
    <n v="0.35"/>
  </r>
  <r>
    <x v="0"/>
    <n v="1185732"/>
    <x v="173"/>
    <x v="0"/>
    <x v="43"/>
    <s v="Wilmington"/>
    <x v="1"/>
    <n v="0.35000000000000003"/>
    <n v="2000"/>
    <n v="700.00000000000011"/>
    <n v="245.00000000000003"/>
    <n v="0.35"/>
  </r>
  <r>
    <x v="0"/>
    <n v="1185732"/>
    <x v="173"/>
    <x v="0"/>
    <x v="43"/>
    <s v="Wilmington"/>
    <x v="2"/>
    <n v="0.25000000000000006"/>
    <n v="2250"/>
    <n v="562.50000000000011"/>
    <n v="225.00000000000006"/>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0000000000011"/>
    <n v="315.00000000000006"/>
    <n v="0.4"/>
  </r>
  <r>
    <x v="0"/>
    <n v="1185732"/>
    <x v="265"/>
    <x v="0"/>
    <x v="43"/>
    <s v="Wilmington"/>
    <x v="0"/>
    <n v="0.35000000000000003"/>
    <n v="4750"/>
    <n v="1662.5000000000002"/>
    <n v="581.875"/>
    <n v="0.35"/>
  </r>
  <r>
    <x v="0"/>
    <n v="1185732"/>
    <x v="265"/>
    <x v="0"/>
    <x v="43"/>
    <s v="Wilmington"/>
    <x v="1"/>
    <n v="0.35000000000000003"/>
    <n v="1750"/>
    <n v="612.50000000000011"/>
    <n v="214.37500000000003"/>
    <n v="0.35"/>
  </r>
  <r>
    <x v="0"/>
    <n v="1185732"/>
    <x v="265"/>
    <x v="0"/>
    <x v="43"/>
    <s v="Wilmington"/>
    <x v="2"/>
    <n v="0.25000000000000006"/>
    <n v="1750"/>
    <n v="437.50000000000011"/>
    <n v="175.00000000000006"/>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00000000000011"/>
    <n v="350.00000000000006"/>
    <n v="0.4"/>
  </r>
  <r>
    <x v="0"/>
    <n v="1185732"/>
    <x v="61"/>
    <x v="0"/>
    <x v="43"/>
    <s v="Wilmington"/>
    <x v="0"/>
    <n v="0.49999999999999994"/>
    <n v="5200"/>
    <n v="2599.9999999999995"/>
    <n v="909.99999999999977"/>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4.9999999999998"/>
    <n v="337.49999999999994"/>
    <n v="0.3"/>
  </r>
  <r>
    <x v="0"/>
    <n v="1185732"/>
    <x v="61"/>
    <x v="0"/>
    <x v="43"/>
    <s v="Wilmington"/>
    <x v="5"/>
    <n v="0.54999999999999993"/>
    <n v="3500"/>
    <n v="1924.9999999999998"/>
    <n v="770"/>
    <n v="0.4"/>
  </r>
  <r>
    <x v="0"/>
    <n v="1185732"/>
    <x v="266"/>
    <x v="0"/>
    <x v="43"/>
    <s v="Wilmington"/>
    <x v="0"/>
    <n v="0.49999999999999994"/>
    <n v="6000"/>
    <n v="2999.9999999999995"/>
    <n v="1049.9999999999998"/>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49.9999999999998"/>
    <n v="374.99999999999994"/>
    <n v="0.3"/>
  </r>
  <r>
    <x v="0"/>
    <n v="1185732"/>
    <x v="266"/>
    <x v="0"/>
    <x v="43"/>
    <s v="Wilmington"/>
    <x v="5"/>
    <n v="0.54999999999999993"/>
    <n v="4000"/>
    <n v="2199.9999999999995"/>
    <n v="879.99999999999989"/>
    <n v="0.4"/>
  </r>
  <r>
    <x v="0"/>
    <n v="1185732"/>
    <x v="176"/>
    <x v="0"/>
    <x v="43"/>
    <s v="Wilmington"/>
    <x v="0"/>
    <n v="0.49999999999999994"/>
    <n v="6250"/>
    <n v="3124.9999999999995"/>
    <n v="1093.7499999999998"/>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4.9999999999998"/>
    <n v="412.49999999999994"/>
    <n v="0.3"/>
  </r>
  <r>
    <x v="0"/>
    <n v="1185732"/>
    <x v="176"/>
    <x v="0"/>
    <x v="43"/>
    <s v="Wilmington"/>
    <x v="5"/>
    <n v="0.54999999999999993"/>
    <n v="4500"/>
    <n v="2474.9999999999995"/>
    <n v="989.99999999999989"/>
    <n v="0.4"/>
  </r>
  <r>
    <x v="0"/>
    <n v="1185732"/>
    <x v="117"/>
    <x v="0"/>
    <x v="43"/>
    <s v="Wilmington"/>
    <x v="0"/>
    <n v="0.49999999999999994"/>
    <n v="6000"/>
    <n v="2999.9999999999995"/>
    <n v="1049.9999999999998"/>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4.99999999999989"/>
    <n v="262.49999999999994"/>
    <n v="0.3"/>
  </r>
  <r>
    <x v="0"/>
    <n v="1185732"/>
    <x v="117"/>
    <x v="0"/>
    <x v="43"/>
    <s v="Wilmington"/>
    <x v="5"/>
    <n v="0.54999999999999993"/>
    <n v="3500"/>
    <n v="1924.9999999999998"/>
    <n v="770"/>
    <n v="0.4"/>
  </r>
  <r>
    <x v="0"/>
    <n v="1185732"/>
    <x v="63"/>
    <x v="0"/>
    <x v="43"/>
    <s v="Wilmington"/>
    <x v="0"/>
    <n v="0.49999999999999994"/>
    <n v="4750"/>
    <n v="2374.9999999999995"/>
    <n v="831.24999999999977"/>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49.99999999999989"/>
    <n v="224.99999999999997"/>
    <n v="0.3"/>
  </r>
  <r>
    <x v="0"/>
    <n v="1185732"/>
    <x v="63"/>
    <x v="0"/>
    <x v="43"/>
    <s v="Wilmington"/>
    <x v="5"/>
    <n v="0.54999999999999993"/>
    <n v="2500"/>
    <n v="1374.9999999999998"/>
    <n v="549.99999999999989"/>
    <n v="0.4"/>
  </r>
  <r>
    <x v="0"/>
    <n v="1185732"/>
    <x v="267"/>
    <x v="0"/>
    <x v="43"/>
    <s v="Wilmington"/>
    <x v="0"/>
    <n v="0.54999999999999993"/>
    <n v="4250"/>
    <n v="2337.4999999999995"/>
    <n v="818.12499999999977"/>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4.9999999999998"/>
    <n v="650"/>
    <n v="0.4"/>
  </r>
  <r>
    <x v="0"/>
    <n v="1185732"/>
    <x v="268"/>
    <x v="0"/>
    <x v="43"/>
    <s v="Wilmington"/>
    <x v="0"/>
    <n v="0.6"/>
    <n v="4000"/>
    <n v="2400"/>
    <n v="840"/>
    <n v="0.35"/>
  </r>
  <r>
    <x v="0"/>
    <n v="1185732"/>
    <x v="268"/>
    <x v="0"/>
    <x v="43"/>
    <s v="Wilmington"/>
    <x v="1"/>
    <n v="0.5"/>
    <n v="2750"/>
    <n v="1375"/>
    <n v="481.24999999999994"/>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4999999999995"/>
    <n v="844.99999999999989"/>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4999999999995"/>
    <n v="974.99999999999989"/>
    <n v="0.4"/>
  </r>
  <r>
    <x v="0"/>
    <n v="1185732"/>
    <x v="48"/>
    <x v="0"/>
    <x v="44"/>
    <s v="Newark"/>
    <x v="0"/>
    <n v="0.4"/>
    <n v="5000"/>
    <n v="2000"/>
    <n v="800"/>
    <n v="0.4"/>
  </r>
  <r>
    <x v="0"/>
    <n v="1185732"/>
    <x v="48"/>
    <x v="0"/>
    <x v="44"/>
    <s v="Newark"/>
    <x v="1"/>
    <n v="0.4"/>
    <n v="3000"/>
    <n v="1200"/>
    <n v="480"/>
    <n v="0.4"/>
  </r>
  <r>
    <x v="0"/>
    <n v="1185732"/>
    <x v="48"/>
    <x v="0"/>
    <x v="44"/>
    <s v="Newark"/>
    <x v="2"/>
    <n v="0.30000000000000004"/>
    <n v="3000"/>
    <n v="900.00000000000011"/>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00000000000011"/>
    <n v="225.00000000000003"/>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00000000000011"/>
    <n v="225.00000000000003"/>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00000000000011"/>
    <n v="180.00000000000003"/>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4999999999995"/>
    <n v="1198.9999999999998"/>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4.9999999999998"/>
    <n v="412.49999999999994"/>
    <n v="0.3"/>
  </r>
  <r>
    <x v="0"/>
    <n v="1185732"/>
    <x v="51"/>
    <x v="0"/>
    <x v="44"/>
    <s v="Newark"/>
    <x v="5"/>
    <n v="0.6"/>
    <n v="3750"/>
    <n v="2250"/>
    <n v="787.5"/>
    <n v="0.35"/>
  </r>
  <r>
    <x v="0"/>
    <n v="1185732"/>
    <x v="52"/>
    <x v="0"/>
    <x v="44"/>
    <s v="Newark"/>
    <x v="0"/>
    <n v="0.54999999999999993"/>
    <n v="6250"/>
    <n v="3437.499999999999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4999999999998"/>
    <n v="453.74999999999994"/>
    <n v="0.3"/>
  </r>
  <r>
    <x v="0"/>
    <n v="1185732"/>
    <x v="52"/>
    <x v="0"/>
    <x v="44"/>
    <s v="Newark"/>
    <x v="5"/>
    <n v="0.6"/>
    <n v="4250"/>
    <n v="2550"/>
    <n v="892.5"/>
    <n v="0.35"/>
  </r>
  <r>
    <x v="0"/>
    <n v="1185732"/>
    <x v="18"/>
    <x v="0"/>
    <x v="44"/>
    <s v="Newark"/>
    <x v="0"/>
    <n v="0.54999999999999993"/>
    <n v="6500"/>
    <n v="3574.999999999999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49.9999999999998"/>
    <n v="494.99999999999989"/>
    <n v="0.3"/>
  </r>
  <r>
    <x v="0"/>
    <n v="1185732"/>
    <x v="18"/>
    <x v="0"/>
    <x v="44"/>
    <s v="Newark"/>
    <x v="5"/>
    <n v="0.6"/>
    <n v="4750"/>
    <n v="2850"/>
    <n v="997.49999999999989"/>
    <n v="0.35"/>
  </r>
  <r>
    <x v="0"/>
    <n v="1185732"/>
    <x v="53"/>
    <x v="0"/>
    <x v="44"/>
    <s v="Newark"/>
    <x v="0"/>
    <n v="0.54999999999999993"/>
    <n v="6250"/>
    <n v="3437.499999999999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099.9999999999998"/>
    <n v="329.99999999999994"/>
    <n v="0.3"/>
  </r>
  <r>
    <x v="0"/>
    <n v="1185732"/>
    <x v="53"/>
    <x v="0"/>
    <x v="44"/>
    <s v="Newark"/>
    <x v="5"/>
    <n v="0.6"/>
    <n v="3750"/>
    <n v="2250"/>
    <n v="787.5"/>
    <n v="0.35"/>
  </r>
  <r>
    <x v="0"/>
    <n v="1185732"/>
    <x v="54"/>
    <x v="0"/>
    <x v="44"/>
    <s v="Newark"/>
    <x v="0"/>
    <n v="0.54999999999999993"/>
    <n v="5000"/>
    <n v="2749.9999999999995"/>
    <n v="1099.9999999999998"/>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49999999999989"/>
    <n v="288.74999999999994"/>
    <n v="0.3"/>
  </r>
  <r>
    <x v="0"/>
    <n v="1185732"/>
    <x v="54"/>
    <x v="0"/>
    <x v="44"/>
    <s v="Newark"/>
    <x v="5"/>
    <n v="0.6"/>
    <n v="2750"/>
    <n v="1650"/>
    <n v="577.5"/>
    <n v="0.35"/>
  </r>
  <r>
    <x v="0"/>
    <n v="1185732"/>
    <x v="55"/>
    <x v="0"/>
    <x v="44"/>
    <s v="Newark"/>
    <x v="0"/>
    <n v="0.6"/>
    <n v="4500"/>
    <n v="2700"/>
    <n v="1080"/>
    <n v="0.4"/>
  </r>
  <r>
    <x v="0"/>
    <n v="1185732"/>
    <x v="55"/>
    <x v="0"/>
    <x v="44"/>
    <s v="Newark"/>
    <x v="1"/>
    <n v="0.55000000000000004"/>
    <n v="2750"/>
    <n v="1512.5000000000002"/>
    <n v="605.00000000000011"/>
    <n v="0.4"/>
  </r>
  <r>
    <x v="0"/>
    <n v="1185732"/>
    <x v="55"/>
    <x v="0"/>
    <x v="44"/>
    <s v="Newark"/>
    <x v="2"/>
    <n v="0.55000000000000004"/>
    <n v="1750"/>
    <n v="962.50000000000011"/>
    <n v="288.75"/>
    <n v="0.3"/>
  </r>
  <r>
    <x v="0"/>
    <n v="1185732"/>
    <x v="55"/>
    <x v="0"/>
    <x v="44"/>
    <s v="Newark"/>
    <x v="3"/>
    <n v="0.55000000000000004"/>
    <n v="1500"/>
    <n v="825.00000000000011"/>
    <n v="247.50000000000003"/>
    <n v="0.3"/>
  </r>
  <r>
    <x v="0"/>
    <n v="1185732"/>
    <x v="55"/>
    <x v="0"/>
    <x v="44"/>
    <s v="Newark"/>
    <x v="4"/>
    <n v="0.65"/>
    <n v="1500"/>
    <n v="975"/>
    <n v="292.5"/>
    <n v="0.3"/>
  </r>
  <r>
    <x v="0"/>
    <n v="1185732"/>
    <x v="55"/>
    <x v="0"/>
    <x v="44"/>
    <s v="Newark"/>
    <x v="5"/>
    <n v="0.7"/>
    <n v="2750"/>
    <n v="1924.9999999999998"/>
    <n v="673.74999999999989"/>
    <n v="0.35"/>
  </r>
  <r>
    <x v="0"/>
    <n v="1185732"/>
    <x v="56"/>
    <x v="0"/>
    <x v="44"/>
    <s v="Newark"/>
    <x v="0"/>
    <n v="0.65"/>
    <n v="4250"/>
    <n v="2762.5"/>
    <n v="1105"/>
    <n v="0.4"/>
  </r>
  <r>
    <x v="0"/>
    <n v="1185732"/>
    <x v="56"/>
    <x v="0"/>
    <x v="44"/>
    <s v="Newark"/>
    <x v="1"/>
    <n v="0.55000000000000004"/>
    <n v="3000"/>
    <n v="1650.0000000000002"/>
    <n v="660.00000000000011"/>
    <n v="0.4"/>
  </r>
  <r>
    <x v="0"/>
    <n v="1185732"/>
    <x v="56"/>
    <x v="0"/>
    <x v="44"/>
    <s v="Newark"/>
    <x v="2"/>
    <n v="0.55000000000000004"/>
    <n v="2950"/>
    <n v="1622.5000000000002"/>
    <n v="486.75000000000006"/>
    <n v="0.3"/>
  </r>
  <r>
    <x v="0"/>
    <n v="1185732"/>
    <x v="56"/>
    <x v="0"/>
    <x v="44"/>
    <s v="Newark"/>
    <x v="3"/>
    <n v="0.55000000000000004"/>
    <n v="2750"/>
    <n v="1512.5000000000002"/>
    <n v="453.75000000000006"/>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0000000000002"/>
    <n v="577.5"/>
    <n v="0.3"/>
  </r>
  <r>
    <x v="0"/>
    <n v="1185732"/>
    <x v="57"/>
    <x v="0"/>
    <x v="44"/>
    <s v="Newark"/>
    <x v="3"/>
    <n v="0.55000000000000004"/>
    <n v="3000"/>
    <n v="1650.0000000000002"/>
    <n v="495.00000000000006"/>
    <n v="0.3"/>
  </r>
  <r>
    <x v="0"/>
    <n v="1185732"/>
    <x v="57"/>
    <x v="0"/>
    <x v="44"/>
    <s v="Newark"/>
    <x v="4"/>
    <n v="0.65"/>
    <n v="3000"/>
    <n v="1950"/>
    <n v="585"/>
    <n v="0.3"/>
  </r>
  <r>
    <x v="0"/>
    <n v="1185732"/>
    <x v="57"/>
    <x v="0"/>
    <x v="44"/>
    <s v="Newark"/>
    <x v="5"/>
    <n v="0.7"/>
    <n v="4000"/>
    <n v="2800"/>
    <n v="979.99999999999989"/>
    <n v="0.35"/>
  </r>
  <r>
    <x v="0"/>
    <n v="1185732"/>
    <x v="136"/>
    <x v="0"/>
    <x v="45"/>
    <s v="Hartford"/>
    <x v="0"/>
    <n v="0.35000000000000003"/>
    <n v="4250"/>
    <n v="1487.5000000000002"/>
    <n v="520.625"/>
    <n v="0.35"/>
  </r>
  <r>
    <x v="0"/>
    <n v="1185732"/>
    <x v="136"/>
    <x v="0"/>
    <x v="45"/>
    <s v="Hartford"/>
    <x v="1"/>
    <n v="0.35000000000000003"/>
    <n v="2250"/>
    <n v="787.50000000000011"/>
    <n v="275.625"/>
    <n v="0.35"/>
  </r>
  <r>
    <x v="0"/>
    <n v="1185732"/>
    <x v="136"/>
    <x v="0"/>
    <x v="45"/>
    <s v="Hartford"/>
    <x v="2"/>
    <n v="0.25000000000000006"/>
    <n v="2250"/>
    <n v="562.50000000000011"/>
    <n v="225.00000000000006"/>
    <n v="0.4"/>
  </r>
  <r>
    <x v="0"/>
    <n v="1185732"/>
    <x v="136"/>
    <x v="0"/>
    <x v="45"/>
    <s v="Hartford"/>
    <x v="3"/>
    <n v="0.3"/>
    <n v="750"/>
    <n v="225"/>
    <n v="90"/>
    <n v="0.4"/>
  </r>
  <r>
    <x v="0"/>
    <n v="1185732"/>
    <x v="136"/>
    <x v="0"/>
    <x v="45"/>
    <s v="Hartford"/>
    <x v="4"/>
    <n v="0.45"/>
    <n v="1250"/>
    <n v="562.5"/>
    <n v="168.75"/>
    <n v="0.3"/>
  </r>
  <r>
    <x v="0"/>
    <n v="1185732"/>
    <x v="136"/>
    <x v="0"/>
    <x v="45"/>
    <s v="Hartford"/>
    <x v="5"/>
    <n v="0.35000000000000003"/>
    <n v="2250"/>
    <n v="787.50000000000011"/>
    <n v="315.00000000000006"/>
    <n v="0.4"/>
  </r>
  <r>
    <x v="0"/>
    <n v="1185732"/>
    <x v="264"/>
    <x v="0"/>
    <x v="45"/>
    <s v="Hartford"/>
    <x v="0"/>
    <n v="0.35000000000000003"/>
    <n v="4750"/>
    <n v="1662.5000000000002"/>
    <n v="581.875"/>
    <n v="0.35"/>
  </r>
  <r>
    <x v="0"/>
    <n v="1185732"/>
    <x v="264"/>
    <x v="0"/>
    <x v="45"/>
    <s v="Hartford"/>
    <x v="1"/>
    <n v="0.35000000000000003"/>
    <n v="1250"/>
    <n v="437.50000000000006"/>
    <n v="153.125"/>
    <n v="0.35"/>
  </r>
  <r>
    <x v="0"/>
    <n v="1185732"/>
    <x v="264"/>
    <x v="0"/>
    <x v="45"/>
    <s v="Hartford"/>
    <x v="2"/>
    <n v="0.25000000000000006"/>
    <n v="1750"/>
    <n v="437.50000000000011"/>
    <n v="175.00000000000006"/>
    <n v="0.4"/>
  </r>
  <r>
    <x v="0"/>
    <n v="1185732"/>
    <x v="264"/>
    <x v="0"/>
    <x v="45"/>
    <s v="Hartford"/>
    <x v="3"/>
    <n v="0.3"/>
    <n v="500"/>
    <n v="150"/>
    <n v="60"/>
    <n v="0.4"/>
  </r>
  <r>
    <x v="0"/>
    <n v="1185732"/>
    <x v="264"/>
    <x v="0"/>
    <x v="45"/>
    <s v="Hartford"/>
    <x v="4"/>
    <n v="0.45"/>
    <n v="1250"/>
    <n v="562.5"/>
    <n v="168.75"/>
    <n v="0.3"/>
  </r>
  <r>
    <x v="0"/>
    <n v="1185732"/>
    <x v="264"/>
    <x v="0"/>
    <x v="45"/>
    <s v="Hartford"/>
    <x v="5"/>
    <n v="0.35000000000000003"/>
    <n v="2250"/>
    <n v="787.50000000000011"/>
    <n v="315.00000000000006"/>
    <n v="0.4"/>
  </r>
  <r>
    <x v="0"/>
    <n v="1185732"/>
    <x v="173"/>
    <x v="0"/>
    <x v="45"/>
    <s v="Hartford"/>
    <x v="0"/>
    <n v="0.35000000000000003"/>
    <n v="4450"/>
    <n v="1557.5000000000002"/>
    <n v="545.125"/>
    <n v="0.35"/>
  </r>
  <r>
    <x v="0"/>
    <n v="1185732"/>
    <x v="173"/>
    <x v="0"/>
    <x v="45"/>
    <s v="Hartford"/>
    <x v="1"/>
    <n v="0.35000000000000003"/>
    <n v="1500"/>
    <n v="525"/>
    <n v="183.75"/>
    <n v="0.35"/>
  </r>
  <r>
    <x v="0"/>
    <n v="1185732"/>
    <x v="173"/>
    <x v="0"/>
    <x v="45"/>
    <s v="Hartford"/>
    <x v="2"/>
    <n v="0.25000000000000006"/>
    <n v="1750"/>
    <n v="437.50000000000011"/>
    <n v="175.00000000000006"/>
    <n v="0.4"/>
  </r>
  <r>
    <x v="0"/>
    <n v="1185732"/>
    <x v="173"/>
    <x v="0"/>
    <x v="45"/>
    <s v="Hartford"/>
    <x v="3"/>
    <n v="0.3"/>
    <n v="250"/>
    <n v="75"/>
    <n v="30"/>
    <n v="0.4"/>
  </r>
  <r>
    <x v="0"/>
    <n v="1185732"/>
    <x v="173"/>
    <x v="0"/>
    <x v="45"/>
    <s v="Hartford"/>
    <x v="4"/>
    <n v="0.45"/>
    <n v="750"/>
    <n v="337.5"/>
    <n v="101.25"/>
    <n v="0.3"/>
  </r>
  <r>
    <x v="0"/>
    <n v="1185732"/>
    <x v="173"/>
    <x v="0"/>
    <x v="45"/>
    <s v="Hartford"/>
    <x v="5"/>
    <n v="0.35000000000000003"/>
    <n v="1750"/>
    <n v="612.50000000000011"/>
    <n v="245.00000000000006"/>
    <n v="0.4"/>
  </r>
  <r>
    <x v="0"/>
    <n v="1185732"/>
    <x v="265"/>
    <x v="0"/>
    <x v="45"/>
    <s v="Hartford"/>
    <x v="0"/>
    <n v="0.35000000000000003"/>
    <n v="4250"/>
    <n v="1487.5000000000002"/>
    <n v="520.625"/>
    <n v="0.35"/>
  </r>
  <r>
    <x v="0"/>
    <n v="1185732"/>
    <x v="265"/>
    <x v="0"/>
    <x v="45"/>
    <s v="Hartford"/>
    <x v="1"/>
    <n v="0.35000000000000003"/>
    <n v="1250"/>
    <n v="437.50000000000006"/>
    <n v="153.125"/>
    <n v="0.35"/>
  </r>
  <r>
    <x v="0"/>
    <n v="1185732"/>
    <x v="265"/>
    <x v="0"/>
    <x v="45"/>
    <s v="Hartford"/>
    <x v="2"/>
    <n v="0.25000000000000006"/>
    <n v="1250"/>
    <n v="312.50000000000006"/>
    <n v="125.00000000000003"/>
    <n v="0.4"/>
  </r>
  <r>
    <x v="0"/>
    <n v="1185732"/>
    <x v="265"/>
    <x v="0"/>
    <x v="45"/>
    <s v="Hartford"/>
    <x v="3"/>
    <n v="0.3"/>
    <n v="500"/>
    <n v="150"/>
    <n v="60"/>
    <n v="0.4"/>
  </r>
  <r>
    <x v="0"/>
    <n v="1185732"/>
    <x v="265"/>
    <x v="0"/>
    <x v="45"/>
    <s v="Hartford"/>
    <x v="4"/>
    <n v="0.45"/>
    <n v="500"/>
    <n v="225"/>
    <n v="67.5"/>
    <n v="0.3"/>
  </r>
  <r>
    <x v="0"/>
    <n v="1185732"/>
    <x v="265"/>
    <x v="0"/>
    <x v="45"/>
    <s v="Hartford"/>
    <x v="5"/>
    <n v="0.35000000000000003"/>
    <n v="2000"/>
    <n v="700.00000000000011"/>
    <n v="280.00000000000006"/>
    <n v="0.4"/>
  </r>
  <r>
    <x v="0"/>
    <n v="1185732"/>
    <x v="61"/>
    <x v="0"/>
    <x v="45"/>
    <s v="Hartford"/>
    <x v="0"/>
    <n v="0.49999999999999994"/>
    <n v="4700"/>
    <n v="2349.9999999999995"/>
    <n v="822.49999999999977"/>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4.99999999999989"/>
    <n v="262.49999999999994"/>
    <n v="0.3"/>
  </r>
  <r>
    <x v="0"/>
    <n v="1185732"/>
    <x v="61"/>
    <x v="0"/>
    <x v="45"/>
    <s v="Hartford"/>
    <x v="5"/>
    <n v="0.54999999999999993"/>
    <n v="3000"/>
    <n v="1649.9999999999998"/>
    <n v="660"/>
    <n v="0.4"/>
  </r>
  <r>
    <x v="0"/>
    <n v="1185732"/>
    <x v="266"/>
    <x v="0"/>
    <x v="45"/>
    <s v="Hartford"/>
    <x v="0"/>
    <n v="0.49999999999999994"/>
    <n v="5500"/>
    <n v="2749.9999999999995"/>
    <n v="962.49999999999977"/>
    <n v="0.35"/>
  </r>
  <r>
    <x v="0"/>
    <n v="1185732"/>
    <x v="266"/>
    <x v="0"/>
    <x v="45"/>
    <s v="Hartford"/>
    <x v="1"/>
    <n v="0.45"/>
    <n v="3000"/>
    <n v="1350"/>
    <n v="472.49999999999994"/>
    <n v="0.35"/>
  </r>
  <r>
    <x v="0"/>
    <n v="1185732"/>
    <x v="266"/>
    <x v="0"/>
    <x v="45"/>
    <s v="Hartford"/>
    <x v="2"/>
    <n v="0.4"/>
    <n v="2250"/>
    <n v="900"/>
    <n v="360"/>
    <n v="0.4"/>
  </r>
  <r>
    <x v="0"/>
    <n v="1185732"/>
    <x v="266"/>
    <x v="0"/>
    <x v="45"/>
    <s v="Hartford"/>
    <x v="3"/>
    <n v="0.4"/>
    <n v="2000"/>
    <n v="800"/>
    <n v="320"/>
    <n v="0.4"/>
  </r>
  <r>
    <x v="0"/>
    <n v="1185732"/>
    <x v="266"/>
    <x v="0"/>
    <x v="45"/>
    <s v="Hartford"/>
    <x v="4"/>
    <n v="0.49999999999999994"/>
    <n v="2000"/>
    <n v="999.99999999999989"/>
    <n v="299.99999999999994"/>
    <n v="0.3"/>
  </r>
  <r>
    <x v="0"/>
    <n v="1185732"/>
    <x v="266"/>
    <x v="0"/>
    <x v="45"/>
    <s v="Hartford"/>
    <x v="5"/>
    <n v="0.54999999999999993"/>
    <n v="3500"/>
    <n v="1924.9999999999998"/>
    <n v="770"/>
    <n v="0.4"/>
  </r>
  <r>
    <x v="0"/>
    <n v="1185732"/>
    <x v="176"/>
    <x v="0"/>
    <x v="45"/>
    <s v="Hartford"/>
    <x v="0"/>
    <n v="0.49999999999999994"/>
    <n v="5750"/>
    <n v="2874.9999999999995"/>
    <n v="1006.2499999999998"/>
    <n v="0.35"/>
  </r>
  <r>
    <x v="0"/>
    <n v="1185732"/>
    <x v="176"/>
    <x v="0"/>
    <x v="45"/>
    <s v="Hartford"/>
    <x v="1"/>
    <n v="0.45"/>
    <n v="3250"/>
    <n v="1462.5"/>
    <n v="511.87499999999994"/>
    <n v="0.35"/>
  </r>
  <r>
    <x v="0"/>
    <n v="1185732"/>
    <x v="176"/>
    <x v="0"/>
    <x v="45"/>
    <s v="Hartford"/>
    <x v="2"/>
    <n v="0.4"/>
    <n v="2500"/>
    <n v="1000"/>
    <n v="400"/>
    <n v="0.4"/>
  </r>
  <r>
    <x v="0"/>
    <n v="1185732"/>
    <x v="176"/>
    <x v="0"/>
    <x v="45"/>
    <s v="Hartford"/>
    <x v="3"/>
    <n v="0.4"/>
    <n v="2000"/>
    <n v="800"/>
    <n v="320"/>
    <n v="0.4"/>
  </r>
  <r>
    <x v="0"/>
    <n v="1185732"/>
    <x v="176"/>
    <x v="0"/>
    <x v="45"/>
    <s v="Hartford"/>
    <x v="4"/>
    <n v="0.49999999999999994"/>
    <n v="2250"/>
    <n v="1124.9999999999998"/>
    <n v="337.49999999999994"/>
    <n v="0.3"/>
  </r>
  <r>
    <x v="0"/>
    <n v="1185732"/>
    <x v="176"/>
    <x v="0"/>
    <x v="45"/>
    <s v="Hartford"/>
    <x v="5"/>
    <n v="0.54999999999999993"/>
    <n v="4000"/>
    <n v="2199.9999999999995"/>
    <n v="879.99999999999989"/>
    <n v="0.4"/>
  </r>
  <r>
    <x v="0"/>
    <n v="1185732"/>
    <x v="117"/>
    <x v="0"/>
    <x v="45"/>
    <s v="Hartford"/>
    <x v="0"/>
    <n v="0.49999999999999994"/>
    <n v="5500"/>
    <n v="2749.9999999999995"/>
    <n v="962.49999999999977"/>
    <n v="0.35"/>
  </r>
  <r>
    <x v="0"/>
    <n v="1185732"/>
    <x v="117"/>
    <x v="0"/>
    <x v="45"/>
    <s v="Hartford"/>
    <x v="1"/>
    <n v="0.45"/>
    <n v="3250"/>
    <n v="1462.5"/>
    <n v="511.87499999999994"/>
    <n v="0.35"/>
  </r>
  <r>
    <x v="0"/>
    <n v="1185732"/>
    <x v="117"/>
    <x v="0"/>
    <x v="45"/>
    <s v="Hartford"/>
    <x v="2"/>
    <n v="0.4"/>
    <n v="2500"/>
    <n v="1000"/>
    <n v="400"/>
    <n v="0.4"/>
  </r>
  <r>
    <x v="0"/>
    <n v="1185732"/>
    <x v="117"/>
    <x v="0"/>
    <x v="45"/>
    <s v="Hartford"/>
    <x v="3"/>
    <n v="0.4"/>
    <n v="1500"/>
    <n v="600"/>
    <n v="240"/>
    <n v="0.4"/>
  </r>
  <r>
    <x v="0"/>
    <n v="1185732"/>
    <x v="117"/>
    <x v="0"/>
    <x v="45"/>
    <s v="Hartford"/>
    <x v="4"/>
    <n v="0.49999999999999994"/>
    <n v="1250"/>
    <n v="624.99999999999989"/>
    <n v="187.49999999999997"/>
    <n v="0.3"/>
  </r>
  <r>
    <x v="0"/>
    <n v="1185732"/>
    <x v="117"/>
    <x v="0"/>
    <x v="45"/>
    <s v="Hartford"/>
    <x v="5"/>
    <n v="0.54999999999999993"/>
    <n v="3000"/>
    <n v="1649.9999999999998"/>
    <n v="660"/>
    <n v="0.4"/>
  </r>
  <r>
    <x v="0"/>
    <n v="1185732"/>
    <x v="63"/>
    <x v="0"/>
    <x v="45"/>
    <s v="Hartford"/>
    <x v="0"/>
    <n v="0.49999999999999994"/>
    <n v="4250"/>
    <n v="2124.9999999999995"/>
    <n v="743.74999999999977"/>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499.99999999999994"/>
    <n v="149.99999999999997"/>
    <n v="0.3"/>
  </r>
  <r>
    <x v="0"/>
    <n v="1185732"/>
    <x v="63"/>
    <x v="0"/>
    <x v="45"/>
    <s v="Hartford"/>
    <x v="5"/>
    <n v="0.54999999999999993"/>
    <n v="2000"/>
    <n v="1099.9999999999998"/>
    <n v="439.99999999999994"/>
    <n v="0.4"/>
  </r>
  <r>
    <x v="0"/>
    <n v="1185732"/>
    <x v="267"/>
    <x v="0"/>
    <x v="45"/>
    <s v="Hartford"/>
    <x v="0"/>
    <n v="0.54999999999999993"/>
    <n v="3750"/>
    <n v="2062.4999999999995"/>
    <n v="721.87499999999977"/>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299.9999999999998"/>
    <n v="519.99999999999989"/>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4999999999998"/>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4999999999995"/>
    <n v="844.99999999999989"/>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00000000000011"/>
    <n v="187.50000000000003"/>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00000000000011"/>
    <n v="150.00000000000003"/>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00000000000011"/>
    <n v="150.00000000000003"/>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00000000000006"/>
    <n v="112.50000000000001"/>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4999999999995"/>
    <n v="816.74999999999989"/>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099.9999999999998"/>
    <n v="274.99999999999994"/>
    <n v="0.25"/>
  </r>
  <r>
    <x v="0"/>
    <n v="1185732"/>
    <x v="236"/>
    <x v="0"/>
    <x v="46"/>
    <s v="Providence"/>
    <x v="5"/>
    <n v="0.6"/>
    <n v="3250"/>
    <n v="1950"/>
    <n v="585"/>
    <n v="0.3"/>
  </r>
  <r>
    <x v="0"/>
    <n v="1185732"/>
    <x v="41"/>
    <x v="0"/>
    <x v="46"/>
    <s v="Providence"/>
    <x v="0"/>
    <n v="0.54999999999999993"/>
    <n v="5750"/>
    <n v="3162.4999999999995"/>
    <n v="948.74999999999977"/>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4999999999998"/>
    <n v="309.37499999999994"/>
    <n v="0.25"/>
  </r>
  <r>
    <x v="0"/>
    <n v="1185732"/>
    <x v="41"/>
    <x v="0"/>
    <x v="46"/>
    <s v="Providence"/>
    <x v="5"/>
    <n v="0.6"/>
    <n v="3750"/>
    <n v="2250"/>
    <n v="675"/>
    <n v="0.3"/>
  </r>
  <r>
    <x v="0"/>
    <n v="1185732"/>
    <x v="260"/>
    <x v="0"/>
    <x v="46"/>
    <s v="Providence"/>
    <x v="0"/>
    <n v="0.54999999999999993"/>
    <n v="6000"/>
    <n v="3299.9999999999995"/>
    <n v="989.99999999999977"/>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4.9999999999998"/>
    <n v="343.74999999999994"/>
    <n v="0.25"/>
  </r>
  <r>
    <x v="0"/>
    <n v="1185732"/>
    <x v="260"/>
    <x v="0"/>
    <x v="46"/>
    <s v="Providence"/>
    <x v="5"/>
    <n v="0.6"/>
    <n v="4250"/>
    <n v="2550"/>
    <n v="765"/>
    <n v="0.3"/>
  </r>
  <r>
    <x v="0"/>
    <n v="1185732"/>
    <x v="261"/>
    <x v="0"/>
    <x v="46"/>
    <s v="Providence"/>
    <x v="0"/>
    <n v="0.54999999999999993"/>
    <n v="5750"/>
    <n v="3162.4999999999995"/>
    <n v="948.74999999999977"/>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4.99999999999989"/>
    <n v="206.24999999999997"/>
    <n v="0.25"/>
  </r>
  <r>
    <x v="0"/>
    <n v="1185732"/>
    <x v="261"/>
    <x v="0"/>
    <x v="46"/>
    <s v="Providence"/>
    <x v="5"/>
    <n v="0.6"/>
    <n v="3250"/>
    <n v="1950"/>
    <n v="585"/>
    <n v="0.3"/>
  </r>
  <r>
    <x v="0"/>
    <n v="1185732"/>
    <x v="239"/>
    <x v="0"/>
    <x v="46"/>
    <s v="Providence"/>
    <x v="0"/>
    <n v="0.54999999999999993"/>
    <n v="4500"/>
    <n v="2474.9999999999995"/>
    <n v="742.49999999999989"/>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49999999999989"/>
    <n v="171.87499999999997"/>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0000000000002"/>
    <n v="495.00000000000006"/>
    <n v="0.3"/>
  </r>
  <r>
    <x v="0"/>
    <n v="1185732"/>
    <x v="262"/>
    <x v="0"/>
    <x v="46"/>
    <s v="Providence"/>
    <x v="2"/>
    <n v="0.55000000000000004"/>
    <n v="2950"/>
    <n v="1622.5000000000002"/>
    <n v="405.62500000000006"/>
    <n v="0.25"/>
  </r>
  <r>
    <x v="0"/>
    <n v="1185732"/>
    <x v="262"/>
    <x v="0"/>
    <x v="46"/>
    <s v="Providence"/>
    <x v="3"/>
    <n v="0.55000000000000004"/>
    <n v="2750"/>
    <n v="1512.5000000000002"/>
    <n v="378.12500000000006"/>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0000000000002"/>
    <n v="481.25000000000006"/>
    <n v="0.25"/>
  </r>
  <r>
    <x v="0"/>
    <n v="1185732"/>
    <x v="263"/>
    <x v="0"/>
    <x v="46"/>
    <s v="Providence"/>
    <x v="3"/>
    <n v="0.55000000000000004"/>
    <n v="3000"/>
    <n v="1650.0000000000002"/>
    <n v="412.50000000000006"/>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699.99999999999989"/>
    <n v="244.99999999999994"/>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0000000000011"/>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0000000000011"/>
    <n v="336.875"/>
    <n v="0.35"/>
  </r>
  <r>
    <x v="0"/>
    <n v="1185732"/>
    <x v="2"/>
    <x v="0"/>
    <x v="47"/>
    <s v="Boston"/>
    <x v="3"/>
    <n v="0.39999999999999997"/>
    <n v="1250"/>
    <n v="499.99999999999994"/>
    <n v="174.99999999999997"/>
    <n v="0.35"/>
  </r>
  <r>
    <x v="0"/>
    <n v="1185732"/>
    <x v="2"/>
    <x v="0"/>
    <x v="47"/>
    <s v="Boston"/>
    <x v="4"/>
    <n v="0.55000000000000004"/>
    <n v="1750"/>
    <n v="962.50000000000011"/>
    <n v="336.875"/>
    <n v="0.35"/>
  </r>
  <r>
    <x v="0"/>
    <n v="1185732"/>
    <x v="2"/>
    <x v="0"/>
    <x v="47"/>
    <s v="Boston"/>
    <x v="5"/>
    <n v="0.45"/>
    <n v="2750"/>
    <n v="1237.5"/>
    <n v="494.99999999999994"/>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0000000000011"/>
    <n v="275.625"/>
    <n v="0.35"/>
  </r>
  <r>
    <x v="0"/>
    <n v="1185732"/>
    <x v="3"/>
    <x v="0"/>
    <x v="47"/>
    <s v="Boston"/>
    <x v="3"/>
    <n v="0.39999999999999997"/>
    <n v="1500"/>
    <n v="600"/>
    <n v="210"/>
    <n v="0.35"/>
  </r>
  <r>
    <x v="0"/>
    <n v="1185732"/>
    <x v="3"/>
    <x v="0"/>
    <x v="47"/>
    <s v="Boston"/>
    <x v="4"/>
    <n v="0.55000000000000004"/>
    <n v="1500"/>
    <n v="825.00000000000011"/>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000000000002"/>
    <n v="680.62500000000011"/>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49999999999994"/>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000000000002"/>
    <n v="804.37500000000011"/>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79.99999999999989"/>
    <n v="0.39999999999999997"/>
  </r>
  <r>
    <x v="0"/>
    <n v="1185732"/>
    <x v="9"/>
    <x v="0"/>
    <x v="47"/>
    <s v="Boston"/>
    <x v="0"/>
    <n v="0.65"/>
    <n v="4750"/>
    <n v="3087.5"/>
    <n v="1389.375"/>
    <n v="0.45"/>
  </r>
  <r>
    <x v="0"/>
    <n v="1185732"/>
    <x v="9"/>
    <x v="0"/>
    <x v="47"/>
    <s v="Boston"/>
    <x v="1"/>
    <n v="0.60000000000000009"/>
    <n v="3000"/>
    <n v="1800.0000000000002"/>
    <n v="810.00000000000011"/>
    <n v="0.45"/>
  </r>
  <r>
    <x v="0"/>
    <n v="1185732"/>
    <x v="9"/>
    <x v="0"/>
    <x v="47"/>
    <s v="Boston"/>
    <x v="2"/>
    <n v="0.60000000000000009"/>
    <n v="2000"/>
    <n v="1200.0000000000002"/>
    <n v="420.00000000000006"/>
    <n v="0.35"/>
  </r>
  <r>
    <x v="0"/>
    <n v="1185732"/>
    <x v="9"/>
    <x v="0"/>
    <x v="47"/>
    <s v="Boston"/>
    <x v="3"/>
    <n v="0.60000000000000009"/>
    <n v="1750"/>
    <n v="1050.0000000000002"/>
    <n v="367.50000000000006"/>
    <n v="0.35"/>
  </r>
  <r>
    <x v="0"/>
    <n v="1185732"/>
    <x v="9"/>
    <x v="0"/>
    <x v="47"/>
    <s v="Boston"/>
    <x v="4"/>
    <n v="0.70000000000000007"/>
    <n v="1750"/>
    <n v="1225.0000000000002"/>
    <n v="428.75000000000006"/>
    <n v="0.35"/>
  </r>
  <r>
    <x v="0"/>
    <n v="1185732"/>
    <x v="9"/>
    <x v="0"/>
    <x v="47"/>
    <s v="Boston"/>
    <x v="5"/>
    <n v="0.75"/>
    <n v="3000"/>
    <n v="2250"/>
    <n v="899.99999999999989"/>
    <n v="0.39999999999999997"/>
  </r>
  <r>
    <x v="0"/>
    <n v="1185732"/>
    <x v="10"/>
    <x v="0"/>
    <x v="47"/>
    <s v="Boston"/>
    <x v="0"/>
    <n v="0.70000000000000007"/>
    <n v="4500"/>
    <n v="3150.0000000000005"/>
    <n v="1417.5000000000002"/>
    <n v="0.45"/>
  </r>
  <r>
    <x v="0"/>
    <n v="1185732"/>
    <x v="10"/>
    <x v="0"/>
    <x v="47"/>
    <s v="Boston"/>
    <x v="1"/>
    <n v="0.60000000000000009"/>
    <n v="3250"/>
    <n v="1950.0000000000002"/>
    <n v="877.50000000000011"/>
    <n v="0.45"/>
  </r>
  <r>
    <x v="0"/>
    <n v="1185732"/>
    <x v="10"/>
    <x v="0"/>
    <x v="47"/>
    <s v="Boston"/>
    <x v="2"/>
    <n v="0.60000000000000009"/>
    <n v="3200"/>
    <n v="1920.0000000000002"/>
    <n v="672"/>
    <n v="0.35"/>
  </r>
  <r>
    <x v="0"/>
    <n v="1185732"/>
    <x v="10"/>
    <x v="0"/>
    <x v="47"/>
    <s v="Boston"/>
    <x v="3"/>
    <n v="0.60000000000000009"/>
    <n v="3000"/>
    <n v="1800.0000000000002"/>
    <n v="630"/>
    <n v="0.35"/>
  </r>
  <r>
    <x v="0"/>
    <n v="1185732"/>
    <x v="10"/>
    <x v="0"/>
    <x v="47"/>
    <s v="Boston"/>
    <x v="4"/>
    <n v="0.70000000000000007"/>
    <n v="2750"/>
    <n v="1925.0000000000002"/>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0000000000005"/>
    <n v="1080.0000000000002"/>
    <n v="0.45"/>
  </r>
  <r>
    <x v="0"/>
    <n v="1185732"/>
    <x v="11"/>
    <x v="0"/>
    <x v="47"/>
    <s v="Boston"/>
    <x v="2"/>
    <n v="0.60000000000000009"/>
    <n v="3750"/>
    <n v="2250.0000000000005"/>
    <n v="787.50000000000011"/>
    <n v="0.35"/>
  </r>
  <r>
    <x v="0"/>
    <n v="1185732"/>
    <x v="11"/>
    <x v="0"/>
    <x v="47"/>
    <s v="Boston"/>
    <x v="3"/>
    <n v="0.60000000000000009"/>
    <n v="3250"/>
    <n v="1950.0000000000002"/>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49999999999989"/>
    <n v="236.24999999999994"/>
    <n v="0.3"/>
  </r>
  <r>
    <x v="0"/>
    <n v="1185732"/>
    <x v="124"/>
    <x v="0"/>
    <x v="48"/>
    <s v="Burlington"/>
    <x v="4"/>
    <n v="0.60000000000000009"/>
    <n v="2250"/>
    <n v="1350.0000000000002"/>
    <n v="405.00000000000006"/>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899.99999999999989"/>
    <n v="269.99999999999994"/>
    <n v="0.3"/>
  </r>
  <r>
    <x v="0"/>
    <n v="1185732"/>
    <x v="125"/>
    <x v="0"/>
    <x v="48"/>
    <s v="Burlington"/>
    <x v="4"/>
    <n v="0.60000000000000009"/>
    <n v="2750"/>
    <n v="1650.0000000000002"/>
    <n v="495.00000000000006"/>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4.99999999999989"/>
    <n v="202.49999999999997"/>
    <n v="0.3"/>
  </r>
  <r>
    <x v="0"/>
    <n v="1185732"/>
    <x v="126"/>
    <x v="0"/>
    <x v="48"/>
    <s v="Burlington"/>
    <x v="4"/>
    <n v="0.60000000000000009"/>
    <n v="2000"/>
    <n v="1200.0000000000002"/>
    <n v="360.00000000000006"/>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49999999999989"/>
    <n v="236.24999999999994"/>
    <n v="0.3"/>
  </r>
  <r>
    <x v="0"/>
    <n v="1185732"/>
    <x v="127"/>
    <x v="0"/>
    <x v="48"/>
    <s v="Burlington"/>
    <x v="4"/>
    <n v="0.60000000000000009"/>
    <n v="1750"/>
    <n v="1050.0000000000002"/>
    <n v="315.00000000000006"/>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0000000000002"/>
    <n v="720.00000000000011"/>
    <n v="0.4"/>
  </r>
  <r>
    <x v="0"/>
    <n v="1185732"/>
    <x v="128"/>
    <x v="0"/>
    <x v="48"/>
    <s v="Burlington"/>
    <x v="2"/>
    <n v="0.55000000000000004"/>
    <n v="3250"/>
    <n v="1787.5000000000002"/>
    <n v="536.25"/>
    <n v="0.3"/>
  </r>
  <r>
    <x v="0"/>
    <n v="1185732"/>
    <x v="128"/>
    <x v="0"/>
    <x v="48"/>
    <s v="Burlington"/>
    <x v="3"/>
    <n v="0.55000000000000004"/>
    <n v="2750"/>
    <n v="1512.5000000000002"/>
    <n v="453.75000000000006"/>
    <n v="0.3"/>
  </r>
  <r>
    <x v="0"/>
    <n v="1185732"/>
    <x v="128"/>
    <x v="0"/>
    <x v="48"/>
    <s v="Burlington"/>
    <x v="4"/>
    <n v="0.65"/>
    <n v="3000"/>
    <n v="1950"/>
    <n v="585"/>
    <n v="0.3"/>
  </r>
  <r>
    <x v="0"/>
    <n v="1185732"/>
    <x v="128"/>
    <x v="0"/>
    <x v="48"/>
    <s v="Burlington"/>
    <x v="5"/>
    <n v="0.70000000000000007"/>
    <n v="4250"/>
    <n v="2975.0000000000005"/>
    <n v="1041.25"/>
    <n v="0.35"/>
  </r>
  <r>
    <x v="0"/>
    <n v="1185732"/>
    <x v="129"/>
    <x v="0"/>
    <x v="48"/>
    <s v="Burlington"/>
    <x v="0"/>
    <n v="0.65"/>
    <n v="6750"/>
    <n v="4387.5"/>
    <n v="1755"/>
    <n v="0.4"/>
  </r>
  <r>
    <x v="0"/>
    <n v="1185732"/>
    <x v="129"/>
    <x v="0"/>
    <x v="48"/>
    <s v="Burlington"/>
    <x v="1"/>
    <n v="0.60000000000000009"/>
    <n v="4250"/>
    <n v="2550.0000000000005"/>
    <n v="1020.0000000000002"/>
    <n v="0.4"/>
  </r>
  <r>
    <x v="0"/>
    <n v="1185732"/>
    <x v="129"/>
    <x v="0"/>
    <x v="48"/>
    <s v="Burlington"/>
    <x v="2"/>
    <n v="0.55000000000000004"/>
    <n v="3500"/>
    <n v="1925.0000000000002"/>
    <n v="577.5"/>
    <n v="0.3"/>
  </r>
  <r>
    <x v="0"/>
    <n v="1185732"/>
    <x v="129"/>
    <x v="0"/>
    <x v="48"/>
    <s v="Burlington"/>
    <x v="3"/>
    <n v="0.55000000000000004"/>
    <n v="3250"/>
    <n v="1787.5000000000002"/>
    <n v="536.25"/>
    <n v="0.3"/>
  </r>
  <r>
    <x v="0"/>
    <n v="1185732"/>
    <x v="129"/>
    <x v="0"/>
    <x v="48"/>
    <s v="Burlington"/>
    <x v="4"/>
    <n v="0.65"/>
    <n v="3250"/>
    <n v="2112.5"/>
    <n v="633.75"/>
    <n v="0.3"/>
  </r>
  <r>
    <x v="0"/>
    <n v="1185732"/>
    <x v="129"/>
    <x v="0"/>
    <x v="48"/>
    <s v="Burlington"/>
    <x v="5"/>
    <n v="0.70000000000000007"/>
    <n v="4750"/>
    <n v="3325.0000000000005"/>
    <n v="1163.75"/>
    <n v="0.35"/>
  </r>
  <r>
    <x v="0"/>
    <n v="1185732"/>
    <x v="130"/>
    <x v="0"/>
    <x v="48"/>
    <s v="Burlington"/>
    <x v="0"/>
    <n v="0.65"/>
    <n v="7000"/>
    <n v="4550"/>
    <n v="1820"/>
    <n v="0.4"/>
  </r>
  <r>
    <x v="0"/>
    <n v="1185732"/>
    <x v="130"/>
    <x v="0"/>
    <x v="48"/>
    <s v="Burlington"/>
    <x v="1"/>
    <n v="0.60000000000000009"/>
    <n v="4500"/>
    <n v="2700.0000000000005"/>
    <n v="1080.0000000000002"/>
    <n v="0.4"/>
  </r>
  <r>
    <x v="0"/>
    <n v="1185732"/>
    <x v="130"/>
    <x v="0"/>
    <x v="48"/>
    <s v="Burlington"/>
    <x v="2"/>
    <n v="0.55000000000000004"/>
    <n v="3750"/>
    <n v="2062.5"/>
    <n v="618.75"/>
    <n v="0.3"/>
  </r>
  <r>
    <x v="0"/>
    <n v="1185732"/>
    <x v="130"/>
    <x v="0"/>
    <x v="48"/>
    <s v="Burlington"/>
    <x v="3"/>
    <n v="0.55000000000000004"/>
    <n v="3250"/>
    <n v="1787.5000000000002"/>
    <n v="536.25"/>
    <n v="0.3"/>
  </r>
  <r>
    <x v="0"/>
    <n v="1185732"/>
    <x v="130"/>
    <x v="0"/>
    <x v="48"/>
    <s v="Burlington"/>
    <x v="4"/>
    <n v="0.65"/>
    <n v="3500"/>
    <n v="2275"/>
    <n v="682.5"/>
    <n v="0.3"/>
  </r>
  <r>
    <x v="0"/>
    <n v="1185732"/>
    <x v="130"/>
    <x v="0"/>
    <x v="48"/>
    <s v="Burlington"/>
    <x v="5"/>
    <n v="0.70000000000000007"/>
    <n v="5250"/>
    <n v="3675.0000000000005"/>
    <n v="1286.25"/>
    <n v="0.35"/>
  </r>
  <r>
    <x v="0"/>
    <n v="1185732"/>
    <x v="131"/>
    <x v="0"/>
    <x v="48"/>
    <s v="Burlington"/>
    <x v="0"/>
    <n v="0.65"/>
    <n v="6750"/>
    <n v="4387.5"/>
    <n v="1755"/>
    <n v="0.4"/>
  </r>
  <r>
    <x v="0"/>
    <n v="1185732"/>
    <x v="131"/>
    <x v="0"/>
    <x v="48"/>
    <s v="Burlington"/>
    <x v="1"/>
    <n v="0.60000000000000009"/>
    <n v="4500"/>
    <n v="2700.0000000000005"/>
    <n v="1080.0000000000002"/>
    <n v="0.4"/>
  </r>
  <r>
    <x v="0"/>
    <n v="1185732"/>
    <x v="131"/>
    <x v="0"/>
    <x v="48"/>
    <s v="Burlington"/>
    <x v="2"/>
    <n v="0.55000000000000004"/>
    <n v="3750"/>
    <n v="2062.5"/>
    <n v="618.75"/>
    <n v="0.3"/>
  </r>
  <r>
    <x v="0"/>
    <n v="1185732"/>
    <x v="131"/>
    <x v="0"/>
    <x v="48"/>
    <s v="Burlington"/>
    <x v="3"/>
    <n v="0.55000000000000004"/>
    <n v="2750"/>
    <n v="1512.5000000000002"/>
    <n v="453.75000000000006"/>
    <n v="0.3"/>
  </r>
  <r>
    <x v="0"/>
    <n v="1185732"/>
    <x v="131"/>
    <x v="0"/>
    <x v="48"/>
    <s v="Burlington"/>
    <x v="4"/>
    <n v="0.65"/>
    <n v="2500"/>
    <n v="1625"/>
    <n v="487.5"/>
    <n v="0.3"/>
  </r>
  <r>
    <x v="0"/>
    <n v="1185732"/>
    <x v="131"/>
    <x v="0"/>
    <x v="48"/>
    <s v="Burlington"/>
    <x v="5"/>
    <n v="0.70000000000000007"/>
    <n v="4250"/>
    <n v="2975.0000000000005"/>
    <n v="1041.25"/>
    <n v="0.35"/>
  </r>
  <r>
    <x v="0"/>
    <n v="1185732"/>
    <x v="132"/>
    <x v="0"/>
    <x v="48"/>
    <s v="Burlington"/>
    <x v="0"/>
    <n v="0.65"/>
    <n v="5500"/>
    <n v="3575"/>
    <n v="1430"/>
    <n v="0.4"/>
  </r>
  <r>
    <x v="0"/>
    <n v="1185732"/>
    <x v="132"/>
    <x v="0"/>
    <x v="48"/>
    <s v="Burlington"/>
    <x v="1"/>
    <n v="0.60000000000000009"/>
    <n v="3500"/>
    <n v="2100.0000000000005"/>
    <n v="840.00000000000023"/>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0000000000005"/>
    <n v="1330.0000000000002"/>
    <n v="0.4"/>
  </r>
  <r>
    <x v="0"/>
    <n v="1185732"/>
    <x v="133"/>
    <x v="0"/>
    <x v="48"/>
    <s v="Burlington"/>
    <x v="1"/>
    <n v="0.65000000000000013"/>
    <n v="3000"/>
    <n v="1950.0000000000005"/>
    <n v="780.00000000000023"/>
    <n v="0.4"/>
  </r>
  <r>
    <x v="0"/>
    <n v="1185732"/>
    <x v="133"/>
    <x v="0"/>
    <x v="48"/>
    <s v="Burlington"/>
    <x v="2"/>
    <n v="0.65000000000000013"/>
    <n v="2000"/>
    <n v="1300.0000000000002"/>
    <n v="390.00000000000006"/>
    <n v="0.3"/>
  </r>
  <r>
    <x v="0"/>
    <n v="1185732"/>
    <x v="133"/>
    <x v="0"/>
    <x v="48"/>
    <s v="Burlington"/>
    <x v="3"/>
    <n v="0.65000000000000013"/>
    <n v="1750"/>
    <n v="1137.5000000000002"/>
    <n v="341.25000000000006"/>
    <n v="0.3"/>
  </r>
  <r>
    <x v="0"/>
    <n v="1185732"/>
    <x v="133"/>
    <x v="0"/>
    <x v="48"/>
    <s v="Burlington"/>
    <x v="4"/>
    <n v="0.75000000000000011"/>
    <n v="1750"/>
    <n v="1312.5000000000002"/>
    <n v="393.75000000000006"/>
    <n v="0.3"/>
  </r>
  <r>
    <x v="0"/>
    <n v="1185732"/>
    <x v="133"/>
    <x v="0"/>
    <x v="48"/>
    <s v="Burlington"/>
    <x v="5"/>
    <n v="0.8"/>
    <n v="3000"/>
    <n v="2400"/>
    <n v="840"/>
    <n v="0.35"/>
  </r>
  <r>
    <x v="0"/>
    <n v="1185732"/>
    <x v="134"/>
    <x v="0"/>
    <x v="48"/>
    <s v="Burlington"/>
    <x v="0"/>
    <n v="0.75000000000000011"/>
    <n v="4500"/>
    <n v="3375.0000000000005"/>
    <n v="1350.0000000000002"/>
    <n v="0.4"/>
  </r>
  <r>
    <x v="0"/>
    <n v="1185732"/>
    <x v="134"/>
    <x v="0"/>
    <x v="48"/>
    <s v="Burlington"/>
    <x v="1"/>
    <n v="0.65000000000000013"/>
    <n v="3250"/>
    <n v="2112.5000000000005"/>
    <n v="845.00000000000023"/>
    <n v="0.4"/>
  </r>
  <r>
    <x v="0"/>
    <n v="1185732"/>
    <x v="134"/>
    <x v="0"/>
    <x v="48"/>
    <s v="Burlington"/>
    <x v="2"/>
    <n v="0.65000000000000013"/>
    <n v="3450"/>
    <n v="2242.5000000000005"/>
    <n v="672.75000000000011"/>
    <n v="0.3"/>
  </r>
  <r>
    <x v="0"/>
    <n v="1185732"/>
    <x v="134"/>
    <x v="0"/>
    <x v="48"/>
    <s v="Burlington"/>
    <x v="3"/>
    <n v="0.65000000000000013"/>
    <n v="3250"/>
    <n v="2112.5000000000005"/>
    <n v="633.75000000000011"/>
    <n v="0.3"/>
  </r>
  <r>
    <x v="0"/>
    <n v="1185732"/>
    <x v="134"/>
    <x v="0"/>
    <x v="48"/>
    <s v="Burlington"/>
    <x v="4"/>
    <n v="0.75000000000000011"/>
    <n v="3000"/>
    <n v="2250.0000000000005"/>
    <n v="675.00000000000011"/>
    <n v="0.3"/>
  </r>
  <r>
    <x v="0"/>
    <n v="1185732"/>
    <x v="134"/>
    <x v="0"/>
    <x v="48"/>
    <s v="Burlington"/>
    <x v="5"/>
    <n v="0.8"/>
    <n v="4000"/>
    <n v="3200"/>
    <n v="1120"/>
    <n v="0.35"/>
  </r>
  <r>
    <x v="0"/>
    <n v="1185732"/>
    <x v="135"/>
    <x v="0"/>
    <x v="48"/>
    <s v="Burlington"/>
    <x v="0"/>
    <n v="0.75000000000000011"/>
    <n v="6250"/>
    <n v="4687.5000000000009"/>
    <n v="1875.0000000000005"/>
    <n v="0.4"/>
  </r>
  <r>
    <x v="0"/>
    <n v="1185732"/>
    <x v="135"/>
    <x v="0"/>
    <x v="48"/>
    <s v="Burlington"/>
    <x v="1"/>
    <n v="0.65000000000000013"/>
    <n v="4250"/>
    <n v="2762.5000000000005"/>
    <n v="1105.0000000000002"/>
    <n v="0.4"/>
  </r>
  <r>
    <x v="0"/>
    <n v="1185732"/>
    <x v="135"/>
    <x v="0"/>
    <x v="48"/>
    <s v="Burlington"/>
    <x v="2"/>
    <n v="0.65000000000000013"/>
    <n v="4000"/>
    <n v="2600.0000000000005"/>
    <n v="780.00000000000011"/>
    <n v="0.3"/>
  </r>
  <r>
    <x v="0"/>
    <n v="1185732"/>
    <x v="135"/>
    <x v="0"/>
    <x v="48"/>
    <s v="Burlington"/>
    <x v="3"/>
    <n v="0.65000000000000013"/>
    <n v="3500"/>
    <n v="2275.0000000000005"/>
    <n v="682.50000000000011"/>
    <n v="0.3"/>
  </r>
  <r>
    <x v="0"/>
    <n v="1185732"/>
    <x v="135"/>
    <x v="0"/>
    <x v="48"/>
    <s v="Burlington"/>
    <x v="4"/>
    <n v="0.75000000000000011"/>
    <n v="3500"/>
    <n v="2625.0000000000005"/>
    <n v="787.50000000000011"/>
    <n v="0.3"/>
  </r>
  <r>
    <x v="0"/>
    <n v="1185732"/>
    <x v="135"/>
    <x v="0"/>
    <x v="48"/>
    <s v="Burlington"/>
    <x v="5"/>
    <n v="0.8"/>
    <n v="4500"/>
    <n v="3600"/>
    <n v="1260"/>
    <n v="0.35"/>
  </r>
  <r>
    <x v="0"/>
    <n v="1185732"/>
    <x v="145"/>
    <x v="0"/>
    <x v="49"/>
    <s v="Manchester"/>
    <x v="0"/>
    <n v="0.55000000000000004"/>
    <n v="5000"/>
    <n v="2750"/>
    <n v="962.50000000000011"/>
    <n v="0.35000000000000003"/>
  </r>
  <r>
    <x v="0"/>
    <n v="1185732"/>
    <x v="145"/>
    <x v="0"/>
    <x v="49"/>
    <s v="Manchester"/>
    <x v="1"/>
    <n v="0.55000000000000004"/>
    <n v="3000"/>
    <n v="1650.0000000000002"/>
    <n v="577.50000000000011"/>
    <n v="0.35000000000000003"/>
  </r>
  <r>
    <x v="0"/>
    <n v="1185732"/>
    <x v="145"/>
    <x v="0"/>
    <x v="49"/>
    <s v="Manchester"/>
    <x v="2"/>
    <n v="0.45"/>
    <n v="3000"/>
    <n v="1350"/>
    <n v="337.5"/>
    <n v="0.25"/>
  </r>
  <r>
    <x v="0"/>
    <n v="1185732"/>
    <x v="145"/>
    <x v="0"/>
    <x v="49"/>
    <s v="Manchester"/>
    <x v="3"/>
    <n v="0.49999999999999994"/>
    <n v="1500"/>
    <n v="749.99999999999989"/>
    <n v="187.49999999999997"/>
    <n v="0.25"/>
  </r>
  <r>
    <x v="0"/>
    <n v="1185732"/>
    <x v="145"/>
    <x v="0"/>
    <x v="49"/>
    <s v="Manchester"/>
    <x v="4"/>
    <n v="0.65000000000000013"/>
    <n v="2000"/>
    <n v="1300.0000000000002"/>
    <n v="325.00000000000006"/>
    <n v="0.25"/>
  </r>
  <r>
    <x v="0"/>
    <n v="1185732"/>
    <x v="145"/>
    <x v="0"/>
    <x v="49"/>
    <s v="Manchester"/>
    <x v="5"/>
    <n v="0.55000000000000004"/>
    <n v="3000"/>
    <n v="1650.0000000000002"/>
    <n v="495.00000000000006"/>
    <n v="0.3"/>
  </r>
  <r>
    <x v="0"/>
    <n v="1185732"/>
    <x v="216"/>
    <x v="0"/>
    <x v="49"/>
    <s v="Manchester"/>
    <x v="0"/>
    <n v="0.55000000000000004"/>
    <n v="5750"/>
    <n v="3162.5000000000005"/>
    <n v="1106.8750000000002"/>
    <n v="0.35000000000000003"/>
  </r>
  <r>
    <x v="0"/>
    <n v="1185732"/>
    <x v="216"/>
    <x v="0"/>
    <x v="49"/>
    <s v="Manchester"/>
    <x v="1"/>
    <n v="0.55000000000000004"/>
    <n v="2250"/>
    <n v="1237.5"/>
    <n v="433.12500000000006"/>
    <n v="0.35000000000000003"/>
  </r>
  <r>
    <x v="0"/>
    <n v="1185732"/>
    <x v="216"/>
    <x v="0"/>
    <x v="49"/>
    <s v="Manchester"/>
    <x v="2"/>
    <n v="0.45"/>
    <n v="2750"/>
    <n v="1237.5"/>
    <n v="309.375"/>
    <n v="0.25"/>
  </r>
  <r>
    <x v="0"/>
    <n v="1185732"/>
    <x v="216"/>
    <x v="0"/>
    <x v="49"/>
    <s v="Manchester"/>
    <x v="3"/>
    <n v="0.49999999999999994"/>
    <n v="1750"/>
    <n v="874.99999999999989"/>
    <n v="218.74999999999997"/>
    <n v="0.25"/>
  </r>
  <r>
    <x v="0"/>
    <n v="1185732"/>
    <x v="216"/>
    <x v="0"/>
    <x v="49"/>
    <s v="Manchester"/>
    <x v="4"/>
    <n v="0.65000000000000013"/>
    <n v="2500"/>
    <n v="1625.0000000000002"/>
    <n v="406.25000000000006"/>
    <n v="0.25"/>
  </r>
  <r>
    <x v="0"/>
    <n v="1185732"/>
    <x v="216"/>
    <x v="0"/>
    <x v="49"/>
    <s v="Manchester"/>
    <x v="5"/>
    <n v="0.55000000000000004"/>
    <n v="3500"/>
    <n v="1925.0000000000002"/>
    <n v="577.5"/>
    <n v="0.3"/>
  </r>
  <r>
    <x v="0"/>
    <n v="1185732"/>
    <x v="250"/>
    <x v="0"/>
    <x v="49"/>
    <s v="Manchester"/>
    <x v="0"/>
    <n v="0.55000000000000004"/>
    <n v="5450"/>
    <n v="2997.5000000000005"/>
    <n v="1049.1250000000002"/>
    <n v="0.35000000000000003"/>
  </r>
  <r>
    <x v="0"/>
    <n v="1185732"/>
    <x v="250"/>
    <x v="0"/>
    <x v="49"/>
    <s v="Manchester"/>
    <x v="1"/>
    <n v="0.55000000000000004"/>
    <n v="2500"/>
    <n v="1375"/>
    <n v="481.25000000000006"/>
    <n v="0.35000000000000003"/>
  </r>
  <r>
    <x v="0"/>
    <n v="1185732"/>
    <x v="250"/>
    <x v="0"/>
    <x v="49"/>
    <s v="Manchester"/>
    <x v="2"/>
    <n v="0.45"/>
    <n v="2750"/>
    <n v="1237.5"/>
    <n v="309.375"/>
    <n v="0.25"/>
  </r>
  <r>
    <x v="0"/>
    <n v="1185732"/>
    <x v="250"/>
    <x v="0"/>
    <x v="49"/>
    <s v="Manchester"/>
    <x v="3"/>
    <n v="0.49999999999999994"/>
    <n v="1250"/>
    <n v="624.99999999999989"/>
    <n v="156.24999999999997"/>
    <n v="0.25"/>
  </r>
  <r>
    <x v="0"/>
    <n v="1185732"/>
    <x v="250"/>
    <x v="0"/>
    <x v="49"/>
    <s v="Manchester"/>
    <x v="4"/>
    <n v="0.65000000000000013"/>
    <n v="1750"/>
    <n v="1137.5000000000002"/>
    <n v="284.37500000000006"/>
    <n v="0.25"/>
  </r>
  <r>
    <x v="0"/>
    <n v="1185732"/>
    <x v="250"/>
    <x v="0"/>
    <x v="49"/>
    <s v="Manchester"/>
    <x v="5"/>
    <n v="0.55000000000000004"/>
    <n v="2750"/>
    <n v="1512.5000000000002"/>
    <n v="453.75000000000006"/>
    <n v="0.3"/>
  </r>
  <r>
    <x v="0"/>
    <n v="1185732"/>
    <x v="251"/>
    <x v="0"/>
    <x v="49"/>
    <s v="Manchester"/>
    <x v="0"/>
    <n v="0.55000000000000004"/>
    <n v="5250"/>
    <n v="2887.5000000000005"/>
    <n v="1010.6250000000002"/>
    <n v="0.35000000000000003"/>
  </r>
  <r>
    <x v="0"/>
    <n v="1185732"/>
    <x v="251"/>
    <x v="0"/>
    <x v="49"/>
    <s v="Manchester"/>
    <x v="1"/>
    <n v="0.55000000000000004"/>
    <n v="2250"/>
    <n v="1237.5"/>
    <n v="433.12500000000006"/>
    <n v="0.35000000000000003"/>
  </r>
  <r>
    <x v="0"/>
    <n v="1185732"/>
    <x v="251"/>
    <x v="0"/>
    <x v="49"/>
    <s v="Manchester"/>
    <x v="2"/>
    <n v="0.45"/>
    <n v="2250"/>
    <n v="1012.5"/>
    <n v="253.125"/>
    <n v="0.25"/>
  </r>
  <r>
    <x v="0"/>
    <n v="1185732"/>
    <x v="251"/>
    <x v="0"/>
    <x v="49"/>
    <s v="Manchester"/>
    <x v="3"/>
    <n v="0.49999999999999994"/>
    <n v="1500"/>
    <n v="749.99999999999989"/>
    <n v="187.49999999999997"/>
    <n v="0.25"/>
  </r>
  <r>
    <x v="0"/>
    <n v="1185732"/>
    <x v="251"/>
    <x v="0"/>
    <x v="49"/>
    <s v="Manchester"/>
    <x v="4"/>
    <n v="0.60000000000000009"/>
    <n v="1500"/>
    <n v="900.00000000000011"/>
    <n v="225.00000000000003"/>
    <n v="0.25"/>
  </r>
  <r>
    <x v="0"/>
    <n v="1185732"/>
    <x v="251"/>
    <x v="0"/>
    <x v="49"/>
    <s v="Manchester"/>
    <x v="5"/>
    <n v="0.5"/>
    <n v="3000"/>
    <n v="1500"/>
    <n v="450"/>
    <n v="0.3"/>
  </r>
  <r>
    <x v="0"/>
    <n v="1185732"/>
    <x v="252"/>
    <x v="0"/>
    <x v="49"/>
    <s v="Manchester"/>
    <x v="0"/>
    <n v="0.65"/>
    <n v="5700"/>
    <n v="3705"/>
    <n v="1296.7500000000002"/>
    <n v="0.35000000000000003"/>
  </r>
  <r>
    <x v="0"/>
    <n v="1185732"/>
    <x v="252"/>
    <x v="0"/>
    <x v="49"/>
    <s v="Manchester"/>
    <x v="1"/>
    <n v="0.60000000000000009"/>
    <n v="2750"/>
    <n v="1650.0000000000002"/>
    <n v="577.50000000000011"/>
    <n v="0.35000000000000003"/>
  </r>
  <r>
    <x v="0"/>
    <n v="1185732"/>
    <x v="252"/>
    <x v="0"/>
    <x v="49"/>
    <s v="Manchester"/>
    <x v="2"/>
    <n v="0.55000000000000004"/>
    <n v="3000"/>
    <n v="1650.0000000000002"/>
    <n v="412.50000000000006"/>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0000000000005"/>
    <n v="840.00000000000011"/>
    <n v="0.3"/>
  </r>
  <r>
    <x v="0"/>
    <n v="1185732"/>
    <x v="220"/>
    <x v="0"/>
    <x v="49"/>
    <s v="Manchester"/>
    <x v="0"/>
    <n v="0.65"/>
    <n v="6500"/>
    <n v="4225"/>
    <n v="1478.7500000000002"/>
    <n v="0.35000000000000003"/>
  </r>
  <r>
    <x v="0"/>
    <n v="1185732"/>
    <x v="220"/>
    <x v="0"/>
    <x v="49"/>
    <s v="Manchester"/>
    <x v="1"/>
    <n v="0.60000000000000009"/>
    <n v="4000"/>
    <n v="2400.0000000000005"/>
    <n v="840.00000000000023"/>
    <n v="0.35000000000000003"/>
  </r>
  <r>
    <x v="0"/>
    <n v="1185732"/>
    <x v="220"/>
    <x v="0"/>
    <x v="49"/>
    <s v="Manchester"/>
    <x v="2"/>
    <n v="0.55000000000000004"/>
    <n v="3250"/>
    <n v="1787.5000000000002"/>
    <n v="446.87500000000006"/>
    <n v="0.25"/>
  </r>
  <r>
    <x v="0"/>
    <n v="1185732"/>
    <x v="220"/>
    <x v="0"/>
    <x v="49"/>
    <s v="Manchester"/>
    <x v="3"/>
    <n v="0.55000000000000004"/>
    <n v="3000"/>
    <n v="1650.0000000000002"/>
    <n v="412.50000000000006"/>
    <n v="0.25"/>
  </r>
  <r>
    <x v="0"/>
    <n v="1185732"/>
    <x v="220"/>
    <x v="0"/>
    <x v="49"/>
    <s v="Manchester"/>
    <x v="4"/>
    <n v="0.65"/>
    <n v="3000"/>
    <n v="1950"/>
    <n v="487.5"/>
    <n v="0.25"/>
  </r>
  <r>
    <x v="0"/>
    <n v="1185732"/>
    <x v="220"/>
    <x v="0"/>
    <x v="49"/>
    <s v="Manchester"/>
    <x v="5"/>
    <n v="0.70000000000000007"/>
    <n v="4500"/>
    <n v="3150.0000000000005"/>
    <n v="945.00000000000011"/>
    <n v="0.3"/>
  </r>
  <r>
    <x v="0"/>
    <n v="1185732"/>
    <x v="253"/>
    <x v="0"/>
    <x v="49"/>
    <s v="Manchester"/>
    <x v="0"/>
    <n v="0.65"/>
    <n v="6750"/>
    <n v="4387.5"/>
    <n v="1535.6250000000002"/>
    <n v="0.35000000000000003"/>
  </r>
  <r>
    <x v="0"/>
    <n v="1185732"/>
    <x v="253"/>
    <x v="0"/>
    <x v="49"/>
    <s v="Manchester"/>
    <x v="1"/>
    <n v="0.60000000000000009"/>
    <n v="4250"/>
    <n v="2550.0000000000005"/>
    <n v="892.50000000000023"/>
    <n v="0.35000000000000003"/>
  </r>
  <r>
    <x v="0"/>
    <n v="1185732"/>
    <x v="253"/>
    <x v="0"/>
    <x v="49"/>
    <s v="Manchester"/>
    <x v="2"/>
    <n v="0.55000000000000004"/>
    <n v="3500"/>
    <n v="1925.0000000000002"/>
    <n v="481.25000000000006"/>
    <n v="0.25"/>
  </r>
  <r>
    <x v="0"/>
    <n v="1185732"/>
    <x v="253"/>
    <x v="0"/>
    <x v="49"/>
    <s v="Manchester"/>
    <x v="3"/>
    <n v="0.55000000000000004"/>
    <n v="3000"/>
    <n v="1650.0000000000002"/>
    <n v="412.50000000000006"/>
    <n v="0.25"/>
  </r>
  <r>
    <x v="0"/>
    <n v="1185732"/>
    <x v="253"/>
    <x v="0"/>
    <x v="49"/>
    <s v="Manchester"/>
    <x v="4"/>
    <n v="0.65"/>
    <n v="3250"/>
    <n v="2112.5"/>
    <n v="528.125"/>
    <n v="0.25"/>
  </r>
  <r>
    <x v="0"/>
    <n v="1185732"/>
    <x v="253"/>
    <x v="0"/>
    <x v="49"/>
    <s v="Manchester"/>
    <x v="5"/>
    <n v="0.70000000000000007"/>
    <n v="5000"/>
    <n v="3500.0000000000005"/>
    <n v="1050"/>
    <n v="0.3"/>
  </r>
  <r>
    <x v="0"/>
    <n v="1185732"/>
    <x v="254"/>
    <x v="0"/>
    <x v="49"/>
    <s v="Manchester"/>
    <x v="0"/>
    <n v="0.65"/>
    <n v="6500"/>
    <n v="4225"/>
    <n v="1478.7500000000002"/>
    <n v="0.35000000000000003"/>
  </r>
  <r>
    <x v="0"/>
    <n v="1185732"/>
    <x v="254"/>
    <x v="0"/>
    <x v="49"/>
    <s v="Manchester"/>
    <x v="1"/>
    <n v="0.60000000000000009"/>
    <n v="4250"/>
    <n v="2550.0000000000005"/>
    <n v="892.50000000000023"/>
    <n v="0.35000000000000003"/>
  </r>
  <r>
    <x v="0"/>
    <n v="1185732"/>
    <x v="254"/>
    <x v="0"/>
    <x v="49"/>
    <s v="Manchester"/>
    <x v="2"/>
    <n v="0.55000000000000004"/>
    <n v="3500"/>
    <n v="1925.0000000000002"/>
    <n v="481.25000000000006"/>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0000000000005"/>
    <n v="840.00000000000011"/>
    <n v="0.3"/>
  </r>
  <r>
    <x v="0"/>
    <n v="1185732"/>
    <x v="255"/>
    <x v="0"/>
    <x v="49"/>
    <s v="Manchester"/>
    <x v="0"/>
    <n v="0.65"/>
    <n v="5250"/>
    <n v="3412.5"/>
    <n v="1194.375"/>
    <n v="0.35000000000000003"/>
  </r>
  <r>
    <x v="0"/>
    <n v="1185732"/>
    <x v="255"/>
    <x v="0"/>
    <x v="49"/>
    <s v="Manchester"/>
    <x v="1"/>
    <n v="0.60000000000000009"/>
    <n v="3250"/>
    <n v="1950.0000000000002"/>
    <n v="682.50000000000011"/>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0000000000005"/>
    <n v="1102.5000000000002"/>
    <n v="0.35000000000000003"/>
  </r>
  <r>
    <x v="0"/>
    <n v="1185732"/>
    <x v="224"/>
    <x v="0"/>
    <x v="49"/>
    <s v="Manchester"/>
    <x v="1"/>
    <n v="0.65000000000000013"/>
    <n v="2750"/>
    <n v="1787.5000000000005"/>
    <n v="625.62500000000023"/>
    <n v="0.35000000000000003"/>
  </r>
  <r>
    <x v="0"/>
    <n v="1185732"/>
    <x v="224"/>
    <x v="0"/>
    <x v="49"/>
    <s v="Manchester"/>
    <x v="2"/>
    <n v="0.65000000000000013"/>
    <n v="1750"/>
    <n v="1137.5000000000002"/>
    <n v="284.37500000000006"/>
    <n v="0.25"/>
  </r>
  <r>
    <x v="0"/>
    <n v="1185732"/>
    <x v="224"/>
    <x v="0"/>
    <x v="49"/>
    <s v="Manchester"/>
    <x v="3"/>
    <n v="0.65000000000000013"/>
    <n v="1500"/>
    <n v="975.00000000000023"/>
    <n v="243.75000000000006"/>
    <n v="0.25"/>
  </r>
  <r>
    <x v="0"/>
    <n v="1185732"/>
    <x v="224"/>
    <x v="0"/>
    <x v="49"/>
    <s v="Manchester"/>
    <x v="4"/>
    <n v="0.75000000000000011"/>
    <n v="1500"/>
    <n v="1125.0000000000002"/>
    <n v="281.25000000000006"/>
    <n v="0.25"/>
  </r>
  <r>
    <x v="0"/>
    <n v="1185732"/>
    <x v="224"/>
    <x v="0"/>
    <x v="49"/>
    <s v="Manchester"/>
    <x v="5"/>
    <n v="0.8"/>
    <n v="2750"/>
    <n v="2200"/>
    <n v="660"/>
    <n v="0.3"/>
  </r>
  <r>
    <x v="0"/>
    <n v="1185732"/>
    <x v="256"/>
    <x v="0"/>
    <x v="49"/>
    <s v="Manchester"/>
    <x v="0"/>
    <n v="0.75000000000000011"/>
    <n v="4250"/>
    <n v="3187.5000000000005"/>
    <n v="1115.6250000000002"/>
    <n v="0.35000000000000003"/>
  </r>
  <r>
    <x v="0"/>
    <n v="1185732"/>
    <x v="256"/>
    <x v="0"/>
    <x v="49"/>
    <s v="Manchester"/>
    <x v="1"/>
    <n v="0.65000000000000013"/>
    <n v="3000"/>
    <n v="1950.0000000000005"/>
    <n v="682.50000000000023"/>
    <n v="0.35000000000000003"/>
  </r>
  <r>
    <x v="0"/>
    <n v="1185732"/>
    <x v="256"/>
    <x v="0"/>
    <x v="49"/>
    <s v="Manchester"/>
    <x v="2"/>
    <n v="0.65000000000000013"/>
    <n v="3200"/>
    <n v="2080.0000000000005"/>
    <n v="520.00000000000011"/>
    <n v="0.25"/>
  </r>
  <r>
    <x v="0"/>
    <n v="1185732"/>
    <x v="256"/>
    <x v="0"/>
    <x v="49"/>
    <s v="Manchester"/>
    <x v="3"/>
    <n v="0.65000000000000013"/>
    <n v="3000"/>
    <n v="1950.0000000000005"/>
    <n v="487.50000000000011"/>
    <n v="0.25"/>
  </r>
  <r>
    <x v="0"/>
    <n v="1185732"/>
    <x v="256"/>
    <x v="0"/>
    <x v="49"/>
    <s v="Manchester"/>
    <x v="4"/>
    <n v="0.75000000000000011"/>
    <n v="2750"/>
    <n v="2062.5000000000005"/>
    <n v="515.62500000000011"/>
    <n v="0.25"/>
  </r>
  <r>
    <x v="0"/>
    <n v="1185732"/>
    <x v="256"/>
    <x v="0"/>
    <x v="49"/>
    <s v="Manchester"/>
    <x v="5"/>
    <n v="0.8"/>
    <n v="3750"/>
    <n v="3000"/>
    <n v="900"/>
    <n v="0.3"/>
  </r>
  <r>
    <x v="0"/>
    <n v="1185732"/>
    <x v="257"/>
    <x v="0"/>
    <x v="49"/>
    <s v="Manchester"/>
    <x v="0"/>
    <n v="0.75000000000000011"/>
    <n v="6000"/>
    <n v="4500.0000000000009"/>
    <n v="1575.0000000000005"/>
    <n v="0.35000000000000003"/>
  </r>
  <r>
    <x v="0"/>
    <n v="1185732"/>
    <x v="257"/>
    <x v="0"/>
    <x v="49"/>
    <s v="Manchester"/>
    <x v="1"/>
    <n v="0.65000000000000013"/>
    <n v="4000"/>
    <n v="2600.0000000000005"/>
    <n v="910.00000000000023"/>
    <n v="0.35000000000000003"/>
  </r>
  <r>
    <x v="0"/>
    <n v="1185732"/>
    <x v="257"/>
    <x v="0"/>
    <x v="49"/>
    <s v="Manchester"/>
    <x v="2"/>
    <n v="0.65000000000000013"/>
    <n v="3750"/>
    <n v="2437.5000000000005"/>
    <n v="609.37500000000011"/>
    <n v="0.25"/>
  </r>
  <r>
    <x v="0"/>
    <n v="1185732"/>
    <x v="257"/>
    <x v="0"/>
    <x v="49"/>
    <s v="Manchester"/>
    <x v="3"/>
    <n v="0.65000000000000013"/>
    <n v="3250"/>
    <n v="2112.5000000000005"/>
    <n v="528.12500000000011"/>
    <n v="0.25"/>
  </r>
  <r>
    <x v="0"/>
    <n v="1185732"/>
    <x v="257"/>
    <x v="0"/>
    <x v="49"/>
    <s v="Manchester"/>
    <x v="4"/>
    <n v="0.75000000000000011"/>
    <n v="3250"/>
    <n v="2437.5000000000005"/>
    <n v="609.37500000000011"/>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D4ACD5-9ED5-413D-9F2D-A6290C9B9058}"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9:B22"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filters count="1">
    <filter fld="2" type="dateBetween" evalOrder="-1" id="27"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5FB496-16EE-4198-B79A-1BB920AC6078}"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D4"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pivotField dataField="1" numFmtId="6" showAll="0"/>
    <pivotField dataField="1" numFmtId="6"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1"/>
  </dataFields>
  <formats count="1">
    <format dxfId="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2" type="dateBetween" evalOrder="-1" id="19"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BB48E1-EE2E-4BD0-8AFC-BBDBD4101418}"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B28:C79" firstHeaderRow="1" firstDataRow="1" firstDataCol="1"/>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filters count="1">
    <filter fld="2" type="dateBetween" evalOrder="-1" id="17"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FB87479-355B-42C5-92A6-1A121C7F9E23}" sourceName="Retailer">
  <pivotTables>
    <pivotTable tabId="4" name="PivotTable1"/>
    <pivotTable tabId="4" name="PivotTable2"/>
    <pivotTable tabId="4" name="PivotTable3"/>
  </pivotTables>
  <data>
    <tabular pivotCacheId="1066032516">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73CB5B1-BF21-473D-90CD-F4ABD2A6E06B}" sourceName="Region">
  <pivotTables>
    <pivotTable tabId="4" name="PivotTable1"/>
    <pivotTable tabId="4" name="PivotTable2"/>
    <pivotTable tabId="4" name="PivotTable3"/>
  </pivotTables>
  <data>
    <tabular pivotCacheId="1066032516">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74AC4E7F-E1BF-43BA-A9E0-FBC1AB49529C}" sourceName="Beverage Brand">
  <pivotTables>
    <pivotTable tabId="4" name="PivotTable1"/>
    <pivotTable tabId="4" name="PivotTable2"/>
    <pivotTable tabId="4" name="PivotTable3"/>
  </pivotTables>
  <data>
    <tabular pivotCacheId="1066032516">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6F54DF1-A692-4315-8333-E08C1E4C4A13}" cache="Slicer_Retailer" caption="Retailer" style="Slicer Style 1" rowHeight="234950"/>
  <slicer name="Region" xr10:uid="{65DC4B2B-19EA-42FF-8B69-2D4E470F8E55}" cache="Slicer_Region" caption="Region" style="Slicer Style 1" rowHeight="234950"/>
  <slicer name="Beverage Brand" xr10:uid="{9C11B4A6-768F-45A3-BFFC-C71A1B5534DD}" cache="Slicer_Beverage_Brand" caption="Beverage Brand"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BADC4-F479-49CD-BFB7-A20E80E5B199}" name="Table1" displayName="Table1" ref="B5:M3893" totalsRowShown="0" headerRowDxfId="18" dataDxfId="17">
  <autoFilter ref="B5:M3893" xr:uid="{2C7BADC4-F479-49CD-BFB7-A20E80E5B199}"/>
  <tableColumns count="12">
    <tableColumn id="1" xr3:uid="{10F4DC52-0D37-46BC-AC6D-055A35A3EBD8}" name="Retailer" dataDxfId="16"/>
    <tableColumn id="2" xr3:uid="{24909860-DA97-468A-BCBF-1A58EFF9A549}" name="Retailer ID" dataDxfId="15"/>
    <tableColumn id="3" xr3:uid="{7717E1A4-3B40-43C6-9BA7-E628343A644B}" name="Invoice Date" dataDxfId="14"/>
    <tableColumn id="4" xr3:uid="{B20C7CF1-2BAC-4E65-94ED-25B3A37569AD}" name="Region" dataDxfId="13"/>
    <tableColumn id="5" xr3:uid="{EC6212A6-A614-4E07-89C7-656F6BB54484}" name="State" dataDxfId="12"/>
    <tableColumn id="6" xr3:uid="{02B363BF-761C-43AB-9EBD-9F2DA992A0D6}" name="City" dataDxfId="11"/>
    <tableColumn id="7" xr3:uid="{C153492C-A620-4A2A-B948-1DB2FE43A352}" name="Beverage Brand" dataDxfId="10"/>
    <tableColumn id="8" xr3:uid="{139D2321-A420-4825-9D5D-291B4B51C2E9}" name="Price per Unit" dataDxfId="9"/>
    <tableColumn id="9" xr3:uid="{0E596D6C-68D3-4D57-B30B-E95E1FFEA9A7}" name="Units Sold" dataDxfId="8"/>
    <tableColumn id="10" xr3:uid="{BDD3BF88-FA4C-4A5B-961A-EF2A84C162E3}" name="Total Sales" dataDxfId="7">
      <calculatedColumnFormula>I6*J6</calculatedColumnFormula>
    </tableColumn>
    <tableColumn id="11" xr3:uid="{A1246730-84C5-4AAD-AB32-289BE70E4020}" name="Operating Profit" dataDxfId="6">
      <calculatedColumnFormula>K6*M6</calculatedColumnFormula>
    </tableColumn>
    <tableColumn id="12" xr3:uid="{73335880-C1E4-4B1F-AE75-2CF1488873B8}" name="Operating Margin"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121789-E2F3-4ABC-9857-676D4111D785}" name="Table2" displayName="Table2" ref="D28:F78" totalsRowShown="0">
  <autoFilter ref="D28:F78" xr:uid="{31121789-E2F3-4ABC-9857-676D4111D785}"/>
  <tableColumns count="3">
    <tableColumn id="1" xr3:uid="{7900B24A-109C-4DA2-B557-13FD26010DA7}" name="Country" dataDxfId="2"/>
    <tableColumn id="2" xr3:uid="{3C851972-D684-4BB7-9320-2E21E7801DD7}" name="State" dataDxfId="1"/>
    <tableColumn id="3" xr3:uid="{0C789C3A-0BD1-4D27-BE0A-7F98CBAC4C79}" name="Units Sol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07F63FC2-FF43-4B54-8E0F-D0FA4DC424FC}" sourceName="Invoice Date">
  <pivotTables>
    <pivotTable tabId="4" name="PivotTable1"/>
    <pivotTable tabId="4" name="PivotTable2"/>
    <pivotTable tabId="4" name="PivotTable3"/>
  </pivotTables>
  <state minimalRefreshVersion="6" lastRefreshVersion="6" pivotCacheId="1066032516" filterType="dateBetween">
    <selection startDate="2021-01-01T00:00:00" endDate="2021-12-31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47B77FD8-6B17-40FA-99DD-BF0E50C4DCA0}" cache="NativeTimeline_Invoice_Date" caption="Sales Period" level="2" selectionLevel="0" scrollPosition="2021-01-01T00:00:00" style="Timeline Style 1"/>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EFE58-8E7B-4CCC-BA51-B7E83641A785}">
  <dimension ref="A1:Q3893"/>
  <sheetViews>
    <sheetView workbookViewId="0">
      <selection activeCell="P15" sqref="P15"/>
    </sheetView>
  </sheetViews>
  <sheetFormatPr defaultColWidth="14.44140625" defaultRowHeight="14.4"/>
  <cols>
    <col min="1" max="1" width="9.33203125" customWidth="1"/>
    <col min="2" max="2" width="11.6640625" customWidth="1"/>
    <col min="3" max="3" width="13.44140625" customWidth="1"/>
    <col min="4" max="4" width="10.44140625" customWidth="1"/>
    <col min="5" max="5" width="14.33203125" customWidth="1"/>
    <col min="6" max="6" width="13.109375" customWidth="1"/>
    <col min="7" max="7" width="16.33203125" customWidth="1"/>
    <col min="9" max="9" width="11.44140625" customWidth="1"/>
    <col min="10" max="10" width="11.88671875" customWidth="1"/>
    <col min="11" max="11" width="16.6640625" customWidth="1"/>
    <col min="12" max="12" width="18" customWidth="1"/>
    <col min="13" max="13" width="8.88671875" customWidth="1"/>
    <col min="14" max="14" width="10.88671875" customWidth="1"/>
    <col min="15" max="17" width="8.88671875" customWidth="1"/>
  </cols>
  <sheetData>
    <row r="1" spans="1:14">
      <c r="A1" s="32" t="s">
        <v>2</v>
      </c>
      <c r="B1" s="32" t="s">
        <v>3</v>
      </c>
      <c r="C1" s="32" t="s">
        <v>4</v>
      </c>
      <c r="D1" s="32" t="s">
        <v>5</v>
      </c>
      <c r="E1" s="32" t="s">
        <v>6</v>
      </c>
      <c r="F1" s="32" t="s">
        <v>7</v>
      </c>
      <c r="G1" s="32" t="s">
        <v>8</v>
      </c>
      <c r="H1" s="32" t="s">
        <v>9</v>
      </c>
      <c r="I1" s="32" t="s">
        <v>10</v>
      </c>
      <c r="J1" s="32" t="s">
        <v>11</v>
      </c>
      <c r="K1" s="32" t="s">
        <v>12</v>
      </c>
      <c r="L1" s="32" t="s">
        <v>13</v>
      </c>
    </row>
    <row r="2" spans="1:14">
      <c r="A2" s="33" t="s">
        <v>14</v>
      </c>
      <c r="B2" s="33">
        <v>1185732</v>
      </c>
      <c r="C2" s="34">
        <v>44210</v>
      </c>
      <c r="D2" s="33" t="s">
        <v>15</v>
      </c>
      <c r="E2" s="33" t="s">
        <v>16</v>
      </c>
      <c r="F2" s="33" t="s">
        <v>16</v>
      </c>
      <c r="G2" s="33" t="s">
        <v>17</v>
      </c>
      <c r="H2" s="35">
        <v>0.5</v>
      </c>
      <c r="I2" s="36">
        <v>12000</v>
      </c>
      <c r="J2" s="37">
        <f t="shared" ref="J2:J256" si="0">H2*I2</f>
        <v>6000</v>
      </c>
      <c r="K2" s="37">
        <f t="shared" ref="K2:K256" si="1">J2*L2</f>
        <v>3000</v>
      </c>
      <c r="L2" s="38">
        <v>0.5</v>
      </c>
      <c r="N2" s="39"/>
    </row>
    <row r="3" spans="1:14">
      <c r="A3" s="33" t="s">
        <v>14</v>
      </c>
      <c r="B3" s="33">
        <v>1185732</v>
      </c>
      <c r="C3" s="34">
        <v>44210</v>
      </c>
      <c r="D3" s="33" t="s">
        <v>15</v>
      </c>
      <c r="E3" s="33" t="s">
        <v>16</v>
      </c>
      <c r="F3" s="33" t="s">
        <v>16</v>
      </c>
      <c r="G3" s="33" t="s">
        <v>18</v>
      </c>
      <c r="H3" s="35">
        <v>0.5</v>
      </c>
      <c r="I3" s="36">
        <v>10000</v>
      </c>
      <c r="J3" s="37">
        <f t="shared" si="0"/>
        <v>5000</v>
      </c>
      <c r="K3" s="37">
        <f t="shared" si="1"/>
        <v>1500</v>
      </c>
      <c r="L3" s="38">
        <v>0.3</v>
      </c>
      <c r="N3" s="39"/>
    </row>
    <row r="4" spans="1:14">
      <c r="A4" s="33" t="s">
        <v>14</v>
      </c>
      <c r="B4" s="33">
        <v>1185732</v>
      </c>
      <c r="C4" s="34">
        <v>44210</v>
      </c>
      <c r="D4" s="33" t="s">
        <v>15</v>
      </c>
      <c r="E4" s="33" t="s">
        <v>16</v>
      </c>
      <c r="F4" s="33" t="s">
        <v>16</v>
      </c>
      <c r="G4" s="33" t="s">
        <v>19</v>
      </c>
      <c r="H4" s="35">
        <v>0.4</v>
      </c>
      <c r="I4" s="36">
        <v>10000</v>
      </c>
      <c r="J4" s="37">
        <f t="shared" si="0"/>
        <v>4000</v>
      </c>
      <c r="K4" s="37">
        <f t="shared" si="1"/>
        <v>1400</v>
      </c>
      <c r="L4" s="38">
        <v>0.35</v>
      </c>
      <c r="N4" s="39"/>
    </row>
    <row r="5" spans="1:14">
      <c r="A5" s="33" t="s">
        <v>14</v>
      </c>
      <c r="B5" s="33">
        <v>1185732</v>
      </c>
      <c r="C5" s="34">
        <v>44210</v>
      </c>
      <c r="D5" s="33" t="s">
        <v>15</v>
      </c>
      <c r="E5" s="33" t="s">
        <v>16</v>
      </c>
      <c r="F5" s="33" t="s">
        <v>16</v>
      </c>
      <c r="G5" s="33" t="s">
        <v>20</v>
      </c>
      <c r="H5" s="35">
        <v>0.45</v>
      </c>
      <c r="I5" s="36">
        <v>8500</v>
      </c>
      <c r="J5" s="37">
        <f t="shared" si="0"/>
        <v>3825</v>
      </c>
      <c r="K5" s="37">
        <f t="shared" si="1"/>
        <v>1338.75</v>
      </c>
      <c r="L5" s="38">
        <v>0.35</v>
      </c>
      <c r="N5" s="39"/>
    </row>
    <row r="6" spans="1:14">
      <c r="A6" s="33" t="s">
        <v>14</v>
      </c>
      <c r="B6" s="33">
        <v>1185732</v>
      </c>
      <c r="C6" s="34">
        <v>44210</v>
      </c>
      <c r="D6" s="33" t="s">
        <v>15</v>
      </c>
      <c r="E6" s="33" t="s">
        <v>16</v>
      </c>
      <c r="F6" s="33" t="s">
        <v>16</v>
      </c>
      <c r="G6" s="33" t="s">
        <v>21</v>
      </c>
      <c r="H6" s="35">
        <v>0.6</v>
      </c>
      <c r="I6" s="36">
        <v>9000</v>
      </c>
      <c r="J6" s="37">
        <f t="shared" si="0"/>
        <v>5400</v>
      </c>
      <c r="K6" s="37">
        <f t="shared" si="1"/>
        <v>1620</v>
      </c>
      <c r="L6" s="38">
        <v>0.3</v>
      </c>
      <c r="N6" s="39"/>
    </row>
    <row r="7" spans="1:14">
      <c r="A7" s="33" t="s">
        <v>14</v>
      </c>
      <c r="B7" s="33">
        <v>1185732</v>
      </c>
      <c r="C7" s="34">
        <v>44210</v>
      </c>
      <c r="D7" s="33" t="s">
        <v>15</v>
      </c>
      <c r="E7" s="33" t="s">
        <v>16</v>
      </c>
      <c r="F7" s="33" t="s">
        <v>16</v>
      </c>
      <c r="G7" s="33" t="s">
        <v>22</v>
      </c>
      <c r="H7" s="35">
        <v>0.5</v>
      </c>
      <c r="I7" s="36">
        <v>10000</v>
      </c>
      <c r="J7" s="37">
        <f t="shared" si="0"/>
        <v>5000</v>
      </c>
      <c r="K7" s="37">
        <f t="shared" si="1"/>
        <v>1250</v>
      </c>
      <c r="L7" s="38">
        <v>0.25</v>
      </c>
      <c r="N7" s="39"/>
    </row>
    <row r="8" spans="1:14">
      <c r="A8" s="33" t="s">
        <v>14</v>
      </c>
      <c r="B8" s="33">
        <v>1185732</v>
      </c>
      <c r="C8" s="34">
        <v>44239</v>
      </c>
      <c r="D8" s="33" t="s">
        <v>15</v>
      </c>
      <c r="E8" s="33" t="s">
        <v>16</v>
      </c>
      <c r="F8" s="33" t="s">
        <v>16</v>
      </c>
      <c r="G8" s="33" t="s">
        <v>17</v>
      </c>
      <c r="H8" s="35">
        <v>0.5</v>
      </c>
      <c r="I8" s="36">
        <v>12500</v>
      </c>
      <c r="J8" s="37">
        <f t="shared" si="0"/>
        <v>6250</v>
      </c>
      <c r="K8" s="37">
        <f t="shared" si="1"/>
        <v>3125</v>
      </c>
      <c r="L8" s="38">
        <v>0.5</v>
      </c>
      <c r="N8" s="39"/>
    </row>
    <row r="9" spans="1:14">
      <c r="A9" s="33" t="s">
        <v>14</v>
      </c>
      <c r="B9" s="33">
        <v>1185732</v>
      </c>
      <c r="C9" s="34">
        <v>44239</v>
      </c>
      <c r="D9" s="33" t="s">
        <v>15</v>
      </c>
      <c r="E9" s="33" t="s">
        <v>16</v>
      </c>
      <c r="F9" s="33" t="s">
        <v>16</v>
      </c>
      <c r="G9" s="33" t="s">
        <v>18</v>
      </c>
      <c r="H9" s="35">
        <v>0.5</v>
      </c>
      <c r="I9" s="36">
        <v>9000</v>
      </c>
      <c r="J9" s="37">
        <f t="shared" si="0"/>
        <v>4500</v>
      </c>
      <c r="K9" s="37">
        <f t="shared" si="1"/>
        <v>1350</v>
      </c>
      <c r="L9" s="38">
        <v>0.3</v>
      </c>
      <c r="N9" s="39"/>
    </row>
    <row r="10" spans="1:14">
      <c r="A10" s="33" t="s">
        <v>14</v>
      </c>
      <c r="B10" s="33">
        <v>1185732</v>
      </c>
      <c r="C10" s="34">
        <v>44239</v>
      </c>
      <c r="D10" s="33" t="s">
        <v>15</v>
      </c>
      <c r="E10" s="33" t="s">
        <v>16</v>
      </c>
      <c r="F10" s="33" t="s">
        <v>16</v>
      </c>
      <c r="G10" s="33" t="s">
        <v>19</v>
      </c>
      <c r="H10" s="35">
        <v>0.4</v>
      </c>
      <c r="I10" s="36">
        <v>9500</v>
      </c>
      <c r="J10" s="37">
        <f t="shared" si="0"/>
        <v>3800</v>
      </c>
      <c r="K10" s="37">
        <f t="shared" si="1"/>
        <v>1330</v>
      </c>
      <c r="L10" s="38">
        <v>0.35</v>
      </c>
      <c r="N10" s="39"/>
    </row>
    <row r="11" spans="1:14">
      <c r="A11" s="33" t="s">
        <v>14</v>
      </c>
      <c r="B11" s="33">
        <v>1185732</v>
      </c>
      <c r="C11" s="34">
        <v>44239</v>
      </c>
      <c r="D11" s="33" t="s">
        <v>15</v>
      </c>
      <c r="E11" s="33" t="s">
        <v>16</v>
      </c>
      <c r="F11" s="33" t="s">
        <v>16</v>
      </c>
      <c r="G11" s="33" t="s">
        <v>20</v>
      </c>
      <c r="H11" s="35">
        <v>0.45</v>
      </c>
      <c r="I11" s="36">
        <v>8250</v>
      </c>
      <c r="J11" s="37">
        <f t="shared" si="0"/>
        <v>3712.5</v>
      </c>
      <c r="K11" s="37">
        <f t="shared" si="1"/>
        <v>1299.375</v>
      </c>
      <c r="L11" s="38">
        <v>0.35</v>
      </c>
      <c r="N11" s="39"/>
    </row>
    <row r="12" spans="1:14">
      <c r="A12" s="33" t="s">
        <v>14</v>
      </c>
      <c r="B12" s="33">
        <v>1185732</v>
      </c>
      <c r="C12" s="34">
        <v>44239</v>
      </c>
      <c r="D12" s="33" t="s">
        <v>15</v>
      </c>
      <c r="E12" s="33" t="s">
        <v>16</v>
      </c>
      <c r="F12" s="33" t="s">
        <v>16</v>
      </c>
      <c r="G12" s="33" t="s">
        <v>21</v>
      </c>
      <c r="H12" s="35">
        <v>0.6</v>
      </c>
      <c r="I12" s="36">
        <v>9000</v>
      </c>
      <c r="J12" s="37">
        <f t="shared" si="0"/>
        <v>5400</v>
      </c>
      <c r="K12" s="37">
        <f t="shared" si="1"/>
        <v>1620</v>
      </c>
      <c r="L12" s="38">
        <v>0.3</v>
      </c>
      <c r="N12" s="39"/>
    </row>
    <row r="13" spans="1:14">
      <c r="A13" s="33" t="s">
        <v>14</v>
      </c>
      <c r="B13" s="33">
        <v>1185732</v>
      </c>
      <c r="C13" s="34">
        <v>44239</v>
      </c>
      <c r="D13" s="33" t="s">
        <v>15</v>
      </c>
      <c r="E13" s="33" t="s">
        <v>16</v>
      </c>
      <c r="F13" s="33" t="s">
        <v>16</v>
      </c>
      <c r="G13" s="33" t="s">
        <v>22</v>
      </c>
      <c r="H13" s="35">
        <v>0.5</v>
      </c>
      <c r="I13" s="36">
        <v>10000</v>
      </c>
      <c r="J13" s="37">
        <f t="shared" si="0"/>
        <v>5000</v>
      </c>
      <c r="K13" s="37">
        <f t="shared" si="1"/>
        <v>1250</v>
      </c>
      <c r="L13" s="38">
        <v>0.25</v>
      </c>
      <c r="N13" s="39"/>
    </row>
    <row r="14" spans="1:14">
      <c r="A14" s="33" t="s">
        <v>14</v>
      </c>
      <c r="B14" s="33">
        <v>1185732</v>
      </c>
      <c r="C14" s="34">
        <v>44265</v>
      </c>
      <c r="D14" s="33" t="s">
        <v>15</v>
      </c>
      <c r="E14" s="33" t="s">
        <v>16</v>
      </c>
      <c r="F14" s="33" t="s">
        <v>16</v>
      </c>
      <c r="G14" s="33" t="s">
        <v>17</v>
      </c>
      <c r="H14" s="35">
        <v>0.5</v>
      </c>
      <c r="I14" s="36">
        <v>12200</v>
      </c>
      <c r="J14" s="37">
        <f t="shared" si="0"/>
        <v>6100</v>
      </c>
      <c r="K14" s="37">
        <f t="shared" si="1"/>
        <v>3050</v>
      </c>
      <c r="L14" s="38">
        <v>0.5</v>
      </c>
      <c r="N14" s="39"/>
    </row>
    <row r="15" spans="1:14">
      <c r="A15" s="33" t="s">
        <v>14</v>
      </c>
      <c r="B15" s="33">
        <v>1185732</v>
      </c>
      <c r="C15" s="34">
        <v>44265</v>
      </c>
      <c r="D15" s="33" t="s">
        <v>15</v>
      </c>
      <c r="E15" s="33" t="s">
        <v>16</v>
      </c>
      <c r="F15" s="33" t="s">
        <v>16</v>
      </c>
      <c r="G15" s="33" t="s">
        <v>18</v>
      </c>
      <c r="H15" s="35">
        <v>0.5</v>
      </c>
      <c r="I15" s="36">
        <v>9250</v>
      </c>
      <c r="J15" s="37">
        <f t="shared" si="0"/>
        <v>4625</v>
      </c>
      <c r="K15" s="37">
        <f t="shared" si="1"/>
        <v>1387.5</v>
      </c>
      <c r="L15" s="38">
        <v>0.3</v>
      </c>
      <c r="N15" s="39"/>
    </row>
    <row r="16" spans="1:14">
      <c r="A16" s="33" t="s">
        <v>14</v>
      </c>
      <c r="B16" s="33">
        <v>1185732</v>
      </c>
      <c r="C16" s="34">
        <v>44265</v>
      </c>
      <c r="D16" s="33" t="s">
        <v>15</v>
      </c>
      <c r="E16" s="33" t="s">
        <v>16</v>
      </c>
      <c r="F16" s="33" t="s">
        <v>16</v>
      </c>
      <c r="G16" s="33" t="s">
        <v>19</v>
      </c>
      <c r="H16" s="35">
        <v>0.4</v>
      </c>
      <c r="I16" s="36">
        <v>9500</v>
      </c>
      <c r="J16" s="37">
        <f t="shared" si="0"/>
        <v>3800</v>
      </c>
      <c r="K16" s="37">
        <f t="shared" si="1"/>
        <v>1330</v>
      </c>
      <c r="L16" s="38">
        <v>0.35</v>
      </c>
      <c r="N16" s="39"/>
    </row>
    <row r="17" spans="1:14" ht="15.75" customHeight="1">
      <c r="A17" s="33" t="s">
        <v>14</v>
      </c>
      <c r="B17" s="33">
        <v>1185732</v>
      </c>
      <c r="C17" s="34">
        <v>44265</v>
      </c>
      <c r="D17" s="33" t="s">
        <v>15</v>
      </c>
      <c r="E17" s="33" t="s">
        <v>16</v>
      </c>
      <c r="F17" s="33" t="s">
        <v>16</v>
      </c>
      <c r="G17" s="33" t="s">
        <v>20</v>
      </c>
      <c r="H17" s="35">
        <v>0.45</v>
      </c>
      <c r="I17" s="36">
        <v>8000</v>
      </c>
      <c r="J17" s="37">
        <f t="shared" si="0"/>
        <v>3600</v>
      </c>
      <c r="K17" s="37">
        <f t="shared" si="1"/>
        <v>1260</v>
      </c>
      <c r="L17" s="38">
        <v>0.35</v>
      </c>
      <c r="N17" s="39"/>
    </row>
    <row r="18" spans="1:14" ht="15.75" customHeight="1">
      <c r="A18" s="33" t="s">
        <v>14</v>
      </c>
      <c r="B18" s="33">
        <v>1185732</v>
      </c>
      <c r="C18" s="34">
        <v>44265</v>
      </c>
      <c r="D18" s="33" t="s">
        <v>15</v>
      </c>
      <c r="E18" s="33" t="s">
        <v>16</v>
      </c>
      <c r="F18" s="33" t="s">
        <v>16</v>
      </c>
      <c r="G18" s="33" t="s">
        <v>21</v>
      </c>
      <c r="H18" s="35">
        <v>0.6</v>
      </c>
      <c r="I18" s="36">
        <v>8500</v>
      </c>
      <c r="J18" s="37">
        <f t="shared" si="0"/>
        <v>5100</v>
      </c>
      <c r="K18" s="37">
        <f t="shared" si="1"/>
        <v>1530</v>
      </c>
      <c r="L18" s="38">
        <v>0.3</v>
      </c>
      <c r="N18" s="39"/>
    </row>
    <row r="19" spans="1:14" ht="15.75" customHeight="1">
      <c r="A19" s="33" t="s">
        <v>14</v>
      </c>
      <c r="B19" s="33">
        <v>1185732</v>
      </c>
      <c r="C19" s="34">
        <v>44265</v>
      </c>
      <c r="D19" s="33" t="s">
        <v>15</v>
      </c>
      <c r="E19" s="33" t="s">
        <v>16</v>
      </c>
      <c r="F19" s="33" t="s">
        <v>16</v>
      </c>
      <c r="G19" s="33" t="s">
        <v>22</v>
      </c>
      <c r="H19" s="35">
        <v>0.5</v>
      </c>
      <c r="I19" s="36">
        <v>9500</v>
      </c>
      <c r="J19" s="37">
        <f t="shared" si="0"/>
        <v>4750</v>
      </c>
      <c r="K19" s="37">
        <f t="shared" si="1"/>
        <v>1187.5</v>
      </c>
      <c r="L19" s="38">
        <v>0.25</v>
      </c>
      <c r="N19" s="39"/>
    </row>
    <row r="20" spans="1:14" ht="15.75" customHeight="1">
      <c r="A20" s="33" t="s">
        <v>14</v>
      </c>
      <c r="B20" s="33">
        <v>1185732</v>
      </c>
      <c r="C20" s="34">
        <v>44297</v>
      </c>
      <c r="D20" s="33" t="s">
        <v>15</v>
      </c>
      <c r="E20" s="33" t="s">
        <v>16</v>
      </c>
      <c r="F20" s="33" t="s">
        <v>16</v>
      </c>
      <c r="G20" s="33" t="s">
        <v>17</v>
      </c>
      <c r="H20" s="35">
        <v>0.5</v>
      </c>
      <c r="I20" s="36">
        <v>12000</v>
      </c>
      <c r="J20" s="37">
        <f t="shared" si="0"/>
        <v>6000</v>
      </c>
      <c r="K20" s="37">
        <f t="shared" si="1"/>
        <v>3000</v>
      </c>
      <c r="L20" s="38">
        <v>0.5</v>
      </c>
      <c r="N20" s="39"/>
    </row>
    <row r="21" spans="1:14" ht="15.75" customHeight="1">
      <c r="A21" s="33" t="s">
        <v>14</v>
      </c>
      <c r="B21" s="33">
        <v>1185732</v>
      </c>
      <c r="C21" s="34">
        <v>44297</v>
      </c>
      <c r="D21" s="33" t="s">
        <v>15</v>
      </c>
      <c r="E21" s="33" t="s">
        <v>16</v>
      </c>
      <c r="F21" s="33" t="s">
        <v>16</v>
      </c>
      <c r="G21" s="33" t="s">
        <v>18</v>
      </c>
      <c r="H21" s="35">
        <v>0.5</v>
      </c>
      <c r="I21" s="36">
        <v>9000</v>
      </c>
      <c r="J21" s="37">
        <f t="shared" si="0"/>
        <v>4500</v>
      </c>
      <c r="K21" s="37">
        <f t="shared" si="1"/>
        <v>1350</v>
      </c>
      <c r="L21" s="38">
        <v>0.3</v>
      </c>
      <c r="N21" s="39"/>
    </row>
    <row r="22" spans="1:14" ht="15.75" customHeight="1">
      <c r="A22" s="33" t="s">
        <v>14</v>
      </c>
      <c r="B22" s="33">
        <v>1185732</v>
      </c>
      <c r="C22" s="34">
        <v>44297</v>
      </c>
      <c r="D22" s="33" t="s">
        <v>15</v>
      </c>
      <c r="E22" s="33" t="s">
        <v>16</v>
      </c>
      <c r="F22" s="33" t="s">
        <v>16</v>
      </c>
      <c r="G22" s="33" t="s">
        <v>19</v>
      </c>
      <c r="H22" s="35">
        <v>0.4</v>
      </c>
      <c r="I22" s="36">
        <v>9000</v>
      </c>
      <c r="J22" s="37">
        <f t="shared" si="0"/>
        <v>3600</v>
      </c>
      <c r="K22" s="37">
        <f t="shared" si="1"/>
        <v>1260</v>
      </c>
      <c r="L22" s="38">
        <v>0.35</v>
      </c>
      <c r="N22" s="39"/>
    </row>
    <row r="23" spans="1:14" ht="15.75" customHeight="1">
      <c r="A23" s="33" t="s">
        <v>14</v>
      </c>
      <c r="B23" s="33">
        <v>1185732</v>
      </c>
      <c r="C23" s="34">
        <v>44297</v>
      </c>
      <c r="D23" s="33" t="s">
        <v>15</v>
      </c>
      <c r="E23" s="33" t="s">
        <v>16</v>
      </c>
      <c r="F23" s="33" t="s">
        <v>16</v>
      </c>
      <c r="G23" s="33" t="s">
        <v>20</v>
      </c>
      <c r="H23" s="35">
        <v>0.45</v>
      </c>
      <c r="I23" s="36">
        <v>8250</v>
      </c>
      <c r="J23" s="37">
        <f t="shared" si="0"/>
        <v>3712.5</v>
      </c>
      <c r="K23" s="37">
        <f t="shared" si="1"/>
        <v>1299.375</v>
      </c>
      <c r="L23" s="38">
        <v>0.35</v>
      </c>
      <c r="N23" s="39"/>
    </row>
    <row r="24" spans="1:14" ht="15.75" customHeight="1">
      <c r="A24" s="33" t="s">
        <v>14</v>
      </c>
      <c r="B24" s="33">
        <v>1185732</v>
      </c>
      <c r="C24" s="34">
        <v>44297</v>
      </c>
      <c r="D24" s="33" t="s">
        <v>15</v>
      </c>
      <c r="E24" s="33" t="s">
        <v>16</v>
      </c>
      <c r="F24" s="33" t="s">
        <v>16</v>
      </c>
      <c r="G24" s="33" t="s">
        <v>21</v>
      </c>
      <c r="H24" s="35">
        <v>0.6</v>
      </c>
      <c r="I24" s="36">
        <v>8250</v>
      </c>
      <c r="J24" s="37">
        <f t="shared" si="0"/>
        <v>4950</v>
      </c>
      <c r="K24" s="37">
        <f t="shared" si="1"/>
        <v>1485</v>
      </c>
      <c r="L24" s="38">
        <v>0.3</v>
      </c>
      <c r="N24" s="39"/>
    </row>
    <row r="25" spans="1:14" ht="15.75" customHeight="1">
      <c r="A25" s="33" t="s">
        <v>14</v>
      </c>
      <c r="B25" s="33">
        <v>1185732</v>
      </c>
      <c r="C25" s="34">
        <v>44297</v>
      </c>
      <c r="D25" s="33" t="s">
        <v>15</v>
      </c>
      <c r="E25" s="33" t="s">
        <v>16</v>
      </c>
      <c r="F25" s="33" t="s">
        <v>16</v>
      </c>
      <c r="G25" s="33" t="s">
        <v>22</v>
      </c>
      <c r="H25" s="35">
        <v>0.5</v>
      </c>
      <c r="I25" s="36">
        <v>9500</v>
      </c>
      <c r="J25" s="37">
        <f t="shared" si="0"/>
        <v>4750</v>
      </c>
      <c r="K25" s="37">
        <f t="shared" si="1"/>
        <v>1187.5</v>
      </c>
      <c r="L25" s="38">
        <v>0.25</v>
      </c>
      <c r="N25" s="39"/>
    </row>
    <row r="26" spans="1:14" ht="15.75" customHeight="1">
      <c r="A26" s="33" t="s">
        <v>14</v>
      </c>
      <c r="B26" s="33">
        <v>1185732</v>
      </c>
      <c r="C26" s="34">
        <v>44326</v>
      </c>
      <c r="D26" s="33" t="s">
        <v>15</v>
      </c>
      <c r="E26" s="33" t="s">
        <v>16</v>
      </c>
      <c r="F26" s="33" t="s">
        <v>16</v>
      </c>
      <c r="G26" s="33" t="s">
        <v>17</v>
      </c>
      <c r="H26" s="35">
        <v>0.6</v>
      </c>
      <c r="I26" s="36">
        <v>12200</v>
      </c>
      <c r="J26" s="37">
        <f t="shared" si="0"/>
        <v>7320</v>
      </c>
      <c r="K26" s="37">
        <f t="shared" si="1"/>
        <v>3660</v>
      </c>
      <c r="L26" s="38">
        <v>0.5</v>
      </c>
      <c r="N26" s="39"/>
    </row>
    <row r="27" spans="1:14" ht="15.75" customHeight="1">
      <c r="A27" s="33" t="s">
        <v>14</v>
      </c>
      <c r="B27" s="33">
        <v>1185732</v>
      </c>
      <c r="C27" s="34">
        <v>44326</v>
      </c>
      <c r="D27" s="33" t="s">
        <v>15</v>
      </c>
      <c r="E27" s="33" t="s">
        <v>16</v>
      </c>
      <c r="F27" s="33" t="s">
        <v>16</v>
      </c>
      <c r="G27" s="33" t="s">
        <v>18</v>
      </c>
      <c r="H27" s="35">
        <v>0.55000000000000004</v>
      </c>
      <c r="I27" s="36">
        <v>9250</v>
      </c>
      <c r="J27" s="37">
        <f t="shared" si="0"/>
        <v>5087.5</v>
      </c>
      <c r="K27" s="37">
        <f t="shared" si="1"/>
        <v>1526.25</v>
      </c>
      <c r="L27" s="38">
        <v>0.3</v>
      </c>
      <c r="N27" s="39"/>
    </row>
    <row r="28" spans="1:14" ht="15.75" customHeight="1">
      <c r="A28" s="33" t="s">
        <v>14</v>
      </c>
      <c r="B28" s="33">
        <v>1185732</v>
      </c>
      <c r="C28" s="34">
        <v>44326</v>
      </c>
      <c r="D28" s="33" t="s">
        <v>15</v>
      </c>
      <c r="E28" s="33" t="s">
        <v>16</v>
      </c>
      <c r="F28" s="33" t="s">
        <v>16</v>
      </c>
      <c r="G28" s="33" t="s">
        <v>19</v>
      </c>
      <c r="H28" s="35">
        <v>0.5</v>
      </c>
      <c r="I28" s="36">
        <v>9000</v>
      </c>
      <c r="J28" s="37">
        <f t="shared" si="0"/>
        <v>4500</v>
      </c>
      <c r="K28" s="37">
        <f t="shared" si="1"/>
        <v>1575</v>
      </c>
      <c r="L28" s="38">
        <v>0.35</v>
      </c>
      <c r="N28" s="39"/>
    </row>
    <row r="29" spans="1:14" ht="15.75" customHeight="1">
      <c r="A29" s="33" t="s">
        <v>14</v>
      </c>
      <c r="B29" s="33">
        <v>1185732</v>
      </c>
      <c r="C29" s="34">
        <v>44326</v>
      </c>
      <c r="D29" s="33" t="s">
        <v>15</v>
      </c>
      <c r="E29" s="33" t="s">
        <v>16</v>
      </c>
      <c r="F29" s="33" t="s">
        <v>16</v>
      </c>
      <c r="G29" s="33" t="s">
        <v>20</v>
      </c>
      <c r="H29" s="35">
        <v>0.5</v>
      </c>
      <c r="I29" s="36">
        <v>8500</v>
      </c>
      <c r="J29" s="37">
        <f t="shared" si="0"/>
        <v>4250</v>
      </c>
      <c r="K29" s="37">
        <f t="shared" si="1"/>
        <v>1487.5</v>
      </c>
      <c r="L29" s="38">
        <v>0.35</v>
      </c>
      <c r="N29" s="39"/>
    </row>
    <row r="30" spans="1:14" ht="15.75" customHeight="1">
      <c r="A30" s="33" t="s">
        <v>14</v>
      </c>
      <c r="B30" s="33">
        <v>1185732</v>
      </c>
      <c r="C30" s="34">
        <v>44326</v>
      </c>
      <c r="D30" s="33" t="s">
        <v>15</v>
      </c>
      <c r="E30" s="33" t="s">
        <v>16</v>
      </c>
      <c r="F30" s="33" t="s">
        <v>16</v>
      </c>
      <c r="G30" s="33" t="s">
        <v>21</v>
      </c>
      <c r="H30" s="35">
        <v>0.6</v>
      </c>
      <c r="I30" s="36">
        <v>8750</v>
      </c>
      <c r="J30" s="37">
        <f t="shared" si="0"/>
        <v>5250</v>
      </c>
      <c r="K30" s="37">
        <f t="shared" si="1"/>
        <v>1575</v>
      </c>
      <c r="L30" s="38">
        <v>0.3</v>
      </c>
      <c r="N30" s="39"/>
    </row>
    <row r="31" spans="1:14" ht="15.75" customHeight="1">
      <c r="A31" s="33" t="s">
        <v>14</v>
      </c>
      <c r="B31" s="33">
        <v>1185732</v>
      </c>
      <c r="C31" s="34">
        <v>44326</v>
      </c>
      <c r="D31" s="33" t="s">
        <v>15</v>
      </c>
      <c r="E31" s="33" t="s">
        <v>16</v>
      </c>
      <c r="F31" s="33" t="s">
        <v>16</v>
      </c>
      <c r="G31" s="33" t="s">
        <v>22</v>
      </c>
      <c r="H31" s="35">
        <v>0.65</v>
      </c>
      <c r="I31" s="36">
        <v>10000</v>
      </c>
      <c r="J31" s="37">
        <f t="shared" si="0"/>
        <v>6500</v>
      </c>
      <c r="K31" s="37">
        <f t="shared" si="1"/>
        <v>1625</v>
      </c>
      <c r="L31" s="38">
        <v>0.25</v>
      </c>
      <c r="N31" s="39"/>
    </row>
    <row r="32" spans="1:14" ht="15.75" customHeight="1">
      <c r="A32" s="33" t="s">
        <v>14</v>
      </c>
      <c r="B32" s="33">
        <v>1185732</v>
      </c>
      <c r="C32" s="34">
        <v>44359</v>
      </c>
      <c r="D32" s="33" t="s">
        <v>15</v>
      </c>
      <c r="E32" s="33" t="s">
        <v>16</v>
      </c>
      <c r="F32" s="33" t="s">
        <v>16</v>
      </c>
      <c r="G32" s="33" t="s">
        <v>17</v>
      </c>
      <c r="H32" s="35">
        <v>0.6</v>
      </c>
      <c r="I32" s="36">
        <v>12500</v>
      </c>
      <c r="J32" s="37">
        <f t="shared" si="0"/>
        <v>7500</v>
      </c>
      <c r="K32" s="37">
        <f t="shared" si="1"/>
        <v>3750</v>
      </c>
      <c r="L32" s="38">
        <v>0.5</v>
      </c>
      <c r="N32" s="39"/>
    </row>
    <row r="33" spans="1:14" ht="15.75" customHeight="1">
      <c r="A33" s="33" t="s">
        <v>14</v>
      </c>
      <c r="B33" s="33">
        <v>1185732</v>
      </c>
      <c r="C33" s="34">
        <v>44359</v>
      </c>
      <c r="D33" s="33" t="s">
        <v>15</v>
      </c>
      <c r="E33" s="33" t="s">
        <v>16</v>
      </c>
      <c r="F33" s="33" t="s">
        <v>16</v>
      </c>
      <c r="G33" s="33" t="s">
        <v>18</v>
      </c>
      <c r="H33" s="35">
        <v>0.55000000000000004</v>
      </c>
      <c r="I33" s="36">
        <v>10000</v>
      </c>
      <c r="J33" s="37">
        <f t="shared" si="0"/>
        <v>5500</v>
      </c>
      <c r="K33" s="37">
        <f t="shared" si="1"/>
        <v>1650</v>
      </c>
      <c r="L33" s="38">
        <v>0.3</v>
      </c>
      <c r="N33" s="39"/>
    </row>
    <row r="34" spans="1:14" ht="15.75" customHeight="1">
      <c r="A34" s="33" t="s">
        <v>14</v>
      </c>
      <c r="B34" s="33">
        <v>1185732</v>
      </c>
      <c r="C34" s="34">
        <v>44359</v>
      </c>
      <c r="D34" s="33" t="s">
        <v>15</v>
      </c>
      <c r="E34" s="33" t="s">
        <v>16</v>
      </c>
      <c r="F34" s="33" t="s">
        <v>16</v>
      </c>
      <c r="G34" s="33" t="s">
        <v>19</v>
      </c>
      <c r="H34" s="35">
        <v>0.5</v>
      </c>
      <c r="I34" s="36">
        <v>9250</v>
      </c>
      <c r="J34" s="37">
        <f t="shared" si="0"/>
        <v>4625</v>
      </c>
      <c r="K34" s="37">
        <f t="shared" si="1"/>
        <v>1618.75</v>
      </c>
      <c r="L34" s="38">
        <v>0.35</v>
      </c>
      <c r="N34" s="39"/>
    </row>
    <row r="35" spans="1:14" ht="15.75" customHeight="1">
      <c r="A35" s="33" t="s">
        <v>14</v>
      </c>
      <c r="B35" s="33">
        <v>1185732</v>
      </c>
      <c r="C35" s="34">
        <v>44359</v>
      </c>
      <c r="D35" s="33" t="s">
        <v>15</v>
      </c>
      <c r="E35" s="33" t="s">
        <v>16</v>
      </c>
      <c r="F35" s="33" t="s">
        <v>16</v>
      </c>
      <c r="G35" s="33" t="s">
        <v>20</v>
      </c>
      <c r="H35" s="35">
        <v>0.5</v>
      </c>
      <c r="I35" s="36">
        <v>9000</v>
      </c>
      <c r="J35" s="37">
        <f t="shared" si="0"/>
        <v>4500</v>
      </c>
      <c r="K35" s="37">
        <f t="shared" si="1"/>
        <v>1575</v>
      </c>
      <c r="L35" s="38">
        <v>0.35</v>
      </c>
      <c r="N35" s="39"/>
    </row>
    <row r="36" spans="1:14" ht="15.75" customHeight="1">
      <c r="A36" s="33" t="s">
        <v>14</v>
      </c>
      <c r="B36" s="33">
        <v>1185732</v>
      </c>
      <c r="C36" s="34">
        <v>44359</v>
      </c>
      <c r="D36" s="33" t="s">
        <v>15</v>
      </c>
      <c r="E36" s="33" t="s">
        <v>16</v>
      </c>
      <c r="F36" s="33" t="s">
        <v>16</v>
      </c>
      <c r="G36" s="33" t="s">
        <v>21</v>
      </c>
      <c r="H36" s="35">
        <v>0.6</v>
      </c>
      <c r="I36" s="36">
        <v>9000</v>
      </c>
      <c r="J36" s="37">
        <f t="shared" si="0"/>
        <v>5400</v>
      </c>
      <c r="K36" s="37">
        <f t="shared" si="1"/>
        <v>1620</v>
      </c>
      <c r="L36" s="38">
        <v>0.3</v>
      </c>
      <c r="N36" s="39"/>
    </row>
    <row r="37" spans="1:14" ht="15.75" customHeight="1">
      <c r="A37" s="33" t="s">
        <v>14</v>
      </c>
      <c r="B37" s="33">
        <v>1185732</v>
      </c>
      <c r="C37" s="34">
        <v>44359</v>
      </c>
      <c r="D37" s="33" t="s">
        <v>15</v>
      </c>
      <c r="E37" s="33" t="s">
        <v>16</v>
      </c>
      <c r="F37" s="33" t="s">
        <v>16</v>
      </c>
      <c r="G37" s="33" t="s">
        <v>22</v>
      </c>
      <c r="H37" s="35">
        <v>0.65</v>
      </c>
      <c r="I37" s="36">
        <v>10500</v>
      </c>
      <c r="J37" s="37">
        <f t="shared" si="0"/>
        <v>6825</v>
      </c>
      <c r="K37" s="37">
        <f t="shared" si="1"/>
        <v>1706.25</v>
      </c>
      <c r="L37" s="38">
        <v>0.25</v>
      </c>
      <c r="N37" s="39"/>
    </row>
    <row r="38" spans="1:14" ht="15.75" customHeight="1">
      <c r="A38" s="33" t="s">
        <v>14</v>
      </c>
      <c r="B38" s="33">
        <v>1185732</v>
      </c>
      <c r="C38" s="34">
        <v>44387</v>
      </c>
      <c r="D38" s="33" t="s">
        <v>15</v>
      </c>
      <c r="E38" s="33" t="s">
        <v>16</v>
      </c>
      <c r="F38" s="33" t="s">
        <v>16</v>
      </c>
      <c r="G38" s="33" t="s">
        <v>17</v>
      </c>
      <c r="H38" s="35">
        <v>0.6</v>
      </c>
      <c r="I38" s="36">
        <v>12750</v>
      </c>
      <c r="J38" s="37">
        <f t="shared" si="0"/>
        <v>7650</v>
      </c>
      <c r="K38" s="37">
        <f t="shared" si="1"/>
        <v>3825</v>
      </c>
      <c r="L38" s="38">
        <v>0.5</v>
      </c>
      <c r="N38" s="39"/>
    </row>
    <row r="39" spans="1:14" ht="15.75" customHeight="1">
      <c r="A39" s="33" t="s">
        <v>14</v>
      </c>
      <c r="B39" s="33">
        <v>1185732</v>
      </c>
      <c r="C39" s="34">
        <v>44387</v>
      </c>
      <c r="D39" s="33" t="s">
        <v>15</v>
      </c>
      <c r="E39" s="33" t="s">
        <v>16</v>
      </c>
      <c r="F39" s="33" t="s">
        <v>16</v>
      </c>
      <c r="G39" s="33" t="s">
        <v>18</v>
      </c>
      <c r="H39" s="35">
        <v>0.55000000000000004</v>
      </c>
      <c r="I39" s="36">
        <v>10250</v>
      </c>
      <c r="J39" s="37">
        <f t="shared" si="0"/>
        <v>5637.5000000000009</v>
      </c>
      <c r="K39" s="37">
        <f t="shared" si="1"/>
        <v>1691.2500000000002</v>
      </c>
      <c r="L39" s="38">
        <v>0.3</v>
      </c>
      <c r="N39" s="39"/>
    </row>
    <row r="40" spans="1:14" ht="15.75" customHeight="1">
      <c r="A40" s="33" t="s">
        <v>14</v>
      </c>
      <c r="B40" s="33">
        <v>1185732</v>
      </c>
      <c r="C40" s="34">
        <v>44387</v>
      </c>
      <c r="D40" s="33" t="s">
        <v>15</v>
      </c>
      <c r="E40" s="33" t="s">
        <v>16</v>
      </c>
      <c r="F40" s="33" t="s">
        <v>16</v>
      </c>
      <c r="G40" s="33" t="s">
        <v>19</v>
      </c>
      <c r="H40" s="35">
        <v>0.5</v>
      </c>
      <c r="I40" s="36">
        <v>9500</v>
      </c>
      <c r="J40" s="37">
        <f t="shared" si="0"/>
        <v>4750</v>
      </c>
      <c r="K40" s="37">
        <f t="shared" si="1"/>
        <v>1662.5</v>
      </c>
      <c r="L40" s="38">
        <v>0.35</v>
      </c>
      <c r="N40" s="39"/>
    </row>
    <row r="41" spans="1:14" ht="15.75" customHeight="1">
      <c r="A41" s="33" t="s">
        <v>14</v>
      </c>
      <c r="B41" s="33">
        <v>1185732</v>
      </c>
      <c r="C41" s="34">
        <v>44387</v>
      </c>
      <c r="D41" s="33" t="s">
        <v>15</v>
      </c>
      <c r="E41" s="33" t="s">
        <v>16</v>
      </c>
      <c r="F41" s="33" t="s">
        <v>16</v>
      </c>
      <c r="G41" s="33" t="s">
        <v>20</v>
      </c>
      <c r="H41" s="35">
        <v>0.5</v>
      </c>
      <c r="I41" s="36">
        <v>9000</v>
      </c>
      <c r="J41" s="37">
        <f t="shared" si="0"/>
        <v>4500</v>
      </c>
      <c r="K41" s="37">
        <f t="shared" si="1"/>
        <v>1575</v>
      </c>
      <c r="L41" s="38">
        <v>0.35</v>
      </c>
      <c r="N41" s="39"/>
    </row>
    <row r="42" spans="1:14" ht="15.75" customHeight="1">
      <c r="A42" s="33" t="s">
        <v>14</v>
      </c>
      <c r="B42" s="33">
        <v>1185732</v>
      </c>
      <c r="C42" s="34">
        <v>44387</v>
      </c>
      <c r="D42" s="33" t="s">
        <v>15</v>
      </c>
      <c r="E42" s="33" t="s">
        <v>16</v>
      </c>
      <c r="F42" s="33" t="s">
        <v>16</v>
      </c>
      <c r="G42" s="33" t="s">
        <v>21</v>
      </c>
      <c r="H42" s="35">
        <v>0.6</v>
      </c>
      <c r="I42" s="36">
        <v>9250</v>
      </c>
      <c r="J42" s="37">
        <f t="shared" si="0"/>
        <v>5550</v>
      </c>
      <c r="K42" s="37">
        <f t="shared" si="1"/>
        <v>1665</v>
      </c>
      <c r="L42" s="38">
        <v>0.3</v>
      </c>
      <c r="N42" s="39"/>
    </row>
    <row r="43" spans="1:14" ht="15.75" customHeight="1">
      <c r="A43" s="33" t="s">
        <v>14</v>
      </c>
      <c r="B43" s="33">
        <v>1185732</v>
      </c>
      <c r="C43" s="34">
        <v>44387</v>
      </c>
      <c r="D43" s="33" t="s">
        <v>15</v>
      </c>
      <c r="E43" s="33" t="s">
        <v>16</v>
      </c>
      <c r="F43" s="33" t="s">
        <v>16</v>
      </c>
      <c r="G43" s="33" t="s">
        <v>22</v>
      </c>
      <c r="H43" s="35">
        <v>0.65</v>
      </c>
      <c r="I43" s="36">
        <v>11000</v>
      </c>
      <c r="J43" s="37">
        <f t="shared" si="0"/>
        <v>7150</v>
      </c>
      <c r="K43" s="37">
        <f t="shared" si="1"/>
        <v>1787.5</v>
      </c>
      <c r="L43" s="38">
        <v>0.25</v>
      </c>
      <c r="N43" s="39"/>
    </row>
    <row r="44" spans="1:14" ht="15.75" customHeight="1">
      <c r="A44" s="33" t="s">
        <v>14</v>
      </c>
      <c r="B44" s="33">
        <v>1185732</v>
      </c>
      <c r="C44" s="34">
        <v>44419</v>
      </c>
      <c r="D44" s="33" t="s">
        <v>15</v>
      </c>
      <c r="E44" s="33" t="s">
        <v>16</v>
      </c>
      <c r="F44" s="33" t="s">
        <v>16</v>
      </c>
      <c r="G44" s="33" t="s">
        <v>17</v>
      </c>
      <c r="H44" s="35">
        <v>0.6</v>
      </c>
      <c r="I44" s="36">
        <v>12500</v>
      </c>
      <c r="J44" s="37">
        <f t="shared" si="0"/>
        <v>7500</v>
      </c>
      <c r="K44" s="37">
        <f t="shared" si="1"/>
        <v>3750</v>
      </c>
      <c r="L44" s="38">
        <v>0.5</v>
      </c>
      <c r="N44" s="39"/>
    </row>
    <row r="45" spans="1:14" ht="15.75" customHeight="1">
      <c r="A45" s="33" t="s">
        <v>14</v>
      </c>
      <c r="B45" s="33">
        <v>1185732</v>
      </c>
      <c r="C45" s="34">
        <v>44419</v>
      </c>
      <c r="D45" s="33" t="s">
        <v>15</v>
      </c>
      <c r="E45" s="33" t="s">
        <v>16</v>
      </c>
      <c r="F45" s="33" t="s">
        <v>16</v>
      </c>
      <c r="G45" s="33" t="s">
        <v>18</v>
      </c>
      <c r="H45" s="35">
        <v>0.55000000000000004</v>
      </c>
      <c r="I45" s="36">
        <v>10250</v>
      </c>
      <c r="J45" s="37">
        <f t="shared" si="0"/>
        <v>5637.5000000000009</v>
      </c>
      <c r="K45" s="37">
        <f t="shared" si="1"/>
        <v>1691.2500000000002</v>
      </c>
      <c r="L45" s="38">
        <v>0.3</v>
      </c>
      <c r="N45" s="39"/>
    </row>
    <row r="46" spans="1:14" ht="15.75" customHeight="1">
      <c r="A46" s="33" t="s">
        <v>14</v>
      </c>
      <c r="B46" s="33">
        <v>1185732</v>
      </c>
      <c r="C46" s="34">
        <v>44419</v>
      </c>
      <c r="D46" s="33" t="s">
        <v>15</v>
      </c>
      <c r="E46" s="33" t="s">
        <v>16</v>
      </c>
      <c r="F46" s="33" t="s">
        <v>16</v>
      </c>
      <c r="G46" s="33" t="s">
        <v>19</v>
      </c>
      <c r="H46" s="35">
        <v>0.5</v>
      </c>
      <c r="I46" s="36">
        <v>9500</v>
      </c>
      <c r="J46" s="37">
        <f t="shared" si="0"/>
        <v>4750</v>
      </c>
      <c r="K46" s="37">
        <f t="shared" si="1"/>
        <v>1662.5</v>
      </c>
      <c r="L46" s="38">
        <v>0.35</v>
      </c>
      <c r="N46" s="39"/>
    </row>
    <row r="47" spans="1:14" ht="15.75" customHeight="1">
      <c r="A47" s="33" t="s">
        <v>14</v>
      </c>
      <c r="B47" s="33">
        <v>1185732</v>
      </c>
      <c r="C47" s="34">
        <v>44419</v>
      </c>
      <c r="D47" s="33" t="s">
        <v>15</v>
      </c>
      <c r="E47" s="33" t="s">
        <v>16</v>
      </c>
      <c r="F47" s="33" t="s">
        <v>16</v>
      </c>
      <c r="G47" s="33" t="s">
        <v>20</v>
      </c>
      <c r="H47" s="35">
        <v>0.5</v>
      </c>
      <c r="I47" s="36">
        <v>9250</v>
      </c>
      <c r="J47" s="37">
        <f t="shared" si="0"/>
        <v>4625</v>
      </c>
      <c r="K47" s="37">
        <f t="shared" si="1"/>
        <v>1618.75</v>
      </c>
      <c r="L47" s="38">
        <v>0.35</v>
      </c>
      <c r="N47" s="39"/>
    </row>
    <row r="48" spans="1:14" ht="15.75" customHeight="1">
      <c r="A48" s="33" t="s">
        <v>14</v>
      </c>
      <c r="B48" s="33">
        <v>1185732</v>
      </c>
      <c r="C48" s="34">
        <v>44419</v>
      </c>
      <c r="D48" s="33" t="s">
        <v>15</v>
      </c>
      <c r="E48" s="33" t="s">
        <v>16</v>
      </c>
      <c r="F48" s="33" t="s">
        <v>16</v>
      </c>
      <c r="G48" s="33" t="s">
        <v>21</v>
      </c>
      <c r="H48" s="35">
        <v>0.6</v>
      </c>
      <c r="I48" s="36">
        <v>9000</v>
      </c>
      <c r="J48" s="37">
        <f t="shared" si="0"/>
        <v>5400</v>
      </c>
      <c r="K48" s="37">
        <f t="shared" si="1"/>
        <v>1620</v>
      </c>
      <c r="L48" s="38">
        <v>0.3</v>
      </c>
      <c r="N48" s="39"/>
    </row>
    <row r="49" spans="1:14" ht="15.75" customHeight="1">
      <c r="A49" s="33" t="s">
        <v>14</v>
      </c>
      <c r="B49" s="33">
        <v>1185732</v>
      </c>
      <c r="C49" s="34">
        <v>44419</v>
      </c>
      <c r="D49" s="33" t="s">
        <v>15</v>
      </c>
      <c r="E49" s="33" t="s">
        <v>16</v>
      </c>
      <c r="F49" s="33" t="s">
        <v>16</v>
      </c>
      <c r="G49" s="33" t="s">
        <v>22</v>
      </c>
      <c r="H49" s="35">
        <v>0.65</v>
      </c>
      <c r="I49" s="36">
        <v>10750</v>
      </c>
      <c r="J49" s="37">
        <f t="shared" si="0"/>
        <v>6987.5</v>
      </c>
      <c r="K49" s="37">
        <f t="shared" si="1"/>
        <v>1746.875</v>
      </c>
      <c r="L49" s="38">
        <v>0.25</v>
      </c>
      <c r="N49" s="39"/>
    </row>
    <row r="50" spans="1:14" ht="15.75" customHeight="1">
      <c r="A50" s="33" t="s">
        <v>14</v>
      </c>
      <c r="B50" s="33">
        <v>1185732</v>
      </c>
      <c r="C50" s="34">
        <v>44449</v>
      </c>
      <c r="D50" s="33" t="s">
        <v>15</v>
      </c>
      <c r="E50" s="33" t="s">
        <v>16</v>
      </c>
      <c r="F50" s="33" t="s">
        <v>16</v>
      </c>
      <c r="G50" s="33" t="s">
        <v>17</v>
      </c>
      <c r="H50" s="35">
        <v>0.6</v>
      </c>
      <c r="I50" s="36">
        <v>12000</v>
      </c>
      <c r="J50" s="37">
        <f t="shared" si="0"/>
        <v>7200</v>
      </c>
      <c r="K50" s="37">
        <f t="shared" si="1"/>
        <v>3600</v>
      </c>
      <c r="L50" s="38">
        <v>0.5</v>
      </c>
      <c r="N50" s="39"/>
    </row>
    <row r="51" spans="1:14" ht="15.75" customHeight="1">
      <c r="A51" s="33" t="s">
        <v>14</v>
      </c>
      <c r="B51" s="33">
        <v>1185732</v>
      </c>
      <c r="C51" s="34">
        <v>44449</v>
      </c>
      <c r="D51" s="33" t="s">
        <v>15</v>
      </c>
      <c r="E51" s="33" t="s">
        <v>16</v>
      </c>
      <c r="F51" s="33" t="s">
        <v>16</v>
      </c>
      <c r="G51" s="33" t="s">
        <v>18</v>
      </c>
      <c r="H51" s="35">
        <v>0.55000000000000004</v>
      </c>
      <c r="I51" s="36">
        <v>10000</v>
      </c>
      <c r="J51" s="37">
        <f t="shared" si="0"/>
        <v>5500</v>
      </c>
      <c r="K51" s="37">
        <f t="shared" si="1"/>
        <v>1650</v>
      </c>
      <c r="L51" s="38">
        <v>0.3</v>
      </c>
      <c r="N51" s="39"/>
    </row>
    <row r="52" spans="1:14" ht="15.75" customHeight="1">
      <c r="A52" s="33" t="s">
        <v>14</v>
      </c>
      <c r="B52" s="33">
        <v>1185732</v>
      </c>
      <c r="C52" s="34">
        <v>44449</v>
      </c>
      <c r="D52" s="33" t="s">
        <v>15</v>
      </c>
      <c r="E52" s="33" t="s">
        <v>16</v>
      </c>
      <c r="F52" s="33" t="s">
        <v>16</v>
      </c>
      <c r="G52" s="33" t="s">
        <v>19</v>
      </c>
      <c r="H52" s="35">
        <v>0.5</v>
      </c>
      <c r="I52" s="36">
        <v>9250</v>
      </c>
      <c r="J52" s="37">
        <f t="shared" si="0"/>
        <v>4625</v>
      </c>
      <c r="K52" s="37">
        <f t="shared" si="1"/>
        <v>1618.75</v>
      </c>
      <c r="L52" s="38">
        <v>0.35</v>
      </c>
      <c r="N52" s="39"/>
    </row>
    <row r="53" spans="1:14" ht="15.75" customHeight="1">
      <c r="A53" s="33" t="s">
        <v>14</v>
      </c>
      <c r="B53" s="33">
        <v>1185732</v>
      </c>
      <c r="C53" s="34">
        <v>44449</v>
      </c>
      <c r="D53" s="33" t="s">
        <v>15</v>
      </c>
      <c r="E53" s="33" t="s">
        <v>16</v>
      </c>
      <c r="F53" s="33" t="s">
        <v>16</v>
      </c>
      <c r="G53" s="33" t="s">
        <v>20</v>
      </c>
      <c r="H53" s="35">
        <v>0.5</v>
      </c>
      <c r="I53" s="36">
        <v>9000</v>
      </c>
      <c r="J53" s="37">
        <f t="shared" si="0"/>
        <v>4500</v>
      </c>
      <c r="K53" s="37">
        <f t="shared" si="1"/>
        <v>1575</v>
      </c>
      <c r="L53" s="38">
        <v>0.35</v>
      </c>
      <c r="N53" s="39"/>
    </row>
    <row r="54" spans="1:14" ht="15.75" customHeight="1">
      <c r="A54" s="33" t="s">
        <v>14</v>
      </c>
      <c r="B54" s="33">
        <v>1185732</v>
      </c>
      <c r="C54" s="34">
        <v>44449</v>
      </c>
      <c r="D54" s="33" t="s">
        <v>15</v>
      </c>
      <c r="E54" s="33" t="s">
        <v>16</v>
      </c>
      <c r="F54" s="33" t="s">
        <v>16</v>
      </c>
      <c r="G54" s="33" t="s">
        <v>21</v>
      </c>
      <c r="H54" s="35">
        <v>0.6</v>
      </c>
      <c r="I54" s="36">
        <v>9000</v>
      </c>
      <c r="J54" s="37">
        <f t="shared" si="0"/>
        <v>5400</v>
      </c>
      <c r="K54" s="37">
        <f t="shared" si="1"/>
        <v>1620</v>
      </c>
      <c r="L54" s="38">
        <v>0.3</v>
      </c>
      <c r="N54" s="39"/>
    </row>
    <row r="55" spans="1:14" ht="15.75" customHeight="1">
      <c r="A55" s="33" t="s">
        <v>14</v>
      </c>
      <c r="B55" s="33">
        <v>1185732</v>
      </c>
      <c r="C55" s="34">
        <v>44449</v>
      </c>
      <c r="D55" s="33" t="s">
        <v>15</v>
      </c>
      <c r="E55" s="33" t="s">
        <v>16</v>
      </c>
      <c r="F55" s="33" t="s">
        <v>16</v>
      </c>
      <c r="G55" s="33" t="s">
        <v>22</v>
      </c>
      <c r="H55" s="35">
        <v>0.65</v>
      </c>
      <c r="I55" s="36">
        <v>10000</v>
      </c>
      <c r="J55" s="37">
        <f t="shared" si="0"/>
        <v>6500</v>
      </c>
      <c r="K55" s="37">
        <f t="shared" si="1"/>
        <v>1625</v>
      </c>
      <c r="L55" s="38">
        <v>0.25</v>
      </c>
      <c r="N55" s="39"/>
    </row>
    <row r="56" spans="1:14" ht="15.75" customHeight="1">
      <c r="A56" s="33" t="s">
        <v>14</v>
      </c>
      <c r="B56" s="33">
        <v>1185732</v>
      </c>
      <c r="C56" s="34">
        <v>44481</v>
      </c>
      <c r="D56" s="33" t="s">
        <v>15</v>
      </c>
      <c r="E56" s="33" t="s">
        <v>16</v>
      </c>
      <c r="F56" s="33" t="s">
        <v>16</v>
      </c>
      <c r="G56" s="33" t="s">
        <v>17</v>
      </c>
      <c r="H56" s="35">
        <v>0.65</v>
      </c>
      <c r="I56" s="36">
        <v>11750</v>
      </c>
      <c r="J56" s="37">
        <f t="shared" si="0"/>
        <v>7637.5</v>
      </c>
      <c r="K56" s="37">
        <f t="shared" si="1"/>
        <v>3818.75</v>
      </c>
      <c r="L56" s="38">
        <v>0.5</v>
      </c>
      <c r="N56" s="39"/>
    </row>
    <row r="57" spans="1:14" ht="15.75" customHeight="1">
      <c r="A57" s="33" t="s">
        <v>14</v>
      </c>
      <c r="B57" s="33">
        <v>1185732</v>
      </c>
      <c r="C57" s="34">
        <v>44481</v>
      </c>
      <c r="D57" s="33" t="s">
        <v>15</v>
      </c>
      <c r="E57" s="33" t="s">
        <v>16</v>
      </c>
      <c r="F57" s="33" t="s">
        <v>16</v>
      </c>
      <c r="G57" s="33" t="s">
        <v>18</v>
      </c>
      <c r="H57" s="35">
        <v>0.55000000000000004</v>
      </c>
      <c r="I57" s="36">
        <v>10000</v>
      </c>
      <c r="J57" s="37">
        <f t="shared" si="0"/>
        <v>5500</v>
      </c>
      <c r="K57" s="37">
        <f t="shared" si="1"/>
        <v>1650</v>
      </c>
      <c r="L57" s="38">
        <v>0.3</v>
      </c>
      <c r="N57" s="39"/>
    </row>
    <row r="58" spans="1:14" ht="15.75" customHeight="1">
      <c r="A58" s="33" t="s">
        <v>14</v>
      </c>
      <c r="B58" s="33">
        <v>1185732</v>
      </c>
      <c r="C58" s="34">
        <v>44481</v>
      </c>
      <c r="D58" s="33" t="s">
        <v>15</v>
      </c>
      <c r="E58" s="33" t="s">
        <v>16</v>
      </c>
      <c r="F58" s="33" t="s">
        <v>16</v>
      </c>
      <c r="G58" s="33" t="s">
        <v>19</v>
      </c>
      <c r="H58" s="35">
        <v>0.55000000000000004</v>
      </c>
      <c r="I58" s="36">
        <v>9000</v>
      </c>
      <c r="J58" s="37">
        <f t="shared" si="0"/>
        <v>4950</v>
      </c>
      <c r="K58" s="37">
        <f t="shared" si="1"/>
        <v>1732.5</v>
      </c>
      <c r="L58" s="38">
        <v>0.35</v>
      </c>
      <c r="N58" s="39"/>
    </row>
    <row r="59" spans="1:14" ht="15.75" customHeight="1">
      <c r="A59" s="33" t="s">
        <v>14</v>
      </c>
      <c r="B59" s="33">
        <v>1185732</v>
      </c>
      <c r="C59" s="34">
        <v>44481</v>
      </c>
      <c r="D59" s="33" t="s">
        <v>15</v>
      </c>
      <c r="E59" s="33" t="s">
        <v>16</v>
      </c>
      <c r="F59" s="33" t="s">
        <v>16</v>
      </c>
      <c r="G59" s="33" t="s">
        <v>20</v>
      </c>
      <c r="H59" s="35">
        <v>0.55000000000000004</v>
      </c>
      <c r="I59" s="36">
        <v>8750</v>
      </c>
      <c r="J59" s="37">
        <f t="shared" si="0"/>
        <v>4812.5</v>
      </c>
      <c r="K59" s="37">
        <f t="shared" si="1"/>
        <v>1684.375</v>
      </c>
      <c r="L59" s="38">
        <v>0.35</v>
      </c>
      <c r="N59" s="39"/>
    </row>
    <row r="60" spans="1:14" ht="15.75" customHeight="1">
      <c r="A60" s="33" t="s">
        <v>14</v>
      </c>
      <c r="B60" s="33">
        <v>1185732</v>
      </c>
      <c r="C60" s="34">
        <v>44481</v>
      </c>
      <c r="D60" s="33" t="s">
        <v>15</v>
      </c>
      <c r="E60" s="33" t="s">
        <v>16</v>
      </c>
      <c r="F60" s="33" t="s">
        <v>16</v>
      </c>
      <c r="G60" s="33" t="s">
        <v>21</v>
      </c>
      <c r="H60" s="35">
        <v>0.65</v>
      </c>
      <c r="I60" s="36">
        <v>8750</v>
      </c>
      <c r="J60" s="37">
        <f t="shared" si="0"/>
        <v>5687.5</v>
      </c>
      <c r="K60" s="37">
        <f t="shared" si="1"/>
        <v>1706.25</v>
      </c>
      <c r="L60" s="38">
        <v>0.3</v>
      </c>
      <c r="N60" s="39"/>
    </row>
    <row r="61" spans="1:14" ht="15.75" customHeight="1">
      <c r="A61" s="33" t="s">
        <v>14</v>
      </c>
      <c r="B61" s="33">
        <v>1185732</v>
      </c>
      <c r="C61" s="34">
        <v>44481</v>
      </c>
      <c r="D61" s="33" t="s">
        <v>15</v>
      </c>
      <c r="E61" s="33" t="s">
        <v>16</v>
      </c>
      <c r="F61" s="33" t="s">
        <v>16</v>
      </c>
      <c r="G61" s="33" t="s">
        <v>22</v>
      </c>
      <c r="H61" s="35">
        <v>0.7</v>
      </c>
      <c r="I61" s="36">
        <v>10000</v>
      </c>
      <c r="J61" s="37">
        <f t="shared" si="0"/>
        <v>7000</v>
      </c>
      <c r="K61" s="37">
        <f t="shared" si="1"/>
        <v>1750</v>
      </c>
      <c r="L61" s="38">
        <v>0.25</v>
      </c>
      <c r="N61" s="39"/>
    </row>
    <row r="62" spans="1:14" ht="15.75" customHeight="1">
      <c r="A62" s="33" t="s">
        <v>14</v>
      </c>
      <c r="B62" s="33">
        <v>1185732</v>
      </c>
      <c r="C62" s="34">
        <v>44511</v>
      </c>
      <c r="D62" s="33" t="s">
        <v>15</v>
      </c>
      <c r="E62" s="33" t="s">
        <v>16</v>
      </c>
      <c r="F62" s="33" t="s">
        <v>16</v>
      </c>
      <c r="G62" s="33" t="s">
        <v>17</v>
      </c>
      <c r="H62" s="35">
        <v>0.65</v>
      </c>
      <c r="I62" s="36">
        <v>11500</v>
      </c>
      <c r="J62" s="37">
        <f t="shared" si="0"/>
        <v>7475</v>
      </c>
      <c r="K62" s="37">
        <f t="shared" si="1"/>
        <v>3737.5</v>
      </c>
      <c r="L62" s="38">
        <v>0.5</v>
      </c>
      <c r="N62" s="39"/>
    </row>
    <row r="63" spans="1:14" ht="15.75" customHeight="1">
      <c r="A63" s="33" t="s">
        <v>14</v>
      </c>
      <c r="B63" s="33">
        <v>1185732</v>
      </c>
      <c r="C63" s="34">
        <v>44511</v>
      </c>
      <c r="D63" s="33" t="s">
        <v>15</v>
      </c>
      <c r="E63" s="33" t="s">
        <v>16</v>
      </c>
      <c r="F63" s="33" t="s">
        <v>16</v>
      </c>
      <c r="G63" s="33" t="s">
        <v>18</v>
      </c>
      <c r="H63" s="35">
        <v>0.55000000000000004</v>
      </c>
      <c r="I63" s="36">
        <v>9750</v>
      </c>
      <c r="J63" s="37">
        <f t="shared" si="0"/>
        <v>5362.5</v>
      </c>
      <c r="K63" s="37">
        <f t="shared" si="1"/>
        <v>1608.75</v>
      </c>
      <c r="L63" s="38">
        <v>0.3</v>
      </c>
      <c r="N63" s="39"/>
    </row>
    <row r="64" spans="1:14" ht="15.75" customHeight="1">
      <c r="A64" s="33" t="s">
        <v>14</v>
      </c>
      <c r="B64" s="33">
        <v>1185732</v>
      </c>
      <c r="C64" s="34">
        <v>44511</v>
      </c>
      <c r="D64" s="33" t="s">
        <v>15</v>
      </c>
      <c r="E64" s="33" t="s">
        <v>16</v>
      </c>
      <c r="F64" s="33" t="s">
        <v>16</v>
      </c>
      <c r="G64" s="33" t="s">
        <v>19</v>
      </c>
      <c r="H64" s="35">
        <v>0.55000000000000004</v>
      </c>
      <c r="I64" s="36">
        <v>9200</v>
      </c>
      <c r="J64" s="37">
        <f t="shared" si="0"/>
        <v>5060</v>
      </c>
      <c r="K64" s="37">
        <f t="shared" si="1"/>
        <v>1771</v>
      </c>
      <c r="L64" s="38">
        <v>0.35</v>
      </c>
      <c r="N64" s="39"/>
    </row>
    <row r="65" spans="1:14" ht="15.75" customHeight="1">
      <c r="A65" s="33" t="s">
        <v>14</v>
      </c>
      <c r="B65" s="33">
        <v>1185732</v>
      </c>
      <c r="C65" s="34">
        <v>44511</v>
      </c>
      <c r="D65" s="33" t="s">
        <v>15</v>
      </c>
      <c r="E65" s="33" t="s">
        <v>16</v>
      </c>
      <c r="F65" s="33" t="s">
        <v>16</v>
      </c>
      <c r="G65" s="33" t="s">
        <v>20</v>
      </c>
      <c r="H65" s="35">
        <v>0.55000000000000004</v>
      </c>
      <c r="I65" s="36">
        <v>9000</v>
      </c>
      <c r="J65" s="37">
        <f t="shared" si="0"/>
        <v>4950</v>
      </c>
      <c r="K65" s="37">
        <f t="shared" si="1"/>
        <v>1732.5</v>
      </c>
      <c r="L65" s="38">
        <v>0.35</v>
      </c>
      <c r="N65" s="39"/>
    </row>
    <row r="66" spans="1:14" ht="15.75" customHeight="1">
      <c r="A66" s="33" t="s">
        <v>14</v>
      </c>
      <c r="B66" s="33">
        <v>1185732</v>
      </c>
      <c r="C66" s="34">
        <v>44511</v>
      </c>
      <c r="D66" s="33" t="s">
        <v>15</v>
      </c>
      <c r="E66" s="33" t="s">
        <v>16</v>
      </c>
      <c r="F66" s="33" t="s">
        <v>16</v>
      </c>
      <c r="G66" s="33" t="s">
        <v>21</v>
      </c>
      <c r="H66" s="35">
        <v>0.65</v>
      </c>
      <c r="I66" s="36">
        <v>8750</v>
      </c>
      <c r="J66" s="37">
        <f t="shared" si="0"/>
        <v>5687.5</v>
      </c>
      <c r="K66" s="37">
        <f t="shared" si="1"/>
        <v>1706.25</v>
      </c>
      <c r="L66" s="38">
        <v>0.3</v>
      </c>
      <c r="N66" s="39"/>
    </row>
    <row r="67" spans="1:14" ht="15.75" customHeight="1">
      <c r="A67" s="33" t="s">
        <v>14</v>
      </c>
      <c r="B67" s="33">
        <v>1185732</v>
      </c>
      <c r="C67" s="34">
        <v>44511</v>
      </c>
      <c r="D67" s="33" t="s">
        <v>15</v>
      </c>
      <c r="E67" s="33" t="s">
        <v>16</v>
      </c>
      <c r="F67" s="33" t="s">
        <v>16</v>
      </c>
      <c r="G67" s="33" t="s">
        <v>22</v>
      </c>
      <c r="H67" s="35">
        <v>0.7</v>
      </c>
      <c r="I67" s="36">
        <v>9750</v>
      </c>
      <c r="J67" s="37">
        <f t="shared" si="0"/>
        <v>6825</v>
      </c>
      <c r="K67" s="37">
        <f t="shared" si="1"/>
        <v>1706.25</v>
      </c>
      <c r="L67" s="38">
        <v>0.25</v>
      </c>
      <c r="N67" s="39"/>
    </row>
    <row r="68" spans="1:14" ht="15.75" customHeight="1">
      <c r="A68" s="33" t="s">
        <v>14</v>
      </c>
      <c r="B68" s="33">
        <v>1185732</v>
      </c>
      <c r="C68" s="34">
        <v>44540</v>
      </c>
      <c r="D68" s="33" t="s">
        <v>15</v>
      </c>
      <c r="E68" s="33" t="s">
        <v>16</v>
      </c>
      <c r="F68" s="33" t="s">
        <v>16</v>
      </c>
      <c r="G68" s="33" t="s">
        <v>17</v>
      </c>
      <c r="H68" s="35">
        <v>0.65</v>
      </c>
      <c r="I68" s="36">
        <v>12000</v>
      </c>
      <c r="J68" s="37">
        <f t="shared" si="0"/>
        <v>7800</v>
      </c>
      <c r="K68" s="37">
        <f t="shared" si="1"/>
        <v>3900</v>
      </c>
      <c r="L68" s="38">
        <v>0.5</v>
      </c>
      <c r="N68" s="39"/>
    </row>
    <row r="69" spans="1:14" ht="15.75" customHeight="1">
      <c r="A69" s="33" t="s">
        <v>14</v>
      </c>
      <c r="B69" s="33">
        <v>1185732</v>
      </c>
      <c r="C69" s="34">
        <v>44540</v>
      </c>
      <c r="D69" s="33" t="s">
        <v>15</v>
      </c>
      <c r="E69" s="33" t="s">
        <v>16</v>
      </c>
      <c r="F69" s="33" t="s">
        <v>16</v>
      </c>
      <c r="G69" s="33" t="s">
        <v>18</v>
      </c>
      <c r="H69" s="35">
        <v>0.55000000000000004</v>
      </c>
      <c r="I69" s="36">
        <v>10000</v>
      </c>
      <c r="J69" s="37">
        <f t="shared" si="0"/>
        <v>5500</v>
      </c>
      <c r="K69" s="37">
        <f t="shared" si="1"/>
        <v>1650</v>
      </c>
      <c r="L69" s="38">
        <v>0.3</v>
      </c>
      <c r="N69" s="39"/>
    </row>
    <row r="70" spans="1:14" ht="15.75" customHeight="1">
      <c r="A70" s="33" t="s">
        <v>14</v>
      </c>
      <c r="B70" s="33">
        <v>1185732</v>
      </c>
      <c r="C70" s="34">
        <v>44540</v>
      </c>
      <c r="D70" s="33" t="s">
        <v>15</v>
      </c>
      <c r="E70" s="33" t="s">
        <v>16</v>
      </c>
      <c r="F70" s="33" t="s">
        <v>16</v>
      </c>
      <c r="G70" s="33" t="s">
        <v>19</v>
      </c>
      <c r="H70" s="35">
        <v>0.55000000000000004</v>
      </c>
      <c r="I70" s="36">
        <v>9500</v>
      </c>
      <c r="J70" s="37">
        <f t="shared" si="0"/>
        <v>5225</v>
      </c>
      <c r="K70" s="37">
        <f t="shared" si="1"/>
        <v>1828.7499999999998</v>
      </c>
      <c r="L70" s="38">
        <v>0.35</v>
      </c>
      <c r="N70" s="39"/>
    </row>
    <row r="71" spans="1:14" ht="15.75" customHeight="1">
      <c r="A71" s="33" t="s">
        <v>14</v>
      </c>
      <c r="B71" s="33">
        <v>1185732</v>
      </c>
      <c r="C71" s="34">
        <v>44540</v>
      </c>
      <c r="D71" s="33" t="s">
        <v>15</v>
      </c>
      <c r="E71" s="33" t="s">
        <v>16</v>
      </c>
      <c r="F71" s="33" t="s">
        <v>16</v>
      </c>
      <c r="G71" s="33" t="s">
        <v>20</v>
      </c>
      <c r="H71" s="35">
        <v>0.55000000000000004</v>
      </c>
      <c r="I71" s="36">
        <v>9000</v>
      </c>
      <c r="J71" s="37">
        <f t="shared" si="0"/>
        <v>4950</v>
      </c>
      <c r="K71" s="37">
        <f t="shared" si="1"/>
        <v>1732.5</v>
      </c>
      <c r="L71" s="38">
        <v>0.35</v>
      </c>
      <c r="N71" s="39"/>
    </row>
    <row r="72" spans="1:14" ht="15.75" customHeight="1">
      <c r="A72" s="33" t="s">
        <v>14</v>
      </c>
      <c r="B72" s="33">
        <v>1185732</v>
      </c>
      <c r="C72" s="34">
        <v>44540</v>
      </c>
      <c r="D72" s="33" t="s">
        <v>15</v>
      </c>
      <c r="E72" s="33" t="s">
        <v>16</v>
      </c>
      <c r="F72" s="33" t="s">
        <v>16</v>
      </c>
      <c r="G72" s="33" t="s">
        <v>21</v>
      </c>
      <c r="H72" s="35">
        <v>0.65</v>
      </c>
      <c r="I72" s="36">
        <v>9000</v>
      </c>
      <c r="J72" s="37">
        <f t="shared" si="0"/>
        <v>5850</v>
      </c>
      <c r="K72" s="37">
        <f t="shared" si="1"/>
        <v>1755</v>
      </c>
      <c r="L72" s="38">
        <v>0.3</v>
      </c>
      <c r="N72" s="39"/>
    </row>
    <row r="73" spans="1:14" ht="15.75" customHeight="1">
      <c r="A73" s="33" t="s">
        <v>14</v>
      </c>
      <c r="B73" s="33">
        <v>1185732</v>
      </c>
      <c r="C73" s="34">
        <v>44540</v>
      </c>
      <c r="D73" s="33" t="s">
        <v>15</v>
      </c>
      <c r="E73" s="33" t="s">
        <v>16</v>
      </c>
      <c r="F73" s="33" t="s">
        <v>16</v>
      </c>
      <c r="G73" s="33" t="s">
        <v>22</v>
      </c>
      <c r="H73" s="35">
        <v>0.7</v>
      </c>
      <c r="I73" s="36">
        <v>10000</v>
      </c>
      <c r="J73" s="37">
        <f t="shared" si="0"/>
        <v>7000</v>
      </c>
      <c r="K73" s="37">
        <f t="shared" si="1"/>
        <v>1750</v>
      </c>
      <c r="L73" s="38">
        <v>0.25</v>
      </c>
      <c r="N73" s="39"/>
    </row>
    <row r="74" spans="1:14" ht="15.75" customHeight="1">
      <c r="A74" s="33" t="s">
        <v>23</v>
      </c>
      <c r="B74" s="33">
        <v>1197831</v>
      </c>
      <c r="C74" s="34">
        <v>44198</v>
      </c>
      <c r="D74" s="33" t="s">
        <v>24</v>
      </c>
      <c r="E74" s="33" t="s">
        <v>25</v>
      </c>
      <c r="F74" s="33" t="s">
        <v>26</v>
      </c>
      <c r="G74" s="33" t="s">
        <v>17</v>
      </c>
      <c r="H74" s="35">
        <v>0.25</v>
      </c>
      <c r="I74" s="36">
        <v>9000</v>
      </c>
      <c r="J74" s="37">
        <f t="shared" si="0"/>
        <v>2250</v>
      </c>
      <c r="K74" s="37">
        <f t="shared" si="1"/>
        <v>787.5</v>
      </c>
      <c r="L74" s="38">
        <v>0.35</v>
      </c>
      <c r="N74" s="39"/>
    </row>
    <row r="75" spans="1:14" ht="15.75" customHeight="1">
      <c r="A75" s="33" t="s">
        <v>23</v>
      </c>
      <c r="B75" s="33">
        <v>1197831</v>
      </c>
      <c r="C75" s="34">
        <v>44198</v>
      </c>
      <c r="D75" s="33" t="s">
        <v>24</v>
      </c>
      <c r="E75" s="33" t="s">
        <v>25</v>
      </c>
      <c r="F75" s="33" t="s">
        <v>26</v>
      </c>
      <c r="G75" s="33" t="s">
        <v>18</v>
      </c>
      <c r="H75" s="35">
        <v>0.35</v>
      </c>
      <c r="I75" s="36">
        <v>9000</v>
      </c>
      <c r="J75" s="37">
        <f t="shared" si="0"/>
        <v>3150</v>
      </c>
      <c r="K75" s="37">
        <f t="shared" si="1"/>
        <v>1102.5</v>
      </c>
      <c r="L75" s="38">
        <v>0.35</v>
      </c>
      <c r="N75" s="39"/>
    </row>
    <row r="76" spans="1:14" ht="15.75" customHeight="1">
      <c r="A76" s="33" t="s">
        <v>23</v>
      </c>
      <c r="B76" s="33">
        <v>1197831</v>
      </c>
      <c r="C76" s="34">
        <v>44198</v>
      </c>
      <c r="D76" s="33" t="s">
        <v>24</v>
      </c>
      <c r="E76" s="33" t="s">
        <v>25</v>
      </c>
      <c r="F76" s="33" t="s">
        <v>26</v>
      </c>
      <c r="G76" s="33" t="s">
        <v>19</v>
      </c>
      <c r="H76" s="35">
        <v>0.35</v>
      </c>
      <c r="I76" s="36">
        <v>7000</v>
      </c>
      <c r="J76" s="37">
        <f t="shared" si="0"/>
        <v>2450</v>
      </c>
      <c r="K76" s="37">
        <f t="shared" si="1"/>
        <v>857.5</v>
      </c>
      <c r="L76" s="38">
        <v>0.35</v>
      </c>
      <c r="N76" s="39"/>
    </row>
    <row r="77" spans="1:14" ht="15.75" customHeight="1">
      <c r="A77" s="33" t="s">
        <v>23</v>
      </c>
      <c r="B77" s="33">
        <v>1197831</v>
      </c>
      <c r="C77" s="34">
        <v>44198</v>
      </c>
      <c r="D77" s="33" t="s">
        <v>24</v>
      </c>
      <c r="E77" s="33" t="s">
        <v>25</v>
      </c>
      <c r="F77" s="33" t="s">
        <v>26</v>
      </c>
      <c r="G77" s="33" t="s">
        <v>20</v>
      </c>
      <c r="H77" s="35">
        <v>0.35</v>
      </c>
      <c r="I77" s="36">
        <v>7000</v>
      </c>
      <c r="J77" s="37">
        <f t="shared" si="0"/>
        <v>2450</v>
      </c>
      <c r="K77" s="37">
        <f t="shared" si="1"/>
        <v>1102.5</v>
      </c>
      <c r="L77" s="38">
        <v>0.45</v>
      </c>
      <c r="N77" s="39"/>
    </row>
    <row r="78" spans="1:14" ht="15.75" customHeight="1">
      <c r="A78" s="33" t="s">
        <v>23</v>
      </c>
      <c r="B78" s="33">
        <v>1197831</v>
      </c>
      <c r="C78" s="34">
        <v>44198</v>
      </c>
      <c r="D78" s="33" t="s">
        <v>24</v>
      </c>
      <c r="E78" s="33" t="s">
        <v>25</v>
      </c>
      <c r="F78" s="33" t="s">
        <v>26</v>
      </c>
      <c r="G78" s="33" t="s">
        <v>21</v>
      </c>
      <c r="H78" s="35">
        <v>0.4</v>
      </c>
      <c r="I78" s="36">
        <v>5500</v>
      </c>
      <c r="J78" s="37">
        <f t="shared" si="0"/>
        <v>2200</v>
      </c>
      <c r="K78" s="37">
        <f t="shared" si="1"/>
        <v>660</v>
      </c>
      <c r="L78" s="38">
        <v>0.3</v>
      </c>
      <c r="N78" s="39"/>
    </row>
    <row r="79" spans="1:14" ht="15.75" customHeight="1">
      <c r="A79" s="33" t="s">
        <v>23</v>
      </c>
      <c r="B79" s="33">
        <v>1197831</v>
      </c>
      <c r="C79" s="34">
        <v>44198</v>
      </c>
      <c r="D79" s="33" t="s">
        <v>24</v>
      </c>
      <c r="E79" s="33" t="s">
        <v>25</v>
      </c>
      <c r="F79" s="33" t="s">
        <v>26</v>
      </c>
      <c r="G79" s="33" t="s">
        <v>22</v>
      </c>
      <c r="H79" s="35">
        <v>0.35</v>
      </c>
      <c r="I79" s="36">
        <v>7000</v>
      </c>
      <c r="J79" s="37">
        <f t="shared" si="0"/>
        <v>2450</v>
      </c>
      <c r="K79" s="37">
        <f t="shared" si="1"/>
        <v>1225</v>
      </c>
      <c r="L79" s="38">
        <v>0.5</v>
      </c>
      <c r="N79" s="39"/>
    </row>
    <row r="80" spans="1:14" ht="15.75" customHeight="1">
      <c r="A80" s="33" t="s">
        <v>23</v>
      </c>
      <c r="B80" s="33">
        <v>1197831</v>
      </c>
      <c r="C80" s="34">
        <v>44228</v>
      </c>
      <c r="D80" s="33" t="s">
        <v>24</v>
      </c>
      <c r="E80" s="33" t="s">
        <v>25</v>
      </c>
      <c r="F80" s="33" t="s">
        <v>26</v>
      </c>
      <c r="G80" s="33" t="s">
        <v>17</v>
      </c>
      <c r="H80" s="35">
        <v>0.25</v>
      </c>
      <c r="I80" s="36">
        <v>8500</v>
      </c>
      <c r="J80" s="37">
        <f t="shared" si="0"/>
        <v>2125</v>
      </c>
      <c r="K80" s="37">
        <f t="shared" si="1"/>
        <v>743.75</v>
      </c>
      <c r="L80" s="38">
        <v>0.35</v>
      </c>
      <c r="N80" s="39"/>
    </row>
    <row r="81" spans="1:14" ht="15.75" customHeight="1">
      <c r="A81" s="33" t="s">
        <v>23</v>
      </c>
      <c r="B81" s="33">
        <v>1197831</v>
      </c>
      <c r="C81" s="34">
        <v>44228</v>
      </c>
      <c r="D81" s="33" t="s">
        <v>24</v>
      </c>
      <c r="E81" s="33" t="s">
        <v>25</v>
      </c>
      <c r="F81" s="33" t="s">
        <v>26</v>
      </c>
      <c r="G81" s="33" t="s">
        <v>18</v>
      </c>
      <c r="H81" s="35">
        <v>0.35</v>
      </c>
      <c r="I81" s="36">
        <v>8500</v>
      </c>
      <c r="J81" s="37">
        <f t="shared" si="0"/>
        <v>2975</v>
      </c>
      <c r="K81" s="37">
        <f t="shared" si="1"/>
        <v>1041.25</v>
      </c>
      <c r="L81" s="38">
        <v>0.35</v>
      </c>
      <c r="N81" s="39"/>
    </row>
    <row r="82" spans="1:14" ht="15.75" customHeight="1">
      <c r="A82" s="33" t="s">
        <v>23</v>
      </c>
      <c r="B82" s="33">
        <v>1197831</v>
      </c>
      <c r="C82" s="34">
        <v>44228</v>
      </c>
      <c r="D82" s="33" t="s">
        <v>24</v>
      </c>
      <c r="E82" s="33" t="s">
        <v>25</v>
      </c>
      <c r="F82" s="33" t="s">
        <v>26</v>
      </c>
      <c r="G82" s="33" t="s">
        <v>19</v>
      </c>
      <c r="H82" s="35">
        <v>0.35</v>
      </c>
      <c r="I82" s="36">
        <v>6750</v>
      </c>
      <c r="J82" s="37">
        <f t="shared" si="0"/>
        <v>2362.5</v>
      </c>
      <c r="K82" s="37">
        <f t="shared" si="1"/>
        <v>826.875</v>
      </c>
      <c r="L82" s="38">
        <v>0.35</v>
      </c>
      <c r="N82" s="39"/>
    </row>
    <row r="83" spans="1:14" ht="15.75" customHeight="1">
      <c r="A83" s="33" t="s">
        <v>23</v>
      </c>
      <c r="B83" s="33">
        <v>1197831</v>
      </c>
      <c r="C83" s="34">
        <v>44228</v>
      </c>
      <c r="D83" s="33" t="s">
        <v>24</v>
      </c>
      <c r="E83" s="33" t="s">
        <v>25</v>
      </c>
      <c r="F83" s="33" t="s">
        <v>26</v>
      </c>
      <c r="G83" s="33" t="s">
        <v>20</v>
      </c>
      <c r="H83" s="35">
        <v>0.35</v>
      </c>
      <c r="I83" s="36">
        <v>6250</v>
      </c>
      <c r="J83" s="37">
        <f t="shared" si="0"/>
        <v>2187.5</v>
      </c>
      <c r="K83" s="37">
        <f t="shared" si="1"/>
        <v>984.375</v>
      </c>
      <c r="L83" s="38">
        <v>0.45</v>
      </c>
      <c r="N83" s="39"/>
    </row>
    <row r="84" spans="1:14" ht="15.75" customHeight="1">
      <c r="A84" s="33" t="s">
        <v>23</v>
      </c>
      <c r="B84" s="33">
        <v>1197831</v>
      </c>
      <c r="C84" s="34">
        <v>44228</v>
      </c>
      <c r="D84" s="33" t="s">
        <v>24</v>
      </c>
      <c r="E84" s="33" t="s">
        <v>25</v>
      </c>
      <c r="F84" s="33" t="s">
        <v>26</v>
      </c>
      <c r="G84" s="33" t="s">
        <v>21</v>
      </c>
      <c r="H84" s="35">
        <v>0.4</v>
      </c>
      <c r="I84" s="36">
        <v>5000</v>
      </c>
      <c r="J84" s="37">
        <f t="shared" si="0"/>
        <v>2000</v>
      </c>
      <c r="K84" s="37">
        <f t="shared" si="1"/>
        <v>600</v>
      </c>
      <c r="L84" s="38">
        <v>0.3</v>
      </c>
      <c r="N84" s="39"/>
    </row>
    <row r="85" spans="1:14" ht="15.75" customHeight="1">
      <c r="A85" s="33" t="s">
        <v>23</v>
      </c>
      <c r="B85" s="33">
        <v>1197831</v>
      </c>
      <c r="C85" s="34">
        <v>44228</v>
      </c>
      <c r="D85" s="33" t="s">
        <v>24</v>
      </c>
      <c r="E85" s="33" t="s">
        <v>25</v>
      </c>
      <c r="F85" s="33" t="s">
        <v>26</v>
      </c>
      <c r="G85" s="33" t="s">
        <v>22</v>
      </c>
      <c r="H85" s="35">
        <v>0.35</v>
      </c>
      <c r="I85" s="36">
        <v>7000</v>
      </c>
      <c r="J85" s="37">
        <f t="shared" si="0"/>
        <v>2450</v>
      </c>
      <c r="K85" s="37">
        <f t="shared" si="1"/>
        <v>1225</v>
      </c>
      <c r="L85" s="38">
        <v>0.5</v>
      </c>
      <c r="N85" s="39"/>
    </row>
    <row r="86" spans="1:14" ht="15.75" customHeight="1">
      <c r="A86" s="33" t="s">
        <v>23</v>
      </c>
      <c r="B86" s="33">
        <v>1197831</v>
      </c>
      <c r="C86" s="34">
        <v>44258</v>
      </c>
      <c r="D86" s="33" t="s">
        <v>24</v>
      </c>
      <c r="E86" s="33" t="s">
        <v>25</v>
      </c>
      <c r="F86" s="33" t="s">
        <v>26</v>
      </c>
      <c r="G86" s="33" t="s">
        <v>17</v>
      </c>
      <c r="H86" s="35">
        <v>0.3</v>
      </c>
      <c r="I86" s="36">
        <v>8750</v>
      </c>
      <c r="J86" s="37">
        <f t="shared" si="0"/>
        <v>2625</v>
      </c>
      <c r="K86" s="37">
        <f t="shared" si="1"/>
        <v>918.74999999999989</v>
      </c>
      <c r="L86" s="38">
        <v>0.35</v>
      </c>
      <c r="N86" s="39"/>
    </row>
    <row r="87" spans="1:14" ht="15.75" customHeight="1">
      <c r="A87" s="33" t="s">
        <v>23</v>
      </c>
      <c r="B87" s="33">
        <v>1197831</v>
      </c>
      <c r="C87" s="34">
        <v>44258</v>
      </c>
      <c r="D87" s="33" t="s">
        <v>24</v>
      </c>
      <c r="E87" s="33" t="s">
        <v>25</v>
      </c>
      <c r="F87" s="33" t="s">
        <v>26</v>
      </c>
      <c r="G87" s="33" t="s">
        <v>18</v>
      </c>
      <c r="H87" s="35">
        <v>0.4</v>
      </c>
      <c r="I87" s="36">
        <v>8750</v>
      </c>
      <c r="J87" s="37">
        <f t="shared" si="0"/>
        <v>3500</v>
      </c>
      <c r="K87" s="37">
        <f t="shared" si="1"/>
        <v>1225</v>
      </c>
      <c r="L87" s="38">
        <v>0.35</v>
      </c>
      <c r="N87" s="39"/>
    </row>
    <row r="88" spans="1:14" ht="15.75" customHeight="1">
      <c r="A88" s="33" t="s">
        <v>23</v>
      </c>
      <c r="B88" s="33">
        <v>1197831</v>
      </c>
      <c r="C88" s="34">
        <v>44258</v>
      </c>
      <c r="D88" s="33" t="s">
        <v>24</v>
      </c>
      <c r="E88" s="33" t="s">
        <v>25</v>
      </c>
      <c r="F88" s="33" t="s">
        <v>26</v>
      </c>
      <c r="G88" s="33" t="s">
        <v>19</v>
      </c>
      <c r="H88" s="35">
        <v>0.35</v>
      </c>
      <c r="I88" s="36">
        <v>7000</v>
      </c>
      <c r="J88" s="37">
        <f t="shared" si="0"/>
        <v>2450</v>
      </c>
      <c r="K88" s="37">
        <f t="shared" si="1"/>
        <v>857.5</v>
      </c>
      <c r="L88" s="38">
        <v>0.35</v>
      </c>
      <c r="N88" s="39"/>
    </row>
    <row r="89" spans="1:14" ht="15.75" customHeight="1">
      <c r="A89" s="33" t="s">
        <v>23</v>
      </c>
      <c r="B89" s="33">
        <v>1197831</v>
      </c>
      <c r="C89" s="34">
        <v>44258</v>
      </c>
      <c r="D89" s="33" t="s">
        <v>24</v>
      </c>
      <c r="E89" s="33" t="s">
        <v>25</v>
      </c>
      <c r="F89" s="33" t="s">
        <v>26</v>
      </c>
      <c r="G89" s="33" t="s">
        <v>20</v>
      </c>
      <c r="H89" s="35">
        <v>0.4</v>
      </c>
      <c r="I89" s="36">
        <v>6000</v>
      </c>
      <c r="J89" s="37">
        <f t="shared" si="0"/>
        <v>2400</v>
      </c>
      <c r="K89" s="37">
        <f t="shared" si="1"/>
        <v>1080</v>
      </c>
      <c r="L89" s="38">
        <v>0.45</v>
      </c>
      <c r="N89" s="39"/>
    </row>
    <row r="90" spans="1:14" ht="15.75" customHeight="1">
      <c r="A90" s="33" t="s">
        <v>23</v>
      </c>
      <c r="B90" s="33">
        <v>1197831</v>
      </c>
      <c r="C90" s="34">
        <v>44258</v>
      </c>
      <c r="D90" s="33" t="s">
        <v>24</v>
      </c>
      <c r="E90" s="33" t="s">
        <v>25</v>
      </c>
      <c r="F90" s="33" t="s">
        <v>26</v>
      </c>
      <c r="G90" s="33" t="s">
        <v>21</v>
      </c>
      <c r="H90" s="35">
        <v>0.45</v>
      </c>
      <c r="I90" s="36">
        <v>5000</v>
      </c>
      <c r="J90" s="37">
        <f t="shared" si="0"/>
        <v>2250</v>
      </c>
      <c r="K90" s="37">
        <f t="shared" si="1"/>
        <v>675</v>
      </c>
      <c r="L90" s="38">
        <v>0.3</v>
      </c>
      <c r="N90" s="39"/>
    </row>
    <row r="91" spans="1:14" ht="15.75" customHeight="1">
      <c r="A91" s="33" t="s">
        <v>23</v>
      </c>
      <c r="B91" s="33">
        <v>1197831</v>
      </c>
      <c r="C91" s="34">
        <v>44258</v>
      </c>
      <c r="D91" s="33" t="s">
        <v>24</v>
      </c>
      <c r="E91" s="33" t="s">
        <v>25</v>
      </c>
      <c r="F91" s="33" t="s">
        <v>26</v>
      </c>
      <c r="G91" s="33" t="s">
        <v>22</v>
      </c>
      <c r="H91" s="35">
        <v>0.4</v>
      </c>
      <c r="I91" s="36">
        <v>6500</v>
      </c>
      <c r="J91" s="37">
        <f t="shared" si="0"/>
        <v>2600</v>
      </c>
      <c r="K91" s="37">
        <f t="shared" si="1"/>
        <v>1300</v>
      </c>
      <c r="L91" s="38">
        <v>0.5</v>
      </c>
      <c r="N91" s="39"/>
    </row>
    <row r="92" spans="1:14" ht="15.75" customHeight="1">
      <c r="A92" s="33" t="s">
        <v>23</v>
      </c>
      <c r="B92" s="33">
        <v>1197831</v>
      </c>
      <c r="C92" s="34">
        <v>44288</v>
      </c>
      <c r="D92" s="33" t="s">
        <v>24</v>
      </c>
      <c r="E92" s="33" t="s">
        <v>25</v>
      </c>
      <c r="F92" s="33" t="s">
        <v>26</v>
      </c>
      <c r="G92" s="33" t="s">
        <v>17</v>
      </c>
      <c r="H92" s="35">
        <v>0.3</v>
      </c>
      <c r="I92" s="36">
        <v>9000</v>
      </c>
      <c r="J92" s="37">
        <f t="shared" si="0"/>
        <v>2700</v>
      </c>
      <c r="K92" s="37">
        <f t="shared" si="1"/>
        <v>944.99999999999989</v>
      </c>
      <c r="L92" s="38">
        <v>0.35</v>
      </c>
      <c r="N92" s="39"/>
    </row>
    <row r="93" spans="1:14" ht="15.75" customHeight="1">
      <c r="A93" s="33" t="s">
        <v>23</v>
      </c>
      <c r="B93" s="33">
        <v>1197831</v>
      </c>
      <c r="C93" s="34">
        <v>44288</v>
      </c>
      <c r="D93" s="33" t="s">
        <v>24</v>
      </c>
      <c r="E93" s="33" t="s">
        <v>25</v>
      </c>
      <c r="F93" s="33" t="s">
        <v>26</v>
      </c>
      <c r="G93" s="33" t="s">
        <v>18</v>
      </c>
      <c r="H93" s="35">
        <v>0.4</v>
      </c>
      <c r="I93" s="36">
        <v>9000</v>
      </c>
      <c r="J93" s="37">
        <f t="shared" si="0"/>
        <v>3600</v>
      </c>
      <c r="K93" s="37">
        <f t="shared" si="1"/>
        <v>1260</v>
      </c>
      <c r="L93" s="38">
        <v>0.35</v>
      </c>
      <c r="N93" s="39"/>
    </row>
    <row r="94" spans="1:14" ht="15.75" customHeight="1">
      <c r="A94" s="33" t="s">
        <v>23</v>
      </c>
      <c r="B94" s="33">
        <v>1197831</v>
      </c>
      <c r="C94" s="34">
        <v>44288</v>
      </c>
      <c r="D94" s="33" t="s">
        <v>24</v>
      </c>
      <c r="E94" s="33" t="s">
        <v>25</v>
      </c>
      <c r="F94" s="33" t="s">
        <v>26</v>
      </c>
      <c r="G94" s="33" t="s">
        <v>19</v>
      </c>
      <c r="H94" s="35">
        <v>0.35</v>
      </c>
      <c r="I94" s="36">
        <v>7250</v>
      </c>
      <c r="J94" s="37">
        <f t="shared" si="0"/>
        <v>2537.5</v>
      </c>
      <c r="K94" s="37">
        <f t="shared" si="1"/>
        <v>888.125</v>
      </c>
      <c r="L94" s="38">
        <v>0.35</v>
      </c>
      <c r="N94" s="39"/>
    </row>
    <row r="95" spans="1:14" ht="15.75" customHeight="1">
      <c r="A95" s="33" t="s">
        <v>23</v>
      </c>
      <c r="B95" s="33">
        <v>1197831</v>
      </c>
      <c r="C95" s="34">
        <v>44288</v>
      </c>
      <c r="D95" s="33" t="s">
        <v>24</v>
      </c>
      <c r="E95" s="33" t="s">
        <v>25</v>
      </c>
      <c r="F95" s="33" t="s">
        <v>26</v>
      </c>
      <c r="G95" s="33" t="s">
        <v>20</v>
      </c>
      <c r="H95" s="35">
        <v>0.4</v>
      </c>
      <c r="I95" s="36">
        <v>6250</v>
      </c>
      <c r="J95" s="37">
        <f t="shared" si="0"/>
        <v>2500</v>
      </c>
      <c r="K95" s="37">
        <f t="shared" si="1"/>
        <v>1125</v>
      </c>
      <c r="L95" s="38">
        <v>0.45</v>
      </c>
      <c r="N95" s="39"/>
    </row>
    <row r="96" spans="1:14" ht="15.75" customHeight="1">
      <c r="A96" s="33" t="s">
        <v>23</v>
      </c>
      <c r="B96" s="33">
        <v>1197831</v>
      </c>
      <c r="C96" s="34">
        <v>44288</v>
      </c>
      <c r="D96" s="33" t="s">
        <v>24</v>
      </c>
      <c r="E96" s="33" t="s">
        <v>25</v>
      </c>
      <c r="F96" s="33" t="s">
        <v>26</v>
      </c>
      <c r="G96" s="33" t="s">
        <v>21</v>
      </c>
      <c r="H96" s="35">
        <v>0.45</v>
      </c>
      <c r="I96" s="36">
        <v>5250</v>
      </c>
      <c r="J96" s="37">
        <f t="shared" si="0"/>
        <v>2362.5</v>
      </c>
      <c r="K96" s="37">
        <f t="shared" si="1"/>
        <v>708.75</v>
      </c>
      <c r="L96" s="38">
        <v>0.3</v>
      </c>
      <c r="N96" s="39"/>
    </row>
    <row r="97" spans="1:14" ht="15.75" customHeight="1">
      <c r="A97" s="33" t="s">
        <v>23</v>
      </c>
      <c r="B97" s="33">
        <v>1197831</v>
      </c>
      <c r="C97" s="34">
        <v>44288</v>
      </c>
      <c r="D97" s="33" t="s">
        <v>24</v>
      </c>
      <c r="E97" s="33" t="s">
        <v>25</v>
      </c>
      <c r="F97" s="33" t="s">
        <v>26</v>
      </c>
      <c r="G97" s="33" t="s">
        <v>22</v>
      </c>
      <c r="H97" s="35">
        <v>0.4</v>
      </c>
      <c r="I97" s="36">
        <v>8000</v>
      </c>
      <c r="J97" s="37">
        <f t="shared" si="0"/>
        <v>3200</v>
      </c>
      <c r="K97" s="37">
        <f t="shared" si="1"/>
        <v>1600</v>
      </c>
      <c r="L97" s="38">
        <v>0.5</v>
      </c>
      <c r="N97" s="39"/>
    </row>
    <row r="98" spans="1:14" ht="15.75" customHeight="1">
      <c r="A98" s="33" t="s">
        <v>23</v>
      </c>
      <c r="B98" s="33">
        <v>1197831</v>
      </c>
      <c r="C98" s="34">
        <v>44318</v>
      </c>
      <c r="D98" s="33" t="s">
        <v>24</v>
      </c>
      <c r="E98" s="33" t="s">
        <v>25</v>
      </c>
      <c r="F98" s="33" t="s">
        <v>26</v>
      </c>
      <c r="G98" s="33" t="s">
        <v>17</v>
      </c>
      <c r="H98" s="35">
        <v>0.3</v>
      </c>
      <c r="I98" s="36">
        <v>9250</v>
      </c>
      <c r="J98" s="37">
        <f t="shared" si="0"/>
        <v>2775</v>
      </c>
      <c r="K98" s="37">
        <f t="shared" si="1"/>
        <v>971.24999999999989</v>
      </c>
      <c r="L98" s="38">
        <v>0.35</v>
      </c>
      <c r="N98" s="39"/>
    </row>
    <row r="99" spans="1:14" ht="15.75" customHeight="1">
      <c r="A99" s="33" t="s">
        <v>23</v>
      </c>
      <c r="B99" s="33">
        <v>1197831</v>
      </c>
      <c r="C99" s="34">
        <v>44318</v>
      </c>
      <c r="D99" s="33" t="s">
        <v>24</v>
      </c>
      <c r="E99" s="33" t="s">
        <v>25</v>
      </c>
      <c r="F99" s="33" t="s">
        <v>26</v>
      </c>
      <c r="G99" s="33" t="s">
        <v>18</v>
      </c>
      <c r="H99" s="35">
        <v>0.4</v>
      </c>
      <c r="I99" s="36">
        <v>9250</v>
      </c>
      <c r="J99" s="37">
        <f t="shared" si="0"/>
        <v>3700</v>
      </c>
      <c r="K99" s="37">
        <f t="shared" si="1"/>
        <v>1295</v>
      </c>
      <c r="L99" s="38">
        <v>0.35</v>
      </c>
      <c r="N99" s="39"/>
    </row>
    <row r="100" spans="1:14" ht="15.75" customHeight="1">
      <c r="A100" s="33" t="s">
        <v>23</v>
      </c>
      <c r="B100" s="33">
        <v>1197831</v>
      </c>
      <c r="C100" s="34">
        <v>44318</v>
      </c>
      <c r="D100" s="33" t="s">
        <v>24</v>
      </c>
      <c r="E100" s="33" t="s">
        <v>25</v>
      </c>
      <c r="F100" s="33" t="s">
        <v>26</v>
      </c>
      <c r="G100" s="33" t="s">
        <v>19</v>
      </c>
      <c r="H100" s="35">
        <v>0.35</v>
      </c>
      <c r="I100" s="36">
        <v>7750</v>
      </c>
      <c r="J100" s="37">
        <f t="shared" si="0"/>
        <v>2712.5</v>
      </c>
      <c r="K100" s="37">
        <f t="shared" si="1"/>
        <v>949.37499999999989</v>
      </c>
      <c r="L100" s="38">
        <v>0.35</v>
      </c>
      <c r="N100" s="39"/>
    </row>
    <row r="101" spans="1:14" ht="15.75" customHeight="1">
      <c r="A101" s="33" t="s">
        <v>23</v>
      </c>
      <c r="B101" s="33">
        <v>1197831</v>
      </c>
      <c r="C101" s="34">
        <v>44318</v>
      </c>
      <c r="D101" s="33" t="s">
        <v>24</v>
      </c>
      <c r="E101" s="33" t="s">
        <v>25</v>
      </c>
      <c r="F101" s="33" t="s">
        <v>26</v>
      </c>
      <c r="G101" s="33" t="s">
        <v>20</v>
      </c>
      <c r="H101" s="35">
        <v>0.4</v>
      </c>
      <c r="I101" s="36">
        <v>7000</v>
      </c>
      <c r="J101" s="37">
        <f t="shared" si="0"/>
        <v>2800</v>
      </c>
      <c r="K101" s="37">
        <f t="shared" si="1"/>
        <v>1260</v>
      </c>
      <c r="L101" s="38">
        <v>0.45</v>
      </c>
      <c r="N101" s="39"/>
    </row>
    <row r="102" spans="1:14" ht="15.75" customHeight="1">
      <c r="A102" s="33" t="s">
        <v>23</v>
      </c>
      <c r="B102" s="33">
        <v>1197831</v>
      </c>
      <c r="C102" s="34">
        <v>44318</v>
      </c>
      <c r="D102" s="33" t="s">
        <v>24</v>
      </c>
      <c r="E102" s="33" t="s">
        <v>25</v>
      </c>
      <c r="F102" s="33" t="s">
        <v>26</v>
      </c>
      <c r="G102" s="33" t="s">
        <v>21</v>
      </c>
      <c r="H102" s="35">
        <v>0.45</v>
      </c>
      <c r="I102" s="36">
        <v>6000</v>
      </c>
      <c r="J102" s="37">
        <f t="shared" si="0"/>
        <v>2700</v>
      </c>
      <c r="K102" s="37">
        <f t="shared" si="1"/>
        <v>810</v>
      </c>
      <c r="L102" s="38">
        <v>0.3</v>
      </c>
      <c r="N102" s="39"/>
    </row>
    <row r="103" spans="1:14" ht="15.75" customHeight="1">
      <c r="A103" s="33" t="s">
        <v>23</v>
      </c>
      <c r="B103" s="33">
        <v>1197831</v>
      </c>
      <c r="C103" s="34">
        <v>44318</v>
      </c>
      <c r="D103" s="33" t="s">
        <v>24</v>
      </c>
      <c r="E103" s="33" t="s">
        <v>25</v>
      </c>
      <c r="F103" s="33" t="s">
        <v>26</v>
      </c>
      <c r="G103" s="33" t="s">
        <v>22</v>
      </c>
      <c r="H103" s="35">
        <v>0.4</v>
      </c>
      <c r="I103" s="36">
        <v>9500</v>
      </c>
      <c r="J103" s="37">
        <f t="shared" si="0"/>
        <v>3800</v>
      </c>
      <c r="K103" s="37">
        <f t="shared" si="1"/>
        <v>1900</v>
      </c>
      <c r="L103" s="38">
        <v>0.5</v>
      </c>
      <c r="N103" s="39"/>
    </row>
    <row r="104" spans="1:14" ht="15.75" customHeight="1">
      <c r="A104" s="33" t="s">
        <v>23</v>
      </c>
      <c r="B104" s="33">
        <v>1197831</v>
      </c>
      <c r="C104" s="34">
        <v>44348</v>
      </c>
      <c r="D104" s="33" t="s">
        <v>24</v>
      </c>
      <c r="E104" s="33" t="s">
        <v>25</v>
      </c>
      <c r="F104" s="33" t="s">
        <v>26</v>
      </c>
      <c r="G104" s="33" t="s">
        <v>17</v>
      </c>
      <c r="H104" s="35">
        <v>0.4</v>
      </c>
      <c r="I104" s="36">
        <v>9500</v>
      </c>
      <c r="J104" s="37">
        <f t="shared" si="0"/>
        <v>3800</v>
      </c>
      <c r="K104" s="37">
        <f t="shared" si="1"/>
        <v>1330</v>
      </c>
      <c r="L104" s="38">
        <v>0.35</v>
      </c>
      <c r="N104" s="39"/>
    </row>
    <row r="105" spans="1:14" ht="15.75" customHeight="1">
      <c r="A105" s="33" t="s">
        <v>23</v>
      </c>
      <c r="B105" s="33">
        <v>1197831</v>
      </c>
      <c r="C105" s="34">
        <v>44348</v>
      </c>
      <c r="D105" s="33" t="s">
        <v>24</v>
      </c>
      <c r="E105" s="33" t="s">
        <v>25</v>
      </c>
      <c r="F105" s="33" t="s">
        <v>26</v>
      </c>
      <c r="G105" s="33" t="s">
        <v>18</v>
      </c>
      <c r="H105" s="35">
        <v>0.45</v>
      </c>
      <c r="I105" s="36">
        <v>9500</v>
      </c>
      <c r="J105" s="37">
        <f t="shared" si="0"/>
        <v>4275</v>
      </c>
      <c r="K105" s="37">
        <f t="shared" si="1"/>
        <v>1496.25</v>
      </c>
      <c r="L105" s="38">
        <v>0.35</v>
      </c>
      <c r="N105" s="39"/>
    </row>
    <row r="106" spans="1:14" ht="15.75" customHeight="1">
      <c r="A106" s="33" t="s">
        <v>23</v>
      </c>
      <c r="B106" s="33">
        <v>1197831</v>
      </c>
      <c r="C106" s="34">
        <v>44348</v>
      </c>
      <c r="D106" s="33" t="s">
        <v>24</v>
      </c>
      <c r="E106" s="33" t="s">
        <v>25</v>
      </c>
      <c r="F106" s="33" t="s">
        <v>26</v>
      </c>
      <c r="G106" s="33" t="s">
        <v>19</v>
      </c>
      <c r="H106" s="35">
        <v>0.4</v>
      </c>
      <c r="I106" s="36">
        <v>8000</v>
      </c>
      <c r="J106" s="37">
        <f t="shared" si="0"/>
        <v>3200</v>
      </c>
      <c r="K106" s="37">
        <f t="shared" si="1"/>
        <v>1120</v>
      </c>
      <c r="L106" s="38">
        <v>0.35</v>
      </c>
      <c r="N106" s="39"/>
    </row>
    <row r="107" spans="1:14" ht="15.75" customHeight="1">
      <c r="A107" s="33" t="s">
        <v>23</v>
      </c>
      <c r="B107" s="33">
        <v>1197831</v>
      </c>
      <c r="C107" s="34">
        <v>44348</v>
      </c>
      <c r="D107" s="33" t="s">
        <v>24</v>
      </c>
      <c r="E107" s="33" t="s">
        <v>25</v>
      </c>
      <c r="F107" s="33" t="s">
        <v>26</v>
      </c>
      <c r="G107" s="33" t="s">
        <v>20</v>
      </c>
      <c r="H107" s="35">
        <v>0.4</v>
      </c>
      <c r="I107" s="36">
        <v>7500</v>
      </c>
      <c r="J107" s="37">
        <f t="shared" si="0"/>
        <v>3000</v>
      </c>
      <c r="K107" s="37">
        <f t="shared" si="1"/>
        <v>1350</v>
      </c>
      <c r="L107" s="38">
        <v>0.45</v>
      </c>
      <c r="N107" s="39"/>
    </row>
    <row r="108" spans="1:14" ht="15.75" customHeight="1">
      <c r="A108" s="33" t="s">
        <v>23</v>
      </c>
      <c r="B108" s="33">
        <v>1197831</v>
      </c>
      <c r="C108" s="34">
        <v>44348</v>
      </c>
      <c r="D108" s="33" t="s">
        <v>24</v>
      </c>
      <c r="E108" s="33" t="s">
        <v>25</v>
      </c>
      <c r="F108" s="33" t="s">
        <v>26</v>
      </c>
      <c r="G108" s="33" t="s">
        <v>21</v>
      </c>
      <c r="H108" s="35">
        <v>0.45</v>
      </c>
      <c r="I108" s="36">
        <v>6500</v>
      </c>
      <c r="J108" s="37">
        <f t="shared" si="0"/>
        <v>2925</v>
      </c>
      <c r="K108" s="37">
        <f t="shared" si="1"/>
        <v>877.5</v>
      </c>
      <c r="L108" s="38">
        <v>0.3</v>
      </c>
      <c r="N108" s="39"/>
    </row>
    <row r="109" spans="1:14" ht="15.75" customHeight="1">
      <c r="A109" s="33" t="s">
        <v>23</v>
      </c>
      <c r="B109" s="33">
        <v>1197831</v>
      </c>
      <c r="C109" s="34">
        <v>44348</v>
      </c>
      <c r="D109" s="33" t="s">
        <v>24</v>
      </c>
      <c r="E109" s="33" t="s">
        <v>25</v>
      </c>
      <c r="F109" s="33" t="s">
        <v>26</v>
      </c>
      <c r="G109" s="33" t="s">
        <v>22</v>
      </c>
      <c r="H109" s="35">
        <v>0.5</v>
      </c>
      <c r="I109" s="36">
        <v>10000</v>
      </c>
      <c r="J109" s="37">
        <f t="shared" si="0"/>
        <v>5000</v>
      </c>
      <c r="K109" s="37">
        <f t="shared" si="1"/>
        <v>2500</v>
      </c>
      <c r="L109" s="38">
        <v>0.5</v>
      </c>
      <c r="N109" s="39"/>
    </row>
    <row r="110" spans="1:14" ht="15.75" customHeight="1">
      <c r="A110" s="33" t="s">
        <v>23</v>
      </c>
      <c r="B110" s="33">
        <v>1197831</v>
      </c>
      <c r="C110" s="34">
        <v>44380</v>
      </c>
      <c r="D110" s="33" t="s">
        <v>24</v>
      </c>
      <c r="E110" s="33" t="s">
        <v>25</v>
      </c>
      <c r="F110" s="33" t="s">
        <v>26</v>
      </c>
      <c r="G110" s="33" t="s">
        <v>17</v>
      </c>
      <c r="H110" s="35">
        <v>0.4</v>
      </c>
      <c r="I110" s="36">
        <v>9500</v>
      </c>
      <c r="J110" s="37">
        <f t="shared" si="0"/>
        <v>3800</v>
      </c>
      <c r="K110" s="37">
        <f t="shared" si="1"/>
        <v>1330</v>
      </c>
      <c r="L110" s="38">
        <v>0.35</v>
      </c>
      <c r="N110" s="39"/>
    </row>
    <row r="111" spans="1:14" ht="15.75" customHeight="1">
      <c r="A111" s="33" t="s">
        <v>23</v>
      </c>
      <c r="B111" s="33">
        <v>1197831</v>
      </c>
      <c r="C111" s="34">
        <v>44380</v>
      </c>
      <c r="D111" s="33" t="s">
        <v>24</v>
      </c>
      <c r="E111" s="33" t="s">
        <v>25</v>
      </c>
      <c r="F111" s="33" t="s">
        <v>26</v>
      </c>
      <c r="G111" s="33" t="s">
        <v>18</v>
      </c>
      <c r="H111" s="35">
        <v>0.45</v>
      </c>
      <c r="I111" s="36">
        <v>9500</v>
      </c>
      <c r="J111" s="37">
        <f t="shared" si="0"/>
        <v>4275</v>
      </c>
      <c r="K111" s="37">
        <f t="shared" si="1"/>
        <v>1496.25</v>
      </c>
      <c r="L111" s="38">
        <v>0.35</v>
      </c>
      <c r="N111" s="39"/>
    </row>
    <row r="112" spans="1:14" ht="15.75" customHeight="1">
      <c r="A112" s="33" t="s">
        <v>23</v>
      </c>
      <c r="B112" s="33">
        <v>1197831</v>
      </c>
      <c r="C112" s="34">
        <v>44380</v>
      </c>
      <c r="D112" s="33" t="s">
        <v>24</v>
      </c>
      <c r="E112" s="33" t="s">
        <v>25</v>
      </c>
      <c r="F112" s="33" t="s">
        <v>26</v>
      </c>
      <c r="G112" s="33" t="s">
        <v>19</v>
      </c>
      <c r="H112" s="35">
        <v>0.4</v>
      </c>
      <c r="I112" s="36">
        <v>11000</v>
      </c>
      <c r="J112" s="37">
        <f t="shared" si="0"/>
        <v>4400</v>
      </c>
      <c r="K112" s="37">
        <f t="shared" si="1"/>
        <v>1540</v>
      </c>
      <c r="L112" s="38">
        <v>0.35</v>
      </c>
      <c r="N112" s="39"/>
    </row>
    <row r="113" spans="1:14" ht="15.75" customHeight="1">
      <c r="A113" s="33" t="s">
        <v>23</v>
      </c>
      <c r="B113" s="33">
        <v>1197831</v>
      </c>
      <c r="C113" s="34">
        <v>44380</v>
      </c>
      <c r="D113" s="33" t="s">
        <v>24</v>
      </c>
      <c r="E113" s="33" t="s">
        <v>25</v>
      </c>
      <c r="F113" s="33" t="s">
        <v>26</v>
      </c>
      <c r="G113" s="33" t="s">
        <v>20</v>
      </c>
      <c r="H113" s="35">
        <v>0.4</v>
      </c>
      <c r="I113" s="36">
        <v>7000</v>
      </c>
      <c r="J113" s="37">
        <f t="shared" si="0"/>
        <v>2800</v>
      </c>
      <c r="K113" s="37">
        <f t="shared" si="1"/>
        <v>1260</v>
      </c>
      <c r="L113" s="38">
        <v>0.45</v>
      </c>
      <c r="N113" s="39"/>
    </row>
    <row r="114" spans="1:14" ht="15.75" customHeight="1">
      <c r="A114" s="33" t="s">
        <v>23</v>
      </c>
      <c r="B114" s="33">
        <v>1197831</v>
      </c>
      <c r="C114" s="34">
        <v>44380</v>
      </c>
      <c r="D114" s="33" t="s">
        <v>24</v>
      </c>
      <c r="E114" s="33" t="s">
        <v>25</v>
      </c>
      <c r="F114" s="33" t="s">
        <v>26</v>
      </c>
      <c r="G114" s="33" t="s">
        <v>21</v>
      </c>
      <c r="H114" s="35">
        <v>0.45</v>
      </c>
      <c r="I114" s="36">
        <v>7000</v>
      </c>
      <c r="J114" s="37">
        <f t="shared" si="0"/>
        <v>3150</v>
      </c>
      <c r="K114" s="37">
        <f t="shared" si="1"/>
        <v>945</v>
      </c>
      <c r="L114" s="38">
        <v>0.3</v>
      </c>
      <c r="N114" s="39"/>
    </row>
    <row r="115" spans="1:14" ht="15.75" customHeight="1">
      <c r="A115" s="33" t="s">
        <v>23</v>
      </c>
      <c r="B115" s="33">
        <v>1197831</v>
      </c>
      <c r="C115" s="34">
        <v>44380</v>
      </c>
      <c r="D115" s="33" t="s">
        <v>24</v>
      </c>
      <c r="E115" s="33" t="s">
        <v>25</v>
      </c>
      <c r="F115" s="33" t="s">
        <v>26</v>
      </c>
      <c r="G115" s="33" t="s">
        <v>22</v>
      </c>
      <c r="H115" s="35">
        <v>0.5</v>
      </c>
      <c r="I115" s="36">
        <v>9750</v>
      </c>
      <c r="J115" s="37">
        <f t="shared" si="0"/>
        <v>4875</v>
      </c>
      <c r="K115" s="37">
        <f t="shared" si="1"/>
        <v>2437.5</v>
      </c>
      <c r="L115" s="38">
        <v>0.5</v>
      </c>
      <c r="N115" s="39"/>
    </row>
    <row r="116" spans="1:14" ht="15.75" customHeight="1">
      <c r="A116" s="33" t="s">
        <v>23</v>
      </c>
      <c r="B116" s="33">
        <v>1197831</v>
      </c>
      <c r="C116" s="34">
        <v>44413</v>
      </c>
      <c r="D116" s="33" t="s">
        <v>24</v>
      </c>
      <c r="E116" s="33" t="s">
        <v>25</v>
      </c>
      <c r="F116" s="33" t="s">
        <v>26</v>
      </c>
      <c r="G116" s="33" t="s">
        <v>17</v>
      </c>
      <c r="H116" s="35">
        <v>0.4</v>
      </c>
      <c r="I116" s="36">
        <v>9250</v>
      </c>
      <c r="J116" s="37">
        <f t="shared" si="0"/>
        <v>3700</v>
      </c>
      <c r="K116" s="37">
        <f t="shared" si="1"/>
        <v>1295</v>
      </c>
      <c r="L116" s="38">
        <v>0.35</v>
      </c>
      <c r="N116" s="39"/>
    </row>
    <row r="117" spans="1:14" ht="15.75" customHeight="1">
      <c r="A117" s="33" t="s">
        <v>23</v>
      </c>
      <c r="B117" s="33">
        <v>1197831</v>
      </c>
      <c r="C117" s="34">
        <v>44413</v>
      </c>
      <c r="D117" s="33" t="s">
        <v>24</v>
      </c>
      <c r="E117" s="33" t="s">
        <v>25</v>
      </c>
      <c r="F117" s="33" t="s">
        <v>26</v>
      </c>
      <c r="G117" s="33" t="s">
        <v>18</v>
      </c>
      <c r="H117" s="35">
        <v>0.45</v>
      </c>
      <c r="I117" s="36">
        <v>9250</v>
      </c>
      <c r="J117" s="37">
        <f t="shared" si="0"/>
        <v>4162.5</v>
      </c>
      <c r="K117" s="37">
        <f t="shared" si="1"/>
        <v>1456.875</v>
      </c>
      <c r="L117" s="38">
        <v>0.35</v>
      </c>
      <c r="N117" s="39"/>
    </row>
    <row r="118" spans="1:14" ht="15.75" customHeight="1">
      <c r="A118" s="33" t="s">
        <v>23</v>
      </c>
      <c r="B118" s="33">
        <v>1197831</v>
      </c>
      <c r="C118" s="34">
        <v>44413</v>
      </c>
      <c r="D118" s="33" t="s">
        <v>24</v>
      </c>
      <c r="E118" s="33" t="s">
        <v>25</v>
      </c>
      <c r="F118" s="33" t="s">
        <v>26</v>
      </c>
      <c r="G118" s="33" t="s">
        <v>19</v>
      </c>
      <c r="H118" s="35">
        <v>0.4</v>
      </c>
      <c r="I118" s="36">
        <v>11000</v>
      </c>
      <c r="J118" s="37">
        <f t="shared" si="0"/>
        <v>4400</v>
      </c>
      <c r="K118" s="37">
        <f t="shared" si="1"/>
        <v>1540</v>
      </c>
      <c r="L118" s="38">
        <v>0.35</v>
      </c>
      <c r="N118" s="39"/>
    </row>
    <row r="119" spans="1:14" ht="15.75" customHeight="1">
      <c r="A119" s="33" t="s">
        <v>23</v>
      </c>
      <c r="B119" s="33">
        <v>1197831</v>
      </c>
      <c r="C119" s="34">
        <v>44413</v>
      </c>
      <c r="D119" s="33" t="s">
        <v>24</v>
      </c>
      <c r="E119" s="33" t="s">
        <v>25</v>
      </c>
      <c r="F119" s="33" t="s">
        <v>26</v>
      </c>
      <c r="G119" s="33" t="s">
        <v>20</v>
      </c>
      <c r="H119" s="35">
        <v>0.4</v>
      </c>
      <c r="I119" s="36">
        <v>6500</v>
      </c>
      <c r="J119" s="37">
        <f t="shared" si="0"/>
        <v>2600</v>
      </c>
      <c r="K119" s="37">
        <f t="shared" si="1"/>
        <v>1170</v>
      </c>
      <c r="L119" s="38">
        <v>0.45</v>
      </c>
      <c r="N119" s="39"/>
    </row>
    <row r="120" spans="1:14" ht="15.75" customHeight="1">
      <c r="A120" s="33" t="s">
        <v>23</v>
      </c>
      <c r="B120" s="33">
        <v>1197831</v>
      </c>
      <c r="C120" s="34">
        <v>44413</v>
      </c>
      <c r="D120" s="33" t="s">
        <v>24</v>
      </c>
      <c r="E120" s="33" t="s">
        <v>25</v>
      </c>
      <c r="F120" s="33" t="s">
        <v>26</v>
      </c>
      <c r="G120" s="33" t="s">
        <v>21</v>
      </c>
      <c r="H120" s="35">
        <v>0.45</v>
      </c>
      <c r="I120" s="36">
        <v>6500</v>
      </c>
      <c r="J120" s="37">
        <f t="shared" si="0"/>
        <v>2925</v>
      </c>
      <c r="K120" s="37">
        <f t="shared" si="1"/>
        <v>877.5</v>
      </c>
      <c r="L120" s="38">
        <v>0.3</v>
      </c>
      <c r="N120" s="39"/>
    </row>
    <row r="121" spans="1:14" ht="15.75" customHeight="1">
      <c r="A121" s="33" t="s">
        <v>23</v>
      </c>
      <c r="B121" s="33">
        <v>1197831</v>
      </c>
      <c r="C121" s="34">
        <v>44413</v>
      </c>
      <c r="D121" s="33" t="s">
        <v>24</v>
      </c>
      <c r="E121" s="33" t="s">
        <v>25</v>
      </c>
      <c r="F121" s="33" t="s">
        <v>26</v>
      </c>
      <c r="G121" s="33" t="s">
        <v>22</v>
      </c>
      <c r="H121" s="35">
        <v>0.5</v>
      </c>
      <c r="I121" s="36">
        <v>9000</v>
      </c>
      <c r="J121" s="37">
        <f t="shared" si="0"/>
        <v>4500</v>
      </c>
      <c r="K121" s="37">
        <f t="shared" si="1"/>
        <v>2250</v>
      </c>
      <c r="L121" s="38">
        <v>0.5</v>
      </c>
      <c r="N121" s="39"/>
    </row>
    <row r="122" spans="1:14" ht="15.75" customHeight="1">
      <c r="A122" s="33" t="s">
        <v>23</v>
      </c>
      <c r="B122" s="33">
        <v>1197831</v>
      </c>
      <c r="C122" s="34">
        <v>44441</v>
      </c>
      <c r="D122" s="33" t="s">
        <v>24</v>
      </c>
      <c r="E122" s="33" t="s">
        <v>25</v>
      </c>
      <c r="F122" s="33" t="s">
        <v>26</v>
      </c>
      <c r="G122" s="33" t="s">
        <v>17</v>
      </c>
      <c r="H122" s="35">
        <v>0.45</v>
      </c>
      <c r="I122" s="36">
        <v>8500</v>
      </c>
      <c r="J122" s="37">
        <f t="shared" si="0"/>
        <v>3825</v>
      </c>
      <c r="K122" s="37">
        <f t="shared" si="1"/>
        <v>1338.75</v>
      </c>
      <c r="L122" s="38">
        <v>0.35</v>
      </c>
      <c r="N122" s="39"/>
    </row>
    <row r="123" spans="1:14" ht="15.75" customHeight="1">
      <c r="A123" s="33" t="s">
        <v>23</v>
      </c>
      <c r="B123" s="33">
        <v>1197831</v>
      </c>
      <c r="C123" s="34">
        <v>44441</v>
      </c>
      <c r="D123" s="33" t="s">
        <v>24</v>
      </c>
      <c r="E123" s="33" t="s">
        <v>25</v>
      </c>
      <c r="F123" s="33" t="s">
        <v>26</v>
      </c>
      <c r="G123" s="33" t="s">
        <v>18</v>
      </c>
      <c r="H123" s="35">
        <v>0.45</v>
      </c>
      <c r="I123" s="36">
        <v>8500</v>
      </c>
      <c r="J123" s="37">
        <f t="shared" si="0"/>
        <v>3825</v>
      </c>
      <c r="K123" s="37">
        <f t="shared" si="1"/>
        <v>1338.75</v>
      </c>
      <c r="L123" s="38">
        <v>0.35</v>
      </c>
      <c r="N123" s="39"/>
    </row>
    <row r="124" spans="1:14" ht="15.75" customHeight="1">
      <c r="A124" s="33" t="s">
        <v>23</v>
      </c>
      <c r="B124" s="33">
        <v>1197831</v>
      </c>
      <c r="C124" s="34">
        <v>44441</v>
      </c>
      <c r="D124" s="33" t="s">
        <v>24</v>
      </c>
      <c r="E124" s="33" t="s">
        <v>25</v>
      </c>
      <c r="F124" s="33" t="s">
        <v>26</v>
      </c>
      <c r="G124" s="33" t="s">
        <v>19</v>
      </c>
      <c r="H124" s="35">
        <v>0.5</v>
      </c>
      <c r="I124" s="36">
        <v>9000</v>
      </c>
      <c r="J124" s="37">
        <f t="shared" si="0"/>
        <v>4500</v>
      </c>
      <c r="K124" s="37">
        <f t="shared" si="1"/>
        <v>1575</v>
      </c>
      <c r="L124" s="38">
        <v>0.35</v>
      </c>
      <c r="N124" s="39"/>
    </row>
    <row r="125" spans="1:14" ht="15.75" customHeight="1">
      <c r="A125" s="33" t="s">
        <v>23</v>
      </c>
      <c r="B125" s="33">
        <v>1197831</v>
      </c>
      <c r="C125" s="34">
        <v>44441</v>
      </c>
      <c r="D125" s="33" t="s">
        <v>24</v>
      </c>
      <c r="E125" s="33" t="s">
        <v>25</v>
      </c>
      <c r="F125" s="33" t="s">
        <v>26</v>
      </c>
      <c r="G125" s="33" t="s">
        <v>20</v>
      </c>
      <c r="H125" s="35">
        <v>0.5</v>
      </c>
      <c r="I125" s="36">
        <v>6250</v>
      </c>
      <c r="J125" s="37">
        <f t="shared" si="0"/>
        <v>3125</v>
      </c>
      <c r="K125" s="37">
        <f t="shared" si="1"/>
        <v>1406.25</v>
      </c>
      <c r="L125" s="38">
        <v>0.45</v>
      </c>
      <c r="N125" s="39"/>
    </row>
    <row r="126" spans="1:14" ht="15.75" customHeight="1">
      <c r="A126" s="33" t="s">
        <v>23</v>
      </c>
      <c r="B126" s="33">
        <v>1197831</v>
      </c>
      <c r="C126" s="34">
        <v>44441</v>
      </c>
      <c r="D126" s="33" t="s">
        <v>24</v>
      </c>
      <c r="E126" s="33" t="s">
        <v>25</v>
      </c>
      <c r="F126" s="33" t="s">
        <v>26</v>
      </c>
      <c r="G126" s="33" t="s">
        <v>21</v>
      </c>
      <c r="H126" s="35">
        <v>0.45</v>
      </c>
      <c r="I126" s="36">
        <v>6250</v>
      </c>
      <c r="J126" s="37">
        <f t="shared" si="0"/>
        <v>2812.5</v>
      </c>
      <c r="K126" s="37">
        <f t="shared" si="1"/>
        <v>843.75</v>
      </c>
      <c r="L126" s="38">
        <v>0.3</v>
      </c>
      <c r="N126" s="39"/>
    </row>
    <row r="127" spans="1:14" ht="15.75" customHeight="1">
      <c r="A127" s="33" t="s">
        <v>23</v>
      </c>
      <c r="B127" s="33">
        <v>1197831</v>
      </c>
      <c r="C127" s="34">
        <v>44441</v>
      </c>
      <c r="D127" s="33" t="s">
        <v>24</v>
      </c>
      <c r="E127" s="33" t="s">
        <v>25</v>
      </c>
      <c r="F127" s="33" t="s">
        <v>26</v>
      </c>
      <c r="G127" s="33" t="s">
        <v>22</v>
      </c>
      <c r="H127" s="35">
        <v>0.55000000000000004</v>
      </c>
      <c r="I127" s="36">
        <v>8500</v>
      </c>
      <c r="J127" s="37">
        <f t="shared" si="0"/>
        <v>4675</v>
      </c>
      <c r="K127" s="37">
        <f t="shared" si="1"/>
        <v>2337.5</v>
      </c>
      <c r="L127" s="38">
        <v>0.5</v>
      </c>
      <c r="N127" s="39"/>
    </row>
    <row r="128" spans="1:14" ht="15.75" customHeight="1">
      <c r="A128" s="33" t="s">
        <v>23</v>
      </c>
      <c r="B128" s="33">
        <v>1197831</v>
      </c>
      <c r="C128" s="34">
        <v>44470</v>
      </c>
      <c r="D128" s="33" t="s">
        <v>24</v>
      </c>
      <c r="E128" s="33" t="s">
        <v>25</v>
      </c>
      <c r="F128" s="33" t="s">
        <v>26</v>
      </c>
      <c r="G128" s="33" t="s">
        <v>17</v>
      </c>
      <c r="H128" s="35">
        <v>0.45</v>
      </c>
      <c r="I128" s="36">
        <v>8000</v>
      </c>
      <c r="J128" s="37">
        <f t="shared" si="0"/>
        <v>3600</v>
      </c>
      <c r="K128" s="37">
        <f t="shared" si="1"/>
        <v>1260</v>
      </c>
      <c r="L128" s="38">
        <v>0.35</v>
      </c>
      <c r="N128" s="39"/>
    </row>
    <row r="129" spans="1:14" ht="15.75" customHeight="1">
      <c r="A129" s="33" t="s">
        <v>23</v>
      </c>
      <c r="B129" s="33">
        <v>1197831</v>
      </c>
      <c r="C129" s="34">
        <v>44470</v>
      </c>
      <c r="D129" s="33" t="s">
        <v>24</v>
      </c>
      <c r="E129" s="33" t="s">
        <v>25</v>
      </c>
      <c r="F129" s="33" t="s">
        <v>26</v>
      </c>
      <c r="G129" s="33" t="s">
        <v>18</v>
      </c>
      <c r="H129" s="35">
        <v>0.45</v>
      </c>
      <c r="I129" s="36">
        <v>8000</v>
      </c>
      <c r="J129" s="37">
        <f t="shared" si="0"/>
        <v>3600</v>
      </c>
      <c r="K129" s="37">
        <f t="shared" si="1"/>
        <v>1260</v>
      </c>
      <c r="L129" s="38">
        <v>0.35</v>
      </c>
      <c r="N129" s="39"/>
    </row>
    <row r="130" spans="1:14" ht="15.75" customHeight="1">
      <c r="A130" s="33" t="s">
        <v>23</v>
      </c>
      <c r="B130" s="33">
        <v>1197831</v>
      </c>
      <c r="C130" s="34">
        <v>44470</v>
      </c>
      <c r="D130" s="33" t="s">
        <v>24</v>
      </c>
      <c r="E130" s="33" t="s">
        <v>25</v>
      </c>
      <c r="F130" s="33" t="s">
        <v>26</v>
      </c>
      <c r="G130" s="33" t="s">
        <v>19</v>
      </c>
      <c r="H130" s="35">
        <v>0.5</v>
      </c>
      <c r="I130" s="36">
        <v>7500</v>
      </c>
      <c r="J130" s="37">
        <f t="shared" si="0"/>
        <v>3750</v>
      </c>
      <c r="K130" s="37">
        <f t="shared" si="1"/>
        <v>1312.5</v>
      </c>
      <c r="L130" s="38">
        <v>0.35</v>
      </c>
      <c r="N130" s="39"/>
    </row>
    <row r="131" spans="1:14" ht="15.75" customHeight="1">
      <c r="A131" s="33" t="s">
        <v>23</v>
      </c>
      <c r="B131" s="33">
        <v>1197831</v>
      </c>
      <c r="C131" s="34">
        <v>44470</v>
      </c>
      <c r="D131" s="33" t="s">
        <v>24</v>
      </c>
      <c r="E131" s="33" t="s">
        <v>25</v>
      </c>
      <c r="F131" s="33" t="s">
        <v>26</v>
      </c>
      <c r="G131" s="33" t="s">
        <v>20</v>
      </c>
      <c r="H131" s="35">
        <v>0.5</v>
      </c>
      <c r="I131" s="36">
        <v>6000</v>
      </c>
      <c r="J131" s="37">
        <f t="shared" si="0"/>
        <v>3000</v>
      </c>
      <c r="K131" s="37">
        <f t="shared" si="1"/>
        <v>1350</v>
      </c>
      <c r="L131" s="38">
        <v>0.45</v>
      </c>
      <c r="N131" s="39"/>
    </row>
    <row r="132" spans="1:14" ht="15.75" customHeight="1">
      <c r="A132" s="33" t="s">
        <v>23</v>
      </c>
      <c r="B132" s="33">
        <v>1197831</v>
      </c>
      <c r="C132" s="34">
        <v>44470</v>
      </c>
      <c r="D132" s="33" t="s">
        <v>24</v>
      </c>
      <c r="E132" s="33" t="s">
        <v>25</v>
      </c>
      <c r="F132" s="33" t="s">
        <v>26</v>
      </c>
      <c r="G132" s="33" t="s">
        <v>21</v>
      </c>
      <c r="H132" s="35">
        <v>0.45</v>
      </c>
      <c r="I132" s="36">
        <v>5750</v>
      </c>
      <c r="J132" s="37">
        <f t="shared" si="0"/>
        <v>2587.5</v>
      </c>
      <c r="K132" s="37">
        <f t="shared" si="1"/>
        <v>776.25</v>
      </c>
      <c r="L132" s="38">
        <v>0.3</v>
      </c>
      <c r="N132" s="39"/>
    </row>
    <row r="133" spans="1:14" ht="15.75" customHeight="1">
      <c r="A133" s="33" t="s">
        <v>23</v>
      </c>
      <c r="B133" s="33">
        <v>1197831</v>
      </c>
      <c r="C133" s="34">
        <v>44470</v>
      </c>
      <c r="D133" s="33" t="s">
        <v>24</v>
      </c>
      <c r="E133" s="33" t="s">
        <v>25</v>
      </c>
      <c r="F133" s="33" t="s">
        <v>26</v>
      </c>
      <c r="G133" s="33" t="s">
        <v>22</v>
      </c>
      <c r="H133" s="35">
        <v>0.55000000000000004</v>
      </c>
      <c r="I133" s="36">
        <v>7500</v>
      </c>
      <c r="J133" s="37">
        <f t="shared" si="0"/>
        <v>4125</v>
      </c>
      <c r="K133" s="37">
        <f t="shared" si="1"/>
        <v>2062.5</v>
      </c>
      <c r="L133" s="38">
        <v>0.5</v>
      </c>
      <c r="N133" s="39"/>
    </row>
    <row r="134" spans="1:14" ht="15.75" customHeight="1">
      <c r="A134" s="33" t="s">
        <v>23</v>
      </c>
      <c r="B134" s="33">
        <v>1197831</v>
      </c>
      <c r="C134" s="34">
        <v>44502</v>
      </c>
      <c r="D134" s="33" t="s">
        <v>24</v>
      </c>
      <c r="E134" s="33" t="s">
        <v>25</v>
      </c>
      <c r="F134" s="33" t="s">
        <v>26</v>
      </c>
      <c r="G134" s="33" t="s">
        <v>17</v>
      </c>
      <c r="H134" s="35">
        <v>0.45</v>
      </c>
      <c r="I134" s="36">
        <v>9000</v>
      </c>
      <c r="J134" s="37">
        <f t="shared" si="0"/>
        <v>4050</v>
      </c>
      <c r="K134" s="37">
        <f t="shared" si="1"/>
        <v>1417.5</v>
      </c>
      <c r="L134" s="38">
        <v>0.35</v>
      </c>
      <c r="N134" s="39"/>
    </row>
    <row r="135" spans="1:14" ht="15.75" customHeight="1">
      <c r="A135" s="33" t="s">
        <v>23</v>
      </c>
      <c r="B135" s="33">
        <v>1197831</v>
      </c>
      <c r="C135" s="34">
        <v>44502</v>
      </c>
      <c r="D135" s="33" t="s">
        <v>24</v>
      </c>
      <c r="E135" s="33" t="s">
        <v>25</v>
      </c>
      <c r="F135" s="33" t="s">
        <v>26</v>
      </c>
      <c r="G135" s="33" t="s">
        <v>18</v>
      </c>
      <c r="H135" s="35">
        <v>0.45</v>
      </c>
      <c r="I135" s="36">
        <v>9000</v>
      </c>
      <c r="J135" s="37">
        <f t="shared" si="0"/>
        <v>4050</v>
      </c>
      <c r="K135" s="37">
        <f t="shared" si="1"/>
        <v>1417.5</v>
      </c>
      <c r="L135" s="38">
        <v>0.35</v>
      </c>
      <c r="N135" s="39"/>
    </row>
    <row r="136" spans="1:14" ht="15.75" customHeight="1">
      <c r="A136" s="33" t="s">
        <v>23</v>
      </c>
      <c r="B136" s="33">
        <v>1197831</v>
      </c>
      <c r="C136" s="34">
        <v>44502</v>
      </c>
      <c r="D136" s="33" t="s">
        <v>24</v>
      </c>
      <c r="E136" s="33" t="s">
        <v>25</v>
      </c>
      <c r="F136" s="33" t="s">
        <v>26</v>
      </c>
      <c r="G136" s="33" t="s">
        <v>19</v>
      </c>
      <c r="H136" s="35">
        <v>0.5</v>
      </c>
      <c r="I136" s="36">
        <v>8250</v>
      </c>
      <c r="J136" s="37">
        <f t="shared" si="0"/>
        <v>4125</v>
      </c>
      <c r="K136" s="37">
        <f t="shared" si="1"/>
        <v>1443.75</v>
      </c>
      <c r="L136" s="38">
        <v>0.35</v>
      </c>
      <c r="N136" s="39"/>
    </row>
    <row r="137" spans="1:14" ht="15.75" customHeight="1">
      <c r="A137" s="33" t="s">
        <v>23</v>
      </c>
      <c r="B137" s="33">
        <v>1197831</v>
      </c>
      <c r="C137" s="34">
        <v>44502</v>
      </c>
      <c r="D137" s="33" t="s">
        <v>24</v>
      </c>
      <c r="E137" s="33" t="s">
        <v>25</v>
      </c>
      <c r="F137" s="33" t="s">
        <v>26</v>
      </c>
      <c r="G137" s="33" t="s">
        <v>20</v>
      </c>
      <c r="H137" s="35">
        <v>0.5</v>
      </c>
      <c r="I137" s="36">
        <v>6750</v>
      </c>
      <c r="J137" s="37">
        <f t="shared" si="0"/>
        <v>3375</v>
      </c>
      <c r="K137" s="37">
        <f t="shared" si="1"/>
        <v>1518.75</v>
      </c>
      <c r="L137" s="38">
        <v>0.45</v>
      </c>
      <c r="N137" s="39"/>
    </row>
    <row r="138" spans="1:14" ht="15.75" customHeight="1">
      <c r="A138" s="33" t="s">
        <v>23</v>
      </c>
      <c r="B138" s="33">
        <v>1197831</v>
      </c>
      <c r="C138" s="34">
        <v>44502</v>
      </c>
      <c r="D138" s="33" t="s">
        <v>24</v>
      </c>
      <c r="E138" s="33" t="s">
        <v>25</v>
      </c>
      <c r="F138" s="33" t="s">
        <v>26</v>
      </c>
      <c r="G138" s="33" t="s">
        <v>21</v>
      </c>
      <c r="H138" s="35">
        <v>0.45</v>
      </c>
      <c r="I138" s="36">
        <v>6500</v>
      </c>
      <c r="J138" s="37">
        <f t="shared" si="0"/>
        <v>2925</v>
      </c>
      <c r="K138" s="37">
        <f t="shared" si="1"/>
        <v>877.5</v>
      </c>
      <c r="L138" s="38">
        <v>0.3</v>
      </c>
      <c r="N138" s="39"/>
    </row>
    <row r="139" spans="1:14" ht="15.75" customHeight="1">
      <c r="A139" s="33" t="s">
        <v>23</v>
      </c>
      <c r="B139" s="33">
        <v>1197831</v>
      </c>
      <c r="C139" s="34">
        <v>44502</v>
      </c>
      <c r="D139" s="33" t="s">
        <v>24</v>
      </c>
      <c r="E139" s="33" t="s">
        <v>25</v>
      </c>
      <c r="F139" s="33" t="s">
        <v>26</v>
      </c>
      <c r="G139" s="33" t="s">
        <v>22</v>
      </c>
      <c r="H139" s="35">
        <v>0.55000000000000004</v>
      </c>
      <c r="I139" s="36">
        <v>8500</v>
      </c>
      <c r="J139" s="37">
        <f t="shared" si="0"/>
        <v>4675</v>
      </c>
      <c r="K139" s="37">
        <f t="shared" si="1"/>
        <v>2337.5</v>
      </c>
      <c r="L139" s="38">
        <v>0.5</v>
      </c>
      <c r="N139" s="39"/>
    </row>
    <row r="140" spans="1:14" ht="15.75" customHeight="1">
      <c r="A140" s="33" t="s">
        <v>23</v>
      </c>
      <c r="B140" s="33">
        <v>1197831</v>
      </c>
      <c r="C140" s="34">
        <v>44531</v>
      </c>
      <c r="D140" s="33" t="s">
        <v>24</v>
      </c>
      <c r="E140" s="33" t="s">
        <v>25</v>
      </c>
      <c r="F140" s="33" t="s">
        <v>26</v>
      </c>
      <c r="G140" s="33" t="s">
        <v>17</v>
      </c>
      <c r="H140" s="35">
        <v>0.45</v>
      </c>
      <c r="I140" s="36">
        <v>9500</v>
      </c>
      <c r="J140" s="37">
        <f t="shared" si="0"/>
        <v>4275</v>
      </c>
      <c r="K140" s="37">
        <f t="shared" si="1"/>
        <v>1496.25</v>
      </c>
      <c r="L140" s="38">
        <v>0.35</v>
      </c>
      <c r="N140" s="39"/>
    </row>
    <row r="141" spans="1:14" ht="15.75" customHeight="1">
      <c r="A141" s="33" t="s">
        <v>23</v>
      </c>
      <c r="B141" s="33">
        <v>1197831</v>
      </c>
      <c r="C141" s="34">
        <v>44531</v>
      </c>
      <c r="D141" s="33" t="s">
        <v>24</v>
      </c>
      <c r="E141" s="33" t="s">
        <v>25</v>
      </c>
      <c r="F141" s="33" t="s">
        <v>26</v>
      </c>
      <c r="G141" s="33" t="s">
        <v>18</v>
      </c>
      <c r="H141" s="35">
        <v>0.45</v>
      </c>
      <c r="I141" s="36">
        <v>9500</v>
      </c>
      <c r="J141" s="37">
        <f t="shared" si="0"/>
        <v>4275</v>
      </c>
      <c r="K141" s="37">
        <f t="shared" si="1"/>
        <v>1496.25</v>
      </c>
      <c r="L141" s="38">
        <v>0.35</v>
      </c>
      <c r="N141" s="39"/>
    </row>
    <row r="142" spans="1:14" ht="15.75" customHeight="1">
      <c r="A142" s="33" t="s">
        <v>23</v>
      </c>
      <c r="B142" s="33">
        <v>1197831</v>
      </c>
      <c r="C142" s="34">
        <v>44531</v>
      </c>
      <c r="D142" s="33" t="s">
        <v>24</v>
      </c>
      <c r="E142" s="33" t="s">
        <v>25</v>
      </c>
      <c r="F142" s="33" t="s">
        <v>26</v>
      </c>
      <c r="G142" s="33" t="s">
        <v>19</v>
      </c>
      <c r="H142" s="35">
        <v>0.5</v>
      </c>
      <c r="I142" s="36">
        <v>8500</v>
      </c>
      <c r="J142" s="37">
        <f t="shared" si="0"/>
        <v>4250</v>
      </c>
      <c r="K142" s="37">
        <f t="shared" si="1"/>
        <v>1487.5</v>
      </c>
      <c r="L142" s="38">
        <v>0.35</v>
      </c>
      <c r="N142" s="39"/>
    </row>
    <row r="143" spans="1:14" ht="15.75" customHeight="1">
      <c r="A143" s="33" t="s">
        <v>23</v>
      </c>
      <c r="B143" s="33">
        <v>1197831</v>
      </c>
      <c r="C143" s="34">
        <v>44531</v>
      </c>
      <c r="D143" s="33" t="s">
        <v>24</v>
      </c>
      <c r="E143" s="33" t="s">
        <v>25</v>
      </c>
      <c r="F143" s="33" t="s">
        <v>26</v>
      </c>
      <c r="G143" s="33" t="s">
        <v>20</v>
      </c>
      <c r="H143" s="35">
        <v>0.5</v>
      </c>
      <c r="I143" s="36">
        <v>7000</v>
      </c>
      <c r="J143" s="37">
        <f t="shared" si="0"/>
        <v>3500</v>
      </c>
      <c r="K143" s="37">
        <f t="shared" si="1"/>
        <v>1575</v>
      </c>
      <c r="L143" s="38">
        <v>0.45</v>
      </c>
      <c r="N143" s="39"/>
    </row>
    <row r="144" spans="1:14" ht="15.75" customHeight="1">
      <c r="A144" s="33" t="s">
        <v>23</v>
      </c>
      <c r="B144" s="33">
        <v>1197831</v>
      </c>
      <c r="C144" s="34">
        <v>44531</v>
      </c>
      <c r="D144" s="33" t="s">
        <v>24</v>
      </c>
      <c r="E144" s="33" t="s">
        <v>25</v>
      </c>
      <c r="F144" s="33" t="s">
        <v>26</v>
      </c>
      <c r="G144" s="33" t="s">
        <v>21</v>
      </c>
      <c r="H144" s="35">
        <v>0.45</v>
      </c>
      <c r="I144" s="36">
        <v>6500</v>
      </c>
      <c r="J144" s="37">
        <f t="shared" si="0"/>
        <v>2925</v>
      </c>
      <c r="K144" s="37">
        <f t="shared" si="1"/>
        <v>877.5</v>
      </c>
      <c r="L144" s="38">
        <v>0.3</v>
      </c>
      <c r="N144" s="39"/>
    </row>
    <row r="145" spans="1:14" ht="15.75" customHeight="1">
      <c r="A145" s="33" t="s">
        <v>23</v>
      </c>
      <c r="B145" s="33">
        <v>1197831</v>
      </c>
      <c r="C145" s="34">
        <v>44531</v>
      </c>
      <c r="D145" s="33" t="s">
        <v>24</v>
      </c>
      <c r="E145" s="33" t="s">
        <v>25</v>
      </c>
      <c r="F145" s="33" t="s">
        <v>26</v>
      </c>
      <c r="G145" s="33" t="s">
        <v>22</v>
      </c>
      <c r="H145" s="35">
        <v>0.55000000000000004</v>
      </c>
      <c r="I145" s="36">
        <v>9000</v>
      </c>
      <c r="J145" s="37">
        <f t="shared" si="0"/>
        <v>4950</v>
      </c>
      <c r="K145" s="37">
        <f t="shared" si="1"/>
        <v>2475</v>
      </c>
      <c r="L145" s="38">
        <v>0.5</v>
      </c>
      <c r="N145" s="39"/>
    </row>
    <row r="146" spans="1:14" ht="15.75" customHeight="1">
      <c r="A146" s="33" t="s">
        <v>27</v>
      </c>
      <c r="B146" s="33">
        <v>1128299</v>
      </c>
      <c r="C146" s="34">
        <v>44216</v>
      </c>
      <c r="D146" s="33" t="s">
        <v>28</v>
      </c>
      <c r="E146" s="33" t="s">
        <v>29</v>
      </c>
      <c r="F146" s="33" t="s">
        <v>30</v>
      </c>
      <c r="G146" s="33" t="s">
        <v>17</v>
      </c>
      <c r="H146" s="35">
        <v>0.39999999999999997</v>
      </c>
      <c r="I146" s="36">
        <v>7750</v>
      </c>
      <c r="J146" s="37">
        <f t="shared" si="0"/>
        <v>3099.9999999999995</v>
      </c>
      <c r="K146" s="37">
        <f t="shared" si="1"/>
        <v>1085</v>
      </c>
      <c r="L146" s="38">
        <v>0.35000000000000003</v>
      </c>
      <c r="N146" s="40"/>
    </row>
    <row r="147" spans="1:14" ht="15.75" customHeight="1">
      <c r="A147" s="33" t="s">
        <v>27</v>
      </c>
      <c r="B147" s="33">
        <v>1128299</v>
      </c>
      <c r="C147" s="34">
        <v>44216</v>
      </c>
      <c r="D147" s="33" t="s">
        <v>28</v>
      </c>
      <c r="E147" s="33" t="s">
        <v>29</v>
      </c>
      <c r="F147" s="33" t="s">
        <v>30</v>
      </c>
      <c r="G147" s="33" t="s">
        <v>18</v>
      </c>
      <c r="H147" s="35">
        <v>0.5</v>
      </c>
      <c r="I147" s="36">
        <v>7750</v>
      </c>
      <c r="J147" s="37">
        <f t="shared" si="0"/>
        <v>3875</v>
      </c>
      <c r="K147" s="37">
        <f t="shared" si="1"/>
        <v>775</v>
      </c>
      <c r="L147" s="38">
        <v>0.2</v>
      </c>
      <c r="N147" s="40"/>
    </row>
    <row r="148" spans="1:14" ht="15.75" customHeight="1">
      <c r="A148" s="33" t="s">
        <v>27</v>
      </c>
      <c r="B148" s="33">
        <v>1128299</v>
      </c>
      <c r="C148" s="34">
        <v>44216</v>
      </c>
      <c r="D148" s="33" t="s">
        <v>28</v>
      </c>
      <c r="E148" s="33" t="s">
        <v>29</v>
      </c>
      <c r="F148" s="33" t="s">
        <v>30</v>
      </c>
      <c r="G148" s="33" t="s">
        <v>19</v>
      </c>
      <c r="H148" s="35">
        <v>0.5</v>
      </c>
      <c r="I148" s="36">
        <v>7750</v>
      </c>
      <c r="J148" s="37">
        <f t="shared" si="0"/>
        <v>3875</v>
      </c>
      <c r="K148" s="37">
        <f t="shared" si="1"/>
        <v>1356.2500000000002</v>
      </c>
      <c r="L148" s="38">
        <v>0.35000000000000003</v>
      </c>
      <c r="N148" s="40"/>
    </row>
    <row r="149" spans="1:14" ht="15.75" customHeight="1">
      <c r="A149" s="33" t="s">
        <v>27</v>
      </c>
      <c r="B149" s="33">
        <v>1128299</v>
      </c>
      <c r="C149" s="34">
        <v>44216</v>
      </c>
      <c r="D149" s="33" t="s">
        <v>28</v>
      </c>
      <c r="E149" s="33" t="s">
        <v>29</v>
      </c>
      <c r="F149" s="33" t="s">
        <v>30</v>
      </c>
      <c r="G149" s="33" t="s">
        <v>20</v>
      </c>
      <c r="H149" s="35">
        <v>0.5</v>
      </c>
      <c r="I149" s="36">
        <v>6250</v>
      </c>
      <c r="J149" s="37">
        <f t="shared" si="0"/>
        <v>3125</v>
      </c>
      <c r="K149" s="37">
        <f t="shared" si="1"/>
        <v>937.5</v>
      </c>
      <c r="L149" s="38">
        <v>0.3</v>
      </c>
      <c r="N149" s="40"/>
    </row>
    <row r="150" spans="1:14" ht="15.75" customHeight="1">
      <c r="A150" s="33" t="s">
        <v>27</v>
      </c>
      <c r="B150" s="33">
        <v>1128299</v>
      </c>
      <c r="C150" s="34">
        <v>44216</v>
      </c>
      <c r="D150" s="33" t="s">
        <v>28</v>
      </c>
      <c r="E150" s="33" t="s">
        <v>29</v>
      </c>
      <c r="F150" s="33" t="s">
        <v>30</v>
      </c>
      <c r="G150" s="33" t="s">
        <v>21</v>
      </c>
      <c r="H150" s="35">
        <v>0.55000000000000004</v>
      </c>
      <c r="I150" s="36">
        <v>5750</v>
      </c>
      <c r="J150" s="37">
        <f t="shared" si="0"/>
        <v>3162.5000000000005</v>
      </c>
      <c r="K150" s="37">
        <f t="shared" si="1"/>
        <v>1581.2500000000002</v>
      </c>
      <c r="L150" s="38">
        <v>0.5</v>
      </c>
      <c r="N150" s="40"/>
    </row>
    <row r="151" spans="1:14" ht="15.75" customHeight="1">
      <c r="A151" s="33" t="s">
        <v>27</v>
      </c>
      <c r="B151" s="33">
        <v>1128299</v>
      </c>
      <c r="C151" s="34">
        <v>44216</v>
      </c>
      <c r="D151" s="33" t="s">
        <v>28</v>
      </c>
      <c r="E151" s="33" t="s">
        <v>29</v>
      </c>
      <c r="F151" s="33" t="s">
        <v>30</v>
      </c>
      <c r="G151" s="33" t="s">
        <v>22</v>
      </c>
      <c r="H151" s="35">
        <v>0.5</v>
      </c>
      <c r="I151" s="36">
        <v>7750</v>
      </c>
      <c r="J151" s="37">
        <f t="shared" si="0"/>
        <v>3875</v>
      </c>
      <c r="K151" s="37">
        <f t="shared" si="1"/>
        <v>581.25000000000011</v>
      </c>
      <c r="L151" s="38">
        <v>0.15000000000000002</v>
      </c>
      <c r="N151" s="40"/>
    </row>
    <row r="152" spans="1:14" ht="15.75" customHeight="1">
      <c r="A152" s="33" t="s">
        <v>27</v>
      </c>
      <c r="B152" s="33">
        <v>1128299</v>
      </c>
      <c r="C152" s="34">
        <v>44247</v>
      </c>
      <c r="D152" s="33" t="s">
        <v>28</v>
      </c>
      <c r="E152" s="33" t="s">
        <v>29</v>
      </c>
      <c r="F152" s="33" t="s">
        <v>30</v>
      </c>
      <c r="G152" s="33" t="s">
        <v>17</v>
      </c>
      <c r="H152" s="35">
        <v>0.39999999999999997</v>
      </c>
      <c r="I152" s="36">
        <v>8250</v>
      </c>
      <c r="J152" s="37">
        <f t="shared" si="0"/>
        <v>3299.9999999999995</v>
      </c>
      <c r="K152" s="37">
        <f t="shared" si="1"/>
        <v>1155</v>
      </c>
      <c r="L152" s="38">
        <v>0.35000000000000003</v>
      </c>
      <c r="N152" s="40"/>
    </row>
    <row r="153" spans="1:14" ht="15.75" customHeight="1">
      <c r="A153" s="33" t="s">
        <v>27</v>
      </c>
      <c r="B153" s="33">
        <v>1128299</v>
      </c>
      <c r="C153" s="34">
        <v>44247</v>
      </c>
      <c r="D153" s="33" t="s">
        <v>28</v>
      </c>
      <c r="E153" s="33" t="s">
        <v>29</v>
      </c>
      <c r="F153" s="33" t="s">
        <v>30</v>
      </c>
      <c r="G153" s="33" t="s">
        <v>18</v>
      </c>
      <c r="H153" s="35">
        <v>0.5</v>
      </c>
      <c r="I153" s="36">
        <v>7250</v>
      </c>
      <c r="J153" s="37">
        <f t="shared" si="0"/>
        <v>3625</v>
      </c>
      <c r="K153" s="37">
        <f t="shared" si="1"/>
        <v>725</v>
      </c>
      <c r="L153" s="38">
        <v>0.2</v>
      </c>
      <c r="N153" s="40"/>
    </row>
    <row r="154" spans="1:14" ht="15.75" customHeight="1">
      <c r="A154" s="33" t="s">
        <v>27</v>
      </c>
      <c r="B154" s="33">
        <v>1128299</v>
      </c>
      <c r="C154" s="34">
        <v>44247</v>
      </c>
      <c r="D154" s="33" t="s">
        <v>28</v>
      </c>
      <c r="E154" s="33" t="s">
        <v>29</v>
      </c>
      <c r="F154" s="33" t="s">
        <v>30</v>
      </c>
      <c r="G154" s="33" t="s">
        <v>19</v>
      </c>
      <c r="H154" s="35">
        <v>0.5</v>
      </c>
      <c r="I154" s="36">
        <v>7250</v>
      </c>
      <c r="J154" s="37">
        <f t="shared" si="0"/>
        <v>3625</v>
      </c>
      <c r="K154" s="37">
        <f t="shared" si="1"/>
        <v>1268.7500000000002</v>
      </c>
      <c r="L154" s="38">
        <v>0.35000000000000003</v>
      </c>
      <c r="N154" s="40"/>
    </row>
    <row r="155" spans="1:14" ht="15.75" customHeight="1">
      <c r="A155" s="33" t="s">
        <v>27</v>
      </c>
      <c r="B155" s="33">
        <v>1128299</v>
      </c>
      <c r="C155" s="34">
        <v>44247</v>
      </c>
      <c r="D155" s="33" t="s">
        <v>28</v>
      </c>
      <c r="E155" s="33" t="s">
        <v>29</v>
      </c>
      <c r="F155" s="33" t="s">
        <v>30</v>
      </c>
      <c r="G155" s="33" t="s">
        <v>20</v>
      </c>
      <c r="H155" s="35">
        <v>0.5</v>
      </c>
      <c r="I155" s="36">
        <v>5750</v>
      </c>
      <c r="J155" s="37">
        <f t="shared" si="0"/>
        <v>2875</v>
      </c>
      <c r="K155" s="37">
        <f t="shared" si="1"/>
        <v>862.5</v>
      </c>
      <c r="L155" s="38">
        <v>0.3</v>
      </c>
      <c r="N155" s="40"/>
    </row>
    <row r="156" spans="1:14" ht="15.75" customHeight="1">
      <c r="A156" s="33" t="s">
        <v>27</v>
      </c>
      <c r="B156" s="33">
        <v>1128299</v>
      </c>
      <c r="C156" s="34">
        <v>44247</v>
      </c>
      <c r="D156" s="33" t="s">
        <v>28</v>
      </c>
      <c r="E156" s="33" t="s">
        <v>29</v>
      </c>
      <c r="F156" s="33" t="s">
        <v>30</v>
      </c>
      <c r="G156" s="33" t="s">
        <v>21</v>
      </c>
      <c r="H156" s="35">
        <v>0.55000000000000004</v>
      </c>
      <c r="I156" s="36">
        <v>5000</v>
      </c>
      <c r="J156" s="37">
        <f t="shared" si="0"/>
        <v>2750</v>
      </c>
      <c r="K156" s="37">
        <f t="shared" si="1"/>
        <v>1375</v>
      </c>
      <c r="L156" s="38">
        <v>0.5</v>
      </c>
      <c r="N156" s="40"/>
    </row>
    <row r="157" spans="1:14" ht="15.75" customHeight="1">
      <c r="A157" s="33" t="s">
        <v>27</v>
      </c>
      <c r="B157" s="33">
        <v>1128299</v>
      </c>
      <c r="C157" s="34">
        <v>44247</v>
      </c>
      <c r="D157" s="33" t="s">
        <v>28</v>
      </c>
      <c r="E157" s="33" t="s">
        <v>29</v>
      </c>
      <c r="F157" s="33" t="s">
        <v>30</v>
      </c>
      <c r="G157" s="33" t="s">
        <v>22</v>
      </c>
      <c r="H157" s="35">
        <v>0.5</v>
      </c>
      <c r="I157" s="36">
        <v>7000</v>
      </c>
      <c r="J157" s="37">
        <f t="shared" si="0"/>
        <v>3500</v>
      </c>
      <c r="K157" s="37">
        <f t="shared" si="1"/>
        <v>525.00000000000011</v>
      </c>
      <c r="L157" s="38">
        <v>0.15000000000000002</v>
      </c>
      <c r="N157" s="40"/>
    </row>
    <row r="158" spans="1:14" ht="15.75" customHeight="1">
      <c r="A158" s="33" t="s">
        <v>27</v>
      </c>
      <c r="B158" s="33">
        <v>1128299</v>
      </c>
      <c r="C158" s="34">
        <v>44274</v>
      </c>
      <c r="D158" s="33" t="s">
        <v>28</v>
      </c>
      <c r="E158" s="33" t="s">
        <v>29</v>
      </c>
      <c r="F158" s="33" t="s">
        <v>30</v>
      </c>
      <c r="G158" s="33" t="s">
        <v>17</v>
      </c>
      <c r="H158" s="35">
        <v>0.5</v>
      </c>
      <c r="I158" s="36">
        <v>8500</v>
      </c>
      <c r="J158" s="37">
        <f t="shared" si="0"/>
        <v>4250</v>
      </c>
      <c r="K158" s="37">
        <f t="shared" si="1"/>
        <v>1487.5000000000002</v>
      </c>
      <c r="L158" s="38">
        <v>0.35000000000000003</v>
      </c>
      <c r="N158" s="40"/>
    </row>
    <row r="159" spans="1:14" ht="15.75" customHeight="1">
      <c r="A159" s="33" t="s">
        <v>27</v>
      </c>
      <c r="B159" s="33">
        <v>1128299</v>
      </c>
      <c r="C159" s="34">
        <v>44274</v>
      </c>
      <c r="D159" s="33" t="s">
        <v>28</v>
      </c>
      <c r="E159" s="33" t="s">
        <v>29</v>
      </c>
      <c r="F159" s="33" t="s">
        <v>30</v>
      </c>
      <c r="G159" s="33" t="s">
        <v>18</v>
      </c>
      <c r="H159" s="35">
        <v>0.6</v>
      </c>
      <c r="I159" s="36">
        <v>7000</v>
      </c>
      <c r="J159" s="37">
        <f t="shared" si="0"/>
        <v>4200</v>
      </c>
      <c r="K159" s="37">
        <f t="shared" si="1"/>
        <v>840</v>
      </c>
      <c r="L159" s="38">
        <v>0.2</v>
      </c>
      <c r="N159" s="40"/>
    </row>
    <row r="160" spans="1:14" ht="15.75" customHeight="1">
      <c r="A160" s="33" t="s">
        <v>27</v>
      </c>
      <c r="B160" s="33">
        <v>1128299</v>
      </c>
      <c r="C160" s="34">
        <v>44274</v>
      </c>
      <c r="D160" s="33" t="s">
        <v>28</v>
      </c>
      <c r="E160" s="33" t="s">
        <v>29</v>
      </c>
      <c r="F160" s="33" t="s">
        <v>30</v>
      </c>
      <c r="G160" s="33" t="s">
        <v>19</v>
      </c>
      <c r="H160" s="35">
        <v>0.6</v>
      </c>
      <c r="I160" s="36">
        <v>7000</v>
      </c>
      <c r="J160" s="37">
        <f t="shared" si="0"/>
        <v>4200</v>
      </c>
      <c r="K160" s="37">
        <f t="shared" si="1"/>
        <v>1470.0000000000002</v>
      </c>
      <c r="L160" s="38">
        <v>0.35000000000000003</v>
      </c>
      <c r="N160" s="40"/>
    </row>
    <row r="161" spans="1:14" ht="15.75" customHeight="1">
      <c r="A161" s="33" t="s">
        <v>27</v>
      </c>
      <c r="B161" s="33">
        <v>1128299</v>
      </c>
      <c r="C161" s="34">
        <v>44274</v>
      </c>
      <c r="D161" s="33" t="s">
        <v>28</v>
      </c>
      <c r="E161" s="33" t="s">
        <v>29</v>
      </c>
      <c r="F161" s="33" t="s">
        <v>30</v>
      </c>
      <c r="G161" s="33" t="s">
        <v>20</v>
      </c>
      <c r="H161" s="35">
        <v>0.6</v>
      </c>
      <c r="I161" s="36">
        <v>6000</v>
      </c>
      <c r="J161" s="37">
        <f t="shared" si="0"/>
        <v>3600</v>
      </c>
      <c r="K161" s="37">
        <f t="shared" si="1"/>
        <v>1080</v>
      </c>
      <c r="L161" s="38">
        <v>0.3</v>
      </c>
      <c r="N161" s="40"/>
    </row>
    <row r="162" spans="1:14" ht="15.75" customHeight="1">
      <c r="A162" s="33" t="s">
        <v>27</v>
      </c>
      <c r="B162" s="33">
        <v>1128299</v>
      </c>
      <c r="C162" s="34">
        <v>44274</v>
      </c>
      <c r="D162" s="33" t="s">
        <v>28</v>
      </c>
      <c r="E162" s="33" t="s">
        <v>29</v>
      </c>
      <c r="F162" s="33" t="s">
        <v>30</v>
      </c>
      <c r="G162" s="33" t="s">
        <v>21</v>
      </c>
      <c r="H162" s="35">
        <v>0.65</v>
      </c>
      <c r="I162" s="36">
        <v>5000</v>
      </c>
      <c r="J162" s="37">
        <f t="shared" si="0"/>
        <v>3250</v>
      </c>
      <c r="K162" s="37">
        <f t="shared" si="1"/>
        <v>1625</v>
      </c>
      <c r="L162" s="38">
        <v>0.5</v>
      </c>
      <c r="N162" s="40"/>
    </row>
    <row r="163" spans="1:14" ht="15.75" customHeight="1">
      <c r="A163" s="33" t="s">
        <v>27</v>
      </c>
      <c r="B163" s="33">
        <v>1128299</v>
      </c>
      <c r="C163" s="34">
        <v>44274</v>
      </c>
      <c r="D163" s="33" t="s">
        <v>28</v>
      </c>
      <c r="E163" s="33" t="s">
        <v>29</v>
      </c>
      <c r="F163" s="33" t="s">
        <v>30</v>
      </c>
      <c r="G163" s="33" t="s">
        <v>22</v>
      </c>
      <c r="H163" s="35">
        <v>0.6</v>
      </c>
      <c r="I163" s="36">
        <v>7000</v>
      </c>
      <c r="J163" s="37">
        <f t="shared" si="0"/>
        <v>4200</v>
      </c>
      <c r="K163" s="37">
        <f t="shared" si="1"/>
        <v>630.00000000000011</v>
      </c>
      <c r="L163" s="38">
        <v>0.15000000000000002</v>
      </c>
      <c r="N163" s="40"/>
    </row>
    <row r="164" spans="1:14" ht="15.75" customHeight="1">
      <c r="A164" s="33" t="s">
        <v>27</v>
      </c>
      <c r="B164" s="33">
        <v>1128299</v>
      </c>
      <c r="C164" s="34">
        <v>44306</v>
      </c>
      <c r="D164" s="33" t="s">
        <v>28</v>
      </c>
      <c r="E164" s="33" t="s">
        <v>29</v>
      </c>
      <c r="F164" s="33" t="s">
        <v>30</v>
      </c>
      <c r="G164" s="33" t="s">
        <v>17</v>
      </c>
      <c r="H164" s="35">
        <v>0.6</v>
      </c>
      <c r="I164" s="36">
        <v>8750</v>
      </c>
      <c r="J164" s="37">
        <f t="shared" si="0"/>
        <v>5250</v>
      </c>
      <c r="K164" s="37">
        <f t="shared" si="1"/>
        <v>1837.5000000000002</v>
      </c>
      <c r="L164" s="38">
        <v>0.35000000000000003</v>
      </c>
      <c r="N164" s="40"/>
    </row>
    <row r="165" spans="1:14" ht="15.75" customHeight="1">
      <c r="A165" s="33" t="s">
        <v>27</v>
      </c>
      <c r="B165" s="33">
        <v>1128299</v>
      </c>
      <c r="C165" s="34">
        <v>44306</v>
      </c>
      <c r="D165" s="33" t="s">
        <v>28</v>
      </c>
      <c r="E165" s="33" t="s">
        <v>29</v>
      </c>
      <c r="F165" s="33" t="s">
        <v>30</v>
      </c>
      <c r="G165" s="33" t="s">
        <v>18</v>
      </c>
      <c r="H165" s="35">
        <v>0.65</v>
      </c>
      <c r="I165" s="36">
        <v>6750</v>
      </c>
      <c r="J165" s="37">
        <f t="shared" si="0"/>
        <v>4387.5</v>
      </c>
      <c r="K165" s="37">
        <f t="shared" si="1"/>
        <v>877.5</v>
      </c>
      <c r="L165" s="38">
        <v>0.2</v>
      </c>
      <c r="N165" s="40"/>
    </row>
    <row r="166" spans="1:14" ht="15.75" customHeight="1">
      <c r="A166" s="33" t="s">
        <v>27</v>
      </c>
      <c r="B166" s="33">
        <v>1128299</v>
      </c>
      <c r="C166" s="34">
        <v>44306</v>
      </c>
      <c r="D166" s="33" t="s">
        <v>28</v>
      </c>
      <c r="E166" s="33" t="s">
        <v>29</v>
      </c>
      <c r="F166" s="33" t="s">
        <v>30</v>
      </c>
      <c r="G166" s="33" t="s">
        <v>19</v>
      </c>
      <c r="H166" s="35">
        <v>0.65</v>
      </c>
      <c r="I166" s="36">
        <v>7250</v>
      </c>
      <c r="J166" s="37">
        <f t="shared" si="0"/>
        <v>4712.5</v>
      </c>
      <c r="K166" s="37">
        <f t="shared" si="1"/>
        <v>1649.3750000000002</v>
      </c>
      <c r="L166" s="38">
        <v>0.35000000000000003</v>
      </c>
      <c r="N166" s="40"/>
    </row>
    <row r="167" spans="1:14" ht="15.75" customHeight="1">
      <c r="A167" s="33" t="s">
        <v>27</v>
      </c>
      <c r="B167" s="33">
        <v>1128299</v>
      </c>
      <c r="C167" s="34">
        <v>44306</v>
      </c>
      <c r="D167" s="33" t="s">
        <v>28</v>
      </c>
      <c r="E167" s="33" t="s">
        <v>29</v>
      </c>
      <c r="F167" s="33" t="s">
        <v>30</v>
      </c>
      <c r="G167" s="33" t="s">
        <v>20</v>
      </c>
      <c r="H167" s="35">
        <v>0.6</v>
      </c>
      <c r="I167" s="36">
        <v>6250</v>
      </c>
      <c r="J167" s="37">
        <f t="shared" si="0"/>
        <v>3750</v>
      </c>
      <c r="K167" s="37">
        <f t="shared" si="1"/>
        <v>1125</v>
      </c>
      <c r="L167" s="38">
        <v>0.3</v>
      </c>
      <c r="N167" s="40"/>
    </row>
    <row r="168" spans="1:14" ht="15.75" customHeight="1">
      <c r="A168" s="33" t="s">
        <v>27</v>
      </c>
      <c r="B168" s="33">
        <v>1128299</v>
      </c>
      <c r="C168" s="34">
        <v>44306</v>
      </c>
      <c r="D168" s="33" t="s">
        <v>28</v>
      </c>
      <c r="E168" s="33" t="s">
        <v>29</v>
      </c>
      <c r="F168" s="33" t="s">
        <v>30</v>
      </c>
      <c r="G168" s="33" t="s">
        <v>21</v>
      </c>
      <c r="H168" s="35">
        <v>0.65</v>
      </c>
      <c r="I168" s="36">
        <v>5250</v>
      </c>
      <c r="J168" s="37">
        <f t="shared" si="0"/>
        <v>3412.5</v>
      </c>
      <c r="K168" s="37">
        <f t="shared" si="1"/>
        <v>1706.25</v>
      </c>
      <c r="L168" s="38">
        <v>0.5</v>
      </c>
      <c r="N168" s="40"/>
    </row>
    <row r="169" spans="1:14" ht="15.75" customHeight="1">
      <c r="A169" s="33" t="s">
        <v>27</v>
      </c>
      <c r="B169" s="33">
        <v>1128299</v>
      </c>
      <c r="C169" s="34">
        <v>44306</v>
      </c>
      <c r="D169" s="33" t="s">
        <v>28</v>
      </c>
      <c r="E169" s="33" t="s">
        <v>29</v>
      </c>
      <c r="F169" s="33" t="s">
        <v>30</v>
      </c>
      <c r="G169" s="33" t="s">
        <v>22</v>
      </c>
      <c r="H169" s="35">
        <v>0.8</v>
      </c>
      <c r="I169" s="36">
        <v>7000</v>
      </c>
      <c r="J169" s="37">
        <f t="shared" si="0"/>
        <v>5600</v>
      </c>
      <c r="K169" s="37">
        <f t="shared" si="1"/>
        <v>840.00000000000011</v>
      </c>
      <c r="L169" s="38">
        <v>0.15000000000000002</v>
      </c>
      <c r="N169" s="40"/>
    </row>
    <row r="170" spans="1:14" ht="15.75" customHeight="1">
      <c r="A170" s="33" t="s">
        <v>27</v>
      </c>
      <c r="B170" s="33">
        <v>1128299</v>
      </c>
      <c r="C170" s="34">
        <v>44337</v>
      </c>
      <c r="D170" s="33" t="s">
        <v>28</v>
      </c>
      <c r="E170" s="33" t="s">
        <v>29</v>
      </c>
      <c r="F170" s="33" t="s">
        <v>30</v>
      </c>
      <c r="G170" s="33" t="s">
        <v>17</v>
      </c>
      <c r="H170" s="35">
        <v>0.6</v>
      </c>
      <c r="I170" s="36">
        <v>9000</v>
      </c>
      <c r="J170" s="37">
        <f t="shared" si="0"/>
        <v>5400</v>
      </c>
      <c r="K170" s="37">
        <f t="shared" si="1"/>
        <v>2160</v>
      </c>
      <c r="L170" s="38">
        <v>0.4</v>
      </c>
      <c r="N170" s="40"/>
    </row>
    <row r="171" spans="1:14" ht="15.75" customHeight="1">
      <c r="A171" s="33" t="s">
        <v>27</v>
      </c>
      <c r="B171" s="33">
        <v>1128299</v>
      </c>
      <c r="C171" s="34">
        <v>44337</v>
      </c>
      <c r="D171" s="33" t="s">
        <v>28</v>
      </c>
      <c r="E171" s="33" t="s">
        <v>29</v>
      </c>
      <c r="F171" s="33" t="s">
        <v>30</v>
      </c>
      <c r="G171" s="33" t="s">
        <v>18</v>
      </c>
      <c r="H171" s="35">
        <v>0.65</v>
      </c>
      <c r="I171" s="36">
        <v>7500</v>
      </c>
      <c r="J171" s="37">
        <f t="shared" si="0"/>
        <v>4875</v>
      </c>
      <c r="K171" s="37">
        <f t="shared" si="1"/>
        <v>1218.75</v>
      </c>
      <c r="L171" s="38">
        <v>0.25</v>
      </c>
      <c r="N171" s="40"/>
    </row>
    <row r="172" spans="1:14" ht="15.75" customHeight="1">
      <c r="A172" s="33" t="s">
        <v>27</v>
      </c>
      <c r="B172" s="33">
        <v>1128299</v>
      </c>
      <c r="C172" s="34">
        <v>44337</v>
      </c>
      <c r="D172" s="33" t="s">
        <v>28</v>
      </c>
      <c r="E172" s="33" t="s">
        <v>29</v>
      </c>
      <c r="F172" s="33" t="s">
        <v>30</v>
      </c>
      <c r="G172" s="33" t="s">
        <v>19</v>
      </c>
      <c r="H172" s="35">
        <v>0.65</v>
      </c>
      <c r="I172" s="36">
        <v>7500</v>
      </c>
      <c r="J172" s="37">
        <f t="shared" si="0"/>
        <v>4875</v>
      </c>
      <c r="K172" s="37">
        <f t="shared" si="1"/>
        <v>1950</v>
      </c>
      <c r="L172" s="38">
        <v>0.4</v>
      </c>
      <c r="N172" s="40"/>
    </row>
    <row r="173" spans="1:14" ht="15.75" customHeight="1">
      <c r="A173" s="33" t="s">
        <v>27</v>
      </c>
      <c r="B173" s="33">
        <v>1128299</v>
      </c>
      <c r="C173" s="34">
        <v>44337</v>
      </c>
      <c r="D173" s="33" t="s">
        <v>28</v>
      </c>
      <c r="E173" s="33" t="s">
        <v>29</v>
      </c>
      <c r="F173" s="33" t="s">
        <v>30</v>
      </c>
      <c r="G173" s="33" t="s">
        <v>20</v>
      </c>
      <c r="H173" s="35">
        <v>0.6</v>
      </c>
      <c r="I173" s="36">
        <v>6500</v>
      </c>
      <c r="J173" s="37">
        <f t="shared" si="0"/>
        <v>3900</v>
      </c>
      <c r="K173" s="37">
        <f t="shared" si="1"/>
        <v>1365</v>
      </c>
      <c r="L173" s="38">
        <v>0.35</v>
      </c>
      <c r="N173" s="40"/>
    </row>
    <row r="174" spans="1:14" ht="15.75" customHeight="1">
      <c r="A174" s="33" t="s">
        <v>27</v>
      </c>
      <c r="B174" s="33">
        <v>1128299</v>
      </c>
      <c r="C174" s="34">
        <v>44337</v>
      </c>
      <c r="D174" s="33" t="s">
        <v>28</v>
      </c>
      <c r="E174" s="33" t="s">
        <v>29</v>
      </c>
      <c r="F174" s="33" t="s">
        <v>30</v>
      </c>
      <c r="G174" s="33" t="s">
        <v>21</v>
      </c>
      <c r="H174" s="35">
        <v>0.65</v>
      </c>
      <c r="I174" s="36">
        <v>5500</v>
      </c>
      <c r="J174" s="37">
        <f t="shared" si="0"/>
        <v>3575</v>
      </c>
      <c r="K174" s="37">
        <f t="shared" si="1"/>
        <v>1966.2500000000002</v>
      </c>
      <c r="L174" s="38">
        <v>0.55000000000000004</v>
      </c>
      <c r="N174" s="40"/>
    </row>
    <row r="175" spans="1:14" ht="15.75" customHeight="1">
      <c r="A175" s="33" t="s">
        <v>27</v>
      </c>
      <c r="B175" s="33">
        <v>1128299</v>
      </c>
      <c r="C175" s="34">
        <v>44337</v>
      </c>
      <c r="D175" s="33" t="s">
        <v>28</v>
      </c>
      <c r="E175" s="33" t="s">
        <v>29</v>
      </c>
      <c r="F175" s="33" t="s">
        <v>30</v>
      </c>
      <c r="G175" s="33" t="s">
        <v>22</v>
      </c>
      <c r="H175" s="35">
        <v>0.8</v>
      </c>
      <c r="I175" s="36">
        <v>7250</v>
      </c>
      <c r="J175" s="37">
        <f t="shared" si="0"/>
        <v>5800</v>
      </c>
      <c r="K175" s="37">
        <f t="shared" si="1"/>
        <v>1160</v>
      </c>
      <c r="L175" s="38">
        <v>0.2</v>
      </c>
      <c r="N175" s="40"/>
    </row>
    <row r="176" spans="1:14" ht="15.75" customHeight="1">
      <c r="A176" s="33" t="s">
        <v>27</v>
      </c>
      <c r="B176" s="33">
        <v>1128299</v>
      </c>
      <c r="C176" s="34">
        <v>44367</v>
      </c>
      <c r="D176" s="33" t="s">
        <v>28</v>
      </c>
      <c r="E176" s="33" t="s">
        <v>29</v>
      </c>
      <c r="F176" s="33" t="s">
        <v>30</v>
      </c>
      <c r="G176" s="33" t="s">
        <v>17</v>
      </c>
      <c r="H176" s="35">
        <v>0.6</v>
      </c>
      <c r="I176" s="36">
        <v>9750</v>
      </c>
      <c r="J176" s="37">
        <f t="shared" si="0"/>
        <v>5850</v>
      </c>
      <c r="K176" s="37">
        <f t="shared" si="1"/>
        <v>2340</v>
      </c>
      <c r="L176" s="38">
        <v>0.4</v>
      </c>
      <c r="N176" s="40"/>
    </row>
    <row r="177" spans="1:14" ht="15.75" customHeight="1">
      <c r="A177" s="33" t="s">
        <v>27</v>
      </c>
      <c r="B177" s="33">
        <v>1128299</v>
      </c>
      <c r="C177" s="34">
        <v>44367</v>
      </c>
      <c r="D177" s="33" t="s">
        <v>28</v>
      </c>
      <c r="E177" s="33" t="s">
        <v>29</v>
      </c>
      <c r="F177" s="33" t="s">
        <v>30</v>
      </c>
      <c r="G177" s="33" t="s">
        <v>18</v>
      </c>
      <c r="H177" s="35">
        <v>0.65</v>
      </c>
      <c r="I177" s="36">
        <v>8250</v>
      </c>
      <c r="J177" s="37">
        <f t="shared" si="0"/>
        <v>5362.5</v>
      </c>
      <c r="K177" s="37">
        <f t="shared" si="1"/>
        <v>1340.625</v>
      </c>
      <c r="L177" s="38">
        <v>0.25</v>
      </c>
      <c r="N177" s="40"/>
    </row>
    <row r="178" spans="1:14" ht="15.75" customHeight="1">
      <c r="A178" s="33" t="s">
        <v>27</v>
      </c>
      <c r="B178" s="33">
        <v>1128299</v>
      </c>
      <c r="C178" s="34">
        <v>44367</v>
      </c>
      <c r="D178" s="33" t="s">
        <v>28</v>
      </c>
      <c r="E178" s="33" t="s">
        <v>29</v>
      </c>
      <c r="F178" s="33" t="s">
        <v>30</v>
      </c>
      <c r="G178" s="33" t="s">
        <v>19</v>
      </c>
      <c r="H178" s="35">
        <v>0.65</v>
      </c>
      <c r="I178" s="36">
        <v>8250</v>
      </c>
      <c r="J178" s="37">
        <f t="shared" si="0"/>
        <v>5362.5</v>
      </c>
      <c r="K178" s="37">
        <f t="shared" si="1"/>
        <v>2145</v>
      </c>
      <c r="L178" s="38">
        <v>0.4</v>
      </c>
      <c r="N178" s="40"/>
    </row>
    <row r="179" spans="1:14" ht="15.75" customHeight="1">
      <c r="A179" s="33" t="s">
        <v>27</v>
      </c>
      <c r="B179" s="33">
        <v>1128299</v>
      </c>
      <c r="C179" s="34">
        <v>44367</v>
      </c>
      <c r="D179" s="33" t="s">
        <v>28</v>
      </c>
      <c r="E179" s="33" t="s">
        <v>29</v>
      </c>
      <c r="F179" s="33" t="s">
        <v>30</v>
      </c>
      <c r="G179" s="33" t="s">
        <v>20</v>
      </c>
      <c r="H179" s="35">
        <v>0.6</v>
      </c>
      <c r="I179" s="36">
        <v>7000</v>
      </c>
      <c r="J179" s="37">
        <f t="shared" si="0"/>
        <v>4200</v>
      </c>
      <c r="K179" s="37">
        <f t="shared" si="1"/>
        <v>1470</v>
      </c>
      <c r="L179" s="38">
        <v>0.35</v>
      </c>
      <c r="N179" s="40"/>
    </row>
    <row r="180" spans="1:14" ht="15.75" customHeight="1">
      <c r="A180" s="33" t="s">
        <v>27</v>
      </c>
      <c r="B180" s="33">
        <v>1128299</v>
      </c>
      <c r="C180" s="34">
        <v>44367</v>
      </c>
      <c r="D180" s="33" t="s">
        <v>28</v>
      </c>
      <c r="E180" s="33" t="s">
        <v>29</v>
      </c>
      <c r="F180" s="33" t="s">
        <v>30</v>
      </c>
      <c r="G180" s="33" t="s">
        <v>21</v>
      </c>
      <c r="H180" s="35">
        <v>0.65</v>
      </c>
      <c r="I180" s="36">
        <v>5750</v>
      </c>
      <c r="J180" s="37">
        <f t="shared" si="0"/>
        <v>3737.5</v>
      </c>
      <c r="K180" s="37">
        <f t="shared" si="1"/>
        <v>2055.625</v>
      </c>
      <c r="L180" s="38">
        <v>0.55000000000000004</v>
      </c>
      <c r="N180" s="40"/>
    </row>
    <row r="181" spans="1:14" ht="15.75" customHeight="1">
      <c r="A181" s="33" t="s">
        <v>27</v>
      </c>
      <c r="B181" s="33">
        <v>1128299</v>
      </c>
      <c r="C181" s="34">
        <v>44367</v>
      </c>
      <c r="D181" s="33" t="s">
        <v>28</v>
      </c>
      <c r="E181" s="33" t="s">
        <v>29</v>
      </c>
      <c r="F181" s="33" t="s">
        <v>30</v>
      </c>
      <c r="G181" s="33" t="s">
        <v>22</v>
      </c>
      <c r="H181" s="35">
        <v>0.8</v>
      </c>
      <c r="I181" s="36">
        <v>8750</v>
      </c>
      <c r="J181" s="37">
        <f t="shared" si="0"/>
        <v>7000</v>
      </c>
      <c r="K181" s="37">
        <f t="shared" si="1"/>
        <v>1400</v>
      </c>
      <c r="L181" s="38">
        <v>0.2</v>
      </c>
      <c r="N181" s="40"/>
    </row>
    <row r="182" spans="1:14" ht="15.75" customHeight="1">
      <c r="A182" s="33" t="s">
        <v>27</v>
      </c>
      <c r="B182" s="33">
        <v>1128299</v>
      </c>
      <c r="C182" s="34">
        <v>44396</v>
      </c>
      <c r="D182" s="33" t="s">
        <v>28</v>
      </c>
      <c r="E182" s="33" t="s">
        <v>29</v>
      </c>
      <c r="F182" s="33" t="s">
        <v>30</v>
      </c>
      <c r="G182" s="33" t="s">
        <v>17</v>
      </c>
      <c r="H182" s="35">
        <v>0.6</v>
      </c>
      <c r="I182" s="36">
        <v>10250</v>
      </c>
      <c r="J182" s="37">
        <f t="shared" si="0"/>
        <v>6150</v>
      </c>
      <c r="K182" s="37">
        <f t="shared" si="1"/>
        <v>2152.5</v>
      </c>
      <c r="L182" s="38">
        <v>0.35000000000000003</v>
      </c>
      <c r="N182" s="40"/>
    </row>
    <row r="183" spans="1:14" ht="15.75" customHeight="1">
      <c r="A183" s="33" t="s">
        <v>27</v>
      </c>
      <c r="B183" s="33">
        <v>1128299</v>
      </c>
      <c r="C183" s="34">
        <v>44396</v>
      </c>
      <c r="D183" s="33" t="s">
        <v>28</v>
      </c>
      <c r="E183" s="33" t="s">
        <v>29</v>
      </c>
      <c r="F183" s="33" t="s">
        <v>30</v>
      </c>
      <c r="G183" s="33" t="s">
        <v>18</v>
      </c>
      <c r="H183" s="35">
        <v>0.65</v>
      </c>
      <c r="I183" s="36">
        <v>8750</v>
      </c>
      <c r="J183" s="37">
        <f t="shared" si="0"/>
        <v>5687.5</v>
      </c>
      <c r="K183" s="37">
        <f t="shared" si="1"/>
        <v>1137.5</v>
      </c>
      <c r="L183" s="38">
        <v>0.2</v>
      </c>
      <c r="N183" s="40"/>
    </row>
    <row r="184" spans="1:14" ht="15.75" customHeight="1">
      <c r="A184" s="33" t="s">
        <v>27</v>
      </c>
      <c r="B184" s="33">
        <v>1128299</v>
      </c>
      <c r="C184" s="34">
        <v>44396</v>
      </c>
      <c r="D184" s="33" t="s">
        <v>28</v>
      </c>
      <c r="E184" s="33" t="s">
        <v>29</v>
      </c>
      <c r="F184" s="33" t="s">
        <v>30</v>
      </c>
      <c r="G184" s="33" t="s">
        <v>19</v>
      </c>
      <c r="H184" s="35">
        <v>0.65</v>
      </c>
      <c r="I184" s="36">
        <v>8250</v>
      </c>
      <c r="J184" s="37">
        <f t="shared" si="0"/>
        <v>5362.5</v>
      </c>
      <c r="K184" s="37">
        <f t="shared" si="1"/>
        <v>1876.8750000000002</v>
      </c>
      <c r="L184" s="38">
        <v>0.35000000000000003</v>
      </c>
      <c r="N184" s="40"/>
    </row>
    <row r="185" spans="1:14" ht="15.75" customHeight="1">
      <c r="A185" s="33" t="s">
        <v>27</v>
      </c>
      <c r="B185" s="33">
        <v>1128299</v>
      </c>
      <c r="C185" s="34">
        <v>44396</v>
      </c>
      <c r="D185" s="33" t="s">
        <v>28</v>
      </c>
      <c r="E185" s="33" t="s">
        <v>29</v>
      </c>
      <c r="F185" s="33" t="s">
        <v>30</v>
      </c>
      <c r="G185" s="33" t="s">
        <v>20</v>
      </c>
      <c r="H185" s="35">
        <v>0.6</v>
      </c>
      <c r="I185" s="36">
        <v>7250</v>
      </c>
      <c r="J185" s="37">
        <f t="shared" si="0"/>
        <v>4350</v>
      </c>
      <c r="K185" s="37">
        <f t="shared" si="1"/>
        <v>1305</v>
      </c>
      <c r="L185" s="38">
        <v>0.3</v>
      </c>
      <c r="N185" s="40"/>
    </row>
    <row r="186" spans="1:14" ht="15.75" customHeight="1">
      <c r="A186" s="33" t="s">
        <v>27</v>
      </c>
      <c r="B186" s="33">
        <v>1128299</v>
      </c>
      <c r="C186" s="34">
        <v>44396</v>
      </c>
      <c r="D186" s="33" t="s">
        <v>28</v>
      </c>
      <c r="E186" s="33" t="s">
        <v>29</v>
      </c>
      <c r="F186" s="33" t="s">
        <v>30</v>
      </c>
      <c r="G186" s="33" t="s">
        <v>21</v>
      </c>
      <c r="H186" s="35">
        <v>0.65</v>
      </c>
      <c r="I186" s="36">
        <v>7750</v>
      </c>
      <c r="J186" s="37">
        <f t="shared" si="0"/>
        <v>5037.5</v>
      </c>
      <c r="K186" s="37">
        <f t="shared" si="1"/>
        <v>2518.75</v>
      </c>
      <c r="L186" s="38">
        <v>0.5</v>
      </c>
      <c r="N186" s="40"/>
    </row>
    <row r="187" spans="1:14" ht="15.75" customHeight="1">
      <c r="A187" s="33" t="s">
        <v>27</v>
      </c>
      <c r="B187" s="33">
        <v>1128299</v>
      </c>
      <c r="C187" s="34">
        <v>44396</v>
      </c>
      <c r="D187" s="33" t="s">
        <v>28</v>
      </c>
      <c r="E187" s="33" t="s">
        <v>29</v>
      </c>
      <c r="F187" s="33" t="s">
        <v>30</v>
      </c>
      <c r="G187" s="33" t="s">
        <v>22</v>
      </c>
      <c r="H187" s="35">
        <v>0.8</v>
      </c>
      <c r="I187" s="36">
        <v>7750</v>
      </c>
      <c r="J187" s="37">
        <f t="shared" si="0"/>
        <v>6200</v>
      </c>
      <c r="K187" s="37">
        <f t="shared" si="1"/>
        <v>930.00000000000011</v>
      </c>
      <c r="L187" s="38">
        <v>0.15000000000000002</v>
      </c>
      <c r="N187" s="40"/>
    </row>
    <row r="188" spans="1:14" ht="15.75" customHeight="1">
      <c r="A188" s="33" t="s">
        <v>27</v>
      </c>
      <c r="B188" s="33">
        <v>1128299</v>
      </c>
      <c r="C188" s="34">
        <v>44428</v>
      </c>
      <c r="D188" s="33" t="s">
        <v>28</v>
      </c>
      <c r="E188" s="33" t="s">
        <v>29</v>
      </c>
      <c r="F188" s="33" t="s">
        <v>30</v>
      </c>
      <c r="G188" s="33" t="s">
        <v>17</v>
      </c>
      <c r="H188" s="35">
        <v>0.65</v>
      </c>
      <c r="I188" s="36">
        <v>9750</v>
      </c>
      <c r="J188" s="37">
        <f t="shared" si="0"/>
        <v>6337.5</v>
      </c>
      <c r="K188" s="37">
        <f t="shared" si="1"/>
        <v>2218.125</v>
      </c>
      <c r="L188" s="38">
        <v>0.35000000000000003</v>
      </c>
      <c r="N188" s="40"/>
    </row>
    <row r="189" spans="1:14" ht="15.75" customHeight="1">
      <c r="A189" s="33" t="s">
        <v>27</v>
      </c>
      <c r="B189" s="33">
        <v>1128299</v>
      </c>
      <c r="C189" s="34">
        <v>44428</v>
      </c>
      <c r="D189" s="33" t="s">
        <v>28</v>
      </c>
      <c r="E189" s="33" t="s">
        <v>29</v>
      </c>
      <c r="F189" s="33" t="s">
        <v>30</v>
      </c>
      <c r="G189" s="33" t="s">
        <v>18</v>
      </c>
      <c r="H189" s="35">
        <v>0.70000000000000007</v>
      </c>
      <c r="I189" s="36">
        <v>9250</v>
      </c>
      <c r="J189" s="37">
        <f t="shared" si="0"/>
        <v>6475.0000000000009</v>
      </c>
      <c r="K189" s="37">
        <f t="shared" si="1"/>
        <v>1295.0000000000002</v>
      </c>
      <c r="L189" s="38">
        <v>0.2</v>
      </c>
      <c r="N189" s="40"/>
    </row>
    <row r="190" spans="1:14" ht="15.75" customHeight="1">
      <c r="A190" s="33" t="s">
        <v>27</v>
      </c>
      <c r="B190" s="33">
        <v>1128299</v>
      </c>
      <c r="C190" s="34">
        <v>44428</v>
      </c>
      <c r="D190" s="33" t="s">
        <v>28</v>
      </c>
      <c r="E190" s="33" t="s">
        <v>29</v>
      </c>
      <c r="F190" s="33" t="s">
        <v>30</v>
      </c>
      <c r="G190" s="33" t="s">
        <v>19</v>
      </c>
      <c r="H190" s="35">
        <v>0.65</v>
      </c>
      <c r="I190" s="36">
        <v>8000</v>
      </c>
      <c r="J190" s="37">
        <f t="shared" si="0"/>
        <v>5200</v>
      </c>
      <c r="K190" s="37">
        <f t="shared" si="1"/>
        <v>1820.0000000000002</v>
      </c>
      <c r="L190" s="38">
        <v>0.35000000000000003</v>
      </c>
      <c r="N190" s="40"/>
    </row>
    <row r="191" spans="1:14" ht="15.75" customHeight="1">
      <c r="A191" s="33" t="s">
        <v>27</v>
      </c>
      <c r="B191" s="33">
        <v>1128299</v>
      </c>
      <c r="C191" s="34">
        <v>44428</v>
      </c>
      <c r="D191" s="33" t="s">
        <v>28</v>
      </c>
      <c r="E191" s="33" t="s">
        <v>29</v>
      </c>
      <c r="F191" s="33" t="s">
        <v>30</v>
      </c>
      <c r="G191" s="33" t="s">
        <v>20</v>
      </c>
      <c r="H191" s="35">
        <v>0.65</v>
      </c>
      <c r="I191" s="36">
        <v>7500</v>
      </c>
      <c r="J191" s="37">
        <f t="shared" si="0"/>
        <v>4875</v>
      </c>
      <c r="K191" s="37">
        <f t="shared" si="1"/>
        <v>1462.5</v>
      </c>
      <c r="L191" s="38">
        <v>0.3</v>
      </c>
      <c r="N191" s="40"/>
    </row>
    <row r="192" spans="1:14" ht="15.75" customHeight="1">
      <c r="A192" s="33" t="s">
        <v>27</v>
      </c>
      <c r="B192" s="33">
        <v>1128299</v>
      </c>
      <c r="C192" s="34">
        <v>44428</v>
      </c>
      <c r="D192" s="33" t="s">
        <v>28</v>
      </c>
      <c r="E192" s="33" t="s">
        <v>29</v>
      </c>
      <c r="F192" s="33" t="s">
        <v>30</v>
      </c>
      <c r="G192" s="33" t="s">
        <v>21</v>
      </c>
      <c r="H192" s="35">
        <v>0.75</v>
      </c>
      <c r="I192" s="36">
        <v>7500</v>
      </c>
      <c r="J192" s="37">
        <f t="shared" si="0"/>
        <v>5625</v>
      </c>
      <c r="K192" s="37">
        <f t="shared" si="1"/>
        <v>2812.5</v>
      </c>
      <c r="L192" s="38">
        <v>0.5</v>
      </c>
      <c r="N192" s="40"/>
    </row>
    <row r="193" spans="1:14" ht="15.75" customHeight="1">
      <c r="A193" s="33" t="s">
        <v>27</v>
      </c>
      <c r="B193" s="33">
        <v>1128299</v>
      </c>
      <c r="C193" s="34">
        <v>44428</v>
      </c>
      <c r="D193" s="33" t="s">
        <v>28</v>
      </c>
      <c r="E193" s="33" t="s">
        <v>29</v>
      </c>
      <c r="F193" s="33" t="s">
        <v>30</v>
      </c>
      <c r="G193" s="33" t="s">
        <v>22</v>
      </c>
      <c r="H193" s="35">
        <v>0.8</v>
      </c>
      <c r="I193" s="36">
        <v>7250</v>
      </c>
      <c r="J193" s="37">
        <f t="shared" si="0"/>
        <v>5800</v>
      </c>
      <c r="K193" s="37">
        <f t="shared" si="1"/>
        <v>870.00000000000011</v>
      </c>
      <c r="L193" s="38">
        <v>0.15000000000000002</v>
      </c>
      <c r="N193" s="40"/>
    </row>
    <row r="194" spans="1:14" ht="15.75" customHeight="1">
      <c r="A194" s="33" t="s">
        <v>27</v>
      </c>
      <c r="B194" s="33">
        <v>1128299</v>
      </c>
      <c r="C194" s="34">
        <v>44460</v>
      </c>
      <c r="D194" s="33" t="s">
        <v>28</v>
      </c>
      <c r="E194" s="33" t="s">
        <v>29</v>
      </c>
      <c r="F194" s="33" t="s">
        <v>30</v>
      </c>
      <c r="G194" s="33" t="s">
        <v>17</v>
      </c>
      <c r="H194" s="35">
        <v>0.55000000000000004</v>
      </c>
      <c r="I194" s="36">
        <v>9250</v>
      </c>
      <c r="J194" s="37">
        <f t="shared" si="0"/>
        <v>5087.5</v>
      </c>
      <c r="K194" s="37">
        <f t="shared" si="1"/>
        <v>1526.2500000000002</v>
      </c>
      <c r="L194" s="38">
        <v>0.30000000000000004</v>
      </c>
      <c r="N194" s="40"/>
    </row>
    <row r="195" spans="1:14" ht="15.75" customHeight="1">
      <c r="A195" s="33" t="s">
        <v>27</v>
      </c>
      <c r="B195" s="33">
        <v>1128299</v>
      </c>
      <c r="C195" s="34">
        <v>44460</v>
      </c>
      <c r="D195" s="33" t="s">
        <v>28</v>
      </c>
      <c r="E195" s="33" t="s">
        <v>29</v>
      </c>
      <c r="F195" s="33" t="s">
        <v>30</v>
      </c>
      <c r="G195" s="33" t="s">
        <v>18</v>
      </c>
      <c r="H195" s="35">
        <v>0.60000000000000009</v>
      </c>
      <c r="I195" s="36">
        <v>9250</v>
      </c>
      <c r="J195" s="37">
        <f t="shared" si="0"/>
        <v>5550.0000000000009</v>
      </c>
      <c r="K195" s="37">
        <f t="shared" si="1"/>
        <v>832.50000000000011</v>
      </c>
      <c r="L195" s="38">
        <v>0.15</v>
      </c>
      <c r="N195" s="40"/>
    </row>
    <row r="196" spans="1:14" ht="15.75" customHeight="1">
      <c r="A196" s="33" t="s">
        <v>27</v>
      </c>
      <c r="B196" s="33">
        <v>1128299</v>
      </c>
      <c r="C196" s="34">
        <v>44460</v>
      </c>
      <c r="D196" s="33" t="s">
        <v>28</v>
      </c>
      <c r="E196" s="33" t="s">
        <v>29</v>
      </c>
      <c r="F196" s="33" t="s">
        <v>30</v>
      </c>
      <c r="G196" s="33" t="s">
        <v>19</v>
      </c>
      <c r="H196" s="35">
        <v>0.55000000000000004</v>
      </c>
      <c r="I196" s="36">
        <v>7750</v>
      </c>
      <c r="J196" s="37">
        <f t="shared" si="0"/>
        <v>4262.5</v>
      </c>
      <c r="K196" s="37">
        <f t="shared" si="1"/>
        <v>1278.7500000000002</v>
      </c>
      <c r="L196" s="38">
        <v>0.30000000000000004</v>
      </c>
      <c r="N196" s="40"/>
    </row>
    <row r="197" spans="1:14" ht="15.75" customHeight="1">
      <c r="A197" s="33" t="s">
        <v>27</v>
      </c>
      <c r="B197" s="33">
        <v>1128299</v>
      </c>
      <c r="C197" s="34">
        <v>44460</v>
      </c>
      <c r="D197" s="33" t="s">
        <v>28</v>
      </c>
      <c r="E197" s="33" t="s">
        <v>29</v>
      </c>
      <c r="F197" s="33" t="s">
        <v>30</v>
      </c>
      <c r="G197" s="33" t="s">
        <v>20</v>
      </c>
      <c r="H197" s="35">
        <v>0.55000000000000004</v>
      </c>
      <c r="I197" s="36">
        <v>7250</v>
      </c>
      <c r="J197" s="37">
        <f t="shared" si="0"/>
        <v>3987.5000000000005</v>
      </c>
      <c r="K197" s="37">
        <f t="shared" si="1"/>
        <v>996.875</v>
      </c>
      <c r="L197" s="38">
        <v>0.24999999999999997</v>
      </c>
      <c r="N197" s="40"/>
    </row>
    <row r="198" spans="1:14" ht="15.75" customHeight="1">
      <c r="A198" s="33" t="s">
        <v>27</v>
      </c>
      <c r="B198" s="33">
        <v>1128299</v>
      </c>
      <c r="C198" s="34">
        <v>44460</v>
      </c>
      <c r="D198" s="33" t="s">
        <v>28</v>
      </c>
      <c r="E198" s="33" t="s">
        <v>29</v>
      </c>
      <c r="F198" s="33" t="s">
        <v>30</v>
      </c>
      <c r="G198" s="33" t="s">
        <v>21</v>
      </c>
      <c r="H198" s="35">
        <v>0.65</v>
      </c>
      <c r="I198" s="36">
        <v>7250</v>
      </c>
      <c r="J198" s="37">
        <f t="shared" si="0"/>
        <v>4712.5</v>
      </c>
      <c r="K198" s="37">
        <f t="shared" si="1"/>
        <v>2120.6250000000005</v>
      </c>
      <c r="L198" s="38">
        <v>0.45000000000000007</v>
      </c>
      <c r="N198" s="40"/>
    </row>
    <row r="199" spans="1:14" ht="15.75" customHeight="1">
      <c r="A199" s="33" t="s">
        <v>27</v>
      </c>
      <c r="B199" s="33">
        <v>1128299</v>
      </c>
      <c r="C199" s="34">
        <v>44460</v>
      </c>
      <c r="D199" s="33" t="s">
        <v>28</v>
      </c>
      <c r="E199" s="33" t="s">
        <v>29</v>
      </c>
      <c r="F199" s="33" t="s">
        <v>30</v>
      </c>
      <c r="G199" s="33" t="s">
        <v>22</v>
      </c>
      <c r="H199" s="35">
        <v>0.70000000000000007</v>
      </c>
      <c r="I199" s="36">
        <v>7750</v>
      </c>
      <c r="J199" s="37">
        <f t="shared" si="0"/>
        <v>5425.0000000000009</v>
      </c>
      <c r="K199" s="37">
        <f t="shared" si="1"/>
        <v>542.50000000000011</v>
      </c>
      <c r="L199" s="38">
        <v>0.1</v>
      </c>
      <c r="N199" s="40"/>
    </row>
    <row r="200" spans="1:14" ht="15.75" customHeight="1">
      <c r="A200" s="33" t="s">
        <v>27</v>
      </c>
      <c r="B200" s="33">
        <v>1128299</v>
      </c>
      <c r="C200" s="34">
        <v>44489</v>
      </c>
      <c r="D200" s="33" t="s">
        <v>28</v>
      </c>
      <c r="E200" s="33" t="s">
        <v>29</v>
      </c>
      <c r="F200" s="33" t="s">
        <v>30</v>
      </c>
      <c r="G200" s="33" t="s">
        <v>17</v>
      </c>
      <c r="H200" s="35">
        <v>0.55000000000000004</v>
      </c>
      <c r="I200" s="36">
        <v>8750</v>
      </c>
      <c r="J200" s="37">
        <f t="shared" si="0"/>
        <v>4812.5</v>
      </c>
      <c r="K200" s="37">
        <f t="shared" si="1"/>
        <v>1443.7500000000002</v>
      </c>
      <c r="L200" s="38">
        <v>0.30000000000000004</v>
      </c>
      <c r="N200" s="40"/>
    </row>
    <row r="201" spans="1:14" ht="15.75" customHeight="1">
      <c r="A201" s="33" t="s">
        <v>27</v>
      </c>
      <c r="B201" s="33">
        <v>1128299</v>
      </c>
      <c r="C201" s="34">
        <v>44489</v>
      </c>
      <c r="D201" s="33" t="s">
        <v>28</v>
      </c>
      <c r="E201" s="33" t="s">
        <v>29</v>
      </c>
      <c r="F201" s="33" t="s">
        <v>30</v>
      </c>
      <c r="G201" s="33" t="s">
        <v>18</v>
      </c>
      <c r="H201" s="35">
        <v>0.60000000000000009</v>
      </c>
      <c r="I201" s="36">
        <v>8750</v>
      </c>
      <c r="J201" s="37">
        <f t="shared" si="0"/>
        <v>5250.0000000000009</v>
      </c>
      <c r="K201" s="37">
        <f t="shared" si="1"/>
        <v>787.50000000000011</v>
      </c>
      <c r="L201" s="38">
        <v>0.15</v>
      </c>
      <c r="N201" s="40"/>
    </row>
    <row r="202" spans="1:14" ht="15.75" customHeight="1">
      <c r="A202" s="33" t="s">
        <v>27</v>
      </c>
      <c r="B202" s="33">
        <v>1128299</v>
      </c>
      <c r="C202" s="34">
        <v>44489</v>
      </c>
      <c r="D202" s="33" t="s">
        <v>28</v>
      </c>
      <c r="E202" s="33" t="s">
        <v>29</v>
      </c>
      <c r="F202" s="33" t="s">
        <v>30</v>
      </c>
      <c r="G202" s="33" t="s">
        <v>19</v>
      </c>
      <c r="H202" s="35">
        <v>0.55000000000000004</v>
      </c>
      <c r="I202" s="36">
        <v>7000</v>
      </c>
      <c r="J202" s="37">
        <f t="shared" si="0"/>
        <v>3850.0000000000005</v>
      </c>
      <c r="K202" s="37">
        <f t="shared" si="1"/>
        <v>1155.0000000000002</v>
      </c>
      <c r="L202" s="38">
        <v>0.30000000000000004</v>
      </c>
      <c r="N202" s="40"/>
    </row>
    <row r="203" spans="1:14" ht="15.75" customHeight="1">
      <c r="A203" s="33" t="s">
        <v>27</v>
      </c>
      <c r="B203" s="33">
        <v>1128299</v>
      </c>
      <c r="C203" s="34">
        <v>44489</v>
      </c>
      <c r="D203" s="33" t="s">
        <v>28</v>
      </c>
      <c r="E203" s="33" t="s">
        <v>29</v>
      </c>
      <c r="F203" s="33" t="s">
        <v>30</v>
      </c>
      <c r="G203" s="33" t="s">
        <v>20</v>
      </c>
      <c r="H203" s="35">
        <v>0.55000000000000004</v>
      </c>
      <c r="I203" s="36">
        <v>6750</v>
      </c>
      <c r="J203" s="37">
        <f t="shared" si="0"/>
        <v>3712.5000000000005</v>
      </c>
      <c r="K203" s="37">
        <f t="shared" si="1"/>
        <v>928.125</v>
      </c>
      <c r="L203" s="38">
        <v>0.24999999999999997</v>
      </c>
      <c r="N203" s="40"/>
    </row>
    <row r="204" spans="1:14" ht="15.75" customHeight="1">
      <c r="A204" s="33" t="s">
        <v>27</v>
      </c>
      <c r="B204" s="33">
        <v>1128299</v>
      </c>
      <c r="C204" s="34">
        <v>44489</v>
      </c>
      <c r="D204" s="33" t="s">
        <v>28</v>
      </c>
      <c r="E204" s="33" t="s">
        <v>29</v>
      </c>
      <c r="F204" s="33" t="s">
        <v>30</v>
      </c>
      <c r="G204" s="33" t="s">
        <v>21</v>
      </c>
      <c r="H204" s="35">
        <v>0.65</v>
      </c>
      <c r="I204" s="36">
        <v>6500</v>
      </c>
      <c r="J204" s="37">
        <f t="shared" si="0"/>
        <v>4225</v>
      </c>
      <c r="K204" s="37">
        <f t="shared" si="1"/>
        <v>1901.2500000000002</v>
      </c>
      <c r="L204" s="38">
        <v>0.45000000000000007</v>
      </c>
      <c r="N204" s="40"/>
    </row>
    <row r="205" spans="1:14" ht="15.75" customHeight="1">
      <c r="A205" s="33" t="s">
        <v>27</v>
      </c>
      <c r="B205" s="33">
        <v>1128299</v>
      </c>
      <c r="C205" s="34">
        <v>44489</v>
      </c>
      <c r="D205" s="33" t="s">
        <v>28</v>
      </c>
      <c r="E205" s="33" t="s">
        <v>29</v>
      </c>
      <c r="F205" s="33" t="s">
        <v>30</v>
      </c>
      <c r="G205" s="33" t="s">
        <v>22</v>
      </c>
      <c r="H205" s="35">
        <v>0.70000000000000007</v>
      </c>
      <c r="I205" s="36">
        <v>7000</v>
      </c>
      <c r="J205" s="37">
        <f t="shared" si="0"/>
        <v>4900.0000000000009</v>
      </c>
      <c r="K205" s="37">
        <f t="shared" si="1"/>
        <v>490.00000000000011</v>
      </c>
      <c r="L205" s="38">
        <v>0.1</v>
      </c>
      <c r="N205" s="40"/>
    </row>
    <row r="206" spans="1:14" ht="15.75" customHeight="1">
      <c r="A206" s="33" t="s">
        <v>27</v>
      </c>
      <c r="B206" s="33">
        <v>1128299</v>
      </c>
      <c r="C206" s="34">
        <v>44520</v>
      </c>
      <c r="D206" s="33" t="s">
        <v>28</v>
      </c>
      <c r="E206" s="33" t="s">
        <v>29</v>
      </c>
      <c r="F206" s="33" t="s">
        <v>30</v>
      </c>
      <c r="G206" s="33" t="s">
        <v>17</v>
      </c>
      <c r="H206" s="35">
        <v>0.55000000000000004</v>
      </c>
      <c r="I206" s="36">
        <v>8750</v>
      </c>
      <c r="J206" s="37">
        <f t="shared" si="0"/>
        <v>4812.5</v>
      </c>
      <c r="K206" s="37">
        <f t="shared" si="1"/>
        <v>1443.7500000000002</v>
      </c>
      <c r="L206" s="38">
        <v>0.30000000000000004</v>
      </c>
      <c r="N206" s="40"/>
    </row>
    <row r="207" spans="1:14" ht="15.75" customHeight="1">
      <c r="A207" s="33" t="s">
        <v>27</v>
      </c>
      <c r="B207" s="33">
        <v>1128299</v>
      </c>
      <c r="C207" s="34">
        <v>44520</v>
      </c>
      <c r="D207" s="33" t="s">
        <v>28</v>
      </c>
      <c r="E207" s="33" t="s">
        <v>29</v>
      </c>
      <c r="F207" s="33" t="s">
        <v>30</v>
      </c>
      <c r="G207" s="33" t="s">
        <v>18</v>
      </c>
      <c r="H207" s="35">
        <v>0.60000000000000009</v>
      </c>
      <c r="I207" s="36">
        <v>8750</v>
      </c>
      <c r="J207" s="37">
        <f t="shared" si="0"/>
        <v>5250.0000000000009</v>
      </c>
      <c r="K207" s="37">
        <f t="shared" si="1"/>
        <v>787.50000000000011</v>
      </c>
      <c r="L207" s="38">
        <v>0.15</v>
      </c>
      <c r="N207" s="40"/>
    </row>
    <row r="208" spans="1:14" ht="15.75" customHeight="1">
      <c r="A208" s="33" t="s">
        <v>27</v>
      </c>
      <c r="B208" s="33">
        <v>1128299</v>
      </c>
      <c r="C208" s="34">
        <v>44520</v>
      </c>
      <c r="D208" s="33" t="s">
        <v>28</v>
      </c>
      <c r="E208" s="33" t="s">
        <v>29</v>
      </c>
      <c r="F208" s="33" t="s">
        <v>30</v>
      </c>
      <c r="G208" s="33" t="s">
        <v>19</v>
      </c>
      <c r="H208" s="35">
        <v>0.55000000000000004</v>
      </c>
      <c r="I208" s="36">
        <v>7250</v>
      </c>
      <c r="J208" s="37">
        <f t="shared" si="0"/>
        <v>3987.5000000000005</v>
      </c>
      <c r="K208" s="37">
        <f t="shared" si="1"/>
        <v>1196.2500000000002</v>
      </c>
      <c r="L208" s="38">
        <v>0.30000000000000004</v>
      </c>
      <c r="N208" s="40"/>
    </row>
    <row r="209" spans="1:14" ht="15.75" customHeight="1">
      <c r="A209" s="33" t="s">
        <v>27</v>
      </c>
      <c r="B209" s="33">
        <v>1128299</v>
      </c>
      <c r="C209" s="34">
        <v>44520</v>
      </c>
      <c r="D209" s="33" t="s">
        <v>28</v>
      </c>
      <c r="E209" s="33" t="s">
        <v>29</v>
      </c>
      <c r="F209" s="33" t="s">
        <v>30</v>
      </c>
      <c r="G209" s="33" t="s">
        <v>20</v>
      </c>
      <c r="H209" s="35">
        <v>0.55000000000000004</v>
      </c>
      <c r="I209" s="36">
        <v>7000</v>
      </c>
      <c r="J209" s="37">
        <f t="shared" si="0"/>
        <v>3850.0000000000005</v>
      </c>
      <c r="K209" s="37">
        <f t="shared" si="1"/>
        <v>962.5</v>
      </c>
      <c r="L209" s="38">
        <v>0.24999999999999997</v>
      </c>
      <c r="N209" s="40"/>
    </row>
    <row r="210" spans="1:14" ht="15.75" customHeight="1">
      <c r="A210" s="33" t="s">
        <v>27</v>
      </c>
      <c r="B210" s="33">
        <v>1128299</v>
      </c>
      <c r="C210" s="34">
        <v>44520</v>
      </c>
      <c r="D210" s="33" t="s">
        <v>28</v>
      </c>
      <c r="E210" s="33" t="s">
        <v>29</v>
      </c>
      <c r="F210" s="33" t="s">
        <v>30</v>
      </c>
      <c r="G210" s="33" t="s">
        <v>21</v>
      </c>
      <c r="H210" s="35">
        <v>0.65</v>
      </c>
      <c r="I210" s="36">
        <v>6500</v>
      </c>
      <c r="J210" s="37">
        <f t="shared" si="0"/>
        <v>4225</v>
      </c>
      <c r="K210" s="37">
        <f t="shared" si="1"/>
        <v>1901.2500000000002</v>
      </c>
      <c r="L210" s="38">
        <v>0.45000000000000007</v>
      </c>
      <c r="N210" s="40"/>
    </row>
    <row r="211" spans="1:14" ht="15.75" customHeight="1">
      <c r="A211" s="33" t="s">
        <v>27</v>
      </c>
      <c r="B211" s="33">
        <v>1128299</v>
      </c>
      <c r="C211" s="34">
        <v>44520</v>
      </c>
      <c r="D211" s="33" t="s">
        <v>28</v>
      </c>
      <c r="E211" s="33" t="s">
        <v>29</v>
      </c>
      <c r="F211" s="33" t="s">
        <v>30</v>
      </c>
      <c r="G211" s="33" t="s">
        <v>22</v>
      </c>
      <c r="H211" s="35">
        <v>0.70000000000000007</v>
      </c>
      <c r="I211" s="36">
        <v>7750</v>
      </c>
      <c r="J211" s="37">
        <f t="shared" si="0"/>
        <v>5425.0000000000009</v>
      </c>
      <c r="K211" s="37">
        <f t="shared" si="1"/>
        <v>542.50000000000011</v>
      </c>
      <c r="L211" s="38">
        <v>0.1</v>
      </c>
      <c r="N211" s="40"/>
    </row>
    <row r="212" spans="1:14" ht="15.75" customHeight="1">
      <c r="A212" s="33" t="s">
        <v>27</v>
      </c>
      <c r="B212" s="33">
        <v>1128299</v>
      </c>
      <c r="C212" s="34">
        <v>44549</v>
      </c>
      <c r="D212" s="33" t="s">
        <v>28</v>
      </c>
      <c r="E212" s="33" t="s">
        <v>29</v>
      </c>
      <c r="F212" s="33" t="s">
        <v>30</v>
      </c>
      <c r="G212" s="33" t="s">
        <v>17</v>
      </c>
      <c r="H212" s="35">
        <v>0.55000000000000004</v>
      </c>
      <c r="I212" s="36">
        <v>9750</v>
      </c>
      <c r="J212" s="37">
        <f t="shared" si="0"/>
        <v>5362.5</v>
      </c>
      <c r="K212" s="37">
        <f t="shared" si="1"/>
        <v>1608.7500000000002</v>
      </c>
      <c r="L212" s="38">
        <v>0.30000000000000004</v>
      </c>
      <c r="N212" s="40"/>
    </row>
    <row r="213" spans="1:14" ht="15.75" customHeight="1">
      <c r="A213" s="33" t="s">
        <v>27</v>
      </c>
      <c r="B213" s="33">
        <v>1128299</v>
      </c>
      <c r="C213" s="34">
        <v>44549</v>
      </c>
      <c r="D213" s="33" t="s">
        <v>28</v>
      </c>
      <c r="E213" s="33" t="s">
        <v>29</v>
      </c>
      <c r="F213" s="33" t="s">
        <v>30</v>
      </c>
      <c r="G213" s="33" t="s">
        <v>18</v>
      </c>
      <c r="H213" s="35">
        <v>0.60000000000000009</v>
      </c>
      <c r="I213" s="36">
        <v>9750</v>
      </c>
      <c r="J213" s="37">
        <f t="shared" si="0"/>
        <v>5850.0000000000009</v>
      </c>
      <c r="K213" s="37">
        <f t="shared" si="1"/>
        <v>877.50000000000011</v>
      </c>
      <c r="L213" s="38">
        <v>0.15</v>
      </c>
      <c r="N213" s="40"/>
    </row>
    <row r="214" spans="1:14" ht="15.75" customHeight="1">
      <c r="A214" s="33" t="s">
        <v>27</v>
      </c>
      <c r="B214" s="33">
        <v>1128299</v>
      </c>
      <c r="C214" s="34">
        <v>44549</v>
      </c>
      <c r="D214" s="33" t="s">
        <v>28</v>
      </c>
      <c r="E214" s="33" t="s">
        <v>29</v>
      </c>
      <c r="F214" s="33" t="s">
        <v>30</v>
      </c>
      <c r="G214" s="33" t="s">
        <v>19</v>
      </c>
      <c r="H214" s="35">
        <v>0.55000000000000004</v>
      </c>
      <c r="I214" s="36">
        <v>7750</v>
      </c>
      <c r="J214" s="37">
        <f t="shared" si="0"/>
        <v>4262.5</v>
      </c>
      <c r="K214" s="37">
        <f t="shared" si="1"/>
        <v>1278.7500000000002</v>
      </c>
      <c r="L214" s="38">
        <v>0.30000000000000004</v>
      </c>
      <c r="N214" s="40"/>
    </row>
    <row r="215" spans="1:14" ht="15.75" customHeight="1">
      <c r="A215" s="33" t="s">
        <v>27</v>
      </c>
      <c r="B215" s="33">
        <v>1128299</v>
      </c>
      <c r="C215" s="34">
        <v>44549</v>
      </c>
      <c r="D215" s="33" t="s">
        <v>28</v>
      </c>
      <c r="E215" s="33" t="s">
        <v>29</v>
      </c>
      <c r="F215" s="33" t="s">
        <v>30</v>
      </c>
      <c r="G215" s="33" t="s">
        <v>20</v>
      </c>
      <c r="H215" s="35">
        <v>0.55000000000000004</v>
      </c>
      <c r="I215" s="36">
        <v>7750</v>
      </c>
      <c r="J215" s="37">
        <f t="shared" si="0"/>
        <v>4262.5</v>
      </c>
      <c r="K215" s="37">
        <f t="shared" si="1"/>
        <v>1065.6249999999998</v>
      </c>
      <c r="L215" s="38">
        <v>0.24999999999999997</v>
      </c>
      <c r="N215" s="40"/>
    </row>
    <row r="216" spans="1:14" ht="15.75" customHeight="1">
      <c r="A216" s="33" t="s">
        <v>27</v>
      </c>
      <c r="B216" s="33">
        <v>1128299</v>
      </c>
      <c r="C216" s="34">
        <v>44549</v>
      </c>
      <c r="D216" s="33" t="s">
        <v>28</v>
      </c>
      <c r="E216" s="33" t="s">
        <v>29</v>
      </c>
      <c r="F216" s="33" t="s">
        <v>30</v>
      </c>
      <c r="G216" s="33" t="s">
        <v>21</v>
      </c>
      <c r="H216" s="35">
        <v>0.65</v>
      </c>
      <c r="I216" s="36">
        <v>7000</v>
      </c>
      <c r="J216" s="37">
        <f t="shared" si="0"/>
        <v>4550</v>
      </c>
      <c r="K216" s="37">
        <f t="shared" si="1"/>
        <v>2047.5000000000002</v>
      </c>
      <c r="L216" s="38">
        <v>0.45000000000000007</v>
      </c>
      <c r="N216" s="40"/>
    </row>
    <row r="217" spans="1:14" ht="15.75" customHeight="1">
      <c r="A217" s="33" t="s">
        <v>27</v>
      </c>
      <c r="B217" s="33">
        <v>1128299</v>
      </c>
      <c r="C217" s="34">
        <v>44549</v>
      </c>
      <c r="D217" s="33" t="s">
        <v>28</v>
      </c>
      <c r="E217" s="33" t="s">
        <v>29</v>
      </c>
      <c r="F217" s="33" t="s">
        <v>30</v>
      </c>
      <c r="G217" s="33" t="s">
        <v>22</v>
      </c>
      <c r="H217" s="35">
        <v>0.70000000000000007</v>
      </c>
      <c r="I217" s="36">
        <v>8000</v>
      </c>
      <c r="J217" s="37">
        <f t="shared" si="0"/>
        <v>5600.0000000000009</v>
      </c>
      <c r="K217" s="37">
        <f t="shared" si="1"/>
        <v>560.00000000000011</v>
      </c>
      <c r="L217" s="38">
        <v>0.1</v>
      </c>
      <c r="N217" s="40"/>
    </row>
    <row r="218" spans="1:14" ht="15.75" customHeight="1">
      <c r="A218" s="33" t="s">
        <v>31</v>
      </c>
      <c r="B218" s="33">
        <v>1189833</v>
      </c>
      <c r="C218" s="34">
        <v>44211</v>
      </c>
      <c r="D218" s="33" t="s">
        <v>28</v>
      </c>
      <c r="E218" s="33" t="s">
        <v>29</v>
      </c>
      <c r="F218" s="33" t="s">
        <v>32</v>
      </c>
      <c r="G218" s="33" t="s">
        <v>17</v>
      </c>
      <c r="H218" s="35">
        <v>0.35</v>
      </c>
      <c r="I218" s="36">
        <v>7000</v>
      </c>
      <c r="J218" s="37">
        <f t="shared" si="0"/>
        <v>2450</v>
      </c>
      <c r="K218" s="37">
        <f t="shared" si="1"/>
        <v>980</v>
      </c>
      <c r="L218" s="38">
        <v>0.4</v>
      </c>
      <c r="N218" s="40"/>
    </row>
    <row r="219" spans="1:14" ht="15.75" customHeight="1">
      <c r="A219" s="33" t="s">
        <v>31</v>
      </c>
      <c r="B219" s="33">
        <v>1189833</v>
      </c>
      <c r="C219" s="34">
        <v>44211</v>
      </c>
      <c r="D219" s="33" t="s">
        <v>28</v>
      </c>
      <c r="E219" s="33" t="s">
        <v>29</v>
      </c>
      <c r="F219" s="33" t="s">
        <v>32</v>
      </c>
      <c r="G219" s="33" t="s">
        <v>18</v>
      </c>
      <c r="H219" s="35">
        <v>0.45</v>
      </c>
      <c r="I219" s="36">
        <v>7000</v>
      </c>
      <c r="J219" s="37">
        <f t="shared" si="0"/>
        <v>3150</v>
      </c>
      <c r="K219" s="37">
        <f t="shared" si="1"/>
        <v>787.5</v>
      </c>
      <c r="L219" s="38">
        <v>0.25</v>
      </c>
      <c r="N219" s="40"/>
    </row>
    <row r="220" spans="1:14" ht="15.75" customHeight="1">
      <c r="A220" s="33" t="s">
        <v>31</v>
      </c>
      <c r="B220" s="33">
        <v>1189833</v>
      </c>
      <c r="C220" s="34">
        <v>44211</v>
      </c>
      <c r="D220" s="33" t="s">
        <v>28</v>
      </c>
      <c r="E220" s="33" t="s">
        <v>29</v>
      </c>
      <c r="F220" s="33" t="s">
        <v>32</v>
      </c>
      <c r="G220" s="33" t="s">
        <v>19</v>
      </c>
      <c r="H220" s="35">
        <v>0.45</v>
      </c>
      <c r="I220" s="36">
        <v>7000</v>
      </c>
      <c r="J220" s="37">
        <f t="shared" si="0"/>
        <v>3150</v>
      </c>
      <c r="K220" s="37">
        <f t="shared" si="1"/>
        <v>1260</v>
      </c>
      <c r="L220" s="38">
        <v>0.4</v>
      </c>
      <c r="N220" s="40"/>
    </row>
    <row r="221" spans="1:14" ht="15.75" customHeight="1">
      <c r="A221" s="33" t="s">
        <v>31</v>
      </c>
      <c r="B221" s="33">
        <v>1189833</v>
      </c>
      <c r="C221" s="34">
        <v>44211</v>
      </c>
      <c r="D221" s="33" t="s">
        <v>28</v>
      </c>
      <c r="E221" s="33" t="s">
        <v>29</v>
      </c>
      <c r="F221" s="33" t="s">
        <v>32</v>
      </c>
      <c r="G221" s="33" t="s">
        <v>20</v>
      </c>
      <c r="H221" s="35">
        <v>0.45</v>
      </c>
      <c r="I221" s="36">
        <v>5500</v>
      </c>
      <c r="J221" s="37">
        <f t="shared" si="0"/>
        <v>2475</v>
      </c>
      <c r="K221" s="37">
        <f t="shared" si="1"/>
        <v>866.25</v>
      </c>
      <c r="L221" s="38">
        <v>0.35</v>
      </c>
      <c r="N221" s="40"/>
    </row>
    <row r="222" spans="1:14" ht="15.75" customHeight="1">
      <c r="A222" s="33" t="s">
        <v>31</v>
      </c>
      <c r="B222" s="33">
        <v>1189833</v>
      </c>
      <c r="C222" s="34">
        <v>44211</v>
      </c>
      <c r="D222" s="33" t="s">
        <v>28</v>
      </c>
      <c r="E222" s="33" t="s">
        <v>29</v>
      </c>
      <c r="F222" s="33" t="s">
        <v>32</v>
      </c>
      <c r="G222" s="33" t="s">
        <v>21</v>
      </c>
      <c r="H222" s="35">
        <v>0.5</v>
      </c>
      <c r="I222" s="36">
        <v>5000</v>
      </c>
      <c r="J222" s="37">
        <f t="shared" si="0"/>
        <v>2500</v>
      </c>
      <c r="K222" s="37">
        <f t="shared" si="1"/>
        <v>1375</v>
      </c>
      <c r="L222" s="38">
        <v>0.55000000000000004</v>
      </c>
      <c r="N222" s="40"/>
    </row>
    <row r="223" spans="1:14" ht="15.75" customHeight="1">
      <c r="A223" s="33" t="s">
        <v>31</v>
      </c>
      <c r="B223" s="33">
        <v>1189833</v>
      </c>
      <c r="C223" s="34">
        <v>44211</v>
      </c>
      <c r="D223" s="33" t="s">
        <v>28</v>
      </c>
      <c r="E223" s="33" t="s">
        <v>29</v>
      </c>
      <c r="F223" s="33" t="s">
        <v>32</v>
      </c>
      <c r="G223" s="33" t="s">
        <v>22</v>
      </c>
      <c r="H223" s="35">
        <v>0.45</v>
      </c>
      <c r="I223" s="36">
        <v>7000</v>
      </c>
      <c r="J223" s="37">
        <f t="shared" si="0"/>
        <v>3150</v>
      </c>
      <c r="K223" s="37">
        <f t="shared" si="1"/>
        <v>630</v>
      </c>
      <c r="L223" s="38">
        <v>0.2</v>
      </c>
      <c r="N223" s="40"/>
    </row>
    <row r="224" spans="1:14" ht="15.75" customHeight="1">
      <c r="A224" s="33" t="s">
        <v>31</v>
      </c>
      <c r="B224" s="33">
        <v>1189833</v>
      </c>
      <c r="C224" s="34">
        <v>44242</v>
      </c>
      <c r="D224" s="33" t="s">
        <v>28</v>
      </c>
      <c r="E224" s="33" t="s">
        <v>29</v>
      </c>
      <c r="F224" s="33" t="s">
        <v>32</v>
      </c>
      <c r="G224" s="33" t="s">
        <v>17</v>
      </c>
      <c r="H224" s="35">
        <v>0.35</v>
      </c>
      <c r="I224" s="36">
        <v>7500</v>
      </c>
      <c r="J224" s="37">
        <f t="shared" si="0"/>
        <v>2625</v>
      </c>
      <c r="K224" s="37">
        <f t="shared" si="1"/>
        <v>1050</v>
      </c>
      <c r="L224" s="38">
        <v>0.4</v>
      </c>
      <c r="N224" s="40"/>
    </row>
    <row r="225" spans="1:14" ht="15.75" customHeight="1">
      <c r="A225" s="33" t="s">
        <v>31</v>
      </c>
      <c r="B225" s="33">
        <v>1189833</v>
      </c>
      <c r="C225" s="34">
        <v>44242</v>
      </c>
      <c r="D225" s="33" t="s">
        <v>28</v>
      </c>
      <c r="E225" s="33" t="s">
        <v>29</v>
      </c>
      <c r="F225" s="33" t="s">
        <v>32</v>
      </c>
      <c r="G225" s="33" t="s">
        <v>18</v>
      </c>
      <c r="H225" s="35">
        <v>0.45</v>
      </c>
      <c r="I225" s="36">
        <v>6500</v>
      </c>
      <c r="J225" s="37">
        <f t="shared" si="0"/>
        <v>2925</v>
      </c>
      <c r="K225" s="37">
        <f t="shared" si="1"/>
        <v>731.25</v>
      </c>
      <c r="L225" s="38">
        <v>0.25</v>
      </c>
      <c r="N225" s="40"/>
    </row>
    <row r="226" spans="1:14" ht="15.75" customHeight="1">
      <c r="A226" s="33" t="s">
        <v>31</v>
      </c>
      <c r="B226" s="33">
        <v>1189833</v>
      </c>
      <c r="C226" s="34">
        <v>44242</v>
      </c>
      <c r="D226" s="33" t="s">
        <v>28</v>
      </c>
      <c r="E226" s="33" t="s">
        <v>29</v>
      </c>
      <c r="F226" s="33" t="s">
        <v>32</v>
      </c>
      <c r="G226" s="33" t="s">
        <v>19</v>
      </c>
      <c r="H226" s="35">
        <v>0.45</v>
      </c>
      <c r="I226" s="36">
        <v>6750</v>
      </c>
      <c r="J226" s="37">
        <f t="shared" si="0"/>
        <v>3037.5</v>
      </c>
      <c r="K226" s="37">
        <f t="shared" si="1"/>
        <v>1215</v>
      </c>
      <c r="L226" s="38">
        <v>0.4</v>
      </c>
      <c r="N226" s="40"/>
    </row>
    <row r="227" spans="1:14" ht="15.75" customHeight="1">
      <c r="A227" s="33" t="s">
        <v>31</v>
      </c>
      <c r="B227" s="33">
        <v>1189833</v>
      </c>
      <c r="C227" s="34">
        <v>44242</v>
      </c>
      <c r="D227" s="33" t="s">
        <v>28</v>
      </c>
      <c r="E227" s="33" t="s">
        <v>29</v>
      </c>
      <c r="F227" s="33" t="s">
        <v>32</v>
      </c>
      <c r="G227" s="33" t="s">
        <v>20</v>
      </c>
      <c r="H227" s="35">
        <v>0.45</v>
      </c>
      <c r="I227" s="36">
        <v>5250</v>
      </c>
      <c r="J227" s="37">
        <f t="shared" si="0"/>
        <v>2362.5</v>
      </c>
      <c r="K227" s="37">
        <f t="shared" si="1"/>
        <v>826.875</v>
      </c>
      <c r="L227" s="38">
        <v>0.35</v>
      </c>
      <c r="N227" s="40"/>
    </row>
    <row r="228" spans="1:14" ht="15.75" customHeight="1">
      <c r="A228" s="33" t="s">
        <v>31</v>
      </c>
      <c r="B228" s="33">
        <v>1189833</v>
      </c>
      <c r="C228" s="34">
        <v>44242</v>
      </c>
      <c r="D228" s="33" t="s">
        <v>28</v>
      </c>
      <c r="E228" s="33" t="s">
        <v>29</v>
      </c>
      <c r="F228" s="33" t="s">
        <v>32</v>
      </c>
      <c r="G228" s="33" t="s">
        <v>21</v>
      </c>
      <c r="H228" s="35">
        <v>0.5</v>
      </c>
      <c r="I228" s="36">
        <v>4500</v>
      </c>
      <c r="J228" s="37">
        <f t="shared" si="0"/>
        <v>2250</v>
      </c>
      <c r="K228" s="37">
        <f t="shared" si="1"/>
        <v>1237.5</v>
      </c>
      <c r="L228" s="38">
        <v>0.55000000000000004</v>
      </c>
      <c r="N228" s="40"/>
    </row>
    <row r="229" spans="1:14" ht="15.75" customHeight="1">
      <c r="A229" s="33" t="s">
        <v>31</v>
      </c>
      <c r="B229" s="33">
        <v>1189833</v>
      </c>
      <c r="C229" s="34">
        <v>44242</v>
      </c>
      <c r="D229" s="33" t="s">
        <v>28</v>
      </c>
      <c r="E229" s="33" t="s">
        <v>29</v>
      </c>
      <c r="F229" s="33" t="s">
        <v>32</v>
      </c>
      <c r="G229" s="33" t="s">
        <v>22</v>
      </c>
      <c r="H229" s="35">
        <v>0.45</v>
      </c>
      <c r="I229" s="36">
        <v>6500</v>
      </c>
      <c r="J229" s="37">
        <f t="shared" si="0"/>
        <v>2925</v>
      </c>
      <c r="K229" s="37">
        <f t="shared" si="1"/>
        <v>585</v>
      </c>
      <c r="L229" s="38">
        <v>0.2</v>
      </c>
      <c r="N229" s="40"/>
    </row>
    <row r="230" spans="1:14" ht="15.75" customHeight="1">
      <c r="A230" s="33" t="s">
        <v>31</v>
      </c>
      <c r="B230" s="33">
        <v>1189833</v>
      </c>
      <c r="C230" s="34">
        <v>44269</v>
      </c>
      <c r="D230" s="33" t="s">
        <v>28</v>
      </c>
      <c r="E230" s="33" t="s">
        <v>29</v>
      </c>
      <c r="F230" s="33" t="s">
        <v>32</v>
      </c>
      <c r="G230" s="33" t="s">
        <v>17</v>
      </c>
      <c r="H230" s="35">
        <v>0.35</v>
      </c>
      <c r="I230" s="36">
        <v>8000</v>
      </c>
      <c r="J230" s="37">
        <f t="shared" si="0"/>
        <v>2800</v>
      </c>
      <c r="K230" s="37">
        <f t="shared" si="1"/>
        <v>1120</v>
      </c>
      <c r="L230" s="38">
        <v>0.4</v>
      </c>
      <c r="N230" s="40"/>
    </row>
    <row r="231" spans="1:14" ht="15.75" customHeight="1">
      <c r="A231" s="33" t="s">
        <v>31</v>
      </c>
      <c r="B231" s="33">
        <v>1189833</v>
      </c>
      <c r="C231" s="34">
        <v>44269</v>
      </c>
      <c r="D231" s="33" t="s">
        <v>28</v>
      </c>
      <c r="E231" s="33" t="s">
        <v>29</v>
      </c>
      <c r="F231" s="33" t="s">
        <v>32</v>
      </c>
      <c r="G231" s="33" t="s">
        <v>18</v>
      </c>
      <c r="H231" s="35">
        <v>0.45</v>
      </c>
      <c r="I231" s="36">
        <v>6500</v>
      </c>
      <c r="J231" s="37">
        <f t="shared" si="0"/>
        <v>2925</v>
      </c>
      <c r="K231" s="37">
        <f t="shared" si="1"/>
        <v>731.25</v>
      </c>
      <c r="L231" s="38">
        <v>0.25</v>
      </c>
      <c r="N231" s="40"/>
    </row>
    <row r="232" spans="1:14" ht="15.75" customHeight="1">
      <c r="A232" s="33" t="s">
        <v>31</v>
      </c>
      <c r="B232" s="33">
        <v>1189833</v>
      </c>
      <c r="C232" s="34">
        <v>44269</v>
      </c>
      <c r="D232" s="33" t="s">
        <v>28</v>
      </c>
      <c r="E232" s="33" t="s">
        <v>29</v>
      </c>
      <c r="F232" s="33" t="s">
        <v>32</v>
      </c>
      <c r="G232" s="33" t="s">
        <v>19</v>
      </c>
      <c r="H232" s="35">
        <v>0.45</v>
      </c>
      <c r="I232" s="36">
        <v>6500</v>
      </c>
      <c r="J232" s="37">
        <f t="shared" si="0"/>
        <v>2925</v>
      </c>
      <c r="K232" s="37">
        <f t="shared" si="1"/>
        <v>1170</v>
      </c>
      <c r="L232" s="38">
        <v>0.4</v>
      </c>
      <c r="N232" s="40"/>
    </row>
    <row r="233" spans="1:14" ht="15.75" customHeight="1">
      <c r="A233" s="33" t="s">
        <v>31</v>
      </c>
      <c r="B233" s="33">
        <v>1189833</v>
      </c>
      <c r="C233" s="34">
        <v>44269</v>
      </c>
      <c r="D233" s="33" t="s">
        <v>28</v>
      </c>
      <c r="E233" s="33" t="s">
        <v>29</v>
      </c>
      <c r="F233" s="33" t="s">
        <v>32</v>
      </c>
      <c r="G233" s="33" t="s">
        <v>20</v>
      </c>
      <c r="H233" s="35">
        <v>0.45</v>
      </c>
      <c r="I233" s="36">
        <v>5500</v>
      </c>
      <c r="J233" s="37">
        <f t="shared" si="0"/>
        <v>2475</v>
      </c>
      <c r="K233" s="37">
        <f t="shared" si="1"/>
        <v>866.25</v>
      </c>
      <c r="L233" s="38">
        <v>0.35</v>
      </c>
      <c r="N233" s="40"/>
    </row>
    <row r="234" spans="1:14" ht="15.75" customHeight="1">
      <c r="A234" s="33" t="s">
        <v>31</v>
      </c>
      <c r="B234" s="33">
        <v>1189833</v>
      </c>
      <c r="C234" s="34">
        <v>44269</v>
      </c>
      <c r="D234" s="33" t="s">
        <v>28</v>
      </c>
      <c r="E234" s="33" t="s">
        <v>29</v>
      </c>
      <c r="F234" s="33" t="s">
        <v>32</v>
      </c>
      <c r="G234" s="33" t="s">
        <v>21</v>
      </c>
      <c r="H234" s="35">
        <v>0.5</v>
      </c>
      <c r="I234" s="36">
        <v>4250</v>
      </c>
      <c r="J234" s="37">
        <f t="shared" si="0"/>
        <v>2125</v>
      </c>
      <c r="K234" s="37">
        <f t="shared" si="1"/>
        <v>1168.75</v>
      </c>
      <c r="L234" s="38">
        <v>0.55000000000000004</v>
      </c>
      <c r="N234" s="40"/>
    </row>
    <row r="235" spans="1:14" ht="15.75" customHeight="1">
      <c r="A235" s="33" t="s">
        <v>31</v>
      </c>
      <c r="B235" s="33">
        <v>1189833</v>
      </c>
      <c r="C235" s="34">
        <v>44269</v>
      </c>
      <c r="D235" s="33" t="s">
        <v>28</v>
      </c>
      <c r="E235" s="33" t="s">
        <v>29</v>
      </c>
      <c r="F235" s="33" t="s">
        <v>32</v>
      </c>
      <c r="G235" s="33" t="s">
        <v>22</v>
      </c>
      <c r="H235" s="35">
        <v>0.45</v>
      </c>
      <c r="I235" s="36">
        <v>6250</v>
      </c>
      <c r="J235" s="37">
        <f t="shared" si="0"/>
        <v>2812.5</v>
      </c>
      <c r="K235" s="37">
        <f t="shared" si="1"/>
        <v>562.5</v>
      </c>
      <c r="L235" s="38">
        <v>0.2</v>
      </c>
      <c r="N235" s="40"/>
    </row>
    <row r="236" spans="1:14" ht="15.75" customHeight="1">
      <c r="A236" s="33" t="s">
        <v>31</v>
      </c>
      <c r="B236" s="33">
        <v>1189833</v>
      </c>
      <c r="C236" s="34">
        <v>44301</v>
      </c>
      <c r="D236" s="33" t="s">
        <v>28</v>
      </c>
      <c r="E236" s="33" t="s">
        <v>29</v>
      </c>
      <c r="F236" s="33" t="s">
        <v>32</v>
      </c>
      <c r="G236" s="33" t="s">
        <v>17</v>
      </c>
      <c r="H236" s="35">
        <v>0.45</v>
      </c>
      <c r="I236" s="36">
        <v>8000</v>
      </c>
      <c r="J236" s="37">
        <f t="shared" si="0"/>
        <v>3600</v>
      </c>
      <c r="K236" s="37">
        <f t="shared" si="1"/>
        <v>1440</v>
      </c>
      <c r="L236" s="38">
        <v>0.4</v>
      </c>
      <c r="N236" s="40"/>
    </row>
    <row r="237" spans="1:14" ht="15.75" customHeight="1">
      <c r="A237" s="33" t="s">
        <v>31</v>
      </c>
      <c r="B237" s="33">
        <v>1189833</v>
      </c>
      <c r="C237" s="34">
        <v>44301</v>
      </c>
      <c r="D237" s="33" t="s">
        <v>28</v>
      </c>
      <c r="E237" s="33" t="s">
        <v>29</v>
      </c>
      <c r="F237" s="33" t="s">
        <v>32</v>
      </c>
      <c r="G237" s="33" t="s">
        <v>18</v>
      </c>
      <c r="H237" s="35">
        <v>0.5</v>
      </c>
      <c r="I237" s="36">
        <v>6000</v>
      </c>
      <c r="J237" s="37">
        <f t="shared" si="0"/>
        <v>3000</v>
      </c>
      <c r="K237" s="37">
        <f t="shared" si="1"/>
        <v>750</v>
      </c>
      <c r="L237" s="38">
        <v>0.25</v>
      </c>
      <c r="N237" s="40"/>
    </row>
    <row r="238" spans="1:14" ht="15.75" customHeight="1">
      <c r="A238" s="33" t="s">
        <v>31</v>
      </c>
      <c r="B238" s="33">
        <v>1189833</v>
      </c>
      <c r="C238" s="34">
        <v>44301</v>
      </c>
      <c r="D238" s="33" t="s">
        <v>28</v>
      </c>
      <c r="E238" s="33" t="s">
        <v>29</v>
      </c>
      <c r="F238" s="33" t="s">
        <v>32</v>
      </c>
      <c r="G238" s="33" t="s">
        <v>19</v>
      </c>
      <c r="H238" s="35">
        <v>0.5</v>
      </c>
      <c r="I238" s="36">
        <v>6250</v>
      </c>
      <c r="J238" s="37">
        <f t="shared" si="0"/>
        <v>3125</v>
      </c>
      <c r="K238" s="37">
        <f t="shared" si="1"/>
        <v>1250</v>
      </c>
      <c r="L238" s="38">
        <v>0.4</v>
      </c>
      <c r="N238" s="40"/>
    </row>
    <row r="239" spans="1:14" ht="15.75" customHeight="1">
      <c r="A239" s="33" t="s">
        <v>31</v>
      </c>
      <c r="B239" s="33">
        <v>1189833</v>
      </c>
      <c r="C239" s="34">
        <v>44301</v>
      </c>
      <c r="D239" s="33" t="s">
        <v>28</v>
      </c>
      <c r="E239" s="33" t="s">
        <v>29</v>
      </c>
      <c r="F239" s="33" t="s">
        <v>32</v>
      </c>
      <c r="G239" s="33" t="s">
        <v>20</v>
      </c>
      <c r="H239" s="35">
        <v>0.45</v>
      </c>
      <c r="I239" s="36">
        <v>5250</v>
      </c>
      <c r="J239" s="37">
        <f t="shared" si="0"/>
        <v>2362.5</v>
      </c>
      <c r="K239" s="37">
        <f t="shared" si="1"/>
        <v>826.875</v>
      </c>
      <c r="L239" s="38">
        <v>0.35</v>
      </c>
      <c r="N239" s="40"/>
    </row>
    <row r="240" spans="1:14" ht="15.75" customHeight="1">
      <c r="A240" s="33" t="s">
        <v>31</v>
      </c>
      <c r="B240" s="33">
        <v>1189833</v>
      </c>
      <c r="C240" s="34">
        <v>44301</v>
      </c>
      <c r="D240" s="33" t="s">
        <v>28</v>
      </c>
      <c r="E240" s="33" t="s">
        <v>29</v>
      </c>
      <c r="F240" s="33" t="s">
        <v>32</v>
      </c>
      <c r="G240" s="33" t="s">
        <v>21</v>
      </c>
      <c r="H240" s="35">
        <v>0.5</v>
      </c>
      <c r="I240" s="36">
        <v>4250</v>
      </c>
      <c r="J240" s="37">
        <f t="shared" si="0"/>
        <v>2125</v>
      </c>
      <c r="K240" s="37">
        <f t="shared" si="1"/>
        <v>1168.75</v>
      </c>
      <c r="L240" s="38">
        <v>0.55000000000000004</v>
      </c>
      <c r="N240" s="40"/>
    </row>
    <row r="241" spans="1:14" ht="15.75" customHeight="1">
      <c r="A241" s="33" t="s">
        <v>31</v>
      </c>
      <c r="B241" s="33">
        <v>1189833</v>
      </c>
      <c r="C241" s="34">
        <v>44301</v>
      </c>
      <c r="D241" s="33" t="s">
        <v>28</v>
      </c>
      <c r="E241" s="33" t="s">
        <v>29</v>
      </c>
      <c r="F241" s="33" t="s">
        <v>32</v>
      </c>
      <c r="G241" s="33" t="s">
        <v>22</v>
      </c>
      <c r="H241" s="35">
        <v>0.65</v>
      </c>
      <c r="I241" s="36">
        <v>6000</v>
      </c>
      <c r="J241" s="37">
        <f t="shared" si="0"/>
        <v>3900</v>
      </c>
      <c r="K241" s="37">
        <f t="shared" si="1"/>
        <v>780</v>
      </c>
      <c r="L241" s="38">
        <v>0.2</v>
      </c>
      <c r="N241" s="40"/>
    </row>
    <row r="242" spans="1:14" ht="15.75" customHeight="1">
      <c r="A242" s="33" t="s">
        <v>31</v>
      </c>
      <c r="B242" s="33">
        <v>1189833</v>
      </c>
      <c r="C242" s="34">
        <v>44332</v>
      </c>
      <c r="D242" s="33" t="s">
        <v>28</v>
      </c>
      <c r="E242" s="33" t="s">
        <v>29</v>
      </c>
      <c r="F242" s="33" t="s">
        <v>32</v>
      </c>
      <c r="G242" s="33" t="s">
        <v>17</v>
      </c>
      <c r="H242" s="35">
        <v>0.45</v>
      </c>
      <c r="I242" s="36">
        <v>8000</v>
      </c>
      <c r="J242" s="37">
        <f t="shared" si="0"/>
        <v>3600</v>
      </c>
      <c r="K242" s="37">
        <f t="shared" si="1"/>
        <v>1440</v>
      </c>
      <c r="L242" s="38">
        <v>0.4</v>
      </c>
      <c r="N242" s="40"/>
    </row>
    <row r="243" spans="1:14" ht="15.75" customHeight="1">
      <c r="A243" s="33" t="s">
        <v>31</v>
      </c>
      <c r="B243" s="33">
        <v>1189833</v>
      </c>
      <c r="C243" s="34">
        <v>44332</v>
      </c>
      <c r="D243" s="33" t="s">
        <v>28</v>
      </c>
      <c r="E243" s="33" t="s">
        <v>29</v>
      </c>
      <c r="F243" s="33" t="s">
        <v>32</v>
      </c>
      <c r="G243" s="33" t="s">
        <v>18</v>
      </c>
      <c r="H243" s="35">
        <v>0.5</v>
      </c>
      <c r="I243" s="36">
        <v>6500</v>
      </c>
      <c r="J243" s="37">
        <f t="shared" si="0"/>
        <v>3250</v>
      </c>
      <c r="K243" s="37">
        <f t="shared" si="1"/>
        <v>812.5</v>
      </c>
      <c r="L243" s="38">
        <v>0.25</v>
      </c>
      <c r="N243" s="40"/>
    </row>
    <row r="244" spans="1:14" ht="15.75" customHeight="1">
      <c r="A244" s="33" t="s">
        <v>31</v>
      </c>
      <c r="B244" s="33">
        <v>1189833</v>
      </c>
      <c r="C244" s="34">
        <v>44332</v>
      </c>
      <c r="D244" s="33" t="s">
        <v>28</v>
      </c>
      <c r="E244" s="33" t="s">
        <v>29</v>
      </c>
      <c r="F244" s="33" t="s">
        <v>32</v>
      </c>
      <c r="G244" s="33" t="s">
        <v>19</v>
      </c>
      <c r="H244" s="35">
        <v>0.5</v>
      </c>
      <c r="I244" s="36">
        <v>6500</v>
      </c>
      <c r="J244" s="37">
        <f t="shared" si="0"/>
        <v>3250</v>
      </c>
      <c r="K244" s="37">
        <f t="shared" si="1"/>
        <v>1300</v>
      </c>
      <c r="L244" s="38">
        <v>0.4</v>
      </c>
      <c r="N244" s="40"/>
    </row>
    <row r="245" spans="1:14" ht="15.75" customHeight="1">
      <c r="A245" s="33" t="s">
        <v>31</v>
      </c>
      <c r="B245" s="33">
        <v>1189833</v>
      </c>
      <c r="C245" s="34">
        <v>44332</v>
      </c>
      <c r="D245" s="33" t="s">
        <v>28</v>
      </c>
      <c r="E245" s="33" t="s">
        <v>29</v>
      </c>
      <c r="F245" s="33" t="s">
        <v>32</v>
      </c>
      <c r="G245" s="33" t="s">
        <v>20</v>
      </c>
      <c r="H245" s="35">
        <v>0.45</v>
      </c>
      <c r="I245" s="36">
        <v>5500</v>
      </c>
      <c r="J245" s="37">
        <f t="shared" si="0"/>
        <v>2475</v>
      </c>
      <c r="K245" s="37">
        <f t="shared" si="1"/>
        <v>866.25</v>
      </c>
      <c r="L245" s="38">
        <v>0.35</v>
      </c>
      <c r="N245" s="40"/>
    </row>
    <row r="246" spans="1:14" ht="15.75" customHeight="1">
      <c r="A246" s="33" t="s">
        <v>31</v>
      </c>
      <c r="B246" s="33">
        <v>1189833</v>
      </c>
      <c r="C246" s="34">
        <v>44332</v>
      </c>
      <c r="D246" s="33" t="s">
        <v>28</v>
      </c>
      <c r="E246" s="33" t="s">
        <v>29</v>
      </c>
      <c r="F246" s="33" t="s">
        <v>32</v>
      </c>
      <c r="G246" s="33" t="s">
        <v>21</v>
      </c>
      <c r="H246" s="35">
        <v>0.5</v>
      </c>
      <c r="I246" s="36">
        <v>4500</v>
      </c>
      <c r="J246" s="37">
        <f t="shared" si="0"/>
        <v>2250</v>
      </c>
      <c r="K246" s="37">
        <f t="shared" si="1"/>
        <v>1237.5</v>
      </c>
      <c r="L246" s="38">
        <v>0.55000000000000004</v>
      </c>
      <c r="N246" s="40"/>
    </row>
    <row r="247" spans="1:14" ht="15.75" customHeight="1">
      <c r="A247" s="33" t="s">
        <v>31</v>
      </c>
      <c r="B247" s="33">
        <v>1189833</v>
      </c>
      <c r="C247" s="34">
        <v>44332</v>
      </c>
      <c r="D247" s="33" t="s">
        <v>28</v>
      </c>
      <c r="E247" s="33" t="s">
        <v>29</v>
      </c>
      <c r="F247" s="33" t="s">
        <v>32</v>
      </c>
      <c r="G247" s="33" t="s">
        <v>22</v>
      </c>
      <c r="H247" s="35">
        <v>0.65</v>
      </c>
      <c r="I247" s="36">
        <v>6250</v>
      </c>
      <c r="J247" s="37">
        <f t="shared" si="0"/>
        <v>4062.5</v>
      </c>
      <c r="K247" s="37">
        <f t="shared" si="1"/>
        <v>812.5</v>
      </c>
      <c r="L247" s="38">
        <v>0.2</v>
      </c>
      <c r="N247" s="40"/>
    </row>
    <row r="248" spans="1:14" ht="15.75" customHeight="1">
      <c r="A248" s="33" t="s">
        <v>31</v>
      </c>
      <c r="B248" s="33">
        <v>1189833</v>
      </c>
      <c r="C248" s="34">
        <v>44362</v>
      </c>
      <c r="D248" s="33" t="s">
        <v>28</v>
      </c>
      <c r="E248" s="33" t="s">
        <v>29</v>
      </c>
      <c r="F248" s="33" t="s">
        <v>32</v>
      </c>
      <c r="G248" s="33" t="s">
        <v>17</v>
      </c>
      <c r="H248" s="35">
        <v>0.45</v>
      </c>
      <c r="I248" s="36">
        <v>9000</v>
      </c>
      <c r="J248" s="37">
        <f t="shared" si="0"/>
        <v>4050</v>
      </c>
      <c r="K248" s="37">
        <f t="shared" si="1"/>
        <v>1620</v>
      </c>
      <c r="L248" s="38">
        <v>0.4</v>
      </c>
      <c r="N248" s="40"/>
    </row>
    <row r="249" spans="1:14" ht="15.75" customHeight="1">
      <c r="A249" s="33" t="s">
        <v>31</v>
      </c>
      <c r="B249" s="33">
        <v>1189833</v>
      </c>
      <c r="C249" s="34">
        <v>44362</v>
      </c>
      <c r="D249" s="33" t="s">
        <v>28</v>
      </c>
      <c r="E249" s="33" t="s">
        <v>29</v>
      </c>
      <c r="F249" s="33" t="s">
        <v>32</v>
      </c>
      <c r="G249" s="33" t="s">
        <v>18</v>
      </c>
      <c r="H249" s="35">
        <v>0.5</v>
      </c>
      <c r="I249" s="36">
        <v>7500</v>
      </c>
      <c r="J249" s="37">
        <f t="shared" si="0"/>
        <v>3750</v>
      </c>
      <c r="K249" s="37">
        <f t="shared" si="1"/>
        <v>937.5</v>
      </c>
      <c r="L249" s="38">
        <v>0.25</v>
      </c>
      <c r="N249" s="40"/>
    </row>
    <row r="250" spans="1:14" ht="15.75" customHeight="1">
      <c r="A250" s="33" t="s">
        <v>31</v>
      </c>
      <c r="B250" s="33">
        <v>1189833</v>
      </c>
      <c r="C250" s="34">
        <v>44362</v>
      </c>
      <c r="D250" s="33" t="s">
        <v>28</v>
      </c>
      <c r="E250" s="33" t="s">
        <v>29</v>
      </c>
      <c r="F250" s="33" t="s">
        <v>32</v>
      </c>
      <c r="G250" s="33" t="s">
        <v>19</v>
      </c>
      <c r="H250" s="35">
        <v>0.5</v>
      </c>
      <c r="I250" s="36">
        <v>7500</v>
      </c>
      <c r="J250" s="37">
        <f t="shared" si="0"/>
        <v>3750</v>
      </c>
      <c r="K250" s="37">
        <f t="shared" si="1"/>
        <v>1500</v>
      </c>
      <c r="L250" s="38">
        <v>0.4</v>
      </c>
      <c r="N250" s="40"/>
    </row>
    <row r="251" spans="1:14" ht="15.75" customHeight="1">
      <c r="A251" s="33" t="s">
        <v>31</v>
      </c>
      <c r="B251" s="33">
        <v>1189833</v>
      </c>
      <c r="C251" s="34">
        <v>44362</v>
      </c>
      <c r="D251" s="33" t="s">
        <v>28</v>
      </c>
      <c r="E251" s="33" t="s">
        <v>29</v>
      </c>
      <c r="F251" s="33" t="s">
        <v>32</v>
      </c>
      <c r="G251" s="33" t="s">
        <v>20</v>
      </c>
      <c r="H251" s="35">
        <v>0.45</v>
      </c>
      <c r="I251" s="36">
        <v>6250</v>
      </c>
      <c r="J251" s="37">
        <f t="shared" si="0"/>
        <v>2812.5</v>
      </c>
      <c r="K251" s="37">
        <f t="shared" si="1"/>
        <v>984.37499999999989</v>
      </c>
      <c r="L251" s="38">
        <v>0.35</v>
      </c>
      <c r="N251" s="40"/>
    </row>
    <row r="252" spans="1:14" ht="15.75" customHeight="1">
      <c r="A252" s="33" t="s">
        <v>31</v>
      </c>
      <c r="B252" s="33">
        <v>1189833</v>
      </c>
      <c r="C252" s="34">
        <v>44362</v>
      </c>
      <c r="D252" s="33" t="s">
        <v>28</v>
      </c>
      <c r="E252" s="33" t="s">
        <v>29</v>
      </c>
      <c r="F252" s="33" t="s">
        <v>32</v>
      </c>
      <c r="G252" s="33" t="s">
        <v>21</v>
      </c>
      <c r="H252" s="35">
        <v>0.5</v>
      </c>
      <c r="I252" s="36">
        <v>5000</v>
      </c>
      <c r="J252" s="37">
        <f t="shared" si="0"/>
        <v>2500</v>
      </c>
      <c r="K252" s="37">
        <f t="shared" si="1"/>
        <v>1375</v>
      </c>
      <c r="L252" s="38">
        <v>0.55000000000000004</v>
      </c>
      <c r="N252" s="40"/>
    </row>
    <row r="253" spans="1:14" ht="15.75" customHeight="1">
      <c r="A253" s="33" t="s">
        <v>31</v>
      </c>
      <c r="B253" s="33">
        <v>1189833</v>
      </c>
      <c r="C253" s="34">
        <v>44362</v>
      </c>
      <c r="D253" s="33" t="s">
        <v>28</v>
      </c>
      <c r="E253" s="33" t="s">
        <v>29</v>
      </c>
      <c r="F253" s="33" t="s">
        <v>32</v>
      </c>
      <c r="G253" s="33" t="s">
        <v>22</v>
      </c>
      <c r="H253" s="35">
        <v>0.65</v>
      </c>
      <c r="I253" s="36">
        <v>8000</v>
      </c>
      <c r="J253" s="37">
        <f t="shared" si="0"/>
        <v>5200</v>
      </c>
      <c r="K253" s="37">
        <f t="shared" si="1"/>
        <v>1040</v>
      </c>
      <c r="L253" s="38">
        <v>0.2</v>
      </c>
      <c r="N253" s="40"/>
    </row>
    <row r="254" spans="1:14" ht="15.75" customHeight="1">
      <c r="A254" s="33" t="s">
        <v>31</v>
      </c>
      <c r="B254" s="33">
        <v>1189833</v>
      </c>
      <c r="C254" s="34">
        <v>44391</v>
      </c>
      <c r="D254" s="33" t="s">
        <v>28</v>
      </c>
      <c r="E254" s="33" t="s">
        <v>29</v>
      </c>
      <c r="F254" s="33" t="s">
        <v>32</v>
      </c>
      <c r="G254" s="33" t="s">
        <v>17</v>
      </c>
      <c r="H254" s="35">
        <v>0.45</v>
      </c>
      <c r="I254" s="36">
        <v>9500</v>
      </c>
      <c r="J254" s="37">
        <f t="shared" si="0"/>
        <v>4275</v>
      </c>
      <c r="K254" s="37">
        <f t="shared" si="1"/>
        <v>1710</v>
      </c>
      <c r="L254" s="38">
        <v>0.4</v>
      </c>
      <c r="N254" s="40"/>
    </row>
    <row r="255" spans="1:14" ht="15.75" customHeight="1">
      <c r="A255" s="33" t="s">
        <v>31</v>
      </c>
      <c r="B255" s="33">
        <v>1189833</v>
      </c>
      <c r="C255" s="34">
        <v>44391</v>
      </c>
      <c r="D255" s="33" t="s">
        <v>28</v>
      </c>
      <c r="E255" s="33" t="s">
        <v>29</v>
      </c>
      <c r="F255" s="33" t="s">
        <v>32</v>
      </c>
      <c r="G255" s="33" t="s">
        <v>18</v>
      </c>
      <c r="H255" s="35">
        <v>0.5</v>
      </c>
      <c r="I255" s="36">
        <v>8000</v>
      </c>
      <c r="J255" s="37">
        <f t="shared" si="0"/>
        <v>4000</v>
      </c>
      <c r="K255" s="37">
        <f t="shared" si="1"/>
        <v>1000</v>
      </c>
      <c r="L255" s="38">
        <v>0.25</v>
      </c>
      <c r="N255" s="40"/>
    </row>
    <row r="256" spans="1:14" ht="15.75" customHeight="1">
      <c r="A256" s="33" t="s">
        <v>31</v>
      </c>
      <c r="B256" s="33">
        <v>1189833</v>
      </c>
      <c r="C256" s="34">
        <v>44391</v>
      </c>
      <c r="D256" s="33" t="s">
        <v>28</v>
      </c>
      <c r="E256" s="33" t="s">
        <v>29</v>
      </c>
      <c r="F256" s="33" t="s">
        <v>32</v>
      </c>
      <c r="G256" s="33" t="s">
        <v>19</v>
      </c>
      <c r="H256" s="35">
        <v>0.5</v>
      </c>
      <c r="I256" s="36">
        <v>7500</v>
      </c>
      <c r="J256" s="37">
        <f t="shared" si="0"/>
        <v>3750</v>
      </c>
      <c r="K256" s="37">
        <f t="shared" si="1"/>
        <v>1500</v>
      </c>
      <c r="L256" s="38">
        <v>0.4</v>
      </c>
      <c r="N256" s="40"/>
    </row>
    <row r="257" spans="1:14" ht="15.75" customHeight="1">
      <c r="A257" s="33" t="s">
        <v>31</v>
      </c>
      <c r="B257" s="33">
        <v>1189833</v>
      </c>
      <c r="C257" s="34">
        <v>44391</v>
      </c>
      <c r="D257" s="33" t="s">
        <v>28</v>
      </c>
      <c r="E257" s="33" t="s">
        <v>29</v>
      </c>
      <c r="F257" s="33" t="s">
        <v>32</v>
      </c>
      <c r="G257" s="33" t="s">
        <v>20</v>
      </c>
      <c r="H257" s="35">
        <v>0.45</v>
      </c>
      <c r="I257" s="36">
        <v>6500</v>
      </c>
      <c r="J257" s="37">
        <f t="shared" ref="J257:J511" si="2">H257*I257</f>
        <v>2925</v>
      </c>
      <c r="K257" s="37">
        <f t="shared" ref="K257:K511" si="3">J257*L257</f>
        <v>1023.7499999999999</v>
      </c>
      <c r="L257" s="38">
        <v>0.35</v>
      </c>
      <c r="N257" s="40"/>
    </row>
    <row r="258" spans="1:14" ht="15.75" customHeight="1">
      <c r="A258" s="33" t="s">
        <v>31</v>
      </c>
      <c r="B258" s="33">
        <v>1189833</v>
      </c>
      <c r="C258" s="34">
        <v>44391</v>
      </c>
      <c r="D258" s="33" t="s">
        <v>28</v>
      </c>
      <c r="E258" s="33" t="s">
        <v>29</v>
      </c>
      <c r="F258" s="33" t="s">
        <v>32</v>
      </c>
      <c r="G258" s="33" t="s">
        <v>21</v>
      </c>
      <c r="H258" s="35">
        <v>0.5</v>
      </c>
      <c r="I258" s="36">
        <v>7000</v>
      </c>
      <c r="J258" s="37">
        <f t="shared" si="2"/>
        <v>3500</v>
      </c>
      <c r="K258" s="37">
        <f t="shared" si="3"/>
        <v>1925.0000000000002</v>
      </c>
      <c r="L258" s="38">
        <v>0.55000000000000004</v>
      </c>
      <c r="N258" s="40"/>
    </row>
    <row r="259" spans="1:14" ht="15.75" customHeight="1">
      <c r="A259" s="33" t="s">
        <v>31</v>
      </c>
      <c r="B259" s="33">
        <v>1189833</v>
      </c>
      <c r="C259" s="34">
        <v>44391</v>
      </c>
      <c r="D259" s="33" t="s">
        <v>28</v>
      </c>
      <c r="E259" s="33" t="s">
        <v>29</v>
      </c>
      <c r="F259" s="33" t="s">
        <v>32</v>
      </c>
      <c r="G259" s="33" t="s">
        <v>22</v>
      </c>
      <c r="H259" s="35">
        <v>0.65</v>
      </c>
      <c r="I259" s="36">
        <v>7000</v>
      </c>
      <c r="J259" s="37">
        <f t="shared" si="2"/>
        <v>4550</v>
      </c>
      <c r="K259" s="37">
        <f t="shared" si="3"/>
        <v>910</v>
      </c>
      <c r="L259" s="38">
        <v>0.2</v>
      </c>
      <c r="N259" s="40"/>
    </row>
    <row r="260" spans="1:14" ht="15.75" customHeight="1">
      <c r="A260" s="33" t="s">
        <v>31</v>
      </c>
      <c r="B260" s="33">
        <v>1189833</v>
      </c>
      <c r="C260" s="34">
        <v>44423</v>
      </c>
      <c r="D260" s="33" t="s">
        <v>28</v>
      </c>
      <c r="E260" s="33" t="s">
        <v>29</v>
      </c>
      <c r="F260" s="33" t="s">
        <v>32</v>
      </c>
      <c r="G260" s="33" t="s">
        <v>17</v>
      </c>
      <c r="H260" s="35">
        <v>0.5</v>
      </c>
      <c r="I260" s="36">
        <v>9000</v>
      </c>
      <c r="J260" s="37">
        <f t="shared" si="2"/>
        <v>4500</v>
      </c>
      <c r="K260" s="37">
        <f t="shared" si="3"/>
        <v>1800</v>
      </c>
      <c r="L260" s="38">
        <v>0.4</v>
      </c>
      <c r="N260" s="40"/>
    </row>
    <row r="261" spans="1:14" ht="15.75" customHeight="1">
      <c r="A261" s="33" t="s">
        <v>31</v>
      </c>
      <c r="B261" s="33">
        <v>1189833</v>
      </c>
      <c r="C261" s="34">
        <v>44423</v>
      </c>
      <c r="D261" s="33" t="s">
        <v>28</v>
      </c>
      <c r="E261" s="33" t="s">
        <v>29</v>
      </c>
      <c r="F261" s="33" t="s">
        <v>32</v>
      </c>
      <c r="G261" s="33" t="s">
        <v>18</v>
      </c>
      <c r="H261" s="35">
        <v>0.55000000000000004</v>
      </c>
      <c r="I261" s="36">
        <v>8500</v>
      </c>
      <c r="J261" s="37">
        <f t="shared" si="2"/>
        <v>4675</v>
      </c>
      <c r="K261" s="37">
        <f t="shared" si="3"/>
        <v>1168.75</v>
      </c>
      <c r="L261" s="38">
        <v>0.25</v>
      </c>
      <c r="N261" s="40"/>
    </row>
    <row r="262" spans="1:14" ht="15.75" customHeight="1">
      <c r="A262" s="33" t="s">
        <v>31</v>
      </c>
      <c r="B262" s="33">
        <v>1189833</v>
      </c>
      <c r="C262" s="34">
        <v>44423</v>
      </c>
      <c r="D262" s="33" t="s">
        <v>28</v>
      </c>
      <c r="E262" s="33" t="s">
        <v>29</v>
      </c>
      <c r="F262" s="33" t="s">
        <v>32</v>
      </c>
      <c r="G262" s="33" t="s">
        <v>19</v>
      </c>
      <c r="H262" s="35">
        <v>0.5</v>
      </c>
      <c r="I262" s="36">
        <v>7250</v>
      </c>
      <c r="J262" s="37">
        <f t="shared" si="2"/>
        <v>3625</v>
      </c>
      <c r="K262" s="37">
        <f t="shared" si="3"/>
        <v>1450</v>
      </c>
      <c r="L262" s="38">
        <v>0.4</v>
      </c>
      <c r="N262" s="40"/>
    </row>
    <row r="263" spans="1:14" ht="15.75" customHeight="1">
      <c r="A263" s="33" t="s">
        <v>31</v>
      </c>
      <c r="B263" s="33">
        <v>1189833</v>
      </c>
      <c r="C263" s="34">
        <v>44423</v>
      </c>
      <c r="D263" s="33" t="s">
        <v>28</v>
      </c>
      <c r="E263" s="33" t="s">
        <v>29</v>
      </c>
      <c r="F263" s="33" t="s">
        <v>32</v>
      </c>
      <c r="G263" s="33" t="s">
        <v>20</v>
      </c>
      <c r="H263" s="35">
        <v>0.5</v>
      </c>
      <c r="I263" s="36">
        <v>6750</v>
      </c>
      <c r="J263" s="37">
        <f t="shared" si="2"/>
        <v>3375</v>
      </c>
      <c r="K263" s="37">
        <f t="shared" si="3"/>
        <v>1181.25</v>
      </c>
      <c r="L263" s="38">
        <v>0.35</v>
      </c>
      <c r="N263" s="40"/>
    </row>
    <row r="264" spans="1:14" ht="15.75" customHeight="1">
      <c r="A264" s="33" t="s">
        <v>31</v>
      </c>
      <c r="B264" s="33">
        <v>1189833</v>
      </c>
      <c r="C264" s="34">
        <v>44423</v>
      </c>
      <c r="D264" s="33" t="s">
        <v>28</v>
      </c>
      <c r="E264" s="33" t="s">
        <v>29</v>
      </c>
      <c r="F264" s="33" t="s">
        <v>32</v>
      </c>
      <c r="G264" s="33" t="s">
        <v>21</v>
      </c>
      <c r="H264" s="35">
        <v>0.6</v>
      </c>
      <c r="I264" s="36">
        <v>6750</v>
      </c>
      <c r="J264" s="37">
        <f t="shared" si="2"/>
        <v>4050</v>
      </c>
      <c r="K264" s="37">
        <f t="shared" si="3"/>
        <v>2227.5</v>
      </c>
      <c r="L264" s="38">
        <v>0.55000000000000004</v>
      </c>
      <c r="N264" s="40"/>
    </row>
    <row r="265" spans="1:14" ht="15.75" customHeight="1">
      <c r="A265" s="33" t="s">
        <v>31</v>
      </c>
      <c r="B265" s="33">
        <v>1189833</v>
      </c>
      <c r="C265" s="34">
        <v>44423</v>
      </c>
      <c r="D265" s="33" t="s">
        <v>28</v>
      </c>
      <c r="E265" s="33" t="s">
        <v>29</v>
      </c>
      <c r="F265" s="33" t="s">
        <v>32</v>
      </c>
      <c r="G265" s="33" t="s">
        <v>22</v>
      </c>
      <c r="H265" s="35">
        <v>0.65</v>
      </c>
      <c r="I265" s="36">
        <v>6500</v>
      </c>
      <c r="J265" s="37">
        <f t="shared" si="2"/>
        <v>4225</v>
      </c>
      <c r="K265" s="37">
        <f t="shared" si="3"/>
        <v>845</v>
      </c>
      <c r="L265" s="38">
        <v>0.2</v>
      </c>
      <c r="N265" s="40"/>
    </row>
    <row r="266" spans="1:14" ht="15.75" customHeight="1">
      <c r="A266" s="33" t="s">
        <v>31</v>
      </c>
      <c r="B266" s="33">
        <v>1189833</v>
      </c>
      <c r="C266" s="34">
        <v>44455</v>
      </c>
      <c r="D266" s="33" t="s">
        <v>28</v>
      </c>
      <c r="E266" s="33" t="s">
        <v>29</v>
      </c>
      <c r="F266" s="33" t="s">
        <v>32</v>
      </c>
      <c r="G266" s="33" t="s">
        <v>17</v>
      </c>
      <c r="H266" s="35">
        <v>0.5</v>
      </c>
      <c r="I266" s="36">
        <v>8500</v>
      </c>
      <c r="J266" s="37">
        <f t="shared" si="2"/>
        <v>4250</v>
      </c>
      <c r="K266" s="37">
        <f t="shared" si="3"/>
        <v>1700</v>
      </c>
      <c r="L266" s="38">
        <v>0.4</v>
      </c>
      <c r="N266" s="40"/>
    </row>
    <row r="267" spans="1:14" ht="15.75" customHeight="1">
      <c r="A267" s="33" t="s">
        <v>31</v>
      </c>
      <c r="B267" s="33">
        <v>1189833</v>
      </c>
      <c r="C267" s="34">
        <v>44455</v>
      </c>
      <c r="D267" s="33" t="s">
        <v>28</v>
      </c>
      <c r="E267" s="33" t="s">
        <v>29</v>
      </c>
      <c r="F267" s="33" t="s">
        <v>32</v>
      </c>
      <c r="G267" s="33" t="s">
        <v>18</v>
      </c>
      <c r="H267" s="35">
        <v>0.55000000000000004</v>
      </c>
      <c r="I267" s="36">
        <v>8500</v>
      </c>
      <c r="J267" s="37">
        <f t="shared" si="2"/>
        <v>4675</v>
      </c>
      <c r="K267" s="37">
        <f t="shared" si="3"/>
        <v>1168.75</v>
      </c>
      <c r="L267" s="38">
        <v>0.25</v>
      </c>
      <c r="N267" s="40"/>
    </row>
    <row r="268" spans="1:14" ht="15.75" customHeight="1">
      <c r="A268" s="33" t="s">
        <v>31</v>
      </c>
      <c r="B268" s="33">
        <v>1189833</v>
      </c>
      <c r="C268" s="34">
        <v>44455</v>
      </c>
      <c r="D268" s="33" t="s">
        <v>28</v>
      </c>
      <c r="E268" s="33" t="s">
        <v>29</v>
      </c>
      <c r="F268" s="33" t="s">
        <v>32</v>
      </c>
      <c r="G268" s="33" t="s">
        <v>19</v>
      </c>
      <c r="H268" s="35">
        <v>0.5</v>
      </c>
      <c r="I268" s="36">
        <v>7000</v>
      </c>
      <c r="J268" s="37">
        <f t="shared" si="2"/>
        <v>3500</v>
      </c>
      <c r="K268" s="37">
        <f t="shared" si="3"/>
        <v>1400</v>
      </c>
      <c r="L268" s="38">
        <v>0.4</v>
      </c>
      <c r="N268" s="40"/>
    </row>
    <row r="269" spans="1:14" ht="15.75" customHeight="1">
      <c r="A269" s="33" t="s">
        <v>31</v>
      </c>
      <c r="B269" s="33">
        <v>1189833</v>
      </c>
      <c r="C269" s="34">
        <v>44455</v>
      </c>
      <c r="D269" s="33" t="s">
        <v>28</v>
      </c>
      <c r="E269" s="33" t="s">
        <v>29</v>
      </c>
      <c r="F269" s="33" t="s">
        <v>32</v>
      </c>
      <c r="G269" s="33" t="s">
        <v>20</v>
      </c>
      <c r="H269" s="35">
        <v>0.5</v>
      </c>
      <c r="I269" s="36">
        <v>6500</v>
      </c>
      <c r="J269" s="37">
        <f t="shared" si="2"/>
        <v>3250</v>
      </c>
      <c r="K269" s="37">
        <f t="shared" si="3"/>
        <v>1137.5</v>
      </c>
      <c r="L269" s="38">
        <v>0.35</v>
      </c>
      <c r="N269" s="40"/>
    </row>
    <row r="270" spans="1:14" ht="15.75" customHeight="1">
      <c r="A270" s="33" t="s">
        <v>31</v>
      </c>
      <c r="B270" s="33">
        <v>1189833</v>
      </c>
      <c r="C270" s="34">
        <v>44455</v>
      </c>
      <c r="D270" s="33" t="s">
        <v>28</v>
      </c>
      <c r="E270" s="33" t="s">
        <v>29</v>
      </c>
      <c r="F270" s="33" t="s">
        <v>32</v>
      </c>
      <c r="G270" s="33" t="s">
        <v>21</v>
      </c>
      <c r="H270" s="35">
        <v>0.6</v>
      </c>
      <c r="I270" s="36">
        <v>6500</v>
      </c>
      <c r="J270" s="37">
        <f t="shared" si="2"/>
        <v>3900</v>
      </c>
      <c r="K270" s="37">
        <f t="shared" si="3"/>
        <v>2145</v>
      </c>
      <c r="L270" s="38">
        <v>0.55000000000000004</v>
      </c>
      <c r="N270" s="40"/>
    </row>
    <row r="271" spans="1:14" ht="15.75" customHeight="1">
      <c r="A271" s="33" t="s">
        <v>31</v>
      </c>
      <c r="B271" s="33">
        <v>1189833</v>
      </c>
      <c r="C271" s="34">
        <v>44455</v>
      </c>
      <c r="D271" s="33" t="s">
        <v>28</v>
      </c>
      <c r="E271" s="33" t="s">
        <v>29</v>
      </c>
      <c r="F271" s="33" t="s">
        <v>32</v>
      </c>
      <c r="G271" s="33" t="s">
        <v>22</v>
      </c>
      <c r="H271" s="35">
        <v>0.65</v>
      </c>
      <c r="I271" s="36">
        <v>7000</v>
      </c>
      <c r="J271" s="37">
        <f t="shared" si="2"/>
        <v>4550</v>
      </c>
      <c r="K271" s="37">
        <f t="shared" si="3"/>
        <v>910</v>
      </c>
      <c r="L271" s="38">
        <v>0.2</v>
      </c>
      <c r="N271" s="40"/>
    </row>
    <row r="272" spans="1:14" ht="15.75" customHeight="1">
      <c r="A272" s="33" t="s">
        <v>31</v>
      </c>
      <c r="B272" s="33">
        <v>1189833</v>
      </c>
      <c r="C272" s="34">
        <v>44484</v>
      </c>
      <c r="D272" s="33" t="s">
        <v>28</v>
      </c>
      <c r="E272" s="33" t="s">
        <v>29</v>
      </c>
      <c r="F272" s="33" t="s">
        <v>32</v>
      </c>
      <c r="G272" s="33" t="s">
        <v>17</v>
      </c>
      <c r="H272" s="35">
        <v>0.5</v>
      </c>
      <c r="I272" s="36">
        <v>8000</v>
      </c>
      <c r="J272" s="37">
        <f t="shared" si="2"/>
        <v>4000</v>
      </c>
      <c r="K272" s="37">
        <f t="shared" si="3"/>
        <v>1600</v>
      </c>
      <c r="L272" s="38">
        <v>0.4</v>
      </c>
      <c r="N272" s="40"/>
    </row>
    <row r="273" spans="1:14" ht="15.75" customHeight="1">
      <c r="A273" s="33" t="s">
        <v>31</v>
      </c>
      <c r="B273" s="33">
        <v>1189833</v>
      </c>
      <c r="C273" s="34">
        <v>44484</v>
      </c>
      <c r="D273" s="33" t="s">
        <v>28</v>
      </c>
      <c r="E273" s="33" t="s">
        <v>29</v>
      </c>
      <c r="F273" s="33" t="s">
        <v>32</v>
      </c>
      <c r="G273" s="33" t="s">
        <v>18</v>
      </c>
      <c r="H273" s="35">
        <v>0.55000000000000004</v>
      </c>
      <c r="I273" s="36">
        <v>8000</v>
      </c>
      <c r="J273" s="37">
        <f t="shared" si="2"/>
        <v>4400</v>
      </c>
      <c r="K273" s="37">
        <f t="shared" si="3"/>
        <v>1100</v>
      </c>
      <c r="L273" s="38">
        <v>0.25</v>
      </c>
      <c r="N273" s="40"/>
    </row>
    <row r="274" spans="1:14" ht="15.75" customHeight="1">
      <c r="A274" s="33" t="s">
        <v>31</v>
      </c>
      <c r="B274" s="33">
        <v>1189833</v>
      </c>
      <c r="C274" s="34">
        <v>44484</v>
      </c>
      <c r="D274" s="33" t="s">
        <v>28</v>
      </c>
      <c r="E274" s="33" t="s">
        <v>29</v>
      </c>
      <c r="F274" s="33" t="s">
        <v>32</v>
      </c>
      <c r="G274" s="33" t="s">
        <v>19</v>
      </c>
      <c r="H274" s="35">
        <v>0.5</v>
      </c>
      <c r="I274" s="36">
        <v>6500</v>
      </c>
      <c r="J274" s="37">
        <f t="shared" si="2"/>
        <v>3250</v>
      </c>
      <c r="K274" s="37">
        <f t="shared" si="3"/>
        <v>1300</v>
      </c>
      <c r="L274" s="38">
        <v>0.4</v>
      </c>
      <c r="N274" s="40"/>
    </row>
    <row r="275" spans="1:14" ht="15.75" customHeight="1">
      <c r="A275" s="33" t="s">
        <v>31</v>
      </c>
      <c r="B275" s="33">
        <v>1189833</v>
      </c>
      <c r="C275" s="34">
        <v>44484</v>
      </c>
      <c r="D275" s="33" t="s">
        <v>28</v>
      </c>
      <c r="E275" s="33" t="s">
        <v>29</v>
      </c>
      <c r="F275" s="33" t="s">
        <v>32</v>
      </c>
      <c r="G275" s="33" t="s">
        <v>20</v>
      </c>
      <c r="H275" s="35">
        <v>0.5</v>
      </c>
      <c r="I275" s="36">
        <v>6250</v>
      </c>
      <c r="J275" s="37">
        <f t="shared" si="2"/>
        <v>3125</v>
      </c>
      <c r="K275" s="37">
        <f t="shared" si="3"/>
        <v>1093.75</v>
      </c>
      <c r="L275" s="38">
        <v>0.35</v>
      </c>
      <c r="N275" s="40"/>
    </row>
    <row r="276" spans="1:14" ht="15.75" customHeight="1">
      <c r="A276" s="33" t="s">
        <v>31</v>
      </c>
      <c r="B276" s="33">
        <v>1189833</v>
      </c>
      <c r="C276" s="34">
        <v>44484</v>
      </c>
      <c r="D276" s="33" t="s">
        <v>28</v>
      </c>
      <c r="E276" s="33" t="s">
        <v>29</v>
      </c>
      <c r="F276" s="33" t="s">
        <v>32</v>
      </c>
      <c r="G276" s="33" t="s">
        <v>21</v>
      </c>
      <c r="H276" s="35">
        <v>0.6</v>
      </c>
      <c r="I276" s="36">
        <v>6000</v>
      </c>
      <c r="J276" s="37">
        <f t="shared" si="2"/>
        <v>3600</v>
      </c>
      <c r="K276" s="37">
        <f t="shared" si="3"/>
        <v>1980.0000000000002</v>
      </c>
      <c r="L276" s="38">
        <v>0.55000000000000004</v>
      </c>
      <c r="N276" s="40"/>
    </row>
    <row r="277" spans="1:14" ht="15.75" customHeight="1">
      <c r="A277" s="33" t="s">
        <v>31</v>
      </c>
      <c r="B277" s="33">
        <v>1189833</v>
      </c>
      <c r="C277" s="34">
        <v>44484</v>
      </c>
      <c r="D277" s="33" t="s">
        <v>28</v>
      </c>
      <c r="E277" s="33" t="s">
        <v>29</v>
      </c>
      <c r="F277" s="33" t="s">
        <v>32</v>
      </c>
      <c r="G277" s="33" t="s">
        <v>22</v>
      </c>
      <c r="H277" s="35">
        <v>0.65</v>
      </c>
      <c r="I277" s="36">
        <v>6500</v>
      </c>
      <c r="J277" s="37">
        <f t="shared" si="2"/>
        <v>4225</v>
      </c>
      <c r="K277" s="37">
        <f t="shared" si="3"/>
        <v>845</v>
      </c>
      <c r="L277" s="38">
        <v>0.2</v>
      </c>
      <c r="N277" s="40"/>
    </row>
    <row r="278" spans="1:14" ht="15.75" customHeight="1">
      <c r="A278" s="33" t="s">
        <v>31</v>
      </c>
      <c r="B278" s="33">
        <v>1189833</v>
      </c>
      <c r="C278" s="34">
        <v>44515</v>
      </c>
      <c r="D278" s="33" t="s">
        <v>28</v>
      </c>
      <c r="E278" s="33" t="s">
        <v>29</v>
      </c>
      <c r="F278" s="33" t="s">
        <v>32</v>
      </c>
      <c r="G278" s="33" t="s">
        <v>17</v>
      </c>
      <c r="H278" s="35">
        <v>0.5</v>
      </c>
      <c r="I278" s="36">
        <v>8250</v>
      </c>
      <c r="J278" s="37">
        <f t="shared" si="2"/>
        <v>4125</v>
      </c>
      <c r="K278" s="37">
        <f t="shared" si="3"/>
        <v>1650</v>
      </c>
      <c r="L278" s="38">
        <v>0.4</v>
      </c>
      <c r="N278" s="40"/>
    </row>
    <row r="279" spans="1:14" ht="15.75" customHeight="1">
      <c r="A279" s="33" t="s">
        <v>31</v>
      </c>
      <c r="B279" s="33">
        <v>1189833</v>
      </c>
      <c r="C279" s="34">
        <v>44515</v>
      </c>
      <c r="D279" s="33" t="s">
        <v>28</v>
      </c>
      <c r="E279" s="33" t="s">
        <v>29</v>
      </c>
      <c r="F279" s="33" t="s">
        <v>32</v>
      </c>
      <c r="G279" s="33" t="s">
        <v>18</v>
      </c>
      <c r="H279" s="35">
        <v>0.55000000000000004</v>
      </c>
      <c r="I279" s="36">
        <v>8250</v>
      </c>
      <c r="J279" s="37">
        <f t="shared" si="2"/>
        <v>4537.5</v>
      </c>
      <c r="K279" s="37">
        <f t="shared" si="3"/>
        <v>1134.375</v>
      </c>
      <c r="L279" s="38">
        <v>0.25</v>
      </c>
      <c r="N279" s="40"/>
    </row>
    <row r="280" spans="1:14" ht="15.75" customHeight="1">
      <c r="A280" s="33" t="s">
        <v>31</v>
      </c>
      <c r="B280" s="33">
        <v>1189833</v>
      </c>
      <c r="C280" s="34">
        <v>44515</v>
      </c>
      <c r="D280" s="33" t="s">
        <v>28</v>
      </c>
      <c r="E280" s="33" t="s">
        <v>29</v>
      </c>
      <c r="F280" s="33" t="s">
        <v>32</v>
      </c>
      <c r="G280" s="33" t="s">
        <v>19</v>
      </c>
      <c r="H280" s="35">
        <v>0.5</v>
      </c>
      <c r="I280" s="36">
        <v>6750</v>
      </c>
      <c r="J280" s="37">
        <f t="shared" si="2"/>
        <v>3375</v>
      </c>
      <c r="K280" s="37">
        <f t="shared" si="3"/>
        <v>1350</v>
      </c>
      <c r="L280" s="38">
        <v>0.4</v>
      </c>
      <c r="N280" s="40"/>
    </row>
    <row r="281" spans="1:14" ht="15.75" customHeight="1">
      <c r="A281" s="33" t="s">
        <v>31</v>
      </c>
      <c r="B281" s="33">
        <v>1189833</v>
      </c>
      <c r="C281" s="34">
        <v>44515</v>
      </c>
      <c r="D281" s="33" t="s">
        <v>28</v>
      </c>
      <c r="E281" s="33" t="s">
        <v>29</v>
      </c>
      <c r="F281" s="33" t="s">
        <v>32</v>
      </c>
      <c r="G281" s="33" t="s">
        <v>20</v>
      </c>
      <c r="H281" s="35">
        <v>0.5</v>
      </c>
      <c r="I281" s="36">
        <v>6500</v>
      </c>
      <c r="J281" s="37">
        <f t="shared" si="2"/>
        <v>3250</v>
      </c>
      <c r="K281" s="37">
        <f t="shared" si="3"/>
        <v>1137.5</v>
      </c>
      <c r="L281" s="38">
        <v>0.35</v>
      </c>
      <c r="N281" s="40"/>
    </row>
    <row r="282" spans="1:14" ht="15.75" customHeight="1">
      <c r="A282" s="33" t="s">
        <v>31</v>
      </c>
      <c r="B282" s="33">
        <v>1189833</v>
      </c>
      <c r="C282" s="34">
        <v>44515</v>
      </c>
      <c r="D282" s="33" t="s">
        <v>28</v>
      </c>
      <c r="E282" s="33" t="s">
        <v>29</v>
      </c>
      <c r="F282" s="33" t="s">
        <v>32</v>
      </c>
      <c r="G282" s="33" t="s">
        <v>21</v>
      </c>
      <c r="H282" s="35">
        <v>0.6</v>
      </c>
      <c r="I282" s="36">
        <v>6000</v>
      </c>
      <c r="J282" s="37">
        <f t="shared" si="2"/>
        <v>3600</v>
      </c>
      <c r="K282" s="37">
        <f t="shared" si="3"/>
        <v>1980.0000000000002</v>
      </c>
      <c r="L282" s="38">
        <v>0.55000000000000004</v>
      </c>
      <c r="N282" s="40"/>
    </row>
    <row r="283" spans="1:14" ht="15.75" customHeight="1">
      <c r="A283" s="33" t="s">
        <v>31</v>
      </c>
      <c r="B283" s="33">
        <v>1189833</v>
      </c>
      <c r="C283" s="34">
        <v>44515</v>
      </c>
      <c r="D283" s="33" t="s">
        <v>28</v>
      </c>
      <c r="E283" s="33" t="s">
        <v>29</v>
      </c>
      <c r="F283" s="33" t="s">
        <v>32</v>
      </c>
      <c r="G283" s="33" t="s">
        <v>22</v>
      </c>
      <c r="H283" s="35">
        <v>0.65</v>
      </c>
      <c r="I283" s="36">
        <v>7000</v>
      </c>
      <c r="J283" s="37">
        <f t="shared" si="2"/>
        <v>4550</v>
      </c>
      <c r="K283" s="37">
        <f t="shared" si="3"/>
        <v>910</v>
      </c>
      <c r="L283" s="38">
        <v>0.2</v>
      </c>
      <c r="N283" s="40"/>
    </row>
    <row r="284" spans="1:14" ht="15.75" customHeight="1">
      <c r="A284" s="33" t="s">
        <v>31</v>
      </c>
      <c r="B284" s="33">
        <v>1189833</v>
      </c>
      <c r="C284" s="34">
        <v>44544</v>
      </c>
      <c r="D284" s="33" t="s">
        <v>28</v>
      </c>
      <c r="E284" s="33" t="s">
        <v>29</v>
      </c>
      <c r="F284" s="33" t="s">
        <v>32</v>
      </c>
      <c r="G284" s="33" t="s">
        <v>17</v>
      </c>
      <c r="H284" s="35">
        <v>0.5</v>
      </c>
      <c r="I284" s="36">
        <v>9000</v>
      </c>
      <c r="J284" s="37">
        <f t="shared" si="2"/>
        <v>4500</v>
      </c>
      <c r="K284" s="37">
        <f t="shared" si="3"/>
        <v>1800</v>
      </c>
      <c r="L284" s="38">
        <v>0.4</v>
      </c>
      <c r="N284" s="40"/>
    </row>
    <row r="285" spans="1:14" ht="15.75" customHeight="1">
      <c r="A285" s="33" t="s">
        <v>31</v>
      </c>
      <c r="B285" s="33">
        <v>1189833</v>
      </c>
      <c r="C285" s="34">
        <v>44544</v>
      </c>
      <c r="D285" s="33" t="s">
        <v>28</v>
      </c>
      <c r="E285" s="33" t="s">
        <v>29</v>
      </c>
      <c r="F285" s="33" t="s">
        <v>32</v>
      </c>
      <c r="G285" s="33" t="s">
        <v>18</v>
      </c>
      <c r="H285" s="35">
        <v>0.55000000000000004</v>
      </c>
      <c r="I285" s="36">
        <v>9000</v>
      </c>
      <c r="J285" s="37">
        <f t="shared" si="2"/>
        <v>4950</v>
      </c>
      <c r="K285" s="37">
        <f t="shared" si="3"/>
        <v>1237.5</v>
      </c>
      <c r="L285" s="38">
        <v>0.25</v>
      </c>
      <c r="N285" s="40"/>
    </row>
    <row r="286" spans="1:14" ht="15.75" customHeight="1">
      <c r="A286" s="33" t="s">
        <v>31</v>
      </c>
      <c r="B286" s="33">
        <v>1189833</v>
      </c>
      <c r="C286" s="34">
        <v>44544</v>
      </c>
      <c r="D286" s="33" t="s">
        <v>28</v>
      </c>
      <c r="E286" s="33" t="s">
        <v>29</v>
      </c>
      <c r="F286" s="33" t="s">
        <v>32</v>
      </c>
      <c r="G286" s="33" t="s">
        <v>19</v>
      </c>
      <c r="H286" s="35">
        <v>0.5</v>
      </c>
      <c r="I286" s="36">
        <v>7000</v>
      </c>
      <c r="J286" s="37">
        <f t="shared" si="2"/>
        <v>3500</v>
      </c>
      <c r="K286" s="37">
        <f t="shared" si="3"/>
        <v>1400</v>
      </c>
      <c r="L286" s="38">
        <v>0.4</v>
      </c>
      <c r="N286" s="40"/>
    </row>
    <row r="287" spans="1:14" ht="15.75" customHeight="1">
      <c r="A287" s="33" t="s">
        <v>31</v>
      </c>
      <c r="B287" s="33">
        <v>1189833</v>
      </c>
      <c r="C287" s="34">
        <v>44544</v>
      </c>
      <c r="D287" s="33" t="s">
        <v>28</v>
      </c>
      <c r="E287" s="33" t="s">
        <v>29</v>
      </c>
      <c r="F287" s="33" t="s">
        <v>32</v>
      </c>
      <c r="G287" s="33" t="s">
        <v>20</v>
      </c>
      <c r="H287" s="35">
        <v>0.5</v>
      </c>
      <c r="I287" s="36">
        <v>7000</v>
      </c>
      <c r="J287" s="37">
        <f t="shared" si="2"/>
        <v>3500</v>
      </c>
      <c r="K287" s="37">
        <f t="shared" si="3"/>
        <v>1225</v>
      </c>
      <c r="L287" s="38">
        <v>0.35</v>
      </c>
      <c r="N287" s="40"/>
    </row>
    <row r="288" spans="1:14" ht="15.75" customHeight="1">
      <c r="A288" s="33" t="s">
        <v>31</v>
      </c>
      <c r="B288" s="33">
        <v>1189833</v>
      </c>
      <c r="C288" s="34">
        <v>44544</v>
      </c>
      <c r="D288" s="33" t="s">
        <v>28</v>
      </c>
      <c r="E288" s="33" t="s">
        <v>29</v>
      </c>
      <c r="F288" s="33" t="s">
        <v>32</v>
      </c>
      <c r="G288" s="33" t="s">
        <v>21</v>
      </c>
      <c r="H288" s="35">
        <v>0.6</v>
      </c>
      <c r="I288" s="36">
        <v>6250</v>
      </c>
      <c r="J288" s="37">
        <f t="shared" si="2"/>
        <v>3750</v>
      </c>
      <c r="K288" s="37">
        <f t="shared" si="3"/>
        <v>2062.5</v>
      </c>
      <c r="L288" s="38">
        <v>0.55000000000000004</v>
      </c>
      <c r="N288" s="40"/>
    </row>
    <row r="289" spans="1:15" ht="15.75" customHeight="1">
      <c r="A289" s="33" t="s">
        <v>31</v>
      </c>
      <c r="B289" s="33">
        <v>1189833</v>
      </c>
      <c r="C289" s="34">
        <v>44544</v>
      </c>
      <c r="D289" s="33" t="s">
        <v>28</v>
      </c>
      <c r="E289" s="33" t="s">
        <v>29</v>
      </c>
      <c r="F289" s="33" t="s">
        <v>32</v>
      </c>
      <c r="G289" s="33" t="s">
        <v>22</v>
      </c>
      <c r="H289" s="35">
        <v>0.65</v>
      </c>
      <c r="I289" s="36">
        <v>7250</v>
      </c>
      <c r="J289" s="37">
        <f t="shared" si="2"/>
        <v>4712.5</v>
      </c>
      <c r="K289" s="37">
        <f t="shared" si="3"/>
        <v>942.5</v>
      </c>
      <c r="L289" s="38">
        <v>0.2</v>
      </c>
      <c r="N289" s="40"/>
    </row>
    <row r="290" spans="1:15" ht="15.75" customHeight="1">
      <c r="A290" s="33" t="s">
        <v>14</v>
      </c>
      <c r="B290" s="33">
        <v>1185732</v>
      </c>
      <c r="C290" s="34">
        <v>44211</v>
      </c>
      <c r="D290" s="33" t="s">
        <v>33</v>
      </c>
      <c r="E290" s="33" t="s">
        <v>34</v>
      </c>
      <c r="F290" s="33" t="s">
        <v>35</v>
      </c>
      <c r="G290" s="33" t="s">
        <v>17</v>
      </c>
      <c r="H290" s="35">
        <v>0.45</v>
      </c>
      <c r="I290" s="36">
        <v>4750</v>
      </c>
      <c r="J290" s="37">
        <f t="shared" si="2"/>
        <v>2137.5</v>
      </c>
      <c r="K290" s="37">
        <f t="shared" si="3"/>
        <v>855</v>
      </c>
      <c r="L290" s="38">
        <v>0.4</v>
      </c>
      <c r="N290" s="41"/>
      <c r="O290" s="39"/>
    </row>
    <row r="291" spans="1:15" ht="15.75" customHeight="1">
      <c r="A291" s="33" t="s">
        <v>14</v>
      </c>
      <c r="B291" s="33">
        <v>1185732</v>
      </c>
      <c r="C291" s="34">
        <v>44211</v>
      </c>
      <c r="D291" s="33" t="s">
        <v>33</v>
      </c>
      <c r="E291" s="33" t="s">
        <v>34</v>
      </c>
      <c r="F291" s="33" t="s">
        <v>35</v>
      </c>
      <c r="G291" s="33" t="s">
        <v>18</v>
      </c>
      <c r="H291" s="35">
        <v>0.45</v>
      </c>
      <c r="I291" s="36">
        <v>2750</v>
      </c>
      <c r="J291" s="37">
        <f t="shared" si="2"/>
        <v>1237.5</v>
      </c>
      <c r="K291" s="37">
        <f t="shared" si="3"/>
        <v>433.125</v>
      </c>
      <c r="L291" s="38">
        <v>0.35</v>
      </c>
      <c r="N291" s="41"/>
      <c r="O291" s="39"/>
    </row>
    <row r="292" spans="1:15" ht="15.75" customHeight="1">
      <c r="A292" s="33" t="s">
        <v>14</v>
      </c>
      <c r="B292" s="33">
        <v>1185732</v>
      </c>
      <c r="C292" s="34">
        <v>44211</v>
      </c>
      <c r="D292" s="33" t="s">
        <v>33</v>
      </c>
      <c r="E292" s="33" t="s">
        <v>34</v>
      </c>
      <c r="F292" s="33" t="s">
        <v>35</v>
      </c>
      <c r="G292" s="33" t="s">
        <v>19</v>
      </c>
      <c r="H292" s="35">
        <v>0.35000000000000003</v>
      </c>
      <c r="I292" s="36">
        <v>2750</v>
      </c>
      <c r="J292" s="37">
        <f t="shared" si="2"/>
        <v>962.50000000000011</v>
      </c>
      <c r="K292" s="37">
        <f t="shared" si="3"/>
        <v>336.875</v>
      </c>
      <c r="L292" s="38">
        <v>0.35</v>
      </c>
      <c r="N292" s="41"/>
      <c r="O292" s="39"/>
    </row>
    <row r="293" spans="1:15" ht="15.75" customHeight="1">
      <c r="A293" s="33" t="s">
        <v>14</v>
      </c>
      <c r="B293" s="33">
        <v>1185732</v>
      </c>
      <c r="C293" s="34">
        <v>44211</v>
      </c>
      <c r="D293" s="33" t="s">
        <v>33</v>
      </c>
      <c r="E293" s="33" t="s">
        <v>34</v>
      </c>
      <c r="F293" s="33" t="s">
        <v>35</v>
      </c>
      <c r="G293" s="33" t="s">
        <v>20</v>
      </c>
      <c r="H293" s="35">
        <v>0.4</v>
      </c>
      <c r="I293" s="36">
        <v>1250</v>
      </c>
      <c r="J293" s="37">
        <f t="shared" si="2"/>
        <v>500</v>
      </c>
      <c r="K293" s="37">
        <f t="shared" si="3"/>
        <v>200</v>
      </c>
      <c r="L293" s="38">
        <v>0.4</v>
      </c>
      <c r="N293" s="42"/>
      <c r="O293" s="39"/>
    </row>
    <row r="294" spans="1:15" ht="15.75" customHeight="1">
      <c r="A294" s="33" t="s">
        <v>14</v>
      </c>
      <c r="B294" s="33">
        <v>1185732</v>
      </c>
      <c r="C294" s="34">
        <v>44211</v>
      </c>
      <c r="D294" s="33" t="s">
        <v>33</v>
      </c>
      <c r="E294" s="33" t="s">
        <v>34</v>
      </c>
      <c r="F294" s="33" t="s">
        <v>35</v>
      </c>
      <c r="G294" s="33" t="s">
        <v>21</v>
      </c>
      <c r="H294" s="35">
        <v>0.54999999999999993</v>
      </c>
      <c r="I294" s="36">
        <v>1750</v>
      </c>
      <c r="J294" s="37">
        <f t="shared" si="2"/>
        <v>962.49999999999989</v>
      </c>
      <c r="K294" s="37">
        <f t="shared" si="3"/>
        <v>336.87499999999994</v>
      </c>
      <c r="L294" s="38">
        <v>0.35</v>
      </c>
      <c r="N294" s="42"/>
      <c r="O294" s="39"/>
    </row>
    <row r="295" spans="1:15" ht="15.75" customHeight="1">
      <c r="A295" s="33" t="s">
        <v>14</v>
      </c>
      <c r="B295" s="33">
        <v>1185732</v>
      </c>
      <c r="C295" s="34">
        <v>44211</v>
      </c>
      <c r="D295" s="33" t="s">
        <v>33</v>
      </c>
      <c r="E295" s="33" t="s">
        <v>34</v>
      </c>
      <c r="F295" s="33" t="s">
        <v>35</v>
      </c>
      <c r="G295" s="33" t="s">
        <v>22</v>
      </c>
      <c r="H295" s="35">
        <v>0.45</v>
      </c>
      <c r="I295" s="36">
        <v>2750</v>
      </c>
      <c r="J295" s="37">
        <f t="shared" si="2"/>
        <v>1237.5</v>
      </c>
      <c r="K295" s="37">
        <f t="shared" si="3"/>
        <v>618.75</v>
      </c>
      <c r="L295" s="38">
        <v>0.5</v>
      </c>
      <c r="N295" s="42"/>
      <c r="O295" s="39"/>
    </row>
    <row r="296" spans="1:15" ht="15.75" customHeight="1">
      <c r="A296" s="33" t="s">
        <v>14</v>
      </c>
      <c r="B296" s="33">
        <v>1185732</v>
      </c>
      <c r="C296" s="34">
        <v>44242</v>
      </c>
      <c r="D296" s="33" t="s">
        <v>33</v>
      </c>
      <c r="E296" s="33" t="s">
        <v>34</v>
      </c>
      <c r="F296" s="33" t="s">
        <v>35</v>
      </c>
      <c r="G296" s="33" t="s">
        <v>17</v>
      </c>
      <c r="H296" s="35">
        <v>0.45</v>
      </c>
      <c r="I296" s="36">
        <v>5250</v>
      </c>
      <c r="J296" s="37">
        <f t="shared" si="2"/>
        <v>2362.5</v>
      </c>
      <c r="K296" s="37">
        <f t="shared" si="3"/>
        <v>945</v>
      </c>
      <c r="L296" s="38">
        <v>0.4</v>
      </c>
      <c r="N296" s="42"/>
      <c r="O296" s="39"/>
    </row>
    <row r="297" spans="1:15" ht="15.75" customHeight="1">
      <c r="A297" s="33" t="s">
        <v>14</v>
      </c>
      <c r="B297" s="33">
        <v>1185732</v>
      </c>
      <c r="C297" s="34">
        <v>44242</v>
      </c>
      <c r="D297" s="33" t="s">
        <v>33</v>
      </c>
      <c r="E297" s="33" t="s">
        <v>34</v>
      </c>
      <c r="F297" s="33" t="s">
        <v>35</v>
      </c>
      <c r="G297" s="33" t="s">
        <v>18</v>
      </c>
      <c r="H297" s="35">
        <v>0.45</v>
      </c>
      <c r="I297" s="36">
        <v>1750</v>
      </c>
      <c r="J297" s="37">
        <f t="shared" si="2"/>
        <v>787.5</v>
      </c>
      <c r="K297" s="37">
        <f t="shared" si="3"/>
        <v>275.625</v>
      </c>
      <c r="L297" s="38">
        <v>0.35</v>
      </c>
      <c r="N297" s="42"/>
      <c r="O297" s="39"/>
    </row>
    <row r="298" spans="1:15" ht="15.75" customHeight="1">
      <c r="A298" s="33" t="s">
        <v>14</v>
      </c>
      <c r="B298" s="33">
        <v>1185732</v>
      </c>
      <c r="C298" s="34">
        <v>44242</v>
      </c>
      <c r="D298" s="33" t="s">
        <v>33</v>
      </c>
      <c r="E298" s="33" t="s">
        <v>34</v>
      </c>
      <c r="F298" s="33" t="s">
        <v>35</v>
      </c>
      <c r="G298" s="33" t="s">
        <v>19</v>
      </c>
      <c r="H298" s="35">
        <v>0.35000000000000003</v>
      </c>
      <c r="I298" s="36">
        <v>2250</v>
      </c>
      <c r="J298" s="37">
        <f t="shared" si="2"/>
        <v>787.50000000000011</v>
      </c>
      <c r="K298" s="37">
        <f t="shared" si="3"/>
        <v>275.625</v>
      </c>
      <c r="L298" s="38">
        <v>0.35</v>
      </c>
      <c r="N298" s="42"/>
      <c r="O298" s="39"/>
    </row>
    <row r="299" spans="1:15" ht="15.75" customHeight="1">
      <c r="A299" s="33" t="s">
        <v>14</v>
      </c>
      <c r="B299" s="33">
        <v>1185732</v>
      </c>
      <c r="C299" s="34">
        <v>44242</v>
      </c>
      <c r="D299" s="33" t="s">
        <v>33</v>
      </c>
      <c r="E299" s="33" t="s">
        <v>34</v>
      </c>
      <c r="F299" s="33" t="s">
        <v>35</v>
      </c>
      <c r="G299" s="33" t="s">
        <v>20</v>
      </c>
      <c r="H299" s="35">
        <v>0.4</v>
      </c>
      <c r="I299" s="36">
        <v>1000</v>
      </c>
      <c r="J299" s="37">
        <f t="shared" si="2"/>
        <v>400</v>
      </c>
      <c r="K299" s="37">
        <f t="shared" si="3"/>
        <v>160</v>
      </c>
      <c r="L299" s="38">
        <v>0.4</v>
      </c>
      <c r="N299" s="42"/>
      <c r="O299" s="39"/>
    </row>
    <row r="300" spans="1:15" ht="15.75" customHeight="1">
      <c r="A300" s="33" t="s">
        <v>14</v>
      </c>
      <c r="B300" s="33">
        <v>1185732</v>
      </c>
      <c r="C300" s="34">
        <v>44242</v>
      </c>
      <c r="D300" s="33" t="s">
        <v>33</v>
      </c>
      <c r="E300" s="33" t="s">
        <v>34</v>
      </c>
      <c r="F300" s="33" t="s">
        <v>35</v>
      </c>
      <c r="G300" s="33" t="s">
        <v>21</v>
      </c>
      <c r="H300" s="35">
        <v>0.54999999999999993</v>
      </c>
      <c r="I300" s="36">
        <v>1750</v>
      </c>
      <c r="J300" s="37">
        <f t="shared" si="2"/>
        <v>962.49999999999989</v>
      </c>
      <c r="K300" s="37">
        <f t="shared" si="3"/>
        <v>336.87499999999994</v>
      </c>
      <c r="L300" s="38">
        <v>0.35</v>
      </c>
      <c r="N300" s="42"/>
      <c r="O300" s="39"/>
    </row>
    <row r="301" spans="1:15" ht="15.75" customHeight="1">
      <c r="A301" s="33" t="s">
        <v>14</v>
      </c>
      <c r="B301" s="33">
        <v>1185732</v>
      </c>
      <c r="C301" s="34">
        <v>44242</v>
      </c>
      <c r="D301" s="33" t="s">
        <v>33</v>
      </c>
      <c r="E301" s="33" t="s">
        <v>34</v>
      </c>
      <c r="F301" s="33" t="s">
        <v>35</v>
      </c>
      <c r="G301" s="33" t="s">
        <v>22</v>
      </c>
      <c r="H301" s="35">
        <v>0.45</v>
      </c>
      <c r="I301" s="36">
        <v>2750</v>
      </c>
      <c r="J301" s="37">
        <f t="shared" si="2"/>
        <v>1237.5</v>
      </c>
      <c r="K301" s="37">
        <f t="shared" si="3"/>
        <v>618.75</v>
      </c>
      <c r="L301" s="38">
        <v>0.5</v>
      </c>
      <c r="N301" s="42"/>
      <c r="O301" s="39"/>
    </row>
    <row r="302" spans="1:15" ht="15.75" customHeight="1">
      <c r="A302" s="33" t="s">
        <v>14</v>
      </c>
      <c r="B302" s="33">
        <v>1185732</v>
      </c>
      <c r="C302" s="34">
        <v>44269</v>
      </c>
      <c r="D302" s="33" t="s">
        <v>33</v>
      </c>
      <c r="E302" s="33" t="s">
        <v>34</v>
      </c>
      <c r="F302" s="33" t="s">
        <v>35</v>
      </c>
      <c r="G302" s="33" t="s">
        <v>17</v>
      </c>
      <c r="H302" s="35">
        <v>0.5</v>
      </c>
      <c r="I302" s="36">
        <v>4950</v>
      </c>
      <c r="J302" s="37">
        <f t="shared" si="2"/>
        <v>2475</v>
      </c>
      <c r="K302" s="37">
        <f t="shared" si="3"/>
        <v>990</v>
      </c>
      <c r="L302" s="38">
        <v>0.4</v>
      </c>
      <c r="N302" s="42"/>
      <c r="O302" s="39"/>
    </row>
    <row r="303" spans="1:15" ht="15.75" customHeight="1">
      <c r="A303" s="33" t="s">
        <v>14</v>
      </c>
      <c r="B303" s="33">
        <v>1185732</v>
      </c>
      <c r="C303" s="34">
        <v>44269</v>
      </c>
      <c r="D303" s="33" t="s">
        <v>33</v>
      </c>
      <c r="E303" s="33" t="s">
        <v>34</v>
      </c>
      <c r="F303" s="33" t="s">
        <v>35</v>
      </c>
      <c r="G303" s="33" t="s">
        <v>18</v>
      </c>
      <c r="H303" s="35">
        <v>0.5</v>
      </c>
      <c r="I303" s="36">
        <v>2000</v>
      </c>
      <c r="J303" s="37">
        <f t="shared" si="2"/>
        <v>1000</v>
      </c>
      <c r="K303" s="37">
        <f t="shared" si="3"/>
        <v>350</v>
      </c>
      <c r="L303" s="38">
        <v>0.35</v>
      </c>
      <c r="N303" s="42"/>
      <c r="O303" s="39"/>
    </row>
    <row r="304" spans="1:15" ht="15.75" customHeight="1">
      <c r="A304" s="33" t="s">
        <v>14</v>
      </c>
      <c r="B304" s="33">
        <v>1185732</v>
      </c>
      <c r="C304" s="34">
        <v>44269</v>
      </c>
      <c r="D304" s="33" t="s">
        <v>33</v>
      </c>
      <c r="E304" s="33" t="s">
        <v>34</v>
      </c>
      <c r="F304" s="33" t="s">
        <v>35</v>
      </c>
      <c r="G304" s="33" t="s">
        <v>19</v>
      </c>
      <c r="H304" s="35">
        <v>0.4</v>
      </c>
      <c r="I304" s="36">
        <v>2250</v>
      </c>
      <c r="J304" s="37">
        <f t="shared" si="2"/>
        <v>900</v>
      </c>
      <c r="K304" s="37">
        <f t="shared" si="3"/>
        <v>315</v>
      </c>
      <c r="L304" s="38">
        <v>0.35</v>
      </c>
      <c r="N304" s="42"/>
      <c r="O304" s="39"/>
    </row>
    <row r="305" spans="1:15" ht="15.75" customHeight="1">
      <c r="A305" s="33" t="s">
        <v>14</v>
      </c>
      <c r="B305" s="33">
        <v>1185732</v>
      </c>
      <c r="C305" s="34">
        <v>44269</v>
      </c>
      <c r="D305" s="33" t="s">
        <v>33</v>
      </c>
      <c r="E305" s="33" t="s">
        <v>34</v>
      </c>
      <c r="F305" s="33" t="s">
        <v>35</v>
      </c>
      <c r="G305" s="33" t="s">
        <v>20</v>
      </c>
      <c r="H305" s="35">
        <v>0.45</v>
      </c>
      <c r="I305" s="36">
        <v>750</v>
      </c>
      <c r="J305" s="37">
        <f t="shared" si="2"/>
        <v>337.5</v>
      </c>
      <c r="K305" s="37">
        <f t="shared" si="3"/>
        <v>135</v>
      </c>
      <c r="L305" s="38">
        <v>0.4</v>
      </c>
      <c r="N305" s="42"/>
      <c r="O305" s="39"/>
    </row>
    <row r="306" spans="1:15" ht="15.75" customHeight="1">
      <c r="A306" s="33" t="s">
        <v>14</v>
      </c>
      <c r="B306" s="33">
        <v>1185732</v>
      </c>
      <c r="C306" s="34">
        <v>44269</v>
      </c>
      <c r="D306" s="33" t="s">
        <v>33</v>
      </c>
      <c r="E306" s="33" t="s">
        <v>34</v>
      </c>
      <c r="F306" s="33" t="s">
        <v>35</v>
      </c>
      <c r="G306" s="33" t="s">
        <v>21</v>
      </c>
      <c r="H306" s="35">
        <v>0.6</v>
      </c>
      <c r="I306" s="36">
        <v>1250</v>
      </c>
      <c r="J306" s="37">
        <f t="shared" si="2"/>
        <v>750</v>
      </c>
      <c r="K306" s="37">
        <f t="shared" si="3"/>
        <v>262.5</v>
      </c>
      <c r="L306" s="38">
        <v>0.35</v>
      </c>
      <c r="N306" s="42"/>
      <c r="O306" s="39"/>
    </row>
    <row r="307" spans="1:15" ht="15.75" customHeight="1">
      <c r="A307" s="33" t="s">
        <v>14</v>
      </c>
      <c r="B307" s="33">
        <v>1185732</v>
      </c>
      <c r="C307" s="34">
        <v>44269</v>
      </c>
      <c r="D307" s="33" t="s">
        <v>33</v>
      </c>
      <c r="E307" s="33" t="s">
        <v>34</v>
      </c>
      <c r="F307" s="33" t="s">
        <v>35</v>
      </c>
      <c r="G307" s="33" t="s">
        <v>22</v>
      </c>
      <c r="H307" s="35">
        <v>0.5</v>
      </c>
      <c r="I307" s="36">
        <v>2250</v>
      </c>
      <c r="J307" s="37">
        <f t="shared" si="2"/>
        <v>1125</v>
      </c>
      <c r="K307" s="37">
        <f t="shared" si="3"/>
        <v>562.5</v>
      </c>
      <c r="L307" s="38">
        <v>0.5</v>
      </c>
      <c r="N307" s="42"/>
      <c r="O307" s="39"/>
    </row>
    <row r="308" spans="1:15" ht="15.75" customHeight="1">
      <c r="A308" s="33" t="s">
        <v>14</v>
      </c>
      <c r="B308" s="33">
        <v>1185732</v>
      </c>
      <c r="C308" s="34">
        <v>44301</v>
      </c>
      <c r="D308" s="33" t="s">
        <v>33</v>
      </c>
      <c r="E308" s="33" t="s">
        <v>34</v>
      </c>
      <c r="F308" s="33" t="s">
        <v>35</v>
      </c>
      <c r="G308" s="33" t="s">
        <v>17</v>
      </c>
      <c r="H308" s="35">
        <v>0.5</v>
      </c>
      <c r="I308" s="36">
        <v>4500</v>
      </c>
      <c r="J308" s="37">
        <f t="shared" si="2"/>
        <v>2250</v>
      </c>
      <c r="K308" s="37">
        <f t="shared" si="3"/>
        <v>900</v>
      </c>
      <c r="L308" s="38">
        <v>0.4</v>
      </c>
      <c r="N308" s="42"/>
      <c r="O308" s="39"/>
    </row>
    <row r="309" spans="1:15" ht="15.75" customHeight="1">
      <c r="A309" s="33" t="s">
        <v>14</v>
      </c>
      <c r="B309" s="33">
        <v>1185732</v>
      </c>
      <c r="C309" s="34">
        <v>44301</v>
      </c>
      <c r="D309" s="33" t="s">
        <v>33</v>
      </c>
      <c r="E309" s="33" t="s">
        <v>34</v>
      </c>
      <c r="F309" s="33" t="s">
        <v>35</v>
      </c>
      <c r="G309" s="33" t="s">
        <v>18</v>
      </c>
      <c r="H309" s="35">
        <v>0.5</v>
      </c>
      <c r="I309" s="36">
        <v>1500</v>
      </c>
      <c r="J309" s="37">
        <f t="shared" si="2"/>
        <v>750</v>
      </c>
      <c r="K309" s="37">
        <f t="shared" si="3"/>
        <v>262.5</v>
      </c>
      <c r="L309" s="38">
        <v>0.35</v>
      </c>
      <c r="N309" s="42"/>
      <c r="O309" s="39"/>
    </row>
    <row r="310" spans="1:15" ht="15.75" customHeight="1">
      <c r="A310" s="33" t="s">
        <v>14</v>
      </c>
      <c r="B310" s="33">
        <v>1185732</v>
      </c>
      <c r="C310" s="34">
        <v>44301</v>
      </c>
      <c r="D310" s="33" t="s">
        <v>33</v>
      </c>
      <c r="E310" s="33" t="s">
        <v>34</v>
      </c>
      <c r="F310" s="33" t="s">
        <v>35</v>
      </c>
      <c r="G310" s="33" t="s">
        <v>19</v>
      </c>
      <c r="H310" s="35">
        <v>0.4</v>
      </c>
      <c r="I310" s="36">
        <v>1500</v>
      </c>
      <c r="J310" s="37">
        <f t="shared" si="2"/>
        <v>600</v>
      </c>
      <c r="K310" s="37">
        <f t="shared" si="3"/>
        <v>210</v>
      </c>
      <c r="L310" s="38">
        <v>0.35</v>
      </c>
      <c r="N310" s="42"/>
      <c r="O310" s="39"/>
    </row>
    <row r="311" spans="1:15" ht="15.75" customHeight="1">
      <c r="A311" s="33" t="s">
        <v>14</v>
      </c>
      <c r="B311" s="33">
        <v>1185732</v>
      </c>
      <c r="C311" s="34">
        <v>44301</v>
      </c>
      <c r="D311" s="33" t="s">
        <v>33</v>
      </c>
      <c r="E311" s="33" t="s">
        <v>34</v>
      </c>
      <c r="F311" s="33" t="s">
        <v>35</v>
      </c>
      <c r="G311" s="33" t="s">
        <v>20</v>
      </c>
      <c r="H311" s="35">
        <v>0.45</v>
      </c>
      <c r="I311" s="36">
        <v>750</v>
      </c>
      <c r="J311" s="37">
        <f t="shared" si="2"/>
        <v>337.5</v>
      </c>
      <c r="K311" s="37">
        <f t="shared" si="3"/>
        <v>135</v>
      </c>
      <c r="L311" s="38">
        <v>0.4</v>
      </c>
      <c r="N311" s="42"/>
      <c r="O311" s="39"/>
    </row>
    <row r="312" spans="1:15" ht="15.75" customHeight="1">
      <c r="A312" s="33" t="s">
        <v>14</v>
      </c>
      <c r="B312" s="33">
        <v>1185732</v>
      </c>
      <c r="C312" s="34">
        <v>44301</v>
      </c>
      <c r="D312" s="33" t="s">
        <v>33</v>
      </c>
      <c r="E312" s="33" t="s">
        <v>34</v>
      </c>
      <c r="F312" s="33" t="s">
        <v>35</v>
      </c>
      <c r="G312" s="33" t="s">
        <v>21</v>
      </c>
      <c r="H312" s="35">
        <v>0.6</v>
      </c>
      <c r="I312" s="36">
        <v>1000</v>
      </c>
      <c r="J312" s="37">
        <f t="shared" si="2"/>
        <v>600</v>
      </c>
      <c r="K312" s="37">
        <f t="shared" si="3"/>
        <v>210</v>
      </c>
      <c r="L312" s="38">
        <v>0.35</v>
      </c>
      <c r="N312" s="42"/>
      <c r="O312" s="39"/>
    </row>
    <row r="313" spans="1:15" ht="15.75" customHeight="1">
      <c r="A313" s="33" t="s">
        <v>14</v>
      </c>
      <c r="B313" s="33">
        <v>1185732</v>
      </c>
      <c r="C313" s="34">
        <v>44301</v>
      </c>
      <c r="D313" s="33" t="s">
        <v>33</v>
      </c>
      <c r="E313" s="33" t="s">
        <v>34</v>
      </c>
      <c r="F313" s="33" t="s">
        <v>35</v>
      </c>
      <c r="G313" s="33" t="s">
        <v>22</v>
      </c>
      <c r="H313" s="35">
        <v>0.5</v>
      </c>
      <c r="I313" s="36">
        <v>2250</v>
      </c>
      <c r="J313" s="37">
        <f t="shared" si="2"/>
        <v>1125</v>
      </c>
      <c r="K313" s="37">
        <f t="shared" si="3"/>
        <v>562.5</v>
      </c>
      <c r="L313" s="38">
        <v>0.5</v>
      </c>
      <c r="N313" s="42"/>
      <c r="O313" s="39"/>
    </row>
    <row r="314" spans="1:15" ht="15.75" customHeight="1">
      <c r="A314" s="33" t="s">
        <v>14</v>
      </c>
      <c r="B314" s="33">
        <v>1185732</v>
      </c>
      <c r="C314" s="34">
        <v>44332</v>
      </c>
      <c r="D314" s="33" t="s">
        <v>33</v>
      </c>
      <c r="E314" s="33" t="s">
        <v>34</v>
      </c>
      <c r="F314" s="33" t="s">
        <v>35</v>
      </c>
      <c r="G314" s="33" t="s">
        <v>17</v>
      </c>
      <c r="H314" s="35">
        <v>0.6</v>
      </c>
      <c r="I314" s="36">
        <v>4950</v>
      </c>
      <c r="J314" s="37">
        <f t="shared" si="2"/>
        <v>2970</v>
      </c>
      <c r="K314" s="37">
        <f t="shared" si="3"/>
        <v>1188</v>
      </c>
      <c r="L314" s="38">
        <v>0.4</v>
      </c>
      <c r="N314" s="42"/>
      <c r="O314" s="39"/>
    </row>
    <row r="315" spans="1:15" ht="15.75" customHeight="1">
      <c r="A315" s="33" t="s">
        <v>14</v>
      </c>
      <c r="B315" s="33">
        <v>1185732</v>
      </c>
      <c r="C315" s="34">
        <v>44332</v>
      </c>
      <c r="D315" s="33" t="s">
        <v>33</v>
      </c>
      <c r="E315" s="33" t="s">
        <v>34</v>
      </c>
      <c r="F315" s="33" t="s">
        <v>35</v>
      </c>
      <c r="G315" s="33" t="s">
        <v>18</v>
      </c>
      <c r="H315" s="35">
        <v>0.55000000000000004</v>
      </c>
      <c r="I315" s="36">
        <v>2000</v>
      </c>
      <c r="J315" s="37">
        <f t="shared" si="2"/>
        <v>1100</v>
      </c>
      <c r="K315" s="37">
        <f t="shared" si="3"/>
        <v>385</v>
      </c>
      <c r="L315" s="38">
        <v>0.35</v>
      </c>
      <c r="N315" s="42"/>
      <c r="O315" s="39"/>
    </row>
    <row r="316" spans="1:15" ht="15.75" customHeight="1">
      <c r="A316" s="33" t="s">
        <v>14</v>
      </c>
      <c r="B316" s="33">
        <v>1185732</v>
      </c>
      <c r="C316" s="34">
        <v>44332</v>
      </c>
      <c r="D316" s="33" t="s">
        <v>33</v>
      </c>
      <c r="E316" s="33" t="s">
        <v>34</v>
      </c>
      <c r="F316" s="33" t="s">
        <v>35</v>
      </c>
      <c r="G316" s="33" t="s">
        <v>19</v>
      </c>
      <c r="H316" s="35">
        <v>0.5</v>
      </c>
      <c r="I316" s="36">
        <v>1750</v>
      </c>
      <c r="J316" s="37">
        <f t="shared" si="2"/>
        <v>875</v>
      </c>
      <c r="K316" s="37">
        <f t="shared" si="3"/>
        <v>306.25</v>
      </c>
      <c r="L316" s="38">
        <v>0.35</v>
      </c>
      <c r="N316" s="42"/>
      <c r="O316" s="39"/>
    </row>
    <row r="317" spans="1:15" ht="15.75" customHeight="1">
      <c r="A317" s="33" t="s">
        <v>14</v>
      </c>
      <c r="B317" s="33">
        <v>1185732</v>
      </c>
      <c r="C317" s="34">
        <v>44332</v>
      </c>
      <c r="D317" s="33" t="s">
        <v>33</v>
      </c>
      <c r="E317" s="33" t="s">
        <v>34</v>
      </c>
      <c r="F317" s="33" t="s">
        <v>35</v>
      </c>
      <c r="G317" s="33" t="s">
        <v>20</v>
      </c>
      <c r="H317" s="35">
        <v>0.5</v>
      </c>
      <c r="I317" s="36">
        <v>1000</v>
      </c>
      <c r="J317" s="37">
        <f t="shared" si="2"/>
        <v>500</v>
      </c>
      <c r="K317" s="37">
        <f t="shared" si="3"/>
        <v>200</v>
      </c>
      <c r="L317" s="38">
        <v>0.4</v>
      </c>
      <c r="N317" s="42"/>
      <c r="O317" s="39"/>
    </row>
    <row r="318" spans="1:15" ht="15.75" customHeight="1">
      <c r="A318" s="33" t="s">
        <v>14</v>
      </c>
      <c r="B318" s="33">
        <v>1185732</v>
      </c>
      <c r="C318" s="34">
        <v>44332</v>
      </c>
      <c r="D318" s="33" t="s">
        <v>33</v>
      </c>
      <c r="E318" s="33" t="s">
        <v>34</v>
      </c>
      <c r="F318" s="33" t="s">
        <v>35</v>
      </c>
      <c r="G318" s="33" t="s">
        <v>21</v>
      </c>
      <c r="H318" s="35">
        <v>0.6</v>
      </c>
      <c r="I318" s="36">
        <v>1250</v>
      </c>
      <c r="J318" s="37">
        <f t="shared" si="2"/>
        <v>750</v>
      </c>
      <c r="K318" s="37">
        <f t="shared" si="3"/>
        <v>262.5</v>
      </c>
      <c r="L318" s="38">
        <v>0.35</v>
      </c>
      <c r="N318" s="42"/>
      <c r="O318" s="39"/>
    </row>
    <row r="319" spans="1:15" ht="15.75" customHeight="1">
      <c r="A319" s="33" t="s">
        <v>14</v>
      </c>
      <c r="B319" s="33">
        <v>1185732</v>
      </c>
      <c r="C319" s="34">
        <v>44332</v>
      </c>
      <c r="D319" s="33" t="s">
        <v>33</v>
      </c>
      <c r="E319" s="33" t="s">
        <v>34</v>
      </c>
      <c r="F319" s="33" t="s">
        <v>35</v>
      </c>
      <c r="G319" s="33" t="s">
        <v>22</v>
      </c>
      <c r="H319" s="35">
        <v>0.65</v>
      </c>
      <c r="I319" s="36">
        <v>2500</v>
      </c>
      <c r="J319" s="37">
        <f t="shared" si="2"/>
        <v>1625</v>
      </c>
      <c r="K319" s="37">
        <f t="shared" si="3"/>
        <v>812.5</v>
      </c>
      <c r="L319" s="38">
        <v>0.5</v>
      </c>
      <c r="N319" s="42"/>
      <c r="O319" s="39"/>
    </row>
    <row r="320" spans="1:15" ht="15.75" customHeight="1">
      <c r="A320" s="33" t="s">
        <v>14</v>
      </c>
      <c r="B320" s="33">
        <v>1185732</v>
      </c>
      <c r="C320" s="34">
        <v>44362</v>
      </c>
      <c r="D320" s="33" t="s">
        <v>33</v>
      </c>
      <c r="E320" s="33" t="s">
        <v>34</v>
      </c>
      <c r="F320" s="33" t="s">
        <v>35</v>
      </c>
      <c r="G320" s="33" t="s">
        <v>17</v>
      </c>
      <c r="H320" s="35">
        <v>0.5</v>
      </c>
      <c r="I320" s="36">
        <v>5000</v>
      </c>
      <c r="J320" s="37">
        <f t="shared" si="2"/>
        <v>2500</v>
      </c>
      <c r="K320" s="37">
        <f t="shared" si="3"/>
        <v>1000</v>
      </c>
      <c r="L320" s="38">
        <v>0.4</v>
      </c>
      <c r="N320" s="42"/>
      <c r="O320" s="39"/>
    </row>
    <row r="321" spans="1:15" ht="15.75" customHeight="1">
      <c r="A321" s="33" t="s">
        <v>14</v>
      </c>
      <c r="B321" s="33">
        <v>1185732</v>
      </c>
      <c r="C321" s="34">
        <v>44362</v>
      </c>
      <c r="D321" s="33" t="s">
        <v>33</v>
      </c>
      <c r="E321" s="33" t="s">
        <v>34</v>
      </c>
      <c r="F321" s="33" t="s">
        <v>35</v>
      </c>
      <c r="G321" s="33" t="s">
        <v>18</v>
      </c>
      <c r="H321" s="35">
        <v>0.45000000000000007</v>
      </c>
      <c r="I321" s="36">
        <v>2500</v>
      </c>
      <c r="J321" s="37">
        <f t="shared" si="2"/>
        <v>1125.0000000000002</v>
      </c>
      <c r="K321" s="37">
        <f t="shared" si="3"/>
        <v>393.75000000000006</v>
      </c>
      <c r="L321" s="38">
        <v>0.35</v>
      </c>
      <c r="N321" s="42"/>
      <c r="O321" s="39"/>
    </row>
    <row r="322" spans="1:15" ht="15.75" customHeight="1">
      <c r="A322" s="33" t="s">
        <v>14</v>
      </c>
      <c r="B322" s="33">
        <v>1185732</v>
      </c>
      <c r="C322" s="34">
        <v>44362</v>
      </c>
      <c r="D322" s="33" t="s">
        <v>33</v>
      </c>
      <c r="E322" s="33" t="s">
        <v>34</v>
      </c>
      <c r="F322" s="33" t="s">
        <v>35</v>
      </c>
      <c r="G322" s="33" t="s">
        <v>19</v>
      </c>
      <c r="H322" s="35">
        <v>0.4</v>
      </c>
      <c r="I322" s="36">
        <v>2000</v>
      </c>
      <c r="J322" s="37">
        <f t="shared" si="2"/>
        <v>800</v>
      </c>
      <c r="K322" s="37">
        <f t="shared" si="3"/>
        <v>280</v>
      </c>
      <c r="L322" s="38">
        <v>0.35</v>
      </c>
      <c r="N322" s="42"/>
      <c r="O322" s="39"/>
    </row>
    <row r="323" spans="1:15" ht="15.75" customHeight="1">
      <c r="A323" s="33" t="s">
        <v>14</v>
      </c>
      <c r="B323" s="33">
        <v>1185732</v>
      </c>
      <c r="C323" s="34">
        <v>44362</v>
      </c>
      <c r="D323" s="33" t="s">
        <v>33</v>
      </c>
      <c r="E323" s="33" t="s">
        <v>34</v>
      </c>
      <c r="F323" s="33" t="s">
        <v>35</v>
      </c>
      <c r="G323" s="33" t="s">
        <v>20</v>
      </c>
      <c r="H323" s="35">
        <v>0.4</v>
      </c>
      <c r="I323" s="36">
        <v>1750</v>
      </c>
      <c r="J323" s="37">
        <f t="shared" si="2"/>
        <v>700</v>
      </c>
      <c r="K323" s="37">
        <f t="shared" si="3"/>
        <v>280</v>
      </c>
      <c r="L323" s="38">
        <v>0.4</v>
      </c>
      <c r="N323" s="42"/>
      <c r="O323" s="39"/>
    </row>
    <row r="324" spans="1:15" ht="15.75" customHeight="1">
      <c r="A324" s="33" t="s">
        <v>14</v>
      </c>
      <c r="B324" s="33">
        <v>1185732</v>
      </c>
      <c r="C324" s="34">
        <v>44362</v>
      </c>
      <c r="D324" s="33" t="s">
        <v>33</v>
      </c>
      <c r="E324" s="33" t="s">
        <v>34</v>
      </c>
      <c r="F324" s="33" t="s">
        <v>35</v>
      </c>
      <c r="G324" s="33" t="s">
        <v>21</v>
      </c>
      <c r="H324" s="35">
        <v>0.5</v>
      </c>
      <c r="I324" s="36">
        <v>1750</v>
      </c>
      <c r="J324" s="37">
        <f t="shared" si="2"/>
        <v>875</v>
      </c>
      <c r="K324" s="37">
        <f t="shared" si="3"/>
        <v>306.25</v>
      </c>
      <c r="L324" s="38">
        <v>0.35</v>
      </c>
      <c r="N324" s="42"/>
      <c r="O324" s="39"/>
    </row>
    <row r="325" spans="1:15" ht="15.75" customHeight="1">
      <c r="A325" s="33" t="s">
        <v>14</v>
      </c>
      <c r="B325" s="33">
        <v>1185732</v>
      </c>
      <c r="C325" s="34">
        <v>44362</v>
      </c>
      <c r="D325" s="33" t="s">
        <v>33</v>
      </c>
      <c r="E325" s="33" t="s">
        <v>34</v>
      </c>
      <c r="F325" s="33" t="s">
        <v>35</v>
      </c>
      <c r="G325" s="33" t="s">
        <v>22</v>
      </c>
      <c r="H325" s="35">
        <v>0.55000000000000004</v>
      </c>
      <c r="I325" s="36">
        <v>3500</v>
      </c>
      <c r="J325" s="37">
        <f t="shared" si="2"/>
        <v>1925.0000000000002</v>
      </c>
      <c r="K325" s="37">
        <f t="shared" si="3"/>
        <v>962.50000000000011</v>
      </c>
      <c r="L325" s="38">
        <v>0.5</v>
      </c>
      <c r="N325" s="42"/>
      <c r="O325" s="39"/>
    </row>
    <row r="326" spans="1:15" ht="15.75" customHeight="1">
      <c r="A326" s="33" t="s">
        <v>14</v>
      </c>
      <c r="B326" s="33">
        <v>1185732</v>
      </c>
      <c r="C326" s="34">
        <v>44391</v>
      </c>
      <c r="D326" s="33" t="s">
        <v>33</v>
      </c>
      <c r="E326" s="33" t="s">
        <v>34</v>
      </c>
      <c r="F326" s="33" t="s">
        <v>35</v>
      </c>
      <c r="G326" s="33" t="s">
        <v>17</v>
      </c>
      <c r="H326" s="35">
        <v>0.5</v>
      </c>
      <c r="I326" s="36">
        <v>5750</v>
      </c>
      <c r="J326" s="37">
        <f t="shared" si="2"/>
        <v>2875</v>
      </c>
      <c r="K326" s="37">
        <f t="shared" si="3"/>
        <v>1150</v>
      </c>
      <c r="L326" s="38">
        <v>0.4</v>
      </c>
      <c r="N326" s="42"/>
      <c r="O326" s="39"/>
    </row>
    <row r="327" spans="1:15" ht="15.75" customHeight="1">
      <c r="A327" s="33" t="s">
        <v>14</v>
      </c>
      <c r="B327" s="33">
        <v>1185732</v>
      </c>
      <c r="C327" s="34">
        <v>44391</v>
      </c>
      <c r="D327" s="33" t="s">
        <v>33</v>
      </c>
      <c r="E327" s="33" t="s">
        <v>34</v>
      </c>
      <c r="F327" s="33" t="s">
        <v>35</v>
      </c>
      <c r="G327" s="33" t="s">
        <v>18</v>
      </c>
      <c r="H327" s="35">
        <v>0.45000000000000007</v>
      </c>
      <c r="I327" s="36">
        <v>3250</v>
      </c>
      <c r="J327" s="37">
        <f t="shared" si="2"/>
        <v>1462.5000000000002</v>
      </c>
      <c r="K327" s="37">
        <f t="shared" si="3"/>
        <v>511.87500000000006</v>
      </c>
      <c r="L327" s="38">
        <v>0.35</v>
      </c>
      <c r="N327" s="42"/>
      <c r="O327" s="39"/>
    </row>
    <row r="328" spans="1:15" ht="15.75" customHeight="1">
      <c r="A328" s="33" t="s">
        <v>14</v>
      </c>
      <c r="B328" s="33">
        <v>1185732</v>
      </c>
      <c r="C328" s="34">
        <v>44391</v>
      </c>
      <c r="D328" s="33" t="s">
        <v>33</v>
      </c>
      <c r="E328" s="33" t="s">
        <v>34</v>
      </c>
      <c r="F328" s="33" t="s">
        <v>35</v>
      </c>
      <c r="G328" s="33" t="s">
        <v>19</v>
      </c>
      <c r="H328" s="35">
        <v>0.4</v>
      </c>
      <c r="I328" s="36">
        <v>2500</v>
      </c>
      <c r="J328" s="37">
        <f t="shared" si="2"/>
        <v>1000</v>
      </c>
      <c r="K328" s="37">
        <f t="shared" si="3"/>
        <v>350</v>
      </c>
      <c r="L328" s="38">
        <v>0.35</v>
      </c>
      <c r="N328" s="42"/>
      <c r="O328" s="39"/>
    </row>
    <row r="329" spans="1:15" ht="15.75" customHeight="1">
      <c r="A329" s="33" t="s">
        <v>14</v>
      </c>
      <c r="B329" s="33">
        <v>1185732</v>
      </c>
      <c r="C329" s="34">
        <v>44391</v>
      </c>
      <c r="D329" s="33" t="s">
        <v>33</v>
      </c>
      <c r="E329" s="33" t="s">
        <v>34</v>
      </c>
      <c r="F329" s="33" t="s">
        <v>35</v>
      </c>
      <c r="G329" s="33" t="s">
        <v>20</v>
      </c>
      <c r="H329" s="35">
        <v>0.4</v>
      </c>
      <c r="I329" s="36">
        <v>2000</v>
      </c>
      <c r="J329" s="37">
        <f t="shared" si="2"/>
        <v>800</v>
      </c>
      <c r="K329" s="37">
        <f t="shared" si="3"/>
        <v>320</v>
      </c>
      <c r="L329" s="38">
        <v>0.4</v>
      </c>
      <c r="N329" s="42"/>
      <c r="O329" s="39"/>
    </row>
    <row r="330" spans="1:15" ht="15.75" customHeight="1">
      <c r="A330" s="33" t="s">
        <v>14</v>
      </c>
      <c r="B330" s="33">
        <v>1185732</v>
      </c>
      <c r="C330" s="34">
        <v>44391</v>
      </c>
      <c r="D330" s="33" t="s">
        <v>33</v>
      </c>
      <c r="E330" s="33" t="s">
        <v>34</v>
      </c>
      <c r="F330" s="33" t="s">
        <v>35</v>
      </c>
      <c r="G330" s="33" t="s">
        <v>21</v>
      </c>
      <c r="H330" s="35">
        <v>0.5</v>
      </c>
      <c r="I330" s="36">
        <v>2250</v>
      </c>
      <c r="J330" s="37">
        <f t="shared" si="2"/>
        <v>1125</v>
      </c>
      <c r="K330" s="37">
        <f t="shared" si="3"/>
        <v>393.75</v>
      </c>
      <c r="L330" s="38">
        <v>0.35</v>
      </c>
      <c r="N330" s="42"/>
      <c r="O330" s="39"/>
    </row>
    <row r="331" spans="1:15" ht="15.75" customHeight="1">
      <c r="A331" s="33" t="s">
        <v>14</v>
      </c>
      <c r="B331" s="33">
        <v>1185732</v>
      </c>
      <c r="C331" s="34">
        <v>44391</v>
      </c>
      <c r="D331" s="33" t="s">
        <v>33</v>
      </c>
      <c r="E331" s="33" t="s">
        <v>34</v>
      </c>
      <c r="F331" s="33" t="s">
        <v>35</v>
      </c>
      <c r="G331" s="33" t="s">
        <v>22</v>
      </c>
      <c r="H331" s="35">
        <v>0.55000000000000004</v>
      </c>
      <c r="I331" s="36">
        <v>4000</v>
      </c>
      <c r="J331" s="37">
        <f t="shared" si="2"/>
        <v>2200</v>
      </c>
      <c r="K331" s="37">
        <f t="shared" si="3"/>
        <v>1100</v>
      </c>
      <c r="L331" s="38">
        <v>0.5</v>
      </c>
      <c r="N331" s="42"/>
      <c r="O331" s="39"/>
    </row>
    <row r="332" spans="1:15" ht="15.75" customHeight="1">
      <c r="A332" s="33" t="s">
        <v>14</v>
      </c>
      <c r="B332" s="33">
        <v>1185732</v>
      </c>
      <c r="C332" s="34">
        <v>44423</v>
      </c>
      <c r="D332" s="33" t="s">
        <v>33</v>
      </c>
      <c r="E332" s="33" t="s">
        <v>34</v>
      </c>
      <c r="F332" s="33" t="s">
        <v>35</v>
      </c>
      <c r="G332" s="33" t="s">
        <v>17</v>
      </c>
      <c r="H332" s="35">
        <v>0.5</v>
      </c>
      <c r="I332" s="36">
        <v>5500</v>
      </c>
      <c r="J332" s="37">
        <f t="shared" si="2"/>
        <v>2750</v>
      </c>
      <c r="K332" s="37">
        <f t="shared" si="3"/>
        <v>1100</v>
      </c>
      <c r="L332" s="38">
        <v>0.4</v>
      </c>
      <c r="N332" s="42"/>
      <c r="O332" s="39"/>
    </row>
    <row r="333" spans="1:15" ht="15.75" customHeight="1">
      <c r="A333" s="33" t="s">
        <v>14</v>
      </c>
      <c r="B333" s="33">
        <v>1185732</v>
      </c>
      <c r="C333" s="34">
        <v>44423</v>
      </c>
      <c r="D333" s="33" t="s">
        <v>33</v>
      </c>
      <c r="E333" s="33" t="s">
        <v>34</v>
      </c>
      <c r="F333" s="33" t="s">
        <v>35</v>
      </c>
      <c r="G333" s="33" t="s">
        <v>18</v>
      </c>
      <c r="H333" s="35">
        <v>0.45000000000000007</v>
      </c>
      <c r="I333" s="36">
        <v>3250</v>
      </c>
      <c r="J333" s="37">
        <f t="shared" si="2"/>
        <v>1462.5000000000002</v>
      </c>
      <c r="K333" s="37">
        <f t="shared" si="3"/>
        <v>511.87500000000006</v>
      </c>
      <c r="L333" s="38">
        <v>0.35</v>
      </c>
      <c r="N333" s="42"/>
      <c r="O333" s="39"/>
    </row>
    <row r="334" spans="1:15" ht="15.75" customHeight="1">
      <c r="A334" s="33" t="s">
        <v>14</v>
      </c>
      <c r="B334" s="33">
        <v>1185732</v>
      </c>
      <c r="C334" s="34">
        <v>44423</v>
      </c>
      <c r="D334" s="33" t="s">
        <v>33</v>
      </c>
      <c r="E334" s="33" t="s">
        <v>34</v>
      </c>
      <c r="F334" s="33" t="s">
        <v>35</v>
      </c>
      <c r="G334" s="33" t="s">
        <v>19</v>
      </c>
      <c r="H334" s="35">
        <v>0.4</v>
      </c>
      <c r="I334" s="36">
        <v>2500</v>
      </c>
      <c r="J334" s="37">
        <f t="shared" si="2"/>
        <v>1000</v>
      </c>
      <c r="K334" s="37">
        <f t="shared" si="3"/>
        <v>350</v>
      </c>
      <c r="L334" s="38">
        <v>0.35</v>
      </c>
      <c r="N334" s="42"/>
      <c r="O334" s="39"/>
    </row>
    <row r="335" spans="1:15" ht="15.75" customHeight="1">
      <c r="A335" s="33" t="s">
        <v>14</v>
      </c>
      <c r="B335" s="33">
        <v>1185732</v>
      </c>
      <c r="C335" s="34">
        <v>44423</v>
      </c>
      <c r="D335" s="33" t="s">
        <v>33</v>
      </c>
      <c r="E335" s="33" t="s">
        <v>34</v>
      </c>
      <c r="F335" s="33" t="s">
        <v>35</v>
      </c>
      <c r="G335" s="33" t="s">
        <v>20</v>
      </c>
      <c r="H335" s="35">
        <v>0.4</v>
      </c>
      <c r="I335" s="36">
        <v>2250</v>
      </c>
      <c r="J335" s="37">
        <f t="shared" si="2"/>
        <v>900</v>
      </c>
      <c r="K335" s="37">
        <f t="shared" si="3"/>
        <v>360</v>
      </c>
      <c r="L335" s="38">
        <v>0.4</v>
      </c>
      <c r="N335" s="42"/>
      <c r="O335" s="39"/>
    </row>
    <row r="336" spans="1:15" ht="15.75" customHeight="1">
      <c r="A336" s="33" t="s">
        <v>14</v>
      </c>
      <c r="B336" s="33">
        <v>1185732</v>
      </c>
      <c r="C336" s="34">
        <v>44423</v>
      </c>
      <c r="D336" s="33" t="s">
        <v>33</v>
      </c>
      <c r="E336" s="33" t="s">
        <v>34</v>
      </c>
      <c r="F336" s="33" t="s">
        <v>35</v>
      </c>
      <c r="G336" s="33" t="s">
        <v>21</v>
      </c>
      <c r="H336" s="35">
        <v>0.5</v>
      </c>
      <c r="I336" s="36">
        <v>2000</v>
      </c>
      <c r="J336" s="37">
        <f t="shared" si="2"/>
        <v>1000</v>
      </c>
      <c r="K336" s="37">
        <f t="shared" si="3"/>
        <v>350</v>
      </c>
      <c r="L336" s="38">
        <v>0.35</v>
      </c>
      <c r="N336" s="42"/>
      <c r="O336" s="39"/>
    </row>
    <row r="337" spans="1:15" ht="15.75" customHeight="1">
      <c r="A337" s="33" t="s">
        <v>14</v>
      </c>
      <c r="B337" s="33">
        <v>1185732</v>
      </c>
      <c r="C337" s="34">
        <v>44423</v>
      </c>
      <c r="D337" s="33" t="s">
        <v>33</v>
      </c>
      <c r="E337" s="33" t="s">
        <v>34</v>
      </c>
      <c r="F337" s="33" t="s">
        <v>35</v>
      </c>
      <c r="G337" s="33" t="s">
        <v>22</v>
      </c>
      <c r="H337" s="35">
        <v>0.55000000000000004</v>
      </c>
      <c r="I337" s="36">
        <v>3750</v>
      </c>
      <c r="J337" s="37">
        <f t="shared" si="2"/>
        <v>2062.5</v>
      </c>
      <c r="K337" s="37">
        <f t="shared" si="3"/>
        <v>1031.25</v>
      </c>
      <c r="L337" s="38">
        <v>0.5</v>
      </c>
      <c r="N337" s="42"/>
      <c r="O337" s="39"/>
    </row>
    <row r="338" spans="1:15" ht="15.75" customHeight="1">
      <c r="A338" s="33" t="s">
        <v>14</v>
      </c>
      <c r="B338" s="33">
        <v>1185732</v>
      </c>
      <c r="C338" s="34">
        <v>44455</v>
      </c>
      <c r="D338" s="33" t="s">
        <v>33</v>
      </c>
      <c r="E338" s="33" t="s">
        <v>34</v>
      </c>
      <c r="F338" s="33" t="s">
        <v>35</v>
      </c>
      <c r="G338" s="33" t="s">
        <v>17</v>
      </c>
      <c r="H338" s="35">
        <v>0.5</v>
      </c>
      <c r="I338" s="36">
        <v>5000</v>
      </c>
      <c r="J338" s="37">
        <f t="shared" si="2"/>
        <v>2500</v>
      </c>
      <c r="K338" s="37">
        <f t="shared" si="3"/>
        <v>1000</v>
      </c>
      <c r="L338" s="38">
        <v>0.4</v>
      </c>
      <c r="N338" s="42"/>
      <c r="O338" s="39"/>
    </row>
    <row r="339" spans="1:15" ht="15.75" customHeight="1">
      <c r="A339" s="33" t="s">
        <v>14</v>
      </c>
      <c r="B339" s="33">
        <v>1185732</v>
      </c>
      <c r="C339" s="34">
        <v>44455</v>
      </c>
      <c r="D339" s="33" t="s">
        <v>33</v>
      </c>
      <c r="E339" s="33" t="s">
        <v>34</v>
      </c>
      <c r="F339" s="33" t="s">
        <v>35</v>
      </c>
      <c r="G339" s="33" t="s">
        <v>18</v>
      </c>
      <c r="H339" s="35">
        <v>0.45000000000000007</v>
      </c>
      <c r="I339" s="36">
        <v>3000</v>
      </c>
      <c r="J339" s="37">
        <f t="shared" si="2"/>
        <v>1350.0000000000002</v>
      </c>
      <c r="K339" s="37">
        <f t="shared" si="3"/>
        <v>472.50000000000006</v>
      </c>
      <c r="L339" s="38">
        <v>0.35</v>
      </c>
      <c r="N339" s="42"/>
      <c r="O339" s="39"/>
    </row>
    <row r="340" spans="1:15" ht="15.75" customHeight="1">
      <c r="A340" s="33" t="s">
        <v>14</v>
      </c>
      <c r="B340" s="33">
        <v>1185732</v>
      </c>
      <c r="C340" s="34">
        <v>44455</v>
      </c>
      <c r="D340" s="33" t="s">
        <v>33</v>
      </c>
      <c r="E340" s="33" t="s">
        <v>34</v>
      </c>
      <c r="F340" s="33" t="s">
        <v>35</v>
      </c>
      <c r="G340" s="33" t="s">
        <v>19</v>
      </c>
      <c r="H340" s="35">
        <v>0.4</v>
      </c>
      <c r="I340" s="36">
        <v>2000</v>
      </c>
      <c r="J340" s="37">
        <f t="shared" si="2"/>
        <v>800</v>
      </c>
      <c r="K340" s="37">
        <f t="shared" si="3"/>
        <v>280</v>
      </c>
      <c r="L340" s="38">
        <v>0.35</v>
      </c>
      <c r="N340" s="42"/>
      <c r="O340" s="39"/>
    </row>
    <row r="341" spans="1:15" ht="15.75" customHeight="1">
      <c r="A341" s="33" t="s">
        <v>14</v>
      </c>
      <c r="B341" s="33">
        <v>1185732</v>
      </c>
      <c r="C341" s="34">
        <v>44455</v>
      </c>
      <c r="D341" s="33" t="s">
        <v>33</v>
      </c>
      <c r="E341" s="33" t="s">
        <v>34</v>
      </c>
      <c r="F341" s="33" t="s">
        <v>35</v>
      </c>
      <c r="G341" s="33" t="s">
        <v>20</v>
      </c>
      <c r="H341" s="35">
        <v>0.4</v>
      </c>
      <c r="I341" s="36">
        <v>1750</v>
      </c>
      <c r="J341" s="37">
        <f t="shared" si="2"/>
        <v>700</v>
      </c>
      <c r="K341" s="37">
        <f t="shared" si="3"/>
        <v>280</v>
      </c>
      <c r="L341" s="38">
        <v>0.4</v>
      </c>
      <c r="N341" s="42"/>
      <c r="O341" s="39"/>
    </row>
    <row r="342" spans="1:15" ht="15.75" customHeight="1">
      <c r="A342" s="33" t="s">
        <v>14</v>
      </c>
      <c r="B342" s="33">
        <v>1185732</v>
      </c>
      <c r="C342" s="34">
        <v>44455</v>
      </c>
      <c r="D342" s="33" t="s">
        <v>33</v>
      </c>
      <c r="E342" s="33" t="s">
        <v>34</v>
      </c>
      <c r="F342" s="33" t="s">
        <v>35</v>
      </c>
      <c r="G342" s="33" t="s">
        <v>21</v>
      </c>
      <c r="H342" s="35">
        <v>0.5</v>
      </c>
      <c r="I342" s="36">
        <v>1750</v>
      </c>
      <c r="J342" s="37">
        <f t="shared" si="2"/>
        <v>875</v>
      </c>
      <c r="K342" s="37">
        <f t="shared" si="3"/>
        <v>306.25</v>
      </c>
      <c r="L342" s="38">
        <v>0.35</v>
      </c>
      <c r="N342" s="42"/>
      <c r="O342" s="39"/>
    </row>
    <row r="343" spans="1:15" ht="15.75" customHeight="1">
      <c r="A343" s="33" t="s">
        <v>14</v>
      </c>
      <c r="B343" s="33">
        <v>1185732</v>
      </c>
      <c r="C343" s="34">
        <v>44455</v>
      </c>
      <c r="D343" s="33" t="s">
        <v>33</v>
      </c>
      <c r="E343" s="33" t="s">
        <v>34</v>
      </c>
      <c r="F343" s="33" t="s">
        <v>35</v>
      </c>
      <c r="G343" s="33" t="s">
        <v>22</v>
      </c>
      <c r="H343" s="35">
        <v>0.55000000000000004</v>
      </c>
      <c r="I343" s="36">
        <v>2500</v>
      </c>
      <c r="J343" s="37">
        <f t="shared" si="2"/>
        <v>1375</v>
      </c>
      <c r="K343" s="37">
        <f t="shared" si="3"/>
        <v>687.5</v>
      </c>
      <c r="L343" s="38">
        <v>0.5</v>
      </c>
      <c r="N343" s="42"/>
      <c r="O343" s="39"/>
    </row>
    <row r="344" spans="1:15" ht="15.75" customHeight="1">
      <c r="A344" s="33" t="s">
        <v>14</v>
      </c>
      <c r="B344" s="33">
        <v>1185732</v>
      </c>
      <c r="C344" s="34">
        <v>44484</v>
      </c>
      <c r="D344" s="33" t="s">
        <v>33</v>
      </c>
      <c r="E344" s="33" t="s">
        <v>34</v>
      </c>
      <c r="F344" s="33" t="s">
        <v>35</v>
      </c>
      <c r="G344" s="33" t="s">
        <v>17</v>
      </c>
      <c r="H344" s="35">
        <v>0.6</v>
      </c>
      <c r="I344" s="36">
        <v>4250</v>
      </c>
      <c r="J344" s="37">
        <f t="shared" si="2"/>
        <v>2550</v>
      </c>
      <c r="K344" s="37">
        <f t="shared" si="3"/>
        <v>1020</v>
      </c>
      <c r="L344" s="38">
        <v>0.4</v>
      </c>
      <c r="N344" s="42"/>
      <c r="O344" s="39"/>
    </row>
    <row r="345" spans="1:15" ht="15.75" customHeight="1">
      <c r="A345" s="33" t="s">
        <v>14</v>
      </c>
      <c r="B345" s="33">
        <v>1185732</v>
      </c>
      <c r="C345" s="34">
        <v>44484</v>
      </c>
      <c r="D345" s="33" t="s">
        <v>33</v>
      </c>
      <c r="E345" s="33" t="s">
        <v>34</v>
      </c>
      <c r="F345" s="33" t="s">
        <v>35</v>
      </c>
      <c r="G345" s="33" t="s">
        <v>18</v>
      </c>
      <c r="H345" s="35">
        <v>0.5</v>
      </c>
      <c r="I345" s="36">
        <v>2500</v>
      </c>
      <c r="J345" s="37">
        <f t="shared" si="2"/>
        <v>1250</v>
      </c>
      <c r="K345" s="37">
        <f t="shared" si="3"/>
        <v>437.5</v>
      </c>
      <c r="L345" s="38">
        <v>0.35</v>
      </c>
      <c r="N345" s="42"/>
      <c r="O345" s="39"/>
    </row>
    <row r="346" spans="1:15" ht="15.75" customHeight="1">
      <c r="A346" s="33" t="s">
        <v>14</v>
      </c>
      <c r="B346" s="33">
        <v>1185732</v>
      </c>
      <c r="C346" s="34">
        <v>44484</v>
      </c>
      <c r="D346" s="33" t="s">
        <v>33</v>
      </c>
      <c r="E346" s="33" t="s">
        <v>34</v>
      </c>
      <c r="F346" s="33" t="s">
        <v>35</v>
      </c>
      <c r="G346" s="33" t="s">
        <v>19</v>
      </c>
      <c r="H346" s="35">
        <v>0.5</v>
      </c>
      <c r="I346" s="36">
        <v>1500</v>
      </c>
      <c r="J346" s="37">
        <f t="shared" si="2"/>
        <v>750</v>
      </c>
      <c r="K346" s="37">
        <f t="shared" si="3"/>
        <v>262.5</v>
      </c>
      <c r="L346" s="38">
        <v>0.35</v>
      </c>
      <c r="N346" s="42"/>
      <c r="O346" s="39"/>
    </row>
    <row r="347" spans="1:15" ht="15.75" customHeight="1">
      <c r="A347" s="33" t="s">
        <v>14</v>
      </c>
      <c r="B347" s="33">
        <v>1185732</v>
      </c>
      <c r="C347" s="34">
        <v>44484</v>
      </c>
      <c r="D347" s="33" t="s">
        <v>33</v>
      </c>
      <c r="E347" s="33" t="s">
        <v>34</v>
      </c>
      <c r="F347" s="33" t="s">
        <v>35</v>
      </c>
      <c r="G347" s="33" t="s">
        <v>20</v>
      </c>
      <c r="H347" s="35">
        <v>0.5</v>
      </c>
      <c r="I347" s="36">
        <v>1250</v>
      </c>
      <c r="J347" s="37">
        <f t="shared" si="2"/>
        <v>625</v>
      </c>
      <c r="K347" s="37">
        <f t="shared" si="3"/>
        <v>250</v>
      </c>
      <c r="L347" s="38">
        <v>0.4</v>
      </c>
      <c r="N347" s="42"/>
      <c r="O347" s="39"/>
    </row>
    <row r="348" spans="1:15" ht="15.75" customHeight="1">
      <c r="A348" s="33" t="s">
        <v>14</v>
      </c>
      <c r="B348" s="33">
        <v>1185732</v>
      </c>
      <c r="C348" s="34">
        <v>44484</v>
      </c>
      <c r="D348" s="33" t="s">
        <v>33</v>
      </c>
      <c r="E348" s="33" t="s">
        <v>34</v>
      </c>
      <c r="F348" s="33" t="s">
        <v>35</v>
      </c>
      <c r="G348" s="33" t="s">
        <v>21</v>
      </c>
      <c r="H348" s="35">
        <v>0.6</v>
      </c>
      <c r="I348" s="36">
        <v>1250</v>
      </c>
      <c r="J348" s="37">
        <f t="shared" si="2"/>
        <v>750</v>
      </c>
      <c r="K348" s="37">
        <f t="shared" si="3"/>
        <v>262.5</v>
      </c>
      <c r="L348" s="38">
        <v>0.35</v>
      </c>
      <c r="N348" s="42"/>
      <c r="O348" s="39"/>
    </row>
    <row r="349" spans="1:15" ht="15.75" customHeight="1">
      <c r="A349" s="33" t="s">
        <v>14</v>
      </c>
      <c r="B349" s="33">
        <v>1185732</v>
      </c>
      <c r="C349" s="34">
        <v>44484</v>
      </c>
      <c r="D349" s="33" t="s">
        <v>33</v>
      </c>
      <c r="E349" s="33" t="s">
        <v>34</v>
      </c>
      <c r="F349" s="33" t="s">
        <v>35</v>
      </c>
      <c r="G349" s="33" t="s">
        <v>22</v>
      </c>
      <c r="H349" s="35">
        <v>0.64999999999999991</v>
      </c>
      <c r="I349" s="36">
        <v>2500</v>
      </c>
      <c r="J349" s="37">
        <f t="shared" si="2"/>
        <v>1624.9999999999998</v>
      </c>
      <c r="K349" s="37">
        <f t="shared" si="3"/>
        <v>812.49999999999989</v>
      </c>
      <c r="L349" s="38">
        <v>0.5</v>
      </c>
      <c r="N349" s="42"/>
      <c r="O349" s="39"/>
    </row>
    <row r="350" spans="1:15" ht="15.75" customHeight="1">
      <c r="A350" s="33" t="s">
        <v>14</v>
      </c>
      <c r="B350" s="33">
        <v>1185732</v>
      </c>
      <c r="C350" s="34">
        <v>44515</v>
      </c>
      <c r="D350" s="33" t="s">
        <v>33</v>
      </c>
      <c r="E350" s="33" t="s">
        <v>34</v>
      </c>
      <c r="F350" s="33" t="s">
        <v>35</v>
      </c>
      <c r="G350" s="33" t="s">
        <v>17</v>
      </c>
      <c r="H350" s="35">
        <v>0.6</v>
      </c>
      <c r="I350" s="36">
        <v>4000</v>
      </c>
      <c r="J350" s="37">
        <f t="shared" si="2"/>
        <v>2400</v>
      </c>
      <c r="K350" s="37">
        <f t="shared" si="3"/>
        <v>960</v>
      </c>
      <c r="L350" s="38">
        <v>0.4</v>
      </c>
      <c r="N350" s="42"/>
      <c r="O350" s="39"/>
    </row>
    <row r="351" spans="1:15" ht="15.75" customHeight="1">
      <c r="A351" s="33" t="s">
        <v>14</v>
      </c>
      <c r="B351" s="33">
        <v>1185732</v>
      </c>
      <c r="C351" s="34">
        <v>44515</v>
      </c>
      <c r="D351" s="33" t="s">
        <v>33</v>
      </c>
      <c r="E351" s="33" t="s">
        <v>34</v>
      </c>
      <c r="F351" s="33" t="s">
        <v>35</v>
      </c>
      <c r="G351" s="33" t="s">
        <v>18</v>
      </c>
      <c r="H351" s="35">
        <v>0.5</v>
      </c>
      <c r="I351" s="36">
        <v>2500</v>
      </c>
      <c r="J351" s="37">
        <f t="shared" si="2"/>
        <v>1250</v>
      </c>
      <c r="K351" s="37">
        <f t="shared" si="3"/>
        <v>437.5</v>
      </c>
      <c r="L351" s="38">
        <v>0.35</v>
      </c>
      <c r="N351" s="42"/>
      <c r="O351" s="39"/>
    </row>
    <row r="352" spans="1:15" ht="15.75" customHeight="1">
      <c r="A352" s="33" t="s">
        <v>14</v>
      </c>
      <c r="B352" s="33">
        <v>1185732</v>
      </c>
      <c r="C352" s="34">
        <v>44515</v>
      </c>
      <c r="D352" s="33" t="s">
        <v>33</v>
      </c>
      <c r="E352" s="33" t="s">
        <v>34</v>
      </c>
      <c r="F352" s="33" t="s">
        <v>35</v>
      </c>
      <c r="G352" s="33" t="s">
        <v>19</v>
      </c>
      <c r="H352" s="35">
        <v>0.5</v>
      </c>
      <c r="I352" s="36">
        <v>1950</v>
      </c>
      <c r="J352" s="37">
        <f t="shared" si="2"/>
        <v>975</v>
      </c>
      <c r="K352" s="37">
        <f t="shared" si="3"/>
        <v>341.25</v>
      </c>
      <c r="L352" s="38">
        <v>0.35</v>
      </c>
      <c r="N352" s="42"/>
      <c r="O352" s="39"/>
    </row>
    <row r="353" spans="1:15" ht="15.75" customHeight="1">
      <c r="A353" s="33" t="s">
        <v>14</v>
      </c>
      <c r="B353" s="33">
        <v>1185732</v>
      </c>
      <c r="C353" s="34">
        <v>44515</v>
      </c>
      <c r="D353" s="33" t="s">
        <v>33</v>
      </c>
      <c r="E353" s="33" t="s">
        <v>34</v>
      </c>
      <c r="F353" s="33" t="s">
        <v>35</v>
      </c>
      <c r="G353" s="33" t="s">
        <v>20</v>
      </c>
      <c r="H353" s="35">
        <v>0.5</v>
      </c>
      <c r="I353" s="36">
        <v>1750</v>
      </c>
      <c r="J353" s="37">
        <f t="shared" si="2"/>
        <v>875</v>
      </c>
      <c r="K353" s="37">
        <f t="shared" si="3"/>
        <v>350</v>
      </c>
      <c r="L353" s="38">
        <v>0.4</v>
      </c>
      <c r="N353" s="42"/>
      <c r="O353" s="39"/>
    </row>
    <row r="354" spans="1:15" ht="15.75" customHeight="1">
      <c r="A354" s="33" t="s">
        <v>14</v>
      </c>
      <c r="B354" s="33">
        <v>1185732</v>
      </c>
      <c r="C354" s="34">
        <v>44515</v>
      </c>
      <c r="D354" s="33" t="s">
        <v>33</v>
      </c>
      <c r="E354" s="33" t="s">
        <v>34</v>
      </c>
      <c r="F354" s="33" t="s">
        <v>35</v>
      </c>
      <c r="G354" s="33" t="s">
        <v>21</v>
      </c>
      <c r="H354" s="35">
        <v>0.6</v>
      </c>
      <c r="I354" s="36">
        <v>1500</v>
      </c>
      <c r="J354" s="37">
        <f t="shared" si="2"/>
        <v>900</v>
      </c>
      <c r="K354" s="37">
        <f t="shared" si="3"/>
        <v>315</v>
      </c>
      <c r="L354" s="38">
        <v>0.35</v>
      </c>
      <c r="N354" s="42"/>
      <c r="O354" s="39"/>
    </row>
    <row r="355" spans="1:15" ht="15.75" customHeight="1">
      <c r="A355" s="33" t="s">
        <v>14</v>
      </c>
      <c r="B355" s="33">
        <v>1185732</v>
      </c>
      <c r="C355" s="34">
        <v>44515</v>
      </c>
      <c r="D355" s="33" t="s">
        <v>33</v>
      </c>
      <c r="E355" s="33" t="s">
        <v>34</v>
      </c>
      <c r="F355" s="33" t="s">
        <v>35</v>
      </c>
      <c r="G355" s="33" t="s">
        <v>22</v>
      </c>
      <c r="H355" s="35">
        <v>0.64999999999999991</v>
      </c>
      <c r="I355" s="36">
        <v>2500</v>
      </c>
      <c r="J355" s="37">
        <f t="shared" si="2"/>
        <v>1624.9999999999998</v>
      </c>
      <c r="K355" s="37">
        <f t="shared" si="3"/>
        <v>812.49999999999989</v>
      </c>
      <c r="L355" s="38">
        <v>0.5</v>
      </c>
      <c r="N355" s="42"/>
      <c r="O355" s="39"/>
    </row>
    <row r="356" spans="1:15" ht="15.75" customHeight="1">
      <c r="A356" s="33" t="s">
        <v>14</v>
      </c>
      <c r="B356" s="33">
        <v>1185732</v>
      </c>
      <c r="C356" s="34">
        <v>44544</v>
      </c>
      <c r="D356" s="33" t="s">
        <v>33</v>
      </c>
      <c r="E356" s="33" t="s">
        <v>34</v>
      </c>
      <c r="F356" s="33" t="s">
        <v>35</v>
      </c>
      <c r="G356" s="33" t="s">
        <v>17</v>
      </c>
      <c r="H356" s="35">
        <v>0.6</v>
      </c>
      <c r="I356" s="36">
        <v>5000</v>
      </c>
      <c r="J356" s="37">
        <f t="shared" si="2"/>
        <v>3000</v>
      </c>
      <c r="K356" s="37">
        <f t="shared" si="3"/>
        <v>1200</v>
      </c>
      <c r="L356" s="38">
        <v>0.4</v>
      </c>
      <c r="N356" s="42"/>
      <c r="O356" s="39"/>
    </row>
    <row r="357" spans="1:15" ht="15.75" customHeight="1">
      <c r="A357" s="33" t="s">
        <v>14</v>
      </c>
      <c r="B357" s="33">
        <v>1185732</v>
      </c>
      <c r="C357" s="34">
        <v>44544</v>
      </c>
      <c r="D357" s="33" t="s">
        <v>33</v>
      </c>
      <c r="E357" s="33" t="s">
        <v>34</v>
      </c>
      <c r="F357" s="33" t="s">
        <v>35</v>
      </c>
      <c r="G357" s="33" t="s">
        <v>18</v>
      </c>
      <c r="H357" s="35">
        <v>0.5</v>
      </c>
      <c r="I357" s="36">
        <v>3000</v>
      </c>
      <c r="J357" s="37">
        <f t="shared" si="2"/>
        <v>1500</v>
      </c>
      <c r="K357" s="37">
        <f t="shared" si="3"/>
        <v>525</v>
      </c>
      <c r="L357" s="38">
        <v>0.35</v>
      </c>
      <c r="N357" s="42"/>
      <c r="O357" s="39"/>
    </row>
    <row r="358" spans="1:15" ht="15.75" customHeight="1">
      <c r="A358" s="33" t="s">
        <v>14</v>
      </c>
      <c r="B358" s="33">
        <v>1185732</v>
      </c>
      <c r="C358" s="34">
        <v>44544</v>
      </c>
      <c r="D358" s="33" t="s">
        <v>33</v>
      </c>
      <c r="E358" s="33" t="s">
        <v>34</v>
      </c>
      <c r="F358" s="33" t="s">
        <v>35</v>
      </c>
      <c r="G358" s="33" t="s">
        <v>19</v>
      </c>
      <c r="H358" s="35">
        <v>0.5</v>
      </c>
      <c r="I358" s="36">
        <v>2500</v>
      </c>
      <c r="J358" s="37">
        <f t="shared" si="2"/>
        <v>1250</v>
      </c>
      <c r="K358" s="37">
        <f t="shared" si="3"/>
        <v>437.5</v>
      </c>
      <c r="L358" s="38">
        <v>0.35</v>
      </c>
      <c r="N358" s="42"/>
      <c r="O358" s="39"/>
    </row>
    <row r="359" spans="1:15" ht="15.75" customHeight="1">
      <c r="A359" s="33" t="s">
        <v>14</v>
      </c>
      <c r="B359" s="33">
        <v>1185732</v>
      </c>
      <c r="C359" s="34">
        <v>44544</v>
      </c>
      <c r="D359" s="33" t="s">
        <v>33</v>
      </c>
      <c r="E359" s="33" t="s">
        <v>34</v>
      </c>
      <c r="F359" s="33" t="s">
        <v>35</v>
      </c>
      <c r="G359" s="33" t="s">
        <v>20</v>
      </c>
      <c r="H359" s="35">
        <v>0.5</v>
      </c>
      <c r="I359" s="36">
        <v>2000</v>
      </c>
      <c r="J359" s="37">
        <f t="shared" si="2"/>
        <v>1000</v>
      </c>
      <c r="K359" s="37">
        <f t="shared" si="3"/>
        <v>400</v>
      </c>
      <c r="L359" s="38">
        <v>0.4</v>
      </c>
      <c r="N359" s="42"/>
      <c r="O359" s="39"/>
    </row>
    <row r="360" spans="1:15" ht="15.75" customHeight="1">
      <c r="A360" s="33" t="s">
        <v>14</v>
      </c>
      <c r="B360" s="33">
        <v>1185732</v>
      </c>
      <c r="C360" s="34">
        <v>44544</v>
      </c>
      <c r="D360" s="33" t="s">
        <v>33</v>
      </c>
      <c r="E360" s="33" t="s">
        <v>34</v>
      </c>
      <c r="F360" s="33" t="s">
        <v>35</v>
      </c>
      <c r="G360" s="33" t="s">
        <v>21</v>
      </c>
      <c r="H360" s="35">
        <v>0.6</v>
      </c>
      <c r="I360" s="36">
        <v>2000</v>
      </c>
      <c r="J360" s="37">
        <f t="shared" si="2"/>
        <v>1200</v>
      </c>
      <c r="K360" s="37">
        <f t="shared" si="3"/>
        <v>420</v>
      </c>
      <c r="L360" s="38">
        <v>0.35</v>
      </c>
      <c r="N360" s="42"/>
      <c r="O360" s="39"/>
    </row>
    <row r="361" spans="1:15" ht="15.75" customHeight="1">
      <c r="A361" s="33" t="s">
        <v>14</v>
      </c>
      <c r="B361" s="33">
        <v>1185732</v>
      </c>
      <c r="C361" s="34">
        <v>44544</v>
      </c>
      <c r="D361" s="33" t="s">
        <v>33</v>
      </c>
      <c r="E361" s="33" t="s">
        <v>34</v>
      </c>
      <c r="F361" s="33" t="s">
        <v>35</v>
      </c>
      <c r="G361" s="33" t="s">
        <v>22</v>
      </c>
      <c r="H361" s="35">
        <v>0.64999999999999991</v>
      </c>
      <c r="I361" s="36">
        <v>3000</v>
      </c>
      <c r="J361" s="37">
        <f t="shared" si="2"/>
        <v>1949.9999999999998</v>
      </c>
      <c r="K361" s="37">
        <f t="shared" si="3"/>
        <v>974.99999999999989</v>
      </c>
      <c r="L361" s="38">
        <v>0.5</v>
      </c>
      <c r="N361" s="42"/>
      <c r="O361" s="39"/>
    </row>
    <row r="362" spans="1:15" ht="15.75" customHeight="1">
      <c r="A362" s="33" t="s">
        <v>23</v>
      </c>
      <c r="B362" s="33">
        <v>1197831</v>
      </c>
      <c r="C362" s="34">
        <v>44198</v>
      </c>
      <c r="D362" s="33" t="s">
        <v>24</v>
      </c>
      <c r="E362" s="33" t="s">
        <v>25</v>
      </c>
      <c r="F362" s="33" t="s">
        <v>36</v>
      </c>
      <c r="G362" s="33" t="s">
        <v>17</v>
      </c>
      <c r="H362" s="35">
        <v>0.2</v>
      </c>
      <c r="I362" s="36">
        <v>7250</v>
      </c>
      <c r="J362" s="37">
        <f t="shared" si="2"/>
        <v>1450</v>
      </c>
      <c r="K362" s="37">
        <f t="shared" si="3"/>
        <v>435</v>
      </c>
      <c r="L362" s="38">
        <v>0.3</v>
      </c>
      <c r="N362" s="41"/>
      <c r="O362" s="39"/>
    </row>
    <row r="363" spans="1:15" ht="15.75" customHeight="1">
      <c r="A363" s="33" t="s">
        <v>23</v>
      </c>
      <c r="B363" s="33">
        <v>1197831</v>
      </c>
      <c r="C363" s="34">
        <v>44198</v>
      </c>
      <c r="D363" s="33" t="s">
        <v>24</v>
      </c>
      <c r="E363" s="33" t="s">
        <v>25</v>
      </c>
      <c r="F363" s="33" t="s">
        <v>36</v>
      </c>
      <c r="G363" s="33" t="s">
        <v>18</v>
      </c>
      <c r="H363" s="35">
        <v>0.3</v>
      </c>
      <c r="I363" s="36">
        <v>7250</v>
      </c>
      <c r="J363" s="37">
        <f t="shared" si="2"/>
        <v>2175</v>
      </c>
      <c r="K363" s="37">
        <f t="shared" si="3"/>
        <v>652.5</v>
      </c>
      <c r="L363" s="38">
        <v>0.3</v>
      </c>
      <c r="N363" s="41"/>
      <c r="O363" s="39"/>
    </row>
    <row r="364" spans="1:15" ht="15.75" customHeight="1">
      <c r="A364" s="33" t="s">
        <v>23</v>
      </c>
      <c r="B364" s="33">
        <v>1197831</v>
      </c>
      <c r="C364" s="34">
        <v>44198</v>
      </c>
      <c r="D364" s="33" t="s">
        <v>24</v>
      </c>
      <c r="E364" s="33" t="s">
        <v>25</v>
      </c>
      <c r="F364" s="33" t="s">
        <v>36</v>
      </c>
      <c r="G364" s="33" t="s">
        <v>19</v>
      </c>
      <c r="H364" s="35">
        <v>0.3</v>
      </c>
      <c r="I364" s="36">
        <v>5250</v>
      </c>
      <c r="J364" s="37">
        <f t="shared" si="2"/>
        <v>1575</v>
      </c>
      <c r="K364" s="37">
        <f t="shared" si="3"/>
        <v>472.5</v>
      </c>
      <c r="L364" s="38">
        <v>0.3</v>
      </c>
      <c r="N364" s="41"/>
      <c r="O364" s="39"/>
    </row>
    <row r="365" spans="1:15" ht="15.75" customHeight="1">
      <c r="A365" s="33" t="s">
        <v>23</v>
      </c>
      <c r="B365" s="33">
        <v>1197831</v>
      </c>
      <c r="C365" s="34">
        <v>44198</v>
      </c>
      <c r="D365" s="33" t="s">
        <v>24</v>
      </c>
      <c r="E365" s="33" t="s">
        <v>25</v>
      </c>
      <c r="F365" s="33" t="s">
        <v>36</v>
      </c>
      <c r="G365" s="33" t="s">
        <v>20</v>
      </c>
      <c r="H365" s="35">
        <v>0.35</v>
      </c>
      <c r="I365" s="36">
        <v>5250</v>
      </c>
      <c r="J365" s="37">
        <f t="shared" si="2"/>
        <v>1837.4999999999998</v>
      </c>
      <c r="K365" s="37">
        <f t="shared" si="3"/>
        <v>735</v>
      </c>
      <c r="L365" s="38">
        <v>0.4</v>
      </c>
      <c r="N365" s="41"/>
      <c r="O365" s="39"/>
    </row>
    <row r="366" spans="1:15" ht="15.75" customHeight="1">
      <c r="A366" s="33" t="s">
        <v>23</v>
      </c>
      <c r="B366" s="33">
        <v>1197831</v>
      </c>
      <c r="C366" s="34">
        <v>44198</v>
      </c>
      <c r="D366" s="33" t="s">
        <v>24</v>
      </c>
      <c r="E366" s="33" t="s">
        <v>25</v>
      </c>
      <c r="F366" s="33" t="s">
        <v>36</v>
      </c>
      <c r="G366" s="33" t="s">
        <v>21</v>
      </c>
      <c r="H366" s="35">
        <v>0.4</v>
      </c>
      <c r="I366" s="36">
        <v>3750</v>
      </c>
      <c r="J366" s="37">
        <f t="shared" si="2"/>
        <v>1500</v>
      </c>
      <c r="K366" s="37">
        <f t="shared" si="3"/>
        <v>375</v>
      </c>
      <c r="L366" s="38">
        <v>0.25</v>
      </c>
      <c r="N366" s="41"/>
      <c r="O366" s="39"/>
    </row>
    <row r="367" spans="1:15" ht="15.75" customHeight="1">
      <c r="A367" s="33" t="s">
        <v>23</v>
      </c>
      <c r="B367" s="33">
        <v>1197831</v>
      </c>
      <c r="C367" s="34">
        <v>44198</v>
      </c>
      <c r="D367" s="33" t="s">
        <v>24</v>
      </c>
      <c r="E367" s="33" t="s">
        <v>25</v>
      </c>
      <c r="F367" s="33" t="s">
        <v>36</v>
      </c>
      <c r="G367" s="33" t="s">
        <v>22</v>
      </c>
      <c r="H367" s="35">
        <v>0.35</v>
      </c>
      <c r="I367" s="36">
        <v>5250</v>
      </c>
      <c r="J367" s="37">
        <f t="shared" si="2"/>
        <v>1837.4999999999998</v>
      </c>
      <c r="K367" s="37">
        <f t="shared" si="3"/>
        <v>826.87499999999989</v>
      </c>
      <c r="L367" s="38">
        <v>0.45</v>
      </c>
      <c r="N367" s="41"/>
      <c r="O367" s="39"/>
    </row>
    <row r="368" spans="1:15" ht="15.75" customHeight="1">
      <c r="A368" s="33" t="s">
        <v>23</v>
      </c>
      <c r="B368" s="33">
        <v>1197831</v>
      </c>
      <c r="C368" s="34">
        <v>44228</v>
      </c>
      <c r="D368" s="33" t="s">
        <v>24</v>
      </c>
      <c r="E368" s="33" t="s">
        <v>25</v>
      </c>
      <c r="F368" s="33" t="s">
        <v>36</v>
      </c>
      <c r="G368" s="33" t="s">
        <v>17</v>
      </c>
      <c r="H368" s="35">
        <v>0.25</v>
      </c>
      <c r="I368" s="36">
        <v>6750</v>
      </c>
      <c r="J368" s="37">
        <f t="shared" si="2"/>
        <v>1687.5</v>
      </c>
      <c r="K368" s="37">
        <f t="shared" si="3"/>
        <v>506.25</v>
      </c>
      <c r="L368" s="38">
        <v>0.3</v>
      </c>
      <c r="N368" s="41"/>
      <c r="O368" s="39"/>
    </row>
    <row r="369" spans="1:15" ht="15.75" customHeight="1">
      <c r="A369" s="33" t="s">
        <v>23</v>
      </c>
      <c r="B369" s="33">
        <v>1197831</v>
      </c>
      <c r="C369" s="34">
        <v>44228</v>
      </c>
      <c r="D369" s="33" t="s">
        <v>24</v>
      </c>
      <c r="E369" s="33" t="s">
        <v>25</v>
      </c>
      <c r="F369" s="33" t="s">
        <v>36</v>
      </c>
      <c r="G369" s="33" t="s">
        <v>18</v>
      </c>
      <c r="H369" s="35">
        <v>0.35</v>
      </c>
      <c r="I369" s="36">
        <v>6500</v>
      </c>
      <c r="J369" s="37">
        <f t="shared" si="2"/>
        <v>2275</v>
      </c>
      <c r="K369" s="37">
        <f t="shared" si="3"/>
        <v>682.5</v>
      </c>
      <c r="L369" s="38">
        <v>0.3</v>
      </c>
      <c r="N369" s="41"/>
      <c r="O369" s="39"/>
    </row>
    <row r="370" spans="1:15" ht="15.75" customHeight="1">
      <c r="A370" s="33" t="s">
        <v>23</v>
      </c>
      <c r="B370" s="33">
        <v>1197831</v>
      </c>
      <c r="C370" s="34">
        <v>44228</v>
      </c>
      <c r="D370" s="33" t="s">
        <v>24</v>
      </c>
      <c r="E370" s="33" t="s">
        <v>25</v>
      </c>
      <c r="F370" s="33" t="s">
        <v>36</v>
      </c>
      <c r="G370" s="33" t="s">
        <v>19</v>
      </c>
      <c r="H370" s="35">
        <v>0.35</v>
      </c>
      <c r="I370" s="36">
        <v>4750</v>
      </c>
      <c r="J370" s="37">
        <f t="shared" si="2"/>
        <v>1662.5</v>
      </c>
      <c r="K370" s="37">
        <f t="shared" si="3"/>
        <v>498.75</v>
      </c>
      <c r="L370" s="38">
        <v>0.3</v>
      </c>
      <c r="N370" s="41"/>
      <c r="O370" s="39"/>
    </row>
    <row r="371" spans="1:15" ht="15.75" customHeight="1">
      <c r="A371" s="33" t="s">
        <v>23</v>
      </c>
      <c r="B371" s="33">
        <v>1197831</v>
      </c>
      <c r="C371" s="34">
        <v>44228</v>
      </c>
      <c r="D371" s="33" t="s">
        <v>24</v>
      </c>
      <c r="E371" s="33" t="s">
        <v>25</v>
      </c>
      <c r="F371" s="33" t="s">
        <v>36</v>
      </c>
      <c r="G371" s="33" t="s">
        <v>20</v>
      </c>
      <c r="H371" s="35">
        <v>0.35</v>
      </c>
      <c r="I371" s="36">
        <v>4250</v>
      </c>
      <c r="J371" s="37">
        <f t="shared" si="2"/>
        <v>1487.5</v>
      </c>
      <c r="K371" s="37">
        <f t="shared" si="3"/>
        <v>595</v>
      </c>
      <c r="L371" s="38">
        <v>0.4</v>
      </c>
      <c r="N371" s="41"/>
      <c r="O371" s="39"/>
    </row>
    <row r="372" spans="1:15" ht="15.75" customHeight="1">
      <c r="A372" s="33" t="s">
        <v>23</v>
      </c>
      <c r="B372" s="33">
        <v>1197831</v>
      </c>
      <c r="C372" s="34">
        <v>44228</v>
      </c>
      <c r="D372" s="33" t="s">
        <v>24</v>
      </c>
      <c r="E372" s="33" t="s">
        <v>25</v>
      </c>
      <c r="F372" s="33" t="s">
        <v>36</v>
      </c>
      <c r="G372" s="33" t="s">
        <v>21</v>
      </c>
      <c r="H372" s="35">
        <v>0.4</v>
      </c>
      <c r="I372" s="36">
        <v>3000</v>
      </c>
      <c r="J372" s="37">
        <f t="shared" si="2"/>
        <v>1200</v>
      </c>
      <c r="K372" s="37">
        <f t="shared" si="3"/>
        <v>300</v>
      </c>
      <c r="L372" s="38">
        <v>0.25</v>
      </c>
      <c r="N372" s="41"/>
      <c r="O372" s="39"/>
    </row>
    <row r="373" spans="1:15" ht="15.75" customHeight="1">
      <c r="A373" s="33" t="s">
        <v>23</v>
      </c>
      <c r="B373" s="33">
        <v>1197831</v>
      </c>
      <c r="C373" s="34">
        <v>44228</v>
      </c>
      <c r="D373" s="33" t="s">
        <v>24</v>
      </c>
      <c r="E373" s="33" t="s">
        <v>25</v>
      </c>
      <c r="F373" s="33" t="s">
        <v>36</v>
      </c>
      <c r="G373" s="33" t="s">
        <v>22</v>
      </c>
      <c r="H373" s="35">
        <v>0.35</v>
      </c>
      <c r="I373" s="36">
        <v>5000</v>
      </c>
      <c r="J373" s="37">
        <f t="shared" si="2"/>
        <v>1750</v>
      </c>
      <c r="K373" s="37">
        <f t="shared" si="3"/>
        <v>787.5</v>
      </c>
      <c r="L373" s="38">
        <v>0.45</v>
      </c>
      <c r="N373" s="41"/>
      <c r="O373" s="39"/>
    </row>
    <row r="374" spans="1:15" ht="15.75" customHeight="1">
      <c r="A374" s="33" t="s">
        <v>23</v>
      </c>
      <c r="B374" s="33">
        <v>1197831</v>
      </c>
      <c r="C374" s="34">
        <v>44258</v>
      </c>
      <c r="D374" s="33" t="s">
        <v>24</v>
      </c>
      <c r="E374" s="33" t="s">
        <v>25</v>
      </c>
      <c r="F374" s="33" t="s">
        <v>36</v>
      </c>
      <c r="G374" s="33" t="s">
        <v>17</v>
      </c>
      <c r="H374" s="35">
        <v>0.3</v>
      </c>
      <c r="I374" s="36">
        <v>6750</v>
      </c>
      <c r="J374" s="37">
        <f t="shared" si="2"/>
        <v>2025</v>
      </c>
      <c r="K374" s="37">
        <f t="shared" si="3"/>
        <v>708.75</v>
      </c>
      <c r="L374" s="38">
        <v>0.35</v>
      </c>
      <c r="N374" s="41"/>
      <c r="O374" s="39"/>
    </row>
    <row r="375" spans="1:15" ht="15.75" customHeight="1">
      <c r="A375" s="33" t="s">
        <v>23</v>
      </c>
      <c r="B375" s="33">
        <v>1197831</v>
      </c>
      <c r="C375" s="34">
        <v>44258</v>
      </c>
      <c r="D375" s="33" t="s">
        <v>24</v>
      </c>
      <c r="E375" s="33" t="s">
        <v>25</v>
      </c>
      <c r="F375" s="33" t="s">
        <v>36</v>
      </c>
      <c r="G375" s="33" t="s">
        <v>18</v>
      </c>
      <c r="H375" s="35">
        <v>0.4</v>
      </c>
      <c r="I375" s="36">
        <v>6750</v>
      </c>
      <c r="J375" s="37">
        <f t="shared" si="2"/>
        <v>2700</v>
      </c>
      <c r="K375" s="37">
        <f t="shared" si="3"/>
        <v>944.99999999999989</v>
      </c>
      <c r="L375" s="38">
        <v>0.35</v>
      </c>
      <c r="N375" s="41"/>
      <c r="O375" s="39"/>
    </row>
    <row r="376" spans="1:15" ht="15.75" customHeight="1">
      <c r="A376" s="33" t="s">
        <v>23</v>
      </c>
      <c r="B376" s="33">
        <v>1197831</v>
      </c>
      <c r="C376" s="34">
        <v>44258</v>
      </c>
      <c r="D376" s="33" t="s">
        <v>24</v>
      </c>
      <c r="E376" s="33" t="s">
        <v>25</v>
      </c>
      <c r="F376" s="33" t="s">
        <v>36</v>
      </c>
      <c r="G376" s="33" t="s">
        <v>19</v>
      </c>
      <c r="H376" s="35">
        <v>0.3</v>
      </c>
      <c r="I376" s="36">
        <v>5000</v>
      </c>
      <c r="J376" s="37">
        <f t="shared" si="2"/>
        <v>1500</v>
      </c>
      <c r="K376" s="37">
        <f t="shared" si="3"/>
        <v>525</v>
      </c>
      <c r="L376" s="38">
        <v>0.35</v>
      </c>
      <c r="N376" s="41"/>
      <c r="O376" s="39"/>
    </row>
    <row r="377" spans="1:15" ht="15.75" customHeight="1">
      <c r="A377" s="33" t="s">
        <v>23</v>
      </c>
      <c r="B377" s="33">
        <v>1197831</v>
      </c>
      <c r="C377" s="34">
        <v>44258</v>
      </c>
      <c r="D377" s="33" t="s">
        <v>24</v>
      </c>
      <c r="E377" s="33" t="s">
        <v>25</v>
      </c>
      <c r="F377" s="33" t="s">
        <v>36</v>
      </c>
      <c r="G377" s="33" t="s">
        <v>20</v>
      </c>
      <c r="H377" s="35">
        <v>0.35000000000000003</v>
      </c>
      <c r="I377" s="36">
        <v>4000</v>
      </c>
      <c r="J377" s="37">
        <f t="shared" si="2"/>
        <v>1400.0000000000002</v>
      </c>
      <c r="K377" s="37">
        <f t="shared" si="3"/>
        <v>630.00000000000011</v>
      </c>
      <c r="L377" s="38">
        <v>0.45</v>
      </c>
      <c r="N377" s="41"/>
      <c r="O377" s="39"/>
    </row>
    <row r="378" spans="1:15" ht="15.75" customHeight="1">
      <c r="A378" s="33" t="s">
        <v>23</v>
      </c>
      <c r="B378" s="33">
        <v>1197831</v>
      </c>
      <c r="C378" s="34">
        <v>44258</v>
      </c>
      <c r="D378" s="33" t="s">
        <v>24</v>
      </c>
      <c r="E378" s="33" t="s">
        <v>25</v>
      </c>
      <c r="F378" s="33" t="s">
        <v>36</v>
      </c>
      <c r="G378" s="33" t="s">
        <v>21</v>
      </c>
      <c r="H378" s="35">
        <v>0.4</v>
      </c>
      <c r="I378" s="36">
        <v>3000</v>
      </c>
      <c r="J378" s="37">
        <f t="shared" si="2"/>
        <v>1200</v>
      </c>
      <c r="K378" s="37">
        <f t="shared" si="3"/>
        <v>360</v>
      </c>
      <c r="L378" s="38">
        <v>0.3</v>
      </c>
      <c r="N378" s="41"/>
      <c r="O378" s="39"/>
    </row>
    <row r="379" spans="1:15" ht="15.75" customHeight="1">
      <c r="A379" s="33" t="s">
        <v>23</v>
      </c>
      <c r="B379" s="33">
        <v>1197831</v>
      </c>
      <c r="C379" s="34">
        <v>44258</v>
      </c>
      <c r="D379" s="33" t="s">
        <v>24</v>
      </c>
      <c r="E379" s="33" t="s">
        <v>25</v>
      </c>
      <c r="F379" s="33" t="s">
        <v>36</v>
      </c>
      <c r="G379" s="33" t="s">
        <v>22</v>
      </c>
      <c r="H379" s="35">
        <v>0.35000000000000003</v>
      </c>
      <c r="I379" s="36">
        <v>4500</v>
      </c>
      <c r="J379" s="37">
        <f t="shared" si="2"/>
        <v>1575.0000000000002</v>
      </c>
      <c r="K379" s="37">
        <f t="shared" si="3"/>
        <v>787.50000000000011</v>
      </c>
      <c r="L379" s="38">
        <v>0.5</v>
      </c>
      <c r="N379" s="41"/>
      <c r="O379" s="39"/>
    </row>
    <row r="380" spans="1:15" ht="15.75" customHeight="1">
      <c r="A380" s="33" t="s">
        <v>23</v>
      </c>
      <c r="B380" s="33">
        <v>1197831</v>
      </c>
      <c r="C380" s="34">
        <v>44288</v>
      </c>
      <c r="D380" s="33" t="s">
        <v>24</v>
      </c>
      <c r="E380" s="33" t="s">
        <v>25</v>
      </c>
      <c r="F380" s="33" t="s">
        <v>36</v>
      </c>
      <c r="G380" s="33" t="s">
        <v>17</v>
      </c>
      <c r="H380" s="35">
        <v>0.19999999999999998</v>
      </c>
      <c r="I380" s="36">
        <v>7000</v>
      </c>
      <c r="J380" s="37">
        <f t="shared" si="2"/>
        <v>1399.9999999999998</v>
      </c>
      <c r="K380" s="37">
        <f t="shared" si="3"/>
        <v>489.99999999999989</v>
      </c>
      <c r="L380" s="38">
        <v>0.35</v>
      </c>
      <c r="N380" s="41"/>
      <c r="O380" s="39"/>
    </row>
    <row r="381" spans="1:15" ht="15.75" customHeight="1">
      <c r="A381" s="33" t="s">
        <v>23</v>
      </c>
      <c r="B381" s="33">
        <v>1197831</v>
      </c>
      <c r="C381" s="34">
        <v>44288</v>
      </c>
      <c r="D381" s="33" t="s">
        <v>24</v>
      </c>
      <c r="E381" s="33" t="s">
        <v>25</v>
      </c>
      <c r="F381" s="33" t="s">
        <v>36</v>
      </c>
      <c r="G381" s="33" t="s">
        <v>18</v>
      </c>
      <c r="H381" s="35">
        <v>0.30000000000000004</v>
      </c>
      <c r="I381" s="36">
        <v>7000</v>
      </c>
      <c r="J381" s="37">
        <f t="shared" si="2"/>
        <v>2100.0000000000005</v>
      </c>
      <c r="K381" s="37">
        <f t="shared" si="3"/>
        <v>735.00000000000011</v>
      </c>
      <c r="L381" s="38">
        <v>0.35</v>
      </c>
      <c r="N381" s="41"/>
      <c r="O381" s="39"/>
    </row>
    <row r="382" spans="1:15" ht="15.75" customHeight="1">
      <c r="A382" s="33" t="s">
        <v>23</v>
      </c>
      <c r="B382" s="33">
        <v>1197831</v>
      </c>
      <c r="C382" s="34">
        <v>44288</v>
      </c>
      <c r="D382" s="33" t="s">
        <v>24</v>
      </c>
      <c r="E382" s="33" t="s">
        <v>25</v>
      </c>
      <c r="F382" s="33" t="s">
        <v>36</v>
      </c>
      <c r="G382" s="33" t="s">
        <v>19</v>
      </c>
      <c r="H382" s="35">
        <v>0.24999999999999997</v>
      </c>
      <c r="I382" s="36">
        <v>5250</v>
      </c>
      <c r="J382" s="37">
        <f t="shared" si="2"/>
        <v>1312.4999999999998</v>
      </c>
      <c r="K382" s="37">
        <f t="shared" si="3"/>
        <v>459.37499999999989</v>
      </c>
      <c r="L382" s="38">
        <v>0.35</v>
      </c>
      <c r="N382" s="41"/>
      <c r="O382" s="39"/>
    </row>
    <row r="383" spans="1:15" ht="15.75" customHeight="1">
      <c r="A383" s="33" t="s">
        <v>23</v>
      </c>
      <c r="B383" s="33">
        <v>1197831</v>
      </c>
      <c r="C383" s="34">
        <v>44288</v>
      </c>
      <c r="D383" s="33" t="s">
        <v>24</v>
      </c>
      <c r="E383" s="33" t="s">
        <v>25</v>
      </c>
      <c r="F383" s="33" t="s">
        <v>36</v>
      </c>
      <c r="G383" s="33" t="s">
        <v>20</v>
      </c>
      <c r="H383" s="35">
        <v>0.30000000000000004</v>
      </c>
      <c r="I383" s="36">
        <v>4250</v>
      </c>
      <c r="J383" s="37">
        <f t="shared" si="2"/>
        <v>1275.0000000000002</v>
      </c>
      <c r="K383" s="37">
        <f t="shared" si="3"/>
        <v>573.75000000000011</v>
      </c>
      <c r="L383" s="38">
        <v>0.45</v>
      </c>
      <c r="N383" s="41"/>
      <c r="O383" s="39"/>
    </row>
    <row r="384" spans="1:15" ht="15.75" customHeight="1">
      <c r="A384" s="33" t="s">
        <v>23</v>
      </c>
      <c r="B384" s="33">
        <v>1197831</v>
      </c>
      <c r="C384" s="34">
        <v>44288</v>
      </c>
      <c r="D384" s="33" t="s">
        <v>24</v>
      </c>
      <c r="E384" s="33" t="s">
        <v>25</v>
      </c>
      <c r="F384" s="33" t="s">
        <v>36</v>
      </c>
      <c r="G384" s="33" t="s">
        <v>21</v>
      </c>
      <c r="H384" s="35">
        <v>0.35</v>
      </c>
      <c r="I384" s="36">
        <v>3250</v>
      </c>
      <c r="J384" s="37">
        <f t="shared" si="2"/>
        <v>1137.5</v>
      </c>
      <c r="K384" s="37">
        <f t="shared" si="3"/>
        <v>341.25</v>
      </c>
      <c r="L384" s="38">
        <v>0.3</v>
      </c>
      <c r="N384" s="41"/>
      <c r="O384" s="39"/>
    </row>
    <row r="385" spans="1:15" ht="15.75" customHeight="1">
      <c r="A385" s="33" t="s">
        <v>23</v>
      </c>
      <c r="B385" s="33">
        <v>1197831</v>
      </c>
      <c r="C385" s="34">
        <v>44288</v>
      </c>
      <c r="D385" s="33" t="s">
        <v>24</v>
      </c>
      <c r="E385" s="33" t="s">
        <v>25</v>
      </c>
      <c r="F385" s="33" t="s">
        <v>36</v>
      </c>
      <c r="G385" s="33" t="s">
        <v>22</v>
      </c>
      <c r="H385" s="35">
        <v>0.30000000000000004</v>
      </c>
      <c r="I385" s="36">
        <v>6000</v>
      </c>
      <c r="J385" s="37">
        <f t="shared" si="2"/>
        <v>1800.0000000000002</v>
      </c>
      <c r="K385" s="37">
        <f t="shared" si="3"/>
        <v>900.00000000000011</v>
      </c>
      <c r="L385" s="38">
        <v>0.5</v>
      </c>
      <c r="N385" s="41"/>
      <c r="O385" s="39"/>
    </row>
    <row r="386" spans="1:15" ht="15.75" customHeight="1">
      <c r="A386" s="33" t="s">
        <v>23</v>
      </c>
      <c r="B386" s="33">
        <v>1197831</v>
      </c>
      <c r="C386" s="34">
        <v>44318</v>
      </c>
      <c r="D386" s="33" t="s">
        <v>24</v>
      </c>
      <c r="E386" s="33" t="s">
        <v>25</v>
      </c>
      <c r="F386" s="33" t="s">
        <v>36</v>
      </c>
      <c r="G386" s="33" t="s">
        <v>17</v>
      </c>
      <c r="H386" s="35">
        <v>0.19999999999999998</v>
      </c>
      <c r="I386" s="36">
        <v>7500</v>
      </c>
      <c r="J386" s="37">
        <f t="shared" si="2"/>
        <v>1499.9999999999998</v>
      </c>
      <c r="K386" s="37">
        <f t="shared" si="3"/>
        <v>524.99999999999989</v>
      </c>
      <c r="L386" s="38">
        <v>0.35</v>
      </c>
      <c r="N386" s="41"/>
      <c r="O386" s="39"/>
    </row>
    <row r="387" spans="1:15" ht="15.75" customHeight="1">
      <c r="A387" s="33" t="s">
        <v>23</v>
      </c>
      <c r="B387" s="33">
        <v>1197831</v>
      </c>
      <c r="C387" s="34">
        <v>44318</v>
      </c>
      <c r="D387" s="33" t="s">
        <v>24</v>
      </c>
      <c r="E387" s="33" t="s">
        <v>25</v>
      </c>
      <c r="F387" s="33" t="s">
        <v>36</v>
      </c>
      <c r="G387" s="33" t="s">
        <v>18</v>
      </c>
      <c r="H387" s="35">
        <v>0.30000000000000004</v>
      </c>
      <c r="I387" s="36">
        <v>7750</v>
      </c>
      <c r="J387" s="37">
        <f t="shared" si="2"/>
        <v>2325.0000000000005</v>
      </c>
      <c r="K387" s="37">
        <f t="shared" si="3"/>
        <v>813.75000000000011</v>
      </c>
      <c r="L387" s="38">
        <v>0.35</v>
      </c>
      <c r="N387" s="41"/>
      <c r="O387" s="39"/>
    </row>
    <row r="388" spans="1:15" ht="15.75" customHeight="1">
      <c r="A388" s="33" t="s">
        <v>23</v>
      </c>
      <c r="B388" s="33">
        <v>1197831</v>
      </c>
      <c r="C388" s="34">
        <v>44318</v>
      </c>
      <c r="D388" s="33" t="s">
        <v>24</v>
      </c>
      <c r="E388" s="33" t="s">
        <v>25</v>
      </c>
      <c r="F388" s="33" t="s">
        <v>36</v>
      </c>
      <c r="G388" s="33" t="s">
        <v>19</v>
      </c>
      <c r="H388" s="35">
        <v>0.24999999999999997</v>
      </c>
      <c r="I388" s="36">
        <v>6250</v>
      </c>
      <c r="J388" s="37">
        <f t="shared" si="2"/>
        <v>1562.4999999999998</v>
      </c>
      <c r="K388" s="37">
        <f t="shared" si="3"/>
        <v>546.87499999999989</v>
      </c>
      <c r="L388" s="38">
        <v>0.35</v>
      </c>
      <c r="N388" s="41"/>
      <c r="O388" s="39"/>
    </row>
    <row r="389" spans="1:15" ht="15.75" customHeight="1">
      <c r="A389" s="33" t="s">
        <v>23</v>
      </c>
      <c r="B389" s="33">
        <v>1197831</v>
      </c>
      <c r="C389" s="34">
        <v>44318</v>
      </c>
      <c r="D389" s="33" t="s">
        <v>24</v>
      </c>
      <c r="E389" s="33" t="s">
        <v>25</v>
      </c>
      <c r="F389" s="33" t="s">
        <v>36</v>
      </c>
      <c r="G389" s="33" t="s">
        <v>20</v>
      </c>
      <c r="H389" s="35">
        <v>0.35000000000000003</v>
      </c>
      <c r="I389" s="36">
        <v>5500</v>
      </c>
      <c r="J389" s="37">
        <f t="shared" si="2"/>
        <v>1925.0000000000002</v>
      </c>
      <c r="K389" s="37">
        <f t="shared" si="3"/>
        <v>866.25000000000011</v>
      </c>
      <c r="L389" s="38">
        <v>0.45</v>
      </c>
      <c r="N389" s="41"/>
      <c r="O389" s="39"/>
    </row>
    <row r="390" spans="1:15" ht="15.75" customHeight="1">
      <c r="A390" s="33" t="s">
        <v>23</v>
      </c>
      <c r="B390" s="33">
        <v>1197831</v>
      </c>
      <c r="C390" s="34">
        <v>44318</v>
      </c>
      <c r="D390" s="33" t="s">
        <v>24</v>
      </c>
      <c r="E390" s="33" t="s">
        <v>25</v>
      </c>
      <c r="F390" s="33" t="s">
        <v>36</v>
      </c>
      <c r="G390" s="33" t="s">
        <v>21</v>
      </c>
      <c r="H390" s="35">
        <v>0.5</v>
      </c>
      <c r="I390" s="36">
        <v>4500</v>
      </c>
      <c r="J390" s="37">
        <f t="shared" si="2"/>
        <v>2250</v>
      </c>
      <c r="K390" s="37">
        <f t="shared" si="3"/>
        <v>675</v>
      </c>
      <c r="L390" s="38">
        <v>0.3</v>
      </c>
      <c r="N390" s="41"/>
      <c r="O390" s="39"/>
    </row>
    <row r="391" spans="1:15" ht="15.75" customHeight="1">
      <c r="A391" s="33" t="s">
        <v>23</v>
      </c>
      <c r="B391" s="33">
        <v>1197831</v>
      </c>
      <c r="C391" s="34">
        <v>44318</v>
      </c>
      <c r="D391" s="33" t="s">
        <v>24</v>
      </c>
      <c r="E391" s="33" t="s">
        <v>25</v>
      </c>
      <c r="F391" s="33" t="s">
        <v>36</v>
      </c>
      <c r="G391" s="33" t="s">
        <v>22</v>
      </c>
      <c r="H391" s="35">
        <v>0.45</v>
      </c>
      <c r="I391" s="36">
        <v>8000</v>
      </c>
      <c r="J391" s="37">
        <f t="shared" si="2"/>
        <v>3600</v>
      </c>
      <c r="K391" s="37">
        <f t="shared" si="3"/>
        <v>1800</v>
      </c>
      <c r="L391" s="38">
        <v>0.5</v>
      </c>
      <c r="N391" s="41"/>
      <c r="O391" s="39"/>
    </row>
    <row r="392" spans="1:15" ht="15.75" customHeight="1">
      <c r="A392" s="33" t="s">
        <v>23</v>
      </c>
      <c r="B392" s="33">
        <v>1197831</v>
      </c>
      <c r="C392" s="34">
        <v>44348</v>
      </c>
      <c r="D392" s="33" t="s">
        <v>24</v>
      </c>
      <c r="E392" s="33" t="s">
        <v>25</v>
      </c>
      <c r="F392" s="33" t="s">
        <v>36</v>
      </c>
      <c r="G392" s="33" t="s">
        <v>17</v>
      </c>
      <c r="H392" s="35">
        <v>0.45</v>
      </c>
      <c r="I392" s="36">
        <v>8000</v>
      </c>
      <c r="J392" s="37">
        <f t="shared" si="2"/>
        <v>3600</v>
      </c>
      <c r="K392" s="37">
        <f t="shared" si="3"/>
        <v>1260</v>
      </c>
      <c r="L392" s="38">
        <v>0.35</v>
      </c>
      <c r="N392" s="41"/>
      <c r="O392" s="39"/>
    </row>
    <row r="393" spans="1:15" ht="15.75" customHeight="1">
      <c r="A393" s="33" t="s">
        <v>23</v>
      </c>
      <c r="B393" s="33">
        <v>1197831</v>
      </c>
      <c r="C393" s="34">
        <v>44348</v>
      </c>
      <c r="D393" s="33" t="s">
        <v>24</v>
      </c>
      <c r="E393" s="33" t="s">
        <v>25</v>
      </c>
      <c r="F393" s="33" t="s">
        <v>36</v>
      </c>
      <c r="G393" s="33" t="s">
        <v>18</v>
      </c>
      <c r="H393" s="35">
        <v>0.5</v>
      </c>
      <c r="I393" s="36">
        <v>8000</v>
      </c>
      <c r="J393" s="37">
        <f t="shared" si="2"/>
        <v>4000</v>
      </c>
      <c r="K393" s="37">
        <f t="shared" si="3"/>
        <v>1400</v>
      </c>
      <c r="L393" s="38">
        <v>0.35</v>
      </c>
      <c r="N393" s="41"/>
      <c r="O393" s="39"/>
    </row>
    <row r="394" spans="1:15" ht="15.75" customHeight="1">
      <c r="A394" s="33" t="s">
        <v>23</v>
      </c>
      <c r="B394" s="33">
        <v>1197831</v>
      </c>
      <c r="C394" s="34">
        <v>44348</v>
      </c>
      <c r="D394" s="33" t="s">
        <v>24</v>
      </c>
      <c r="E394" s="33" t="s">
        <v>25</v>
      </c>
      <c r="F394" s="33" t="s">
        <v>36</v>
      </c>
      <c r="G394" s="33" t="s">
        <v>19</v>
      </c>
      <c r="H394" s="35">
        <v>0.45</v>
      </c>
      <c r="I394" s="36">
        <v>6500</v>
      </c>
      <c r="J394" s="37">
        <f t="shared" si="2"/>
        <v>2925</v>
      </c>
      <c r="K394" s="37">
        <f t="shared" si="3"/>
        <v>1023.7499999999999</v>
      </c>
      <c r="L394" s="38">
        <v>0.35</v>
      </c>
      <c r="N394" s="41"/>
      <c r="O394" s="39"/>
    </row>
    <row r="395" spans="1:15" ht="15.75" customHeight="1">
      <c r="A395" s="33" t="s">
        <v>23</v>
      </c>
      <c r="B395" s="33">
        <v>1197831</v>
      </c>
      <c r="C395" s="34">
        <v>44348</v>
      </c>
      <c r="D395" s="33" t="s">
        <v>24</v>
      </c>
      <c r="E395" s="33" t="s">
        <v>25</v>
      </c>
      <c r="F395" s="33" t="s">
        <v>36</v>
      </c>
      <c r="G395" s="33" t="s">
        <v>20</v>
      </c>
      <c r="H395" s="35">
        <v>0.45</v>
      </c>
      <c r="I395" s="36">
        <v>6000</v>
      </c>
      <c r="J395" s="37">
        <f t="shared" si="2"/>
        <v>2700</v>
      </c>
      <c r="K395" s="37">
        <f t="shared" si="3"/>
        <v>1215</v>
      </c>
      <c r="L395" s="38">
        <v>0.45</v>
      </c>
      <c r="N395" s="41"/>
      <c r="O395" s="39"/>
    </row>
    <row r="396" spans="1:15" ht="15.75" customHeight="1">
      <c r="A396" s="33" t="s">
        <v>23</v>
      </c>
      <c r="B396" s="33">
        <v>1197831</v>
      </c>
      <c r="C396" s="34">
        <v>44348</v>
      </c>
      <c r="D396" s="33" t="s">
        <v>24</v>
      </c>
      <c r="E396" s="33" t="s">
        <v>25</v>
      </c>
      <c r="F396" s="33" t="s">
        <v>36</v>
      </c>
      <c r="G396" s="33" t="s">
        <v>21</v>
      </c>
      <c r="H396" s="35">
        <v>0.5</v>
      </c>
      <c r="I396" s="36">
        <v>5000</v>
      </c>
      <c r="J396" s="37">
        <f t="shared" si="2"/>
        <v>2500</v>
      </c>
      <c r="K396" s="37">
        <f t="shared" si="3"/>
        <v>750</v>
      </c>
      <c r="L396" s="38">
        <v>0.3</v>
      </c>
      <c r="N396" s="41"/>
      <c r="O396" s="39"/>
    </row>
    <row r="397" spans="1:15" ht="15.75" customHeight="1">
      <c r="A397" s="33" t="s">
        <v>23</v>
      </c>
      <c r="B397" s="33">
        <v>1197831</v>
      </c>
      <c r="C397" s="34">
        <v>44348</v>
      </c>
      <c r="D397" s="33" t="s">
        <v>24</v>
      </c>
      <c r="E397" s="33" t="s">
        <v>25</v>
      </c>
      <c r="F397" s="33" t="s">
        <v>36</v>
      </c>
      <c r="G397" s="33" t="s">
        <v>22</v>
      </c>
      <c r="H397" s="35">
        <v>0.55000000000000004</v>
      </c>
      <c r="I397" s="36">
        <v>8750</v>
      </c>
      <c r="J397" s="37">
        <f t="shared" si="2"/>
        <v>4812.5</v>
      </c>
      <c r="K397" s="37">
        <f t="shared" si="3"/>
        <v>2406.25</v>
      </c>
      <c r="L397" s="38">
        <v>0.5</v>
      </c>
      <c r="N397" s="41"/>
      <c r="O397" s="39"/>
    </row>
    <row r="398" spans="1:15" ht="15.75" customHeight="1">
      <c r="A398" s="33" t="s">
        <v>23</v>
      </c>
      <c r="B398" s="33">
        <v>1197831</v>
      </c>
      <c r="C398" s="34">
        <v>44380</v>
      </c>
      <c r="D398" s="33" t="s">
        <v>24</v>
      </c>
      <c r="E398" s="33" t="s">
        <v>25</v>
      </c>
      <c r="F398" s="33" t="s">
        <v>36</v>
      </c>
      <c r="G398" s="33" t="s">
        <v>17</v>
      </c>
      <c r="H398" s="35">
        <v>0.45</v>
      </c>
      <c r="I398" s="36">
        <v>8250</v>
      </c>
      <c r="J398" s="37">
        <f t="shared" si="2"/>
        <v>3712.5</v>
      </c>
      <c r="K398" s="37">
        <f t="shared" si="3"/>
        <v>1484.9999999999998</v>
      </c>
      <c r="L398" s="38">
        <v>0.39999999999999997</v>
      </c>
      <c r="N398" s="41"/>
      <c r="O398" s="39"/>
    </row>
    <row r="399" spans="1:15" ht="15.75" customHeight="1">
      <c r="A399" s="33" t="s">
        <v>23</v>
      </c>
      <c r="B399" s="33">
        <v>1197831</v>
      </c>
      <c r="C399" s="34">
        <v>44380</v>
      </c>
      <c r="D399" s="33" t="s">
        <v>24</v>
      </c>
      <c r="E399" s="33" t="s">
        <v>25</v>
      </c>
      <c r="F399" s="33" t="s">
        <v>36</v>
      </c>
      <c r="G399" s="33" t="s">
        <v>18</v>
      </c>
      <c r="H399" s="35">
        <v>0.5</v>
      </c>
      <c r="I399" s="36">
        <v>8250</v>
      </c>
      <c r="J399" s="37">
        <f t="shared" si="2"/>
        <v>4125</v>
      </c>
      <c r="K399" s="37">
        <f t="shared" si="3"/>
        <v>1649.9999999999998</v>
      </c>
      <c r="L399" s="38">
        <v>0.39999999999999997</v>
      </c>
      <c r="N399" s="41"/>
      <c r="O399" s="39"/>
    </row>
    <row r="400" spans="1:15" ht="15.75" customHeight="1">
      <c r="A400" s="33" t="s">
        <v>23</v>
      </c>
      <c r="B400" s="33">
        <v>1197831</v>
      </c>
      <c r="C400" s="34">
        <v>44380</v>
      </c>
      <c r="D400" s="33" t="s">
        <v>24</v>
      </c>
      <c r="E400" s="33" t="s">
        <v>25</v>
      </c>
      <c r="F400" s="33" t="s">
        <v>36</v>
      </c>
      <c r="G400" s="33" t="s">
        <v>19</v>
      </c>
      <c r="H400" s="35">
        <v>0.45</v>
      </c>
      <c r="I400" s="36">
        <v>9750</v>
      </c>
      <c r="J400" s="37">
        <f t="shared" si="2"/>
        <v>4387.5</v>
      </c>
      <c r="K400" s="37">
        <f t="shared" si="3"/>
        <v>1754.9999999999998</v>
      </c>
      <c r="L400" s="38">
        <v>0.39999999999999997</v>
      </c>
      <c r="N400" s="41"/>
      <c r="O400" s="39"/>
    </row>
    <row r="401" spans="1:15" ht="15.75" customHeight="1">
      <c r="A401" s="33" t="s">
        <v>23</v>
      </c>
      <c r="B401" s="33">
        <v>1197831</v>
      </c>
      <c r="C401" s="34">
        <v>44380</v>
      </c>
      <c r="D401" s="33" t="s">
        <v>24</v>
      </c>
      <c r="E401" s="33" t="s">
        <v>25</v>
      </c>
      <c r="F401" s="33" t="s">
        <v>36</v>
      </c>
      <c r="G401" s="33" t="s">
        <v>20</v>
      </c>
      <c r="H401" s="35">
        <v>0.45</v>
      </c>
      <c r="I401" s="36">
        <v>5750</v>
      </c>
      <c r="J401" s="37">
        <f t="shared" si="2"/>
        <v>2587.5</v>
      </c>
      <c r="K401" s="37">
        <f t="shared" si="3"/>
        <v>1293.75</v>
      </c>
      <c r="L401" s="38">
        <v>0.5</v>
      </c>
      <c r="N401" s="41"/>
      <c r="O401" s="39"/>
    </row>
    <row r="402" spans="1:15" ht="15.75" customHeight="1">
      <c r="A402" s="33" t="s">
        <v>23</v>
      </c>
      <c r="B402" s="33">
        <v>1197831</v>
      </c>
      <c r="C402" s="34">
        <v>44380</v>
      </c>
      <c r="D402" s="33" t="s">
        <v>24</v>
      </c>
      <c r="E402" s="33" t="s">
        <v>25</v>
      </c>
      <c r="F402" s="33" t="s">
        <v>36</v>
      </c>
      <c r="G402" s="33" t="s">
        <v>21</v>
      </c>
      <c r="H402" s="35">
        <v>0.5</v>
      </c>
      <c r="I402" s="36">
        <v>5750</v>
      </c>
      <c r="J402" s="37">
        <f t="shared" si="2"/>
        <v>2875</v>
      </c>
      <c r="K402" s="37">
        <f t="shared" si="3"/>
        <v>1006.2499999999999</v>
      </c>
      <c r="L402" s="38">
        <v>0.35</v>
      </c>
      <c r="N402" s="41"/>
      <c r="O402" s="39"/>
    </row>
    <row r="403" spans="1:15" ht="15.75" customHeight="1">
      <c r="A403" s="33" t="s">
        <v>23</v>
      </c>
      <c r="B403" s="33">
        <v>1197831</v>
      </c>
      <c r="C403" s="34">
        <v>44380</v>
      </c>
      <c r="D403" s="33" t="s">
        <v>24</v>
      </c>
      <c r="E403" s="33" t="s">
        <v>25</v>
      </c>
      <c r="F403" s="33" t="s">
        <v>36</v>
      </c>
      <c r="G403" s="33" t="s">
        <v>22</v>
      </c>
      <c r="H403" s="35">
        <v>0.6</v>
      </c>
      <c r="I403" s="36">
        <v>8500</v>
      </c>
      <c r="J403" s="37">
        <f t="shared" si="2"/>
        <v>5100</v>
      </c>
      <c r="K403" s="37">
        <f t="shared" si="3"/>
        <v>2805</v>
      </c>
      <c r="L403" s="38">
        <v>0.55000000000000004</v>
      </c>
      <c r="N403" s="41"/>
      <c r="O403" s="39"/>
    </row>
    <row r="404" spans="1:15" ht="15.75" customHeight="1">
      <c r="A404" s="33" t="s">
        <v>23</v>
      </c>
      <c r="B404" s="33">
        <v>1197831</v>
      </c>
      <c r="C404" s="34">
        <v>44413</v>
      </c>
      <c r="D404" s="33" t="s">
        <v>24</v>
      </c>
      <c r="E404" s="33" t="s">
        <v>25</v>
      </c>
      <c r="F404" s="33" t="s">
        <v>36</v>
      </c>
      <c r="G404" s="33" t="s">
        <v>17</v>
      </c>
      <c r="H404" s="35">
        <v>0.5</v>
      </c>
      <c r="I404" s="36">
        <v>8000</v>
      </c>
      <c r="J404" s="37">
        <f t="shared" si="2"/>
        <v>4000</v>
      </c>
      <c r="K404" s="37">
        <f t="shared" si="3"/>
        <v>1599.9999999999998</v>
      </c>
      <c r="L404" s="38">
        <v>0.39999999999999997</v>
      </c>
      <c r="N404" s="41"/>
      <c r="O404" s="39"/>
    </row>
    <row r="405" spans="1:15" ht="15.75" customHeight="1">
      <c r="A405" s="33" t="s">
        <v>23</v>
      </c>
      <c r="B405" s="33">
        <v>1197831</v>
      </c>
      <c r="C405" s="34">
        <v>44413</v>
      </c>
      <c r="D405" s="33" t="s">
        <v>24</v>
      </c>
      <c r="E405" s="33" t="s">
        <v>25</v>
      </c>
      <c r="F405" s="33" t="s">
        <v>36</v>
      </c>
      <c r="G405" s="33" t="s">
        <v>18</v>
      </c>
      <c r="H405" s="35">
        <v>0.55000000000000004</v>
      </c>
      <c r="I405" s="36">
        <v>8000</v>
      </c>
      <c r="J405" s="37">
        <f t="shared" si="2"/>
        <v>4400</v>
      </c>
      <c r="K405" s="37">
        <f t="shared" si="3"/>
        <v>1759.9999999999998</v>
      </c>
      <c r="L405" s="38">
        <v>0.39999999999999997</v>
      </c>
      <c r="N405" s="41"/>
      <c r="O405" s="39"/>
    </row>
    <row r="406" spans="1:15" ht="15.75" customHeight="1">
      <c r="A406" s="33" t="s">
        <v>23</v>
      </c>
      <c r="B406" s="33">
        <v>1197831</v>
      </c>
      <c r="C406" s="34">
        <v>44413</v>
      </c>
      <c r="D406" s="33" t="s">
        <v>24</v>
      </c>
      <c r="E406" s="33" t="s">
        <v>25</v>
      </c>
      <c r="F406" s="33" t="s">
        <v>36</v>
      </c>
      <c r="G406" s="33" t="s">
        <v>19</v>
      </c>
      <c r="H406" s="35">
        <v>0.5</v>
      </c>
      <c r="I406" s="36">
        <v>9750</v>
      </c>
      <c r="J406" s="37">
        <f t="shared" si="2"/>
        <v>4875</v>
      </c>
      <c r="K406" s="37">
        <f t="shared" si="3"/>
        <v>1949.9999999999998</v>
      </c>
      <c r="L406" s="38">
        <v>0.39999999999999997</v>
      </c>
      <c r="N406" s="41"/>
      <c r="O406" s="39"/>
    </row>
    <row r="407" spans="1:15" ht="15.75" customHeight="1">
      <c r="A407" s="33" t="s">
        <v>23</v>
      </c>
      <c r="B407" s="33">
        <v>1197831</v>
      </c>
      <c r="C407" s="34">
        <v>44413</v>
      </c>
      <c r="D407" s="33" t="s">
        <v>24</v>
      </c>
      <c r="E407" s="33" t="s">
        <v>25</v>
      </c>
      <c r="F407" s="33" t="s">
        <v>36</v>
      </c>
      <c r="G407" s="33" t="s">
        <v>20</v>
      </c>
      <c r="H407" s="35">
        <v>0.5</v>
      </c>
      <c r="I407" s="36">
        <v>5250</v>
      </c>
      <c r="J407" s="37">
        <f t="shared" si="2"/>
        <v>2625</v>
      </c>
      <c r="K407" s="37">
        <f t="shared" si="3"/>
        <v>1312.5</v>
      </c>
      <c r="L407" s="38">
        <v>0.5</v>
      </c>
      <c r="N407" s="41"/>
      <c r="O407" s="39"/>
    </row>
    <row r="408" spans="1:15" ht="15.75" customHeight="1">
      <c r="A408" s="33" t="s">
        <v>23</v>
      </c>
      <c r="B408" s="33">
        <v>1197831</v>
      </c>
      <c r="C408" s="34">
        <v>44413</v>
      </c>
      <c r="D408" s="33" t="s">
        <v>24</v>
      </c>
      <c r="E408" s="33" t="s">
        <v>25</v>
      </c>
      <c r="F408" s="33" t="s">
        <v>36</v>
      </c>
      <c r="G408" s="33" t="s">
        <v>21</v>
      </c>
      <c r="H408" s="35">
        <v>0.55000000000000004</v>
      </c>
      <c r="I408" s="36">
        <v>5250</v>
      </c>
      <c r="J408" s="37">
        <f t="shared" si="2"/>
        <v>2887.5000000000005</v>
      </c>
      <c r="K408" s="37">
        <f t="shared" si="3"/>
        <v>1010.6250000000001</v>
      </c>
      <c r="L408" s="38">
        <v>0.35</v>
      </c>
      <c r="N408" s="41"/>
      <c r="O408" s="39"/>
    </row>
    <row r="409" spans="1:15" ht="15.75" customHeight="1">
      <c r="A409" s="33" t="s">
        <v>23</v>
      </c>
      <c r="B409" s="33">
        <v>1197831</v>
      </c>
      <c r="C409" s="34">
        <v>44413</v>
      </c>
      <c r="D409" s="33" t="s">
        <v>24</v>
      </c>
      <c r="E409" s="33" t="s">
        <v>25</v>
      </c>
      <c r="F409" s="33" t="s">
        <v>36</v>
      </c>
      <c r="G409" s="33" t="s">
        <v>22</v>
      </c>
      <c r="H409" s="35">
        <v>0.6</v>
      </c>
      <c r="I409" s="36">
        <v>7750</v>
      </c>
      <c r="J409" s="37">
        <f t="shared" si="2"/>
        <v>4650</v>
      </c>
      <c r="K409" s="37">
        <f t="shared" si="3"/>
        <v>2557.5</v>
      </c>
      <c r="L409" s="38">
        <v>0.55000000000000004</v>
      </c>
      <c r="N409" s="41"/>
      <c r="O409" s="39"/>
    </row>
    <row r="410" spans="1:15" ht="15.75" customHeight="1">
      <c r="A410" s="33" t="s">
        <v>23</v>
      </c>
      <c r="B410" s="33">
        <v>1197831</v>
      </c>
      <c r="C410" s="34">
        <v>44441</v>
      </c>
      <c r="D410" s="33" t="s">
        <v>24</v>
      </c>
      <c r="E410" s="33" t="s">
        <v>25</v>
      </c>
      <c r="F410" s="33" t="s">
        <v>36</v>
      </c>
      <c r="G410" s="33" t="s">
        <v>17</v>
      </c>
      <c r="H410" s="35">
        <v>0.55000000000000004</v>
      </c>
      <c r="I410" s="36">
        <v>7250</v>
      </c>
      <c r="J410" s="37">
        <f t="shared" si="2"/>
        <v>3987.5000000000005</v>
      </c>
      <c r="K410" s="37">
        <f t="shared" si="3"/>
        <v>1595</v>
      </c>
      <c r="L410" s="38">
        <v>0.39999999999999997</v>
      </c>
      <c r="N410" s="41"/>
      <c r="O410" s="39"/>
    </row>
    <row r="411" spans="1:15" ht="15.75" customHeight="1">
      <c r="A411" s="33" t="s">
        <v>23</v>
      </c>
      <c r="B411" s="33">
        <v>1197831</v>
      </c>
      <c r="C411" s="34">
        <v>44441</v>
      </c>
      <c r="D411" s="33" t="s">
        <v>24</v>
      </c>
      <c r="E411" s="33" t="s">
        <v>25</v>
      </c>
      <c r="F411" s="33" t="s">
        <v>36</v>
      </c>
      <c r="G411" s="33" t="s">
        <v>18</v>
      </c>
      <c r="H411" s="35">
        <v>0.55000000000000004</v>
      </c>
      <c r="I411" s="36">
        <v>6750</v>
      </c>
      <c r="J411" s="37">
        <f t="shared" si="2"/>
        <v>3712.5000000000005</v>
      </c>
      <c r="K411" s="37">
        <f t="shared" si="3"/>
        <v>1485</v>
      </c>
      <c r="L411" s="38">
        <v>0.39999999999999997</v>
      </c>
      <c r="N411" s="41"/>
      <c r="O411" s="39"/>
    </row>
    <row r="412" spans="1:15" ht="15.75" customHeight="1">
      <c r="A412" s="33" t="s">
        <v>23</v>
      </c>
      <c r="B412" s="33">
        <v>1197831</v>
      </c>
      <c r="C412" s="34">
        <v>44441</v>
      </c>
      <c r="D412" s="33" t="s">
        <v>24</v>
      </c>
      <c r="E412" s="33" t="s">
        <v>25</v>
      </c>
      <c r="F412" s="33" t="s">
        <v>36</v>
      </c>
      <c r="G412" s="33" t="s">
        <v>19</v>
      </c>
      <c r="H412" s="35">
        <v>0.6</v>
      </c>
      <c r="I412" s="36">
        <v>7250</v>
      </c>
      <c r="J412" s="37">
        <f t="shared" si="2"/>
        <v>4350</v>
      </c>
      <c r="K412" s="37">
        <f t="shared" si="3"/>
        <v>1739.9999999999998</v>
      </c>
      <c r="L412" s="38">
        <v>0.39999999999999997</v>
      </c>
      <c r="N412" s="41"/>
      <c r="O412" s="39"/>
    </row>
    <row r="413" spans="1:15" ht="15.75" customHeight="1">
      <c r="A413" s="33" t="s">
        <v>23</v>
      </c>
      <c r="B413" s="33">
        <v>1197831</v>
      </c>
      <c r="C413" s="34">
        <v>44441</v>
      </c>
      <c r="D413" s="33" t="s">
        <v>24</v>
      </c>
      <c r="E413" s="33" t="s">
        <v>25</v>
      </c>
      <c r="F413" s="33" t="s">
        <v>36</v>
      </c>
      <c r="G413" s="33" t="s">
        <v>20</v>
      </c>
      <c r="H413" s="35">
        <v>0.6</v>
      </c>
      <c r="I413" s="36">
        <v>4500</v>
      </c>
      <c r="J413" s="37">
        <f t="shared" si="2"/>
        <v>2700</v>
      </c>
      <c r="K413" s="37">
        <f t="shared" si="3"/>
        <v>1350</v>
      </c>
      <c r="L413" s="38">
        <v>0.5</v>
      </c>
      <c r="N413" s="41"/>
      <c r="O413" s="39"/>
    </row>
    <row r="414" spans="1:15" ht="15.75" customHeight="1">
      <c r="A414" s="33" t="s">
        <v>23</v>
      </c>
      <c r="B414" s="33">
        <v>1197831</v>
      </c>
      <c r="C414" s="34">
        <v>44441</v>
      </c>
      <c r="D414" s="33" t="s">
        <v>24</v>
      </c>
      <c r="E414" s="33" t="s">
        <v>25</v>
      </c>
      <c r="F414" s="33" t="s">
        <v>36</v>
      </c>
      <c r="G414" s="33" t="s">
        <v>21</v>
      </c>
      <c r="H414" s="35">
        <v>0.55000000000000004</v>
      </c>
      <c r="I414" s="36">
        <v>4500</v>
      </c>
      <c r="J414" s="37">
        <f t="shared" si="2"/>
        <v>2475</v>
      </c>
      <c r="K414" s="37">
        <f t="shared" si="3"/>
        <v>866.25</v>
      </c>
      <c r="L414" s="38">
        <v>0.35</v>
      </c>
      <c r="N414" s="41"/>
      <c r="O414" s="39"/>
    </row>
    <row r="415" spans="1:15" ht="15.75" customHeight="1">
      <c r="A415" s="33" t="s">
        <v>23</v>
      </c>
      <c r="B415" s="33">
        <v>1197831</v>
      </c>
      <c r="C415" s="34">
        <v>44441</v>
      </c>
      <c r="D415" s="33" t="s">
        <v>24</v>
      </c>
      <c r="E415" s="33" t="s">
        <v>25</v>
      </c>
      <c r="F415" s="33" t="s">
        <v>36</v>
      </c>
      <c r="G415" s="33" t="s">
        <v>22</v>
      </c>
      <c r="H415" s="35">
        <v>0.5</v>
      </c>
      <c r="I415" s="36">
        <v>6750</v>
      </c>
      <c r="J415" s="37">
        <f t="shared" si="2"/>
        <v>3375</v>
      </c>
      <c r="K415" s="37">
        <f t="shared" si="3"/>
        <v>1856.2500000000002</v>
      </c>
      <c r="L415" s="38">
        <v>0.55000000000000004</v>
      </c>
      <c r="N415" s="41"/>
      <c r="O415" s="39"/>
    </row>
    <row r="416" spans="1:15" ht="15.75" customHeight="1">
      <c r="A416" s="33" t="s">
        <v>23</v>
      </c>
      <c r="B416" s="33">
        <v>1197831</v>
      </c>
      <c r="C416" s="34">
        <v>44470</v>
      </c>
      <c r="D416" s="33" t="s">
        <v>24</v>
      </c>
      <c r="E416" s="33" t="s">
        <v>25</v>
      </c>
      <c r="F416" s="33" t="s">
        <v>36</v>
      </c>
      <c r="G416" s="33" t="s">
        <v>17</v>
      </c>
      <c r="H416" s="35">
        <v>0.4</v>
      </c>
      <c r="I416" s="36">
        <v>6250</v>
      </c>
      <c r="J416" s="37">
        <f t="shared" si="2"/>
        <v>2500</v>
      </c>
      <c r="K416" s="37">
        <f t="shared" si="3"/>
        <v>999.99999999999989</v>
      </c>
      <c r="L416" s="38">
        <v>0.39999999999999997</v>
      </c>
      <c r="N416" s="41"/>
      <c r="O416" s="39"/>
    </row>
    <row r="417" spans="1:15" ht="15.75" customHeight="1">
      <c r="A417" s="33" t="s">
        <v>23</v>
      </c>
      <c r="B417" s="33">
        <v>1197831</v>
      </c>
      <c r="C417" s="34">
        <v>44470</v>
      </c>
      <c r="D417" s="33" t="s">
        <v>24</v>
      </c>
      <c r="E417" s="33" t="s">
        <v>25</v>
      </c>
      <c r="F417" s="33" t="s">
        <v>36</v>
      </c>
      <c r="G417" s="33" t="s">
        <v>18</v>
      </c>
      <c r="H417" s="35">
        <v>0.4</v>
      </c>
      <c r="I417" s="36">
        <v>6250</v>
      </c>
      <c r="J417" s="37">
        <f t="shared" si="2"/>
        <v>2500</v>
      </c>
      <c r="K417" s="37">
        <f t="shared" si="3"/>
        <v>999.99999999999989</v>
      </c>
      <c r="L417" s="38">
        <v>0.39999999999999997</v>
      </c>
      <c r="N417" s="41"/>
      <c r="O417" s="39"/>
    </row>
    <row r="418" spans="1:15" ht="15.75" customHeight="1">
      <c r="A418" s="33" t="s">
        <v>23</v>
      </c>
      <c r="B418" s="33">
        <v>1197831</v>
      </c>
      <c r="C418" s="34">
        <v>44470</v>
      </c>
      <c r="D418" s="33" t="s">
        <v>24</v>
      </c>
      <c r="E418" s="33" t="s">
        <v>25</v>
      </c>
      <c r="F418" s="33" t="s">
        <v>36</v>
      </c>
      <c r="G418" s="33" t="s">
        <v>19</v>
      </c>
      <c r="H418" s="35">
        <v>0.45</v>
      </c>
      <c r="I418" s="36">
        <v>5750</v>
      </c>
      <c r="J418" s="37">
        <f t="shared" si="2"/>
        <v>2587.5</v>
      </c>
      <c r="K418" s="37">
        <f t="shared" si="3"/>
        <v>1035</v>
      </c>
      <c r="L418" s="38">
        <v>0.39999999999999997</v>
      </c>
      <c r="N418" s="41"/>
      <c r="O418" s="39"/>
    </row>
    <row r="419" spans="1:15" ht="15.75" customHeight="1">
      <c r="A419" s="33" t="s">
        <v>23</v>
      </c>
      <c r="B419" s="33">
        <v>1197831</v>
      </c>
      <c r="C419" s="34">
        <v>44470</v>
      </c>
      <c r="D419" s="33" t="s">
        <v>24</v>
      </c>
      <c r="E419" s="33" t="s">
        <v>25</v>
      </c>
      <c r="F419" s="33" t="s">
        <v>36</v>
      </c>
      <c r="G419" s="33" t="s">
        <v>20</v>
      </c>
      <c r="H419" s="35">
        <v>0.45</v>
      </c>
      <c r="I419" s="36">
        <v>4250</v>
      </c>
      <c r="J419" s="37">
        <f t="shared" si="2"/>
        <v>1912.5</v>
      </c>
      <c r="K419" s="37">
        <f t="shared" si="3"/>
        <v>956.25</v>
      </c>
      <c r="L419" s="38">
        <v>0.5</v>
      </c>
      <c r="N419" s="41"/>
      <c r="O419" s="39"/>
    </row>
    <row r="420" spans="1:15" ht="15.75" customHeight="1">
      <c r="A420" s="33" t="s">
        <v>23</v>
      </c>
      <c r="B420" s="33">
        <v>1197831</v>
      </c>
      <c r="C420" s="34">
        <v>44470</v>
      </c>
      <c r="D420" s="33" t="s">
        <v>24</v>
      </c>
      <c r="E420" s="33" t="s">
        <v>25</v>
      </c>
      <c r="F420" s="33" t="s">
        <v>36</v>
      </c>
      <c r="G420" s="33" t="s">
        <v>21</v>
      </c>
      <c r="H420" s="35">
        <v>0.4</v>
      </c>
      <c r="I420" s="36">
        <v>4000</v>
      </c>
      <c r="J420" s="37">
        <f t="shared" si="2"/>
        <v>1600</v>
      </c>
      <c r="K420" s="37">
        <f t="shared" si="3"/>
        <v>560</v>
      </c>
      <c r="L420" s="38">
        <v>0.35</v>
      </c>
      <c r="N420" s="41"/>
      <c r="O420" s="39"/>
    </row>
    <row r="421" spans="1:15" ht="15.75" customHeight="1">
      <c r="A421" s="33" t="s">
        <v>23</v>
      </c>
      <c r="B421" s="33">
        <v>1197831</v>
      </c>
      <c r="C421" s="34">
        <v>44470</v>
      </c>
      <c r="D421" s="33" t="s">
        <v>24</v>
      </c>
      <c r="E421" s="33" t="s">
        <v>25</v>
      </c>
      <c r="F421" s="33" t="s">
        <v>36</v>
      </c>
      <c r="G421" s="33" t="s">
        <v>22</v>
      </c>
      <c r="H421" s="35">
        <v>0.5</v>
      </c>
      <c r="I421" s="36">
        <v>5750</v>
      </c>
      <c r="J421" s="37">
        <f t="shared" si="2"/>
        <v>2875</v>
      </c>
      <c r="K421" s="37">
        <f t="shared" si="3"/>
        <v>1581.2500000000002</v>
      </c>
      <c r="L421" s="38">
        <v>0.55000000000000004</v>
      </c>
      <c r="N421" s="41"/>
      <c r="O421" s="39"/>
    </row>
    <row r="422" spans="1:15" ht="15.75" customHeight="1">
      <c r="A422" s="33" t="s">
        <v>23</v>
      </c>
      <c r="B422" s="33">
        <v>1197831</v>
      </c>
      <c r="C422" s="34">
        <v>44502</v>
      </c>
      <c r="D422" s="33" t="s">
        <v>24</v>
      </c>
      <c r="E422" s="33" t="s">
        <v>25</v>
      </c>
      <c r="F422" s="33" t="s">
        <v>36</v>
      </c>
      <c r="G422" s="33" t="s">
        <v>17</v>
      </c>
      <c r="H422" s="35">
        <v>0.4</v>
      </c>
      <c r="I422" s="36">
        <v>7250</v>
      </c>
      <c r="J422" s="37">
        <f t="shared" si="2"/>
        <v>2900</v>
      </c>
      <c r="K422" s="37">
        <f t="shared" si="3"/>
        <v>1160</v>
      </c>
      <c r="L422" s="38">
        <v>0.39999999999999997</v>
      </c>
      <c r="N422" s="41"/>
      <c r="O422" s="39"/>
    </row>
    <row r="423" spans="1:15" ht="15.75" customHeight="1">
      <c r="A423" s="33" t="s">
        <v>23</v>
      </c>
      <c r="B423" s="33">
        <v>1197831</v>
      </c>
      <c r="C423" s="34">
        <v>44502</v>
      </c>
      <c r="D423" s="33" t="s">
        <v>24</v>
      </c>
      <c r="E423" s="33" t="s">
        <v>25</v>
      </c>
      <c r="F423" s="33" t="s">
        <v>36</v>
      </c>
      <c r="G423" s="33" t="s">
        <v>18</v>
      </c>
      <c r="H423" s="35">
        <v>0.4</v>
      </c>
      <c r="I423" s="36">
        <v>7250</v>
      </c>
      <c r="J423" s="37">
        <f t="shared" si="2"/>
        <v>2900</v>
      </c>
      <c r="K423" s="37">
        <f t="shared" si="3"/>
        <v>1160</v>
      </c>
      <c r="L423" s="38">
        <v>0.39999999999999997</v>
      </c>
      <c r="N423" s="41"/>
      <c r="O423" s="39"/>
    </row>
    <row r="424" spans="1:15" ht="15.75" customHeight="1">
      <c r="A424" s="33" t="s">
        <v>23</v>
      </c>
      <c r="B424" s="33">
        <v>1197831</v>
      </c>
      <c r="C424" s="34">
        <v>44502</v>
      </c>
      <c r="D424" s="33" t="s">
        <v>24</v>
      </c>
      <c r="E424" s="33" t="s">
        <v>25</v>
      </c>
      <c r="F424" s="33" t="s">
        <v>36</v>
      </c>
      <c r="G424" s="33" t="s">
        <v>19</v>
      </c>
      <c r="H424" s="35">
        <v>0.65</v>
      </c>
      <c r="I424" s="36">
        <v>6500</v>
      </c>
      <c r="J424" s="37">
        <f t="shared" si="2"/>
        <v>4225</v>
      </c>
      <c r="K424" s="37">
        <f t="shared" si="3"/>
        <v>1689.9999999999998</v>
      </c>
      <c r="L424" s="38">
        <v>0.39999999999999997</v>
      </c>
      <c r="N424" s="41"/>
      <c r="O424" s="39"/>
    </row>
    <row r="425" spans="1:15" ht="15.75" customHeight="1">
      <c r="A425" s="33" t="s">
        <v>23</v>
      </c>
      <c r="B425" s="33">
        <v>1197831</v>
      </c>
      <c r="C425" s="34">
        <v>44502</v>
      </c>
      <c r="D425" s="33" t="s">
        <v>24</v>
      </c>
      <c r="E425" s="33" t="s">
        <v>25</v>
      </c>
      <c r="F425" s="33" t="s">
        <v>36</v>
      </c>
      <c r="G425" s="33" t="s">
        <v>20</v>
      </c>
      <c r="H425" s="35">
        <v>0.65</v>
      </c>
      <c r="I425" s="36">
        <v>5000</v>
      </c>
      <c r="J425" s="37">
        <f t="shared" si="2"/>
        <v>3250</v>
      </c>
      <c r="K425" s="37">
        <f t="shared" si="3"/>
        <v>1625</v>
      </c>
      <c r="L425" s="38">
        <v>0.5</v>
      </c>
      <c r="N425" s="41"/>
      <c r="O425" s="39"/>
    </row>
    <row r="426" spans="1:15" ht="15.75" customHeight="1">
      <c r="A426" s="33" t="s">
        <v>23</v>
      </c>
      <c r="B426" s="33">
        <v>1197831</v>
      </c>
      <c r="C426" s="34">
        <v>44502</v>
      </c>
      <c r="D426" s="33" t="s">
        <v>24</v>
      </c>
      <c r="E426" s="33" t="s">
        <v>25</v>
      </c>
      <c r="F426" s="33" t="s">
        <v>36</v>
      </c>
      <c r="G426" s="33" t="s">
        <v>21</v>
      </c>
      <c r="H426" s="35">
        <v>0.6</v>
      </c>
      <c r="I426" s="36">
        <v>4750</v>
      </c>
      <c r="J426" s="37">
        <f t="shared" si="2"/>
        <v>2850</v>
      </c>
      <c r="K426" s="37">
        <f t="shared" si="3"/>
        <v>997.49999999999989</v>
      </c>
      <c r="L426" s="38">
        <v>0.35</v>
      </c>
      <c r="N426" s="41"/>
      <c r="O426" s="39"/>
    </row>
    <row r="427" spans="1:15" ht="15.75" customHeight="1">
      <c r="A427" s="33" t="s">
        <v>23</v>
      </c>
      <c r="B427" s="33">
        <v>1197831</v>
      </c>
      <c r="C427" s="34">
        <v>44502</v>
      </c>
      <c r="D427" s="33" t="s">
        <v>24</v>
      </c>
      <c r="E427" s="33" t="s">
        <v>25</v>
      </c>
      <c r="F427" s="33" t="s">
        <v>36</v>
      </c>
      <c r="G427" s="33" t="s">
        <v>22</v>
      </c>
      <c r="H427" s="35">
        <v>0.70000000000000007</v>
      </c>
      <c r="I427" s="36">
        <v>6750</v>
      </c>
      <c r="J427" s="37">
        <f t="shared" si="2"/>
        <v>4725</v>
      </c>
      <c r="K427" s="37">
        <f t="shared" si="3"/>
        <v>2598.75</v>
      </c>
      <c r="L427" s="38">
        <v>0.55000000000000004</v>
      </c>
      <c r="N427" s="41"/>
      <c r="O427" s="39"/>
    </row>
    <row r="428" spans="1:15" ht="15.75" customHeight="1">
      <c r="A428" s="33" t="s">
        <v>23</v>
      </c>
      <c r="B428" s="33">
        <v>1197831</v>
      </c>
      <c r="C428" s="34">
        <v>44531</v>
      </c>
      <c r="D428" s="33" t="s">
        <v>24</v>
      </c>
      <c r="E428" s="33" t="s">
        <v>25</v>
      </c>
      <c r="F428" s="33" t="s">
        <v>36</v>
      </c>
      <c r="G428" s="33" t="s">
        <v>17</v>
      </c>
      <c r="H428" s="35">
        <v>0.6</v>
      </c>
      <c r="I428" s="36">
        <v>8250</v>
      </c>
      <c r="J428" s="37">
        <f t="shared" si="2"/>
        <v>4950</v>
      </c>
      <c r="K428" s="37">
        <f t="shared" si="3"/>
        <v>1979.9999999999998</v>
      </c>
      <c r="L428" s="38">
        <v>0.39999999999999997</v>
      </c>
      <c r="N428" s="41"/>
      <c r="O428" s="39"/>
    </row>
    <row r="429" spans="1:15" ht="15.75" customHeight="1">
      <c r="A429" s="33" t="s">
        <v>23</v>
      </c>
      <c r="B429" s="33">
        <v>1197831</v>
      </c>
      <c r="C429" s="34">
        <v>44531</v>
      </c>
      <c r="D429" s="33" t="s">
        <v>24</v>
      </c>
      <c r="E429" s="33" t="s">
        <v>25</v>
      </c>
      <c r="F429" s="33" t="s">
        <v>36</v>
      </c>
      <c r="G429" s="33" t="s">
        <v>18</v>
      </c>
      <c r="H429" s="35">
        <v>0.6</v>
      </c>
      <c r="I429" s="36">
        <v>8250</v>
      </c>
      <c r="J429" s="37">
        <f t="shared" si="2"/>
        <v>4950</v>
      </c>
      <c r="K429" s="37">
        <f t="shared" si="3"/>
        <v>1979.9999999999998</v>
      </c>
      <c r="L429" s="38">
        <v>0.39999999999999997</v>
      </c>
      <c r="N429" s="41"/>
      <c r="O429" s="39"/>
    </row>
    <row r="430" spans="1:15" ht="15.75" customHeight="1">
      <c r="A430" s="33" t="s">
        <v>23</v>
      </c>
      <c r="B430" s="33">
        <v>1197831</v>
      </c>
      <c r="C430" s="34">
        <v>44531</v>
      </c>
      <c r="D430" s="33" t="s">
        <v>24</v>
      </c>
      <c r="E430" s="33" t="s">
        <v>25</v>
      </c>
      <c r="F430" s="33" t="s">
        <v>36</v>
      </c>
      <c r="G430" s="33" t="s">
        <v>19</v>
      </c>
      <c r="H430" s="35">
        <v>0.65</v>
      </c>
      <c r="I430" s="36">
        <v>7250</v>
      </c>
      <c r="J430" s="37">
        <f t="shared" si="2"/>
        <v>4712.5</v>
      </c>
      <c r="K430" s="37">
        <f t="shared" si="3"/>
        <v>1884.9999999999998</v>
      </c>
      <c r="L430" s="38">
        <v>0.39999999999999997</v>
      </c>
      <c r="N430" s="41"/>
      <c r="O430" s="39"/>
    </row>
    <row r="431" spans="1:15" ht="15.75" customHeight="1">
      <c r="A431" s="33" t="s">
        <v>23</v>
      </c>
      <c r="B431" s="33">
        <v>1197831</v>
      </c>
      <c r="C431" s="34">
        <v>44531</v>
      </c>
      <c r="D431" s="33" t="s">
        <v>24</v>
      </c>
      <c r="E431" s="33" t="s">
        <v>25</v>
      </c>
      <c r="F431" s="33" t="s">
        <v>36</v>
      </c>
      <c r="G431" s="33" t="s">
        <v>20</v>
      </c>
      <c r="H431" s="35">
        <v>0.65</v>
      </c>
      <c r="I431" s="36">
        <v>5750</v>
      </c>
      <c r="J431" s="37">
        <f t="shared" si="2"/>
        <v>3737.5</v>
      </c>
      <c r="K431" s="37">
        <f t="shared" si="3"/>
        <v>1868.75</v>
      </c>
      <c r="L431" s="38">
        <v>0.5</v>
      </c>
      <c r="N431" s="41"/>
      <c r="O431" s="39"/>
    </row>
    <row r="432" spans="1:15" ht="15.75" customHeight="1">
      <c r="A432" s="33" t="s">
        <v>23</v>
      </c>
      <c r="B432" s="33">
        <v>1197831</v>
      </c>
      <c r="C432" s="34">
        <v>44531</v>
      </c>
      <c r="D432" s="33" t="s">
        <v>24</v>
      </c>
      <c r="E432" s="33" t="s">
        <v>25</v>
      </c>
      <c r="F432" s="33" t="s">
        <v>36</v>
      </c>
      <c r="G432" s="33" t="s">
        <v>21</v>
      </c>
      <c r="H432" s="35">
        <v>0.6</v>
      </c>
      <c r="I432" s="36">
        <v>5250</v>
      </c>
      <c r="J432" s="37">
        <f t="shared" si="2"/>
        <v>3150</v>
      </c>
      <c r="K432" s="37">
        <f t="shared" si="3"/>
        <v>1102.5</v>
      </c>
      <c r="L432" s="38">
        <v>0.35</v>
      </c>
      <c r="N432" s="41"/>
      <c r="O432" s="39"/>
    </row>
    <row r="433" spans="1:16" ht="15.75" customHeight="1">
      <c r="A433" s="33" t="s">
        <v>23</v>
      </c>
      <c r="B433" s="33">
        <v>1197831</v>
      </c>
      <c r="C433" s="34">
        <v>44531</v>
      </c>
      <c r="D433" s="33" t="s">
        <v>24</v>
      </c>
      <c r="E433" s="33" t="s">
        <v>25</v>
      </c>
      <c r="F433" s="33" t="s">
        <v>36</v>
      </c>
      <c r="G433" s="33" t="s">
        <v>22</v>
      </c>
      <c r="H433" s="35">
        <v>0.70000000000000007</v>
      </c>
      <c r="I433" s="36">
        <v>7750</v>
      </c>
      <c r="J433" s="37">
        <f t="shared" si="2"/>
        <v>5425.0000000000009</v>
      </c>
      <c r="K433" s="37">
        <f t="shared" si="3"/>
        <v>2983.7500000000009</v>
      </c>
      <c r="L433" s="38">
        <v>0.55000000000000004</v>
      </c>
      <c r="N433" s="41"/>
      <c r="O433" s="39"/>
    </row>
    <row r="434" spans="1:16" ht="15.75" customHeight="1">
      <c r="A434" s="33" t="s">
        <v>14</v>
      </c>
      <c r="B434" s="33">
        <v>1185732</v>
      </c>
      <c r="C434" s="34">
        <v>44203</v>
      </c>
      <c r="D434" s="33" t="s">
        <v>15</v>
      </c>
      <c r="E434" s="33" t="s">
        <v>37</v>
      </c>
      <c r="F434" s="33" t="s">
        <v>38</v>
      </c>
      <c r="G434" s="33" t="s">
        <v>17</v>
      </c>
      <c r="H434" s="35">
        <v>0.45</v>
      </c>
      <c r="I434" s="36">
        <v>4250</v>
      </c>
      <c r="J434" s="37">
        <f t="shared" si="2"/>
        <v>1912.5</v>
      </c>
      <c r="K434" s="37">
        <f t="shared" si="3"/>
        <v>1051.875</v>
      </c>
      <c r="L434" s="38">
        <v>0.55000000000000004</v>
      </c>
      <c r="N434" s="42"/>
      <c r="O434" s="39"/>
      <c r="P434" s="43"/>
    </row>
    <row r="435" spans="1:16" ht="15.75" customHeight="1">
      <c r="A435" s="33" t="s">
        <v>14</v>
      </c>
      <c r="B435" s="33">
        <v>1185732</v>
      </c>
      <c r="C435" s="34">
        <v>44203</v>
      </c>
      <c r="D435" s="33" t="s">
        <v>15</v>
      </c>
      <c r="E435" s="33" t="s">
        <v>37</v>
      </c>
      <c r="F435" s="33" t="s">
        <v>38</v>
      </c>
      <c r="G435" s="33" t="s">
        <v>18</v>
      </c>
      <c r="H435" s="35">
        <v>0.45</v>
      </c>
      <c r="I435" s="36">
        <v>2250</v>
      </c>
      <c r="J435" s="37">
        <f t="shared" si="2"/>
        <v>1012.5</v>
      </c>
      <c r="K435" s="37">
        <f t="shared" si="3"/>
        <v>354.375</v>
      </c>
      <c r="L435" s="38">
        <v>0.35</v>
      </c>
      <c r="N435" s="42"/>
      <c r="O435" s="39"/>
      <c r="P435" s="43"/>
    </row>
    <row r="436" spans="1:16" ht="15.75" customHeight="1">
      <c r="A436" s="33" t="s">
        <v>14</v>
      </c>
      <c r="B436" s="33">
        <v>1185732</v>
      </c>
      <c r="C436" s="34">
        <v>44203</v>
      </c>
      <c r="D436" s="33" t="s">
        <v>15</v>
      </c>
      <c r="E436" s="33" t="s">
        <v>37</v>
      </c>
      <c r="F436" s="33" t="s">
        <v>38</v>
      </c>
      <c r="G436" s="33" t="s">
        <v>19</v>
      </c>
      <c r="H436" s="35">
        <v>0.35000000000000003</v>
      </c>
      <c r="I436" s="36">
        <v>2250</v>
      </c>
      <c r="J436" s="37">
        <f t="shared" si="2"/>
        <v>787.50000000000011</v>
      </c>
      <c r="K436" s="37">
        <f t="shared" si="3"/>
        <v>315</v>
      </c>
      <c r="L436" s="38">
        <v>0.39999999999999997</v>
      </c>
      <c r="N436" s="42"/>
      <c r="O436" s="39"/>
      <c r="P436" s="43"/>
    </row>
    <row r="437" spans="1:16" ht="15.75" customHeight="1">
      <c r="A437" s="33" t="s">
        <v>14</v>
      </c>
      <c r="B437" s="33">
        <v>1185732</v>
      </c>
      <c r="C437" s="34">
        <v>44203</v>
      </c>
      <c r="D437" s="33" t="s">
        <v>15</v>
      </c>
      <c r="E437" s="33" t="s">
        <v>37</v>
      </c>
      <c r="F437" s="33" t="s">
        <v>38</v>
      </c>
      <c r="G437" s="33" t="s">
        <v>20</v>
      </c>
      <c r="H437" s="35">
        <v>0.4</v>
      </c>
      <c r="I437" s="36">
        <v>750</v>
      </c>
      <c r="J437" s="37">
        <f t="shared" si="2"/>
        <v>300</v>
      </c>
      <c r="K437" s="37">
        <f t="shared" si="3"/>
        <v>119.99999999999999</v>
      </c>
      <c r="L437" s="38">
        <v>0.39999999999999997</v>
      </c>
      <c r="N437" s="42"/>
      <c r="O437" s="39"/>
      <c r="P437" s="43"/>
    </row>
    <row r="438" spans="1:16" ht="15.75" customHeight="1">
      <c r="A438" s="33" t="s">
        <v>14</v>
      </c>
      <c r="B438" s="33">
        <v>1185732</v>
      </c>
      <c r="C438" s="34">
        <v>44203</v>
      </c>
      <c r="D438" s="33" t="s">
        <v>15</v>
      </c>
      <c r="E438" s="33" t="s">
        <v>37</v>
      </c>
      <c r="F438" s="33" t="s">
        <v>38</v>
      </c>
      <c r="G438" s="33" t="s">
        <v>21</v>
      </c>
      <c r="H438" s="35">
        <v>0.54999999999999993</v>
      </c>
      <c r="I438" s="36">
        <v>1250</v>
      </c>
      <c r="J438" s="37">
        <f t="shared" si="2"/>
        <v>687.49999999999989</v>
      </c>
      <c r="K438" s="37">
        <f t="shared" si="3"/>
        <v>240.62499999999994</v>
      </c>
      <c r="L438" s="38">
        <v>0.35</v>
      </c>
      <c r="N438" s="42"/>
      <c r="O438" s="39"/>
      <c r="P438" s="43"/>
    </row>
    <row r="439" spans="1:16" ht="15.75" customHeight="1">
      <c r="A439" s="33" t="s">
        <v>14</v>
      </c>
      <c r="B439" s="33">
        <v>1185732</v>
      </c>
      <c r="C439" s="34">
        <v>44203</v>
      </c>
      <c r="D439" s="33" t="s">
        <v>15</v>
      </c>
      <c r="E439" s="33" t="s">
        <v>37</v>
      </c>
      <c r="F439" s="33" t="s">
        <v>38</v>
      </c>
      <c r="G439" s="33" t="s">
        <v>22</v>
      </c>
      <c r="H439" s="35">
        <v>0.45</v>
      </c>
      <c r="I439" s="36">
        <v>2250</v>
      </c>
      <c r="J439" s="37">
        <f t="shared" si="2"/>
        <v>1012.5</v>
      </c>
      <c r="K439" s="37">
        <f t="shared" si="3"/>
        <v>303.75</v>
      </c>
      <c r="L439" s="38">
        <v>0.3</v>
      </c>
      <c r="N439" s="42"/>
      <c r="O439" s="39"/>
      <c r="P439" s="43"/>
    </row>
    <row r="440" spans="1:16" ht="15.75" customHeight="1">
      <c r="A440" s="33" t="s">
        <v>14</v>
      </c>
      <c r="B440" s="33">
        <v>1185732</v>
      </c>
      <c r="C440" s="34">
        <v>44232</v>
      </c>
      <c r="D440" s="33" t="s">
        <v>15</v>
      </c>
      <c r="E440" s="33" t="s">
        <v>37</v>
      </c>
      <c r="F440" s="33" t="s">
        <v>38</v>
      </c>
      <c r="G440" s="33" t="s">
        <v>17</v>
      </c>
      <c r="H440" s="35">
        <v>0.45</v>
      </c>
      <c r="I440" s="36">
        <v>4750</v>
      </c>
      <c r="J440" s="37">
        <f t="shared" si="2"/>
        <v>2137.5</v>
      </c>
      <c r="K440" s="37">
        <f t="shared" si="3"/>
        <v>1175.625</v>
      </c>
      <c r="L440" s="38">
        <v>0.55000000000000004</v>
      </c>
      <c r="N440" s="42"/>
      <c r="O440" s="39"/>
      <c r="P440" s="43"/>
    </row>
    <row r="441" spans="1:16" ht="15.75" customHeight="1">
      <c r="A441" s="33" t="s">
        <v>14</v>
      </c>
      <c r="B441" s="33">
        <v>1185732</v>
      </c>
      <c r="C441" s="34">
        <v>44232</v>
      </c>
      <c r="D441" s="33" t="s">
        <v>15</v>
      </c>
      <c r="E441" s="33" t="s">
        <v>37</v>
      </c>
      <c r="F441" s="33" t="s">
        <v>38</v>
      </c>
      <c r="G441" s="33" t="s">
        <v>18</v>
      </c>
      <c r="H441" s="35">
        <v>0.45</v>
      </c>
      <c r="I441" s="36">
        <v>1250</v>
      </c>
      <c r="J441" s="37">
        <f t="shared" si="2"/>
        <v>562.5</v>
      </c>
      <c r="K441" s="37">
        <f t="shared" si="3"/>
        <v>196.875</v>
      </c>
      <c r="L441" s="38">
        <v>0.35</v>
      </c>
      <c r="N441" s="42"/>
      <c r="O441" s="39"/>
      <c r="P441" s="43"/>
    </row>
    <row r="442" spans="1:16" ht="15.75" customHeight="1">
      <c r="A442" s="33" t="s">
        <v>14</v>
      </c>
      <c r="B442" s="33">
        <v>1185732</v>
      </c>
      <c r="C442" s="34">
        <v>44232</v>
      </c>
      <c r="D442" s="33" t="s">
        <v>15</v>
      </c>
      <c r="E442" s="33" t="s">
        <v>37</v>
      </c>
      <c r="F442" s="33" t="s">
        <v>38</v>
      </c>
      <c r="G442" s="33" t="s">
        <v>19</v>
      </c>
      <c r="H442" s="35">
        <v>0.35000000000000003</v>
      </c>
      <c r="I442" s="36">
        <v>1750</v>
      </c>
      <c r="J442" s="37">
        <f t="shared" si="2"/>
        <v>612.50000000000011</v>
      </c>
      <c r="K442" s="37">
        <f t="shared" si="3"/>
        <v>245.00000000000003</v>
      </c>
      <c r="L442" s="38">
        <v>0.39999999999999997</v>
      </c>
      <c r="N442" s="42"/>
      <c r="O442" s="39"/>
      <c r="P442" s="43"/>
    </row>
    <row r="443" spans="1:16" ht="15.75" customHeight="1">
      <c r="A443" s="33" t="s">
        <v>14</v>
      </c>
      <c r="B443" s="33">
        <v>1185732</v>
      </c>
      <c r="C443" s="34">
        <v>44232</v>
      </c>
      <c r="D443" s="33" t="s">
        <v>15</v>
      </c>
      <c r="E443" s="33" t="s">
        <v>37</v>
      </c>
      <c r="F443" s="33" t="s">
        <v>38</v>
      </c>
      <c r="G443" s="33" t="s">
        <v>20</v>
      </c>
      <c r="H443" s="35">
        <v>0.4</v>
      </c>
      <c r="I443" s="36">
        <v>500</v>
      </c>
      <c r="J443" s="37">
        <f t="shared" si="2"/>
        <v>200</v>
      </c>
      <c r="K443" s="37">
        <f t="shared" si="3"/>
        <v>80</v>
      </c>
      <c r="L443" s="38">
        <v>0.39999999999999997</v>
      </c>
      <c r="N443" s="42"/>
      <c r="O443" s="39"/>
      <c r="P443" s="43"/>
    </row>
    <row r="444" spans="1:16" ht="15.75" customHeight="1">
      <c r="A444" s="33" t="s">
        <v>14</v>
      </c>
      <c r="B444" s="33">
        <v>1185732</v>
      </c>
      <c r="C444" s="34">
        <v>44232</v>
      </c>
      <c r="D444" s="33" t="s">
        <v>15</v>
      </c>
      <c r="E444" s="33" t="s">
        <v>37</v>
      </c>
      <c r="F444" s="33" t="s">
        <v>38</v>
      </c>
      <c r="G444" s="33" t="s">
        <v>21</v>
      </c>
      <c r="H444" s="35">
        <v>0.54999999999999993</v>
      </c>
      <c r="I444" s="36">
        <v>1250</v>
      </c>
      <c r="J444" s="37">
        <f t="shared" si="2"/>
        <v>687.49999999999989</v>
      </c>
      <c r="K444" s="37">
        <f t="shared" si="3"/>
        <v>240.62499999999994</v>
      </c>
      <c r="L444" s="38">
        <v>0.35</v>
      </c>
      <c r="N444" s="42"/>
      <c r="O444" s="39"/>
      <c r="P444" s="43"/>
    </row>
    <row r="445" spans="1:16" ht="15.75" customHeight="1">
      <c r="A445" s="33" t="s">
        <v>14</v>
      </c>
      <c r="B445" s="33">
        <v>1185732</v>
      </c>
      <c r="C445" s="34">
        <v>44232</v>
      </c>
      <c r="D445" s="33" t="s">
        <v>15</v>
      </c>
      <c r="E445" s="33" t="s">
        <v>37</v>
      </c>
      <c r="F445" s="33" t="s">
        <v>38</v>
      </c>
      <c r="G445" s="33" t="s">
        <v>22</v>
      </c>
      <c r="H445" s="35">
        <v>0.45</v>
      </c>
      <c r="I445" s="36">
        <v>2250</v>
      </c>
      <c r="J445" s="37">
        <f t="shared" si="2"/>
        <v>1012.5</v>
      </c>
      <c r="K445" s="37">
        <f t="shared" si="3"/>
        <v>303.75</v>
      </c>
      <c r="L445" s="38">
        <v>0.3</v>
      </c>
      <c r="N445" s="42"/>
      <c r="O445" s="39"/>
      <c r="P445" s="43"/>
    </row>
    <row r="446" spans="1:16" ht="15.75" customHeight="1">
      <c r="A446" s="33" t="s">
        <v>14</v>
      </c>
      <c r="B446" s="33">
        <v>1185732</v>
      </c>
      <c r="C446" s="34">
        <v>44258</v>
      </c>
      <c r="D446" s="33" t="s">
        <v>15</v>
      </c>
      <c r="E446" s="33" t="s">
        <v>37</v>
      </c>
      <c r="F446" s="33" t="s">
        <v>38</v>
      </c>
      <c r="G446" s="33" t="s">
        <v>17</v>
      </c>
      <c r="H446" s="35">
        <v>0.5</v>
      </c>
      <c r="I446" s="36">
        <v>4450</v>
      </c>
      <c r="J446" s="37">
        <f t="shared" si="2"/>
        <v>2225</v>
      </c>
      <c r="K446" s="37">
        <f t="shared" si="3"/>
        <v>1223.75</v>
      </c>
      <c r="L446" s="38">
        <v>0.55000000000000004</v>
      </c>
      <c r="N446" s="42"/>
      <c r="O446" s="39"/>
      <c r="P446" s="43"/>
    </row>
    <row r="447" spans="1:16" ht="15.75" customHeight="1">
      <c r="A447" s="33" t="s">
        <v>14</v>
      </c>
      <c r="B447" s="33">
        <v>1185732</v>
      </c>
      <c r="C447" s="34">
        <v>44258</v>
      </c>
      <c r="D447" s="33" t="s">
        <v>15</v>
      </c>
      <c r="E447" s="33" t="s">
        <v>37</v>
      </c>
      <c r="F447" s="33" t="s">
        <v>38</v>
      </c>
      <c r="G447" s="33" t="s">
        <v>18</v>
      </c>
      <c r="H447" s="35">
        <v>0.5</v>
      </c>
      <c r="I447" s="36">
        <v>1500</v>
      </c>
      <c r="J447" s="37">
        <f t="shared" si="2"/>
        <v>750</v>
      </c>
      <c r="K447" s="37">
        <f t="shared" si="3"/>
        <v>262.5</v>
      </c>
      <c r="L447" s="38">
        <v>0.35</v>
      </c>
      <c r="N447" s="42"/>
      <c r="O447" s="39"/>
      <c r="P447" s="43"/>
    </row>
    <row r="448" spans="1:16" ht="15.75" customHeight="1">
      <c r="A448" s="33" t="s">
        <v>14</v>
      </c>
      <c r="B448" s="33">
        <v>1185732</v>
      </c>
      <c r="C448" s="34">
        <v>44258</v>
      </c>
      <c r="D448" s="33" t="s">
        <v>15</v>
      </c>
      <c r="E448" s="33" t="s">
        <v>37</v>
      </c>
      <c r="F448" s="33" t="s">
        <v>38</v>
      </c>
      <c r="G448" s="33" t="s">
        <v>19</v>
      </c>
      <c r="H448" s="35">
        <v>0.4</v>
      </c>
      <c r="I448" s="36">
        <v>1750</v>
      </c>
      <c r="J448" s="37">
        <f t="shared" si="2"/>
        <v>700</v>
      </c>
      <c r="K448" s="37">
        <f t="shared" si="3"/>
        <v>280</v>
      </c>
      <c r="L448" s="38">
        <v>0.39999999999999997</v>
      </c>
      <c r="N448" s="42"/>
      <c r="O448" s="39"/>
      <c r="P448" s="43"/>
    </row>
    <row r="449" spans="1:16" ht="15.75" customHeight="1">
      <c r="A449" s="33" t="s">
        <v>14</v>
      </c>
      <c r="B449" s="33">
        <v>1185732</v>
      </c>
      <c r="C449" s="34">
        <v>44258</v>
      </c>
      <c r="D449" s="33" t="s">
        <v>15</v>
      </c>
      <c r="E449" s="33" t="s">
        <v>37</v>
      </c>
      <c r="F449" s="33" t="s">
        <v>38</v>
      </c>
      <c r="G449" s="33" t="s">
        <v>20</v>
      </c>
      <c r="H449" s="35">
        <v>0.45</v>
      </c>
      <c r="I449" s="36">
        <v>250</v>
      </c>
      <c r="J449" s="37">
        <f t="shared" si="2"/>
        <v>112.5</v>
      </c>
      <c r="K449" s="37">
        <f t="shared" si="3"/>
        <v>44.999999999999993</v>
      </c>
      <c r="L449" s="38">
        <v>0.39999999999999997</v>
      </c>
      <c r="N449" s="42"/>
      <c r="O449" s="39"/>
      <c r="P449" s="43"/>
    </row>
    <row r="450" spans="1:16" ht="15.75" customHeight="1">
      <c r="A450" s="33" t="s">
        <v>14</v>
      </c>
      <c r="B450" s="33">
        <v>1185732</v>
      </c>
      <c r="C450" s="34">
        <v>44258</v>
      </c>
      <c r="D450" s="33" t="s">
        <v>15</v>
      </c>
      <c r="E450" s="33" t="s">
        <v>37</v>
      </c>
      <c r="F450" s="33" t="s">
        <v>38</v>
      </c>
      <c r="G450" s="33" t="s">
        <v>21</v>
      </c>
      <c r="H450" s="35">
        <v>0.6</v>
      </c>
      <c r="I450" s="36">
        <v>750</v>
      </c>
      <c r="J450" s="37">
        <f t="shared" si="2"/>
        <v>450</v>
      </c>
      <c r="K450" s="37">
        <f t="shared" si="3"/>
        <v>135</v>
      </c>
      <c r="L450" s="38">
        <v>0.3</v>
      </c>
      <c r="N450" s="42"/>
      <c r="O450" s="39"/>
      <c r="P450" s="43"/>
    </row>
    <row r="451" spans="1:16" ht="15.75" customHeight="1">
      <c r="A451" s="33" t="s">
        <v>14</v>
      </c>
      <c r="B451" s="33">
        <v>1185732</v>
      </c>
      <c r="C451" s="34">
        <v>44258</v>
      </c>
      <c r="D451" s="33" t="s">
        <v>15</v>
      </c>
      <c r="E451" s="33" t="s">
        <v>37</v>
      </c>
      <c r="F451" s="33" t="s">
        <v>38</v>
      </c>
      <c r="G451" s="33" t="s">
        <v>22</v>
      </c>
      <c r="H451" s="35">
        <v>0.5</v>
      </c>
      <c r="I451" s="36">
        <v>1750</v>
      </c>
      <c r="J451" s="37">
        <f t="shared" si="2"/>
        <v>875</v>
      </c>
      <c r="K451" s="37">
        <f t="shared" si="3"/>
        <v>218.75</v>
      </c>
      <c r="L451" s="38">
        <v>0.25</v>
      </c>
      <c r="N451" s="42"/>
      <c r="O451" s="39"/>
      <c r="P451" s="43"/>
    </row>
    <row r="452" spans="1:16" ht="15.75" customHeight="1">
      <c r="A452" s="33" t="s">
        <v>14</v>
      </c>
      <c r="B452" s="33">
        <v>1185732</v>
      </c>
      <c r="C452" s="34">
        <v>44290</v>
      </c>
      <c r="D452" s="33" t="s">
        <v>15</v>
      </c>
      <c r="E452" s="33" t="s">
        <v>37</v>
      </c>
      <c r="F452" s="33" t="s">
        <v>38</v>
      </c>
      <c r="G452" s="33" t="s">
        <v>17</v>
      </c>
      <c r="H452" s="35">
        <v>0.5</v>
      </c>
      <c r="I452" s="36">
        <v>4500</v>
      </c>
      <c r="J452" s="37">
        <f t="shared" si="2"/>
        <v>2250</v>
      </c>
      <c r="K452" s="37">
        <f t="shared" si="3"/>
        <v>1125</v>
      </c>
      <c r="L452" s="38">
        <v>0.5</v>
      </c>
      <c r="N452" s="42"/>
      <c r="O452" s="39"/>
      <c r="P452" s="43"/>
    </row>
    <row r="453" spans="1:16" ht="15.75" customHeight="1">
      <c r="A453" s="33" t="s">
        <v>14</v>
      </c>
      <c r="B453" s="33">
        <v>1185732</v>
      </c>
      <c r="C453" s="34">
        <v>44290</v>
      </c>
      <c r="D453" s="33" t="s">
        <v>15</v>
      </c>
      <c r="E453" s="33" t="s">
        <v>37</v>
      </c>
      <c r="F453" s="33" t="s">
        <v>38</v>
      </c>
      <c r="G453" s="33" t="s">
        <v>18</v>
      </c>
      <c r="H453" s="35">
        <v>0.5</v>
      </c>
      <c r="I453" s="36">
        <v>1500</v>
      </c>
      <c r="J453" s="37">
        <f t="shared" si="2"/>
        <v>750</v>
      </c>
      <c r="K453" s="37">
        <f t="shared" si="3"/>
        <v>225</v>
      </c>
      <c r="L453" s="38">
        <v>0.3</v>
      </c>
      <c r="N453" s="42"/>
      <c r="O453" s="39"/>
      <c r="P453" s="43"/>
    </row>
    <row r="454" spans="1:16" ht="15.75" customHeight="1">
      <c r="A454" s="33" t="s">
        <v>14</v>
      </c>
      <c r="B454" s="33">
        <v>1185732</v>
      </c>
      <c r="C454" s="34">
        <v>44290</v>
      </c>
      <c r="D454" s="33" t="s">
        <v>15</v>
      </c>
      <c r="E454" s="33" t="s">
        <v>37</v>
      </c>
      <c r="F454" s="33" t="s">
        <v>38</v>
      </c>
      <c r="G454" s="33" t="s">
        <v>19</v>
      </c>
      <c r="H454" s="35">
        <v>0.4</v>
      </c>
      <c r="I454" s="36">
        <v>1500</v>
      </c>
      <c r="J454" s="37">
        <f t="shared" si="2"/>
        <v>600</v>
      </c>
      <c r="K454" s="37">
        <f t="shared" si="3"/>
        <v>210</v>
      </c>
      <c r="L454" s="38">
        <v>0.35</v>
      </c>
      <c r="N454" s="42"/>
      <c r="O454" s="39"/>
      <c r="P454" s="43"/>
    </row>
    <row r="455" spans="1:16" ht="15.75" customHeight="1">
      <c r="A455" s="33" t="s">
        <v>14</v>
      </c>
      <c r="B455" s="33">
        <v>1185732</v>
      </c>
      <c r="C455" s="34">
        <v>44290</v>
      </c>
      <c r="D455" s="33" t="s">
        <v>15</v>
      </c>
      <c r="E455" s="33" t="s">
        <v>37</v>
      </c>
      <c r="F455" s="33" t="s">
        <v>38</v>
      </c>
      <c r="G455" s="33" t="s">
        <v>20</v>
      </c>
      <c r="H455" s="35">
        <v>0.45</v>
      </c>
      <c r="I455" s="36">
        <v>750</v>
      </c>
      <c r="J455" s="37">
        <f t="shared" si="2"/>
        <v>337.5</v>
      </c>
      <c r="K455" s="37">
        <f t="shared" si="3"/>
        <v>118.12499999999999</v>
      </c>
      <c r="L455" s="38">
        <v>0.35</v>
      </c>
      <c r="N455" s="42"/>
      <c r="O455" s="39"/>
      <c r="P455" s="43"/>
    </row>
    <row r="456" spans="1:16" ht="15.75" customHeight="1">
      <c r="A456" s="33" t="s">
        <v>14</v>
      </c>
      <c r="B456" s="33">
        <v>1185732</v>
      </c>
      <c r="C456" s="34">
        <v>44290</v>
      </c>
      <c r="D456" s="33" t="s">
        <v>15</v>
      </c>
      <c r="E456" s="33" t="s">
        <v>37</v>
      </c>
      <c r="F456" s="33" t="s">
        <v>38</v>
      </c>
      <c r="G456" s="33" t="s">
        <v>21</v>
      </c>
      <c r="H456" s="35">
        <v>0.6</v>
      </c>
      <c r="I456" s="36">
        <v>750</v>
      </c>
      <c r="J456" s="37">
        <f t="shared" si="2"/>
        <v>450</v>
      </c>
      <c r="K456" s="37">
        <f t="shared" si="3"/>
        <v>135</v>
      </c>
      <c r="L456" s="38">
        <v>0.3</v>
      </c>
      <c r="N456" s="42"/>
      <c r="O456" s="39"/>
      <c r="P456" s="43"/>
    </row>
    <row r="457" spans="1:16" ht="15.75" customHeight="1">
      <c r="A457" s="33" t="s">
        <v>14</v>
      </c>
      <c r="B457" s="33">
        <v>1185732</v>
      </c>
      <c r="C457" s="34">
        <v>44290</v>
      </c>
      <c r="D457" s="33" t="s">
        <v>15</v>
      </c>
      <c r="E457" s="33" t="s">
        <v>37</v>
      </c>
      <c r="F457" s="33" t="s">
        <v>38</v>
      </c>
      <c r="G457" s="33" t="s">
        <v>22</v>
      </c>
      <c r="H457" s="35">
        <v>0.5</v>
      </c>
      <c r="I457" s="36">
        <v>2000</v>
      </c>
      <c r="J457" s="37">
        <f t="shared" si="2"/>
        <v>1000</v>
      </c>
      <c r="K457" s="37">
        <f t="shared" si="3"/>
        <v>250</v>
      </c>
      <c r="L457" s="38">
        <v>0.25</v>
      </c>
      <c r="N457" s="42"/>
      <c r="O457" s="39"/>
      <c r="P457" s="43"/>
    </row>
    <row r="458" spans="1:16" ht="15.75" customHeight="1">
      <c r="A458" s="33" t="s">
        <v>14</v>
      </c>
      <c r="B458" s="33">
        <v>1185732</v>
      </c>
      <c r="C458" s="34">
        <v>44319</v>
      </c>
      <c r="D458" s="33" t="s">
        <v>15</v>
      </c>
      <c r="E458" s="33" t="s">
        <v>37</v>
      </c>
      <c r="F458" s="33" t="s">
        <v>38</v>
      </c>
      <c r="G458" s="33" t="s">
        <v>17</v>
      </c>
      <c r="H458" s="35">
        <v>0.6</v>
      </c>
      <c r="I458" s="36">
        <v>4700</v>
      </c>
      <c r="J458" s="37">
        <f t="shared" si="2"/>
        <v>2820</v>
      </c>
      <c r="K458" s="37">
        <f t="shared" si="3"/>
        <v>1410</v>
      </c>
      <c r="L458" s="38">
        <v>0.5</v>
      </c>
      <c r="N458" s="42"/>
      <c r="O458" s="39"/>
      <c r="P458" s="43"/>
    </row>
    <row r="459" spans="1:16" ht="15.75" customHeight="1">
      <c r="A459" s="33" t="s">
        <v>14</v>
      </c>
      <c r="B459" s="33">
        <v>1185732</v>
      </c>
      <c r="C459" s="34">
        <v>44319</v>
      </c>
      <c r="D459" s="33" t="s">
        <v>15</v>
      </c>
      <c r="E459" s="33" t="s">
        <v>37</v>
      </c>
      <c r="F459" s="33" t="s">
        <v>38</v>
      </c>
      <c r="G459" s="33" t="s">
        <v>18</v>
      </c>
      <c r="H459" s="35">
        <v>0.60000000000000009</v>
      </c>
      <c r="I459" s="36">
        <v>1750</v>
      </c>
      <c r="J459" s="37">
        <f t="shared" si="2"/>
        <v>1050.0000000000002</v>
      </c>
      <c r="K459" s="37">
        <f t="shared" si="3"/>
        <v>315.00000000000006</v>
      </c>
      <c r="L459" s="38">
        <v>0.3</v>
      </c>
      <c r="N459" s="42"/>
      <c r="O459" s="39"/>
      <c r="P459" s="43"/>
    </row>
    <row r="460" spans="1:16" ht="15.75" customHeight="1">
      <c r="A460" s="33" t="s">
        <v>14</v>
      </c>
      <c r="B460" s="33">
        <v>1185732</v>
      </c>
      <c r="C460" s="34">
        <v>44319</v>
      </c>
      <c r="D460" s="33" t="s">
        <v>15</v>
      </c>
      <c r="E460" s="33" t="s">
        <v>37</v>
      </c>
      <c r="F460" s="33" t="s">
        <v>38</v>
      </c>
      <c r="G460" s="33" t="s">
        <v>19</v>
      </c>
      <c r="H460" s="35">
        <v>0.55000000000000004</v>
      </c>
      <c r="I460" s="36">
        <v>1500</v>
      </c>
      <c r="J460" s="37">
        <f t="shared" si="2"/>
        <v>825.00000000000011</v>
      </c>
      <c r="K460" s="37">
        <f t="shared" si="3"/>
        <v>288.75</v>
      </c>
      <c r="L460" s="38">
        <v>0.35</v>
      </c>
      <c r="N460" s="42"/>
      <c r="O460" s="39"/>
      <c r="P460" s="43"/>
    </row>
    <row r="461" spans="1:16" ht="15.75" customHeight="1">
      <c r="A461" s="33" t="s">
        <v>14</v>
      </c>
      <c r="B461" s="33">
        <v>1185732</v>
      </c>
      <c r="C461" s="34">
        <v>44319</v>
      </c>
      <c r="D461" s="33" t="s">
        <v>15</v>
      </c>
      <c r="E461" s="33" t="s">
        <v>37</v>
      </c>
      <c r="F461" s="33" t="s">
        <v>38</v>
      </c>
      <c r="G461" s="33" t="s">
        <v>20</v>
      </c>
      <c r="H461" s="35">
        <v>0.55000000000000004</v>
      </c>
      <c r="I461" s="36">
        <v>1000</v>
      </c>
      <c r="J461" s="37">
        <f t="shared" si="2"/>
        <v>550</v>
      </c>
      <c r="K461" s="37">
        <f t="shared" si="3"/>
        <v>192.5</v>
      </c>
      <c r="L461" s="38">
        <v>0.35</v>
      </c>
      <c r="N461" s="42"/>
      <c r="O461" s="39"/>
      <c r="P461" s="43"/>
    </row>
    <row r="462" spans="1:16" ht="15.75" customHeight="1">
      <c r="A462" s="33" t="s">
        <v>14</v>
      </c>
      <c r="B462" s="33">
        <v>1185732</v>
      </c>
      <c r="C462" s="34">
        <v>44319</v>
      </c>
      <c r="D462" s="33" t="s">
        <v>15</v>
      </c>
      <c r="E462" s="33" t="s">
        <v>37</v>
      </c>
      <c r="F462" s="33" t="s">
        <v>38</v>
      </c>
      <c r="G462" s="33" t="s">
        <v>21</v>
      </c>
      <c r="H462" s="35">
        <v>0.65</v>
      </c>
      <c r="I462" s="36">
        <v>1250</v>
      </c>
      <c r="J462" s="37">
        <f t="shared" si="2"/>
        <v>812.5</v>
      </c>
      <c r="K462" s="37">
        <f t="shared" si="3"/>
        <v>243.75</v>
      </c>
      <c r="L462" s="38">
        <v>0.3</v>
      </c>
      <c r="N462" s="42"/>
      <c r="O462" s="39"/>
      <c r="P462" s="43"/>
    </row>
    <row r="463" spans="1:16" ht="15.75" customHeight="1">
      <c r="A463" s="33" t="s">
        <v>14</v>
      </c>
      <c r="B463" s="33">
        <v>1185732</v>
      </c>
      <c r="C463" s="34">
        <v>44319</v>
      </c>
      <c r="D463" s="33" t="s">
        <v>15</v>
      </c>
      <c r="E463" s="33" t="s">
        <v>37</v>
      </c>
      <c r="F463" s="33" t="s">
        <v>38</v>
      </c>
      <c r="G463" s="33" t="s">
        <v>22</v>
      </c>
      <c r="H463" s="35">
        <v>0.70000000000000007</v>
      </c>
      <c r="I463" s="36">
        <v>2500</v>
      </c>
      <c r="J463" s="37">
        <f t="shared" si="2"/>
        <v>1750.0000000000002</v>
      </c>
      <c r="K463" s="37">
        <f t="shared" si="3"/>
        <v>525</v>
      </c>
      <c r="L463" s="38">
        <v>0.3</v>
      </c>
      <c r="N463" s="42"/>
      <c r="O463" s="39"/>
      <c r="P463" s="43"/>
    </row>
    <row r="464" spans="1:16" ht="15.75" customHeight="1">
      <c r="A464" s="33" t="s">
        <v>14</v>
      </c>
      <c r="B464" s="33">
        <v>1185732</v>
      </c>
      <c r="C464" s="34">
        <v>44352</v>
      </c>
      <c r="D464" s="33" t="s">
        <v>15</v>
      </c>
      <c r="E464" s="33" t="s">
        <v>37</v>
      </c>
      <c r="F464" s="33" t="s">
        <v>38</v>
      </c>
      <c r="G464" s="33" t="s">
        <v>17</v>
      </c>
      <c r="H464" s="35">
        <v>0.65</v>
      </c>
      <c r="I464" s="36">
        <v>5000</v>
      </c>
      <c r="J464" s="37">
        <f t="shared" si="2"/>
        <v>3250</v>
      </c>
      <c r="K464" s="37">
        <f t="shared" si="3"/>
        <v>1787.5000000000002</v>
      </c>
      <c r="L464" s="38">
        <v>0.55000000000000004</v>
      </c>
      <c r="N464" s="42"/>
      <c r="O464" s="39"/>
      <c r="P464" s="43"/>
    </row>
    <row r="465" spans="1:16" ht="15.75" customHeight="1">
      <c r="A465" s="33" t="s">
        <v>14</v>
      </c>
      <c r="B465" s="33">
        <v>1185732</v>
      </c>
      <c r="C465" s="34">
        <v>44352</v>
      </c>
      <c r="D465" s="33" t="s">
        <v>15</v>
      </c>
      <c r="E465" s="33" t="s">
        <v>37</v>
      </c>
      <c r="F465" s="33" t="s">
        <v>38</v>
      </c>
      <c r="G465" s="33" t="s">
        <v>18</v>
      </c>
      <c r="H465" s="35">
        <v>0.60000000000000009</v>
      </c>
      <c r="I465" s="36">
        <v>2500</v>
      </c>
      <c r="J465" s="37">
        <f t="shared" si="2"/>
        <v>1500.0000000000002</v>
      </c>
      <c r="K465" s="37">
        <f t="shared" si="3"/>
        <v>525</v>
      </c>
      <c r="L465" s="38">
        <v>0.35</v>
      </c>
      <c r="N465" s="42"/>
      <c r="O465" s="39"/>
      <c r="P465" s="43"/>
    </row>
    <row r="466" spans="1:16" ht="15.75" customHeight="1">
      <c r="A466" s="33" t="s">
        <v>14</v>
      </c>
      <c r="B466" s="33">
        <v>1185732</v>
      </c>
      <c r="C466" s="34">
        <v>44352</v>
      </c>
      <c r="D466" s="33" t="s">
        <v>15</v>
      </c>
      <c r="E466" s="33" t="s">
        <v>37</v>
      </c>
      <c r="F466" s="33" t="s">
        <v>38</v>
      </c>
      <c r="G466" s="33" t="s">
        <v>19</v>
      </c>
      <c r="H466" s="35">
        <v>0.55000000000000004</v>
      </c>
      <c r="I466" s="36">
        <v>1750</v>
      </c>
      <c r="J466" s="37">
        <f t="shared" si="2"/>
        <v>962.50000000000011</v>
      </c>
      <c r="K466" s="37">
        <f t="shared" si="3"/>
        <v>385</v>
      </c>
      <c r="L466" s="38">
        <v>0.39999999999999997</v>
      </c>
      <c r="N466" s="42"/>
      <c r="O466" s="39"/>
      <c r="P466" s="43"/>
    </row>
    <row r="467" spans="1:16" ht="15.75" customHeight="1">
      <c r="A467" s="33" t="s">
        <v>14</v>
      </c>
      <c r="B467" s="33">
        <v>1185732</v>
      </c>
      <c r="C467" s="34">
        <v>44352</v>
      </c>
      <c r="D467" s="33" t="s">
        <v>15</v>
      </c>
      <c r="E467" s="33" t="s">
        <v>37</v>
      </c>
      <c r="F467" s="33" t="s">
        <v>38</v>
      </c>
      <c r="G467" s="33" t="s">
        <v>20</v>
      </c>
      <c r="H467" s="35">
        <v>0.55000000000000004</v>
      </c>
      <c r="I467" s="36">
        <v>1500</v>
      </c>
      <c r="J467" s="37">
        <f t="shared" si="2"/>
        <v>825.00000000000011</v>
      </c>
      <c r="K467" s="37">
        <f t="shared" si="3"/>
        <v>330</v>
      </c>
      <c r="L467" s="38">
        <v>0.39999999999999997</v>
      </c>
      <c r="N467" s="42"/>
      <c r="O467" s="39"/>
      <c r="P467" s="43"/>
    </row>
    <row r="468" spans="1:16" ht="15.75" customHeight="1">
      <c r="A468" s="33" t="s">
        <v>14</v>
      </c>
      <c r="B468" s="33">
        <v>1185732</v>
      </c>
      <c r="C468" s="34">
        <v>44352</v>
      </c>
      <c r="D468" s="33" t="s">
        <v>15</v>
      </c>
      <c r="E468" s="33" t="s">
        <v>37</v>
      </c>
      <c r="F468" s="33" t="s">
        <v>38</v>
      </c>
      <c r="G468" s="33" t="s">
        <v>21</v>
      </c>
      <c r="H468" s="35">
        <v>0.65</v>
      </c>
      <c r="I468" s="36">
        <v>1500</v>
      </c>
      <c r="J468" s="37">
        <f t="shared" si="2"/>
        <v>975</v>
      </c>
      <c r="K468" s="37">
        <f t="shared" si="3"/>
        <v>341.25</v>
      </c>
      <c r="L468" s="38">
        <v>0.35</v>
      </c>
      <c r="N468" s="42"/>
      <c r="O468" s="39"/>
      <c r="P468" s="43"/>
    </row>
    <row r="469" spans="1:16" ht="15.75" customHeight="1">
      <c r="A469" s="33" t="s">
        <v>14</v>
      </c>
      <c r="B469" s="33">
        <v>1185732</v>
      </c>
      <c r="C469" s="34">
        <v>44352</v>
      </c>
      <c r="D469" s="33" t="s">
        <v>15</v>
      </c>
      <c r="E469" s="33" t="s">
        <v>37</v>
      </c>
      <c r="F469" s="33" t="s">
        <v>38</v>
      </c>
      <c r="G469" s="33" t="s">
        <v>22</v>
      </c>
      <c r="H469" s="35">
        <v>0.70000000000000007</v>
      </c>
      <c r="I469" s="36">
        <v>3000</v>
      </c>
      <c r="J469" s="37">
        <f t="shared" si="2"/>
        <v>2100</v>
      </c>
      <c r="K469" s="37">
        <f t="shared" si="3"/>
        <v>630</v>
      </c>
      <c r="L469" s="38">
        <v>0.3</v>
      </c>
      <c r="N469" s="42"/>
      <c r="O469" s="39"/>
      <c r="P469" s="43"/>
    </row>
    <row r="470" spans="1:16" ht="15.75" customHeight="1">
      <c r="A470" s="33" t="s">
        <v>14</v>
      </c>
      <c r="B470" s="33">
        <v>1185732</v>
      </c>
      <c r="C470" s="34">
        <v>44380</v>
      </c>
      <c r="D470" s="33" t="s">
        <v>15</v>
      </c>
      <c r="E470" s="33" t="s">
        <v>37</v>
      </c>
      <c r="F470" s="33" t="s">
        <v>38</v>
      </c>
      <c r="G470" s="33" t="s">
        <v>17</v>
      </c>
      <c r="H470" s="35">
        <v>0.65</v>
      </c>
      <c r="I470" s="36">
        <v>5000</v>
      </c>
      <c r="J470" s="37">
        <f t="shared" si="2"/>
        <v>3250</v>
      </c>
      <c r="K470" s="37">
        <f t="shared" si="3"/>
        <v>1787.5000000000002</v>
      </c>
      <c r="L470" s="38">
        <v>0.55000000000000004</v>
      </c>
      <c r="N470" s="42"/>
      <c r="O470" s="39"/>
      <c r="P470" s="43"/>
    </row>
    <row r="471" spans="1:16" ht="15.75" customHeight="1">
      <c r="A471" s="33" t="s">
        <v>14</v>
      </c>
      <c r="B471" s="33">
        <v>1185732</v>
      </c>
      <c r="C471" s="34">
        <v>44380</v>
      </c>
      <c r="D471" s="33" t="s">
        <v>15</v>
      </c>
      <c r="E471" s="33" t="s">
        <v>37</v>
      </c>
      <c r="F471" s="33" t="s">
        <v>38</v>
      </c>
      <c r="G471" s="33" t="s">
        <v>18</v>
      </c>
      <c r="H471" s="35">
        <v>0.60000000000000009</v>
      </c>
      <c r="I471" s="36">
        <v>3000</v>
      </c>
      <c r="J471" s="37">
        <f t="shared" si="2"/>
        <v>1800.0000000000002</v>
      </c>
      <c r="K471" s="37">
        <f t="shared" si="3"/>
        <v>630</v>
      </c>
      <c r="L471" s="38">
        <v>0.35</v>
      </c>
      <c r="N471" s="42"/>
      <c r="O471" s="39"/>
      <c r="P471" s="43"/>
    </row>
    <row r="472" spans="1:16" ht="15.75" customHeight="1">
      <c r="A472" s="33" t="s">
        <v>14</v>
      </c>
      <c r="B472" s="33">
        <v>1185732</v>
      </c>
      <c r="C472" s="34">
        <v>44380</v>
      </c>
      <c r="D472" s="33" t="s">
        <v>15</v>
      </c>
      <c r="E472" s="33" t="s">
        <v>37</v>
      </c>
      <c r="F472" s="33" t="s">
        <v>38</v>
      </c>
      <c r="G472" s="33" t="s">
        <v>19</v>
      </c>
      <c r="H472" s="35">
        <v>0.55000000000000004</v>
      </c>
      <c r="I472" s="36">
        <v>2250</v>
      </c>
      <c r="J472" s="37">
        <f t="shared" si="2"/>
        <v>1237.5</v>
      </c>
      <c r="K472" s="37">
        <f t="shared" si="3"/>
        <v>494.99999999999994</v>
      </c>
      <c r="L472" s="38">
        <v>0.39999999999999997</v>
      </c>
      <c r="N472" s="42"/>
      <c r="O472" s="39"/>
      <c r="P472" s="43"/>
    </row>
    <row r="473" spans="1:16" ht="15.75" customHeight="1">
      <c r="A473" s="33" t="s">
        <v>14</v>
      </c>
      <c r="B473" s="33">
        <v>1185732</v>
      </c>
      <c r="C473" s="34">
        <v>44380</v>
      </c>
      <c r="D473" s="33" t="s">
        <v>15</v>
      </c>
      <c r="E473" s="33" t="s">
        <v>37</v>
      </c>
      <c r="F473" s="33" t="s">
        <v>38</v>
      </c>
      <c r="G473" s="33" t="s">
        <v>20</v>
      </c>
      <c r="H473" s="35">
        <v>0.55000000000000004</v>
      </c>
      <c r="I473" s="36">
        <v>1750</v>
      </c>
      <c r="J473" s="37">
        <f t="shared" si="2"/>
        <v>962.50000000000011</v>
      </c>
      <c r="K473" s="37">
        <f t="shared" si="3"/>
        <v>385</v>
      </c>
      <c r="L473" s="38">
        <v>0.39999999999999997</v>
      </c>
      <c r="N473" s="42"/>
      <c r="O473" s="39"/>
      <c r="P473" s="43"/>
    </row>
    <row r="474" spans="1:16" ht="15.75" customHeight="1">
      <c r="A474" s="33" t="s">
        <v>14</v>
      </c>
      <c r="B474" s="33">
        <v>1185732</v>
      </c>
      <c r="C474" s="34">
        <v>44380</v>
      </c>
      <c r="D474" s="33" t="s">
        <v>15</v>
      </c>
      <c r="E474" s="33" t="s">
        <v>37</v>
      </c>
      <c r="F474" s="33" t="s">
        <v>38</v>
      </c>
      <c r="G474" s="33" t="s">
        <v>21</v>
      </c>
      <c r="H474" s="35">
        <v>0.65</v>
      </c>
      <c r="I474" s="36">
        <v>2000</v>
      </c>
      <c r="J474" s="37">
        <f t="shared" si="2"/>
        <v>1300</v>
      </c>
      <c r="K474" s="37">
        <f t="shared" si="3"/>
        <v>454.99999999999994</v>
      </c>
      <c r="L474" s="38">
        <v>0.35</v>
      </c>
      <c r="N474" s="42"/>
      <c r="O474" s="39"/>
      <c r="P474" s="43"/>
    </row>
    <row r="475" spans="1:16" ht="15.75" customHeight="1">
      <c r="A475" s="33" t="s">
        <v>14</v>
      </c>
      <c r="B475" s="33">
        <v>1185732</v>
      </c>
      <c r="C475" s="34">
        <v>44380</v>
      </c>
      <c r="D475" s="33" t="s">
        <v>15</v>
      </c>
      <c r="E475" s="33" t="s">
        <v>37</v>
      </c>
      <c r="F475" s="33" t="s">
        <v>38</v>
      </c>
      <c r="G475" s="33" t="s">
        <v>22</v>
      </c>
      <c r="H475" s="35">
        <v>0.70000000000000007</v>
      </c>
      <c r="I475" s="36">
        <v>3750</v>
      </c>
      <c r="J475" s="37">
        <f t="shared" si="2"/>
        <v>2625.0000000000005</v>
      </c>
      <c r="K475" s="37">
        <f t="shared" si="3"/>
        <v>787.50000000000011</v>
      </c>
      <c r="L475" s="38">
        <v>0.3</v>
      </c>
      <c r="N475" s="42"/>
      <c r="O475" s="39"/>
      <c r="P475" s="43"/>
    </row>
    <row r="476" spans="1:16" ht="15.75" customHeight="1">
      <c r="A476" s="33" t="s">
        <v>14</v>
      </c>
      <c r="B476" s="33">
        <v>1185732</v>
      </c>
      <c r="C476" s="34">
        <v>44412</v>
      </c>
      <c r="D476" s="33" t="s">
        <v>15</v>
      </c>
      <c r="E476" s="33" t="s">
        <v>37</v>
      </c>
      <c r="F476" s="33" t="s">
        <v>38</v>
      </c>
      <c r="G476" s="33" t="s">
        <v>17</v>
      </c>
      <c r="H476" s="35">
        <v>0.65</v>
      </c>
      <c r="I476" s="36">
        <v>5250</v>
      </c>
      <c r="J476" s="37">
        <f t="shared" si="2"/>
        <v>3412.5</v>
      </c>
      <c r="K476" s="37">
        <f t="shared" si="3"/>
        <v>1876.8750000000002</v>
      </c>
      <c r="L476" s="38">
        <v>0.55000000000000004</v>
      </c>
      <c r="N476" s="42"/>
      <c r="O476" s="39"/>
      <c r="P476" s="43"/>
    </row>
    <row r="477" spans="1:16" ht="15.75" customHeight="1">
      <c r="A477" s="33" t="s">
        <v>14</v>
      </c>
      <c r="B477" s="33">
        <v>1185732</v>
      </c>
      <c r="C477" s="34">
        <v>44412</v>
      </c>
      <c r="D477" s="33" t="s">
        <v>15</v>
      </c>
      <c r="E477" s="33" t="s">
        <v>37</v>
      </c>
      <c r="F477" s="33" t="s">
        <v>38</v>
      </c>
      <c r="G477" s="33" t="s">
        <v>18</v>
      </c>
      <c r="H477" s="35">
        <v>0.60000000000000009</v>
      </c>
      <c r="I477" s="36">
        <v>3000</v>
      </c>
      <c r="J477" s="37">
        <f t="shared" si="2"/>
        <v>1800.0000000000002</v>
      </c>
      <c r="K477" s="37">
        <f t="shared" si="3"/>
        <v>630</v>
      </c>
      <c r="L477" s="38">
        <v>0.35</v>
      </c>
      <c r="N477" s="42"/>
      <c r="O477" s="39"/>
      <c r="P477" s="43"/>
    </row>
    <row r="478" spans="1:16" ht="15.75" customHeight="1">
      <c r="A478" s="33" t="s">
        <v>14</v>
      </c>
      <c r="B478" s="33">
        <v>1185732</v>
      </c>
      <c r="C478" s="34">
        <v>44412</v>
      </c>
      <c r="D478" s="33" t="s">
        <v>15</v>
      </c>
      <c r="E478" s="33" t="s">
        <v>37</v>
      </c>
      <c r="F478" s="33" t="s">
        <v>38</v>
      </c>
      <c r="G478" s="33" t="s">
        <v>19</v>
      </c>
      <c r="H478" s="35">
        <v>0.55000000000000004</v>
      </c>
      <c r="I478" s="36">
        <v>2250</v>
      </c>
      <c r="J478" s="37">
        <f t="shared" si="2"/>
        <v>1237.5</v>
      </c>
      <c r="K478" s="37">
        <f t="shared" si="3"/>
        <v>494.99999999999994</v>
      </c>
      <c r="L478" s="38">
        <v>0.39999999999999997</v>
      </c>
      <c r="N478" s="42"/>
      <c r="O478" s="39"/>
      <c r="P478" s="43"/>
    </row>
    <row r="479" spans="1:16" ht="15.75" customHeight="1">
      <c r="A479" s="33" t="s">
        <v>14</v>
      </c>
      <c r="B479" s="33">
        <v>1185732</v>
      </c>
      <c r="C479" s="34">
        <v>44412</v>
      </c>
      <c r="D479" s="33" t="s">
        <v>15</v>
      </c>
      <c r="E479" s="33" t="s">
        <v>37</v>
      </c>
      <c r="F479" s="33" t="s">
        <v>38</v>
      </c>
      <c r="G479" s="33" t="s">
        <v>20</v>
      </c>
      <c r="H479" s="35">
        <v>0.55000000000000004</v>
      </c>
      <c r="I479" s="36">
        <v>2000</v>
      </c>
      <c r="J479" s="37">
        <f t="shared" si="2"/>
        <v>1100</v>
      </c>
      <c r="K479" s="37">
        <f t="shared" si="3"/>
        <v>439.99999999999994</v>
      </c>
      <c r="L479" s="38">
        <v>0.39999999999999997</v>
      </c>
      <c r="N479" s="42"/>
      <c r="O479" s="39"/>
      <c r="P479" s="43"/>
    </row>
    <row r="480" spans="1:16" ht="15.75" customHeight="1">
      <c r="A480" s="33" t="s">
        <v>14</v>
      </c>
      <c r="B480" s="33">
        <v>1185732</v>
      </c>
      <c r="C480" s="34">
        <v>44412</v>
      </c>
      <c r="D480" s="33" t="s">
        <v>15</v>
      </c>
      <c r="E480" s="33" t="s">
        <v>37</v>
      </c>
      <c r="F480" s="33" t="s">
        <v>38</v>
      </c>
      <c r="G480" s="33" t="s">
        <v>21</v>
      </c>
      <c r="H480" s="35">
        <v>0.65</v>
      </c>
      <c r="I480" s="36">
        <v>1750</v>
      </c>
      <c r="J480" s="37">
        <f t="shared" si="2"/>
        <v>1137.5</v>
      </c>
      <c r="K480" s="37">
        <f t="shared" si="3"/>
        <v>398.125</v>
      </c>
      <c r="L480" s="38">
        <v>0.35</v>
      </c>
      <c r="N480" s="42"/>
      <c r="O480" s="39"/>
      <c r="P480" s="43"/>
    </row>
    <row r="481" spans="1:16" ht="15.75" customHeight="1">
      <c r="A481" s="33" t="s">
        <v>14</v>
      </c>
      <c r="B481" s="33">
        <v>1185732</v>
      </c>
      <c r="C481" s="34">
        <v>44412</v>
      </c>
      <c r="D481" s="33" t="s">
        <v>15</v>
      </c>
      <c r="E481" s="33" t="s">
        <v>37</v>
      </c>
      <c r="F481" s="33" t="s">
        <v>38</v>
      </c>
      <c r="G481" s="33" t="s">
        <v>22</v>
      </c>
      <c r="H481" s="35">
        <v>0.70000000000000007</v>
      </c>
      <c r="I481" s="36">
        <v>3500</v>
      </c>
      <c r="J481" s="37">
        <f t="shared" si="2"/>
        <v>2450.0000000000005</v>
      </c>
      <c r="K481" s="37">
        <f t="shared" si="3"/>
        <v>735.00000000000011</v>
      </c>
      <c r="L481" s="38">
        <v>0.3</v>
      </c>
      <c r="N481" s="42"/>
      <c r="O481" s="39"/>
      <c r="P481" s="43"/>
    </row>
    <row r="482" spans="1:16" ht="15.75" customHeight="1">
      <c r="A482" s="33" t="s">
        <v>14</v>
      </c>
      <c r="B482" s="33">
        <v>1185732</v>
      </c>
      <c r="C482" s="34">
        <v>44442</v>
      </c>
      <c r="D482" s="33" t="s">
        <v>15</v>
      </c>
      <c r="E482" s="33" t="s">
        <v>37</v>
      </c>
      <c r="F482" s="33" t="s">
        <v>38</v>
      </c>
      <c r="G482" s="33" t="s">
        <v>17</v>
      </c>
      <c r="H482" s="35">
        <v>0.65</v>
      </c>
      <c r="I482" s="36">
        <v>4750</v>
      </c>
      <c r="J482" s="37">
        <f t="shared" si="2"/>
        <v>3087.5</v>
      </c>
      <c r="K482" s="37">
        <f t="shared" si="3"/>
        <v>1543.75</v>
      </c>
      <c r="L482" s="38">
        <v>0.5</v>
      </c>
      <c r="N482" s="42"/>
      <c r="O482" s="39"/>
      <c r="P482" s="43"/>
    </row>
    <row r="483" spans="1:16" ht="15.75" customHeight="1">
      <c r="A483" s="33" t="s">
        <v>14</v>
      </c>
      <c r="B483" s="33">
        <v>1185732</v>
      </c>
      <c r="C483" s="34">
        <v>44442</v>
      </c>
      <c r="D483" s="33" t="s">
        <v>15</v>
      </c>
      <c r="E483" s="33" t="s">
        <v>37</v>
      </c>
      <c r="F483" s="33" t="s">
        <v>38</v>
      </c>
      <c r="G483" s="33" t="s">
        <v>18</v>
      </c>
      <c r="H483" s="35">
        <v>0.5</v>
      </c>
      <c r="I483" s="36">
        <v>2750</v>
      </c>
      <c r="J483" s="37">
        <f t="shared" si="2"/>
        <v>1375</v>
      </c>
      <c r="K483" s="37">
        <f t="shared" si="3"/>
        <v>412.5</v>
      </c>
      <c r="L483" s="38">
        <v>0.3</v>
      </c>
      <c r="N483" s="42"/>
      <c r="O483" s="39"/>
      <c r="P483" s="43"/>
    </row>
    <row r="484" spans="1:16" ht="15.75" customHeight="1">
      <c r="A484" s="33" t="s">
        <v>14</v>
      </c>
      <c r="B484" s="33">
        <v>1185732</v>
      </c>
      <c r="C484" s="34">
        <v>44442</v>
      </c>
      <c r="D484" s="33" t="s">
        <v>15</v>
      </c>
      <c r="E484" s="33" t="s">
        <v>37</v>
      </c>
      <c r="F484" s="33" t="s">
        <v>38</v>
      </c>
      <c r="G484" s="33" t="s">
        <v>19</v>
      </c>
      <c r="H484" s="35">
        <v>0.45</v>
      </c>
      <c r="I484" s="36">
        <v>2000</v>
      </c>
      <c r="J484" s="37">
        <f t="shared" si="2"/>
        <v>900</v>
      </c>
      <c r="K484" s="37">
        <f t="shared" si="3"/>
        <v>315</v>
      </c>
      <c r="L484" s="38">
        <v>0.35</v>
      </c>
      <c r="N484" s="42"/>
      <c r="O484" s="39"/>
      <c r="P484" s="43"/>
    </row>
    <row r="485" spans="1:16" ht="15.75" customHeight="1">
      <c r="A485" s="33" t="s">
        <v>14</v>
      </c>
      <c r="B485" s="33">
        <v>1185732</v>
      </c>
      <c r="C485" s="34">
        <v>44442</v>
      </c>
      <c r="D485" s="33" t="s">
        <v>15</v>
      </c>
      <c r="E485" s="33" t="s">
        <v>37</v>
      </c>
      <c r="F485" s="33" t="s">
        <v>38</v>
      </c>
      <c r="G485" s="33" t="s">
        <v>20</v>
      </c>
      <c r="H485" s="35">
        <v>0.45</v>
      </c>
      <c r="I485" s="36">
        <v>1750</v>
      </c>
      <c r="J485" s="37">
        <f t="shared" si="2"/>
        <v>787.5</v>
      </c>
      <c r="K485" s="37">
        <f t="shared" si="3"/>
        <v>275.625</v>
      </c>
      <c r="L485" s="38">
        <v>0.35</v>
      </c>
      <c r="N485" s="42"/>
      <c r="O485" s="39"/>
      <c r="P485" s="43"/>
    </row>
    <row r="486" spans="1:16" ht="15.75" customHeight="1">
      <c r="A486" s="33" t="s">
        <v>14</v>
      </c>
      <c r="B486" s="33">
        <v>1185732</v>
      </c>
      <c r="C486" s="34">
        <v>44442</v>
      </c>
      <c r="D486" s="33" t="s">
        <v>15</v>
      </c>
      <c r="E486" s="33" t="s">
        <v>37</v>
      </c>
      <c r="F486" s="33" t="s">
        <v>38</v>
      </c>
      <c r="G486" s="33" t="s">
        <v>21</v>
      </c>
      <c r="H486" s="35">
        <v>0.54999999999999993</v>
      </c>
      <c r="I486" s="36">
        <v>1250</v>
      </c>
      <c r="J486" s="37">
        <f t="shared" si="2"/>
        <v>687.49999999999989</v>
      </c>
      <c r="K486" s="37">
        <f t="shared" si="3"/>
        <v>206.24999999999997</v>
      </c>
      <c r="L486" s="38">
        <v>0.3</v>
      </c>
      <c r="N486" s="42"/>
      <c r="O486" s="39"/>
      <c r="P486" s="43"/>
    </row>
    <row r="487" spans="1:16" ht="15.75" customHeight="1">
      <c r="A487" s="33" t="s">
        <v>14</v>
      </c>
      <c r="B487" s="33">
        <v>1185732</v>
      </c>
      <c r="C487" s="34">
        <v>44442</v>
      </c>
      <c r="D487" s="33" t="s">
        <v>15</v>
      </c>
      <c r="E487" s="33" t="s">
        <v>37</v>
      </c>
      <c r="F487" s="33" t="s">
        <v>38</v>
      </c>
      <c r="G487" s="33" t="s">
        <v>22</v>
      </c>
      <c r="H487" s="35">
        <v>0.6</v>
      </c>
      <c r="I487" s="36">
        <v>2250</v>
      </c>
      <c r="J487" s="37">
        <f t="shared" si="2"/>
        <v>1350</v>
      </c>
      <c r="K487" s="37">
        <f t="shared" si="3"/>
        <v>337.5</v>
      </c>
      <c r="L487" s="38">
        <v>0.25</v>
      </c>
      <c r="N487" s="42"/>
      <c r="O487" s="39"/>
      <c r="P487" s="43"/>
    </row>
    <row r="488" spans="1:16" ht="15.75" customHeight="1">
      <c r="A488" s="33" t="s">
        <v>14</v>
      </c>
      <c r="B488" s="33">
        <v>1185732</v>
      </c>
      <c r="C488" s="34">
        <v>44474</v>
      </c>
      <c r="D488" s="33" t="s">
        <v>15</v>
      </c>
      <c r="E488" s="33" t="s">
        <v>37</v>
      </c>
      <c r="F488" s="33" t="s">
        <v>38</v>
      </c>
      <c r="G488" s="33" t="s">
        <v>17</v>
      </c>
      <c r="H488" s="35">
        <v>0.6</v>
      </c>
      <c r="I488" s="36">
        <v>4000</v>
      </c>
      <c r="J488" s="37">
        <f t="shared" si="2"/>
        <v>2400</v>
      </c>
      <c r="K488" s="37">
        <f t="shared" si="3"/>
        <v>1200</v>
      </c>
      <c r="L488" s="38">
        <v>0.5</v>
      </c>
      <c r="N488" s="42"/>
      <c r="O488" s="39"/>
      <c r="P488" s="43"/>
    </row>
    <row r="489" spans="1:16" ht="15.75" customHeight="1">
      <c r="A489" s="33" t="s">
        <v>14</v>
      </c>
      <c r="B489" s="33">
        <v>1185732</v>
      </c>
      <c r="C489" s="34">
        <v>44474</v>
      </c>
      <c r="D489" s="33" t="s">
        <v>15</v>
      </c>
      <c r="E489" s="33" t="s">
        <v>37</v>
      </c>
      <c r="F489" s="33" t="s">
        <v>38</v>
      </c>
      <c r="G489" s="33" t="s">
        <v>18</v>
      </c>
      <c r="H489" s="35">
        <v>0.5</v>
      </c>
      <c r="I489" s="36">
        <v>2250</v>
      </c>
      <c r="J489" s="37">
        <f t="shared" si="2"/>
        <v>1125</v>
      </c>
      <c r="K489" s="37">
        <f t="shared" si="3"/>
        <v>337.5</v>
      </c>
      <c r="L489" s="38">
        <v>0.3</v>
      </c>
      <c r="N489" s="42"/>
      <c r="O489" s="39"/>
      <c r="P489" s="43"/>
    </row>
    <row r="490" spans="1:16" ht="15.75" customHeight="1">
      <c r="A490" s="33" t="s">
        <v>14</v>
      </c>
      <c r="B490" s="33">
        <v>1185732</v>
      </c>
      <c r="C490" s="34">
        <v>44474</v>
      </c>
      <c r="D490" s="33" t="s">
        <v>15</v>
      </c>
      <c r="E490" s="33" t="s">
        <v>37</v>
      </c>
      <c r="F490" s="33" t="s">
        <v>38</v>
      </c>
      <c r="G490" s="33" t="s">
        <v>19</v>
      </c>
      <c r="H490" s="35">
        <v>0.5</v>
      </c>
      <c r="I490" s="36">
        <v>1250</v>
      </c>
      <c r="J490" s="37">
        <f t="shared" si="2"/>
        <v>625</v>
      </c>
      <c r="K490" s="37">
        <f t="shared" si="3"/>
        <v>218.75</v>
      </c>
      <c r="L490" s="38">
        <v>0.35</v>
      </c>
      <c r="N490" s="42"/>
      <c r="O490" s="39"/>
      <c r="P490" s="43"/>
    </row>
    <row r="491" spans="1:16" ht="15.75" customHeight="1">
      <c r="A491" s="33" t="s">
        <v>14</v>
      </c>
      <c r="B491" s="33">
        <v>1185732</v>
      </c>
      <c r="C491" s="34">
        <v>44474</v>
      </c>
      <c r="D491" s="33" t="s">
        <v>15</v>
      </c>
      <c r="E491" s="33" t="s">
        <v>37</v>
      </c>
      <c r="F491" s="33" t="s">
        <v>38</v>
      </c>
      <c r="G491" s="33" t="s">
        <v>20</v>
      </c>
      <c r="H491" s="35">
        <v>0.5</v>
      </c>
      <c r="I491" s="36">
        <v>1000</v>
      </c>
      <c r="J491" s="37">
        <f t="shared" si="2"/>
        <v>500</v>
      </c>
      <c r="K491" s="37">
        <f t="shared" si="3"/>
        <v>175</v>
      </c>
      <c r="L491" s="38">
        <v>0.35</v>
      </c>
      <c r="N491" s="42"/>
      <c r="O491" s="39"/>
      <c r="P491" s="43"/>
    </row>
    <row r="492" spans="1:16" ht="15.75" customHeight="1">
      <c r="A492" s="33" t="s">
        <v>14</v>
      </c>
      <c r="B492" s="33">
        <v>1185732</v>
      </c>
      <c r="C492" s="34">
        <v>44474</v>
      </c>
      <c r="D492" s="33" t="s">
        <v>15</v>
      </c>
      <c r="E492" s="33" t="s">
        <v>37</v>
      </c>
      <c r="F492" s="33" t="s">
        <v>38</v>
      </c>
      <c r="G492" s="33" t="s">
        <v>21</v>
      </c>
      <c r="H492" s="35">
        <v>0.6</v>
      </c>
      <c r="I492" s="36">
        <v>1000</v>
      </c>
      <c r="J492" s="37">
        <f t="shared" si="2"/>
        <v>600</v>
      </c>
      <c r="K492" s="37">
        <f t="shared" si="3"/>
        <v>180</v>
      </c>
      <c r="L492" s="38">
        <v>0.3</v>
      </c>
      <c r="N492" s="42"/>
      <c r="O492" s="39"/>
      <c r="P492" s="43"/>
    </row>
    <row r="493" spans="1:16" ht="15.75" customHeight="1">
      <c r="A493" s="33" t="s">
        <v>14</v>
      </c>
      <c r="B493" s="33">
        <v>1185732</v>
      </c>
      <c r="C493" s="34">
        <v>44474</v>
      </c>
      <c r="D493" s="33" t="s">
        <v>15</v>
      </c>
      <c r="E493" s="33" t="s">
        <v>37</v>
      </c>
      <c r="F493" s="33" t="s">
        <v>38</v>
      </c>
      <c r="G493" s="33" t="s">
        <v>22</v>
      </c>
      <c r="H493" s="35">
        <v>0.64999999999999991</v>
      </c>
      <c r="I493" s="36">
        <v>2250</v>
      </c>
      <c r="J493" s="37">
        <f t="shared" si="2"/>
        <v>1462.4999999999998</v>
      </c>
      <c r="K493" s="37">
        <f t="shared" si="3"/>
        <v>365.62499999999994</v>
      </c>
      <c r="L493" s="38">
        <v>0.25</v>
      </c>
      <c r="N493" s="42"/>
      <c r="O493" s="39"/>
      <c r="P493" s="43"/>
    </row>
    <row r="494" spans="1:16" ht="15.75" customHeight="1">
      <c r="A494" s="33" t="s">
        <v>14</v>
      </c>
      <c r="B494" s="33">
        <v>1185732</v>
      </c>
      <c r="C494" s="34">
        <v>44504</v>
      </c>
      <c r="D494" s="33" t="s">
        <v>15</v>
      </c>
      <c r="E494" s="33" t="s">
        <v>37</v>
      </c>
      <c r="F494" s="33" t="s">
        <v>38</v>
      </c>
      <c r="G494" s="33" t="s">
        <v>17</v>
      </c>
      <c r="H494" s="35">
        <v>0.70000000000000007</v>
      </c>
      <c r="I494" s="36">
        <v>3750</v>
      </c>
      <c r="J494" s="37">
        <f t="shared" si="2"/>
        <v>2625.0000000000005</v>
      </c>
      <c r="K494" s="37">
        <f t="shared" si="3"/>
        <v>1443.7500000000005</v>
      </c>
      <c r="L494" s="38">
        <v>0.55000000000000004</v>
      </c>
      <c r="N494" s="42"/>
      <c r="O494" s="39"/>
      <c r="P494" s="43"/>
    </row>
    <row r="495" spans="1:16" ht="15.75" customHeight="1">
      <c r="A495" s="33" t="s">
        <v>14</v>
      </c>
      <c r="B495" s="33">
        <v>1185732</v>
      </c>
      <c r="C495" s="34">
        <v>44504</v>
      </c>
      <c r="D495" s="33" t="s">
        <v>15</v>
      </c>
      <c r="E495" s="33" t="s">
        <v>37</v>
      </c>
      <c r="F495" s="33" t="s">
        <v>38</v>
      </c>
      <c r="G495" s="33" t="s">
        <v>18</v>
      </c>
      <c r="H495" s="35">
        <v>0.60000000000000009</v>
      </c>
      <c r="I495" s="36">
        <v>2000</v>
      </c>
      <c r="J495" s="37">
        <f t="shared" si="2"/>
        <v>1200.0000000000002</v>
      </c>
      <c r="K495" s="37">
        <f t="shared" si="3"/>
        <v>420.00000000000006</v>
      </c>
      <c r="L495" s="38">
        <v>0.35</v>
      </c>
      <c r="N495" s="42"/>
      <c r="O495" s="39"/>
      <c r="P495" s="43"/>
    </row>
    <row r="496" spans="1:16" ht="15.75" customHeight="1">
      <c r="A496" s="33" t="s">
        <v>14</v>
      </c>
      <c r="B496" s="33">
        <v>1185732</v>
      </c>
      <c r="C496" s="34">
        <v>44504</v>
      </c>
      <c r="D496" s="33" t="s">
        <v>15</v>
      </c>
      <c r="E496" s="33" t="s">
        <v>37</v>
      </c>
      <c r="F496" s="33" t="s">
        <v>38</v>
      </c>
      <c r="G496" s="33" t="s">
        <v>19</v>
      </c>
      <c r="H496" s="35">
        <v>0.60000000000000009</v>
      </c>
      <c r="I496" s="36">
        <v>1950</v>
      </c>
      <c r="J496" s="37">
        <f t="shared" si="2"/>
        <v>1170.0000000000002</v>
      </c>
      <c r="K496" s="37">
        <f t="shared" si="3"/>
        <v>468.00000000000006</v>
      </c>
      <c r="L496" s="38">
        <v>0.39999999999999997</v>
      </c>
      <c r="N496" s="42"/>
      <c r="O496" s="39"/>
      <c r="P496" s="43"/>
    </row>
    <row r="497" spans="1:17" ht="15.75" customHeight="1">
      <c r="A497" s="33" t="s">
        <v>14</v>
      </c>
      <c r="B497" s="33">
        <v>1185732</v>
      </c>
      <c r="C497" s="34">
        <v>44504</v>
      </c>
      <c r="D497" s="33" t="s">
        <v>15</v>
      </c>
      <c r="E497" s="33" t="s">
        <v>37</v>
      </c>
      <c r="F497" s="33" t="s">
        <v>38</v>
      </c>
      <c r="G497" s="33" t="s">
        <v>20</v>
      </c>
      <c r="H497" s="35">
        <v>0.60000000000000009</v>
      </c>
      <c r="I497" s="36">
        <v>1750</v>
      </c>
      <c r="J497" s="37">
        <f t="shared" si="2"/>
        <v>1050.0000000000002</v>
      </c>
      <c r="K497" s="37">
        <f t="shared" si="3"/>
        <v>420.00000000000006</v>
      </c>
      <c r="L497" s="38">
        <v>0.39999999999999997</v>
      </c>
      <c r="N497" s="42"/>
      <c r="O497" s="39"/>
      <c r="P497" s="43"/>
    </row>
    <row r="498" spans="1:17" ht="15.75" customHeight="1">
      <c r="A498" s="33" t="s">
        <v>14</v>
      </c>
      <c r="B498" s="33">
        <v>1185732</v>
      </c>
      <c r="C498" s="34">
        <v>44504</v>
      </c>
      <c r="D498" s="33" t="s">
        <v>15</v>
      </c>
      <c r="E498" s="33" t="s">
        <v>37</v>
      </c>
      <c r="F498" s="33" t="s">
        <v>38</v>
      </c>
      <c r="G498" s="33" t="s">
        <v>21</v>
      </c>
      <c r="H498" s="35">
        <v>0.70000000000000007</v>
      </c>
      <c r="I498" s="36">
        <v>1500</v>
      </c>
      <c r="J498" s="37">
        <f t="shared" si="2"/>
        <v>1050</v>
      </c>
      <c r="K498" s="37">
        <f t="shared" si="3"/>
        <v>367.5</v>
      </c>
      <c r="L498" s="38">
        <v>0.35</v>
      </c>
      <c r="N498" s="42"/>
      <c r="O498" s="39"/>
      <c r="P498" s="43"/>
    </row>
    <row r="499" spans="1:17" ht="15.75" customHeight="1">
      <c r="A499" s="33" t="s">
        <v>14</v>
      </c>
      <c r="B499" s="33">
        <v>1185732</v>
      </c>
      <c r="C499" s="34">
        <v>44504</v>
      </c>
      <c r="D499" s="33" t="s">
        <v>15</v>
      </c>
      <c r="E499" s="33" t="s">
        <v>37</v>
      </c>
      <c r="F499" s="33" t="s">
        <v>38</v>
      </c>
      <c r="G499" s="33" t="s">
        <v>22</v>
      </c>
      <c r="H499" s="35">
        <v>0.75</v>
      </c>
      <c r="I499" s="36">
        <v>2500</v>
      </c>
      <c r="J499" s="37">
        <f t="shared" si="2"/>
        <v>1875</v>
      </c>
      <c r="K499" s="37">
        <f t="shared" si="3"/>
        <v>562.5</v>
      </c>
      <c r="L499" s="38">
        <v>0.3</v>
      </c>
      <c r="N499" s="42"/>
      <c r="O499" s="39"/>
      <c r="P499" s="43"/>
    </row>
    <row r="500" spans="1:17" ht="15.75" customHeight="1">
      <c r="A500" s="33" t="s">
        <v>14</v>
      </c>
      <c r="B500" s="33">
        <v>1185732</v>
      </c>
      <c r="C500" s="34">
        <v>44533</v>
      </c>
      <c r="D500" s="33" t="s">
        <v>15</v>
      </c>
      <c r="E500" s="33" t="s">
        <v>37</v>
      </c>
      <c r="F500" s="33" t="s">
        <v>38</v>
      </c>
      <c r="G500" s="33" t="s">
        <v>17</v>
      </c>
      <c r="H500" s="35">
        <v>0.70000000000000007</v>
      </c>
      <c r="I500" s="36">
        <v>4750</v>
      </c>
      <c r="J500" s="37">
        <f t="shared" si="2"/>
        <v>3325.0000000000005</v>
      </c>
      <c r="K500" s="37">
        <f t="shared" si="3"/>
        <v>1828.7500000000005</v>
      </c>
      <c r="L500" s="38">
        <v>0.55000000000000004</v>
      </c>
      <c r="N500" s="42"/>
      <c r="O500" s="39"/>
      <c r="P500" s="43"/>
    </row>
    <row r="501" spans="1:17" ht="15.75" customHeight="1">
      <c r="A501" s="33" t="s">
        <v>14</v>
      </c>
      <c r="B501" s="33">
        <v>1185732</v>
      </c>
      <c r="C501" s="34">
        <v>44533</v>
      </c>
      <c r="D501" s="33" t="s">
        <v>15</v>
      </c>
      <c r="E501" s="33" t="s">
        <v>37</v>
      </c>
      <c r="F501" s="33" t="s">
        <v>38</v>
      </c>
      <c r="G501" s="33" t="s">
        <v>18</v>
      </c>
      <c r="H501" s="35">
        <v>0.60000000000000009</v>
      </c>
      <c r="I501" s="36">
        <v>2750</v>
      </c>
      <c r="J501" s="37">
        <f t="shared" si="2"/>
        <v>1650.0000000000002</v>
      </c>
      <c r="K501" s="37">
        <f t="shared" si="3"/>
        <v>577.5</v>
      </c>
      <c r="L501" s="38">
        <v>0.35</v>
      </c>
      <c r="N501" s="42"/>
      <c r="O501" s="39"/>
      <c r="P501" s="43"/>
    </row>
    <row r="502" spans="1:17" ht="15.75" customHeight="1">
      <c r="A502" s="33" t="s">
        <v>14</v>
      </c>
      <c r="B502" s="33">
        <v>1185732</v>
      </c>
      <c r="C502" s="34">
        <v>44533</v>
      </c>
      <c r="D502" s="33" t="s">
        <v>15</v>
      </c>
      <c r="E502" s="33" t="s">
        <v>37</v>
      </c>
      <c r="F502" s="33" t="s">
        <v>38</v>
      </c>
      <c r="G502" s="33" t="s">
        <v>19</v>
      </c>
      <c r="H502" s="35">
        <v>0.60000000000000009</v>
      </c>
      <c r="I502" s="36">
        <v>2250</v>
      </c>
      <c r="J502" s="37">
        <f t="shared" si="2"/>
        <v>1350.0000000000002</v>
      </c>
      <c r="K502" s="37">
        <f t="shared" si="3"/>
        <v>540</v>
      </c>
      <c r="L502" s="38">
        <v>0.39999999999999997</v>
      </c>
      <c r="N502" s="42"/>
      <c r="O502" s="39"/>
      <c r="P502" s="43"/>
    </row>
    <row r="503" spans="1:17" ht="15.75" customHeight="1">
      <c r="A503" s="33" t="s">
        <v>14</v>
      </c>
      <c r="B503" s="33">
        <v>1185732</v>
      </c>
      <c r="C503" s="34">
        <v>44533</v>
      </c>
      <c r="D503" s="33" t="s">
        <v>15</v>
      </c>
      <c r="E503" s="33" t="s">
        <v>37</v>
      </c>
      <c r="F503" s="33" t="s">
        <v>38</v>
      </c>
      <c r="G503" s="33" t="s">
        <v>20</v>
      </c>
      <c r="H503" s="35">
        <v>0.60000000000000009</v>
      </c>
      <c r="I503" s="36">
        <v>1750</v>
      </c>
      <c r="J503" s="37">
        <f t="shared" si="2"/>
        <v>1050.0000000000002</v>
      </c>
      <c r="K503" s="37">
        <f t="shared" si="3"/>
        <v>420.00000000000006</v>
      </c>
      <c r="L503" s="38">
        <v>0.39999999999999997</v>
      </c>
      <c r="N503" s="42"/>
      <c r="O503" s="39"/>
      <c r="P503" s="43"/>
    </row>
    <row r="504" spans="1:17" ht="15.75" customHeight="1">
      <c r="A504" s="33" t="s">
        <v>14</v>
      </c>
      <c r="B504" s="33">
        <v>1185732</v>
      </c>
      <c r="C504" s="34">
        <v>44533</v>
      </c>
      <c r="D504" s="33" t="s">
        <v>15</v>
      </c>
      <c r="E504" s="33" t="s">
        <v>37</v>
      </c>
      <c r="F504" s="33" t="s">
        <v>38</v>
      </c>
      <c r="G504" s="33" t="s">
        <v>21</v>
      </c>
      <c r="H504" s="35">
        <v>0.70000000000000007</v>
      </c>
      <c r="I504" s="36">
        <v>1750</v>
      </c>
      <c r="J504" s="37">
        <f t="shared" si="2"/>
        <v>1225.0000000000002</v>
      </c>
      <c r="K504" s="37">
        <f t="shared" si="3"/>
        <v>428.75000000000006</v>
      </c>
      <c r="L504" s="38">
        <v>0.35</v>
      </c>
      <c r="N504" s="42"/>
      <c r="O504" s="39"/>
      <c r="P504" s="43"/>
    </row>
    <row r="505" spans="1:17" ht="15.75" customHeight="1">
      <c r="A505" s="33" t="s">
        <v>14</v>
      </c>
      <c r="B505" s="33">
        <v>1185732</v>
      </c>
      <c r="C505" s="34">
        <v>44533</v>
      </c>
      <c r="D505" s="33" t="s">
        <v>15</v>
      </c>
      <c r="E505" s="33" t="s">
        <v>37</v>
      </c>
      <c r="F505" s="33" t="s">
        <v>38</v>
      </c>
      <c r="G505" s="33" t="s">
        <v>22</v>
      </c>
      <c r="H505" s="35">
        <v>0.75</v>
      </c>
      <c r="I505" s="36">
        <v>2750</v>
      </c>
      <c r="J505" s="37">
        <f t="shared" si="2"/>
        <v>2062.5</v>
      </c>
      <c r="K505" s="37">
        <f t="shared" si="3"/>
        <v>618.75</v>
      </c>
      <c r="L505" s="38">
        <v>0.3</v>
      </c>
      <c r="N505" s="42"/>
      <c r="O505" s="39"/>
      <c r="P505" s="43"/>
    </row>
    <row r="506" spans="1:17" ht="15.75" customHeight="1">
      <c r="A506" s="33" t="s">
        <v>27</v>
      </c>
      <c r="B506" s="33">
        <v>1128299</v>
      </c>
      <c r="C506" s="34">
        <v>44211</v>
      </c>
      <c r="D506" s="33" t="s">
        <v>28</v>
      </c>
      <c r="E506" s="33" t="s">
        <v>40</v>
      </c>
      <c r="F506" s="33" t="s">
        <v>41</v>
      </c>
      <c r="G506" s="33" t="s">
        <v>17</v>
      </c>
      <c r="H506" s="35">
        <v>0.35</v>
      </c>
      <c r="I506" s="36">
        <v>4500</v>
      </c>
      <c r="J506" s="37">
        <f t="shared" si="2"/>
        <v>1575</v>
      </c>
      <c r="K506" s="37">
        <f t="shared" si="3"/>
        <v>630</v>
      </c>
      <c r="L506" s="38">
        <v>0.4</v>
      </c>
      <c r="N506" s="44"/>
      <c r="O506" s="42"/>
      <c r="P506" s="39"/>
      <c r="Q506" s="41"/>
    </row>
    <row r="507" spans="1:17" ht="15.75" customHeight="1">
      <c r="A507" s="33" t="s">
        <v>27</v>
      </c>
      <c r="B507" s="33">
        <v>1128299</v>
      </c>
      <c r="C507" s="34">
        <v>44211</v>
      </c>
      <c r="D507" s="33" t="s">
        <v>28</v>
      </c>
      <c r="E507" s="33" t="s">
        <v>40</v>
      </c>
      <c r="F507" s="33" t="s">
        <v>41</v>
      </c>
      <c r="G507" s="33" t="s">
        <v>18</v>
      </c>
      <c r="H507" s="35">
        <v>0.45</v>
      </c>
      <c r="I507" s="36">
        <v>4500</v>
      </c>
      <c r="J507" s="37">
        <f t="shared" si="2"/>
        <v>2025</v>
      </c>
      <c r="K507" s="37">
        <f t="shared" si="3"/>
        <v>506.25</v>
      </c>
      <c r="L507" s="38">
        <v>0.25</v>
      </c>
      <c r="N507" s="44"/>
      <c r="O507" s="42"/>
      <c r="P507" s="39"/>
      <c r="Q507" s="41"/>
    </row>
    <row r="508" spans="1:17" ht="15.75" customHeight="1">
      <c r="A508" s="33" t="s">
        <v>27</v>
      </c>
      <c r="B508" s="33">
        <v>1128299</v>
      </c>
      <c r="C508" s="34">
        <v>44211</v>
      </c>
      <c r="D508" s="33" t="s">
        <v>28</v>
      </c>
      <c r="E508" s="33" t="s">
        <v>40</v>
      </c>
      <c r="F508" s="33" t="s">
        <v>41</v>
      </c>
      <c r="G508" s="33" t="s">
        <v>19</v>
      </c>
      <c r="H508" s="35">
        <v>0.45</v>
      </c>
      <c r="I508" s="36">
        <v>4500</v>
      </c>
      <c r="J508" s="37">
        <f t="shared" si="2"/>
        <v>2025</v>
      </c>
      <c r="K508" s="37">
        <f t="shared" si="3"/>
        <v>810</v>
      </c>
      <c r="L508" s="38">
        <v>0.4</v>
      </c>
      <c r="N508" s="44"/>
      <c r="O508" s="42"/>
      <c r="P508" s="39"/>
      <c r="Q508" s="41"/>
    </row>
    <row r="509" spans="1:17" ht="15.75" customHeight="1">
      <c r="A509" s="33" t="s">
        <v>27</v>
      </c>
      <c r="B509" s="33">
        <v>1128299</v>
      </c>
      <c r="C509" s="34">
        <v>44211</v>
      </c>
      <c r="D509" s="33" t="s">
        <v>28</v>
      </c>
      <c r="E509" s="33" t="s">
        <v>40</v>
      </c>
      <c r="F509" s="33" t="s">
        <v>41</v>
      </c>
      <c r="G509" s="33" t="s">
        <v>20</v>
      </c>
      <c r="H509" s="35">
        <v>0.45</v>
      </c>
      <c r="I509" s="36">
        <v>3000</v>
      </c>
      <c r="J509" s="37">
        <f t="shared" si="2"/>
        <v>1350</v>
      </c>
      <c r="K509" s="37">
        <f t="shared" si="3"/>
        <v>472.49999999999994</v>
      </c>
      <c r="L509" s="38">
        <v>0.35</v>
      </c>
      <c r="N509" s="44"/>
      <c r="O509" s="42"/>
      <c r="P509" s="39"/>
      <c r="Q509" s="41"/>
    </row>
    <row r="510" spans="1:17" ht="15.75" customHeight="1">
      <c r="A510" s="33" t="s">
        <v>27</v>
      </c>
      <c r="B510" s="33">
        <v>1128299</v>
      </c>
      <c r="C510" s="34">
        <v>44211</v>
      </c>
      <c r="D510" s="33" t="s">
        <v>28</v>
      </c>
      <c r="E510" s="33" t="s">
        <v>40</v>
      </c>
      <c r="F510" s="33" t="s">
        <v>41</v>
      </c>
      <c r="G510" s="33" t="s">
        <v>21</v>
      </c>
      <c r="H510" s="35">
        <v>0.5</v>
      </c>
      <c r="I510" s="36">
        <v>2500</v>
      </c>
      <c r="J510" s="37">
        <f t="shared" si="2"/>
        <v>1250</v>
      </c>
      <c r="K510" s="37">
        <f t="shared" si="3"/>
        <v>687.5</v>
      </c>
      <c r="L510" s="38">
        <v>0.55000000000000004</v>
      </c>
      <c r="N510" s="44"/>
      <c r="O510" s="42"/>
      <c r="P510" s="39"/>
      <c r="Q510" s="41"/>
    </row>
    <row r="511" spans="1:17" ht="15.75" customHeight="1">
      <c r="A511" s="33" t="s">
        <v>27</v>
      </c>
      <c r="B511" s="33">
        <v>1128299</v>
      </c>
      <c r="C511" s="34">
        <v>44211</v>
      </c>
      <c r="D511" s="33" t="s">
        <v>28</v>
      </c>
      <c r="E511" s="33" t="s">
        <v>40</v>
      </c>
      <c r="F511" s="33" t="s">
        <v>41</v>
      </c>
      <c r="G511" s="33" t="s">
        <v>22</v>
      </c>
      <c r="H511" s="35">
        <v>0.45</v>
      </c>
      <c r="I511" s="36">
        <v>4750</v>
      </c>
      <c r="J511" s="37">
        <f t="shared" si="2"/>
        <v>2137.5</v>
      </c>
      <c r="K511" s="37">
        <f t="shared" si="3"/>
        <v>427.5</v>
      </c>
      <c r="L511" s="38">
        <v>0.2</v>
      </c>
      <c r="N511" s="44"/>
      <c r="O511" s="42"/>
      <c r="P511" s="39"/>
      <c r="Q511" s="41"/>
    </row>
    <row r="512" spans="1:17" ht="15.75" customHeight="1">
      <c r="A512" s="33" t="s">
        <v>27</v>
      </c>
      <c r="B512" s="33">
        <v>1128299</v>
      </c>
      <c r="C512" s="34">
        <v>44242</v>
      </c>
      <c r="D512" s="33" t="s">
        <v>28</v>
      </c>
      <c r="E512" s="33" t="s">
        <v>40</v>
      </c>
      <c r="F512" s="33" t="s">
        <v>41</v>
      </c>
      <c r="G512" s="33" t="s">
        <v>17</v>
      </c>
      <c r="H512" s="35">
        <v>0.35</v>
      </c>
      <c r="I512" s="36">
        <v>5250</v>
      </c>
      <c r="J512" s="37">
        <f t="shared" ref="J512:J766" si="4">H512*I512</f>
        <v>1837.4999999999998</v>
      </c>
      <c r="K512" s="37">
        <f t="shared" ref="K512:K766" si="5">J512*L512</f>
        <v>735</v>
      </c>
      <c r="L512" s="38">
        <v>0.4</v>
      </c>
      <c r="N512" s="44"/>
      <c r="O512" s="42"/>
      <c r="P512" s="39"/>
      <c r="Q512" s="41"/>
    </row>
    <row r="513" spans="1:17" ht="15.75" customHeight="1">
      <c r="A513" s="33" t="s">
        <v>27</v>
      </c>
      <c r="B513" s="33">
        <v>1128299</v>
      </c>
      <c r="C513" s="34">
        <v>44242</v>
      </c>
      <c r="D513" s="33" t="s">
        <v>28</v>
      </c>
      <c r="E513" s="33" t="s">
        <v>40</v>
      </c>
      <c r="F513" s="33" t="s">
        <v>41</v>
      </c>
      <c r="G513" s="33" t="s">
        <v>18</v>
      </c>
      <c r="H513" s="35">
        <v>0.45</v>
      </c>
      <c r="I513" s="36">
        <v>4250</v>
      </c>
      <c r="J513" s="37">
        <f t="shared" si="4"/>
        <v>1912.5</v>
      </c>
      <c r="K513" s="37">
        <f t="shared" si="5"/>
        <v>478.125</v>
      </c>
      <c r="L513" s="38">
        <v>0.25</v>
      </c>
      <c r="N513" s="44"/>
      <c r="O513" s="42"/>
      <c r="P513" s="39"/>
      <c r="Q513" s="41"/>
    </row>
    <row r="514" spans="1:17" ht="15.75" customHeight="1">
      <c r="A514" s="33" t="s">
        <v>27</v>
      </c>
      <c r="B514" s="33">
        <v>1128299</v>
      </c>
      <c r="C514" s="34">
        <v>44242</v>
      </c>
      <c r="D514" s="33" t="s">
        <v>28</v>
      </c>
      <c r="E514" s="33" t="s">
        <v>40</v>
      </c>
      <c r="F514" s="33" t="s">
        <v>41</v>
      </c>
      <c r="G514" s="33" t="s">
        <v>19</v>
      </c>
      <c r="H514" s="35">
        <v>0.45</v>
      </c>
      <c r="I514" s="36">
        <v>4250</v>
      </c>
      <c r="J514" s="37">
        <f t="shared" si="4"/>
        <v>1912.5</v>
      </c>
      <c r="K514" s="37">
        <f t="shared" si="5"/>
        <v>765</v>
      </c>
      <c r="L514" s="38">
        <v>0.4</v>
      </c>
      <c r="N514" s="44"/>
      <c r="O514" s="42"/>
      <c r="P514" s="39"/>
      <c r="Q514" s="41"/>
    </row>
    <row r="515" spans="1:17" ht="15.75" customHeight="1">
      <c r="A515" s="33" t="s">
        <v>27</v>
      </c>
      <c r="B515" s="33">
        <v>1128299</v>
      </c>
      <c r="C515" s="34">
        <v>44242</v>
      </c>
      <c r="D515" s="33" t="s">
        <v>28</v>
      </c>
      <c r="E515" s="33" t="s">
        <v>40</v>
      </c>
      <c r="F515" s="33" t="s">
        <v>41</v>
      </c>
      <c r="G515" s="33" t="s">
        <v>20</v>
      </c>
      <c r="H515" s="35">
        <v>0.45</v>
      </c>
      <c r="I515" s="36">
        <v>2750</v>
      </c>
      <c r="J515" s="37">
        <f t="shared" si="4"/>
        <v>1237.5</v>
      </c>
      <c r="K515" s="37">
        <f t="shared" si="5"/>
        <v>433.125</v>
      </c>
      <c r="L515" s="38">
        <v>0.35</v>
      </c>
      <c r="N515" s="44"/>
      <c r="O515" s="42"/>
      <c r="P515" s="39"/>
      <c r="Q515" s="41"/>
    </row>
    <row r="516" spans="1:17" ht="15.75" customHeight="1">
      <c r="A516" s="33" t="s">
        <v>27</v>
      </c>
      <c r="B516" s="33">
        <v>1128299</v>
      </c>
      <c r="C516" s="34">
        <v>44242</v>
      </c>
      <c r="D516" s="33" t="s">
        <v>28</v>
      </c>
      <c r="E516" s="33" t="s">
        <v>40</v>
      </c>
      <c r="F516" s="33" t="s">
        <v>41</v>
      </c>
      <c r="G516" s="33" t="s">
        <v>21</v>
      </c>
      <c r="H516" s="35">
        <v>0.5</v>
      </c>
      <c r="I516" s="36">
        <v>2000</v>
      </c>
      <c r="J516" s="37">
        <f t="shared" si="4"/>
        <v>1000</v>
      </c>
      <c r="K516" s="37">
        <f t="shared" si="5"/>
        <v>550</v>
      </c>
      <c r="L516" s="38">
        <v>0.55000000000000004</v>
      </c>
      <c r="N516" s="44"/>
      <c r="O516" s="42"/>
      <c r="P516" s="39"/>
      <c r="Q516" s="41"/>
    </row>
    <row r="517" spans="1:17" ht="15.75" customHeight="1">
      <c r="A517" s="33" t="s">
        <v>27</v>
      </c>
      <c r="B517" s="33">
        <v>1128299</v>
      </c>
      <c r="C517" s="34">
        <v>44242</v>
      </c>
      <c r="D517" s="33" t="s">
        <v>28</v>
      </c>
      <c r="E517" s="33" t="s">
        <v>40</v>
      </c>
      <c r="F517" s="33" t="s">
        <v>41</v>
      </c>
      <c r="G517" s="33" t="s">
        <v>22</v>
      </c>
      <c r="H517" s="35">
        <v>0.45</v>
      </c>
      <c r="I517" s="36">
        <v>4000</v>
      </c>
      <c r="J517" s="37">
        <f t="shared" si="4"/>
        <v>1800</v>
      </c>
      <c r="K517" s="37">
        <f t="shared" si="5"/>
        <v>360</v>
      </c>
      <c r="L517" s="38">
        <v>0.2</v>
      </c>
      <c r="N517" s="44"/>
      <c r="O517" s="42"/>
      <c r="P517" s="39"/>
      <c r="Q517" s="41"/>
    </row>
    <row r="518" spans="1:17" ht="15.75" customHeight="1">
      <c r="A518" s="33" t="s">
        <v>27</v>
      </c>
      <c r="B518" s="33">
        <v>1128299</v>
      </c>
      <c r="C518" s="34">
        <v>44269</v>
      </c>
      <c r="D518" s="33" t="s">
        <v>28</v>
      </c>
      <c r="E518" s="33" t="s">
        <v>40</v>
      </c>
      <c r="F518" s="33" t="s">
        <v>41</v>
      </c>
      <c r="G518" s="33" t="s">
        <v>17</v>
      </c>
      <c r="H518" s="35">
        <v>0.45</v>
      </c>
      <c r="I518" s="36">
        <v>5500</v>
      </c>
      <c r="J518" s="37">
        <f t="shared" si="4"/>
        <v>2475</v>
      </c>
      <c r="K518" s="37">
        <f t="shared" si="5"/>
        <v>990</v>
      </c>
      <c r="L518" s="38">
        <v>0.4</v>
      </c>
      <c r="N518" s="44"/>
      <c r="O518" s="42"/>
      <c r="P518" s="39"/>
      <c r="Q518" s="41"/>
    </row>
    <row r="519" spans="1:17" ht="15.75" customHeight="1">
      <c r="A519" s="33" t="s">
        <v>27</v>
      </c>
      <c r="B519" s="33">
        <v>1128299</v>
      </c>
      <c r="C519" s="34">
        <v>44269</v>
      </c>
      <c r="D519" s="33" t="s">
        <v>28</v>
      </c>
      <c r="E519" s="33" t="s">
        <v>40</v>
      </c>
      <c r="F519" s="33" t="s">
        <v>41</v>
      </c>
      <c r="G519" s="33" t="s">
        <v>18</v>
      </c>
      <c r="H519" s="35">
        <v>0.54999999999999993</v>
      </c>
      <c r="I519" s="36">
        <v>4000</v>
      </c>
      <c r="J519" s="37">
        <f t="shared" si="4"/>
        <v>2199.9999999999995</v>
      </c>
      <c r="K519" s="37">
        <f t="shared" si="5"/>
        <v>549.99999999999989</v>
      </c>
      <c r="L519" s="38">
        <v>0.25</v>
      </c>
      <c r="N519" s="44"/>
      <c r="O519" s="42"/>
      <c r="P519" s="39"/>
      <c r="Q519" s="41"/>
    </row>
    <row r="520" spans="1:17" ht="15.75" customHeight="1">
      <c r="A520" s="33" t="s">
        <v>27</v>
      </c>
      <c r="B520" s="33">
        <v>1128299</v>
      </c>
      <c r="C520" s="34">
        <v>44269</v>
      </c>
      <c r="D520" s="33" t="s">
        <v>28</v>
      </c>
      <c r="E520" s="33" t="s">
        <v>40</v>
      </c>
      <c r="F520" s="33" t="s">
        <v>41</v>
      </c>
      <c r="G520" s="33" t="s">
        <v>19</v>
      </c>
      <c r="H520" s="35">
        <v>0.54999999999999993</v>
      </c>
      <c r="I520" s="36">
        <v>4000</v>
      </c>
      <c r="J520" s="37">
        <f t="shared" si="4"/>
        <v>2199.9999999999995</v>
      </c>
      <c r="K520" s="37">
        <f t="shared" si="5"/>
        <v>879.99999999999989</v>
      </c>
      <c r="L520" s="38">
        <v>0.4</v>
      </c>
      <c r="N520" s="44"/>
      <c r="O520" s="42"/>
      <c r="P520" s="39"/>
      <c r="Q520" s="41"/>
    </row>
    <row r="521" spans="1:17" ht="15.75" customHeight="1">
      <c r="A521" s="33" t="s">
        <v>27</v>
      </c>
      <c r="B521" s="33">
        <v>1128299</v>
      </c>
      <c r="C521" s="34">
        <v>44269</v>
      </c>
      <c r="D521" s="33" t="s">
        <v>28</v>
      </c>
      <c r="E521" s="33" t="s">
        <v>40</v>
      </c>
      <c r="F521" s="33" t="s">
        <v>41</v>
      </c>
      <c r="G521" s="33" t="s">
        <v>20</v>
      </c>
      <c r="H521" s="35">
        <v>0.54999999999999993</v>
      </c>
      <c r="I521" s="36">
        <v>3000</v>
      </c>
      <c r="J521" s="37">
        <f t="shared" si="4"/>
        <v>1649.9999999999998</v>
      </c>
      <c r="K521" s="37">
        <f t="shared" si="5"/>
        <v>577.49999999999989</v>
      </c>
      <c r="L521" s="38">
        <v>0.35</v>
      </c>
      <c r="N521" s="44"/>
      <c r="O521" s="42"/>
      <c r="P521" s="39"/>
      <c r="Q521" s="41"/>
    </row>
    <row r="522" spans="1:17" ht="15.75" customHeight="1">
      <c r="A522" s="33" t="s">
        <v>27</v>
      </c>
      <c r="B522" s="33">
        <v>1128299</v>
      </c>
      <c r="C522" s="34">
        <v>44269</v>
      </c>
      <c r="D522" s="33" t="s">
        <v>28</v>
      </c>
      <c r="E522" s="33" t="s">
        <v>40</v>
      </c>
      <c r="F522" s="33" t="s">
        <v>41</v>
      </c>
      <c r="G522" s="33" t="s">
        <v>21</v>
      </c>
      <c r="H522" s="35">
        <v>0.6</v>
      </c>
      <c r="I522" s="36">
        <v>1750</v>
      </c>
      <c r="J522" s="37">
        <f t="shared" si="4"/>
        <v>1050</v>
      </c>
      <c r="K522" s="37">
        <f t="shared" si="5"/>
        <v>577.5</v>
      </c>
      <c r="L522" s="38">
        <v>0.55000000000000004</v>
      </c>
      <c r="N522" s="44"/>
      <c r="O522" s="42"/>
      <c r="P522" s="39"/>
      <c r="Q522" s="41"/>
    </row>
    <row r="523" spans="1:17" ht="15.75" customHeight="1">
      <c r="A523" s="33" t="s">
        <v>27</v>
      </c>
      <c r="B523" s="33">
        <v>1128299</v>
      </c>
      <c r="C523" s="34">
        <v>44269</v>
      </c>
      <c r="D523" s="33" t="s">
        <v>28</v>
      </c>
      <c r="E523" s="33" t="s">
        <v>40</v>
      </c>
      <c r="F523" s="33" t="s">
        <v>41</v>
      </c>
      <c r="G523" s="33" t="s">
        <v>22</v>
      </c>
      <c r="H523" s="35">
        <v>0.54999999999999993</v>
      </c>
      <c r="I523" s="36">
        <v>3750</v>
      </c>
      <c r="J523" s="37">
        <f t="shared" si="4"/>
        <v>2062.4999999999995</v>
      </c>
      <c r="K523" s="37">
        <f t="shared" si="5"/>
        <v>412.49999999999994</v>
      </c>
      <c r="L523" s="38">
        <v>0.2</v>
      </c>
      <c r="N523" s="44"/>
      <c r="O523" s="42"/>
      <c r="P523" s="39"/>
      <c r="Q523" s="41"/>
    </row>
    <row r="524" spans="1:17" ht="15.75" customHeight="1">
      <c r="A524" s="33" t="s">
        <v>27</v>
      </c>
      <c r="B524" s="33">
        <v>1128299</v>
      </c>
      <c r="C524" s="34">
        <v>44301</v>
      </c>
      <c r="D524" s="33" t="s">
        <v>28</v>
      </c>
      <c r="E524" s="33" t="s">
        <v>40</v>
      </c>
      <c r="F524" s="33" t="s">
        <v>41</v>
      </c>
      <c r="G524" s="33" t="s">
        <v>17</v>
      </c>
      <c r="H524" s="35">
        <v>0.6</v>
      </c>
      <c r="I524" s="36">
        <v>5500</v>
      </c>
      <c r="J524" s="37">
        <f t="shared" si="4"/>
        <v>3300</v>
      </c>
      <c r="K524" s="37">
        <f t="shared" si="5"/>
        <v>1320</v>
      </c>
      <c r="L524" s="38">
        <v>0.4</v>
      </c>
      <c r="N524" s="44"/>
      <c r="O524" s="42"/>
      <c r="P524" s="39"/>
      <c r="Q524" s="41"/>
    </row>
    <row r="525" spans="1:17" ht="15.75" customHeight="1">
      <c r="A525" s="33" t="s">
        <v>27</v>
      </c>
      <c r="B525" s="33">
        <v>1128299</v>
      </c>
      <c r="C525" s="34">
        <v>44301</v>
      </c>
      <c r="D525" s="33" t="s">
        <v>28</v>
      </c>
      <c r="E525" s="33" t="s">
        <v>40</v>
      </c>
      <c r="F525" s="33" t="s">
        <v>41</v>
      </c>
      <c r="G525" s="33" t="s">
        <v>18</v>
      </c>
      <c r="H525" s="35">
        <v>0.65</v>
      </c>
      <c r="I525" s="36">
        <v>3500</v>
      </c>
      <c r="J525" s="37">
        <f t="shared" si="4"/>
        <v>2275</v>
      </c>
      <c r="K525" s="37">
        <f t="shared" si="5"/>
        <v>568.75</v>
      </c>
      <c r="L525" s="38">
        <v>0.25</v>
      </c>
      <c r="N525" s="44"/>
      <c r="O525" s="42"/>
      <c r="P525" s="39"/>
      <c r="Q525" s="41"/>
    </row>
    <row r="526" spans="1:17" ht="15.75" customHeight="1">
      <c r="A526" s="33" t="s">
        <v>27</v>
      </c>
      <c r="B526" s="33">
        <v>1128299</v>
      </c>
      <c r="C526" s="34">
        <v>44301</v>
      </c>
      <c r="D526" s="33" t="s">
        <v>28</v>
      </c>
      <c r="E526" s="33" t="s">
        <v>40</v>
      </c>
      <c r="F526" s="33" t="s">
        <v>41</v>
      </c>
      <c r="G526" s="33" t="s">
        <v>19</v>
      </c>
      <c r="H526" s="35">
        <v>0.65</v>
      </c>
      <c r="I526" s="36">
        <v>4000</v>
      </c>
      <c r="J526" s="37">
        <f t="shared" si="4"/>
        <v>2600</v>
      </c>
      <c r="K526" s="37">
        <f t="shared" si="5"/>
        <v>1040</v>
      </c>
      <c r="L526" s="38">
        <v>0.4</v>
      </c>
      <c r="N526" s="44"/>
      <c r="O526" s="42"/>
      <c r="P526" s="39"/>
      <c r="Q526" s="41"/>
    </row>
    <row r="527" spans="1:17" ht="15.75" customHeight="1">
      <c r="A527" s="33" t="s">
        <v>27</v>
      </c>
      <c r="B527" s="33">
        <v>1128299</v>
      </c>
      <c r="C527" s="34">
        <v>44301</v>
      </c>
      <c r="D527" s="33" t="s">
        <v>28</v>
      </c>
      <c r="E527" s="33" t="s">
        <v>40</v>
      </c>
      <c r="F527" s="33" t="s">
        <v>41</v>
      </c>
      <c r="G527" s="33" t="s">
        <v>20</v>
      </c>
      <c r="H527" s="35">
        <v>0.6</v>
      </c>
      <c r="I527" s="36">
        <v>3000</v>
      </c>
      <c r="J527" s="37">
        <f t="shared" si="4"/>
        <v>1800</v>
      </c>
      <c r="K527" s="37">
        <f t="shared" si="5"/>
        <v>630</v>
      </c>
      <c r="L527" s="38">
        <v>0.35</v>
      </c>
      <c r="N527" s="44"/>
      <c r="O527" s="42"/>
      <c r="P527" s="39"/>
      <c r="Q527" s="41"/>
    </row>
    <row r="528" spans="1:17" ht="15.75" customHeight="1">
      <c r="A528" s="33" t="s">
        <v>27</v>
      </c>
      <c r="B528" s="33">
        <v>1128299</v>
      </c>
      <c r="C528" s="34">
        <v>44301</v>
      </c>
      <c r="D528" s="33" t="s">
        <v>28</v>
      </c>
      <c r="E528" s="33" t="s">
        <v>40</v>
      </c>
      <c r="F528" s="33" t="s">
        <v>41</v>
      </c>
      <c r="G528" s="33" t="s">
        <v>21</v>
      </c>
      <c r="H528" s="35">
        <v>0.65</v>
      </c>
      <c r="I528" s="36">
        <v>2000</v>
      </c>
      <c r="J528" s="37">
        <f t="shared" si="4"/>
        <v>1300</v>
      </c>
      <c r="K528" s="37">
        <f t="shared" si="5"/>
        <v>715.00000000000011</v>
      </c>
      <c r="L528" s="38">
        <v>0.55000000000000004</v>
      </c>
      <c r="N528" s="44"/>
      <c r="O528" s="42"/>
      <c r="P528" s="39"/>
      <c r="Q528" s="41"/>
    </row>
    <row r="529" spans="1:17" ht="15.75" customHeight="1">
      <c r="A529" s="33" t="s">
        <v>27</v>
      </c>
      <c r="B529" s="33">
        <v>1128299</v>
      </c>
      <c r="C529" s="34">
        <v>44301</v>
      </c>
      <c r="D529" s="33" t="s">
        <v>28</v>
      </c>
      <c r="E529" s="33" t="s">
        <v>40</v>
      </c>
      <c r="F529" s="33" t="s">
        <v>41</v>
      </c>
      <c r="G529" s="33" t="s">
        <v>22</v>
      </c>
      <c r="H529" s="35">
        <v>0.8</v>
      </c>
      <c r="I529" s="36">
        <v>3500</v>
      </c>
      <c r="J529" s="37">
        <f t="shared" si="4"/>
        <v>2800</v>
      </c>
      <c r="K529" s="37">
        <f t="shared" si="5"/>
        <v>560</v>
      </c>
      <c r="L529" s="38">
        <v>0.2</v>
      </c>
      <c r="N529" s="44"/>
      <c r="O529" s="42"/>
      <c r="P529" s="39"/>
      <c r="Q529" s="41"/>
    </row>
    <row r="530" spans="1:17" ht="15.75" customHeight="1">
      <c r="A530" s="33" t="s">
        <v>27</v>
      </c>
      <c r="B530" s="33">
        <v>1128299</v>
      </c>
      <c r="C530" s="34">
        <v>44332</v>
      </c>
      <c r="D530" s="33" t="s">
        <v>28</v>
      </c>
      <c r="E530" s="33" t="s">
        <v>40</v>
      </c>
      <c r="F530" s="33" t="s">
        <v>41</v>
      </c>
      <c r="G530" s="33" t="s">
        <v>17</v>
      </c>
      <c r="H530" s="35">
        <v>0.6</v>
      </c>
      <c r="I530" s="36">
        <v>5500</v>
      </c>
      <c r="J530" s="37">
        <f t="shared" si="4"/>
        <v>3300</v>
      </c>
      <c r="K530" s="37">
        <f t="shared" si="5"/>
        <v>1485</v>
      </c>
      <c r="L530" s="38">
        <v>0.45</v>
      </c>
      <c r="N530" s="44"/>
      <c r="O530" s="42"/>
      <c r="P530" s="39"/>
      <c r="Q530" s="41"/>
    </row>
    <row r="531" spans="1:17" ht="15.75" customHeight="1">
      <c r="A531" s="33" t="s">
        <v>27</v>
      </c>
      <c r="B531" s="33">
        <v>1128299</v>
      </c>
      <c r="C531" s="34">
        <v>44332</v>
      </c>
      <c r="D531" s="33" t="s">
        <v>28</v>
      </c>
      <c r="E531" s="33" t="s">
        <v>40</v>
      </c>
      <c r="F531" s="33" t="s">
        <v>41</v>
      </c>
      <c r="G531" s="33" t="s">
        <v>18</v>
      </c>
      <c r="H531" s="35">
        <v>0.65</v>
      </c>
      <c r="I531" s="36">
        <v>4000</v>
      </c>
      <c r="J531" s="37">
        <f t="shared" si="4"/>
        <v>2600</v>
      </c>
      <c r="K531" s="37">
        <f t="shared" si="5"/>
        <v>780</v>
      </c>
      <c r="L531" s="38">
        <v>0.3</v>
      </c>
      <c r="N531" s="44"/>
      <c r="O531" s="42"/>
      <c r="P531" s="39"/>
      <c r="Q531" s="41"/>
    </row>
    <row r="532" spans="1:17" ht="15.75" customHeight="1">
      <c r="A532" s="33" t="s">
        <v>27</v>
      </c>
      <c r="B532" s="33">
        <v>1128299</v>
      </c>
      <c r="C532" s="34">
        <v>44332</v>
      </c>
      <c r="D532" s="33" t="s">
        <v>28</v>
      </c>
      <c r="E532" s="33" t="s">
        <v>40</v>
      </c>
      <c r="F532" s="33" t="s">
        <v>41</v>
      </c>
      <c r="G532" s="33" t="s">
        <v>19</v>
      </c>
      <c r="H532" s="35">
        <v>0.65</v>
      </c>
      <c r="I532" s="36">
        <v>4000</v>
      </c>
      <c r="J532" s="37">
        <f t="shared" si="4"/>
        <v>2600</v>
      </c>
      <c r="K532" s="37">
        <f t="shared" si="5"/>
        <v>1170</v>
      </c>
      <c r="L532" s="38">
        <v>0.45</v>
      </c>
      <c r="N532" s="44"/>
      <c r="O532" s="42"/>
      <c r="P532" s="39"/>
      <c r="Q532" s="41"/>
    </row>
    <row r="533" spans="1:17" ht="15.75" customHeight="1">
      <c r="A533" s="33" t="s">
        <v>27</v>
      </c>
      <c r="B533" s="33">
        <v>1128299</v>
      </c>
      <c r="C533" s="34">
        <v>44332</v>
      </c>
      <c r="D533" s="33" t="s">
        <v>28</v>
      </c>
      <c r="E533" s="33" t="s">
        <v>40</v>
      </c>
      <c r="F533" s="33" t="s">
        <v>41</v>
      </c>
      <c r="G533" s="33" t="s">
        <v>20</v>
      </c>
      <c r="H533" s="35">
        <v>0.6</v>
      </c>
      <c r="I533" s="36">
        <v>3000</v>
      </c>
      <c r="J533" s="37">
        <f t="shared" si="4"/>
        <v>1800</v>
      </c>
      <c r="K533" s="37">
        <f t="shared" si="5"/>
        <v>719.99999999999989</v>
      </c>
      <c r="L533" s="38">
        <v>0.39999999999999997</v>
      </c>
      <c r="N533" s="44"/>
      <c r="O533" s="42"/>
      <c r="P533" s="39"/>
      <c r="Q533" s="41"/>
    </row>
    <row r="534" spans="1:17" ht="15.75" customHeight="1">
      <c r="A534" s="33" t="s">
        <v>27</v>
      </c>
      <c r="B534" s="33">
        <v>1128299</v>
      </c>
      <c r="C534" s="34">
        <v>44332</v>
      </c>
      <c r="D534" s="33" t="s">
        <v>28</v>
      </c>
      <c r="E534" s="33" t="s">
        <v>40</v>
      </c>
      <c r="F534" s="33" t="s">
        <v>41</v>
      </c>
      <c r="G534" s="33" t="s">
        <v>21</v>
      </c>
      <c r="H534" s="35">
        <v>0.65</v>
      </c>
      <c r="I534" s="36">
        <v>2000</v>
      </c>
      <c r="J534" s="37">
        <f t="shared" si="4"/>
        <v>1300</v>
      </c>
      <c r="K534" s="37">
        <f t="shared" si="5"/>
        <v>780.00000000000011</v>
      </c>
      <c r="L534" s="38">
        <v>0.60000000000000009</v>
      </c>
      <c r="N534" s="44"/>
      <c r="O534" s="42"/>
      <c r="P534" s="39"/>
      <c r="Q534" s="41"/>
    </row>
    <row r="535" spans="1:17" ht="15.75" customHeight="1">
      <c r="A535" s="33" t="s">
        <v>27</v>
      </c>
      <c r="B535" s="33">
        <v>1128299</v>
      </c>
      <c r="C535" s="34">
        <v>44332</v>
      </c>
      <c r="D535" s="33" t="s">
        <v>28</v>
      </c>
      <c r="E535" s="33" t="s">
        <v>40</v>
      </c>
      <c r="F535" s="33" t="s">
        <v>41</v>
      </c>
      <c r="G535" s="33" t="s">
        <v>22</v>
      </c>
      <c r="H535" s="35">
        <v>0.8</v>
      </c>
      <c r="I535" s="36">
        <v>4500</v>
      </c>
      <c r="J535" s="37">
        <f t="shared" si="4"/>
        <v>3600</v>
      </c>
      <c r="K535" s="37">
        <f t="shared" si="5"/>
        <v>900</v>
      </c>
      <c r="L535" s="38">
        <v>0.25</v>
      </c>
      <c r="N535" s="44"/>
      <c r="O535" s="42"/>
      <c r="P535" s="39"/>
      <c r="Q535" s="41"/>
    </row>
    <row r="536" spans="1:17" ht="15.75" customHeight="1">
      <c r="A536" s="33" t="s">
        <v>27</v>
      </c>
      <c r="B536" s="33">
        <v>1128299</v>
      </c>
      <c r="C536" s="34">
        <v>44362</v>
      </c>
      <c r="D536" s="33" t="s">
        <v>28</v>
      </c>
      <c r="E536" s="33" t="s">
        <v>40</v>
      </c>
      <c r="F536" s="33" t="s">
        <v>41</v>
      </c>
      <c r="G536" s="33" t="s">
        <v>17</v>
      </c>
      <c r="H536" s="35">
        <v>0.6</v>
      </c>
      <c r="I536" s="36">
        <v>7000</v>
      </c>
      <c r="J536" s="37">
        <f t="shared" si="4"/>
        <v>4200</v>
      </c>
      <c r="K536" s="37">
        <f t="shared" si="5"/>
        <v>1890</v>
      </c>
      <c r="L536" s="38">
        <v>0.45</v>
      </c>
      <c r="N536" s="44"/>
      <c r="O536" s="42"/>
      <c r="P536" s="39"/>
      <c r="Q536" s="41"/>
    </row>
    <row r="537" spans="1:17" ht="15.75" customHeight="1">
      <c r="A537" s="33" t="s">
        <v>27</v>
      </c>
      <c r="B537" s="33">
        <v>1128299</v>
      </c>
      <c r="C537" s="34">
        <v>44362</v>
      </c>
      <c r="D537" s="33" t="s">
        <v>28</v>
      </c>
      <c r="E537" s="33" t="s">
        <v>40</v>
      </c>
      <c r="F537" s="33" t="s">
        <v>41</v>
      </c>
      <c r="G537" s="33" t="s">
        <v>18</v>
      </c>
      <c r="H537" s="35">
        <v>0.65</v>
      </c>
      <c r="I537" s="36">
        <v>5500</v>
      </c>
      <c r="J537" s="37">
        <f t="shared" si="4"/>
        <v>3575</v>
      </c>
      <c r="K537" s="37">
        <f t="shared" si="5"/>
        <v>1072.5</v>
      </c>
      <c r="L537" s="38">
        <v>0.3</v>
      </c>
      <c r="N537" s="44"/>
      <c r="O537" s="42"/>
      <c r="P537" s="39"/>
      <c r="Q537" s="41"/>
    </row>
    <row r="538" spans="1:17" ht="15.75" customHeight="1">
      <c r="A538" s="33" t="s">
        <v>27</v>
      </c>
      <c r="B538" s="33">
        <v>1128299</v>
      </c>
      <c r="C538" s="34">
        <v>44362</v>
      </c>
      <c r="D538" s="33" t="s">
        <v>28</v>
      </c>
      <c r="E538" s="33" t="s">
        <v>40</v>
      </c>
      <c r="F538" s="33" t="s">
        <v>41</v>
      </c>
      <c r="G538" s="33" t="s">
        <v>19</v>
      </c>
      <c r="H538" s="35">
        <v>0.65</v>
      </c>
      <c r="I538" s="36">
        <v>5500</v>
      </c>
      <c r="J538" s="37">
        <f t="shared" si="4"/>
        <v>3575</v>
      </c>
      <c r="K538" s="37">
        <f t="shared" si="5"/>
        <v>1608.75</v>
      </c>
      <c r="L538" s="38">
        <v>0.45</v>
      </c>
      <c r="N538" s="44"/>
      <c r="O538" s="42"/>
      <c r="P538" s="39"/>
      <c r="Q538" s="41"/>
    </row>
    <row r="539" spans="1:17" ht="15.75" customHeight="1">
      <c r="A539" s="33" t="s">
        <v>27</v>
      </c>
      <c r="B539" s="33">
        <v>1128299</v>
      </c>
      <c r="C539" s="34">
        <v>44362</v>
      </c>
      <c r="D539" s="33" t="s">
        <v>28</v>
      </c>
      <c r="E539" s="33" t="s">
        <v>40</v>
      </c>
      <c r="F539" s="33" t="s">
        <v>41</v>
      </c>
      <c r="G539" s="33" t="s">
        <v>20</v>
      </c>
      <c r="H539" s="35">
        <v>0.6</v>
      </c>
      <c r="I539" s="36">
        <v>4250</v>
      </c>
      <c r="J539" s="37">
        <f t="shared" si="4"/>
        <v>2550</v>
      </c>
      <c r="K539" s="37">
        <f t="shared" si="5"/>
        <v>1019.9999999999999</v>
      </c>
      <c r="L539" s="38">
        <v>0.39999999999999997</v>
      </c>
      <c r="N539" s="44"/>
      <c r="O539" s="42"/>
      <c r="P539" s="39"/>
      <c r="Q539" s="41"/>
    </row>
    <row r="540" spans="1:17" ht="15.75" customHeight="1">
      <c r="A540" s="33" t="s">
        <v>27</v>
      </c>
      <c r="B540" s="33">
        <v>1128299</v>
      </c>
      <c r="C540" s="34">
        <v>44362</v>
      </c>
      <c r="D540" s="33" t="s">
        <v>28</v>
      </c>
      <c r="E540" s="33" t="s">
        <v>40</v>
      </c>
      <c r="F540" s="33" t="s">
        <v>41</v>
      </c>
      <c r="G540" s="33" t="s">
        <v>21</v>
      </c>
      <c r="H540" s="35">
        <v>0.65</v>
      </c>
      <c r="I540" s="36">
        <v>3000</v>
      </c>
      <c r="J540" s="37">
        <f t="shared" si="4"/>
        <v>1950</v>
      </c>
      <c r="K540" s="37">
        <f t="shared" si="5"/>
        <v>1170.0000000000002</v>
      </c>
      <c r="L540" s="38">
        <v>0.60000000000000009</v>
      </c>
      <c r="N540" s="44"/>
      <c r="O540" s="42"/>
      <c r="P540" s="39"/>
      <c r="Q540" s="41"/>
    </row>
    <row r="541" spans="1:17" ht="15.75" customHeight="1">
      <c r="A541" s="33" t="s">
        <v>27</v>
      </c>
      <c r="B541" s="33">
        <v>1128299</v>
      </c>
      <c r="C541" s="34">
        <v>44362</v>
      </c>
      <c r="D541" s="33" t="s">
        <v>28</v>
      </c>
      <c r="E541" s="33" t="s">
        <v>40</v>
      </c>
      <c r="F541" s="33" t="s">
        <v>41</v>
      </c>
      <c r="G541" s="33" t="s">
        <v>22</v>
      </c>
      <c r="H541" s="35">
        <v>0.8</v>
      </c>
      <c r="I541" s="36">
        <v>6000</v>
      </c>
      <c r="J541" s="37">
        <f t="shared" si="4"/>
        <v>4800</v>
      </c>
      <c r="K541" s="37">
        <f t="shared" si="5"/>
        <v>1200</v>
      </c>
      <c r="L541" s="38">
        <v>0.25</v>
      </c>
      <c r="N541" s="44"/>
      <c r="O541" s="42"/>
      <c r="P541" s="39"/>
      <c r="Q541" s="41"/>
    </row>
    <row r="542" spans="1:17" ht="15.75" customHeight="1">
      <c r="A542" s="33" t="s">
        <v>27</v>
      </c>
      <c r="B542" s="33">
        <v>1128299</v>
      </c>
      <c r="C542" s="34">
        <v>44391</v>
      </c>
      <c r="D542" s="33" t="s">
        <v>28</v>
      </c>
      <c r="E542" s="33" t="s">
        <v>40</v>
      </c>
      <c r="F542" s="33" t="s">
        <v>41</v>
      </c>
      <c r="G542" s="33" t="s">
        <v>17</v>
      </c>
      <c r="H542" s="35">
        <v>0.6</v>
      </c>
      <c r="I542" s="36">
        <v>7500</v>
      </c>
      <c r="J542" s="37">
        <f t="shared" si="4"/>
        <v>4500</v>
      </c>
      <c r="K542" s="37">
        <f t="shared" si="5"/>
        <v>1800</v>
      </c>
      <c r="L542" s="38">
        <v>0.4</v>
      </c>
      <c r="N542" s="44"/>
      <c r="O542" s="42"/>
      <c r="P542" s="39"/>
      <c r="Q542" s="41"/>
    </row>
    <row r="543" spans="1:17" ht="15.75" customHeight="1">
      <c r="A543" s="33" t="s">
        <v>27</v>
      </c>
      <c r="B543" s="33">
        <v>1128299</v>
      </c>
      <c r="C543" s="34">
        <v>44391</v>
      </c>
      <c r="D543" s="33" t="s">
        <v>28</v>
      </c>
      <c r="E543" s="33" t="s">
        <v>40</v>
      </c>
      <c r="F543" s="33" t="s">
        <v>41</v>
      </c>
      <c r="G543" s="33" t="s">
        <v>18</v>
      </c>
      <c r="H543" s="35">
        <v>0.65</v>
      </c>
      <c r="I543" s="36">
        <v>6000</v>
      </c>
      <c r="J543" s="37">
        <f t="shared" si="4"/>
        <v>3900</v>
      </c>
      <c r="K543" s="37">
        <f t="shared" si="5"/>
        <v>975</v>
      </c>
      <c r="L543" s="38">
        <v>0.25</v>
      </c>
      <c r="N543" s="44"/>
      <c r="O543" s="42"/>
      <c r="P543" s="39"/>
      <c r="Q543" s="41"/>
    </row>
    <row r="544" spans="1:17" ht="15.75" customHeight="1">
      <c r="A544" s="33" t="s">
        <v>27</v>
      </c>
      <c r="B544" s="33">
        <v>1128299</v>
      </c>
      <c r="C544" s="34">
        <v>44391</v>
      </c>
      <c r="D544" s="33" t="s">
        <v>28</v>
      </c>
      <c r="E544" s="33" t="s">
        <v>40</v>
      </c>
      <c r="F544" s="33" t="s">
        <v>41</v>
      </c>
      <c r="G544" s="33" t="s">
        <v>19</v>
      </c>
      <c r="H544" s="35">
        <v>0.65</v>
      </c>
      <c r="I544" s="36">
        <v>5500</v>
      </c>
      <c r="J544" s="37">
        <f t="shared" si="4"/>
        <v>3575</v>
      </c>
      <c r="K544" s="37">
        <f t="shared" si="5"/>
        <v>1430</v>
      </c>
      <c r="L544" s="38">
        <v>0.4</v>
      </c>
      <c r="N544" s="44"/>
      <c r="O544" s="42"/>
      <c r="P544" s="39"/>
      <c r="Q544" s="41"/>
    </row>
    <row r="545" spans="1:17" ht="15.75" customHeight="1">
      <c r="A545" s="33" t="s">
        <v>27</v>
      </c>
      <c r="B545" s="33">
        <v>1128299</v>
      </c>
      <c r="C545" s="34">
        <v>44391</v>
      </c>
      <c r="D545" s="33" t="s">
        <v>28</v>
      </c>
      <c r="E545" s="33" t="s">
        <v>40</v>
      </c>
      <c r="F545" s="33" t="s">
        <v>41</v>
      </c>
      <c r="G545" s="33" t="s">
        <v>20</v>
      </c>
      <c r="H545" s="35">
        <v>0.6</v>
      </c>
      <c r="I545" s="36">
        <v>4500</v>
      </c>
      <c r="J545" s="37">
        <f t="shared" si="4"/>
        <v>2700</v>
      </c>
      <c r="K545" s="37">
        <f t="shared" si="5"/>
        <v>944.99999999999989</v>
      </c>
      <c r="L545" s="38">
        <v>0.35</v>
      </c>
      <c r="N545" s="44"/>
      <c r="O545" s="42"/>
      <c r="P545" s="39"/>
      <c r="Q545" s="41"/>
    </row>
    <row r="546" spans="1:17" ht="15.75" customHeight="1">
      <c r="A546" s="33" t="s">
        <v>27</v>
      </c>
      <c r="B546" s="33">
        <v>1128299</v>
      </c>
      <c r="C546" s="34">
        <v>44391</v>
      </c>
      <c r="D546" s="33" t="s">
        <v>28</v>
      </c>
      <c r="E546" s="33" t="s">
        <v>40</v>
      </c>
      <c r="F546" s="33" t="s">
        <v>41</v>
      </c>
      <c r="G546" s="33" t="s">
        <v>21</v>
      </c>
      <c r="H546" s="35">
        <v>0.65</v>
      </c>
      <c r="I546" s="36">
        <v>5000</v>
      </c>
      <c r="J546" s="37">
        <f t="shared" si="4"/>
        <v>3250</v>
      </c>
      <c r="K546" s="37">
        <f t="shared" si="5"/>
        <v>1787.5000000000002</v>
      </c>
      <c r="L546" s="38">
        <v>0.55000000000000004</v>
      </c>
      <c r="N546" s="44"/>
      <c r="O546" s="42"/>
      <c r="P546" s="39"/>
      <c r="Q546" s="41"/>
    </row>
    <row r="547" spans="1:17" ht="15.75" customHeight="1">
      <c r="A547" s="33" t="s">
        <v>27</v>
      </c>
      <c r="B547" s="33">
        <v>1128299</v>
      </c>
      <c r="C547" s="34">
        <v>44391</v>
      </c>
      <c r="D547" s="33" t="s">
        <v>28</v>
      </c>
      <c r="E547" s="33" t="s">
        <v>40</v>
      </c>
      <c r="F547" s="33" t="s">
        <v>41</v>
      </c>
      <c r="G547" s="33" t="s">
        <v>22</v>
      </c>
      <c r="H547" s="35">
        <v>0.8</v>
      </c>
      <c r="I547" s="36">
        <v>5000</v>
      </c>
      <c r="J547" s="37">
        <f t="shared" si="4"/>
        <v>4000</v>
      </c>
      <c r="K547" s="37">
        <f t="shared" si="5"/>
        <v>800</v>
      </c>
      <c r="L547" s="38">
        <v>0.2</v>
      </c>
      <c r="N547" s="44"/>
      <c r="O547" s="42"/>
      <c r="P547" s="39"/>
      <c r="Q547" s="41"/>
    </row>
    <row r="548" spans="1:17" ht="15.75" customHeight="1">
      <c r="A548" s="33" t="s">
        <v>27</v>
      </c>
      <c r="B548" s="33">
        <v>1128299</v>
      </c>
      <c r="C548" s="34">
        <v>44423</v>
      </c>
      <c r="D548" s="33" t="s">
        <v>28</v>
      </c>
      <c r="E548" s="33" t="s">
        <v>40</v>
      </c>
      <c r="F548" s="33" t="s">
        <v>41</v>
      </c>
      <c r="G548" s="33" t="s">
        <v>17</v>
      </c>
      <c r="H548" s="35">
        <v>0.65</v>
      </c>
      <c r="I548" s="36">
        <v>7000</v>
      </c>
      <c r="J548" s="37">
        <f t="shared" si="4"/>
        <v>4550</v>
      </c>
      <c r="K548" s="37">
        <f t="shared" si="5"/>
        <v>1820</v>
      </c>
      <c r="L548" s="38">
        <v>0.4</v>
      </c>
      <c r="N548" s="44"/>
      <c r="O548" s="42"/>
      <c r="P548" s="39"/>
      <c r="Q548" s="41"/>
    </row>
    <row r="549" spans="1:17" ht="15.75" customHeight="1">
      <c r="A549" s="33" t="s">
        <v>27</v>
      </c>
      <c r="B549" s="33">
        <v>1128299</v>
      </c>
      <c r="C549" s="34">
        <v>44423</v>
      </c>
      <c r="D549" s="33" t="s">
        <v>28</v>
      </c>
      <c r="E549" s="33" t="s">
        <v>40</v>
      </c>
      <c r="F549" s="33" t="s">
        <v>41</v>
      </c>
      <c r="G549" s="33" t="s">
        <v>18</v>
      </c>
      <c r="H549" s="35">
        <v>0.70000000000000007</v>
      </c>
      <c r="I549" s="36">
        <v>6500</v>
      </c>
      <c r="J549" s="37">
        <f t="shared" si="4"/>
        <v>4550</v>
      </c>
      <c r="K549" s="37">
        <f t="shared" si="5"/>
        <v>1137.5</v>
      </c>
      <c r="L549" s="38">
        <v>0.25</v>
      </c>
      <c r="N549" s="44"/>
      <c r="O549" s="42"/>
      <c r="P549" s="39"/>
      <c r="Q549" s="41"/>
    </row>
    <row r="550" spans="1:17" ht="15.75" customHeight="1">
      <c r="A550" s="33" t="s">
        <v>27</v>
      </c>
      <c r="B550" s="33">
        <v>1128299</v>
      </c>
      <c r="C550" s="34">
        <v>44423</v>
      </c>
      <c r="D550" s="33" t="s">
        <v>28</v>
      </c>
      <c r="E550" s="33" t="s">
        <v>40</v>
      </c>
      <c r="F550" s="33" t="s">
        <v>41</v>
      </c>
      <c r="G550" s="33" t="s">
        <v>19</v>
      </c>
      <c r="H550" s="35">
        <v>0.65</v>
      </c>
      <c r="I550" s="36">
        <v>5250</v>
      </c>
      <c r="J550" s="37">
        <f t="shared" si="4"/>
        <v>3412.5</v>
      </c>
      <c r="K550" s="37">
        <f t="shared" si="5"/>
        <v>1365</v>
      </c>
      <c r="L550" s="38">
        <v>0.4</v>
      </c>
      <c r="N550" s="44"/>
      <c r="O550" s="42"/>
      <c r="P550" s="39"/>
      <c r="Q550" s="41"/>
    </row>
    <row r="551" spans="1:17" ht="15.75" customHeight="1">
      <c r="A551" s="33" t="s">
        <v>27</v>
      </c>
      <c r="B551" s="33">
        <v>1128299</v>
      </c>
      <c r="C551" s="34">
        <v>44423</v>
      </c>
      <c r="D551" s="33" t="s">
        <v>28</v>
      </c>
      <c r="E551" s="33" t="s">
        <v>40</v>
      </c>
      <c r="F551" s="33" t="s">
        <v>41</v>
      </c>
      <c r="G551" s="33" t="s">
        <v>20</v>
      </c>
      <c r="H551" s="35">
        <v>0.65</v>
      </c>
      <c r="I551" s="36">
        <v>4750</v>
      </c>
      <c r="J551" s="37">
        <f t="shared" si="4"/>
        <v>3087.5</v>
      </c>
      <c r="K551" s="37">
        <f t="shared" si="5"/>
        <v>1080.625</v>
      </c>
      <c r="L551" s="38">
        <v>0.35</v>
      </c>
      <c r="N551" s="44"/>
      <c r="O551" s="42"/>
      <c r="P551" s="39"/>
      <c r="Q551" s="41"/>
    </row>
    <row r="552" spans="1:17" ht="15.75" customHeight="1">
      <c r="A552" s="33" t="s">
        <v>27</v>
      </c>
      <c r="B552" s="33">
        <v>1128299</v>
      </c>
      <c r="C552" s="34">
        <v>44423</v>
      </c>
      <c r="D552" s="33" t="s">
        <v>28</v>
      </c>
      <c r="E552" s="33" t="s">
        <v>40</v>
      </c>
      <c r="F552" s="33" t="s">
        <v>41</v>
      </c>
      <c r="G552" s="33" t="s">
        <v>21</v>
      </c>
      <c r="H552" s="35">
        <v>0.75</v>
      </c>
      <c r="I552" s="36">
        <v>4750</v>
      </c>
      <c r="J552" s="37">
        <f t="shared" si="4"/>
        <v>3562.5</v>
      </c>
      <c r="K552" s="37">
        <f t="shared" si="5"/>
        <v>1959.3750000000002</v>
      </c>
      <c r="L552" s="38">
        <v>0.55000000000000004</v>
      </c>
      <c r="N552" s="44"/>
      <c r="O552" s="42"/>
      <c r="P552" s="39"/>
      <c r="Q552" s="41"/>
    </row>
    <row r="553" spans="1:17" ht="15.75" customHeight="1">
      <c r="A553" s="33" t="s">
        <v>27</v>
      </c>
      <c r="B553" s="33">
        <v>1128299</v>
      </c>
      <c r="C553" s="34">
        <v>44423</v>
      </c>
      <c r="D553" s="33" t="s">
        <v>28</v>
      </c>
      <c r="E553" s="33" t="s">
        <v>40</v>
      </c>
      <c r="F553" s="33" t="s">
        <v>41</v>
      </c>
      <c r="G553" s="33" t="s">
        <v>22</v>
      </c>
      <c r="H553" s="35">
        <v>0.8</v>
      </c>
      <c r="I553" s="36">
        <v>4000</v>
      </c>
      <c r="J553" s="37">
        <f t="shared" si="4"/>
        <v>3200</v>
      </c>
      <c r="K553" s="37">
        <f t="shared" si="5"/>
        <v>640</v>
      </c>
      <c r="L553" s="38">
        <v>0.2</v>
      </c>
      <c r="N553" s="44"/>
      <c r="O553" s="42"/>
      <c r="P553" s="39"/>
      <c r="Q553" s="41"/>
    </row>
    <row r="554" spans="1:17" ht="15.75" customHeight="1">
      <c r="A554" s="33" t="s">
        <v>27</v>
      </c>
      <c r="B554" s="33">
        <v>1128299</v>
      </c>
      <c r="C554" s="34">
        <v>44455</v>
      </c>
      <c r="D554" s="33" t="s">
        <v>28</v>
      </c>
      <c r="E554" s="33" t="s">
        <v>40</v>
      </c>
      <c r="F554" s="33" t="s">
        <v>41</v>
      </c>
      <c r="G554" s="33" t="s">
        <v>17</v>
      </c>
      <c r="H554" s="35">
        <v>0.60000000000000009</v>
      </c>
      <c r="I554" s="36">
        <v>6000</v>
      </c>
      <c r="J554" s="37">
        <f t="shared" si="4"/>
        <v>3600.0000000000005</v>
      </c>
      <c r="K554" s="37">
        <f t="shared" si="5"/>
        <v>1260.0000000000002</v>
      </c>
      <c r="L554" s="38">
        <v>0.35000000000000003</v>
      </c>
      <c r="N554" s="44"/>
      <c r="O554" s="42"/>
      <c r="P554" s="39"/>
      <c r="Q554" s="41"/>
    </row>
    <row r="555" spans="1:17" ht="15.75" customHeight="1">
      <c r="A555" s="33" t="s">
        <v>27</v>
      </c>
      <c r="B555" s="33">
        <v>1128299</v>
      </c>
      <c r="C555" s="34">
        <v>44455</v>
      </c>
      <c r="D555" s="33" t="s">
        <v>28</v>
      </c>
      <c r="E555" s="33" t="s">
        <v>40</v>
      </c>
      <c r="F555" s="33" t="s">
        <v>41</v>
      </c>
      <c r="G555" s="33" t="s">
        <v>18</v>
      </c>
      <c r="H555" s="35">
        <v>0.65000000000000013</v>
      </c>
      <c r="I555" s="36">
        <v>6000</v>
      </c>
      <c r="J555" s="37">
        <f t="shared" si="4"/>
        <v>3900.0000000000009</v>
      </c>
      <c r="K555" s="37">
        <f t="shared" si="5"/>
        <v>780.00000000000023</v>
      </c>
      <c r="L555" s="38">
        <v>0.2</v>
      </c>
      <c r="N555" s="44"/>
      <c r="O555" s="42"/>
      <c r="P555" s="39"/>
      <c r="Q555" s="41"/>
    </row>
    <row r="556" spans="1:17" ht="15.75" customHeight="1">
      <c r="A556" s="33" t="s">
        <v>27</v>
      </c>
      <c r="B556" s="33">
        <v>1128299</v>
      </c>
      <c r="C556" s="34">
        <v>44455</v>
      </c>
      <c r="D556" s="33" t="s">
        <v>28</v>
      </c>
      <c r="E556" s="33" t="s">
        <v>40</v>
      </c>
      <c r="F556" s="33" t="s">
        <v>41</v>
      </c>
      <c r="G556" s="33" t="s">
        <v>19</v>
      </c>
      <c r="H556" s="35">
        <v>0.60000000000000009</v>
      </c>
      <c r="I556" s="36">
        <v>4500</v>
      </c>
      <c r="J556" s="37">
        <f t="shared" si="4"/>
        <v>2700.0000000000005</v>
      </c>
      <c r="K556" s="37">
        <f t="shared" si="5"/>
        <v>945.00000000000023</v>
      </c>
      <c r="L556" s="38">
        <v>0.35000000000000003</v>
      </c>
      <c r="N556" s="44"/>
      <c r="O556" s="42"/>
      <c r="P556" s="39"/>
      <c r="Q556" s="41"/>
    </row>
    <row r="557" spans="1:17" ht="15.75" customHeight="1">
      <c r="A557" s="33" t="s">
        <v>27</v>
      </c>
      <c r="B557" s="33">
        <v>1128299</v>
      </c>
      <c r="C557" s="34">
        <v>44455</v>
      </c>
      <c r="D557" s="33" t="s">
        <v>28</v>
      </c>
      <c r="E557" s="33" t="s">
        <v>40</v>
      </c>
      <c r="F557" s="33" t="s">
        <v>41</v>
      </c>
      <c r="G557" s="33" t="s">
        <v>20</v>
      </c>
      <c r="H557" s="35">
        <v>0.60000000000000009</v>
      </c>
      <c r="I557" s="36">
        <v>4000</v>
      </c>
      <c r="J557" s="37">
        <f t="shared" si="4"/>
        <v>2400.0000000000005</v>
      </c>
      <c r="K557" s="37">
        <f t="shared" si="5"/>
        <v>720.00000000000011</v>
      </c>
      <c r="L557" s="38">
        <v>0.3</v>
      </c>
      <c r="N557" s="44"/>
      <c r="O557" s="42"/>
      <c r="P557" s="39"/>
      <c r="Q557" s="41"/>
    </row>
    <row r="558" spans="1:17" ht="15.75" customHeight="1">
      <c r="A558" s="33" t="s">
        <v>27</v>
      </c>
      <c r="B558" s="33">
        <v>1128299</v>
      </c>
      <c r="C558" s="34">
        <v>44455</v>
      </c>
      <c r="D558" s="33" t="s">
        <v>28</v>
      </c>
      <c r="E558" s="33" t="s">
        <v>40</v>
      </c>
      <c r="F558" s="33" t="s">
        <v>41</v>
      </c>
      <c r="G558" s="33" t="s">
        <v>21</v>
      </c>
      <c r="H558" s="35">
        <v>0.70000000000000007</v>
      </c>
      <c r="I558" s="36">
        <v>4000</v>
      </c>
      <c r="J558" s="37">
        <f t="shared" si="4"/>
        <v>2800.0000000000005</v>
      </c>
      <c r="K558" s="37">
        <f t="shared" si="5"/>
        <v>1400.0000000000005</v>
      </c>
      <c r="L558" s="38">
        <v>0.50000000000000011</v>
      </c>
      <c r="N558" s="44"/>
      <c r="O558" s="42"/>
      <c r="P558" s="39"/>
      <c r="Q558" s="41"/>
    </row>
    <row r="559" spans="1:17" ht="15.75" customHeight="1">
      <c r="A559" s="33" t="s">
        <v>27</v>
      </c>
      <c r="B559" s="33">
        <v>1128299</v>
      </c>
      <c r="C559" s="34">
        <v>44455</v>
      </c>
      <c r="D559" s="33" t="s">
        <v>28</v>
      </c>
      <c r="E559" s="33" t="s">
        <v>40</v>
      </c>
      <c r="F559" s="33" t="s">
        <v>41</v>
      </c>
      <c r="G559" s="33" t="s">
        <v>22</v>
      </c>
      <c r="H559" s="35">
        <v>0.75000000000000011</v>
      </c>
      <c r="I559" s="36">
        <v>4500</v>
      </c>
      <c r="J559" s="37">
        <f t="shared" si="4"/>
        <v>3375.0000000000005</v>
      </c>
      <c r="K559" s="37">
        <f t="shared" si="5"/>
        <v>506.25000000000017</v>
      </c>
      <c r="L559" s="38">
        <v>0.15000000000000002</v>
      </c>
      <c r="N559" s="44"/>
      <c r="O559" s="42"/>
      <c r="P559" s="39"/>
      <c r="Q559" s="41"/>
    </row>
    <row r="560" spans="1:17" ht="15.75" customHeight="1">
      <c r="A560" s="33" t="s">
        <v>27</v>
      </c>
      <c r="B560" s="33">
        <v>1128299</v>
      </c>
      <c r="C560" s="34">
        <v>44484</v>
      </c>
      <c r="D560" s="33" t="s">
        <v>28</v>
      </c>
      <c r="E560" s="33" t="s">
        <v>40</v>
      </c>
      <c r="F560" s="33" t="s">
        <v>41</v>
      </c>
      <c r="G560" s="33" t="s">
        <v>17</v>
      </c>
      <c r="H560" s="35">
        <v>0.60000000000000009</v>
      </c>
      <c r="I560" s="36">
        <v>5500</v>
      </c>
      <c r="J560" s="37">
        <f t="shared" si="4"/>
        <v>3300.0000000000005</v>
      </c>
      <c r="K560" s="37">
        <f t="shared" si="5"/>
        <v>1155.0000000000002</v>
      </c>
      <c r="L560" s="38">
        <v>0.35000000000000003</v>
      </c>
      <c r="N560" s="44"/>
      <c r="O560" s="42"/>
      <c r="P560" s="39"/>
      <c r="Q560" s="41"/>
    </row>
    <row r="561" spans="1:17" ht="15.75" customHeight="1">
      <c r="A561" s="33" t="s">
        <v>27</v>
      </c>
      <c r="B561" s="33">
        <v>1128299</v>
      </c>
      <c r="C561" s="34">
        <v>44484</v>
      </c>
      <c r="D561" s="33" t="s">
        <v>28</v>
      </c>
      <c r="E561" s="33" t="s">
        <v>40</v>
      </c>
      <c r="F561" s="33" t="s">
        <v>41</v>
      </c>
      <c r="G561" s="33" t="s">
        <v>18</v>
      </c>
      <c r="H561" s="35">
        <v>0.65000000000000013</v>
      </c>
      <c r="I561" s="36">
        <v>5500</v>
      </c>
      <c r="J561" s="37">
        <f t="shared" si="4"/>
        <v>3575.0000000000009</v>
      </c>
      <c r="K561" s="37">
        <f t="shared" si="5"/>
        <v>715.00000000000023</v>
      </c>
      <c r="L561" s="38">
        <v>0.2</v>
      </c>
      <c r="N561" s="44"/>
      <c r="O561" s="42"/>
      <c r="P561" s="39"/>
      <c r="Q561" s="41"/>
    </row>
    <row r="562" spans="1:17" ht="15.75" customHeight="1">
      <c r="A562" s="33" t="s">
        <v>27</v>
      </c>
      <c r="B562" s="33">
        <v>1128299</v>
      </c>
      <c r="C562" s="34">
        <v>44484</v>
      </c>
      <c r="D562" s="33" t="s">
        <v>28</v>
      </c>
      <c r="E562" s="33" t="s">
        <v>40</v>
      </c>
      <c r="F562" s="33" t="s">
        <v>41</v>
      </c>
      <c r="G562" s="33" t="s">
        <v>19</v>
      </c>
      <c r="H562" s="35">
        <v>0.60000000000000009</v>
      </c>
      <c r="I562" s="36">
        <v>3750</v>
      </c>
      <c r="J562" s="37">
        <f t="shared" si="4"/>
        <v>2250.0000000000005</v>
      </c>
      <c r="K562" s="37">
        <f t="shared" si="5"/>
        <v>787.50000000000023</v>
      </c>
      <c r="L562" s="38">
        <v>0.35000000000000003</v>
      </c>
      <c r="N562" s="44"/>
      <c r="O562" s="42"/>
      <c r="P562" s="39"/>
      <c r="Q562" s="41"/>
    </row>
    <row r="563" spans="1:17" ht="15.75" customHeight="1">
      <c r="A563" s="33" t="s">
        <v>27</v>
      </c>
      <c r="B563" s="33">
        <v>1128299</v>
      </c>
      <c r="C563" s="34">
        <v>44484</v>
      </c>
      <c r="D563" s="33" t="s">
        <v>28</v>
      </c>
      <c r="E563" s="33" t="s">
        <v>40</v>
      </c>
      <c r="F563" s="33" t="s">
        <v>41</v>
      </c>
      <c r="G563" s="33" t="s">
        <v>20</v>
      </c>
      <c r="H563" s="35">
        <v>0.60000000000000009</v>
      </c>
      <c r="I563" s="36">
        <v>3500</v>
      </c>
      <c r="J563" s="37">
        <f t="shared" si="4"/>
        <v>2100.0000000000005</v>
      </c>
      <c r="K563" s="37">
        <f t="shared" si="5"/>
        <v>630.00000000000011</v>
      </c>
      <c r="L563" s="38">
        <v>0.3</v>
      </c>
      <c r="N563" s="44"/>
      <c r="O563" s="42"/>
      <c r="P563" s="39"/>
      <c r="Q563" s="41"/>
    </row>
    <row r="564" spans="1:17" ht="15.75" customHeight="1">
      <c r="A564" s="33" t="s">
        <v>27</v>
      </c>
      <c r="B564" s="33">
        <v>1128299</v>
      </c>
      <c r="C564" s="34">
        <v>44484</v>
      </c>
      <c r="D564" s="33" t="s">
        <v>28</v>
      </c>
      <c r="E564" s="33" t="s">
        <v>40</v>
      </c>
      <c r="F564" s="33" t="s">
        <v>41</v>
      </c>
      <c r="G564" s="33" t="s">
        <v>21</v>
      </c>
      <c r="H564" s="35">
        <v>0.70000000000000007</v>
      </c>
      <c r="I564" s="36">
        <v>3250</v>
      </c>
      <c r="J564" s="37">
        <f t="shared" si="4"/>
        <v>2275</v>
      </c>
      <c r="K564" s="37">
        <f t="shared" si="5"/>
        <v>1137.5000000000002</v>
      </c>
      <c r="L564" s="38">
        <v>0.50000000000000011</v>
      </c>
      <c r="N564" s="44"/>
      <c r="O564" s="42"/>
      <c r="P564" s="39"/>
      <c r="Q564" s="41"/>
    </row>
    <row r="565" spans="1:17" ht="15.75" customHeight="1">
      <c r="A565" s="33" t="s">
        <v>27</v>
      </c>
      <c r="B565" s="33">
        <v>1128299</v>
      </c>
      <c r="C565" s="34">
        <v>44484</v>
      </c>
      <c r="D565" s="33" t="s">
        <v>28</v>
      </c>
      <c r="E565" s="33" t="s">
        <v>40</v>
      </c>
      <c r="F565" s="33" t="s">
        <v>41</v>
      </c>
      <c r="G565" s="33" t="s">
        <v>22</v>
      </c>
      <c r="H565" s="35">
        <v>0.75000000000000011</v>
      </c>
      <c r="I565" s="36">
        <v>3750</v>
      </c>
      <c r="J565" s="37">
        <f t="shared" si="4"/>
        <v>2812.5000000000005</v>
      </c>
      <c r="K565" s="37">
        <f t="shared" si="5"/>
        <v>421.87500000000011</v>
      </c>
      <c r="L565" s="38">
        <v>0.15000000000000002</v>
      </c>
      <c r="N565" s="44"/>
      <c r="O565" s="42"/>
      <c r="P565" s="39"/>
      <c r="Q565" s="41"/>
    </row>
    <row r="566" spans="1:17" ht="15.75" customHeight="1">
      <c r="A566" s="33" t="s">
        <v>27</v>
      </c>
      <c r="B566" s="33">
        <v>1128299</v>
      </c>
      <c r="C566" s="34">
        <v>44515</v>
      </c>
      <c r="D566" s="33" t="s">
        <v>28</v>
      </c>
      <c r="E566" s="33" t="s">
        <v>40</v>
      </c>
      <c r="F566" s="33" t="s">
        <v>41</v>
      </c>
      <c r="G566" s="33" t="s">
        <v>17</v>
      </c>
      <c r="H566" s="35">
        <v>0.60000000000000009</v>
      </c>
      <c r="I566" s="36">
        <v>5750</v>
      </c>
      <c r="J566" s="37">
        <f t="shared" si="4"/>
        <v>3450.0000000000005</v>
      </c>
      <c r="K566" s="37">
        <f t="shared" si="5"/>
        <v>1207.5000000000002</v>
      </c>
      <c r="L566" s="38">
        <v>0.35000000000000003</v>
      </c>
      <c r="N566" s="44"/>
      <c r="O566" s="42"/>
      <c r="P566" s="39"/>
      <c r="Q566" s="41"/>
    </row>
    <row r="567" spans="1:17" ht="15.75" customHeight="1">
      <c r="A567" s="33" t="s">
        <v>27</v>
      </c>
      <c r="B567" s="33">
        <v>1128299</v>
      </c>
      <c r="C567" s="34">
        <v>44515</v>
      </c>
      <c r="D567" s="33" t="s">
        <v>28</v>
      </c>
      <c r="E567" s="33" t="s">
        <v>40</v>
      </c>
      <c r="F567" s="33" t="s">
        <v>41</v>
      </c>
      <c r="G567" s="33" t="s">
        <v>18</v>
      </c>
      <c r="H567" s="35">
        <v>0.65000000000000013</v>
      </c>
      <c r="I567" s="36">
        <v>5750</v>
      </c>
      <c r="J567" s="37">
        <f t="shared" si="4"/>
        <v>3737.5000000000009</v>
      </c>
      <c r="K567" s="37">
        <f t="shared" si="5"/>
        <v>747.50000000000023</v>
      </c>
      <c r="L567" s="38">
        <v>0.2</v>
      </c>
      <c r="N567" s="44"/>
      <c r="O567" s="42"/>
      <c r="P567" s="39"/>
      <c r="Q567" s="41"/>
    </row>
    <row r="568" spans="1:17" ht="15.75" customHeight="1">
      <c r="A568" s="33" t="s">
        <v>27</v>
      </c>
      <c r="B568" s="33">
        <v>1128299</v>
      </c>
      <c r="C568" s="34">
        <v>44515</v>
      </c>
      <c r="D568" s="33" t="s">
        <v>28</v>
      </c>
      <c r="E568" s="33" t="s">
        <v>40</v>
      </c>
      <c r="F568" s="33" t="s">
        <v>41</v>
      </c>
      <c r="G568" s="33" t="s">
        <v>19</v>
      </c>
      <c r="H568" s="35">
        <v>0.60000000000000009</v>
      </c>
      <c r="I568" s="36">
        <v>4250</v>
      </c>
      <c r="J568" s="37">
        <f t="shared" si="4"/>
        <v>2550.0000000000005</v>
      </c>
      <c r="K568" s="37">
        <f t="shared" si="5"/>
        <v>892.50000000000023</v>
      </c>
      <c r="L568" s="38">
        <v>0.35000000000000003</v>
      </c>
      <c r="N568" s="44"/>
      <c r="O568" s="42"/>
      <c r="P568" s="39"/>
      <c r="Q568" s="41"/>
    </row>
    <row r="569" spans="1:17" ht="15.75" customHeight="1">
      <c r="A569" s="33" t="s">
        <v>27</v>
      </c>
      <c r="B569" s="33">
        <v>1128299</v>
      </c>
      <c r="C569" s="34">
        <v>44515</v>
      </c>
      <c r="D569" s="33" t="s">
        <v>28</v>
      </c>
      <c r="E569" s="33" t="s">
        <v>40</v>
      </c>
      <c r="F569" s="33" t="s">
        <v>41</v>
      </c>
      <c r="G569" s="33" t="s">
        <v>20</v>
      </c>
      <c r="H569" s="35">
        <v>0.60000000000000009</v>
      </c>
      <c r="I569" s="36">
        <v>4000</v>
      </c>
      <c r="J569" s="37">
        <f t="shared" si="4"/>
        <v>2400.0000000000005</v>
      </c>
      <c r="K569" s="37">
        <f t="shared" si="5"/>
        <v>720.00000000000011</v>
      </c>
      <c r="L569" s="38">
        <v>0.3</v>
      </c>
      <c r="N569" s="44"/>
      <c r="O569" s="42"/>
      <c r="P569" s="39"/>
      <c r="Q569" s="41"/>
    </row>
    <row r="570" spans="1:17" ht="15.75" customHeight="1">
      <c r="A570" s="33" t="s">
        <v>27</v>
      </c>
      <c r="B570" s="33">
        <v>1128299</v>
      </c>
      <c r="C570" s="34">
        <v>44515</v>
      </c>
      <c r="D570" s="33" t="s">
        <v>28</v>
      </c>
      <c r="E570" s="33" t="s">
        <v>40</v>
      </c>
      <c r="F570" s="33" t="s">
        <v>41</v>
      </c>
      <c r="G570" s="33" t="s">
        <v>21</v>
      </c>
      <c r="H570" s="35">
        <v>0.70000000000000007</v>
      </c>
      <c r="I570" s="36">
        <v>3500</v>
      </c>
      <c r="J570" s="37">
        <f t="shared" si="4"/>
        <v>2450.0000000000005</v>
      </c>
      <c r="K570" s="37">
        <f t="shared" si="5"/>
        <v>1225.0000000000005</v>
      </c>
      <c r="L570" s="38">
        <v>0.50000000000000011</v>
      </c>
      <c r="N570" s="44"/>
      <c r="O570" s="42"/>
      <c r="P570" s="39"/>
      <c r="Q570" s="41"/>
    </row>
    <row r="571" spans="1:17" ht="15.75" customHeight="1">
      <c r="A571" s="33" t="s">
        <v>27</v>
      </c>
      <c r="B571" s="33">
        <v>1128299</v>
      </c>
      <c r="C571" s="34">
        <v>44515</v>
      </c>
      <c r="D571" s="33" t="s">
        <v>28</v>
      </c>
      <c r="E571" s="33" t="s">
        <v>40</v>
      </c>
      <c r="F571" s="33" t="s">
        <v>41</v>
      </c>
      <c r="G571" s="33" t="s">
        <v>22</v>
      </c>
      <c r="H571" s="35">
        <v>0.75000000000000011</v>
      </c>
      <c r="I571" s="36">
        <v>4750</v>
      </c>
      <c r="J571" s="37">
        <f t="shared" si="4"/>
        <v>3562.5000000000005</v>
      </c>
      <c r="K571" s="37">
        <f t="shared" si="5"/>
        <v>534.37500000000011</v>
      </c>
      <c r="L571" s="38">
        <v>0.15000000000000002</v>
      </c>
      <c r="N571" s="44"/>
      <c r="O571" s="42"/>
      <c r="P571" s="39"/>
      <c r="Q571" s="41"/>
    </row>
    <row r="572" spans="1:17" ht="15.75" customHeight="1">
      <c r="A572" s="33" t="s">
        <v>27</v>
      </c>
      <c r="B572" s="33">
        <v>1128299</v>
      </c>
      <c r="C572" s="34">
        <v>44544</v>
      </c>
      <c r="D572" s="33" t="s">
        <v>28</v>
      </c>
      <c r="E572" s="33" t="s">
        <v>40</v>
      </c>
      <c r="F572" s="33" t="s">
        <v>41</v>
      </c>
      <c r="G572" s="33" t="s">
        <v>17</v>
      </c>
      <c r="H572" s="35">
        <v>0.60000000000000009</v>
      </c>
      <c r="I572" s="36">
        <v>6750</v>
      </c>
      <c r="J572" s="37">
        <f t="shared" si="4"/>
        <v>4050.0000000000005</v>
      </c>
      <c r="K572" s="37">
        <f t="shared" si="5"/>
        <v>1417.5000000000002</v>
      </c>
      <c r="L572" s="38">
        <v>0.35000000000000003</v>
      </c>
      <c r="N572" s="44"/>
      <c r="O572" s="42"/>
      <c r="P572" s="39"/>
      <c r="Q572" s="41"/>
    </row>
    <row r="573" spans="1:17" ht="15.75" customHeight="1">
      <c r="A573" s="33" t="s">
        <v>27</v>
      </c>
      <c r="B573" s="33">
        <v>1128299</v>
      </c>
      <c r="C573" s="34">
        <v>44544</v>
      </c>
      <c r="D573" s="33" t="s">
        <v>28</v>
      </c>
      <c r="E573" s="33" t="s">
        <v>40</v>
      </c>
      <c r="F573" s="33" t="s">
        <v>41</v>
      </c>
      <c r="G573" s="33" t="s">
        <v>18</v>
      </c>
      <c r="H573" s="35">
        <v>0.65000000000000013</v>
      </c>
      <c r="I573" s="36">
        <v>6750</v>
      </c>
      <c r="J573" s="37">
        <f t="shared" si="4"/>
        <v>4387.5000000000009</v>
      </c>
      <c r="K573" s="37">
        <f t="shared" si="5"/>
        <v>877.50000000000023</v>
      </c>
      <c r="L573" s="38">
        <v>0.2</v>
      </c>
      <c r="N573" s="44"/>
      <c r="O573" s="42"/>
      <c r="P573" s="39"/>
      <c r="Q573" s="41"/>
    </row>
    <row r="574" spans="1:17" ht="15.75" customHeight="1">
      <c r="A574" s="33" t="s">
        <v>27</v>
      </c>
      <c r="B574" s="33">
        <v>1128299</v>
      </c>
      <c r="C574" s="34">
        <v>44544</v>
      </c>
      <c r="D574" s="33" t="s">
        <v>28</v>
      </c>
      <c r="E574" s="33" t="s">
        <v>40</v>
      </c>
      <c r="F574" s="33" t="s">
        <v>41</v>
      </c>
      <c r="G574" s="33" t="s">
        <v>19</v>
      </c>
      <c r="H574" s="35">
        <v>0.60000000000000009</v>
      </c>
      <c r="I574" s="36">
        <v>4750</v>
      </c>
      <c r="J574" s="37">
        <f t="shared" si="4"/>
        <v>2850.0000000000005</v>
      </c>
      <c r="K574" s="37">
        <f t="shared" si="5"/>
        <v>997.50000000000023</v>
      </c>
      <c r="L574" s="38">
        <v>0.35000000000000003</v>
      </c>
      <c r="N574" s="44"/>
      <c r="O574" s="42"/>
      <c r="P574" s="39"/>
      <c r="Q574" s="41"/>
    </row>
    <row r="575" spans="1:17" ht="15.75" customHeight="1">
      <c r="A575" s="33" t="s">
        <v>27</v>
      </c>
      <c r="B575" s="33">
        <v>1128299</v>
      </c>
      <c r="C575" s="34">
        <v>44544</v>
      </c>
      <c r="D575" s="33" t="s">
        <v>28</v>
      </c>
      <c r="E575" s="33" t="s">
        <v>40</v>
      </c>
      <c r="F575" s="33" t="s">
        <v>41</v>
      </c>
      <c r="G575" s="33" t="s">
        <v>20</v>
      </c>
      <c r="H575" s="35">
        <v>0.60000000000000009</v>
      </c>
      <c r="I575" s="36">
        <v>4750</v>
      </c>
      <c r="J575" s="37">
        <f t="shared" si="4"/>
        <v>2850.0000000000005</v>
      </c>
      <c r="K575" s="37">
        <f t="shared" si="5"/>
        <v>855.00000000000011</v>
      </c>
      <c r="L575" s="38">
        <v>0.3</v>
      </c>
      <c r="N575" s="44"/>
      <c r="O575" s="42"/>
      <c r="P575" s="39"/>
      <c r="Q575" s="41"/>
    </row>
    <row r="576" spans="1:17" ht="15.75" customHeight="1">
      <c r="A576" s="33" t="s">
        <v>27</v>
      </c>
      <c r="B576" s="33">
        <v>1128299</v>
      </c>
      <c r="C576" s="34">
        <v>44544</v>
      </c>
      <c r="D576" s="33" t="s">
        <v>28</v>
      </c>
      <c r="E576" s="33" t="s">
        <v>40</v>
      </c>
      <c r="F576" s="33" t="s">
        <v>41</v>
      </c>
      <c r="G576" s="33" t="s">
        <v>21</v>
      </c>
      <c r="H576" s="35">
        <v>0.70000000000000007</v>
      </c>
      <c r="I576" s="36">
        <v>4000</v>
      </c>
      <c r="J576" s="37">
        <f t="shared" si="4"/>
        <v>2800.0000000000005</v>
      </c>
      <c r="K576" s="37">
        <f t="shared" si="5"/>
        <v>1400.0000000000005</v>
      </c>
      <c r="L576" s="38">
        <v>0.50000000000000011</v>
      </c>
      <c r="N576" s="44"/>
      <c r="O576" s="42"/>
      <c r="P576" s="39"/>
      <c r="Q576" s="41"/>
    </row>
    <row r="577" spans="1:17" ht="15.75" customHeight="1">
      <c r="A577" s="33" t="s">
        <v>27</v>
      </c>
      <c r="B577" s="33">
        <v>1128299</v>
      </c>
      <c r="C577" s="34">
        <v>44544</v>
      </c>
      <c r="D577" s="33" t="s">
        <v>28</v>
      </c>
      <c r="E577" s="33" t="s">
        <v>40</v>
      </c>
      <c r="F577" s="33" t="s">
        <v>41</v>
      </c>
      <c r="G577" s="33" t="s">
        <v>22</v>
      </c>
      <c r="H577" s="35">
        <v>0.75000000000000011</v>
      </c>
      <c r="I577" s="36">
        <v>5000</v>
      </c>
      <c r="J577" s="37">
        <f t="shared" si="4"/>
        <v>3750.0000000000005</v>
      </c>
      <c r="K577" s="37">
        <f t="shared" si="5"/>
        <v>562.50000000000011</v>
      </c>
      <c r="L577" s="38">
        <v>0.15000000000000002</v>
      </c>
      <c r="N577" s="44"/>
      <c r="O577" s="42"/>
      <c r="P577" s="39"/>
      <c r="Q577" s="41"/>
    </row>
    <row r="578" spans="1:17" ht="15.75" customHeight="1">
      <c r="A578" s="33" t="s">
        <v>27</v>
      </c>
      <c r="B578" s="33">
        <v>1128299</v>
      </c>
      <c r="C578" s="34">
        <v>44201</v>
      </c>
      <c r="D578" s="33" t="s">
        <v>28</v>
      </c>
      <c r="E578" s="33" t="s">
        <v>42</v>
      </c>
      <c r="F578" s="33" t="s">
        <v>43</v>
      </c>
      <c r="G578" s="33" t="s">
        <v>17</v>
      </c>
      <c r="H578" s="35">
        <v>0.3</v>
      </c>
      <c r="I578" s="36">
        <v>4250</v>
      </c>
      <c r="J578" s="37">
        <f t="shared" si="4"/>
        <v>1275</v>
      </c>
      <c r="K578" s="37">
        <f t="shared" si="5"/>
        <v>446.25000000000006</v>
      </c>
      <c r="L578" s="38">
        <v>0.35000000000000003</v>
      </c>
      <c r="N578" s="44"/>
      <c r="O578" s="42"/>
      <c r="P578" s="39"/>
      <c r="Q578" s="41"/>
    </row>
    <row r="579" spans="1:17" ht="15.75" customHeight="1">
      <c r="A579" s="33" t="s">
        <v>27</v>
      </c>
      <c r="B579" s="33">
        <v>1128299</v>
      </c>
      <c r="C579" s="34">
        <v>44201</v>
      </c>
      <c r="D579" s="33" t="s">
        <v>28</v>
      </c>
      <c r="E579" s="33" t="s">
        <v>42</v>
      </c>
      <c r="F579" s="33" t="s">
        <v>43</v>
      </c>
      <c r="G579" s="33" t="s">
        <v>18</v>
      </c>
      <c r="H579" s="35">
        <v>0.4</v>
      </c>
      <c r="I579" s="36">
        <v>4250</v>
      </c>
      <c r="J579" s="37">
        <f t="shared" si="4"/>
        <v>1700</v>
      </c>
      <c r="K579" s="37">
        <f t="shared" si="5"/>
        <v>340</v>
      </c>
      <c r="L579" s="38">
        <v>0.2</v>
      </c>
      <c r="N579" s="44"/>
      <c r="O579" s="42"/>
      <c r="P579" s="39"/>
      <c r="Q579" s="41"/>
    </row>
    <row r="580" spans="1:17" ht="15.75" customHeight="1">
      <c r="A580" s="33" t="s">
        <v>27</v>
      </c>
      <c r="B580" s="33">
        <v>1128299</v>
      </c>
      <c r="C580" s="34">
        <v>44201</v>
      </c>
      <c r="D580" s="33" t="s">
        <v>28</v>
      </c>
      <c r="E580" s="33" t="s">
        <v>42</v>
      </c>
      <c r="F580" s="33" t="s">
        <v>43</v>
      </c>
      <c r="G580" s="33" t="s">
        <v>19</v>
      </c>
      <c r="H580" s="35">
        <v>0.4</v>
      </c>
      <c r="I580" s="36">
        <v>4250</v>
      </c>
      <c r="J580" s="37">
        <f t="shared" si="4"/>
        <v>1700</v>
      </c>
      <c r="K580" s="37">
        <f t="shared" si="5"/>
        <v>595</v>
      </c>
      <c r="L580" s="38">
        <v>0.35000000000000003</v>
      </c>
      <c r="N580" s="44"/>
      <c r="O580" s="42"/>
      <c r="P580" s="39"/>
      <c r="Q580" s="41"/>
    </row>
    <row r="581" spans="1:17" ht="15.75" customHeight="1">
      <c r="A581" s="33" t="s">
        <v>27</v>
      </c>
      <c r="B581" s="33">
        <v>1128299</v>
      </c>
      <c r="C581" s="34">
        <v>44201</v>
      </c>
      <c r="D581" s="33" t="s">
        <v>28</v>
      </c>
      <c r="E581" s="33" t="s">
        <v>42</v>
      </c>
      <c r="F581" s="33" t="s">
        <v>43</v>
      </c>
      <c r="G581" s="33" t="s">
        <v>20</v>
      </c>
      <c r="H581" s="35">
        <v>0.4</v>
      </c>
      <c r="I581" s="36">
        <v>2750</v>
      </c>
      <c r="J581" s="37">
        <f t="shared" si="4"/>
        <v>1100</v>
      </c>
      <c r="K581" s="37">
        <f t="shared" si="5"/>
        <v>330</v>
      </c>
      <c r="L581" s="38">
        <v>0.3</v>
      </c>
      <c r="N581" s="44"/>
      <c r="O581" s="42"/>
      <c r="P581" s="39"/>
      <c r="Q581" s="41"/>
    </row>
    <row r="582" spans="1:17" ht="15.75" customHeight="1">
      <c r="A582" s="33" t="s">
        <v>27</v>
      </c>
      <c r="B582" s="33">
        <v>1128299</v>
      </c>
      <c r="C582" s="34">
        <v>44201</v>
      </c>
      <c r="D582" s="33" t="s">
        <v>28</v>
      </c>
      <c r="E582" s="33" t="s">
        <v>42</v>
      </c>
      <c r="F582" s="33" t="s">
        <v>43</v>
      </c>
      <c r="G582" s="33" t="s">
        <v>21</v>
      </c>
      <c r="H582" s="35">
        <v>0.45</v>
      </c>
      <c r="I582" s="36">
        <v>2250</v>
      </c>
      <c r="J582" s="37">
        <f t="shared" si="4"/>
        <v>1012.5</v>
      </c>
      <c r="K582" s="37">
        <f t="shared" si="5"/>
        <v>506.25</v>
      </c>
      <c r="L582" s="38">
        <v>0.5</v>
      </c>
      <c r="N582" s="44"/>
      <c r="O582" s="42"/>
      <c r="P582" s="39"/>
      <c r="Q582" s="41"/>
    </row>
    <row r="583" spans="1:17" ht="15.75" customHeight="1">
      <c r="A583" s="33" t="s">
        <v>27</v>
      </c>
      <c r="B583" s="33">
        <v>1128299</v>
      </c>
      <c r="C583" s="34">
        <v>44201</v>
      </c>
      <c r="D583" s="33" t="s">
        <v>28</v>
      </c>
      <c r="E583" s="33" t="s">
        <v>42</v>
      </c>
      <c r="F583" s="33" t="s">
        <v>43</v>
      </c>
      <c r="G583" s="33" t="s">
        <v>22</v>
      </c>
      <c r="H583" s="35">
        <v>0.4</v>
      </c>
      <c r="I583" s="36">
        <v>4750</v>
      </c>
      <c r="J583" s="37">
        <f t="shared" si="4"/>
        <v>1900</v>
      </c>
      <c r="K583" s="37">
        <f t="shared" si="5"/>
        <v>285.00000000000006</v>
      </c>
      <c r="L583" s="38">
        <v>0.15000000000000002</v>
      </c>
      <c r="N583" s="44"/>
      <c r="O583" s="42"/>
      <c r="P583" s="39"/>
      <c r="Q583" s="41"/>
    </row>
    <row r="584" spans="1:17" ht="15.75" customHeight="1">
      <c r="A584" s="33" t="s">
        <v>27</v>
      </c>
      <c r="B584" s="33">
        <v>1128299</v>
      </c>
      <c r="C584" s="34">
        <v>44232</v>
      </c>
      <c r="D584" s="33" t="s">
        <v>28</v>
      </c>
      <c r="E584" s="33" t="s">
        <v>42</v>
      </c>
      <c r="F584" s="33" t="s">
        <v>43</v>
      </c>
      <c r="G584" s="33" t="s">
        <v>17</v>
      </c>
      <c r="H584" s="35">
        <v>0.3</v>
      </c>
      <c r="I584" s="36">
        <v>5250</v>
      </c>
      <c r="J584" s="37">
        <f t="shared" si="4"/>
        <v>1575</v>
      </c>
      <c r="K584" s="37">
        <f t="shared" si="5"/>
        <v>551.25</v>
      </c>
      <c r="L584" s="38">
        <v>0.35000000000000003</v>
      </c>
      <c r="N584" s="44"/>
      <c r="O584" s="42"/>
      <c r="P584" s="39"/>
      <c r="Q584" s="41"/>
    </row>
    <row r="585" spans="1:17" ht="15.75" customHeight="1">
      <c r="A585" s="33" t="s">
        <v>27</v>
      </c>
      <c r="B585" s="33">
        <v>1128299</v>
      </c>
      <c r="C585" s="34">
        <v>44232</v>
      </c>
      <c r="D585" s="33" t="s">
        <v>28</v>
      </c>
      <c r="E585" s="33" t="s">
        <v>42</v>
      </c>
      <c r="F585" s="33" t="s">
        <v>43</v>
      </c>
      <c r="G585" s="33" t="s">
        <v>18</v>
      </c>
      <c r="H585" s="35">
        <v>0.4</v>
      </c>
      <c r="I585" s="36">
        <v>4250</v>
      </c>
      <c r="J585" s="37">
        <f t="shared" si="4"/>
        <v>1700</v>
      </c>
      <c r="K585" s="37">
        <f t="shared" si="5"/>
        <v>340</v>
      </c>
      <c r="L585" s="38">
        <v>0.2</v>
      </c>
      <c r="N585" s="44"/>
      <c r="O585" s="42"/>
      <c r="P585" s="39"/>
      <c r="Q585" s="41"/>
    </row>
    <row r="586" spans="1:17" ht="15.75" customHeight="1">
      <c r="A586" s="33" t="s">
        <v>27</v>
      </c>
      <c r="B586" s="33">
        <v>1128299</v>
      </c>
      <c r="C586" s="34">
        <v>44232</v>
      </c>
      <c r="D586" s="33" t="s">
        <v>28</v>
      </c>
      <c r="E586" s="33" t="s">
        <v>42</v>
      </c>
      <c r="F586" s="33" t="s">
        <v>43</v>
      </c>
      <c r="G586" s="33" t="s">
        <v>19</v>
      </c>
      <c r="H586" s="35">
        <v>0.4</v>
      </c>
      <c r="I586" s="36">
        <v>4250</v>
      </c>
      <c r="J586" s="37">
        <f t="shared" si="4"/>
        <v>1700</v>
      </c>
      <c r="K586" s="37">
        <f t="shared" si="5"/>
        <v>595</v>
      </c>
      <c r="L586" s="38">
        <v>0.35000000000000003</v>
      </c>
      <c r="N586" s="44"/>
      <c r="O586" s="42"/>
      <c r="P586" s="39"/>
      <c r="Q586" s="41"/>
    </row>
    <row r="587" spans="1:17" ht="15.75" customHeight="1">
      <c r="A587" s="33" t="s">
        <v>27</v>
      </c>
      <c r="B587" s="33">
        <v>1128299</v>
      </c>
      <c r="C587" s="34">
        <v>44232</v>
      </c>
      <c r="D587" s="33" t="s">
        <v>28</v>
      </c>
      <c r="E587" s="33" t="s">
        <v>42</v>
      </c>
      <c r="F587" s="33" t="s">
        <v>43</v>
      </c>
      <c r="G587" s="33" t="s">
        <v>20</v>
      </c>
      <c r="H587" s="35">
        <v>0.4</v>
      </c>
      <c r="I587" s="36">
        <v>2750</v>
      </c>
      <c r="J587" s="37">
        <f t="shared" si="4"/>
        <v>1100</v>
      </c>
      <c r="K587" s="37">
        <f t="shared" si="5"/>
        <v>330</v>
      </c>
      <c r="L587" s="38">
        <v>0.3</v>
      </c>
      <c r="N587" s="44"/>
      <c r="O587" s="42"/>
      <c r="P587" s="39"/>
      <c r="Q587" s="41"/>
    </row>
    <row r="588" spans="1:17" ht="15.75" customHeight="1">
      <c r="A588" s="33" t="s">
        <v>27</v>
      </c>
      <c r="B588" s="33">
        <v>1128299</v>
      </c>
      <c r="C588" s="34">
        <v>44232</v>
      </c>
      <c r="D588" s="33" t="s">
        <v>28</v>
      </c>
      <c r="E588" s="33" t="s">
        <v>42</v>
      </c>
      <c r="F588" s="33" t="s">
        <v>43</v>
      </c>
      <c r="G588" s="33" t="s">
        <v>21</v>
      </c>
      <c r="H588" s="35">
        <v>0.45</v>
      </c>
      <c r="I588" s="36">
        <v>2000</v>
      </c>
      <c r="J588" s="37">
        <f t="shared" si="4"/>
        <v>900</v>
      </c>
      <c r="K588" s="37">
        <f t="shared" si="5"/>
        <v>450</v>
      </c>
      <c r="L588" s="38">
        <v>0.5</v>
      </c>
      <c r="N588" s="44"/>
      <c r="O588" s="42"/>
      <c r="P588" s="39"/>
      <c r="Q588" s="41"/>
    </row>
    <row r="589" spans="1:17" ht="15.75" customHeight="1">
      <c r="A589" s="33" t="s">
        <v>27</v>
      </c>
      <c r="B589" s="33">
        <v>1128299</v>
      </c>
      <c r="C589" s="34">
        <v>44232</v>
      </c>
      <c r="D589" s="33" t="s">
        <v>28</v>
      </c>
      <c r="E589" s="33" t="s">
        <v>42</v>
      </c>
      <c r="F589" s="33" t="s">
        <v>43</v>
      </c>
      <c r="G589" s="33" t="s">
        <v>22</v>
      </c>
      <c r="H589" s="35">
        <v>0.4</v>
      </c>
      <c r="I589" s="36">
        <v>4000</v>
      </c>
      <c r="J589" s="37">
        <f t="shared" si="4"/>
        <v>1600</v>
      </c>
      <c r="K589" s="37">
        <f t="shared" si="5"/>
        <v>240.00000000000003</v>
      </c>
      <c r="L589" s="38">
        <v>0.15000000000000002</v>
      </c>
      <c r="N589" s="44"/>
      <c r="O589" s="42"/>
      <c r="P589" s="39"/>
      <c r="Q589" s="41"/>
    </row>
    <row r="590" spans="1:17" ht="15.75" customHeight="1">
      <c r="A590" s="33" t="s">
        <v>27</v>
      </c>
      <c r="B590" s="33">
        <v>1128299</v>
      </c>
      <c r="C590" s="34">
        <v>44259</v>
      </c>
      <c r="D590" s="33" t="s">
        <v>28</v>
      </c>
      <c r="E590" s="33" t="s">
        <v>42</v>
      </c>
      <c r="F590" s="33" t="s">
        <v>43</v>
      </c>
      <c r="G590" s="33" t="s">
        <v>17</v>
      </c>
      <c r="H590" s="35">
        <v>0.4</v>
      </c>
      <c r="I590" s="36">
        <v>5500</v>
      </c>
      <c r="J590" s="37">
        <f t="shared" si="4"/>
        <v>2200</v>
      </c>
      <c r="K590" s="37">
        <f t="shared" si="5"/>
        <v>770.00000000000011</v>
      </c>
      <c r="L590" s="38">
        <v>0.35000000000000003</v>
      </c>
      <c r="N590" s="44"/>
      <c r="O590" s="42"/>
      <c r="P590" s="39"/>
      <c r="Q590" s="41"/>
    </row>
    <row r="591" spans="1:17" ht="15.75" customHeight="1">
      <c r="A591" s="33" t="s">
        <v>27</v>
      </c>
      <c r="B591" s="33">
        <v>1128299</v>
      </c>
      <c r="C591" s="34">
        <v>44259</v>
      </c>
      <c r="D591" s="33" t="s">
        <v>28</v>
      </c>
      <c r="E591" s="33" t="s">
        <v>42</v>
      </c>
      <c r="F591" s="33" t="s">
        <v>43</v>
      </c>
      <c r="G591" s="33" t="s">
        <v>18</v>
      </c>
      <c r="H591" s="35">
        <v>0.49999999999999994</v>
      </c>
      <c r="I591" s="36">
        <v>4000</v>
      </c>
      <c r="J591" s="37">
        <f t="shared" si="4"/>
        <v>1999.9999999999998</v>
      </c>
      <c r="K591" s="37">
        <f t="shared" si="5"/>
        <v>400</v>
      </c>
      <c r="L591" s="38">
        <v>0.2</v>
      </c>
      <c r="N591" s="44"/>
      <c r="O591" s="42"/>
      <c r="P591" s="39"/>
      <c r="Q591" s="41"/>
    </row>
    <row r="592" spans="1:17" ht="15.75" customHeight="1">
      <c r="A592" s="33" t="s">
        <v>27</v>
      </c>
      <c r="B592" s="33">
        <v>1128299</v>
      </c>
      <c r="C592" s="34">
        <v>44259</v>
      </c>
      <c r="D592" s="33" t="s">
        <v>28</v>
      </c>
      <c r="E592" s="33" t="s">
        <v>42</v>
      </c>
      <c r="F592" s="33" t="s">
        <v>43</v>
      </c>
      <c r="G592" s="33" t="s">
        <v>19</v>
      </c>
      <c r="H592" s="35">
        <v>0.54999999999999993</v>
      </c>
      <c r="I592" s="36">
        <v>4000</v>
      </c>
      <c r="J592" s="37">
        <f t="shared" si="4"/>
        <v>2199.9999999999995</v>
      </c>
      <c r="K592" s="37">
        <f t="shared" si="5"/>
        <v>769.99999999999989</v>
      </c>
      <c r="L592" s="38">
        <v>0.35000000000000003</v>
      </c>
      <c r="N592" s="44"/>
      <c r="O592" s="42"/>
      <c r="P592" s="39"/>
      <c r="Q592" s="41"/>
    </row>
    <row r="593" spans="1:17" ht="15.75" customHeight="1">
      <c r="A593" s="33" t="s">
        <v>27</v>
      </c>
      <c r="B593" s="33">
        <v>1128299</v>
      </c>
      <c r="C593" s="34">
        <v>44259</v>
      </c>
      <c r="D593" s="33" t="s">
        <v>28</v>
      </c>
      <c r="E593" s="33" t="s">
        <v>42</v>
      </c>
      <c r="F593" s="33" t="s">
        <v>43</v>
      </c>
      <c r="G593" s="33" t="s">
        <v>20</v>
      </c>
      <c r="H593" s="35">
        <v>0.54999999999999993</v>
      </c>
      <c r="I593" s="36">
        <v>3000</v>
      </c>
      <c r="J593" s="37">
        <f t="shared" si="4"/>
        <v>1649.9999999999998</v>
      </c>
      <c r="K593" s="37">
        <f t="shared" si="5"/>
        <v>494.99999999999989</v>
      </c>
      <c r="L593" s="38">
        <v>0.3</v>
      </c>
      <c r="N593" s="44"/>
      <c r="O593" s="42"/>
      <c r="P593" s="39"/>
      <c r="Q593" s="41"/>
    </row>
    <row r="594" spans="1:17" ht="15.75" customHeight="1">
      <c r="A594" s="33" t="s">
        <v>27</v>
      </c>
      <c r="B594" s="33">
        <v>1128299</v>
      </c>
      <c r="C594" s="34">
        <v>44259</v>
      </c>
      <c r="D594" s="33" t="s">
        <v>28</v>
      </c>
      <c r="E594" s="33" t="s">
        <v>42</v>
      </c>
      <c r="F594" s="33" t="s">
        <v>43</v>
      </c>
      <c r="G594" s="33" t="s">
        <v>21</v>
      </c>
      <c r="H594" s="35">
        <v>0.6</v>
      </c>
      <c r="I594" s="36">
        <v>1500</v>
      </c>
      <c r="J594" s="37">
        <f t="shared" si="4"/>
        <v>900</v>
      </c>
      <c r="K594" s="37">
        <f t="shared" si="5"/>
        <v>450</v>
      </c>
      <c r="L594" s="38">
        <v>0.5</v>
      </c>
      <c r="N594" s="44"/>
      <c r="O594" s="42"/>
      <c r="P594" s="39"/>
      <c r="Q594" s="41"/>
    </row>
    <row r="595" spans="1:17" ht="15.75" customHeight="1">
      <c r="A595" s="33" t="s">
        <v>27</v>
      </c>
      <c r="B595" s="33">
        <v>1128299</v>
      </c>
      <c r="C595" s="34">
        <v>44259</v>
      </c>
      <c r="D595" s="33" t="s">
        <v>28</v>
      </c>
      <c r="E595" s="33" t="s">
        <v>42</v>
      </c>
      <c r="F595" s="33" t="s">
        <v>43</v>
      </c>
      <c r="G595" s="33" t="s">
        <v>22</v>
      </c>
      <c r="H595" s="35">
        <v>0.54999999999999993</v>
      </c>
      <c r="I595" s="36">
        <v>3500</v>
      </c>
      <c r="J595" s="37">
        <f t="shared" si="4"/>
        <v>1924.9999999999998</v>
      </c>
      <c r="K595" s="37">
        <f t="shared" si="5"/>
        <v>288.75</v>
      </c>
      <c r="L595" s="38">
        <v>0.15000000000000002</v>
      </c>
      <c r="N595" s="44"/>
      <c r="O595" s="42"/>
      <c r="P595" s="39"/>
      <c r="Q595" s="41"/>
    </row>
    <row r="596" spans="1:17" ht="15.75" customHeight="1">
      <c r="A596" s="33" t="s">
        <v>27</v>
      </c>
      <c r="B596" s="33">
        <v>1128299</v>
      </c>
      <c r="C596" s="34">
        <v>44291</v>
      </c>
      <c r="D596" s="33" t="s">
        <v>28</v>
      </c>
      <c r="E596" s="33" t="s">
        <v>42</v>
      </c>
      <c r="F596" s="33" t="s">
        <v>43</v>
      </c>
      <c r="G596" s="33" t="s">
        <v>17</v>
      </c>
      <c r="H596" s="35">
        <v>0.6</v>
      </c>
      <c r="I596" s="36">
        <v>5250</v>
      </c>
      <c r="J596" s="37">
        <f t="shared" si="4"/>
        <v>3150</v>
      </c>
      <c r="K596" s="37">
        <f t="shared" si="5"/>
        <v>1102.5</v>
      </c>
      <c r="L596" s="38">
        <v>0.35000000000000003</v>
      </c>
      <c r="N596" s="44"/>
      <c r="O596" s="42"/>
      <c r="P596" s="39"/>
      <c r="Q596" s="41"/>
    </row>
    <row r="597" spans="1:17" ht="15.75" customHeight="1">
      <c r="A597" s="33" t="s">
        <v>27</v>
      </c>
      <c r="B597" s="33">
        <v>1128299</v>
      </c>
      <c r="C597" s="34">
        <v>44291</v>
      </c>
      <c r="D597" s="33" t="s">
        <v>28</v>
      </c>
      <c r="E597" s="33" t="s">
        <v>42</v>
      </c>
      <c r="F597" s="33" t="s">
        <v>43</v>
      </c>
      <c r="G597" s="33" t="s">
        <v>18</v>
      </c>
      <c r="H597" s="35">
        <v>0.65</v>
      </c>
      <c r="I597" s="36">
        <v>3250</v>
      </c>
      <c r="J597" s="37">
        <f t="shared" si="4"/>
        <v>2112.5</v>
      </c>
      <c r="K597" s="37">
        <f t="shared" si="5"/>
        <v>422.5</v>
      </c>
      <c r="L597" s="38">
        <v>0.2</v>
      </c>
      <c r="N597" s="44"/>
      <c r="O597" s="42"/>
      <c r="P597" s="39"/>
      <c r="Q597" s="41"/>
    </row>
    <row r="598" spans="1:17" ht="15.75" customHeight="1">
      <c r="A598" s="33" t="s">
        <v>27</v>
      </c>
      <c r="B598" s="33">
        <v>1128299</v>
      </c>
      <c r="C598" s="34">
        <v>44291</v>
      </c>
      <c r="D598" s="33" t="s">
        <v>28</v>
      </c>
      <c r="E598" s="33" t="s">
        <v>42</v>
      </c>
      <c r="F598" s="33" t="s">
        <v>43</v>
      </c>
      <c r="G598" s="33" t="s">
        <v>19</v>
      </c>
      <c r="H598" s="35">
        <v>0.65</v>
      </c>
      <c r="I598" s="36">
        <v>3750</v>
      </c>
      <c r="J598" s="37">
        <f t="shared" si="4"/>
        <v>2437.5</v>
      </c>
      <c r="K598" s="37">
        <f t="shared" si="5"/>
        <v>853.12500000000011</v>
      </c>
      <c r="L598" s="38">
        <v>0.35000000000000003</v>
      </c>
      <c r="N598" s="44"/>
      <c r="O598" s="42"/>
      <c r="P598" s="39"/>
      <c r="Q598" s="41"/>
    </row>
    <row r="599" spans="1:17" ht="15.75" customHeight="1">
      <c r="A599" s="33" t="s">
        <v>27</v>
      </c>
      <c r="B599" s="33">
        <v>1128299</v>
      </c>
      <c r="C599" s="34">
        <v>44291</v>
      </c>
      <c r="D599" s="33" t="s">
        <v>28</v>
      </c>
      <c r="E599" s="33" t="s">
        <v>42</v>
      </c>
      <c r="F599" s="33" t="s">
        <v>43</v>
      </c>
      <c r="G599" s="33" t="s">
        <v>20</v>
      </c>
      <c r="H599" s="35">
        <v>0.6</v>
      </c>
      <c r="I599" s="36">
        <v>2750</v>
      </c>
      <c r="J599" s="37">
        <f t="shared" si="4"/>
        <v>1650</v>
      </c>
      <c r="K599" s="37">
        <f t="shared" si="5"/>
        <v>495</v>
      </c>
      <c r="L599" s="38">
        <v>0.3</v>
      </c>
      <c r="N599" s="44"/>
      <c r="O599" s="42"/>
      <c r="P599" s="39"/>
      <c r="Q599" s="41"/>
    </row>
    <row r="600" spans="1:17" ht="15.75" customHeight="1">
      <c r="A600" s="33" t="s">
        <v>27</v>
      </c>
      <c r="B600" s="33">
        <v>1128299</v>
      </c>
      <c r="C600" s="34">
        <v>44291</v>
      </c>
      <c r="D600" s="33" t="s">
        <v>28</v>
      </c>
      <c r="E600" s="33" t="s">
        <v>42</v>
      </c>
      <c r="F600" s="33" t="s">
        <v>43</v>
      </c>
      <c r="G600" s="33" t="s">
        <v>21</v>
      </c>
      <c r="H600" s="35">
        <v>0.65</v>
      </c>
      <c r="I600" s="36">
        <v>1750</v>
      </c>
      <c r="J600" s="37">
        <f t="shared" si="4"/>
        <v>1137.5</v>
      </c>
      <c r="K600" s="37">
        <f t="shared" si="5"/>
        <v>568.75</v>
      </c>
      <c r="L600" s="38">
        <v>0.5</v>
      </c>
      <c r="N600" s="44"/>
      <c r="O600" s="42"/>
      <c r="P600" s="39"/>
      <c r="Q600" s="41"/>
    </row>
    <row r="601" spans="1:17" ht="15.75" customHeight="1">
      <c r="A601" s="33" t="s">
        <v>27</v>
      </c>
      <c r="B601" s="33">
        <v>1128299</v>
      </c>
      <c r="C601" s="34">
        <v>44291</v>
      </c>
      <c r="D601" s="33" t="s">
        <v>28</v>
      </c>
      <c r="E601" s="33" t="s">
        <v>42</v>
      </c>
      <c r="F601" s="33" t="s">
        <v>43</v>
      </c>
      <c r="G601" s="33" t="s">
        <v>22</v>
      </c>
      <c r="H601" s="35">
        <v>0.8</v>
      </c>
      <c r="I601" s="36">
        <v>3250</v>
      </c>
      <c r="J601" s="37">
        <f t="shared" si="4"/>
        <v>2600</v>
      </c>
      <c r="K601" s="37">
        <f t="shared" si="5"/>
        <v>390.00000000000006</v>
      </c>
      <c r="L601" s="38">
        <v>0.15000000000000002</v>
      </c>
      <c r="N601" s="44"/>
      <c r="O601" s="42"/>
      <c r="P601" s="39"/>
      <c r="Q601" s="41"/>
    </row>
    <row r="602" spans="1:17" ht="15.75" customHeight="1">
      <c r="A602" s="33" t="s">
        <v>27</v>
      </c>
      <c r="B602" s="33">
        <v>1128299</v>
      </c>
      <c r="C602" s="34">
        <v>44322</v>
      </c>
      <c r="D602" s="33" t="s">
        <v>28</v>
      </c>
      <c r="E602" s="33" t="s">
        <v>42</v>
      </c>
      <c r="F602" s="33" t="s">
        <v>43</v>
      </c>
      <c r="G602" s="33" t="s">
        <v>17</v>
      </c>
      <c r="H602" s="35">
        <v>0.6</v>
      </c>
      <c r="I602" s="36">
        <v>5250</v>
      </c>
      <c r="J602" s="37">
        <f t="shared" si="4"/>
        <v>3150</v>
      </c>
      <c r="K602" s="37">
        <f t="shared" si="5"/>
        <v>1575</v>
      </c>
      <c r="L602" s="38">
        <v>0.5</v>
      </c>
      <c r="N602" s="44"/>
      <c r="O602" s="42"/>
      <c r="P602" s="39"/>
      <c r="Q602" s="41"/>
    </row>
    <row r="603" spans="1:17" ht="15.75" customHeight="1">
      <c r="A603" s="33" t="s">
        <v>27</v>
      </c>
      <c r="B603" s="33">
        <v>1128299</v>
      </c>
      <c r="C603" s="34">
        <v>44322</v>
      </c>
      <c r="D603" s="33" t="s">
        <v>28</v>
      </c>
      <c r="E603" s="33" t="s">
        <v>42</v>
      </c>
      <c r="F603" s="33" t="s">
        <v>43</v>
      </c>
      <c r="G603" s="33" t="s">
        <v>18</v>
      </c>
      <c r="H603" s="35">
        <v>0.65</v>
      </c>
      <c r="I603" s="36">
        <v>3750</v>
      </c>
      <c r="J603" s="37">
        <f t="shared" si="4"/>
        <v>2437.5</v>
      </c>
      <c r="K603" s="37">
        <f t="shared" si="5"/>
        <v>853.125</v>
      </c>
      <c r="L603" s="38">
        <v>0.35</v>
      </c>
      <c r="N603" s="44"/>
      <c r="O603" s="42"/>
      <c r="P603" s="39"/>
      <c r="Q603" s="41"/>
    </row>
    <row r="604" spans="1:17" ht="15.75" customHeight="1">
      <c r="A604" s="33" t="s">
        <v>27</v>
      </c>
      <c r="B604" s="33">
        <v>1128299</v>
      </c>
      <c r="C604" s="34">
        <v>44322</v>
      </c>
      <c r="D604" s="33" t="s">
        <v>28</v>
      </c>
      <c r="E604" s="33" t="s">
        <v>42</v>
      </c>
      <c r="F604" s="33" t="s">
        <v>43</v>
      </c>
      <c r="G604" s="33" t="s">
        <v>19</v>
      </c>
      <c r="H604" s="35">
        <v>0.65</v>
      </c>
      <c r="I604" s="36">
        <v>3750</v>
      </c>
      <c r="J604" s="37">
        <f t="shared" si="4"/>
        <v>2437.5</v>
      </c>
      <c r="K604" s="37">
        <f t="shared" si="5"/>
        <v>1218.75</v>
      </c>
      <c r="L604" s="38">
        <v>0.5</v>
      </c>
      <c r="N604" s="44"/>
      <c r="O604" s="42"/>
      <c r="P604" s="39"/>
      <c r="Q604" s="41"/>
    </row>
    <row r="605" spans="1:17" ht="15.75" customHeight="1">
      <c r="A605" s="33" t="s">
        <v>27</v>
      </c>
      <c r="B605" s="33">
        <v>1128299</v>
      </c>
      <c r="C605" s="34">
        <v>44322</v>
      </c>
      <c r="D605" s="33" t="s">
        <v>28</v>
      </c>
      <c r="E605" s="33" t="s">
        <v>42</v>
      </c>
      <c r="F605" s="33" t="s">
        <v>43</v>
      </c>
      <c r="G605" s="33" t="s">
        <v>20</v>
      </c>
      <c r="H605" s="35">
        <v>0.6</v>
      </c>
      <c r="I605" s="36">
        <v>2750</v>
      </c>
      <c r="J605" s="37">
        <f t="shared" si="4"/>
        <v>1650</v>
      </c>
      <c r="K605" s="37">
        <f t="shared" si="5"/>
        <v>742.49999999999989</v>
      </c>
      <c r="L605" s="38">
        <v>0.44999999999999996</v>
      </c>
      <c r="N605" s="44"/>
      <c r="O605" s="42"/>
      <c r="P605" s="39"/>
      <c r="Q605" s="41"/>
    </row>
    <row r="606" spans="1:17" ht="15.75" customHeight="1">
      <c r="A606" s="33" t="s">
        <v>27</v>
      </c>
      <c r="B606" s="33">
        <v>1128299</v>
      </c>
      <c r="C606" s="34">
        <v>44322</v>
      </c>
      <c r="D606" s="33" t="s">
        <v>28</v>
      </c>
      <c r="E606" s="33" t="s">
        <v>42</v>
      </c>
      <c r="F606" s="33" t="s">
        <v>43</v>
      </c>
      <c r="G606" s="33" t="s">
        <v>21</v>
      </c>
      <c r="H606" s="35">
        <v>0.65</v>
      </c>
      <c r="I606" s="36">
        <v>1750</v>
      </c>
      <c r="J606" s="37">
        <f t="shared" si="4"/>
        <v>1137.5</v>
      </c>
      <c r="K606" s="37">
        <f t="shared" si="5"/>
        <v>739.37500000000011</v>
      </c>
      <c r="L606" s="38">
        <v>0.65000000000000013</v>
      </c>
      <c r="N606" s="44"/>
      <c r="O606" s="42"/>
      <c r="P606" s="39"/>
      <c r="Q606" s="41"/>
    </row>
    <row r="607" spans="1:17" ht="15.75" customHeight="1">
      <c r="A607" s="33" t="s">
        <v>27</v>
      </c>
      <c r="B607" s="33">
        <v>1128299</v>
      </c>
      <c r="C607" s="34">
        <v>44322</v>
      </c>
      <c r="D607" s="33" t="s">
        <v>28</v>
      </c>
      <c r="E607" s="33" t="s">
        <v>42</v>
      </c>
      <c r="F607" s="33" t="s">
        <v>43</v>
      </c>
      <c r="G607" s="33" t="s">
        <v>22</v>
      </c>
      <c r="H607" s="35">
        <v>0.8</v>
      </c>
      <c r="I607" s="36">
        <v>4750</v>
      </c>
      <c r="J607" s="37">
        <f t="shared" si="4"/>
        <v>3800</v>
      </c>
      <c r="K607" s="37">
        <f t="shared" si="5"/>
        <v>1140</v>
      </c>
      <c r="L607" s="38">
        <v>0.3</v>
      </c>
      <c r="N607" s="44"/>
      <c r="O607" s="42"/>
      <c r="P607" s="39"/>
      <c r="Q607" s="41"/>
    </row>
    <row r="608" spans="1:17" ht="15.75" customHeight="1">
      <c r="A608" s="33" t="s">
        <v>27</v>
      </c>
      <c r="B608" s="33">
        <v>1128299</v>
      </c>
      <c r="C608" s="34">
        <v>44352</v>
      </c>
      <c r="D608" s="33" t="s">
        <v>28</v>
      </c>
      <c r="E608" s="33" t="s">
        <v>42</v>
      </c>
      <c r="F608" s="33" t="s">
        <v>43</v>
      </c>
      <c r="G608" s="33" t="s">
        <v>17</v>
      </c>
      <c r="H608" s="35">
        <v>0.6</v>
      </c>
      <c r="I608" s="36">
        <v>7250</v>
      </c>
      <c r="J608" s="37">
        <f t="shared" si="4"/>
        <v>4350</v>
      </c>
      <c r="K608" s="37">
        <f t="shared" si="5"/>
        <v>2175</v>
      </c>
      <c r="L608" s="38">
        <v>0.5</v>
      </c>
      <c r="N608" s="44"/>
      <c r="O608" s="42"/>
      <c r="P608" s="39"/>
      <c r="Q608" s="41"/>
    </row>
    <row r="609" spans="1:17" ht="15.75" customHeight="1">
      <c r="A609" s="33" t="s">
        <v>27</v>
      </c>
      <c r="B609" s="33">
        <v>1128299</v>
      </c>
      <c r="C609" s="34">
        <v>44352</v>
      </c>
      <c r="D609" s="33" t="s">
        <v>28</v>
      </c>
      <c r="E609" s="33" t="s">
        <v>42</v>
      </c>
      <c r="F609" s="33" t="s">
        <v>43</v>
      </c>
      <c r="G609" s="33" t="s">
        <v>18</v>
      </c>
      <c r="H609" s="35">
        <v>0.65</v>
      </c>
      <c r="I609" s="36">
        <v>5750</v>
      </c>
      <c r="J609" s="37">
        <f t="shared" si="4"/>
        <v>3737.5</v>
      </c>
      <c r="K609" s="37">
        <f t="shared" si="5"/>
        <v>1308.125</v>
      </c>
      <c r="L609" s="38">
        <v>0.35</v>
      </c>
      <c r="N609" s="44"/>
      <c r="O609" s="42"/>
      <c r="P609" s="39"/>
      <c r="Q609" s="41"/>
    </row>
    <row r="610" spans="1:17" ht="15.75" customHeight="1">
      <c r="A610" s="33" t="s">
        <v>27</v>
      </c>
      <c r="B610" s="33">
        <v>1128299</v>
      </c>
      <c r="C610" s="34">
        <v>44352</v>
      </c>
      <c r="D610" s="33" t="s">
        <v>28</v>
      </c>
      <c r="E610" s="33" t="s">
        <v>42</v>
      </c>
      <c r="F610" s="33" t="s">
        <v>43</v>
      </c>
      <c r="G610" s="33" t="s">
        <v>19</v>
      </c>
      <c r="H610" s="35">
        <v>0.65</v>
      </c>
      <c r="I610" s="36">
        <v>5750</v>
      </c>
      <c r="J610" s="37">
        <f t="shared" si="4"/>
        <v>3737.5</v>
      </c>
      <c r="K610" s="37">
        <f t="shared" si="5"/>
        <v>1868.75</v>
      </c>
      <c r="L610" s="38">
        <v>0.5</v>
      </c>
      <c r="N610" s="44"/>
      <c r="O610" s="42"/>
      <c r="P610" s="39"/>
      <c r="Q610" s="41"/>
    </row>
    <row r="611" spans="1:17" ht="15.75" customHeight="1">
      <c r="A611" s="33" t="s">
        <v>27</v>
      </c>
      <c r="B611" s="33">
        <v>1128299</v>
      </c>
      <c r="C611" s="34">
        <v>44352</v>
      </c>
      <c r="D611" s="33" t="s">
        <v>28</v>
      </c>
      <c r="E611" s="33" t="s">
        <v>42</v>
      </c>
      <c r="F611" s="33" t="s">
        <v>43</v>
      </c>
      <c r="G611" s="33" t="s">
        <v>20</v>
      </c>
      <c r="H611" s="35">
        <v>0.65</v>
      </c>
      <c r="I611" s="36">
        <v>4500</v>
      </c>
      <c r="J611" s="37">
        <f t="shared" si="4"/>
        <v>2925</v>
      </c>
      <c r="K611" s="37">
        <f t="shared" si="5"/>
        <v>1316.2499999999998</v>
      </c>
      <c r="L611" s="38">
        <v>0.44999999999999996</v>
      </c>
      <c r="N611" s="44"/>
      <c r="O611" s="42"/>
      <c r="P611" s="39"/>
      <c r="Q611" s="41"/>
    </row>
    <row r="612" spans="1:17" ht="15.75" customHeight="1">
      <c r="A612" s="33" t="s">
        <v>27</v>
      </c>
      <c r="B612" s="33">
        <v>1128299</v>
      </c>
      <c r="C612" s="34">
        <v>44352</v>
      </c>
      <c r="D612" s="33" t="s">
        <v>28</v>
      </c>
      <c r="E612" s="33" t="s">
        <v>42</v>
      </c>
      <c r="F612" s="33" t="s">
        <v>43</v>
      </c>
      <c r="G612" s="33" t="s">
        <v>21</v>
      </c>
      <c r="H612" s="35">
        <v>0.70000000000000007</v>
      </c>
      <c r="I612" s="36">
        <v>3250</v>
      </c>
      <c r="J612" s="37">
        <f t="shared" si="4"/>
        <v>2275</v>
      </c>
      <c r="K612" s="37">
        <f t="shared" si="5"/>
        <v>1478.7500000000002</v>
      </c>
      <c r="L612" s="38">
        <v>0.65000000000000013</v>
      </c>
      <c r="N612" s="44"/>
      <c r="O612" s="42"/>
      <c r="P612" s="39"/>
      <c r="Q612" s="41"/>
    </row>
    <row r="613" spans="1:17" ht="15.75" customHeight="1">
      <c r="A613" s="33" t="s">
        <v>27</v>
      </c>
      <c r="B613" s="33">
        <v>1128299</v>
      </c>
      <c r="C613" s="34">
        <v>44352</v>
      </c>
      <c r="D613" s="33" t="s">
        <v>28</v>
      </c>
      <c r="E613" s="33" t="s">
        <v>42</v>
      </c>
      <c r="F613" s="33" t="s">
        <v>43</v>
      </c>
      <c r="G613" s="33" t="s">
        <v>22</v>
      </c>
      <c r="H613" s="35">
        <v>0.85000000000000009</v>
      </c>
      <c r="I613" s="36">
        <v>6250</v>
      </c>
      <c r="J613" s="37">
        <f t="shared" si="4"/>
        <v>5312.5000000000009</v>
      </c>
      <c r="K613" s="37">
        <f t="shared" si="5"/>
        <v>1593.7500000000002</v>
      </c>
      <c r="L613" s="38">
        <v>0.3</v>
      </c>
      <c r="N613" s="44"/>
      <c r="O613" s="42"/>
      <c r="P613" s="39"/>
      <c r="Q613" s="41"/>
    </row>
    <row r="614" spans="1:17" ht="15.75" customHeight="1">
      <c r="A614" s="33" t="s">
        <v>27</v>
      </c>
      <c r="B614" s="33">
        <v>1128299</v>
      </c>
      <c r="C614" s="34">
        <v>44381</v>
      </c>
      <c r="D614" s="33" t="s">
        <v>28</v>
      </c>
      <c r="E614" s="33" t="s">
        <v>42</v>
      </c>
      <c r="F614" s="33" t="s">
        <v>43</v>
      </c>
      <c r="G614" s="33" t="s">
        <v>17</v>
      </c>
      <c r="H614" s="35">
        <v>0.65</v>
      </c>
      <c r="I614" s="36">
        <v>7750</v>
      </c>
      <c r="J614" s="37">
        <f t="shared" si="4"/>
        <v>5037.5</v>
      </c>
      <c r="K614" s="37">
        <f t="shared" si="5"/>
        <v>2266.875</v>
      </c>
      <c r="L614" s="38">
        <v>0.45</v>
      </c>
      <c r="N614" s="44"/>
      <c r="O614" s="42"/>
      <c r="P614" s="39"/>
      <c r="Q614" s="41"/>
    </row>
    <row r="615" spans="1:17" ht="15.75" customHeight="1">
      <c r="A615" s="33" t="s">
        <v>27</v>
      </c>
      <c r="B615" s="33">
        <v>1128299</v>
      </c>
      <c r="C615" s="34">
        <v>44381</v>
      </c>
      <c r="D615" s="33" t="s">
        <v>28</v>
      </c>
      <c r="E615" s="33" t="s">
        <v>42</v>
      </c>
      <c r="F615" s="33" t="s">
        <v>43</v>
      </c>
      <c r="G615" s="33" t="s">
        <v>18</v>
      </c>
      <c r="H615" s="35">
        <v>0.70000000000000007</v>
      </c>
      <c r="I615" s="36">
        <v>6250</v>
      </c>
      <c r="J615" s="37">
        <f t="shared" si="4"/>
        <v>4375</v>
      </c>
      <c r="K615" s="37">
        <f t="shared" si="5"/>
        <v>1312.5</v>
      </c>
      <c r="L615" s="38">
        <v>0.3</v>
      </c>
      <c r="N615" s="44"/>
      <c r="O615" s="42"/>
      <c r="P615" s="39"/>
      <c r="Q615" s="41"/>
    </row>
    <row r="616" spans="1:17" ht="15.75" customHeight="1">
      <c r="A616" s="33" t="s">
        <v>27</v>
      </c>
      <c r="B616" s="33">
        <v>1128299</v>
      </c>
      <c r="C616" s="34">
        <v>44381</v>
      </c>
      <c r="D616" s="33" t="s">
        <v>28</v>
      </c>
      <c r="E616" s="33" t="s">
        <v>42</v>
      </c>
      <c r="F616" s="33" t="s">
        <v>43</v>
      </c>
      <c r="G616" s="33" t="s">
        <v>19</v>
      </c>
      <c r="H616" s="35">
        <v>0.70000000000000007</v>
      </c>
      <c r="I616" s="36">
        <v>5750</v>
      </c>
      <c r="J616" s="37">
        <f t="shared" si="4"/>
        <v>4025.0000000000005</v>
      </c>
      <c r="K616" s="37">
        <f t="shared" si="5"/>
        <v>1811.2500000000002</v>
      </c>
      <c r="L616" s="38">
        <v>0.45</v>
      </c>
      <c r="N616" s="44"/>
      <c r="O616" s="42"/>
      <c r="P616" s="39"/>
      <c r="Q616" s="41"/>
    </row>
    <row r="617" spans="1:17" ht="15.75" customHeight="1">
      <c r="A617" s="33" t="s">
        <v>27</v>
      </c>
      <c r="B617" s="33">
        <v>1128299</v>
      </c>
      <c r="C617" s="34">
        <v>44381</v>
      </c>
      <c r="D617" s="33" t="s">
        <v>28</v>
      </c>
      <c r="E617" s="33" t="s">
        <v>42</v>
      </c>
      <c r="F617" s="33" t="s">
        <v>43</v>
      </c>
      <c r="G617" s="33" t="s">
        <v>20</v>
      </c>
      <c r="H617" s="35">
        <v>0.65</v>
      </c>
      <c r="I617" s="36">
        <v>4750</v>
      </c>
      <c r="J617" s="37">
        <f t="shared" si="4"/>
        <v>3087.5</v>
      </c>
      <c r="K617" s="37">
        <f t="shared" si="5"/>
        <v>1235</v>
      </c>
      <c r="L617" s="38">
        <v>0.39999999999999997</v>
      </c>
      <c r="N617" s="44"/>
      <c r="O617" s="42"/>
      <c r="P617" s="39"/>
      <c r="Q617" s="41"/>
    </row>
    <row r="618" spans="1:17" ht="15.75" customHeight="1">
      <c r="A618" s="33" t="s">
        <v>27</v>
      </c>
      <c r="B618" s="33">
        <v>1128299</v>
      </c>
      <c r="C618" s="34">
        <v>44381</v>
      </c>
      <c r="D618" s="33" t="s">
        <v>28</v>
      </c>
      <c r="E618" s="33" t="s">
        <v>42</v>
      </c>
      <c r="F618" s="33" t="s">
        <v>43</v>
      </c>
      <c r="G618" s="33" t="s">
        <v>21</v>
      </c>
      <c r="H618" s="35">
        <v>0.70000000000000007</v>
      </c>
      <c r="I618" s="36">
        <v>5250</v>
      </c>
      <c r="J618" s="37">
        <f t="shared" si="4"/>
        <v>3675.0000000000005</v>
      </c>
      <c r="K618" s="37">
        <f t="shared" si="5"/>
        <v>2205.0000000000005</v>
      </c>
      <c r="L618" s="38">
        <v>0.60000000000000009</v>
      </c>
      <c r="N618" s="44"/>
      <c r="O618" s="42"/>
      <c r="P618" s="39"/>
      <c r="Q618" s="41"/>
    </row>
    <row r="619" spans="1:17" ht="15.75" customHeight="1">
      <c r="A619" s="33" t="s">
        <v>27</v>
      </c>
      <c r="B619" s="33">
        <v>1128299</v>
      </c>
      <c r="C619" s="34">
        <v>44381</v>
      </c>
      <c r="D619" s="33" t="s">
        <v>28</v>
      </c>
      <c r="E619" s="33" t="s">
        <v>42</v>
      </c>
      <c r="F619" s="33" t="s">
        <v>43</v>
      </c>
      <c r="G619" s="33" t="s">
        <v>22</v>
      </c>
      <c r="H619" s="35">
        <v>0.85000000000000009</v>
      </c>
      <c r="I619" s="36">
        <v>5250</v>
      </c>
      <c r="J619" s="37">
        <f t="shared" si="4"/>
        <v>4462.5000000000009</v>
      </c>
      <c r="K619" s="37">
        <f t="shared" si="5"/>
        <v>1115.6250000000002</v>
      </c>
      <c r="L619" s="38">
        <v>0.25</v>
      </c>
      <c r="N619" s="44"/>
      <c r="O619" s="42"/>
      <c r="P619" s="39"/>
      <c r="Q619" s="41"/>
    </row>
    <row r="620" spans="1:17" ht="15.75" customHeight="1">
      <c r="A620" s="33" t="s">
        <v>27</v>
      </c>
      <c r="B620" s="33">
        <v>1128299</v>
      </c>
      <c r="C620" s="34">
        <v>44413</v>
      </c>
      <c r="D620" s="33" t="s">
        <v>28</v>
      </c>
      <c r="E620" s="33" t="s">
        <v>42</v>
      </c>
      <c r="F620" s="33" t="s">
        <v>43</v>
      </c>
      <c r="G620" s="33" t="s">
        <v>17</v>
      </c>
      <c r="H620" s="35">
        <v>0.70000000000000007</v>
      </c>
      <c r="I620" s="36">
        <v>7250</v>
      </c>
      <c r="J620" s="37">
        <f t="shared" si="4"/>
        <v>5075.0000000000009</v>
      </c>
      <c r="K620" s="37">
        <f t="shared" si="5"/>
        <v>2283.7500000000005</v>
      </c>
      <c r="L620" s="38">
        <v>0.45</v>
      </c>
      <c r="N620" s="44"/>
      <c r="O620" s="42"/>
      <c r="P620" s="39"/>
      <c r="Q620" s="41"/>
    </row>
    <row r="621" spans="1:17" ht="15.75" customHeight="1">
      <c r="A621" s="33" t="s">
        <v>27</v>
      </c>
      <c r="B621" s="33">
        <v>1128299</v>
      </c>
      <c r="C621" s="34">
        <v>44413</v>
      </c>
      <c r="D621" s="33" t="s">
        <v>28</v>
      </c>
      <c r="E621" s="33" t="s">
        <v>42</v>
      </c>
      <c r="F621" s="33" t="s">
        <v>43</v>
      </c>
      <c r="G621" s="33" t="s">
        <v>18</v>
      </c>
      <c r="H621" s="35">
        <v>0.75000000000000011</v>
      </c>
      <c r="I621" s="36">
        <v>6750</v>
      </c>
      <c r="J621" s="37">
        <f t="shared" si="4"/>
        <v>5062.5000000000009</v>
      </c>
      <c r="K621" s="37">
        <f t="shared" si="5"/>
        <v>1518.7500000000002</v>
      </c>
      <c r="L621" s="38">
        <v>0.3</v>
      </c>
      <c r="N621" s="44"/>
      <c r="O621" s="42"/>
      <c r="P621" s="39"/>
      <c r="Q621" s="41"/>
    </row>
    <row r="622" spans="1:17" ht="15.75" customHeight="1">
      <c r="A622" s="33" t="s">
        <v>27</v>
      </c>
      <c r="B622" s="33">
        <v>1128299</v>
      </c>
      <c r="C622" s="34">
        <v>44413</v>
      </c>
      <c r="D622" s="33" t="s">
        <v>28</v>
      </c>
      <c r="E622" s="33" t="s">
        <v>42</v>
      </c>
      <c r="F622" s="33" t="s">
        <v>43</v>
      </c>
      <c r="G622" s="33" t="s">
        <v>19</v>
      </c>
      <c r="H622" s="35">
        <v>0.70000000000000007</v>
      </c>
      <c r="I622" s="36">
        <v>5500</v>
      </c>
      <c r="J622" s="37">
        <f t="shared" si="4"/>
        <v>3850.0000000000005</v>
      </c>
      <c r="K622" s="37">
        <f t="shared" si="5"/>
        <v>1732.5000000000002</v>
      </c>
      <c r="L622" s="38">
        <v>0.45</v>
      </c>
      <c r="N622" s="44"/>
      <c r="O622" s="42"/>
      <c r="P622" s="39"/>
      <c r="Q622" s="41"/>
    </row>
    <row r="623" spans="1:17" ht="15.75" customHeight="1">
      <c r="A623" s="33" t="s">
        <v>27</v>
      </c>
      <c r="B623" s="33">
        <v>1128299</v>
      </c>
      <c r="C623" s="34">
        <v>44413</v>
      </c>
      <c r="D623" s="33" t="s">
        <v>28</v>
      </c>
      <c r="E623" s="33" t="s">
        <v>42</v>
      </c>
      <c r="F623" s="33" t="s">
        <v>43</v>
      </c>
      <c r="G623" s="33" t="s">
        <v>20</v>
      </c>
      <c r="H623" s="35">
        <v>0.70000000000000007</v>
      </c>
      <c r="I623" s="36">
        <v>5000</v>
      </c>
      <c r="J623" s="37">
        <f t="shared" si="4"/>
        <v>3500.0000000000005</v>
      </c>
      <c r="K623" s="37">
        <f t="shared" si="5"/>
        <v>1400</v>
      </c>
      <c r="L623" s="38">
        <v>0.39999999999999997</v>
      </c>
      <c r="N623" s="44"/>
      <c r="O623" s="42"/>
      <c r="P623" s="39"/>
      <c r="Q623" s="41"/>
    </row>
    <row r="624" spans="1:17" ht="15.75" customHeight="1">
      <c r="A624" s="33" t="s">
        <v>27</v>
      </c>
      <c r="B624" s="33">
        <v>1128299</v>
      </c>
      <c r="C624" s="34">
        <v>44413</v>
      </c>
      <c r="D624" s="33" t="s">
        <v>28</v>
      </c>
      <c r="E624" s="33" t="s">
        <v>42</v>
      </c>
      <c r="F624" s="33" t="s">
        <v>43</v>
      </c>
      <c r="G624" s="33" t="s">
        <v>21</v>
      </c>
      <c r="H624" s="35">
        <v>0.75</v>
      </c>
      <c r="I624" s="36">
        <v>5000</v>
      </c>
      <c r="J624" s="37">
        <f t="shared" si="4"/>
        <v>3750</v>
      </c>
      <c r="K624" s="37">
        <f t="shared" si="5"/>
        <v>2250.0000000000005</v>
      </c>
      <c r="L624" s="38">
        <v>0.60000000000000009</v>
      </c>
      <c r="N624" s="44"/>
      <c r="O624" s="42"/>
      <c r="P624" s="39"/>
      <c r="Q624" s="41"/>
    </row>
    <row r="625" spans="1:17" ht="15.75" customHeight="1">
      <c r="A625" s="33" t="s">
        <v>27</v>
      </c>
      <c r="B625" s="33">
        <v>1128299</v>
      </c>
      <c r="C625" s="34">
        <v>44413</v>
      </c>
      <c r="D625" s="33" t="s">
        <v>28</v>
      </c>
      <c r="E625" s="33" t="s">
        <v>42</v>
      </c>
      <c r="F625" s="33" t="s">
        <v>43</v>
      </c>
      <c r="G625" s="33" t="s">
        <v>22</v>
      </c>
      <c r="H625" s="35">
        <v>0.8</v>
      </c>
      <c r="I625" s="36">
        <v>4000</v>
      </c>
      <c r="J625" s="37">
        <f t="shared" si="4"/>
        <v>3200</v>
      </c>
      <c r="K625" s="37">
        <f t="shared" si="5"/>
        <v>800</v>
      </c>
      <c r="L625" s="38">
        <v>0.25</v>
      </c>
      <c r="N625" s="44"/>
      <c r="O625" s="42"/>
      <c r="P625" s="39"/>
      <c r="Q625" s="41"/>
    </row>
    <row r="626" spans="1:17" ht="15.75" customHeight="1">
      <c r="A626" s="33" t="s">
        <v>27</v>
      </c>
      <c r="B626" s="33">
        <v>1128299</v>
      </c>
      <c r="C626" s="34">
        <v>44445</v>
      </c>
      <c r="D626" s="33" t="s">
        <v>28</v>
      </c>
      <c r="E626" s="33" t="s">
        <v>42</v>
      </c>
      <c r="F626" s="33" t="s">
        <v>43</v>
      </c>
      <c r="G626" s="33" t="s">
        <v>17</v>
      </c>
      <c r="H626" s="35">
        <v>0.65000000000000013</v>
      </c>
      <c r="I626" s="36">
        <v>6000</v>
      </c>
      <c r="J626" s="37">
        <f t="shared" si="4"/>
        <v>3900.0000000000009</v>
      </c>
      <c r="K626" s="37">
        <f t="shared" si="5"/>
        <v>1560.0000000000005</v>
      </c>
      <c r="L626" s="38">
        <v>0.4</v>
      </c>
      <c r="N626" s="44"/>
      <c r="O626" s="42"/>
      <c r="P626" s="39"/>
      <c r="Q626" s="41"/>
    </row>
    <row r="627" spans="1:17" ht="15.75" customHeight="1">
      <c r="A627" s="33" t="s">
        <v>27</v>
      </c>
      <c r="B627" s="33">
        <v>1128299</v>
      </c>
      <c r="C627" s="34">
        <v>44445</v>
      </c>
      <c r="D627" s="33" t="s">
        <v>28</v>
      </c>
      <c r="E627" s="33" t="s">
        <v>42</v>
      </c>
      <c r="F627" s="33" t="s">
        <v>43</v>
      </c>
      <c r="G627" s="33" t="s">
        <v>18</v>
      </c>
      <c r="H627" s="35">
        <v>0.70000000000000018</v>
      </c>
      <c r="I627" s="36">
        <v>6000</v>
      </c>
      <c r="J627" s="37">
        <f t="shared" si="4"/>
        <v>4200.0000000000009</v>
      </c>
      <c r="K627" s="37">
        <f t="shared" si="5"/>
        <v>1050.0000000000002</v>
      </c>
      <c r="L627" s="38">
        <v>0.25</v>
      </c>
      <c r="N627" s="44"/>
      <c r="O627" s="42"/>
      <c r="P627" s="39"/>
      <c r="Q627" s="41"/>
    </row>
    <row r="628" spans="1:17" ht="15.75" customHeight="1">
      <c r="A628" s="33" t="s">
        <v>27</v>
      </c>
      <c r="B628" s="33">
        <v>1128299</v>
      </c>
      <c r="C628" s="34">
        <v>44445</v>
      </c>
      <c r="D628" s="33" t="s">
        <v>28</v>
      </c>
      <c r="E628" s="33" t="s">
        <v>42</v>
      </c>
      <c r="F628" s="33" t="s">
        <v>43</v>
      </c>
      <c r="G628" s="33" t="s">
        <v>19</v>
      </c>
      <c r="H628" s="35">
        <v>0.65000000000000013</v>
      </c>
      <c r="I628" s="36">
        <v>4500</v>
      </c>
      <c r="J628" s="37">
        <f t="shared" si="4"/>
        <v>2925.0000000000005</v>
      </c>
      <c r="K628" s="37">
        <f t="shared" si="5"/>
        <v>1170.0000000000002</v>
      </c>
      <c r="L628" s="38">
        <v>0.4</v>
      </c>
      <c r="N628" s="44"/>
      <c r="O628" s="42"/>
      <c r="P628" s="39"/>
      <c r="Q628" s="41"/>
    </row>
    <row r="629" spans="1:17" ht="15.75" customHeight="1">
      <c r="A629" s="33" t="s">
        <v>27</v>
      </c>
      <c r="B629" s="33">
        <v>1128299</v>
      </c>
      <c r="C629" s="34">
        <v>44445</v>
      </c>
      <c r="D629" s="33" t="s">
        <v>28</v>
      </c>
      <c r="E629" s="33" t="s">
        <v>42</v>
      </c>
      <c r="F629" s="33" t="s">
        <v>43</v>
      </c>
      <c r="G629" s="33" t="s">
        <v>20</v>
      </c>
      <c r="H629" s="35">
        <v>0.65000000000000013</v>
      </c>
      <c r="I629" s="36">
        <v>4000</v>
      </c>
      <c r="J629" s="37">
        <f t="shared" si="4"/>
        <v>2600.0000000000005</v>
      </c>
      <c r="K629" s="37">
        <f t="shared" si="5"/>
        <v>910.00000000000011</v>
      </c>
      <c r="L629" s="38">
        <v>0.35</v>
      </c>
      <c r="N629" s="44"/>
      <c r="O629" s="42"/>
      <c r="P629" s="39"/>
      <c r="Q629" s="41"/>
    </row>
    <row r="630" spans="1:17" ht="15.75" customHeight="1">
      <c r="A630" s="33" t="s">
        <v>27</v>
      </c>
      <c r="B630" s="33">
        <v>1128299</v>
      </c>
      <c r="C630" s="34">
        <v>44445</v>
      </c>
      <c r="D630" s="33" t="s">
        <v>28</v>
      </c>
      <c r="E630" s="33" t="s">
        <v>42</v>
      </c>
      <c r="F630" s="33" t="s">
        <v>43</v>
      </c>
      <c r="G630" s="33" t="s">
        <v>21</v>
      </c>
      <c r="H630" s="35">
        <v>0.75000000000000011</v>
      </c>
      <c r="I630" s="36">
        <v>4000</v>
      </c>
      <c r="J630" s="37">
        <f t="shared" si="4"/>
        <v>3000.0000000000005</v>
      </c>
      <c r="K630" s="37">
        <f t="shared" si="5"/>
        <v>1650.0000000000007</v>
      </c>
      <c r="L630" s="38">
        <v>0.55000000000000016</v>
      </c>
      <c r="N630" s="44"/>
      <c r="O630" s="42"/>
      <c r="P630" s="39"/>
      <c r="Q630" s="41"/>
    </row>
    <row r="631" spans="1:17" ht="15.75" customHeight="1">
      <c r="A631" s="33" t="s">
        <v>27</v>
      </c>
      <c r="B631" s="33">
        <v>1128299</v>
      </c>
      <c r="C631" s="34">
        <v>44445</v>
      </c>
      <c r="D631" s="33" t="s">
        <v>28</v>
      </c>
      <c r="E631" s="33" t="s">
        <v>42</v>
      </c>
      <c r="F631" s="33" t="s">
        <v>43</v>
      </c>
      <c r="G631" s="33" t="s">
        <v>22</v>
      </c>
      <c r="H631" s="35">
        <v>0.70000000000000007</v>
      </c>
      <c r="I631" s="36">
        <v>4250</v>
      </c>
      <c r="J631" s="37">
        <f t="shared" si="4"/>
        <v>2975.0000000000005</v>
      </c>
      <c r="K631" s="37">
        <f t="shared" si="5"/>
        <v>595.00000000000011</v>
      </c>
      <c r="L631" s="38">
        <v>0.2</v>
      </c>
      <c r="N631" s="44"/>
      <c r="O631" s="42"/>
      <c r="P631" s="39"/>
      <c r="Q631" s="41"/>
    </row>
    <row r="632" spans="1:17" ht="15.75" customHeight="1">
      <c r="A632" s="33" t="s">
        <v>27</v>
      </c>
      <c r="B632" s="33">
        <v>1128299</v>
      </c>
      <c r="C632" s="34">
        <v>44474</v>
      </c>
      <c r="D632" s="33" t="s">
        <v>28</v>
      </c>
      <c r="E632" s="33" t="s">
        <v>42</v>
      </c>
      <c r="F632" s="33" t="s">
        <v>43</v>
      </c>
      <c r="G632" s="33" t="s">
        <v>17</v>
      </c>
      <c r="H632" s="35">
        <v>0.55000000000000004</v>
      </c>
      <c r="I632" s="36">
        <v>5250</v>
      </c>
      <c r="J632" s="37">
        <f t="shared" si="4"/>
        <v>2887.5000000000005</v>
      </c>
      <c r="K632" s="37">
        <f t="shared" si="5"/>
        <v>1155.0000000000002</v>
      </c>
      <c r="L632" s="38">
        <v>0.4</v>
      </c>
      <c r="N632" s="44"/>
      <c r="O632" s="42"/>
      <c r="P632" s="39"/>
      <c r="Q632" s="41"/>
    </row>
    <row r="633" spans="1:17" ht="15.75" customHeight="1">
      <c r="A633" s="33" t="s">
        <v>27</v>
      </c>
      <c r="B633" s="33">
        <v>1128299</v>
      </c>
      <c r="C633" s="34">
        <v>44474</v>
      </c>
      <c r="D633" s="33" t="s">
        <v>28</v>
      </c>
      <c r="E633" s="33" t="s">
        <v>42</v>
      </c>
      <c r="F633" s="33" t="s">
        <v>43</v>
      </c>
      <c r="G633" s="33" t="s">
        <v>18</v>
      </c>
      <c r="H633" s="35">
        <v>0.60000000000000009</v>
      </c>
      <c r="I633" s="36">
        <v>5250</v>
      </c>
      <c r="J633" s="37">
        <f t="shared" si="4"/>
        <v>3150.0000000000005</v>
      </c>
      <c r="K633" s="37">
        <f t="shared" si="5"/>
        <v>787.50000000000011</v>
      </c>
      <c r="L633" s="38">
        <v>0.25</v>
      </c>
      <c r="N633" s="44"/>
      <c r="O633" s="42"/>
      <c r="P633" s="39"/>
      <c r="Q633" s="41"/>
    </row>
    <row r="634" spans="1:17" ht="15.75" customHeight="1">
      <c r="A634" s="33" t="s">
        <v>27</v>
      </c>
      <c r="B634" s="33">
        <v>1128299</v>
      </c>
      <c r="C634" s="34">
        <v>44474</v>
      </c>
      <c r="D634" s="33" t="s">
        <v>28</v>
      </c>
      <c r="E634" s="33" t="s">
        <v>42</v>
      </c>
      <c r="F634" s="33" t="s">
        <v>43</v>
      </c>
      <c r="G634" s="33" t="s">
        <v>19</v>
      </c>
      <c r="H634" s="35">
        <v>0.55000000000000004</v>
      </c>
      <c r="I634" s="36">
        <v>3500</v>
      </c>
      <c r="J634" s="37">
        <f t="shared" si="4"/>
        <v>1925.0000000000002</v>
      </c>
      <c r="K634" s="37">
        <f t="shared" si="5"/>
        <v>770.00000000000011</v>
      </c>
      <c r="L634" s="38">
        <v>0.4</v>
      </c>
      <c r="N634" s="44"/>
      <c r="O634" s="42"/>
      <c r="P634" s="39"/>
      <c r="Q634" s="41"/>
    </row>
    <row r="635" spans="1:17" ht="15.75" customHeight="1">
      <c r="A635" s="33" t="s">
        <v>27</v>
      </c>
      <c r="B635" s="33">
        <v>1128299</v>
      </c>
      <c r="C635" s="34">
        <v>44474</v>
      </c>
      <c r="D635" s="33" t="s">
        <v>28</v>
      </c>
      <c r="E635" s="33" t="s">
        <v>42</v>
      </c>
      <c r="F635" s="33" t="s">
        <v>43</v>
      </c>
      <c r="G635" s="33" t="s">
        <v>20</v>
      </c>
      <c r="H635" s="35">
        <v>0.55000000000000004</v>
      </c>
      <c r="I635" s="36">
        <v>3250</v>
      </c>
      <c r="J635" s="37">
        <f t="shared" si="4"/>
        <v>1787.5000000000002</v>
      </c>
      <c r="K635" s="37">
        <f t="shared" si="5"/>
        <v>625.625</v>
      </c>
      <c r="L635" s="38">
        <v>0.35</v>
      </c>
      <c r="N635" s="44"/>
      <c r="O635" s="42"/>
      <c r="P635" s="39"/>
      <c r="Q635" s="41"/>
    </row>
    <row r="636" spans="1:17" ht="15.75" customHeight="1">
      <c r="A636" s="33" t="s">
        <v>27</v>
      </c>
      <c r="B636" s="33">
        <v>1128299</v>
      </c>
      <c r="C636" s="34">
        <v>44474</v>
      </c>
      <c r="D636" s="33" t="s">
        <v>28</v>
      </c>
      <c r="E636" s="33" t="s">
        <v>42</v>
      </c>
      <c r="F636" s="33" t="s">
        <v>43</v>
      </c>
      <c r="G636" s="33" t="s">
        <v>21</v>
      </c>
      <c r="H636" s="35">
        <v>0.65</v>
      </c>
      <c r="I636" s="36">
        <v>3000</v>
      </c>
      <c r="J636" s="37">
        <f t="shared" si="4"/>
        <v>1950</v>
      </c>
      <c r="K636" s="37">
        <f t="shared" si="5"/>
        <v>1072.5000000000002</v>
      </c>
      <c r="L636" s="38">
        <v>0.55000000000000016</v>
      </c>
      <c r="N636" s="44"/>
      <c r="O636" s="42"/>
      <c r="P636" s="39"/>
      <c r="Q636" s="41"/>
    </row>
    <row r="637" spans="1:17" ht="15.75" customHeight="1">
      <c r="A637" s="33" t="s">
        <v>27</v>
      </c>
      <c r="B637" s="33">
        <v>1128299</v>
      </c>
      <c r="C637" s="34">
        <v>44474</v>
      </c>
      <c r="D637" s="33" t="s">
        <v>28</v>
      </c>
      <c r="E637" s="33" t="s">
        <v>42</v>
      </c>
      <c r="F637" s="33" t="s">
        <v>43</v>
      </c>
      <c r="G637" s="33" t="s">
        <v>22</v>
      </c>
      <c r="H637" s="35">
        <v>0.70000000000000007</v>
      </c>
      <c r="I637" s="36">
        <v>3500</v>
      </c>
      <c r="J637" s="37">
        <f t="shared" si="4"/>
        <v>2450.0000000000005</v>
      </c>
      <c r="K637" s="37">
        <f t="shared" si="5"/>
        <v>490.00000000000011</v>
      </c>
      <c r="L637" s="38">
        <v>0.2</v>
      </c>
      <c r="N637" s="44"/>
      <c r="O637" s="42"/>
      <c r="P637" s="39"/>
      <c r="Q637" s="41"/>
    </row>
    <row r="638" spans="1:17" ht="15.75" customHeight="1">
      <c r="A638" s="33" t="s">
        <v>27</v>
      </c>
      <c r="B638" s="33">
        <v>1128299</v>
      </c>
      <c r="C638" s="34">
        <v>44505</v>
      </c>
      <c r="D638" s="33" t="s">
        <v>28</v>
      </c>
      <c r="E638" s="33" t="s">
        <v>42</v>
      </c>
      <c r="F638" s="33" t="s">
        <v>43</v>
      </c>
      <c r="G638" s="33" t="s">
        <v>17</v>
      </c>
      <c r="H638" s="35">
        <v>0.55000000000000004</v>
      </c>
      <c r="I638" s="36">
        <v>5750</v>
      </c>
      <c r="J638" s="37">
        <f t="shared" si="4"/>
        <v>3162.5000000000005</v>
      </c>
      <c r="K638" s="37">
        <f t="shared" si="5"/>
        <v>1265.0000000000002</v>
      </c>
      <c r="L638" s="38">
        <v>0.4</v>
      </c>
      <c r="N638" s="44"/>
      <c r="O638" s="42"/>
      <c r="P638" s="39"/>
      <c r="Q638" s="41"/>
    </row>
    <row r="639" spans="1:17" ht="15.75" customHeight="1">
      <c r="A639" s="33" t="s">
        <v>27</v>
      </c>
      <c r="B639" s="33">
        <v>1128299</v>
      </c>
      <c r="C639" s="34">
        <v>44505</v>
      </c>
      <c r="D639" s="33" t="s">
        <v>28</v>
      </c>
      <c r="E639" s="33" t="s">
        <v>42</v>
      </c>
      <c r="F639" s="33" t="s">
        <v>43</v>
      </c>
      <c r="G639" s="33" t="s">
        <v>18</v>
      </c>
      <c r="H639" s="35">
        <v>0.60000000000000009</v>
      </c>
      <c r="I639" s="36">
        <v>5750</v>
      </c>
      <c r="J639" s="37">
        <f t="shared" si="4"/>
        <v>3450.0000000000005</v>
      </c>
      <c r="K639" s="37">
        <f t="shared" si="5"/>
        <v>862.50000000000011</v>
      </c>
      <c r="L639" s="38">
        <v>0.25</v>
      </c>
      <c r="N639" s="44"/>
      <c r="O639" s="42"/>
      <c r="P639" s="39"/>
      <c r="Q639" s="41"/>
    </row>
    <row r="640" spans="1:17" ht="15.75" customHeight="1">
      <c r="A640" s="33" t="s">
        <v>27</v>
      </c>
      <c r="B640" s="33">
        <v>1128299</v>
      </c>
      <c r="C640" s="34">
        <v>44505</v>
      </c>
      <c r="D640" s="33" t="s">
        <v>28</v>
      </c>
      <c r="E640" s="33" t="s">
        <v>42</v>
      </c>
      <c r="F640" s="33" t="s">
        <v>43</v>
      </c>
      <c r="G640" s="33" t="s">
        <v>19</v>
      </c>
      <c r="H640" s="35">
        <v>0.55000000000000004</v>
      </c>
      <c r="I640" s="36">
        <v>4250</v>
      </c>
      <c r="J640" s="37">
        <f t="shared" si="4"/>
        <v>2337.5</v>
      </c>
      <c r="K640" s="37">
        <f t="shared" si="5"/>
        <v>935</v>
      </c>
      <c r="L640" s="38">
        <v>0.4</v>
      </c>
      <c r="N640" s="44"/>
      <c r="O640" s="42"/>
      <c r="P640" s="39"/>
      <c r="Q640" s="41"/>
    </row>
    <row r="641" spans="1:17" ht="15.75" customHeight="1">
      <c r="A641" s="33" t="s">
        <v>27</v>
      </c>
      <c r="B641" s="33">
        <v>1128299</v>
      </c>
      <c r="C641" s="34">
        <v>44505</v>
      </c>
      <c r="D641" s="33" t="s">
        <v>28</v>
      </c>
      <c r="E641" s="33" t="s">
        <v>42</v>
      </c>
      <c r="F641" s="33" t="s">
        <v>43</v>
      </c>
      <c r="G641" s="33" t="s">
        <v>20</v>
      </c>
      <c r="H641" s="35">
        <v>0.65000000000000013</v>
      </c>
      <c r="I641" s="36">
        <v>4000</v>
      </c>
      <c r="J641" s="37">
        <f t="shared" si="4"/>
        <v>2600.0000000000005</v>
      </c>
      <c r="K641" s="37">
        <f t="shared" si="5"/>
        <v>910.00000000000011</v>
      </c>
      <c r="L641" s="38">
        <v>0.35</v>
      </c>
      <c r="N641" s="44"/>
      <c r="O641" s="42"/>
      <c r="P641" s="39"/>
      <c r="Q641" s="41"/>
    </row>
    <row r="642" spans="1:17" ht="15.75" customHeight="1">
      <c r="A642" s="33" t="s">
        <v>27</v>
      </c>
      <c r="B642" s="33">
        <v>1128299</v>
      </c>
      <c r="C642" s="34">
        <v>44505</v>
      </c>
      <c r="D642" s="33" t="s">
        <v>28</v>
      </c>
      <c r="E642" s="33" t="s">
        <v>42</v>
      </c>
      <c r="F642" s="33" t="s">
        <v>43</v>
      </c>
      <c r="G642" s="33" t="s">
        <v>21</v>
      </c>
      <c r="H642" s="35">
        <v>0.75000000000000011</v>
      </c>
      <c r="I642" s="36">
        <v>3750</v>
      </c>
      <c r="J642" s="37">
        <f t="shared" si="4"/>
        <v>2812.5000000000005</v>
      </c>
      <c r="K642" s="37">
        <f t="shared" si="5"/>
        <v>1546.8750000000007</v>
      </c>
      <c r="L642" s="38">
        <v>0.55000000000000016</v>
      </c>
      <c r="N642" s="44"/>
      <c r="O642" s="42"/>
      <c r="P642" s="39"/>
      <c r="Q642" s="41"/>
    </row>
    <row r="643" spans="1:17" ht="15.75" customHeight="1">
      <c r="A643" s="33" t="s">
        <v>27</v>
      </c>
      <c r="B643" s="33">
        <v>1128299</v>
      </c>
      <c r="C643" s="34">
        <v>44505</v>
      </c>
      <c r="D643" s="33" t="s">
        <v>28</v>
      </c>
      <c r="E643" s="33" t="s">
        <v>42</v>
      </c>
      <c r="F643" s="33" t="s">
        <v>43</v>
      </c>
      <c r="G643" s="33" t="s">
        <v>22</v>
      </c>
      <c r="H643" s="35">
        <v>0.80000000000000016</v>
      </c>
      <c r="I643" s="36">
        <v>5000</v>
      </c>
      <c r="J643" s="37">
        <f t="shared" si="4"/>
        <v>4000.0000000000009</v>
      </c>
      <c r="K643" s="37">
        <f t="shared" si="5"/>
        <v>800.00000000000023</v>
      </c>
      <c r="L643" s="38">
        <v>0.2</v>
      </c>
      <c r="N643" s="44"/>
      <c r="O643" s="42"/>
      <c r="P643" s="39"/>
      <c r="Q643" s="41"/>
    </row>
    <row r="644" spans="1:17" ht="15.75" customHeight="1">
      <c r="A644" s="33" t="s">
        <v>27</v>
      </c>
      <c r="B644" s="33">
        <v>1128299</v>
      </c>
      <c r="C644" s="34">
        <v>44534</v>
      </c>
      <c r="D644" s="33" t="s">
        <v>28</v>
      </c>
      <c r="E644" s="33" t="s">
        <v>42</v>
      </c>
      <c r="F644" s="33" t="s">
        <v>43</v>
      </c>
      <c r="G644" s="33" t="s">
        <v>17</v>
      </c>
      <c r="H644" s="35">
        <v>0.65000000000000013</v>
      </c>
      <c r="I644" s="36">
        <v>7000</v>
      </c>
      <c r="J644" s="37">
        <f t="shared" si="4"/>
        <v>4550.0000000000009</v>
      </c>
      <c r="K644" s="37">
        <f t="shared" si="5"/>
        <v>1820.0000000000005</v>
      </c>
      <c r="L644" s="38">
        <v>0.4</v>
      </c>
      <c r="N644" s="44"/>
      <c r="O644" s="42"/>
      <c r="P644" s="39"/>
      <c r="Q644" s="41"/>
    </row>
    <row r="645" spans="1:17" ht="15.75" customHeight="1">
      <c r="A645" s="33" t="s">
        <v>27</v>
      </c>
      <c r="B645" s="33">
        <v>1128299</v>
      </c>
      <c r="C645" s="34">
        <v>44534</v>
      </c>
      <c r="D645" s="33" t="s">
        <v>28</v>
      </c>
      <c r="E645" s="33" t="s">
        <v>42</v>
      </c>
      <c r="F645" s="33" t="s">
        <v>43</v>
      </c>
      <c r="G645" s="33" t="s">
        <v>18</v>
      </c>
      <c r="H645" s="35">
        <v>0.70000000000000018</v>
      </c>
      <c r="I645" s="36">
        <v>7000</v>
      </c>
      <c r="J645" s="37">
        <f t="shared" si="4"/>
        <v>4900.0000000000009</v>
      </c>
      <c r="K645" s="37">
        <f t="shared" si="5"/>
        <v>1225.0000000000002</v>
      </c>
      <c r="L645" s="38">
        <v>0.25</v>
      </c>
      <c r="N645" s="44"/>
      <c r="O645" s="42"/>
      <c r="P645" s="39"/>
      <c r="Q645" s="41"/>
    </row>
    <row r="646" spans="1:17" ht="15.75" customHeight="1">
      <c r="A646" s="33" t="s">
        <v>27</v>
      </c>
      <c r="B646" s="33">
        <v>1128299</v>
      </c>
      <c r="C646" s="34">
        <v>44534</v>
      </c>
      <c r="D646" s="33" t="s">
        <v>28</v>
      </c>
      <c r="E646" s="33" t="s">
        <v>42</v>
      </c>
      <c r="F646" s="33" t="s">
        <v>43</v>
      </c>
      <c r="G646" s="33" t="s">
        <v>19</v>
      </c>
      <c r="H646" s="35">
        <v>0.65000000000000013</v>
      </c>
      <c r="I646" s="36">
        <v>5000</v>
      </c>
      <c r="J646" s="37">
        <f t="shared" si="4"/>
        <v>3250.0000000000005</v>
      </c>
      <c r="K646" s="37">
        <f t="shared" si="5"/>
        <v>1300.0000000000002</v>
      </c>
      <c r="L646" s="38">
        <v>0.4</v>
      </c>
      <c r="N646" s="44"/>
      <c r="O646" s="42"/>
      <c r="P646" s="39"/>
      <c r="Q646" s="41"/>
    </row>
    <row r="647" spans="1:17" ht="15.75" customHeight="1">
      <c r="A647" s="33" t="s">
        <v>27</v>
      </c>
      <c r="B647" s="33">
        <v>1128299</v>
      </c>
      <c r="C647" s="34">
        <v>44534</v>
      </c>
      <c r="D647" s="33" t="s">
        <v>28</v>
      </c>
      <c r="E647" s="33" t="s">
        <v>42</v>
      </c>
      <c r="F647" s="33" t="s">
        <v>43</v>
      </c>
      <c r="G647" s="33" t="s">
        <v>20</v>
      </c>
      <c r="H647" s="35">
        <v>0.65000000000000013</v>
      </c>
      <c r="I647" s="36">
        <v>5000</v>
      </c>
      <c r="J647" s="37">
        <f t="shared" si="4"/>
        <v>3250.0000000000005</v>
      </c>
      <c r="K647" s="37">
        <f t="shared" si="5"/>
        <v>1137.5</v>
      </c>
      <c r="L647" s="38">
        <v>0.35</v>
      </c>
      <c r="N647" s="44"/>
      <c r="O647" s="42"/>
      <c r="P647" s="39"/>
      <c r="Q647" s="41"/>
    </row>
    <row r="648" spans="1:17" ht="15.75" customHeight="1">
      <c r="A648" s="33" t="s">
        <v>27</v>
      </c>
      <c r="B648" s="33">
        <v>1128299</v>
      </c>
      <c r="C648" s="34">
        <v>44534</v>
      </c>
      <c r="D648" s="33" t="s">
        <v>28</v>
      </c>
      <c r="E648" s="33" t="s">
        <v>42</v>
      </c>
      <c r="F648" s="33" t="s">
        <v>43</v>
      </c>
      <c r="G648" s="33" t="s">
        <v>21</v>
      </c>
      <c r="H648" s="35">
        <v>0.75000000000000011</v>
      </c>
      <c r="I648" s="36">
        <v>4250</v>
      </c>
      <c r="J648" s="37">
        <f t="shared" si="4"/>
        <v>3187.5000000000005</v>
      </c>
      <c r="K648" s="37">
        <f t="shared" si="5"/>
        <v>1753.1250000000007</v>
      </c>
      <c r="L648" s="38">
        <v>0.55000000000000016</v>
      </c>
      <c r="N648" s="44"/>
      <c r="O648" s="42"/>
      <c r="P648" s="39"/>
      <c r="Q648" s="41"/>
    </row>
    <row r="649" spans="1:17" ht="15.75" customHeight="1">
      <c r="A649" s="33" t="s">
        <v>27</v>
      </c>
      <c r="B649" s="33">
        <v>1128299</v>
      </c>
      <c r="C649" s="34">
        <v>44534</v>
      </c>
      <c r="D649" s="33" t="s">
        <v>28</v>
      </c>
      <c r="E649" s="33" t="s">
        <v>42</v>
      </c>
      <c r="F649" s="33" t="s">
        <v>43</v>
      </c>
      <c r="G649" s="33" t="s">
        <v>22</v>
      </c>
      <c r="H649" s="35">
        <v>0.80000000000000016</v>
      </c>
      <c r="I649" s="36">
        <v>5250</v>
      </c>
      <c r="J649" s="37">
        <f t="shared" si="4"/>
        <v>4200.0000000000009</v>
      </c>
      <c r="K649" s="37">
        <f t="shared" si="5"/>
        <v>840.00000000000023</v>
      </c>
      <c r="L649" s="38">
        <v>0.2</v>
      </c>
      <c r="N649" s="44"/>
      <c r="O649" s="42"/>
      <c r="P649" s="39"/>
      <c r="Q649" s="41"/>
    </row>
    <row r="650" spans="1:17" ht="15.75" customHeight="1">
      <c r="A650" s="33" t="s">
        <v>27</v>
      </c>
      <c r="B650" s="33">
        <v>1128299</v>
      </c>
      <c r="C650" s="34">
        <v>44199</v>
      </c>
      <c r="D650" s="33" t="s">
        <v>28</v>
      </c>
      <c r="E650" s="33" t="s">
        <v>44</v>
      </c>
      <c r="F650" s="33" t="s">
        <v>45</v>
      </c>
      <c r="G650" s="33" t="s">
        <v>17</v>
      </c>
      <c r="H650" s="35">
        <v>0.4</v>
      </c>
      <c r="I650" s="36">
        <v>4500</v>
      </c>
      <c r="J650" s="37">
        <f t="shared" si="4"/>
        <v>1800</v>
      </c>
      <c r="K650" s="37">
        <f t="shared" si="5"/>
        <v>540</v>
      </c>
      <c r="L650" s="38">
        <v>0.3</v>
      </c>
      <c r="N650" s="44"/>
      <c r="O650" s="42"/>
      <c r="P650" s="39"/>
      <c r="Q650" s="41"/>
    </row>
    <row r="651" spans="1:17" ht="15.75" customHeight="1">
      <c r="A651" s="33" t="s">
        <v>27</v>
      </c>
      <c r="B651" s="33">
        <v>1128299</v>
      </c>
      <c r="C651" s="34">
        <v>44199</v>
      </c>
      <c r="D651" s="33" t="s">
        <v>28</v>
      </c>
      <c r="E651" s="33" t="s">
        <v>44</v>
      </c>
      <c r="F651" s="33" t="s">
        <v>45</v>
      </c>
      <c r="G651" s="33" t="s">
        <v>18</v>
      </c>
      <c r="H651" s="35">
        <v>0.5</v>
      </c>
      <c r="I651" s="36">
        <v>4500</v>
      </c>
      <c r="J651" s="37">
        <f t="shared" si="4"/>
        <v>2250</v>
      </c>
      <c r="K651" s="37">
        <f t="shared" si="5"/>
        <v>562.5</v>
      </c>
      <c r="L651" s="38">
        <v>0.25</v>
      </c>
      <c r="N651" s="44"/>
      <c r="O651" s="42"/>
      <c r="P651" s="39"/>
      <c r="Q651" s="41"/>
    </row>
    <row r="652" spans="1:17" ht="15.75" customHeight="1">
      <c r="A652" s="33" t="s">
        <v>27</v>
      </c>
      <c r="B652" s="33">
        <v>1128299</v>
      </c>
      <c r="C652" s="34">
        <v>44199</v>
      </c>
      <c r="D652" s="33" t="s">
        <v>28</v>
      </c>
      <c r="E652" s="33" t="s">
        <v>44</v>
      </c>
      <c r="F652" s="33" t="s">
        <v>45</v>
      </c>
      <c r="G652" s="33" t="s">
        <v>19</v>
      </c>
      <c r="H652" s="35">
        <v>0.5</v>
      </c>
      <c r="I652" s="36">
        <v>4500</v>
      </c>
      <c r="J652" s="37">
        <f t="shared" si="4"/>
        <v>2250</v>
      </c>
      <c r="K652" s="37">
        <f t="shared" si="5"/>
        <v>562.5</v>
      </c>
      <c r="L652" s="38">
        <v>0.25</v>
      </c>
      <c r="N652" s="44"/>
      <c r="O652" s="42"/>
      <c r="P652" s="39"/>
      <c r="Q652" s="41"/>
    </row>
    <row r="653" spans="1:17" ht="15.75" customHeight="1">
      <c r="A653" s="33" t="s">
        <v>27</v>
      </c>
      <c r="B653" s="33">
        <v>1128299</v>
      </c>
      <c r="C653" s="34">
        <v>44199</v>
      </c>
      <c r="D653" s="33" t="s">
        <v>28</v>
      </c>
      <c r="E653" s="33" t="s">
        <v>44</v>
      </c>
      <c r="F653" s="33" t="s">
        <v>45</v>
      </c>
      <c r="G653" s="33" t="s">
        <v>20</v>
      </c>
      <c r="H653" s="35">
        <v>0.5</v>
      </c>
      <c r="I653" s="36">
        <v>3000</v>
      </c>
      <c r="J653" s="37">
        <f t="shared" si="4"/>
        <v>1500</v>
      </c>
      <c r="K653" s="37">
        <f t="shared" si="5"/>
        <v>450</v>
      </c>
      <c r="L653" s="38">
        <v>0.3</v>
      </c>
      <c r="N653" s="44"/>
      <c r="O653" s="42"/>
      <c r="P653" s="39"/>
      <c r="Q653" s="41"/>
    </row>
    <row r="654" spans="1:17" ht="15.75" customHeight="1">
      <c r="A654" s="33" t="s">
        <v>27</v>
      </c>
      <c r="B654" s="33">
        <v>1128299</v>
      </c>
      <c r="C654" s="34">
        <v>44199</v>
      </c>
      <c r="D654" s="33" t="s">
        <v>28</v>
      </c>
      <c r="E654" s="33" t="s">
        <v>44</v>
      </c>
      <c r="F654" s="33" t="s">
        <v>45</v>
      </c>
      <c r="G654" s="33" t="s">
        <v>21</v>
      </c>
      <c r="H654" s="35">
        <v>0.55000000000000004</v>
      </c>
      <c r="I654" s="36">
        <v>2500</v>
      </c>
      <c r="J654" s="37">
        <f t="shared" si="4"/>
        <v>1375</v>
      </c>
      <c r="K654" s="37">
        <f t="shared" si="5"/>
        <v>343.75</v>
      </c>
      <c r="L654" s="38">
        <v>0.25</v>
      </c>
      <c r="N654" s="44"/>
      <c r="O654" s="42"/>
      <c r="P654" s="39"/>
      <c r="Q654" s="41"/>
    </row>
    <row r="655" spans="1:17" ht="15.75" customHeight="1">
      <c r="A655" s="33" t="s">
        <v>27</v>
      </c>
      <c r="B655" s="33">
        <v>1128299</v>
      </c>
      <c r="C655" s="34">
        <v>44199</v>
      </c>
      <c r="D655" s="33" t="s">
        <v>28</v>
      </c>
      <c r="E655" s="33" t="s">
        <v>44</v>
      </c>
      <c r="F655" s="33" t="s">
        <v>45</v>
      </c>
      <c r="G655" s="33" t="s">
        <v>22</v>
      </c>
      <c r="H655" s="35">
        <v>0.5</v>
      </c>
      <c r="I655" s="36">
        <v>5000</v>
      </c>
      <c r="J655" s="37">
        <f t="shared" si="4"/>
        <v>2500</v>
      </c>
      <c r="K655" s="37">
        <f t="shared" si="5"/>
        <v>500</v>
      </c>
      <c r="L655" s="38">
        <v>0.2</v>
      </c>
      <c r="N655" s="44"/>
      <c r="O655" s="42"/>
      <c r="P655" s="39"/>
      <c r="Q655" s="41"/>
    </row>
    <row r="656" spans="1:17" ht="15.75" customHeight="1">
      <c r="A656" s="33" t="s">
        <v>27</v>
      </c>
      <c r="B656" s="33">
        <v>1128299</v>
      </c>
      <c r="C656" s="34">
        <v>44230</v>
      </c>
      <c r="D656" s="33" t="s">
        <v>28</v>
      </c>
      <c r="E656" s="33" t="s">
        <v>44</v>
      </c>
      <c r="F656" s="33" t="s">
        <v>45</v>
      </c>
      <c r="G656" s="33" t="s">
        <v>17</v>
      </c>
      <c r="H656" s="35">
        <v>0.4</v>
      </c>
      <c r="I656" s="36">
        <v>5500</v>
      </c>
      <c r="J656" s="37">
        <f t="shared" si="4"/>
        <v>2200</v>
      </c>
      <c r="K656" s="37">
        <f t="shared" si="5"/>
        <v>660</v>
      </c>
      <c r="L656" s="38">
        <v>0.3</v>
      </c>
      <c r="N656" s="44"/>
      <c r="O656" s="42"/>
      <c r="P656" s="39"/>
      <c r="Q656" s="41"/>
    </row>
    <row r="657" spans="1:17" ht="15.75" customHeight="1">
      <c r="A657" s="33" t="s">
        <v>27</v>
      </c>
      <c r="B657" s="33">
        <v>1128299</v>
      </c>
      <c r="C657" s="34">
        <v>44230</v>
      </c>
      <c r="D657" s="33" t="s">
        <v>28</v>
      </c>
      <c r="E657" s="33" t="s">
        <v>44</v>
      </c>
      <c r="F657" s="33" t="s">
        <v>45</v>
      </c>
      <c r="G657" s="33" t="s">
        <v>18</v>
      </c>
      <c r="H657" s="35">
        <v>0.5</v>
      </c>
      <c r="I657" s="36">
        <v>4500</v>
      </c>
      <c r="J657" s="37">
        <f t="shared" si="4"/>
        <v>2250</v>
      </c>
      <c r="K657" s="37">
        <f t="shared" si="5"/>
        <v>562.5</v>
      </c>
      <c r="L657" s="38">
        <v>0.25</v>
      </c>
      <c r="N657" s="44"/>
      <c r="O657" s="42"/>
      <c r="P657" s="39"/>
      <c r="Q657" s="41"/>
    </row>
    <row r="658" spans="1:17" ht="15.75" customHeight="1">
      <c r="A658" s="33" t="s">
        <v>27</v>
      </c>
      <c r="B658" s="33">
        <v>1128299</v>
      </c>
      <c r="C658" s="34">
        <v>44230</v>
      </c>
      <c r="D658" s="33" t="s">
        <v>28</v>
      </c>
      <c r="E658" s="33" t="s">
        <v>44</v>
      </c>
      <c r="F658" s="33" t="s">
        <v>45</v>
      </c>
      <c r="G658" s="33" t="s">
        <v>19</v>
      </c>
      <c r="H658" s="35">
        <v>0.5</v>
      </c>
      <c r="I658" s="36">
        <v>4500</v>
      </c>
      <c r="J658" s="37">
        <f t="shared" si="4"/>
        <v>2250</v>
      </c>
      <c r="K658" s="37">
        <f t="shared" si="5"/>
        <v>562.5</v>
      </c>
      <c r="L658" s="38">
        <v>0.25</v>
      </c>
      <c r="N658" s="44"/>
      <c r="O658" s="42"/>
      <c r="P658" s="39"/>
      <c r="Q658" s="41"/>
    </row>
    <row r="659" spans="1:17" ht="15.75" customHeight="1">
      <c r="A659" s="33" t="s">
        <v>27</v>
      </c>
      <c r="B659" s="33">
        <v>1128299</v>
      </c>
      <c r="C659" s="34">
        <v>44230</v>
      </c>
      <c r="D659" s="33" t="s">
        <v>28</v>
      </c>
      <c r="E659" s="33" t="s">
        <v>44</v>
      </c>
      <c r="F659" s="33" t="s">
        <v>45</v>
      </c>
      <c r="G659" s="33" t="s">
        <v>20</v>
      </c>
      <c r="H659" s="35">
        <v>0.5</v>
      </c>
      <c r="I659" s="36">
        <v>3000</v>
      </c>
      <c r="J659" s="37">
        <f t="shared" si="4"/>
        <v>1500</v>
      </c>
      <c r="K659" s="37">
        <f t="shared" si="5"/>
        <v>450</v>
      </c>
      <c r="L659" s="38">
        <v>0.3</v>
      </c>
      <c r="N659" s="44"/>
      <c r="O659" s="42"/>
      <c r="P659" s="39"/>
      <c r="Q659" s="41"/>
    </row>
    <row r="660" spans="1:17" ht="15.75" customHeight="1">
      <c r="A660" s="33" t="s">
        <v>27</v>
      </c>
      <c r="B660" s="33">
        <v>1128299</v>
      </c>
      <c r="C660" s="34">
        <v>44230</v>
      </c>
      <c r="D660" s="33" t="s">
        <v>28</v>
      </c>
      <c r="E660" s="33" t="s">
        <v>44</v>
      </c>
      <c r="F660" s="33" t="s">
        <v>45</v>
      </c>
      <c r="G660" s="33" t="s">
        <v>21</v>
      </c>
      <c r="H660" s="35">
        <v>0.55000000000000004</v>
      </c>
      <c r="I660" s="36">
        <v>2250</v>
      </c>
      <c r="J660" s="37">
        <f t="shared" si="4"/>
        <v>1237.5</v>
      </c>
      <c r="K660" s="37">
        <f t="shared" si="5"/>
        <v>309.375</v>
      </c>
      <c r="L660" s="38">
        <v>0.25</v>
      </c>
      <c r="N660" s="44"/>
      <c r="O660" s="42"/>
      <c r="P660" s="39"/>
      <c r="Q660" s="41"/>
    </row>
    <row r="661" spans="1:17" ht="15.75" customHeight="1">
      <c r="A661" s="33" t="s">
        <v>27</v>
      </c>
      <c r="B661" s="33">
        <v>1128299</v>
      </c>
      <c r="C661" s="34">
        <v>44230</v>
      </c>
      <c r="D661" s="33" t="s">
        <v>28</v>
      </c>
      <c r="E661" s="33" t="s">
        <v>44</v>
      </c>
      <c r="F661" s="33" t="s">
        <v>45</v>
      </c>
      <c r="G661" s="33" t="s">
        <v>22</v>
      </c>
      <c r="H661" s="35">
        <v>0.5</v>
      </c>
      <c r="I661" s="36">
        <v>4250</v>
      </c>
      <c r="J661" s="37">
        <f t="shared" si="4"/>
        <v>2125</v>
      </c>
      <c r="K661" s="37">
        <f t="shared" si="5"/>
        <v>425</v>
      </c>
      <c r="L661" s="38">
        <v>0.2</v>
      </c>
      <c r="N661" s="44"/>
      <c r="O661" s="42"/>
      <c r="P661" s="39"/>
      <c r="Q661" s="41"/>
    </row>
    <row r="662" spans="1:17" ht="15.75" customHeight="1">
      <c r="A662" s="33" t="s">
        <v>27</v>
      </c>
      <c r="B662" s="33">
        <v>1128299</v>
      </c>
      <c r="C662" s="34">
        <v>44257</v>
      </c>
      <c r="D662" s="33" t="s">
        <v>28</v>
      </c>
      <c r="E662" s="33" t="s">
        <v>44</v>
      </c>
      <c r="F662" s="33" t="s">
        <v>45</v>
      </c>
      <c r="G662" s="33" t="s">
        <v>17</v>
      </c>
      <c r="H662" s="35">
        <v>0.5</v>
      </c>
      <c r="I662" s="36">
        <v>5750</v>
      </c>
      <c r="J662" s="37">
        <f t="shared" si="4"/>
        <v>2875</v>
      </c>
      <c r="K662" s="37">
        <f t="shared" si="5"/>
        <v>862.5</v>
      </c>
      <c r="L662" s="38">
        <v>0.3</v>
      </c>
      <c r="N662" s="44"/>
      <c r="O662" s="42"/>
      <c r="P662" s="39"/>
      <c r="Q662" s="41"/>
    </row>
    <row r="663" spans="1:17" ht="15.75" customHeight="1">
      <c r="A663" s="33" t="s">
        <v>27</v>
      </c>
      <c r="B663" s="33">
        <v>1128299</v>
      </c>
      <c r="C663" s="34">
        <v>44257</v>
      </c>
      <c r="D663" s="33" t="s">
        <v>28</v>
      </c>
      <c r="E663" s="33" t="s">
        <v>44</v>
      </c>
      <c r="F663" s="33" t="s">
        <v>45</v>
      </c>
      <c r="G663" s="33" t="s">
        <v>18</v>
      </c>
      <c r="H663" s="35">
        <v>0.6</v>
      </c>
      <c r="I663" s="36">
        <v>4250</v>
      </c>
      <c r="J663" s="37">
        <f t="shared" si="4"/>
        <v>2550</v>
      </c>
      <c r="K663" s="37">
        <f t="shared" si="5"/>
        <v>637.5</v>
      </c>
      <c r="L663" s="38">
        <v>0.25</v>
      </c>
      <c r="N663" s="44"/>
      <c r="O663" s="42"/>
      <c r="P663" s="39"/>
      <c r="Q663" s="41"/>
    </row>
    <row r="664" spans="1:17" ht="15.75" customHeight="1">
      <c r="A664" s="33" t="s">
        <v>27</v>
      </c>
      <c r="B664" s="33">
        <v>1128299</v>
      </c>
      <c r="C664" s="34">
        <v>44257</v>
      </c>
      <c r="D664" s="33" t="s">
        <v>28</v>
      </c>
      <c r="E664" s="33" t="s">
        <v>44</v>
      </c>
      <c r="F664" s="33" t="s">
        <v>45</v>
      </c>
      <c r="G664" s="33" t="s">
        <v>19</v>
      </c>
      <c r="H664" s="35">
        <v>0.64999999999999991</v>
      </c>
      <c r="I664" s="36">
        <v>4250</v>
      </c>
      <c r="J664" s="37">
        <f t="shared" si="4"/>
        <v>2762.4999999999995</v>
      </c>
      <c r="K664" s="37">
        <f t="shared" si="5"/>
        <v>690.62499999999989</v>
      </c>
      <c r="L664" s="38">
        <v>0.25</v>
      </c>
      <c r="N664" s="44"/>
      <c r="O664" s="42"/>
      <c r="P664" s="39"/>
      <c r="Q664" s="41"/>
    </row>
    <row r="665" spans="1:17" ht="15.75" customHeight="1">
      <c r="A665" s="33" t="s">
        <v>27</v>
      </c>
      <c r="B665" s="33">
        <v>1128299</v>
      </c>
      <c r="C665" s="34">
        <v>44257</v>
      </c>
      <c r="D665" s="33" t="s">
        <v>28</v>
      </c>
      <c r="E665" s="33" t="s">
        <v>44</v>
      </c>
      <c r="F665" s="33" t="s">
        <v>45</v>
      </c>
      <c r="G665" s="33" t="s">
        <v>20</v>
      </c>
      <c r="H665" s="35">
        <v>0.64999999999999991</v>
      </c>
      <c r="I665" s="36">
        <v>3250</v>
      </c>
      <c r="J665" s="37">
        <f t="shared" si="4"/>
        <v>2112.4999999999995</v>
      </c>
      <c r="K665" s="37">
        <f t="shared" si="5"/>
        <v>633.74999999999989</v>
      </c>
      <c r="L665" s="38">
        <v>0.3</v>
      </c>
      <c r="N665" s="44"/>
      <c r="O665" s="42"/>
      <c r="P665" s="39"/>
      <c r="Q665" s="41"/>
    </row>
    <row r="666" spans="1:17" ht="15.75" customHeight="1">
      <c r="A666" s="33" t="s">
        <v>27</v>
      </c>
      <c r="B666" s="33">
        <v>1128299</v>
      </c>
      <c r="C666" s="34">
        <v>44257</v>
      </c>
      <c r="D666" s="33" t="s">
        <v>28</v>
      </c>
      <c r="E666" s="33" t="s">
        <v>44</v>
      </c>
      <c r="F666" s="33" t="s">
        <v>45</v>
      </c>
      <c r="G666" s="33" t="s">
        <v>21</v>
      </c>
      <c r="H666" s="35">
        <v>0.7</v>
      </c>
      <c r="I666" s="36">
        <v>1750</v>
      </c>
      <c r="J666" s="37">
        <f t="shared" si="4"/>
        <v>1225</v>
      </c>
      <c r="K666" s="37">
        <f t="shared" si="5"/>
        <v>306.25</v>
      </c>
      <c r="L666" s="38">
        <v>0.25</v>
      </c>
      <c r="N666" s="44"/>
      <c r="O666" s="42"/>
      <c r="P666" s="39"/>
      <c r="Q666" s="41"/>
    </row>
    <row r="667" spans="1:17" ht="15.75" customHeight="1">
      <c r="A667" s="33" t="s">
        <v>27</v>
      </c>
      <c r="B667" s="33">
        <v>1128299</v>
      </c>
      <c r="C667" s="34">
        <v>44257</v>
      </c>
      <c r="D667" s="33" t="s">
        <v>28</v>
      </c>
      <c r="E667" s="33" t="s">
        <v>44</v>
      </c>
      <c r="F667" s="33" t="s">
        <v>45</v>
      </c>
      <c r="G667" s="33" t="s">
        <v>22</v>
      </c>
      <c r="H667" s="35">
        <v>0.64999999999999991</v>
      </c>
      <c r="I667" s="36">
        <v>3750</v>
      </c>
      <c r="J667" s="37">
        <f t="shared" si="4"/>
        <v>2437.4999999999995</v>
      </c>
      <c r="K667" s="37">
        <f t="shared" si="5"/>
        <v>487.49999999999994</v>
      </c>
      <c r="L667" s="38">
        <v>0.2</v>
      </c>
      <c r="N667" s="44"/>
      <c r="O667" s="42"/>
      <c r="P667" s="39"/>
      <c r="Q667" s="41"/>
    </row>
    <row r="668" spans="1:17" ht="15.75" customHeight="1">
      <c r="A668" s="33" t="s">
        <v>27</v>
      </c>
      <c r="B668" s="33">
        <v>1128299</v>
      </c>
      <c r="C668" s="34">
        <v>44289</v>
      </c>
      <c r="D668" s="33" t="s">
        <v>28</v>
      </c>
      <c r="E668" s="33" t="s">
        <v>44</v>
      </c>
      <c r="F668" s="33" t="s">
        <v>45</v>
      </c>
      <c r="G668" s="33" t="s">
        <v>17</v>
      </c>
      <c r="H668" s="35">
        <v>0.7</v>
      </c>
      <c r="I668" s="36">
        <v>5500</v>
      </c>
      <c r="J668" s="37">
        <f t="shared" si="4"/>
        <v>3849.9999999999995</v>
      </c>
      <c r="K668" s="37">
        <f t="shared" si="5"/>
        <v>1154.9999999999998</v>
      </c>
      <c r="L668" s="38">
        <v>0.3</v>
      </c>
      <c r="N668" s="44"/>
      <c r="O668" s="42"/>
      <c r="P668" s="39"/>
      <c r="Q668" s="41"/>
    </row>
    <row r="669" spans="1:17" ht="15.75" customHeight="1">
      <c r="A669" s="33" t="s">
        <v>27</v>
      </c>
      <c r="B669" s="33">
        <v>1128299</v>
      </c>
      <c r="C669" s="34">
        <v>44289</v>
      </c>
      <c r="D669" s="33" t="s">
        <v>28</v>
      </c>
      <c r="E669" s="33" t="s">
        <v>44</v>
      </c>
      <c r="F669" s="33" t="s">
        <v>45</v>
      </c>
      <c r="G669" s="33" t="s">
        <v>18</v>
      </c>
      <c r="H669" s="35">
        <v>0.75</v>
      </c>
      <c r="I669" s="36">
        <v>3500</v>
      </c>
      <c r="J669" s="37">
        <f t="shared" si="4"/>
        <v>2625</v>
      </c>
      <c r="K669" s="37">
        <f t="shared" si="5"/>
        <v>656.25</v>
      </c>
      <c r="L669" s="38">
        <v>0.25</v>
      </c>
      <c r="N669" s="44"/>
      <c r="O669" s="42"/>
      <c r="P669" s="39"/>
      <c r="Q669" s="41"/>
    </row>
    <row r="670" spans="1:17" ht="15.75" customHeight="1">
      <c r="A670" s="33" t="s">
        <v>27</v>
      </c>
      <c r="B670" s="33">
        <v>1128299</v>
      </c>
      <c r="C670" s="34">
        <v>44289</v>
      </c>
      <c r="D670" s="33" t="s">
        <v>28</v>
      </c>
      <c r="E670" s="33" t="s">
        <v>44</v>
      </c>
      <c r="F670" s="33" t="s">
        <v>45</v>
      </c>
      <c r="G670" s="33" t="s">
        <v>19</v>
      </c>
      <c r="H670" s="35">
        <v>0.75</v>
      </c>
      <c r="I670" s="36">
        <v>4000</v>
      </c>
      <c r="J670" s="37">
        <f t="shared" si="4"/>
        <v>3000</v>
      </c>
      <c r="K670" s="37">
        <f t="shared" si="5"/>
        <v>750</v>
      </c>
      <c r="L670" s="38">
        <v>0.25</v>
      </c>
      <c r="N670" s="44"/>
      <c r="O670" s="42"/>
      <c r="P670" s="39"/>
      <c r="Q670" s="41"/>
    </row>
    <row r="671" spans="1:17" ht="15.75" customHeight="1">
      <c r="A671" s="33" t="s">
        <v>27</v>
      </c>
      <c r="B671" s="33">
        <v>1128299</v>
      </c>
      <c r="C671" s="34">
        <v>44289</v>
      </c>
      <c r="D671" s="33" t="s">
        <v>28</v>
      </c>
      <c r="E671" s="33" t="s">
        <v>44</v>
      </c>
      <c r="F671" s="33" t="s">
        <v>45</v>
      </c>
      <c r="G671" s="33" t="s">
        <v>20</v>
      </c>
      <c r="H671" s="35">
        <v>0.6</v>
      </c>
      <c r="I671" s="36">
        <v>3000</v>
      </c>
      <c r="J671" s="37">
        <f t="shared" si="4"/>
        <v>1800</v>
      </c>
      <c r="K671" s="37">
        <f t="shared" si="5"/>
        <v>540</v>
      </c>
      <c r="L671" s="38">
        <v>0.3</v>
      </c>
      <c r="N671" s="44"/>
      <c r="O671" s="42"/>
      <c r="P671" s="39"/>
      <c r="Q671" s="41"/>
    </row>
    <row r="672" spans="1:17" ht="15.75" customHeight="1">
      <c r="A672" s="33" t="s">
        <v>27</v>
      </c>
      <c r="B672" s="33">
        <v>1128299</v>
      </c>
      <c r="C672" s="34">
        <v>44289</v>
      </c>
      <c r="D672" s="33" t="s">
        <v>28</v>
      </c>
      <c r="E672" s="33" t="s">
        <v>44</v>
      </c>
      <c r="F672" s="33" t="s">
        <v>45</v>
      </c>
      <c r="G672" s="33" t="s">
        <v>21</v>
      </c>
      <c r="H672" s="35">
        <v>0.65</v>
      </c>
      <c r="I672" s="36">
        <v>2000</v>
      </c>
      <c r="J672" s="37">
        <f t="shared" si="4"/>
        <v>1300</v>
      </c>
      <c r="K672" s="37">
        <f t="shared" si="5"/>
        <v>325</v>
      </c>
      <c r="L672" s="38">
        <v>0.25</v>
      </c>
      <c r="N672" s="44"/>
      <c r="O672" s="42"/>
      <c r="P672" s="39"/>
      <c r="Q672" s="41"/>
    </row>
    <row r="673" spans="1:17" ht="15.75" customHeight="1">
      <c r="A673" s="33" t="s">
        <v>27</v>
      </c>
      <c r="B673" s="33">
        <v>1128299</v>
      </c>
      <c r="C673" s="34">
        <v>44289</v>
      </c>
      <c r="D673" s="33" t="s">
        <v>28</v>
      </c>
      <c r="E673" s="33" t="s">
        <v>44</v>
      </c>
      <c r="F673" s="33" t="s">
        <v>45</v>
      </c>
      <c r="G673" s="33" t="s">
        <v>22</v>
      </c>
      <c r="H673" s="35">
        <v>0.8</v>
      </c>
      <c r="I673" s="36">
        <v>3500</v>
      </c>
      <c r="J673" s="37">
        <f t="shared" si="4"/>
        <v>2800</v>
      </c>
      <c r="K673" s="37">
        <f t="shared" si="5"/>
        <v>560</v>
      </c>
      <c r="L673" s="38">
        <v>0.2</v>
      </c>
      <c r="N673" s="44"/>
      <c r="O673" s="42"/>
      <c r="P673" s="39"/>
      <c r="Q673" s="41"/>
    </row>
    <row r="674" spans="1:17" ht="15.75" customHeight="1">
      <c r="A674" s="33" t="s">
        <v>27</v>
      </c>
      <c r="B674" s="33">
        <v>1128299</v>
      </c>
      <c r="C674" s="34">
        <v>44320</v>
      </c>
      <c r="D674" s="33" t="s">
        <v>28</v>
      </c>
      <c r="E674" s="33" t="s">
        <v>44</v>
      </c>
      <c r="F674" s="33" t="s">
        <v>45</v>
      </c>
      <c r="G674" s="33" t="s">
        <v>17</v>
      </c>
      <c r="H674" s="35">
        <v>0.6</v>
      </c>
      <c r="I674" s="36">
        <v>5500</v>
      </c>
      <c r="J674" s="37">
        <f t="shared" si="4"/>
        <v>3300</v>
      </c>
      <c r="K674" s="37">
        <f t="shared" si="5"/>
        <v>990</v>
      </c>
      <c r="L674" s="38">
        <v>0.3</v>
      </c>
      <c r="N674" s="44"/>
      <c r="O674" s="42"/>
      <c r="P674" s="39"/>
      <c r="Q674" s="41"/>
    </row>
    <row r="675" spans="1:17" ht="15.75" customHeight="1">
      <c r="A675" s="33" t="s">
        <v>27</v>
      </c>
      <c r="B675" s="33">
        <v>1128299</v>
      </c>
      <c r="C675" s="34">
        <v>44320</v>
      </c>
      <c r="D675" s="33" t="s">
        <v>28</v>
      </c>
      <c r="E675" s="33" t="s">
        <v>44</v>
      </c>
      <c r="F675" s="33" t="s">
        <v>45</v>
      </c>
      <c r="G675" s="33" t="s">
        <v>18</v>
      </c>
      <c r="H675" s="35">
        <v>0.65</v>
      </c>
      <c r="I675" s="36">
        <v>4000</v>
      </c>
      <c r="J675" s="37">
        <f t="shared" si="4"/>
        <v>2600</v>
      </c>
      <c r="K675" s="37">
        <f t="shared" si="5"/>
        <v>650</v>
      </c>
      <c r="L675" s="38">
        <v>0.25</v>
      </c>
      <c r="N675" s="44"/>
      <c r="O675" s="42"/>
      <c r="P675" s="39"/>
      <c r="Q675" s="41"/>
    </row>
    <row r="676" spans="1:17" ht="15.75" customHeight="1">
      <c r="A676" s="33" t="s">
        <v>27</v>
      </c>
      <c r="B676" s="33">
        <v>1128299</v>
      </c>
      <c r="C676" s="34">
        <v>44320</v>
      </c>
      <c r="D676" s="33" t="s">
        <v>28</v>
      </c>
      <c r="E676" s="33" t="s">
        <v>44</v>
      </c>
      <c r="F676" s="33" t="s">
        <v>45</v>
      </c>
      <c r="G676" s="33" t="s">
        <v>19</v>
      </c>
      <c r="H676" s="35">
        <v>0.65</v>
      </c>
      <c r="I676" s="36">
        <v>4000</v>
      </c>
      <c r="J676" s="37">
        <f t="shared" si="4"/>
        <v>2600</v>
      </c>
      <c r="K676" s="37">
        <f t="shared" si="5"/>
        <v>650</v>
      </c>
      <c r="L676" s="38">
        <v>0.25</v>
      </c>
      <c r="N676" s="44"/>
      <c r="O676" s="42"/>
      <c r="P676" s="39"/>
      <c r="Q676" s="41"/>
    </row>
    <row r="677" spans="1:17" ht="15.75" customHeight="1">
      <c r="A677" s="33" t="s">
        <v>27</v>
      </c>
      <c r="B677" s="33">
        <v>1128299</v>
      </c>
      <c r="C677" s="34">
        <v>44320</v>
      </c>
      <c r="D677" s="33" t="s">
        <v>28</v>
      </c>
      <c r="E677" s="33" t="s">
        <v>44</v>
      </c>
      <c r="F677" s="33" t="s">
        <v>45</v>
      </c>
      <c r="G677" s="33" t="s">
        <v>20</v>
      </c>
      <c r="H677" s="35">
        <v>0.6</v>
      </c>
      <c r="I677" s="36">
        <v>3000</v>
      </c>
      <c r="J677" s="37">
        <f t="shared" si="4"/>
        <v>1800</v>
      </c>
      <c r="K677" s="37">
        <f t="shared" si="5"/>
        <v>540</v>
      </c>
      <c r="L677" s="38">
        <v>0.3</v>
      </c>
      <c r="N677" s="44"/>
      <c r="O677" s="42"/>
      <c r="P677" s="39"/>
      <c r="Q677" s="41"/>
    </row>
    <row r="678" spans="1:17" ht="15.75" customHeight="1">
      <c r="A678" s="33" t="s">
        <v>27</v>
      </c>
      <c r="B678" s="33">
        <v>1128299</v>
      </c>
      <c r="C678" s="34">
        <v>44320</v>
      </c>
      <c r="D678" s="33" t="s">
        <v>28</v>
      </c>
      <c r="E678" s="33" t="s">
        <v>44</v>
      </c>
      <c r="F678" s="33" t="s">
        <v>45</v>
      </c>
      <c r="G678" s="33" t="s">
        <v>21</v>
      </c>
      <c r="H678" s="35">
        <v>0.65</v>
      </c>
      <c r="I678" s="36">
        <v>2000</v>
      </c>
      <c r="J678" s="37">
        <f t="shared" si="4"/>
        <v>1300</v>
      </c>
      <c r="K678" s="37">
        <f t="shared" si="5"/>
        <v>325</v>
      </c>
      <c r="L678" s="38">
        <v>0.25</v>
      </c>
      <c r="N678" s="44"/>
      <c r="O678" s="42"/>
      <c r="P678" s="39"/>
      <c r="Q678" s="41"/>
    </row>
    <row r="679" spans="1:17" ht="15.75" customHeight="1">
      <c r="A679" s="33" t="s">
        <v>27</v>
      </c>
      <c r="B679" s="33">
        <v>1128299</v>
      </c>
      <c r="C679" s="34">
        <v>44320</v>
      </c>
      <c r="D679" s="33" t="s">
        <v>28</v>
      </c>
      <c r="E679" s="33" t="s">
        <v>44</v>
      </c>
      <c r="F679" s="33" t="s">
        <v>45</v>
      </c>
      <c r="G679" s="33" t="s">
        <v>22</v>
      </c>
      <c r="H679" s="35">
        <v>0.8</v>
      </c>
      <c r="I679" s="36">
        <v>5000</v>
      </c>
      <c r="J679" s="37">
        <f t="shared" si="4"/>
        <v>4000</v>
      </c>
      <c r="K679" s="37">
        <f t="shared" si="5"/>
        <v>800</v>
      </c>
      <c r="L679" s="38">
        <v>0.2</v>
      </c>
      <c r="N679" s="44"/>
      <c r="O679" s="42"/>
      <c r="P679" s="39"/>
      <c r="Q679" s="41"/>
    </row>
    <row r="680" spans="1:17" ht="15.75" customHeight="1">
      <c r="A680" s="33" t="s">
        <v>27</v>
      </c>
      <c r="B680" s="33">
        <v>1128299</v>
      </c>
      <c r="C680" s="34">
        <v>44350</v>
      </c>
      <c r="D680" s="33" t="s">
        <v>28</v>
      </c>
      <c r="E680" s="33" t="s">
        <v>44</v>
      </c>
      <c r="F680" s="33" t="s">
        <v>45</v>
      </c>
      <c r="G680" s="33" t="s">
        <v>17</v>
      </c>
      <c r="H680" s="35">
        <v>0.75</v>
      </c>
      <c r="I680" s="36">
        <v>7500</v>
      </c>
      <c r="J680" s="37">
        <f t="shared" si="4"/>
        <v>5625</v>
      </c>
      <c r="K680" s="37">
        <f t="shared" si="5"/>
        <v>1687.5</v>
      </c>
      <c r="L680" s="38">
        <v>0.3</v>
      </c>
      <c r="N680" s="44"/>
      <c r="O680" s="42"/>
      <c r="P680" s="39"/>
      <c r="Q680" s="41"/>
    </row>
    <row r="681" spans="1:17" ht="15.75" customHeight="1">
      <c r="A681" s="33" t="s">
        <v>27</v>
      </c>
      <c r="B681" s="33">
        <v>1128299</v>
      </c>
      <c r="C681" s="34">
        <v>44350</v>
      </c>
      <c r="D681" s="33" t="s">
        <v>28</v>
      </c>
      <c r="E681" s="33" t="s">
        <v>44</v>
      </c>
      <c r="F681" s="33" t="s">
        <v>45</v>
      </c>
      <c r="G681" s="33" t="s">
        <v>18</v>
      </c>
      <c r="H681" s="35">
        <v>0.8</v>
      </c>
      <c r="I681" s="36">
        <v>6250</v>
      </c>
      <c r="J681" s="37">
        <f t="shared" si="4"/>
        <v>5000</v>
      </c>
      <c r="K681" s="37">
        <f t="shared" si="5"/>
        <v>1250</v>
      </c>
      <c r="L681" s="38">
        <v>0.25</v>
      </c>
      <c r="N681" s="44"/>
      <c r="O681" s="42"/>
      <c r="P681" s="39"/>
      <c r="Q681" s="41"/>
    </row>
    <row r="682" spans="1:17" ht="15.75" customHeight="1">
      <c r="A682" s="33" t="s">
        <v>27</v>
      </c>
      <c r="B682" s="33">
        <v>1128299</v>
      </c>
      <c r="C682" s="34">
        <v>44350</v>
      </c>
      <c r="D682" s="33" t="s">
        <v>28</v>
      </c>
      <c r="E682" s="33" t="s">
        <v>44</v>
      </c>
      <c r="F682" s="33" t="s">
        <v>45</v>
      </c>
      <c r="G682" s="33" t="s">
        <v>19</v>
      </c>
      <c r="H682" s="35">
        <v>0.8</v>
      </c>
      <c r="I682" s="36">
        <v>6250</v>
      </c>
      <c r="J682" s="37">
        <f t="shared" si="4"/>
        <v>5000</v>
      </c>
      <c r="K682" s="37">
        <f t="shared" si="5"/>
        <v>1250</v>
      </c>
      <c r="L682" s="38">
        <v>0.25</v>
      </c>
      <c r="N682" s="44"/>
      <c r="O682" s="42"/>
      <c r="P682" s="39"/>
      <c r="Q682" s="41"/>
    </row>
    <row r="683" spans="1:17" ht="15.75" customHeight="1">
      <c r="A683" s="33" t="s">
        <v>27</v>
      </c>
      <c r="B683" s="33">
        <v>1128299</v>
      </c>
      <c r="C683" s="34">
        <v>44350</v>
      </c>
      <c r="D683" s="33" t="s">
        <v>28</v>
      </c>
      <c r="E683" s="33" t="s">
        <v>44</v>
      </c>
      <c r="F683" s="33" t="s">
        <v>45</v>
      </c>
      <c r="G683" s="33" t="s">
        <v>20</v>
      </c>
      <c r="H683" s="35">
        <v>0.8</v>
      </c>
      <c r="I683" s="36">
        <v>5000</v>
      </c>
      <c r="J683" s="37">
        <f t="shared" si="4"/>
        <v>4000</v>
      </c>
      <c r="K683" s="37">
        <f t="shared" si="5"/>
        <v>1200</v>
      </c>
      <c r="L683" s="38">
        <v>0.3</v>
      </c>
      <c r="N683" s="44"/>
      <c r="O683" s="42"/>
      <c r="P683" s="39"/>
      <c r="Q683" s="41"/>
    </row>
    <row r="684" spans="1:17" ht="15.75" customHeight="1">
      <c r="A684" s="33" t="s">
        <v>27</v>
      </c>
      <c r="B684" s="33">
        <v>1128299</v>
      </c>
      <c r="C684" s="34">
        <v>44350</v>
      </c>
      <c r="D684" s="33" t="s">
        <v>28</v>
      </c>
      <c r="E684" s="33" t="s">
        <v>44</v>
      </c>
      <c r="F684" s="33" t="s">
        <v>45</v>
      </c>
      <c r="G684" s="33" t="s">
        <v>21</v>
      </c>
      <c r="H684" s="35">
        <v>0.85000000000000009</v>
      </c>
      <c r="I684" s="36">
        <v>3750</v>
      </c>
      <c r="J684" s="37">
        <f t="shared" si="4"/>
        <v>3187.5000000000005</v>
      </c>
      <c r="K684" s="37">
        <f t="shared" si="5"/>
        <v>796.87500000000011</v>
      </c>
      <c r="L684" s="38">
        <v>0.25</v>
      </c>
      <c r="N684" s="44"/>
      <c r="O684" s="42"/>
      <c r="P684" s="39"/>
      <c r="Q684" s="41"/>
    </row>
    <row r="685" spans="1:17" ht="15.75" customHeight="1">
      <c r="A685" s="33" t="s">
        <v>27</v>
      </c>
      <c r="B685" s="33">
        <v>1128299</v>
      </c>
      <c r="C685" s="34">
        <v>44350</v>
      </c>
      <c r="D685" s="33" t="s">
        <v>28</v>
      </c>
      <c r="E685" s="33" t="s">
        <v>44</v>
      </c>
      <c r="F685" s="33" t="s">
        <v>45</v>
      </c>
      <c r="G685" s="33" t="s">
        <v>22</v>
      </c>
      <c r="H685" s="35">
        <v>1</v>
      </c>
      <c r="I685" s="36">
        <v>6750</v>
      </c>
      <c r="J685" s="37">
        <f t="shared" si="4"/>
        <v>6750</v>
      </c>
      <c r="K685" s="37">
        <f t="shared" si="5"/>
        <v>1350</v>
      </c>
      <c r="L685" s="38">
        <v>0.2</v>
      </c>
      <c r="N685" s="44"/>
      <c r="O685" s="42"/>
      <c r="P685" s="39"/>
      <c r="Q685" s="41"/>
    </row>
    <row r="686" spans="1:17" ht="15.75" customHeight="1">
      <c r="A686" s="33" t="s">
        <v>27</v>
      </c>
      <c r="B686" s="33">
        <v>1128299</v>
      </c>
      <c r="C686" s="34">
        <v>44379</v>
      </c>
      <c r="D686" s="33" t="s">
        <v>28</v>
      </c>
      <c r="E686" s="33" t="s">
        <v>44</v>
      </c>
      <c r="F686" s="33" t="s">
        <v>45</v>
      </c>
      <c r="G686" s="33" t="s">
        <v>17</v>
      </c>
      <c r="H686" s="35">
        <v>0.8</v>
      </c>
      <c r="I686" s="36">
        <v>8250</v>
      </c>
      <c r="J686" s="37">
        <f t="shared" si="4"/>
        <v>6600</v>
      </c>
      <c r="K686" s="37">
        <f t="shared" si="5"/>
        <v>1980</v>
      </c>
      <c r="L686" s="38">
        <v>0.3</v>
      </c>
      <c r="N686" s="44"/>
      <c r="O686" s="42"/>
      <c r="P686" s="39"/>
      <c r="Q686" s="41"/>
    </row>
    <row r="687" spans="1:17" ht="15.75" customHeight="1">
      <c r="A687" s="33" t="s">
        <v>27</v>
      </c>
      <c r="B687" s="33">
        <v>1128299</v>
      </c>
      <c r="C687" s="34">
        <v>44379</v>
      </c>
      <c r="D687" s="33" t="s">
        <v>28</v>
      </c>
      <c r="E687" s="33" t="s">
        <v>44</v>
      </c>
      <c r="F687" s="33" t="s">
        <v>45</v>
      </c>
      <c r="G687" s="33" t="s">
        <v>18</v>
      </c>
      <c r="H687" s="35">
        <v>0.85000000000000009</v>
      </c>
      <c r="I687" s="36">
        <v>6750</v>
      </c>
      <c r="J687" s="37">
        <f t="shared" si="4"/>
        <v>5737.5000000000009</v>
      </c>
      <c r="K687" s="37">
        <f t="shared" si="5"/>
        <v>1434.3750000000002</v>
      </c>
      <c r="L687" s="38">
        <v>0.25</v>
      </c>
      <c r="N687" s="44"/>
      <c r="O687" s="42"/>
      <c r="P687" s="39"/>
      <c r="Q687" s="41"/>
    </row>
    <row r="688" spans="1:17" ht="15.75" customHeight="1">
      <c r="A688" s="33" t="s">
        <v>27</v>
      </c>
      <c r="B688" s="33">
        <v>1128299</v>
      </c>
      <c r="C688" s="34">
        <v>44379</v>
      </c>
      <c r="D688" s="33" t="s">
        <v>28</v>
      </c>
      <c r="E688" s="33" t="s">
        <v>44</v>
      </c>
      <c r="F688" s="33" t="s">
        <v>45</v>
      </c>
      <c r="G688" s="33" t="s">
        <v>19</v>
      </c>
      <c r="H688" s="35">
        <v>0.85000000000000009</v>
      </c>
      <c r="I688" s="36">
        <v>6250</v>
      </c>
      <c r="J688" s="37">
        <f t="shared" si="4"/>
        <v>5312.5000000000009</v>
      </c>
      <c r="K688" s="37">
        <f t="shared" si="5"/>
        <v>1328.1250000000002</v>
      </c>
      <c r="L688" s="38">
        <v>0.25</v>
      </c>
      <c r="N688" s="44"/>
      <c r="O688" s="42"/>
      <c r="P688" s="39"/>
      <c r="Q688" s="41"/>
    </row>
    <row r="689" spans="1:17" ht="15.75" customHeight="1">
      <c r="A689" s="33" t="s">
        <v>27</v>
      </c>
      <c r="B689" s="33">
        <v>1128299</v>
      </c>
      <c r="C689" s="34">
        <v>44379</v>
      </c>
      <c r="D689" s="33" t="s">
        <v>28</v>
      </c>
      <c r="E689" s="33" t="s">
        <v>44</v>
      </c>
      <c r="F689" s="33" t="s">
        <v>45</v>
      </c>
      <c r="G689" s="33" t="s">
        <v>20</v>
      </c>
      <c r="H689" s="35">
        <v>0.8</v>
      </c>
      <c r="I689" s="36">
        <v>5250</v>
      </c>
      <c r="J689" s="37">
        <f t="shared" si="4"/>
        <v>4200</v>
      </c>
      <c r="K689" s="37">
        <f t="shared" si="5"/>
        <v>1260</v>
      </c>
      <c r="L689" s="38">
        <v>0.3</v>
      </c>
      <c r="N689" s="44"/>
      <c r="O689" s="42"/>
      <c r="P689" s="39"/>
      <c r="Q689" s="41"/>
    </row>
    <row r="690" spans="1:17" ht="15.75" customHeight="1">
      <c r="A690" s="33" t="s">
        <v>27</v>
      </c>
      <c r="B690" s="33">
        <v>1128299</v>
      </c>
      <c r="C690" s="34">
        <v>44379</v>
      </c>
      <c r="D690" s="33" t="s">
        <v>28</v>
      </c>
      <c r="E690" s="33" t="s">
        <v>44</v>
      </c>
      <c r="F690" s="33" t="s">
        <v>45</v>
      </c>
      <c r="G690" s="33" t="s">
        <v>21</v>
      </c>
      <c r="H690" s="35">
        <v>0.85000000000000009</v>
      </c>
      <c r="I690" s="36">
        <v>5750</v>
      </c>
      <c r="J690" s="37">
        <f t="shared" si="4"/>
        <v>4887.5000000000009</v>
      </c>
      <c r="K690" s="37">
        <f t="shared" si="5"/>
        <v>1221.8750000000002</v>
      </c>
      <c r="L690" s="38">
        <v>0.25</v>
      </c>
      <c r="N690" s="44"/>
      <c r="O690" s="42"/>
      <c r="P690" s="39"/>
      <c r="Q690" s="41"/>
    </row>
    <row r="691" spans="1:17" ht="15.75" customHeight="1">
      <c r="A691" s="33" t="s">
        <v>27</v>
      </c>
      <c r="B691" s="33">
        <v>1128299</v>
      </c>
      <c r="C691" s="34">
        <v>44379</v>
      </c>
      <c r="D691" s="33" t="s">
        <v>28</v>
      </c>
      <c r="E691" s="33" t="s">
        <v>44</v>
      </c>
      <c r="F691" s="33" t="s">
        <v>45</v>
      </c>
      <c r="G691" s="33" t="s">
        <v>22</v>
      </c>
      <c r="H691" s="35">
        <v>1</v>
      </c>
      <c r="I691" s="36">
        <v>5750</v>
      </c>
      <c r="J691" s="37">
        <f t="shared" si="4"/>
        <v>5750</v>
      </c>
      <c r="K691" s="37">
        <f t="shared" si="5"/>
        <v>1150</v>
      </c>
      <c r="L691" s="38">
        <v>0.2</v>
      </c>
      <c r="N691" s="44"/>
      <c r="O691" s="42"/>
      <c r="P691" s="39"/>
      <c r="Q691" s="41"/>
    </row>
    <row r="692" spans="1:17" ht="15.75" customHeight="1">
      <c r="A692" s="33" t="s">
        <v>27</v>
      </c>
      <c r="B692" s="33">
        <v>1128299</v>
      </c>
      <c r="C692" s="34">
        <v>44411</v>
      </c>
      <c r="D692" s="33" t="s">
        <v>28</v>
      </c>
      <c r="E692" s="33" t="s">
        <v>44</v>
      </c>
      <c r="F692" s="33" t="s">
        <v>45</v>
      </c>
      <c r="G692" s="33" t="s">
        <v>17</v>
      </c>
      <c r="H692" s="35">
        <v>0.85000000000000009</v>
      </c>
      <c r="I692" s="36">
        <v>7750</v>
      </c>
      <c r="J692" s="37">
        <f t="shared" si="4"/>
        <v>6587.5000000000009</v>
      </c>
      <c r="K692" s="37">
        <f t="shared" si="5"/>
        <v>1976.2500000000002</v>
      </c>
      <c r="L692" s="38">
        <v>0.3</v>
      </c>
      <c r="N692" s="44"/>
      <c r="O692" s="42"/>
      <c r="P692" s="39"/>
      <c r="Q692" s="41"/>
    </row>
    <row r="693" spans="1:17" ht="15.75" customHeight="1">
      <c r="A693" s="33" t="s">
        <v>27</v>
      </c>
      <c r="B693" s="33">
        <v>1128299</v>
      </c>
      <c r="C693" s="34">
        <v>44411</v>
      </c>
      <c r="D693" s="33" t="s">
        <v>28</v>
      </c>
      <c r="E693" s="33" t="s">
        <v>44</v>
      </c>
      <c r="F693" s="33" t="s">
        <v>45</v>
      </c>
      <c r="G693" s="33" t="s">
        <v>18</v>
      </c>
      <c r="H693" s="35">
        <v>0.80000000000000016</v>
      </c>
      <c r="I693" s="36">
        <v>7500</v>
      </c>
      <c r="J693" s="37">
        <f t="shared" si="4"/>
        <v>6000.0000000000009</v>
      </c>
      <c r="K693" s="37">
        <f t="shared" si="5"/>
        <v>1500.0000000000002</v>
      </c>
      <c r="L693" s="38">
        <v>0.25</v>
      </c>
      <c r="N693" s="44"/>
      <c r="O693" s="42"/>
      <c r="P693" s="39"/>
      <c r="Q693" s="41"/>
    </row>
    <row r="694" spans="1:17" ht="15.75" customHeight="1">
      <c r="A694" s="33" t="s">
        <v>27</v>
      </c>
      <c r="B694" s="33">
        <v>1128299</v>
      </c>
      <c r="C694" s="34">
        <v>44411</v>
      </c>
      <c r="D694" s="33" t="s">
        <v>28</v>
      </c>
      <c r="E694" s="33" t="s">
        <v>44</v>
      </c>
      <c r="F694" s="33" t="s">
        <v>45</v>
      </c>
      <c r="G694" s="33" t="s">
        <v>19</v>
      </c>
      <c r="H694" s="35">
        <v>0.75000000000000011</v>
      </c>
      <c r="I694" s="36">
        <v>6250</v>
      </c>
      <c r="J694" s="37">
        <f t="shared" si="4"/>
        <v>4687.5000000000009</v>
      </c>
      <c r="K694" s="37">
        <f t="shared" si="5"/>
        <v>1171.8750000000002</v>
      </c>
      <c r="L694" s="38">
        <v>0.25</v>
      </c>
      <c r="N694" s="44"/>
      <c r="O694" s="42"/>
      <c r="P694" s="39"/>
      <c r="Q694" s="41"/>
    </row>
    <row r="695" spans="1:17" ht="15.75" customHeight="1">
      <c r="A695" s="33" t="s">
        <v>27</v>
      </c>
      <c r="B695" s="33">
        <v>1128299</v>
      </c>
      <c r="C695" s="34">
        <v>44411</v>
      </c>
      <c r="D695" s="33" t="s">
        <v>28</v>
      </c>
      <c r="E695" s="33" t="s">
        <v>44</v>
      </c>
      <c r="F695" s="33" t="s">
        <v>45</v>
      </c>
      <c r="G695" s="33" t="s">
        <v>20</v>
      </c>
      <c r="H695" s="35">
        <v>0.75000000000000011</v>
      </c>
      <c r="I695" s="36">
        <v>5750</v>
      </c>
      <c r="J695" s="37">
        <f t="shared" si="4"/>
        <v>4312.5000000000009</v>
      </c>
      <c r="K695" s="37">
        <f t="shared" si="5"/>
        <v>1293.7500000000002</v>
      </c>
      <c r="L695" s="38">
        <v>0.3</v>
      </c>
      <c r="N695" s="44"/>
      <c r="O695" s="42"/>
      <c r="P695" s="39"/>
      <c r="Q695" s="41"/>
    </row>
    <row r="696" spans="1:17" ht="15.75" customHeight="1">
      <c r="A696" s="33" t="s">
        <v>27</v>
      </c>
      <c r="B696" s="33">
        <v>1128299</v>
      </c>
      <c r="C696" s="34">
        <v>44411</v>
      </c>
      <c r="D696" s="33" t="s">
        <v>28</v>
      </c>
      <c r="E696" s="33" t="s">
        <v>44</v>
      </c>
      <c r="F696" s="33" t="s">
        <v>45</v>
      </c>
      <c r="G696" s="33" t="s">
        <v>21</v>
      </c>
      <c r="H696" s="35">
        <v>0.75</v>
      </c>
      <c r="I696" s="36">
        <v>5750</v>
      </c>
      <c r="J696" s="37">
        <f t="shared" si="4"/>
        <v>4312.5</v>
      </c>
      <c r="K696" s="37">
        <f t="shared" si="5"/>
        <v>1078.125</v>
      </c>
      <c r="L696" s="38">
        <v>0.25</v>
      </c>
      <c r="N696" s="44"/>
      <c r="O696" s="42"/>
      <c r="P696" s="39"/>
      <c r="Q696" s="41"/>
    </row>
    <row r="697" spans="1:17" ht="15.75" customHeight="1">
      <c r="A697" s="33" t="s">
        <v>27</v>
      </c>
      <c r="B697" s="33">
        <v>1128299</v>
      </c>
      <c r="C697" s="34">
        <v>44411</v>
      </c>
      <c r="D697" s="33" t="s">
        <v>28</v>
      </c>
      <c r="E697" s="33" t="s">
        <v>44</v>
      </c>
      <c r="F697" s="33" t="s">
        <v>45</v>
      </c>
      <c r="G697" s="33" t="s">
        <v>22</v>
      </c>
      <c r="H697" s="35">
        <v>0.8</v>
      </c>
      <c r="I697" s="36">
        <v>4000</v>
      </c>
      <c r="J697" s="37">
        <f t="shared" si="4"/>
        <v>3200</v>
      </c>
      <c r="K697" s="37">
        <f t="shared" si="5"/>
        <v>640</v>
      </c>
      <c r="L697" s="38">
        <v>0.2</v>
      </c>
      <c r="N697" s="44"/>
      <c r="O697" s="42"/>
      <c r="P697" s="39"/>
      <c r="Q697" s="41"/>
    </row>
    <row r="698" spans="1:17" ht="15.75" customHeight="1">
      <c r="A698" s="33" t="s">
        <v>27</v>
      </c>
      <c r="B698" s="33">
        <v>1128299</v>
      </c>
      <c r="C698" s="34">
        <v>44443</v>
      </c>
      <c r="D698" s="33" t="s">
        <v>28</v>
      </c>
      <c r="E698" s="33" t="s">
        <v>44</v>
      </c>
      <c r="F698" s="33" t="s">
        <v>45</v>
      </c>
      <c r="G698" s="33" t="s">
        <v>17</v>
      </c>
      <c r="H698" s="35">
        <v>0.70000000000000018</v>
      </c>
      <c r="I698" s="36">
        <v>6000</v>
      </c>
      <c r="J698" s="37">
        <f t="shared" si="4"/>
        <v>4200.0000000000009</v>
      </c>
      <c r="K698" s="37">
        <f t="shared" si="5"/>
        <v>1260.0000000000002</v>
      </c>
      <c r="L698" s="38">
        <v>0.3</v>
      </c>
      <c r="N698" s="44"/>
      <c r="O698" s="42"/>
      <c r="P698" s="39"/>
      <c r="Q698" s="41"/>
    </row>
    <row r="699" spans="1:17" ht="15.75" customHeight="1">
      <c r="A699" s="33" t="s">
        <v>27</v>
      </c>
      <c r="B699" s="33">
        <v>1128299</v>
      </c>
      <c r="C699" s="34">
        <v>44443</v>
      </c>
      <c r="D699" s="33" t="s">
        <v>28</v>
      </c>
      <c r="E699" s="33" t="s">
        <v>44</v>
      </c>
      <c r="F699" s="33" t="s">
        <v>45</v>
      </c>
      <c r="G699" s="33" t="s">
        <v>18</v>
      </c>
      <c r="H699" s="35">
        <v>0.75000000000000022</v>
      </c>
      <c r="I699" s="36">
        <v>6000</v>
      </c>
      <c r="J699" s="37">
        <f t="shared" si="4"/>
        <v>4500.0000000000009</v>
      </c>
      <c r="K699" s="37">
        <f t="shared" si="5"/>
        <v>1125.0000000000002</v>
      </c>
      <c r="L699" s="38">
        <v>0.25</v>
      </c>
      <c r="N699" s="44"/>
      <c r="O699" s="42"/>
      <c r="P699" s="39"/>
      <c r="Q699" s="41"/>
    </row>
    <row r="700" spans="1:17" ht="15.75" customHeight="1">
      <c r="A700" s="33" t="s">
        <v>27</v>
      </c>
      <c r="B700" s="33">
        <v>1128299</v>
      </c>
      <c r="C700" s="34">
        <v>44443</v>
      </c>
      <c r="D700" s="33" t="s">
        <v>28</v>
      </c>
      <c r="E700" s="33" t="s">
        <v>44</v>
      </c>
      <c r="F700" s="33" t="s">
        <v>45</v>
      </c>
      <c r="G700" s="33" t="s">
        <v>19</v>
      </c>
      <c r="H700" s="35">
        <v>0.70000000000000018</v>
      </c>
      <c r="I700" s="36">
        <v>4500</v>
      </c>
      <c r="J700" s="37">
        <f t="shared" si="4"/>
        <v>3150.0000000000009</v>
      </c>
      <c r="K700" s="37">
        <f t="shared" si="5"/>
        <v>787.50000000000023</v>
      </c>
      <c r="L700" s="38">
        <v>0.25</v>
      </c>
      <c r="N700" s="44"/>
      <c r="O700" s="42"/>
      <c r="P700" s="39"/>
      <c r="Q700" s="41"/>
    </row>
    <row r="701" spans="1:17" ht="15.75" customHeight="1">
      <c r="A701" s="33" t="s">
        <v>27</v>
      </c>
      <c r="B701" s="33">
        <v>1128299</v>
      </c>
      <c r="C701" s="34">
        <v>44443</v>
      </c>
      <c r="D701" s="33" t="s">
        <v>28</v>
      </c>
      <c r="E701" s="33" t="s">
        <v>44</v>
      </c>
      <c r="F701" s="33" t="s">
        <v>45</v>
      </c>
      <c r="G701" s="33" t="s">
        <v>20</v>
      </c>
      <c r="H701" s="35">
        <v>0.70000000000000018</v>
      </c>
      <c r="I701" s="36">
        <v>4000</v>
      </c>
      <c r="J701" s="37">
        <f t="shared" si="4"/>
        <v>2800.0000000000009</v>
      </c>
      <c r="K701" s="37">
        <f t="shared" si="5"/>
        <v>840.00000000000023</v>
      </c>
      <c r="L701" s="38">
        <v>0.3</v>
      </c>
      <c r="N701" s="44"/>
      <c r="O701" s="42"/>
      <c r="P701" s="39"/>
      <c r="Q701" s="41"/>
    </row>
    <row r="702" spans="1:17" ht="15.75" customHeight="1">
      <c r="A702" s="33" t="s">
        <v>27</v>
      </c>
      <c r="B702" s="33">
        <v>1128299</v>
      </c>
      <c r="C702" s="34">
        <v>44443</v>
      </c>
      <c r="D702" s="33" t="s">
        <v>28</v>
      </c>
      <c r="E702" s="33" t="s">
        <v>44</v>
      </c>
      <c r="F702" s="33" t="s">
        <v>45</v>
      </c>
      <c r="G702" s="33" t="s">
        <v>21</v>
      </c>
      <c r="H702" s="35">
        <v>0.80000000000000016</v>
      </c>
      <c r="I702" s="36">
        <v>4250</v>
      </c>
      <c r="J702" s="37">
        <f t="shared" si="4"/>
        <v>3400.0000000000005</v>
      </c>
      <c r="K702" s="37">
        <f t="shared" si="5"/>
        <v>850.00000000000011</v>
      </c>
      <c r="L702" s="38">
        <v>0.25</v>
      </c>
      <c r="N702" s="44"/>
      <c r="O702" s="42"/>
      <c r="P702" s="39"/>
      <c r="Q702" s="41"/>
    </row>
    <row r="703" spans="1:17" ht="15.75" customHeight="1">
      <c r="A703" s="33" t="s">
        <v>27</v>
      </c>
      <c r="B703" s="33">
        <v>1128299</v>
      </c>
      <c r="C703" s="34">
        <v>44443</v>
      </c>
      <c r="D703" s="33" t="s">
        <v>28</v>
      </c>
      <c r="E703" s="33" t="s">
        <v>44</v>
      </c>
      <c r="F703" s="33" t="s">
        <v>45</v>
      </c>
      <c r="G703" s="33" t="s">
        <v>22</v>
      </c>
      <c r="H703" s="35">
        <v>0.65</v>
      </c>
      <c r="I703" s="36">
        <v>4500</v>
      </c>
      <c r="J703" s="37">
        <f t="shared" si="4"/>
        <v>2925</v>
      </c>
      <c r="K703" s="37">
        <f t="shared" si="5"/>
        <v>585</v>
      </c>
      <c r="L703" s="38">
        <v>0.2</v>
      </c>
      <c r="N703" s="44"/>
      <c r="O703" s="42"/>
      <c r="P703" s="39"/>
      <c r="Q703" s="41"/>
    </row>
    <row r="704" spans="1:17" ht="15.75" customHeight="1">
      <c r="A704" s="33" t="s">
        <v>27</v>
      </c>
      <c r="B704" s="33">
        <v>1128299</v>
      </c>
      <c r="C704" s="34">
        <v>44472</v>
      </c>
      <c r="D704" s="33" t="s">
        <v>28</v>
      </c>
      <c r="E704" s="33" t="s">
        <v>44</v>
      </c>
      <c r="F704" s="33" t="s">
        <v>45</v>
      </c>
      <c r="G704" s="33" t="s">
        <v>17</v>
      </c>
      <c r="H704" s="35">
        <v>0.60000000000000009</v>
      </c>
      <c r="I704" s="36">
        <v>5500</v>
      </c>
      <c r="J704" s="37">
        <f t="shared" si="4"/>
        <v>3300.0000000000005</v>
      </c>
      <c r="K704" s="37">
        <f t="shared" si="5"/>
        <v>990.00000000000011</v>
      </c>
      <c r="L704" s="38">
        <v>0.3</v>
      </c>
      <c r="N704" s="44"/>
      <c r="O704" s="42"/>
      <c r="P704" s="39"/>
      <c r="Q704" s="41"/>
    </row>
    <row r="705" spans="1:17" ht="15.75" customHeight="1">
      <c r="A705" s="33" t="s">
        <v>27</v>
      </c>
      <c r="B705" s="33">
        <v>1128299</v>
      </c>
      <c r="C705" s="34">
        <v>44472</v>
      </c>
      <c r="D705" s="33" t="s">
        <v>28</v>
      </c>
      <c r="E705" s="33" t="s">
        <v>44</v>
      </c>
      <c r="F705" s="33" t="s">
        <v>45</v>
      </c>
      <c r="G705" s="33" t="s">
        <v>18</v>
      </c>
      <c r="H705" s="35">
        <v>0.65000000000000013</v>
      </c>
      <c r="I705" s="36">
        <v>5500</v>
      </c>
      <c r="J705" s="37">
        <f t="shared" si="4"/>
        <v>3575.0000000000009</v>
      </c>
      <c r="K705" s="37">
        <f t="shared" si="5"/>
        <v>893.75000000000023</v>
      </c>
      <c r="L705" s="38">
        <v>0.25</v>
      </c>
      <c r="N705" s="44"/>
      <c r="O705" s="42"/>
      <c r="P705" s="39"/>
      <c r="Q705" s="41"/>
    </row>
    <row r="706" spans="1:17" ht="15.75" customHeight="1">
      <c r="A706" s="33" t="s">
        <v>27</v>
      </c>
      <c r="B706" s="33">
        <v>1128299</v>
      </c>
      <c r="C706" s="34">
        <v>44472</v>
      </c>
      <c r="D706" s="33" t="s">
        <v>28</v>
      </c>
      <c r="E706" s="33" t="s">
        <v>44</v>
      </c>
      <c r="F706" s="33" t="s">
        <v>45</v>
      </c>
      <c r="G706" s="33" t="s">
        <v>19</v>
      </c>
      <c r="H706" s="35">
        <v>0.60000000000000009</v>
      </c>
      <c r="I706" s="36">
        <v>3750</v>
      </c>
      <c r="J706" s="37">
        <f t="shared" si="4"/>
        <v>2250.0000000000005</v>
      </c>
      <c r="K706" s="37">
        <f t="shared" si="5"/>
        <v>562.50000000000011</v>
      </c>
      <c r="L706" s="38">
        <v>0.25</v>
      </c>
      <c r="N706" s="44"/>
      <c r="O706" s="42"/>
      <c r="P706" s="39"/>
      <c r="Q706" s="41"/>
    </row>
    <row r="707" spans="1:17" ht="15.75" customHeight="1">
      <c r="A707" s="33" t="s">
        <v>27</v>
      </c>
      <c r="B707" s="33">
        <v>1128299</v>
      </c>
      <c r="C707" s="34">
        <v>44472</v>
      </c>
      <c r="D707" s="33" t="s">
        <v>28</v>
      </c>
      <c r="E707" s="33" t="s">
        <v>44</v>
      </c>
      <c r="F707" s="33" t="s">
        <v>45</v>
      </c>
      <c r="G707" s="33" t="s">
        <v>20</v>
      </c>
      <c r="H707" s="35">
        <v>0.60000000000000009</v>
      </c>
      <c r="I707" s="36">
        <v>3500</v>
      </c>
      <c r="J707" s="37">
        <f t="shared" si="4"/>
        <v>2100.0000000000005</v>
      </c>
      <c r="K707" s="37">
        <f t="shared" si="5"/>
        <v>630.00000000000011</v>
      </c>
      <c r="L707" s="38">
        <v>0.3</v>
      </c>
      <c r="N707" s="44"/>
      <c r="O707" s="42"/>
      <c r="P707" s="39"/>
      <c r="Q707" s="41"/>
    </row>
    <row r="708" spans="1:17" ht="15.75" customHeight="1">
      <c r="A708" s="33" t="s">
        <v>27</v>
      </c>
      <c r="B708" s="33">
        <v>1128299</v>
      </c>
      <c r="C708" s="34">
        <v>44472</v>
      </c>
      <c r="D708" s="33" t="s">
        <v>28</v>
      </c>
      <c r="E708" s="33" t="s">
        <v>44</v>
      </c>
      <c r="F708" s="33" t="s">
        <v>45</v>
      </c>
      <c r="G708" s="33" t="s">
        <v>21</v>
      </c>
      <c r="H708" s="35">
        <v>0.70000000000000007</v>
      </c>
      <c r="I708" s="36">
        <v>3250</v>
      </c>
      <c r="J708" s="37">
        <f t="shared" si="4"/>
        <v>2275</v>
      </c>
      <c r="K708" s="37">
        <f t="shared" si="5"/>
        <v>568.75</v>
      </c>
      <c r="L708" s="38">
        <v>0.25</v>
      </c>
      <c r="N708" s="44"/>
      <c r="O708" s="42"/>
      <c r="P708" s="39"/>
      <c r="Q708" s="41"/>
    </row>
    <row r="709" spans="1:17" ht="15.75" customHeight="1">
      <c r="A709" s="33" t="s">
        <v>27</v>
      </c>
      <c r="B709" s="33">
        <v>1128299</v>
      </c>
      <c r="C709" s="34">
        <v>44472</v>
      </c>
      <c r="D709" s="33" t="s">
        <v>28</v>
      </c>
      <c r="E709" s="33" t="s">
        <v>44</v>
      </c>
      <c r="F709" s="33" t="s">
        <v>45</v>
      </c>
      <c r="G709" s="33" t="s">
        <v>22</v>
      </c>
      <c r="H709" s="35">
        <v>0.75000000000000011</v>
      </c>
      <c r="I709" s="36">
        <v>3750</v>
      </c>
      <c r="J709" s="37">
        <f t="shared" si="4"/>
        <v>2812.5000000000005</v>
      </c>
      <c r="K709" s="37">
        <f t="shared" si="5"/>
        <v>562.50000000000011</v>
      </c>
      <c r="L709" s="38">
        <v>0.2</v>
      </c>
      <c r="N709" s="44"/>
      <c r="O709" s="42"/>
      <c r="P709" s="39"/>
      <c r="Q709" s="41"/>
    </row>
    <row r="710" spans="1:17" ht="15.75" customHeight="1">
      <c r="A710" s="33" t="s">
        <v>27</v>
      </c>
      <c r="B710" s="33">
        <v>1128299</v>
      </c>
      <c r="C710" s="34">
        <v>44503</v>
      </c>
      <c r="D710" s="33" t="s">
        <v>28</v>
      </c>
      <c r="E710" s="33" t="s">
        <v>44</v>
      </c>
      <c r="F710" s="33" t="s">
        <v>45</v>
      </c>
      <c r="G710" s="33" t="s">
        <v>17</v>
      </c>
      <c r="H710" s="35">
        <v>0.60000000000000009</v>
      </c>
      <c r="I710" s="36">
        <v>6000</v>
      </c>
      <c r="J710" s="37">
        <f t="shared" si="4"/>
        <v>3600.0000000000005</v>
      </c>
      <c r="K710" s="37">
        <f t="shared" si="5"/>
        <v>1080</v>
      </c>
      <c r="L710" s="38">
        <v>0.3</v>
      </c>
      <c r="N710" s="44"/>
      <c r="O710" s="42"/>
      <c r="P710" s="39"/>
      <c r="Q710" s="41"/>
    </row>
    <row r="711" spans="1:17" ht="15.75" customHeight="1">
      <c r="A711" s="33" t="s">
        <v>27</v>
      </c>
      <c r="B711" s="33">
        <v>1128299</v>
      </c>
      <c r="C711" s="34">
        <v>44503</v>
      </c>
      <c r="D711" s="33" t="s">
        <v>28</v>
      </c>
      <c r="E711" s="33" t="s">
        <v>44</v>
      </c>
      <c r="F711" s="33" t="s">
        <v>45</v>
      </c>
      <c r="G711" s="33" t="s">
        <v>18</v>
      </c>
      <c r="H711" s="35">
        <v>0.65000000000000013</v>
      </c>
      <c r="I711" s="36">
        <v>6250</v>
      </c>
      <c r="J711" s="37">
        <f t="shared" si="4"/>
        <v>4062.5000000000009</v>
      </c>
      <c r="K711" s="37">
        <f t="shared" si="5"/>
        <v>1015.6250000000002</v>
      </c>
      <c r="L711" s="38">
        <v>0.25</v>
      </c>
      <c r="N711" s="44"/>
      <c r="O711" s="42"/>
      <c r="P711" s="39"/>
      <c r="Q711" s="41"/>
    </row>
    <row r="712" spans="1:17" ht="15.75" customHeight="1">
      <c r="A712" s="33" t="s">
        <v>27</v>
      </c>
      <c r="B712" s="33">
        <v>1128299</v>
      </c>
      <c r="C712" s="34">
        <v>44503</v>
      </c>
      <c r="D712" s="33" t="s">
        <v>28</v>
      </c>
      <c r="E712" s="33" t="s">
        <v>44</v>
      </c>
      <c r="F712" s="33" t="s">
        <v>45</v>
      </c>
      <c r="G712" s="33" t="s">
        <v>19</v>
      </c>
      <c r="H712" s="35">
        <v>0.60000000000000009</v>
      </c>
      <c r="I712" s="36">
        <v>4750</v>
      </c>
      <c r="J712" s="37">
        <f t="shared" si="4"/>
        <v>2850.0000000000005</v>
      </c>
      <c r="K712" s="37">
        <f t="shared" si="5"/>
        <v>712.50000000000011</v>
      </c>
      <c r="L712" s="38">
        <v>0.25</v>
      </c>
      <c r="N712" s="44"/>
      <c r="O712" s="42"/>
      <c r="P712" s="39"/>
      <c r="Q712" s="41"/>
    </row>
    <row r="713" spans="1:17" ht="15.75" customHeight="1">
      <c r="A713" s="33" t="s">
        <v>27</v>
      </c>
      <c r="B713" s="33">
        <v>1128299</v>
      </c>
      <c r="C713" s="34">
        <v>44503</v>
      </c>
      <c r="D713" s="33" t="s">
        <v>28</v>
      </c>
      <c r="E713" s="33" t="s">
        <v>44</v>
      </c>
      <c r="F713" s="33" t="s">
        <v>45</v>
      </c>
      <c r="G713" s="33" t="s">
        <v>20</v>
      </c>
      <c r="H713" s="35">
        <v>0.70000000000000018</v>
      </c>
      <c r="I713" s="36">
        <v>4500</v>
      </c>
      <c r="J713" s="37">
        <f t="shared" si="4"/>
        <v>3150.0000000000009</v>
      </c>
      <c r="K713" s="37">
        <f t="shared" si="5"/>
        <v>945.00000000000023</v>
      </c>
      <c r="L713" s="38">
        <v>0.3</v>
      </c>
      <c r="N713" s="44"/>
      <c r="O713" s="42"/>
      <c r="P713" s="39"/>
      <c r="Q713" s="41"/>
    </row>
    <row r="714" spans="1:17" ht="15.75" customHeight="1">
      <c r="A714" s="33" t="s">
        <v>27</v>
      </c>
      <c r="B714" s="33">
        <v>1128299</v>
      </c>
      <c r="C714" s="34">
        <v>44503</v>
      </c>
      <c r="D714" s="33" t="s">
        <v>28</v>
      </c>
      <c r="E714" s="33" t="s">
        <v>44</v>
      </c>
      <c r="F714" s="33" t="s">
        <v>45</v>
      </c>
      <c r="G714" s="33" t="s">
        <v>21</v>
      </c>
      <c r="H714" s="35">
        <v>0.90000000000000013</v>
      </c>
      <c r="I714" s="36">
        <v>4250</v>
      </c>
      <c r="J714" s="37">
        <f t="shared" si="4"/>
        <v>3825.0000000000005</v>
      </c>
      <c r="K714" s="37">
        <f t="shared" si="5"/>
        <v>956.25000000000011</v>
      </c>
      <c r="L714" s="38">
        <v>0.25</v>
      </c>
      <c r="N714" s="44"/>
      <c r="O714" s="42"/>
      <c r="P714" s="39"/>
      <c r="Q714" s="41"/>
    </row>
    <row r="715" spans="1:17" ht="15.75" customHeight="1">
      <c r="A715" s="33" t="s">
        <v>27</v>
      </c>
      <c r="B715" s="33">
        <v>1128299</v>
      </c>
      <c r="C715" s="34">
        <v>44503</v>
      </c>
      <c r="D715" s="33" t="s">
        <v>28</v>
      </c>
      <c r="E715" s="33" t="s">
        <v>44</v>
      </c>
      <c r="F715" s="33" t="s">
        <v>45</v>
      </c>
      <c r="G715" s="33" t="s">
        <v>22</v>
      </c>
      <c r="H715" s="35">
        <v>0.95000000000000018</v>
      </c>
      <c r="I715" s="36">
        <v>5500</v>
      </c>
      <c r="J715" s="37">
        <f t="shared" si="4"/>
        <v>5225.0000000000009</v>
      </c>
      <c r="K715" s="37">
        <f t="shared" si="5"/>
        <v>1045.0000000000002</v>
      </c>
      <c r="L715" s="38">
        <v>0.2</v>
      </c>
      <c r="N715" s="44"/>
      <c r="O715" s="42"/>
      <c r="P715" s="39"/>
      <c r="Q715" s="41"/>
    </row>
    <row r="716" spans="1:17" ht="15.75" customHeight="1">
      <c r="A716" s="33" t="s">
        <v>27</v>
      </c>
      <c r="B716" s="33">
        <v>1128299</v>
      </c>
      <c r="C716" s="34">
        <v>44532</v>
      </c>
      <c r="D716" s="33" t="s">
        <v>28</v>
      </c>
      <c r="E716" s="33" t="s">
        <v>44</v>
      </c>
      <c r="F716" s="33" t="s">
        <v>45</v>
      </c>
      <c r="G716" s="33" t="s">
        <v>17</v>
      </c>
      <c r="H716" s="35">
        <v>0.80000000000000016</v>
      </c>
      <c r="I716" s="36">
        <v>7500</v>
      </c>
      <c r="J716" s="37">
        <f t="shared" si="4"/>
        <v>6000.0000000000009</v>
      </c>
      <c r="K716" s="37">
        <f t="shared" si="5"/>
        <v>1800.0000000000002</v>
      </c>
      <c r="L716" s="38">
        <v>0.3</v>
      </c>
      <c r="N716" s="44"/>
      <c r="O716" s="42"/>
      <c r="P716" s="39"/>
      <c r="Q716" s="41"/>
    </row>
    <row r="717" spans="1:17" ht="15.75" customHeight="1">
      <c r="A717" s="33" t="s">
        <v>27</v>
      </c>
      <c r="B717" s="33">
        <v>1128299</v>
      </c>
      <c r="C717" s="34">
        <v>44532</v>
      </c>
      <c r="D717" s="33" t="s">
        <v>28</v>
      </c>
      <c r="E717" s="33" t="s">
        <v>44</v>
      </c>
      <c r="F717" s="33" t="s">
        <v>45</v>
      </c>
      <c r="G717" s="33" t="s">
        <v>18</v>
      </c>
      <c r="H717" s="35">
        <v>0.8500000000000002</v>
      </c>
      <c r="I717" s="36">
        <v>7500</v>
      </c>
      <c r="J717" s="37">
        <f t="shared" si="4"/>
        <v>6375.0000000000018</v>
      </c>
      <c r="K717" s="37">
        <f t="shared" si="5"/>
        <v>1593.7500000000005</v>
      </c>
      <c r="L717" s="38">
        <v>0.25</v>
      </c>
      <c r="N717" s="44"/>
      <c r="O717" s="42"/>
      <c r="P717" s="39"/>
      <c r="Q717" s="41"/>
    </row>
    <row r="718" spans="1:17" ht="15.75" customHeight="1">
      <c r="A718" s="33" t="s">
        <v>27</v>
      </c>
      <c r="B718" s="33">
        <v>1128299</v>
      </c>
      <c r="C718" s="34">
        <v>44532</v>
      </c>
      <c r="D718" s="33" t="s">
        <v>28</v>
      </c>
      <c r="E718" s="33" t="s">
        <v>44</v>
      </c>
      <c r="F718" s="33" t="s">
        <v>45</v>
      </c>
      <c r="G718" s="33" t="s">
        <v>19</v>
      </c>
      <c r="H718" s="35">
        <v>0.80000000000000016</v>
      </c>
      <c r="I718" s="36">
        <v>5500</v>
      </c>
      <c r="J718" s="37">
        <f t="shared" si="4"/>
        <v>4400.0000000000009</v>
      </c>
      <c r="K718" s="37">
        <f t="shared" si="5"/>
        <v>1100.0000000000002</v>
      </c>
      <c r="L718" s="38">
        <v>0.25</v>
      </c>
      <c r="N718" s="44"/>
      <c r="O718" s="42"/>
      <c r="P718" s="39"/>
      <c r="Q718" s="41"/>
    </row>
    <row r="719" spans="1:17" ht="15.75" customHeight="1">
      <c r="A719" s="33" t="s">
        <v>27</v>
      </c>
      <c r="B719" s="33">
        <v>1128299</v>
      </c>
      <c r="C719" s="34">
        <v>44532</v>
      </c>
      <c r="D719" s="33" t="s">
        <v>28</v>
      </c>
      <c r="E719" s="33" t="s">
        <v>44</v>
      </c>
      <c r="F719" s="33" t="s">
        <v>45</v>
      </c>
      <c r="G719" s="33" t="s">
        <v>20</v>
      </c>
      <c r="H719" s="35">
        <v>0.80000000000000016</v>
      </c>
      <c r="I719" s="36">
        <v>5500</v>
      </c>
      <c r="J719" s="37">
        <f t="shared" si="4"/>
        <v>4400.0000000000009</v>
      </c>
      <c r="K719" s="37">
        <f t="shared" si="5"/>
        <v>1320.0000000000002</v>
      </c>
      <c r="L719" s="38">
        <v>0.3</v>
      </c>
      <c r="N719" s="44"/>
      <c r="O719" s="42"/>
      <c r="P719" s="39"/>
      <c r="Q719" s="41"/>
    </row>
    <row r="720" spans="1:17" ht="15.75" customHeight="1">
      <c r="A720" s="33" t="s">
        <v>27</v>
      </c>
      <c r="B720" s="33">
        <v>1128299</v>
      </c>
      <c r="C720" s="34">
        <v>44532</v>
      </c>
      <c r="D720" s="33" t="s">
        <v>28</v>
      </c>
      <c r="E720" s="33" t="s">
        <v>44</v>
      </c>
      <c r="F720" s="33" t="s">
        <v>45</v>
      </c>
      <c r="G720" s="33" t="s">
        <v>21</v>
      </c>
      <c r="H720" s="35">
        <v>0.90000000000000013</v>
      </c>
      <c r="I720" s="36">
        <v>4750</v>
      </c>
      <c r="J720" s="37">
        <f t="shared" si="4"/>
        <v>4275.0000000000009</v>
      </c>
      <c r="K720" s="37">
        <f t="shared" si="5"/>
        <v>1068.7500000000002</v>
      </c>
      <c r="L720" s="38">
        <v>0.25</v>
      </c>
      <c r="N720" s="44"/>
      <c r="O720" s="42"/>
      <c r="P720" s="39"/>
      <c r="Q720" s="41"/>
    </row>
    <row r="721" spans="1:17" ht="15.75" customHeight="1">
      <c r="A721" s="33" t="s">
        <v>27</v>
      </c>
      <c r="B721" s="33">
        <v>1128299</v>
      </c>
      <c r="C721" s="34">
        <v>44532</v>
      </c>
      <c r="D721" s="33" t="s">
        <v>28</v>
      </c>
      <c r="E721" s="33" t="s">
        <v>44</v>
      </c>
      <c r="F721" s="33" t="s">
        <v>45</v>
      </c>
      <c r="G721" s="33" t="s">
        <v>22</v>
      </c>
      <c r="H721" s="35">
        <v>0.95000000000000018</v>
      </c>
      <c r="I721" s="36">
        <v>5750</v>
      </c>
      <c r="J721" s="37">
        <f t="shared" si="4"/>
        <v>5462.5000000000009</v>
      </c>
      <c r="K721" s="37">
        <f t="shared" si="5"/>
        <v>1092.5000000000002</v>
      </c>
      <c r="L721" s="38">
        <v>0.2</v>
      </c>
      <c r="N721" s="44"/>
      <c r="O721" s="42"/>
      <c r="P721" s="39"/>
      <c r="Q721" s="41"/>
    </row>
    <row r="722" spans="1:17" ht="15.75" customHeight="1">
      <c r="A722" s="33" t="s">
        <v>14</v>
      </c>
      <c r="B722" s="33">
        <v>1185732</v>
      </c>
      <c r="C722" s="34">
        <v>44208</v>
      </c>
      <c r="D722" s="33" t="s">
        <v>46</v>
      </c>
      <c r="E722" s="33" t="s">
        <v>47</v>
      </c>
      <c r="F722" s="33" t="s">
        <v>48</v>
      </c>
      <c r="G722" s="33" t="s">
        <v>17</v>
      </c>
      <c r="H722" s="35">
        <v>0.45</v>
      </c>
      <c r="I722" s="36">
        <v>10500</v>
      </c>
      <c r="J722" s="37">
        <f t="shared" si="4"/>
        <v>4725</v>
      </c>
      <c r="K722" s="37">
        <f t="shared" si="5"/>
        <v>2126.25</v>
      </c>
      <c r="L722" s="38">
        <v>0.45</v>
      </c>
      <c r="N722" s="39"/>
      <c r="O722" s="45">
        <f>[1]Data!$H722+0.05</f>
        <v>0.5</v>
      </c>
      <c r="P722" s="39"/>
      <c r="Q722" s="41"/>
    </row>
    <row r="723" spans="1:17" ht="15.75" customHeight="1">
      <c r="A723" s="33" t="s">
        <v>14</v>
      </c>
      <c r="B723" s="33">
        <v>1185732</v>
      </c>
      <c r="C723" s="34">
        <v>44208</v>
      </c>
      <c r="D723" s="33" t="s">
        <v>46</v>
      </c>
      <c r="E723" s="33" t="s">
        <v>47</v>
      </c>
      <c r="F723" s="33" t="s">
        <v>48</v>
      </c>
      <c r="G723" s="33" t="s">
        <v>18</v>
      </c>
      <c r="H723" s="35">
        <v>0.45</v>
      </c>
      <c r="I723" s="36">
        <v>8500</v>
      </c>
      <c r="J723" s="37">
        <f t="shared" si="4"/>
        <v>3825</v>
      </c>
      <c r="K723" s="37">
        <f t="shared" si="5"/>
        <v>1338.75</v>
      </c>
      <c r="L723" s="38">
        <v>0.35</v>
      </c>
      <c r="N723" s="39"/>
      <c r="O723" s="45">
        <f>[1]Data!$H723+0.05</f>
        <v>0.5</v>
      </c>
      <c r="P723" s="39"/>
      <c r="Q723" s="41"/>
    </row>
    <row r="724" spans="1:17" ht="15.75" customHeight="1">
      <c r="A724" s="33" t="s">
        <v>14</v>
      </c>
      <c r="B724" s="33">
        <v>1185732</v>
      </c>
      <c r="C724" s="34">
        <v>44208</v>
      </c>
      <c r="D724" s="33" t="s">
        <v>46</v>
      </c>
      <c r="E724" s="33" t="s">
        <v>47</v>
      </c>
      <c r="F724" s="33" t="s">
        <v>48</v>
      </c>
      <c r="G724" s="33" t="s">
        <v>19</v>
      </c>
      <c r="H724" s="35">
        <v>0.35000000000000003</v>
      </c>
      <c r="I724" s="36">
        <v>8500</v>
      </c>
      <c r="J724" s="37">
        <f t="shared" si="4"/>
        <v>2975.0000000000005</v>
      </c>
      <c r="K724" s="37">
        <f t="shared" si="5"/>
        <v>743.75000000000011</v>
      </c>
      <c r="L724" s="38">
        <v>0.25</v>
      </c>
      <c r="N724" s="39"/>
      <c r="O724" s="45">
        <f>[1]Data!$H724+0.05</f>
        <v>0.4</v>
      </c>
      <c r="P724" s="39"/>
      <c r="Q724" s="41"/>
    </row>
    <row r="725" spans="1:17" ht="15.75" customHeight="1">
      <c r="A725" s="33" t="s">
        <v>14</v>
      </c>
      <c r="B725" s="33">
        <v>1185732</v>
      </c>
      <c r="C725" s="34">
        <v>44208</v>
      </c>
      <c r="D725" s="33" t="s">
        <v>46</v>
      </c>
      <c r="E725" s="33" t="s">
        <v>47</v>
      </c>
      <c r="F725" s="33" t="s">
        <v>48</v>
      </c>
      <c r="G725" s="33" t="s">
        <v>20</v>
      </c>
      <c r="H725" s="35">
        <v>0.39999999999999997</v>
      </c>
      <c r="I725" s="36">
        <v>7000</v>
      </c>
      <c r="J725" s="37">
        <f t="shared" si="4"/>
        <v>2799.9999999999995</v>
      </c>
      <c r="K725" s="37">
        <f t="shared" si="5"/>
        <v>839.99999999999989</v>
      </c>
      <c r="L725" s="38">
        <v>0.3</v>
      </c>
      <c r="N725" s="39"/>
      <c r="O725" s="45">
        <f>[1]Data!$H725+0.05</f>
        <v>0.44999999999999996</v>
      </c>
      <c r="P725" s="39"/>
      <c r="Q725" s="41"/>
    </row>
    <row r="726" spans="1:17" ht="15.75" customHeight="1">
      <c r="A726" s="33" t="s">
        <v>14</v>
      </c>
      <c r="B726" s="33">
        <v>1185732</v>
      </c>
      <c r="C726" s="34">
        <v>44208</v>
      </c>
      <c r="D726" s="33" t="s">
        <v>46</v>
      </c>
      <c r="E726" s="33" t="s">
        <v>47</v>
      </c>
      <c r="F726" s="33" t="s">
        <v>48</v>
      </c>
      <c r="G726" s="33" t="s">
        <v>21</v>
      </c>
      <c r="H726" s="35">
        <v>0.55000000000000004</v>
      </c>
      <c r="I726" s="36">
        <v>7500</v>
      </c>
      <c r="J726" s="37">
        <f t="shared" si="4"/>
        <v>4125</v>
      </c>
      <c r="K726" s="37">
        <f t="shared" si="5"/>
        <v>1443.75</v>
      </c>
      <c r="L726" s="38">
        <v>0.35</v>
      </c>
      <c r="N726" s="39"/>
      <c r="O726" s="45">
        <f>[1]Data!$H726+0.05</f>
        <v>0.60000000000000009</v>
      </c>
      <c r="P726" s="39"/>
      <c r="Q726" s="41"/>
    </row>
    <row r="727" spans="1:17" ht="15.75" customHeight="1">
      <c r="A727" s="33" t="s">
        <v>14</v>
      </c>
      <c r="B727" s="33">
        <v>1185732</v>
      </c>
      <c r="C727" s="34">
        <v>44208</v>
      </c>
      <c r="D727" s="33" t="s">
        <v>46</v>
      </c>
      <c r="E727" s="33" t="s">
        <v>47</v>
      </c>
      <c r="F727" s="33" t="s">
        <v>48</v>
      </c>
      <c r="G727" s="33" t="s">
        <v>22</v>
      </c>
      <c r="H727" s="35">
        <v>0.45</v>
      </c>
      <c r="I727" s="36">
        <v>8500</v>
      </c>
      <c r="J727" s="37">
        <f t="shared" si="4"/>
        <v>3825</v>
      </c>
      <c r="K727" s="37">
        <f t="shared" si="5"/>
        <v>1912.5</v>
      </c>
      <c r="L727" s="38">
        <v>0.5</v>
      </c>
      <c r="N727" s="39"/>
      <c r="O727" s="45">
        <f>[1]Data!$H727+0.05</f>
        <v>0.5</v>
      </c>
      <c r="P727" s="39"/>
      <c r="Q727" s="41"/>
    </row>
    <row r="728" spans="1:17" ht="15.75" customHeight="1">
      <c r="A728" s="33" t="s">
        <v>14</v>
      </c>
      <c r="B728" s="33">
        <v>1185732</v>
      </c>
      <c r="C728" s="34">
        <v>44237</v>
      </c>
      <c r="D728" s="33" t="s">
        <v>46</v>
      </c>
      <c r="E728" s="33" t="s">
        <v>47</v>
      </c>
      <c r="F728" s="33" t="s">
        <v>48</v>
      </c>
      <c r="G728" s="33" t="s">
        <v>17</v>
      </c>
      <c r="H728" s="35">
        <v>0.45</v>
      </c>
      <c r="I728" s="36">
        <v>11000</v>
      </c>
      <c r="J728" s="37">
        <f t="shared" si="4"/>
        <v>4950</v>
      </c>
      <c r="K728" s="37">
        <f t="shared" si="5"/>
        <v>2227.5</v>
      </c>
      <c r="L728" s="38">
        <v>0.45</v>
      </c>
      <c r="N728" s="39"/>
      <c r="O728" s="45">
        <f>[1]Data!$H728+0.05</f>
        <v>0.5</v>
      </c>
      <c r="P728" s="39"/>
      <c r="Q728" s="41"/>
    </row>
    <row r="729" spans="1:17" ht="15.75" customHeight="1">
      <c r="A729" s="33" t="s">
        <v>14</v>
      </c>
      <c r="B729" s="33">
        <v>1185732</v>
      </c>
      <c r="C729" s="34">
        <v>44237</v>
      </c>
      <c r="D729" s="33" t="s">
        <v>46</v>
      </c>
      <c r="E729" s="33" t="s">
        <v>47</v>
      </c>
      <c r="F729" s="33" t="s">
        <v>48</v>
      </c>
      <c r="G729" s="33" t="s">
        <v>18</v>
      </c>
      <c r="H729" s="35">
        <v>0.45</v>
      </c>
      <c r="I729" s="36">
        <v>7500</v>
      </c>
      <c r="J729" s="37">
        <f t="shared" si="4"/>
        <v>3375</v>
      </c>
      <c r="K729" s="37">
        <f t="shared" si="5"/>
        <v>1181.25</v>
      </c>
      <c r="L729" s="38">
        <v>0.35</v>
      </c>
      <c r="N729" s="39"/>
      <c r="O729" s="45">
        <f>[1]Data!$H729+0.05</f>
        <v>0.5</v>
      </c>
      <c r="P729" s="39"/>
      <c r="Q729" s="41"/>
    </row>
    <row r="730" spans="1:17" ht="15.75" customHeight="1">
      <c r="A730" s="33" t="s">
        <v>14</v>
      </c>
      <c r="B730" s="33">
        <v>1185732</v>
      </c>
      <c r="C730" s="34">
        <v>44237</v>
      </c>
      <c r="D730" s="33" t="s">
        <v>46</v>
      </c>
      <c r="E730" s="33" t="s">
        <v>47</v>
      </c>
      <c r="F730" s="33" t="s">
        <v>48</v>
      </c>
      <c r="G730" s="33" t="s">
        <v>19</v>
      </c>
      <c r="H730" s="35">
        <v>0.35000000000000003</v>
      </c>
      <c r="I730" s="36">
        <v>8000</v>
      </c>
      <c r="J730" s="37">
        <f t="shared" si="4"/>
        <v>2800.0000000000005</v>
      </c>
      <c r="K730" s="37">
        <f t="shared" si="5"/>
        <v>700.00000000000011</v>
      </c>
      <c r="L730" s="38">
        <v>0.25</v>
      </c>
      <c r="N730" s="39"/>
      <c r="O730" s="45">
        <f>[1]Data!$H730+0.05</f>
        <v>0.4</v>
      </c>
      <c r="P730" s="39"/>
      <c r="Q730" s="41"/>
    </row>
    <row r="731" spans="1:17" ht="15.75" customHeight="1">
      <c r="A731" s="33" t="s">
        <v>14</v>
      </c>
      <c r="B731" s="33">
        <v>1185732</v>
      </c>
      <c r="C731" s="34">
        <v>44237</v>
      </c>
      <c r="D731" s="33" t="s">
        <v>46</v>
      </c>
      <c r="E731" s="33" t="s">
        <v>47</v>
      </c>
      <c r="F731" s="33" t="s">
        <v>48</v>
      </c>
      <c r="G731" s="33" t="s">
        <v>20</v>
      </c>
      <c r="H731" s="35">
        <v>0.39999999999999997</v>
      </c>
      <c r="I731" s="36">
        <v>6750</v>
      </c>
      <c r="J731" s="37">
        <f t="shared" si="4"/>
        <v>2700</v>
      </c>
      <c r="K731" s="37">
        <f t="shared" si="5"/>
        <v>810</v>
      </c>
      <c r="L731" s="38">
        <v>0.3</v>
      </c>
      <c r="N731" s="39"/>
      <c r="O731" s="45">
        <f>[1]Data!$H731+0.05</f>
        <v>0.44999999999999996</v>
      </c>
      <c r="P731" s="39"/>
      <c r="Q731" s="41"/>
    </row>
    <row r="732" spans="1:17" ht="15.75" customHeight="1">
      <c r="A732" s="33" t="s">
        <v>14</v>
      </c>
      <c r="B732" s="33">
        <v>1185732</v>
      </c>
      <c r="C732" s="34">
        <v>44237</v>
      </c>
      <c r="D732" s="33" t="s">
        <v>46</v>
      </c>
      <c r="E732" s="33" t="s">
        <v>47</v>
      </c>
      <c r="F732" s="33" t="s">
        <v>48</v>
      </c>
      <c r="G732" s="33" t="s">
        <v>21</v>
      </c>
      <c r="H732" s="35">
        <v>0.55000000000000004</v>
      </c>
      <c r="I732" s="36">
        <v>7500</v>
      </c>
      <c r="J732" s="37">
        <f t="shared" si="4"/>
        <v>4125</v>
      </c>
      <c r="K732" s="37">
        <f t="shared" si="5"/>
        <v>1443.75</v>
      </c>
      <c r="L732" s="38">
        <v>0.35</v>
      </c>
      <c r="N732" s="39"/>
      <c r="O732" s="45">
        <f>[1]Data!$H732+0.05</f>
        <v>0.60000000000000009</v>
      </c>
      <c r="P732" s="39"/>
      <c r="Q732" s="41"/>
    </row>
    <row r="733" spans="1:17" ht="15.75" customHeight="1">
      <c r="A733" s="33" t="s">
        <v>14</v>
      </c>
      <c r="B733" s="33">
        <v>1185732</v>
      </c>
      <c r="C733" s="34">
        <v>44237</v>
      </c>
      <c r="D733" s="33" t="s">
        <v>46</v>
      </c>
      <c r="E733" s="33" t="s">
        <v>47</v>
      </c>
      <c r="F733" s="33" t="s">
        <v>48</v>
      </c>
      <c r="G733" s="33" t="s">
        <v>22</v>
      </c>
      <c r="H733" s="35">
        <v>0.45</v>
      </c>
      <c r="I733" s="36">
        <v>8500</v>
      </c>
      <c r="J733" s="37">
        <f t="shared" si="4"/>
        <v>3825</v>
      </c>
      <c r="K733" s="37">
        <f t="shared" si="5"/>
        <v>1912.5</v>
      </c>
      <c r="L733" s="38">
        <v>0.5</v>
      </c>
      <c r="N733" s="39"/>
      <c r="O733" s="45">
        <f>[1]Data!$H733+0.05</f>
        <v>0.5</v>
      </c>
      <c r="P733" s="39"/>
      <c r="Q733" s="41"/>
    </row>
    <row r="734" spans="1:17" ht="15.75" customHeight="1">
      <c r="A734" s="33" t="s">
        <v>14</v>
      </c>
      <c r="B734" s="33">
        <v>1185732</v>
      </c>
      <c r="C734" s="34">
        <v>44263</v>
      </c>
      <c r="D734" s="33" t="s">
        <v>46</v>
      </c>
      <c r="E734" s="33" t="s">
        <v>47</v>
      </c>
      <c r="F734" s="33" t="s">
        <v>48</v>
      </c>
      <c r="G734" s="33" t="s">
        <v>17</v>
      </c>
      <c r="H734" s="35">
        <v>0.45</v>
      </c>
      <c r="I734" s="36">
        <v>10700</v>
      </c>
      <c r="J734" s="37">
        <f t="shared" si="4"/>
        <v>4815</v>
      </c>
      <c r="K734" s="37">
        <f t="shared" si="5"/>
        <v>2166.75</v>
      </c>
      <c r="L734" s="38">
        <v>0.45</v>
      </c>
      <c r="N734" s="39"/>
      <c r="O734" s="45">
        <f>[1]Data!$H734+0.05</f>
        <v>0.5</v>
      </c>
      <c r="P734" s="39"/>
      <c r="Q734" s="41"/>
    </row>
    <row r="735" spans="1:17" ht="15.75" customHeight="1">
      <c r="A735" s="33" t="s">
        <v>14</v>
      </c>
      <c r="B735" s="33">
        <v>1185732</v>
      </c>
      <c r="C735" s="34">
        <v>44263</v>
      </c>
      <c r="D735" s="33" t="s">
        <v>46</v>
      </c>
      <c r="E735" s="33" t="s">
        <v>47</v>
      </c>
      <c r="F735" s="33" t="s">
        <v>48</v>
      </c>
      <c r="G735" s="33" t="s">
        <v>18</v>
      </c>
      <c r="H735" s="35">
        <v>0.45</v>
      </c>
      <c r="I735" s="36">
        <v>7500</v>
      </c>
      <c r="J735" s="37">
        <f t="shared" si="4"/>
        <v>3375</v>
      </c>
      <c r="K735" s="37">
        <f t="shared" si="5"/>
        <v>1181.25</v>
      </c>
      <c r="L735" s="38">
        <v>0.35</v>
      </c>
      <c r="N735" s="39"/>
      <c r="O735" s="45">
        <f>[1]Data!$H735+0.05</f>
        <v>0.5</v>
      </c>
      <c r="P735" s="39"/>
      <c r="Q735" s="41"/>
    </row>
    <row r="736" spans="1:17" ht="15.75" customHeight="1">
      <c r="A736" s="33" t="s">
        <v>14</v>
      </c>
      <c r="B736" s="33">
        <v>1185732</v>
      </c>
      <c r="C736" s="34">
        <v>44263</v>
      </c>
      <c r="D736" s="33" t="s">
        <v>46</v>
      </c>
      <c r="E736" s="33" t="s">
        <v>47</v>
      </c>
      <c r="F736" s="33" t="s">
        <v>48</v>
      </c>
      <c r="G736" s="33" t="s">
        <v>19</v>
      </c>
      <c r="H736" s="35">
        <v>0.35000000000000003</v>
      </c>
      <c r="I736" s="36">
        <v>7750</v>
      </c>
      <c r="J736" s="37">
        <f t="shared" si="4"/>
        <v>2712.5000000000005</v>
      </c>
      <c r="K736" s="37">
        <f t="shared" si="5"/>
        <v>678.12500000000011</v>
      </c>
      <c r="L736" s="38">
        <v>0.25</v>
      </c>
      <c r="N736" s="39"/>
      <c r="O736" s="45">
        <f>[1]Data!$H736+0.05</f>
        <v>0.4</v>
      </c>
      <c r="P736" s="39"/>
      <c r="Q736" s="41"/>
    </row>
    <row r="737" spans="1:17" ht="15.75" customHeight="1">
      <c r="A737" s="33" t="s">
        <v>14</v>
      </c>
      <c r="B737" s="33">
        <v>1185732</v>
      </c>
      <c r="C737" s="34">
        <v>44263</v>
      </c>
      <c r="D737" s="33" t="s">
        <v>46</v>
      </c>
      <c r="E737" s="33" t="s">
        <v>47</v>
      </c>
      <c r="F737" s="33" t="s">
        <v>48</v>
      </c>
      <c r="G737" s="33" t="s">
        <v>20</v>
      </c>
      <c r="H737" s="35">
        <v>0.39999999999999997</v>
      </c>
      <c r="I737" s="36">
        <v>6250</v>
      </c>
      <c r="J737" s="37">
        <f t="shared" si="4"/>
        <v>2500</v>
      </c>
      <c r="K737" s="37">
        <f t="shared" si="5"/>
        <v>750</v>
      </c>
      <c r="L737" s="38">
        <v>0.3</v>
      </c>
      <c r="N737" s="39"/>
      <c r="O737" s="45">
        <f>[1]Data!$H737+0.05</f>
        <v>0.44999999999999996</v>
      </c>
      <c r="P737" s="39"/>
      <c r="Q737" s="41"/>
    </row>
    <row r="738" spans="1:17" ht="15.75" customHeight="1">
      <c r="A738" s="33" t="s">
        <v>14</v>
      </c>
      <c r="B738" s="33">
        <v>1185732</v>
      </c>
      <c r="C738" s="34">
        <v>44263</v>
      </c>
      <c r="D738" s="33" t="s">
        <v>46</v>
      </c>
      <c r="E738" s="33" t="s">
        <v>47</v>
      </c>
      <c r="F738" s="33" t="s">
        <v>48</v>
      </c>
      <c r="G738" s="33" t="s">
        <v>21</v>
      </c>
      <c r="H738" s="35">
        <v>0.55000000000000004</v>
      </c>
      <c r="I738" s="36">
        <v>6750</v>
      </c>
      <c r="J738" s="37">
        <f t="shared" si="4"/>
        <v>3712.5000000000005</v>
      </c>
      <c r="K738" s="37">
        <f t="shared" si="5"/>
        <v>1299.375</v>
      </c>
      <c r="L738" s="38">
        <v>0.35</v>
      </c>
      <c r="N738" s="39"/>
      <c r="O738" s="45">
        <f>[1]Data!$H738+0.05</f>
        <v>0.60000000000000009</v>
      </c>
      <c r="P738" s="39"/>
      <c r="Q738" s="41"/>
    </row>
    <row r="739" spans="1:17" ht="15.75" customHeight="1">
      <c r="A739" s="33" t="s">
        <v>14</v>
      </c>
      <c r="B739" s="33">
        <v>1185732</v>
      </c>
      <c r="C739" s="34">
        <v>44263</v>
      </c>
      <c r="D739" s="33" t="s">
        <v>46</v>
      </c>
      <c r="E739" s="33" t="s">
        <v>47</v>
      </c>
      <c r="F739" s="33" t="s">
        <v>48</v>
      </c>
      <c r="G739" s="33" t="s">
        <v>22</v>
      </c>
      <c r="H739" s="35">
        <v>0.45</v>
      </c>
      <c r="I739" s="36">
        <v>7750</v>
      </c>
      <c r="J739" s="37">
        <f t="shared" si="4"/>
        <v>3487.5</v>
      </c>
      <c r="K739" s="37">
        <f t="shared" si="5"/>
        <v>1743.75</v>
      </c>
      <c r="L739" s="38">
        <v>0.5</v>
      </c>
      <c r="N739" s="39"/>
      <c r="O739" s="45">
        <f>[1]Data!$H739+0.05</f>
        <v>0.5</v>
      </c>
      <c r="P739" s="39"/>
      <c r="Q739" s="41"/>
    </row>
    <row r="740" spans="1:17" ht="15.75" customHeight="1">
      <c r="A740" s="33" t="s">
        <v>14</v>
      </c>
      <c r="B740" s="33">
        <v>1185732</v>
      </c>
      <c r="C740" s="34">
        <v>44295</v>
      </c>
      <c r="D740" s="33" t="s">
        <v>46</v>
      </c>
      <c r="E740" s="33" t="s">
        <v>47</v>
      </c>
      <c r="F740" s="33" t="s">
        <v>48</v>
      </c>
      <c r="G740" s="33" t="s">
        <v>17</v>
      </c>
      <c r="H740" s="35">
        <v>0.45</v>
      </c>
      <c r="I740" s="36">
        <v>10250</v>
      </c>
      <c r="J740" s="37">
        <f t="shared" si="4"/>
        <v>4612.5</v>
      </c>
      <c r="K740" s="37">
        <f t="shared" si="5"/>
        <v>2075.625</v>
      </c>
      <c r="L740" s="38">
        <v>0.45</v>
      </c>
      <c r="N740" s="39"/>
      <c r="O740" s="45">
        <f>[1]Data!$H740+0.05</f>
        <v>0.5</v>
      </c>
      <c r="P740" s="39"/>
      <c r="Q740" s="41"/>
    </row>
    <row r="741" spans="1:17" ht="15.75" customHeight="1">
      <c r="A741" s="33" t="s">
        <v>14</v>
      </c>
      <c r="B741" s="33">
        <v>1185732</v>
      </c>
      <c r="C741" s="34">
        <v>44295</v>
      </c>
      <c r="D741" s="33" t="s">
        <v>46</v>
      </c>
      <c r="E741" s="33" t="s">
        <v>47</v>
      </c>
      <c r="F741" s="33" t="s">
        <v>48</v>
      </c>
      <c r="G741" s="33" t="s">
        <v>18</v>
      </c>
      <c r="H741" s="35">
        <v>0.45</v>
      </c>
      <c r="I741" s="36">
        <v>7250</v>
      </c>
      <c r="J741" s="37">
        <f t="shared" si="4"/>
        <v>3262.5</v>
      </c>
      <c r="K741" s="37">
        <f t="shared" si="5"/>
        <v>1141.875</v>
      </c>
      <c r="L741" s="38">
        <v>0.35</v>
      </c>
      <c r="N741" s="39"/>
      <c r="O741" s="45">
        <f>[1]Data!$H741+0.05</f>
        <v>0.5</v>
      </c>
      <c r="P741" s="39"/>
      <c r="Q741" s="41"/>
    </row>
    <row r="742" spans="1:17" ht="15.75" customHeight="1">
      <c r="A742" s="33" t="s">
        <v>14</v>
      </c>
      <c r="B742" s="33">
        <v>1185732</v>
      </c>
      <c r="C742" s="34">
        <v>44295</v>
      </c>
      <c r="D742" s="33" t="s">
        <v>46</v>
      </c>
      <c r="E742" s="33" t="s">
        <v>47</v>
      </c>
      <c r="F742" s="33" t="s">
        <v>48</v>
      </c>
      <c r="G742" s="33" t="s">
        <v>19</v>
      </c>
      <c r="H742" s="35">
        <v>0.35000000000000003</v>
      </c>
      <c r="I742" s="36">
        <v>7250</v>
      </c>
      <c r="J742" s="37">
        <f t="shared" si="4"/>
        <v>2537.5000000000005</v>
      </c>
      <c r="K742" s="37">
        <f t="shared" si="5"/>
        <v>634.37500000000011</v>
      </c>
      <c r="L742" s="38">
        <v>0.25</v>
      </c>
      <c r="N742" s="39"/>
      <c r="O742" s="45">
        <f>[1]Data!$H742+0.05</f>
        <v>0.4</v>
      </c>
      <c r="P742" s="39"/>
      <c r="Q742" s="41"/>
    </row>
    <row r="743" spans="1:17" ht="15.75" customHeight="1">
      <c r="A743" s="33" t="s">
        <v>14</v>
      </c>
      <c r="B743" s="33">
        <v>1185732</v>
      </c>
      <c r="C743" s="34">
        <v>44295</v>
      </c>
      <c r="D743" s="33" t="s">
        <v>46</v>
      </c>
      <c r="E743" s="33" t="s">
        <v>47</v>
      </c>
      <c r="F743" s="33" t="s">
        <v>48</v>
      </c>
      <c r="G743" s="33" t="s">
        <v>20</v>
      </c>
      <c r="H743" s="35">
        <v>0.39999999999999997</v>
      </c>
      <c r="I743" s="36">
        <v>6500</v>
      </c>
      <c r="J743" s="37">
        <f t="shared" si="4"/>
        <v>2600</v>
      </c>
      <c r="K743" s="37">
        <f t="shared" si="5"/>
        <v>780</v>
      </c>
      <c r="L743" s="38">
        <v>0.3</v>
      </c>
      <c r="N743" s="39"/>
      <c r="O743" s="45">
        <f>[1]Data!$H743+0.05</f>
        <v>0.44999999999999996</v>
      </c>
      <c r="P743" s="39"/>
      <c r="Q743" s="41"/>
    </row>
    <row r="744" spans="1:17" ht="15.75" customHeight="1">
      <c r="A744" s="33" t="s">
        <v>14</v>
      </c>
      <c r="B744" s="33">
        <v>1185732</v>
      </c>
      <c r="C744" s="34">
        <v>44295</v>
      </c>
      <c r="D744" s="33" t="s">
        <v>46</v>
      </c>
      <c r="E744" s="33" t="s">
        <v>47</v>
      </c>
      <c r="F744" s="33" t="s">
        <v>48</v>
      </c>
      <c r="G744" s="33" t="s">
        <v>21</v>
      </c>
      <c r="H744" s="35">
        <v>0.55000000000000004</v>
      </c>
      <c r="I744" s="36">
        <v>6750</v>
      </c>
      <c r="J744" s="37">
        <f t="shared" si="4"/>
        <v>3712.5000000000005</v>
      </c>
      <c r="K744" s="37">
        <f t="shared" si="5"/>
        <v>1299.375</v>
      </c>
      <c r="L744" s="38">
        <v>0.35</v>
      </c>
      <c r="N744" s="39"/>
      <c r="O744" s="45">
        <f>[1]Data!$H744+0.05</f>
        <v>0.60000000000000009</v>
      </c>
      <c r="P744" s="39"/>
      <c r="Q744" s="41"/>
    </row>
    <row r="745" spans="1:17" ht="15.75" customHeight="1">
      <c r="A745" s="33" t="s">
        <v>14</v>
      </c>
      <c r="B745" s="33">
        <v>1185732</v>
      </c>
      <c r="C745" s="34">
        <v>44295</v>
      </c>
      <c r="D745" s="33" t="s">
        <v>46</v>
      </c>
      <c r="E745" s="33" t="s">
        <v>47</v>
      </c>
      <c r="F745" s="33" t="s">
        <v>48</v>
      </c>
      <c r="G745" s="33" t="s">
        <v>22</v>
      </c>
      <c r="H745" s="35">
        <v>0.45</v>
      </c>
      <c r="I745" s="36">
        <v>8000</v>
      </c>
      <c r="J745" s="37">
        <f t="shared" si="4"/>
        <v>3600</v>
      </c>
      <c r="K745" s="37">
        <f t="shared" si="5"/>
        <v>1800</v>
      </c>
      <c r="L745" s="38">
        <v>0.5</v>
      </c>
      <c r="N745" s="39"/>
      <c r="O745" s="45">
        <f>[1]Data!$H745+0.05</f>
        <v>0.5</v>
      </c>
      <c r="P745" s="39"/>
      <c r="Q745" s="41"/>
    </row>
    <row r="746" spans="1:17" ht="15.75" customHeight="1">
      <c r="A746" s="33" t="s">
        <v>14</v>
      </c>
      <c r="B746" s="33">
        <v>1185732</v>
      </c>
      <c r="C746" s="34">
        <v>44324</v>
      </c>
      <c r="D746" s="33" t="s">
        <v>46</v>
      </c>
      <c r="E746" s="33" t="s">
        <v>47</v>
      </c>
      <c r="F746" s="33" t="s">
        <v>48</v>
      </c>
      <c r="G746" s="33" t="s">
        <v>17</v>
      </c>
      <c r="H746" s="35">
        <v>0.55000000000000004</v>
      </c>
      <c r="I746" s="36">
        <v>10700</v>
      </c>
      <c r="J746" s="37">
        <f t="shared" si="4"/>
        <v>5885.0000000000009</v>
      </c>
      <c r="K746" s="37">
        <f t="shared" si="5"/>
        <v>2648.2500000000005</v>
      </c>
      <c r="L746" s="38">
        <v>0.45</v>
      </c>
      <c r="N746" s="39"/>
      <c r="O746" s="45">
        <f>[1]Data!$H746+0.05</f>
        <v>0.60000000000000009</v>
      </c>
      <c r="P746" s="39"/>
      <c r="Q746" s="41"/>
    </row>
    <row r="747" spans="1:17" ht="15.75" customHeight="1">
      <c r="A747" s="33" t="s">
        <v>14</v>
      </c>
      <c r="B747" s="33">
        <v>1185732</v>
      </c>
      <c r="C747" s="34">
        <v>44324</v>
      </c>
      <c r="D747" s="33" t="s">
        <v>46</v>
      </c>
      <c r="E747" s="33" t="s">
        <v>47</v>
      </c>
      <c r="F747" s="33" t="s">
        <v>48</v>
      </c>
      <c r="G747" s="33" t="s">
        <v>18</v>
      </c>
      <c r="H747" s="35">
        <v>0.55000000000000004</v>
      </c>
      <c r="I747" s="36">
        <v>7750</v>
      </c>
      <c r="J747" s="37">
        <f t="shared" si="4"/>
        <v>4262.5</v>
      </c>
      <c r="K747" s="37">
        <f t="shared" si="5"/>
        <v>1491.875</v>
      </c>
      <c r="L747" s="38">
        <v>0.35</v>
      </c>
      <c r="N747" s="39"/>
      <c r="O747" s="45">
        <f>[1]Data!$H747+0.05</f>
        <v>0.60000000000000009</v>
      </c>
      <c r="P747" s="39"/>
      <c r="Q747" s="41"/>
    </row>
    <row r="748" spans="1:17" ht="15.75" customHeight="1">
      <c r="A748" s="33" t="s">
        <v>14</v>
      </c>
      <c r="B748" s="33">
        <v>1185732</v>
      </c>
      <c r="C748" s="34">
        <v>44324</v>
      </c>
      <c r="D748" s="33" t="s">
        <v>46</v>
      </c>
      <c r="E748" s="33" t="s">
        <v>47</v>
      </c>
      <c r="F748" s="33" t="s">
        <v>48</v>
      </c>
      <c r="G748" s="33" t="s">
        <v>19</v>
      </c>
      <c r="H748" s="35">
        <v>0.5</v>
      </c>
      <c r="I748" s="36">
        <v>7500</v>
      </c>
      <c r="J748" s="37">
        <f t="shared" si="4"/>
        <v>3750</v>
      </c>
      <c r="K748" s="37">
        <f t="shared" si="5"/>
        <v>937.5</v>
      </c>
      <c r="L748" s="38">
        <v>0.25</v>
      </c>
      <c r="N748" s="39"/>
      <c r="O748" s="45">
        <f>[1]Data!$H748+0.05</f>
        <v>0.55000000000000004</v>
      </c>
      <c r="P748" s="39"/>
      <c r="Q748" s="41"/>
    </row>
    <row r="749" spans="1:17" ht="15.75" customHeight="1">
      <c r="A749" s="33" t="s">
        <v>14</v>
      </c>
      <c r="B749" s="33">
        <v>1185732</v>
      </c>
      <c r="C749" s="34">
        <v>44324</v>
      </c>
      <c r="D749" s="33" t="s">
        <v>46</v>
      </c>
      <c r="E749" s="33" t="s">
        <v>47</v>
      </c>
      <c r="F749" s="33" t="s">
        <v>48</v>
      </c>
      <c r="G749" s="33" t="s">
        <v>20</v>
      </c>
      <c r="H749" s="35">
        <v>0.5</v>
      </c>
      <c r="I749" s="36">
        <v>7000</v>
      </c>
      <c r="J749" s="37">
        <f t="shared" si="4"/>
        <v>3500</v>
      </c>
      <c r="K749" s="37">
        <f t="shared" si="5"/>
        <v>1050</v>
      </c>
      <c r="L749" s="38">
        <v>0.3</v>
      </c>
      <c r="N749" s="39"/>
      <c r="O749" s="45">
        <f>[1]Data!$H749+0.05</f>
        <v>0.55000000000000004</v>
      </c>
      <c r="P749" s="39"/>
      <c r="Q749" s="41"/>
    </row>
    <row r="750" spans="1:17" ht="15.75" customHeight="1">
      <c r="A750" s="33" t="s">
        <v>14</v>
      </c>
      <c r="B750" s="33">
        <v>1185732</v>
      </c>
      <c r="C750" s="34">
        <v>44324</v>
      </c>
      <c r="D750" s="33" t="s">
        <v>46</v>
      </c>
      <c r="E750" s="33" t="s">
        <v>47</v>
      </c>
      <c r="F750" s="33" t="s">
        <v>48</v>
      </c>
      <c r="G750" s="33" t="s">
        <v>21</v>
      </c>
      <c r="H750" s="35">
        <v>0.6</v>
      </c>
      <c r="I750" s="36">
        <v>7250</v>
      </c>
      <c r="J750" s="37">
        <f t="shared" si="4"/>
        <v>4350</v>
      </c>
      <c r="K750" s="37">
        <f t="shared" si="5"/>
        <v>1522.5</v>
      </c>
      <c r="L750" s="38">
        <v>0.35</v>
      </c>
      <c r="N750" s="39"/>
      <c r="O750" s="45">
        <f>[1]Data!$H750+0.05</f>
        <v>0.65</v>
      </c>
      <c r="P750" s="39"/>
      <c r="Q750" s="41"/>
    </row>
    <row r="751" spans="1:17" ht="15.75" customHeight="1">
      <c r="A751" s="33" t="s">
        <v>14</v>
      </c>
      <c r="B751" s="33">
        <v>1185732</v>
      </c>
      <c r="C751" s="34">
        <v>44324</v>
      </c>
      <c r="D751" s="33" t="s">
        <v>46</v>
      </c>
      <c r="E751" s="33" t="s">
        <v>47</v>
      </c>
      <c r="F751" s="33" t="s">
        <v>48</v>
      </c>
      <c r="G751" s="33" t="s">
        <v>22</v>
      </c>
      <c r="H751" s="35">
        <v>0.65</v>
      </c>
      <c r="I751" s="36">
        <v>8250</v>
      </c>
      <c r="J751" s="37">
        <f t="shared" si="4"/>
        <v>5362.5</v>
      </c>
      <c r="K751" s="37">
        <f t="shared" si="5"/>
        <v>2681.25</v>
      </c>
      <c r="L751" s="38">
        <v>0.5</v>
      </c>
      <c r="N751" s="39"/>
      <c r="O751" s="45">
        <f>[1]Data!$H751+0.05</f>
        <v>0.70000000000000007</v>
      </c>
      <c r="P751" s="39"/>
      <c r="Q751" s="41"/>
    </row>
    <row r="752" spans="1:17" ht="15.75" customHeight="1">
      <c r="A752" s="33" t="s">
        <v>14</v>
      </c>
      <c r="B752" s="33">
        <v>1185732</v>
      </c>
      <c r="C752" s="34">
        <v>44357</v>
      </c>
      <c r="D752" s="33" t="s">
        <v>46</v>
      </c>
      <c r="E752" s="33" t="s">
        <v>47</v>
      </c>
      <c r="F752" s="33" t="s">
        <v>48</v>
      </c>
      <c r="G752" s="33" t="s">
        <v>17</v>
      </c>
      <c r="H752" s="35">
        <v>0.6</v>
      </c>
      <c r="I752" s="36">
        <v>10750</v>
      </c>
      <c r="J752" s="37">
        <f t="shared" si="4"/>
        <v>6450</v>
      </c>
      <c r="K752" s="37">
        <f t="shared" si="5"/>
        <v>2902.5</v>
      </c>
      <c r="L752" s="38">
        <v>0.45</v>
      </c>
      <c r="N752" s="39"/>
      <c r="O752" s="45">
        <f>[1]Data!$H752+0.05</f>
        <v>0.65</v>
      </c>
      <c r="P752" s="39"/>
      <c r="Q752" s="41"/>
    </row>
    <row r="753" spans="1:17" ht="15.75" customHeight="1">
      <c r="A753" s="33" t="s">
        <v>14</v>
      </c>
      <c r="B753" s="33">
        <v>1185732</v>
      </c>
      <c r="C753" s="34">
        <v>44357</v>
      </c>
      <c r="D753" s="33" t="s">
        <v>46</v>
      </c>
      <c r="E753" s="33" t="s">
        <v>47</v>
      </c>
      <c r="F753" s="33" t="s">
        <v>48</v>
      </c>
      <c r="G753" s="33" t="s">
        <v>18</v>
      </c>
      <c r="H753" s="35">
        <v>0.55000000000000004</v>
      </c>
      <c r="I753" s="36">
        <v>8250</v>
      </c>
      <c r="J753" s="37">
        <f t="shared" si="4"/>
        <v>4537.5</v>
      </c>
      <c r="K753" s="37">
        <f t="shared" si="5"/>
        <v>1588.125</v>
      </c>
      <c r="L753" s="38">
        <v>0.35</v>
      </c>
      <c r="N753" s="39"/>
      <c r="O753" s="45">
        <f>[1]Data!$H753+0.05</f>
        <v>0.60000000000000009</v>
      </c>
      <c r="P753" s="39"/>
      <c r="Q753" s="41"/>
    </row>
    <row r="754" spans="1:17" ht="15.75" customHeight="1">
      <c r="A754" s="33" t="s">
        <v>14</v>
      </c>
      <c r="B754" s="33">
        <v>1185732</v>
      </c>
      <c r="C754" s="34">
        <v>44357</v>
      </c>
      <c r="D754" s="33" t="s">
        <v>46</v>
      </c>
      <c r="E754" s="33" t="s">
        <v>47</v>
      </c>
      <c r="F754" s="33" t="s">
        <v>48</v>
      </c>
      <c r="G754" s="33" t="s">
        <v>19</v>
      </c>
      <c r="H754" s="35">
        <v>0.5</v>
      </c>
      <c r="I754" s="36">
        <v>8000</v>
      </c>
      <c r="J754" s="37">
        <f t="shared" si="4"/>
        <v>4000</v>
      </c>
      <c r="K754" s="37">
        <f t="shared" si="5"/>
        <v>1000</v>
      </c>
      <c r="L754" s="38">
        <v>0.25</v>
      </c>
      <c r="N754" s="39"/>
      <c r="O754" s="45">
        <f>[1]Data!$H754+0.05</f>
        <v>0.55000000000000004</v>
      </c>
      <c r="P754" s="39"/>
      <c r="Q754" s="41"/>
    </row>
    <row r="755" spans="1:17" ht="15.75" customHeight="1">
      <c r="A755" s="33" t="s">
        <v>14</v>
      </c>
      <c r="B755" s="33">
        <v>1185732</v>
      </c>
      <c r="C755" s="34">
        <v>44357</v>
      </c>
      <c r="D755" s="33" t="s">
        <v>46</v>
      </c>
      <c r="E755" s="33" t="s">
        <v>47</v>
      </c>
      <c r="F755" s="33" t="s">
        <v>48</v>
      </c>
      <c r="G755" s="33" t="s">
        <v>20</v>
      </c>
      <c r="H755" s="35">
        <v>0.5</v>
      </c>
      <c r="I755" s="36">
        <v>7750</v>
      </c>
      <c r="J755" s="37">
        <f t="shared" si="4"/>
        <v>3875</v>
      </c>
      <c r="K755" s="37">
        <f t="shared" si="5"/>
        <v>1162.5</v>
      </c>
      <c r="L755" s="38">
        <v>0.3</v>
      </c>
      <c r="N755" s="39"/>
      <c r="O755" s="45">
        <f>[1]Data!$H755+0.05</f>
        <v>0.55000000000000004</v>
      </c>
      <c r="P755" s="39"/>
      <c r="Q755" s="41"/>
    </row>
    <row r="756" spans="1:17" ht="15.75" customHeight="1">
      <c r="A756" s="33" t="s">
        <v>14</v>
      </c>
      <c r="B756" s="33">
        <v>1185732</v>
      </c>
      <c r="C756" s="34">
        <v>44357</v>
      </c>
      <c r="D756" s="33" t="s">
        <v>46</v>
      </c>
      <c r="E756" s="33" t="s">
        <v>47</v>
      </c>
      <c r="F756" s="33" t="s">
        <v>48</v>
      </c>
      <c r="G756" s="33" t="s">
        <v>21</v>
      </c>
      <c r="H756" s="35">
        <v>0.65</v>
      </c>
      <c r="I756" s="36">
        <v>7750</v>
      </c>
      <c r="J756" s="37">
        <f t="shared" si="4"/>
        <v>5037.5</v>
      </c>
      <c r="K756" s="37">
        <f t="shared" si="5"/>
        <v>1763.125</v>
      </c>
      <c r="L756" s="38">
        <v>0.35</v>
      </c>
      <c r="N756" s="39"/>
      <c r="O756" s="45">
        <f>[1]Data!$H756+0.05</f>
        <v>0.70000000000000007</v>
      </c>
      <c r="P756" s="39"/>
      <c r="Q756" s="41"/>
    </row>
    <row r="757" spans="1:17" ht="15.75" customHeight="1">
      <c r="A757" s="33" t="s">
        <v>14</v>
      </c>
      <c r="B757" s="33">
        <v>1185732</v>
      </c>
      <c r="C757" s="34">
        <v>44357</v>
      </c>
      <c r="D757" s="33" t="s">
        <v>46</v>
      </c>
      <c r="E757" s="33" t="s">
        <v>47</v>
      </c>
      <c r="F757" s="33" t="s">
        <v>48</v>
      </c>
      <c r="G757" s="33" t="s">
        <v>22</v>
      </c>
      <c r="H757" s="35">
        <v>0.70000000000000007</v>
      </c>
      <c r="I757" s="36">
        <v>9250</v>
      </c>
      <c r="J757" s="37">
        <f t="shared" si="4"/>
        <v>6475.0000000000009</v>
      </c>
      <c r="K757" s="37">
        <f t="shared" si="5"/>
        <v>3237.5000000000005</v>
      </c>
      <c r="L757" s="38">
        <v>0.5</v>
      </c>
      <c r="N757" s="39"/>
      <c r="O757" s="45">
        <f>[1]Data!$H757+0.05</f>
        <v>0.75000000000000011</v>
      </c>
      <c r="P757" s="39"/>
      <c r="Q757" s="41"/>
    </row>
    <row r="758" spans="1:17" ht="15.75" customHeight="1">
      <c r="A758" s="33" t="s">
        <v>14</v>
      </c>
      <c r="B758" s="33">
        <v>1185732</v>
      </c>
      <c r="C758" s="34">
        <v>44385</v>
      </c>
      <c r="D758" s="33" t="s">
        <v>46</v>
      </c>
      <c r="E758" s="33" t="s">
        <v>47</v>
      </c>
      <c r="F758" s="33" t="s">
        <v>48</v>
      </c>
      <c r="G758" s="33" t="s">
        <v>17</v>
      </c>
      <c r="H758" s="35">
        <v>0.65</v>
      </c>
      <c r="I758" s="36">
        <v>11500</v>
      </c>
      <c r="J758" s="37">
        <f t="shared" si="4"/>
        <v>7475</v>
      </c>
      <c r="K758" s="37">
        <f t="shared" si="5"/>
        <v>3363.75</v>
      </c>
      <c r="L758" s="38">
        <v>0.45</v>
      </c>
      <c r="N758" s="39"/>
      <c r="O758" s="45">
        <f>[1]Data!$H758+0.05</f>
        <v>0.70000000000000007</v>
      </c>
      <c r="P758" s="39"/>
      <c r="Q758" s="41"/>
    </row>
    <row r="759" spans="1:17" ht="15.75" customHeight="1">
      <c r="A759" s="33" t="s">
        <v>14</v>
      </c>
      <c r="B759" s="33">
        <v>1185732</v>
      </c>
      <c r="C759" s="34">
        <v>44385</v>
      </c>
      <c r="D759" s="33" t="s">
        <v>46</v>
      </c>
      <c r="E759" s="33" t="s">
        <v>47</v>
      </c>
      <c r="F759" s="33" t="s">
        <v>48</v>
      </c>
      <c r="G759" s="33" t="s">
        <v>18</v>
      </c>
      <c r="H759" s="35">
        <v>0.60000000000000009</v>
      </c>
      <c r="I759" s="36">
        <v>9000</v>
      </c>
      <c r="J759" s="37">
        <f t="shared" si="4"/>
        <v>5400.0000000000009</v>
      </c>
      <c r="K759" s="37">
        <f t="shared" si="5"/>
        <v>1890.0000000000002</v>
      </c>
      <c r="L759" s="38">
        <v>0.35</v>
      </c>
      <c r="N759" s="39"/>
      <c r="O759" s="45">
        <f>[1]Data!$H759+0.05</f>
        <v>0.65000000000000013</v>
      </c>
      <c r="P759" s="39"/>
      <c r="Q759" s="41"/>
    </row>
    <row r="760" spans="1:17" ht="15.75" customHeight="1">
      <c r="A760" s="33" t="s">
        <v>14</v>
      </c>
      <c r="B760" s="33">
        <v>1185732</v>
      </c>
      <c r="C760" s="34">
        <v>44385</v>
      </c>
      <c r="D760" s="33" t="s">
        <v>46</v>
      </c>
      <c r="E760" s="33" t="s">
        <v>47</v>
      </c>
      <c r="F760" s="33" t="s">
        <v>48</v>
      </c>
      <c r="G760" s="33" t="s">
        <v>19</v>
      </c>
      <c r="H760" s="35">
        <v>0.55000000000000004</v>
      </c>
      <c r="I760" s="36">
        <v>8250</v>
      </c>
      <c r="J760" s="37">
        <f t="shared" si="4"/>
        <v>4537.5</v>
      </c>
      <c r="K760" s="37">
        <f t="shared" si="5"/>
        <v>1134.375</v>
      </c>
      <c r="L760" s="38">
        <v>0.25</v>
      </c>
      <c r="N760" s="39"/>
      <c r="O760" s="45">
        <f>[1]Data!$H760+0.05</f>
        <v>0.60000000000000009</v>
      </c>
      <c r="P760" s="39"/>
      <c r="Q760" s="41"/>
    </row>
    <row r="761" spans="1:17" ht="15.75" customHeight="1">
      <c r="A761" s="33" t="s">
        <v>14</v>
      </c>
      <c r="B761" s="33">
        <v>1185732</v>
      </c>
      <c r="C761" s="34">
        <v>44385</v>
      </c>
      <c r="D761" s="33" t="s">
        <v>46</v>
      </c>
      <c r="E761" s="33" t="s">
        <v>47</v>
      </c>
      <c r="F761" s="33" t="s">
        <v>48</v>
      </c>
      <c r="G761" s="33" t="s">
        <v>20</v>
      </c>
      <c r="H761" s="35">
        <v>0.55000000000000004</v>
      </c>
      <c r="I761" s="36">
        <v>7750</v>
      </c>
      <c r="J761" s="37">
        <f t="shared" si="4"/>
        <v>4262.5</v>
      </c>
      <c r="K761" s="37">
        <f t="shared" si="5"/>
        <v>1278.75</v>
      </c>
      <c r="L761" s="38">
        <v>0.3</v>
      </c>
      <c r="N761" s="39"/>
      <c r="O761" s="45">
        <f>[1]Data!$H761+0.05</f>
        <v>0.60000000000000009</v>
      </c>
      <c r="P761" s="39"/>
      <c r="Q761" s="41"/>
    </row>
    <row r="762" spans="1:17" ht="15.75" customHeight="1">
      <c r="A762" s="33" t="s">
        <v>14</v>
      </c>
      <c r="B762" s="33">
        <v>1185732</v>
      </c>
      <c r="C762" s="34">
        <v>44385</v>
      </c>
      <c r="D762" s="33" t="s">
        <v>46</v>
      </c>
      <c r="E762" s="33" t="s">
        <v>47</v>
      </c>
      <c r="F762" s="33" t="s">
        <v>48</v>
      </c>
      <c r="G762" s="33" t="s">
        <v>21</v>
      </c>
      <c r="H762" s="35">
        <v>0.65</v>
      </c>
      <c r="I762" s="36">
        <v>8000</v>
      </c>
      <c r="J762" s="37">
        <f t="shared" si="4"/>
        <v>5200</v>
      </c>
      <c r="K762" s="37">
        <f t="shared" si="5"/>
        <v>1819.9999999999998</v>
      </c>
      <c r="L762" s="38">
        <v>0.35</v>
      </c>
      <c r="N762" s="39"/>
      <c r="O762" s="45">
        <f>[1]Data!$H762+0.05</f>
        <v>0.70000000000000007</v>
      </c>
      <c r="P762" s="39"/>
      <c r="Q762" s="41"/>
    </row>
    <row r="763" spans="1:17" ht="15.75" customHeight="1">
      <c r="A763" s="33" t="s">
        <v>14</v>
      </c>
      <c r="B763" s="33">
        <v>1185732</v>
      </c>
      <c r="C763" s="34">
        <v>44385</v>
      </c>
      <c r="D763" s="33" t="s">
        <v>46</v>
      </c>
      <c r="E763" s="33" t="s">
        <v>47</v>
      </c>
      <c r="F763" s="33" t="s">
        <v>48</v>
      </c>
      <c r="G763" s="33" t="s">
        <v>22</v>
      </c>
      <c r="H763" s="35">
        <v>0.70000000000000007</v>
      </c>
      <c r="I763" s="36">
        <v>9750</v>
      </c>
      <c r="J763" s="37">
        <f t="shared" si="4"/>
        <v>6825.0000000000009</v>
      </c>
      <c r="K763" s="37">
        <f t="shared" si="5"/>
        <v>3412.5000000000005</v>
      </c>
      <c r="L763" s="38">
        <v>0.5</v>
      </c>
      <c r="N763" s="39"/>
      <c r="O763" s="45">
        <f>[1]Data!$H763+0.05</f>
        <v>0.75000000000000011</v>
      </c>
      <c r="P763" s="39"/>
      <c r="Q763" s="41"/>
    </row>
    <row r="764" spans="1:17" ht="15.75" customHeight="1">
      <c r="A764" s="33" t="s">
        <v>14</v>
      </c>
      <c r="B764" s="33">
        <v>1185732</v>
      </c>
      <c r="C764" s="34">
        <v>44417</v>
      </c>
      <c r="D764" s="33" t="s">
        <v>46</v>
      </c>
      <c r="E764" s="33" t="s">
        <v>47</v>
      </c>
      <c r="F764" s="33" t="s">
        <v>48</v>
      </c>
      <c r="G764" s="33" t="s">
        <v>17</v>
      </c>
      <c r="H764" s="35">
        <v>0.65</v>
      </c>
      <c r="I764" s="36">
        <v>11250</v>
      </c>
      <c r="J764" s="37">
        <f t="shared" si="4"/>
        <v>7312.5</v>
      </c>
      <c r="K764" s="37">
        <f t="shared" si="5"/>
        <v>3290.625</v>
      </c>
      <c r="L764" s="38">
        <v>0.45</v>
      </c>
      <c r="N764" s="39"/>
      <c r="O764" s="45">
        <f>[1]Data!$H764+0.05</f>
        <v>0.70000000000000007</v>
      </c>
      <c r="P764" s="39"/>
      <c r="Q764" s="41"/>
    </row>
    <row r="765" spans="1:17" ht="15.75" customHeight="1">
      <c r="A765" s="33" t="s">
        <v>14</v>
      </c>
      <c r="B765" s="33">
        <v>1185732</v>
      </c>
      <c r="C765" s="34">
        <v>44417</v>
      </c>
      <c r="D765" s="33" t="s">
        <v>46</v>
      </c>
      <c r="E765" s="33" t="s">
        <v>47</v>
      </c>
      <c r="F765" s="33" t="s">
        <v>48</v>
      </c>
      <c r="G765" s="33" t="s">
        <v>18</v>
      </c>
      <c r="H765" s="35">
        <v>0.60000000000000009</v>
      </c>
      <c r="I765" s="36">
        <v>9000</v>
      </c>
      <c r="J765" s="37">
        <f t="shared" si="4"/>
        <v>5400.0000000000009</v>
      </c>
      <c r="K765" s="37">
        <f t="shared" si="5"/>
        <v>1890.0000000000002</v>
      </c>
      <c r="L765" s="38">
        <v>0.35</v>
      </c>
      <c r="N765" s="39"/>
      <c r="O765" s="45">
        <f>[1]Data!$H765+0.05</f>
        <v>0.65000000000000013</v>
      </c>
      <c r="P765" s="39"/>
      <c r="Q765" s="41"/>
    </row>
    <row r="766" spans="1:17" ht="15.75" customHeight="1">
      <c r="A766" s="33" t="s">
        <v>14</v>
      </c>
      <c r="B766" s="33">
        <v>1185732</v>
      </c>
      <c r="C766" s="34">
        <v>44417</v>
      </c>
      <c r="D766" s="33" t="s">
        <v>46</v>
      </c>
      <c r="E766" s="33" t="s">
        <v>47</v>
      </c>
      <c r="F766" s="33" t="s">
        <v>48</v>
      </c>
      <c r="G766" s="33" t="s">
        <v>19</v>
      </c>
      <c r="H766" s="35">
        <v>0.55000000000000004</v>
      </c>
      <c r="I766" s="36">
        <v>8250</v>
      </c>
      <c r="J766" s="37">
        <f t="shared" si="4"/>
        <v>4537.5</v>
      </c>
      <c r="K766" s="37">
        <f t="shared" si="5"/>
        <v>1134.375</v>
      </c>
      <c r="L766" s="38">
        <v>0.25</v>
      </c>
      <c r="N766" s="39"/>
      <c r="O766" s="45">
        <f>[1]Data!$H766+0.05</f>
        <v>0.60000000000000009</v>
      </c>
      <c r="P766" s="39"/>
      <c r="Q766" s="41"/>
    </row>
    <row r="767" spans="1:17" ht="15.75" customHeight="1">
      <c r="A767" s="33" t="s">
        <v>14</v>
      </c>
      <c r="B767" s="33">
        <v>1185732</v>
      </c>
      <c r="C767" s="34">
        <v>44417</v>
      </c>
      <c r="D767" s="33" t="s">
        <v>46</v>
      </c>
      <c r="E767" s="33" t="s">
        <v>47</v>
      </c>
      <c r="F767" s="33" t="s">
        <v>48</v>
      </c>
      <c r="G767" s="33" t="s">
        <v>20</v>
      </c>
      <c r="H767" s="35">
        <v>0.45</v>
      </c>
      <c r="I767" s="36">
        <v>7750</v>
      </c>
      <c r="J767" s="37">
        <f t="shared" ref="J767:J1021" si="6">H767*I767</f>
        <v>3487.5</v>
      </c>
      <c r="K767" s="37">
        <f t="shared" ref="K767:K1021" si="7">J767*L767</f>
        <v>1046.25</v>
      </c>
      <c r="L767" s="38">
        <v>0.3</v>
      </c>
      <c r="N767" s="39"/>
      <c r="O767" s="45">
        <f>[1]Data!$H767+0.05</f>
        <v>0.5</v>
      </c>
      <c r="P767" s="39"/>
      <c r="Q767" s="41"/>
    </row>
    <row r="768" spans="1:17" ht="15.75" customHeight="1">
      <c r="A768" s="33" t="s">
        <v>14</v>
      </c>
      <c r="B768" s="33">
        <v>1185732</v>
      </c>
      <c r="C768" s="34">
        <v>44417</v>
      </c>
      <c r="D768" s="33" t="s">
        <v>46</v>
      </c>
      <c r="E768" s="33" t="s">
        <v>47</v>
      </c>
      <c r="F768" s="33" t="s">
        <v>48</v>
      </c>
      <c r="G768" s="33" t="s">
        <v>21</v>
      </c>
      <c r="H768" s="35">
        <v>0.55000000000000004</v>
      </c>
      <c r="I768" s="36">
        <v>7500</v>
      </c>
      <c r="J768" s="37">
        <f t="shared" si="6"/>
        <v>4125</v>
      </c>
      <c r="K768" s="37">
        <f t="shared" si="7"/>
        <v>1443.75</v>
      </c>
      <c r="L768" s="38">
        <v>0.35</v>
      </c>
      <c r="N768" s="39"/>
      <c r="O768" s="45">
        <f>[1]Data!$H768+0.05</f>
        <v>0.60000000000000009</v>
      </c>
      <c r="P768" s="39"/>
      <c r="Q768" s="41"/>
    </row>
    <row r="769" spans="1:17" ht="15.75" customHeight="1">
      <c r="A769" s="33" t="s">
        <v>14</v>
      </c>
      <c r="B769" s="33">
        <v>1185732</v>
      </c>
      <c r="C769" s="34">
        <v>44417</v>
      </c>
      <c r="D769" s="33" t="s">
        <v>46</v>
      </c>
      <c r="E769" s="33" t="s">
        <v>47</v>
      </c>
      <c r="F769" s="33" t="s">
        <v>48</v>
      </c>
      <c r="G769" s="33" t="s">
        <v>22</v>
      </c>
      <c r="H769" s="35">
        <v>0.60000000000000009</v>
      </c>
      <c r="I769" s="36">
        <v>9250</v>
      </c>
      <c r="J769" s="37">
        <f t="shared" si="6"/>
        <v>5550.0000000000009</v>
      </c>
      <c r="K769" s="37">
        <f t="shared" si="7"/>
        <v>2775.0000000000005</v>
      </c>
      <c r="L769" s="38">
        <v>0.5</v>
      </c>
      <c r="N769" s="39"/>
      <c r="O769" s="45">
        <f>[1]Data!$H769+0.05</f>
        <v>0.65000000000000013</v>
      </c>
      <c r="P769" s="39"/>
      <c r="Q769" s="41"/>
    </row>
    <row r="770" spans="1:17" ht="15.75" customHeight="1">
      <c r="A770" s="33" t="s">
        <v>14</v>
      </c>
      <c r="B770" s="33">
        <v>1185732</v>
      </c>
      <c r="C770" s="34">
        <v>44447</v>
      </c>
      <c r="D770" s="33" t="s">
        <v>46</v>
      </c>
      <c r="E770" s="33" t="s">
        <v>47</v>
      </c>
      <c r="F770" s="33" t="s">
        <v>48</v>
      </c>
      <c r="G770" s="33" t="s">
        <v>17</v>
      </c>
      <c r="H770" s="35">
        <v>0.55000000000000004</v>
      </c>
      <c r="I770" s="36">
        <v>10500</v>
      </c>
      <c r="J770" s="37">
        <f t="shared" si="6"/>
        <v>5775.0000000000009</v>
      </c>
      <c r="K770" s="37">
        <f t="shared" si="7"/>
        <v>2598.7500000000005</v>
      </c>
      <c r="L770" s="38">
        <v>0.45</v>
      </c>
      <c r="N770" s="39"/>
      <c r="O770" s="45">
        <f>[1]Data!$H770+0.05</f>
        <v>0.60000000000000009</v>
      </c>
      <c r="P770" s="39"/>
      <c r="Q770" s="41"/>
    </row>
    <row r="771" spans="1:17" ht="15.75" customHeight="1">
      <c r="A771" s="33" t="s">
        <v>14</v>
      </c>
      <c r="B771" s="33">
        <v>1185732</v>
      </c>
      <c r="C771" s="34">
        <v>44447</v>
      </c>
      <c r="D771" s="33" t="s">
        <v>46</v>
      </c>
      <c r="E771" s="33" t="s">
        <v>47</v>
      </c>
      <c r="F771" s="33" t="s">
        <v>48</v>
      </c>
      <c r="G771" s="33" t="s">
        <v>18</v>
      </c>
      <c r="H771" s="35">
        <v>0.50000000000000011</v>
      </c>
      <c r="I771" s="36">
        <v>8500</v>
      </c>
      <c r="J771" s="37">
        <f t="shared" si="6"/>
        <v>4250.0000000000009</v>
      </c>
      <c r="K771" s="37">
        <f t="shared" si="7"/>
        <v>1487.5000000000002</v>
      </c>
      <c r="L771" s="38">
        <v>0.35</v>
      </c>
      <c r="N771" s="39"/>
      <c r="O771" s="45">
        <f>[1]Data!$H771+0.05</f>
        <v>0.55000000000000016</v>
      </c>
      <c r="P771" s="39"/>
      <c r="Q771" s="41"/>
    </row>
    <row r="772" spans="1:17" ht="15.75" customHeight="1">
      <c r="A772" s="33" t="s">
        <v>14</v>
      </c>
      <c r="B772" s="33">
        <v>1185732</v>
      </c>
      <c r="C772" s="34">
        <v>44447</v>
      </c>
      <c r="D772" s="33" t="s">
        <v>46</v>
      </c>
      <c r="E772" s="33" t="s">
        <v>47</v>
      </c>
      <c r="F772" s="33" t="s">
        <v>48</v>
      </c>
      <c r="G772" s="33" t="s">
        <v>19</v>
      </c>
      <c r="H772" s="35">
        <v>0.45</v>
      </c>
      <c r="I772" s="36">
        <v>7500</v>
      </c>
      <c r="J772" s="37">
        <f t="shared" si="6"/>
        <v>3375</v>
      </c>
      <c r="K772" s="37">
        <f t="shared" si="7"/>
        <v>843.75</v>
      </c>
      <c r="L772" s="38">
        <v>0.25</v>
      </c>
      <c r="N772" s="39"/>
      <c r="O772" s="45">
        <f>[1]Data!$H772+0.05</f>
        <v>0.5</v>
      </c>
      <c r="P772" s="39"/>
      <c r="Q772" s="41"/>
    </row>
    <row r="773" spans="1:17" ht="15.75" customHeight="1">
      <c r="A773" s="33" t="s">
        <v>14</v>
      </c>
      <c r="B773" s="33">
        <v>1185732</v>
      </c>
      <c r="C773" s="34">
        <v>44447</v>
      </c>
      <c r="D773" s="33" t="s">
        <v>46</v>
      </c>
      <c r="E773" s="33" t="s">
        <v>47</v>
      </c>
      <c r="F773" s="33" t="s">
        <v>48</v>
      </c>
      <c r="G773" s="33" t="s">
        <v>20</v>
      </c>
      <c r="H773" s="35">
        <v>0.45</v>
      </c>
      <c r="I773" s="36">
        <v>7250</v>
      </c>
      <c r="J773" s="37">
        <f t="shared" si="6"/>
        <v>3262.5</v>
      </c>
      <c r="K773" s="37">
        <f t="shared" si="7"/>
        <v>978.75</v>
      </c>
      <c r="L773" s="38">
        <v>0.3</v>
      </c>
      <c r="N773" s="39"/>
      <c r="O773" s="45">
        <f>[1]Data!$H773+0.05</f>
        <v>0.5</v>
      </c>
      <c r="P773" s="39"/>
      <c r="Q773" s="41"/>
    </row>
    <row r="774" spans="1:17" ht="15.75" customHeight="1">
      <c r="A774" s="33" t="s">
        <v>14</v>
      </c>
      <c r="B774" s="33">
        <v>1185732</v>
      </c>
      <c r="C774" s="34">
        <v>44447</v>
      </c>
      <c r="D774" s="33" t="s">
        <v>46</v>
      </c>
      <c r="E774" s="33" t="s">
        <v>47</v>
      </c>
      <c r="F774" s="33" t="s">
        <v>48</v>
      </c>
      <c r="G774" s="33" t="s">
        <v>21</v>
      </c>
      <c r="H774" s="35">
        <v>0.55000000000000004</v>
      </c>
      <c r="I774" s="36">
        <v>7250</v>
      </c>
      <c r="J774" s="37">
        <f t="shared" si="6"/>
        <v>3987.5000000000005</v>
      </c>
      <c r="K774" s="37">
        <f t="shared" si="7"/>
        <v>1395.625</v>
      </c>
      <c r="L774" s="38">
        <v>0.35</v>
      </c>
      <c r="N774" s="39"/>
      <c r="O774" s="45">
        <f>[1]Data!$H774+0.05</f>
        <v>0.60000000000000009</v>
      </c>
      <c r="P774" s="39"/>
      <c r="Q774" s="41"/>
    </row>
    <row r="775" spans="1:17" ht="15.75" customHeight="1">
      <c r="A775" s="33" t="s">
        <v>14</v>
      </c>
      <c r="B775" s="33">
        <v>1185732</v>
      </c>
      <c r="C775" s="34">
        <v>44447</v>
      </c>
      <c r="D775" s="33" t="s">
        <v>46</v>
      </c>
      <c r="E775" s="33" t="s">
        <v>47</v>
      </c>
      <c r="F775" s="33" t="s">
        <v>48</v>
      </c>
      <c r="G775" s="33" t="s">
        <v>22</v>
      </c>
      <c r="H775" s="35">
        <v>0.60000000000000009</v>
      </c>
      <c r="I775" s="36">
        <v>8250</v>
      </c>
      <c r="J775" s="37">
        <f t="shared" si="6"/>
        <v>4950.0000000000009</v>
      </c>
      <c r="K775" s="37">
        <f t="shared" si="7"/>
        <v>2475.0000000000005</v>
      </c>
      <c r="L775" s="38">
        <v>0.5</v>
      </c>
      <c r="N775" s="39"/>
      <c r="O775" s="45">
        <f>[1]Data!$H775+0.05</f>
        <v>0.65000000000000013</v>
      </c>
      <c r="P775" s="39"/>
      <c r="Q775" s="41"/>
    </row>
    <row r="776" spans="1:17" ht="15.75" customHeight="1">
      <c r="A776" s="33" t="s">
        <v>14</v>
      </c>
      <c r="B776" s="33">
        <v>1185732</v>
      </c>
      <c r="C776" s="34">
        <v>44479</v>
      </c>
      <c r="D776" s="33" t="s">
        <v>46</v>
      </c>
      <c r="E776" s="33" t="s">
        <v>47</v>
      </c>
      <c r="F776" s="33" t="s">
        <v>48</v>
      </c>
      <c r="G776" s="33" t="s">
        <v>17</v>
      </c>
      <c r="H776" s="35">
        <v>0.60000000000000009</v>
      </c>
      <c r="I776" s="36">
        <v>10000</v>
      </c>
      <c r="J776" s="37">
        <f t="shared" si="6"/>
        <v>6000.0000000000009</v>
      </c>
      <c r="K776" s="37">
        <f t="shared" si="7"/>
        <v>2700.0000000000005</v>
      </c>
      <c r="L776" s="38">
        <v>0.45</v>
      </c>
      <c r="N776" s="39"/>
      <c r="O776" s="45">
        <f>[1]Data!$H776+0.05</f>
        <v>0.65000000000000013</v>
      </c>
      <c r="P776" s="39"/>
      <c r="Q776" s="41"/>
    </row>
    <row r="777" spans="1:17" ht="15.75" customHeight="1">
      <c r="A777" s="33" t="s">
        <v>14</v>
      </c>
      <c r="B777" s="33">
        <v>1185732</v>
      </c>
      <c r="C777" s="34">
        <v>44479</v>
      </c>
      <c r="D777" s="33" t="s">
        <v>46</v>
      </c>
      <c r="E777" s="33" t="s">
        <v>47</v>
      </c>
      <c r="F777" s="33" t="s">
        <v>48</v>
      </c>
      <c r="G777" s="33" t="s">
        <v>18</v>
      </c>
      <c r="H777" s="35">
        <v>0.50000000000000011</v>
      </c>
      <c r="I777" s="36">
        <v>8250</v>
      </c>
      <c r="J777" s="37">
        <f t="shared" si="6"/>
        <v>4125.0000000000009</v>
      </c>
      <c r="K777" s="37">
        <f t="shared" si="7"/>
        <v>1443.7500000000002</v>
      </c>
      <c r="L777" s="38">
        <v>0.35</v>
      </c>
      <c r="N777" s="39"/>
      <c r="O777" s="45">
        <f>[1]Data!$H777+0.05</f>
        <v>0.55000000000000016</v>
      </c>
      <c r="P777" s="39"/>
      <c r="Q777" s="41"/>
    </row>
    <row r="778" spans="1:17" ht="15.75" customHeight="1">
      <c r="A778" s="33" t="s">
        <v>14</v>
      </c>
      <c r="B778" s="33">
        <v>1185732</v>
      </c>
      <c r="C778" s="34">
        <v>44479</v>
      </c>
      <c r="D778" s="33" t="s">
        <v>46</v>
      </c>
      <c r="E778" s="33" t="s">
        <v>47</v>
      </c>
      <c r="F778" s="33" t="s">
        <v>48</v>
      </c>
      <c r="G778" s="33" t="s">
        <v>19</v>
      </c>
      <c r="H778" s="35">
        <v>0.50000000000000011</v>
      </c>
      <c r="I778" s="36">
        <v>7250</v>
      </c>
      <c r="J778" s="37">
        <f t="shared" si="6"/>
        <v>3625.0000000000009</v>
      </c>
      <c r="K778" s="37">
        <f t="shared" si="7"/>
        <v>906.25000000000023</v>
      </c>
      <c r="L778" s="38">
        <v>0.25</v>
      </c>
      <c r="N778" s="39"/>
      <c r="O778" s="45">
        <f>[1]Data!$H778+0.05</f>
        <v>0.55000000000000016</v>
      </c>
      <c r="P778" s="39"/>
      <c r="Q778" s="41"/>
    </row>
    <row r="779" spans="1:17" ht="15.75" customHeight="1">
      <c r="A779" s="33" t="s">
        <v>14</v>
      </c>
      <c r="B779" s="33">
        <v>1185732</v>
      </c>
      <c r="C779" s="34">
        <v>44479</v>
      </c>
      <c r="D779" s="33" t="s">
        <v>46</v>
      </c>
      <c r="E779" s="33" t="s">
        <v>47</v>
      </c>
      <c r="F779" s="33" t="s">
        <v>48</v>
      </c>
      <c r="G779" s="33" t="s">
        <v>20</v>
      </c>
      <c r="H779" s="35">
        <v>0.50000000000000011</v>
      </c>
      <c r="I779" s="36">
        <v>7000</v>
      </c>
      <c r="J779" s="37">
        <f t="shared" si="6"/>
        <v>3500.0000000000009</v>
      </c>
      <c r="K779" s="37">
        <f t="shared" si="7"/>
        <v>1050.0000000000002</v>
      </c>
      <c r="L779" s="38">
        <v>0.3</v>
      </c>
      <c r="N779" s="39"/>
      <c r="O779" s="45">
        <f>[1]Data!$H779+0.05</f>
        <v>0.55000000000000016</v>
      </c>
      <c r="P779" s="39"/>
      <c r="Q779" s="41"/>
    </row>
    <row r="780" spans="1:17" ht="15.75" customHeight="1">
      <c r="A780" s="33" t="s">
        <v>14</v>
      </c>
      <c r="B780" s="33">
        <v>1185732</v>
      </c>
      <c r="C780" s="34">
        <v>44479</v>
      </c>
      <c r="D780" s="33" t="s">
        <v>46</v>
      </c>
      <c r="E780" s="33" t="s">
        <v>47</v>
      </c>
      <c r="F780" s="33" t="s">
        <v>48</v>
      </c>
      <c r="G780" s="33" t="s">
        <v>21</v>
      </c>
      <c r="H780" s="35">
        <v>0.60000000000000009</v>
      </c>
      <c r="I780" s="36">
        <v>7000</v>
      </c>
      <c r="J780" s="37">
        <f t="shared" si="6"/>
        <v>4200.0000000000009</v>
      </c>
      <c r="K780" s="37">
        <f t="shared" si="7"/>
        <v>1470.0000000000002</v>
      </c>
      <c r="L780" s="38">
        <v>0.35</v>
      </c>
      <c r="N780" s="39"/>
      <c r="O780" s="45">
        <f>[1]Data!$H780+0.05</f>
        <v>0.65000000000000013</v>
      </c>
      <c r="P780" s="39"/>
      <c r="Q780" s="41"/>
    </row>
    <row r="781" spans="1:17" ht="15.75" customHeight="1">
      <c r="A781" s="33" t="s">
        <v>14</v>
      </c>
      <c r="B781" s="33">
        <v>1185732</v>
      </c>
      <c r="C781" s="34">
        <v>44479</v>
      </c>
      <c r="D781" s="33" t="s">
        <v>46</v>
      </c>
      <c r="E781" s="33" t="s">
        <v>47</v>
      </c>
      <c r="F781" s="33" t="s">
        <v>48</v>
      </c>
      <c r="G781" s="33" t="s">
        <v>22</v>
      </c>
      <c r="H781" s="35">
        <v>0.65</v>
      </c>
      <c r="I781" s="36">
        <v>8250</v>
      </c>
      <c r="J781" s="37">
        <f t="shared" si="6"/>
        <v>5362.5</v>
      </c>
      <c r="K781" s="37">
        <f t="shared" si="7"/>
        <v>2681.25</v>
      </c>
      <c r="L781" s="38">
        <v>0.5</v>
      </c>
      <c r="N781" s="39"/>
      <c r="O781" s="45">
        <f>[1]Data!$H781+0.05</f>
        <v>0.70000000000000007</v>
      </c>
      <c r="P781" s="39"/>
      <c r="Q781" s="41"/>
    </row>
    <row r="782" spans="1:17" ht="15.75" customHeight="1">
      <c r="A782" s="33" t="s">
        <v>14</v>
      </c>
      <c r="B782" s="33">
        <v>1185732</v>
      </c>
      <c r="C782" s="34">
        <v>44509</v>
      </c>
      <c r="D782" s="33" t="s">
        <v>46</v>
      </c>
      <c r="E782" s="33" t="s">
        <v>47</v>
      </c>
      <c r="F782" s="33" t="s">
        <v>48</v>
      </c>
      <c r="G782" s="33" t="s">
        <v>17</v>
      </c>
      <c r="H782" s="35">
        <v>0.60000000000000009</v>
      </c>
      <c r="I782" s="36">
        <v>9750</v>
      </c>
      <c r="J782" s="37">
        <f t="shared" si="6"/>
        <v>5850.0000000000009</v>
      </c>
      <c r="K782" s="37">
        <f t="shared" si="7"/>
        <v>2632.5000000000005</v>
      </c>
      <c r="L782" s="38">
        <v>0.45</v>
      </c>
      <c r="N782" s="39"/>
      <c r="O782" s="45">
        <f>[1]Data!$H782+0.05</f>
        <v>0.65000000000000013</v>
      </c>
      <c r="P782" s="39"/>
      <c r="Q782" s="41"/>
    </row>
    <row r="783" spans="1:17" ht="15.75" customHeight="1">
      <c r="A783" s="33" t="s">
        <v>14</v>
      </c>
      <c r="B783" s="33">
        <v>1185732</v>
      </c>
      <c r="C783" s="34">
        <v>44509</v>
      </c>
      <c r="D783" s="33" t="s">
        <v>46</v>
      </c>
      <c r="E783" s="33" t="s">
        <v>47</v>
      </c>
      <c r="F783" s="33" t="s">
        <v>48</v>
      </c>
      <c r="G783" s="33" t="s">
        <v>18</v>
      </c>
      <c r="H783" s="35">
        <v>0.50000000000000011</v>
      </c>
      <c r="I783" s="36">
        <v>8000</v>
      </c>
      <c r="J783" s="37">
        <f t="shared" si="6"/>
        <v>4000.0000000000009</v>
      </c>
      <c r="K783" s="37">
        <f t="shared" si="7"/>
        <v>1400.0000000000002</v>
      </c>
      <c r="L783" s="38">
        <v>0.35</v>
      </c>
      <c r="N783" s="39"/>
      <c r="O783" s="45">
        <f>[1]Data!$H783+0.05</f>
        <v>0.55000000000000016</v>
      </c>
      <c r="P783" s="39"/>
      <c r="Q783" s="41"/>
    </row>
    <row r="784" spans="1:17" ht="15.75" customHeight="1">
      <c r="A784" s="33" t="s">
        <v>14</v>
      </c>
      <c r="B784" s="33">
        <v>1185732</v>
      </c>
      <c r="C784" s="34">
        <v>44509</v>
      </c>
      <c r="D784" s="33" t="s">
        <v>46</v>
      </c>
      <c r="E784" s="33" t="s">
        <v>47</v>
      </c>
      <c r="F784" s="33" t="s">
        <v>48</v>
      </c>
      <c r="G784" s="33" t="s">
        <v>19</v>
      </c>
      <c r="H784" s="35">
        <v>0.50000000000000011</v>
      </c>
      <c r="I784" s="36">
        <v>7450</v>
      </c>
      <c r="J784" s="37">
        <f t="shared" si="6"/>
        <v>3725.0000000000009</v>
      </c>
      <c r="K784" s="37">
        <f t="shared" si="7"/>
        <v>931.25000000000023</v>
      </c>
      <c r="L784" s="38">
        <v>0.25</v>
      </c>
      <c r="N784" s="39"/>
      <c r="O784" s="45">
        <f>[1]Data!$H784+0.05</f>
        <v>0.55000000000000016</v>
      </c>
      <c r="P784" s="39"/>
      <c r="Q784" s="41"/>
    </row>
    <row r="785" spans="1:17" ht="15.75" customHeight="1">
      <c r="A785" s="33" t="s">
        <v>14</v>
      </c>
      <c r="B785" s="33">
        <v>1185732</v>
      </c>
      <c r="C785" s="34">
        <v>44509</v>
      </c>
      <c r="D785" s="33" t="s">
        <v>46</v>
      </c>
      <c r="E785" s="33" t="s">
        <v>47</v>
      </c>
      <c r="F785" s="33" t="s">
        <v>48</v>
      </c>
      <c r="G785" s="33" t="s">
        <v>20</v>
      </c>
      <c r="H785" s="35">
        <v>0.50000000000000011</v>
      </c>
      <c r="I785" s="36">
        <v>7750</v>
      </c>
      <c r="J785" s="37">
        <f t="shared" si="6"/>
        <v>3875.0000000000009</v>
      </c>
      <c r="K785" s="37">
        <f t="shared" si="7"/>
        <v>1162.5000000000002</v>
      </c>
      <c r="L785" s="38">
        <v>0.3</v>
      </c>
      <c r="N785" s="39"/>
      <c r="O785" s="45">
        <f>[1]Data!$H785+0.05</f>
        <v>0.55000000000000016</v>
      </c>
      <c r="P785" s="39"/>
      <c r="Q785" s="41"/>
    </row>
    <row r="786" spans="1:17" ht="15.75" customHeight="1">
      <c r="A786" s="33" t="s">
        <v>14</v>
      </c>
      <c r="B786" s="33">
        <v>1185732</v>
      </c>
      <c r="C786" s="34">
        <v>44509</v>
      </c>
      <c r="D786" s="33" t="s">
        <v>46</v>
      </c>
      <c r="E786" s="33" t="s">
        <v>47</v>
      </c>
      <c r="F786" s="33" t="s">
        <v>48</v>
      </c>
      <c r="G786" s="33" t="s">
        <v>21</v>
      </c>
      <c r="H786" s="35">
        <v>0.65</v>
      </c>
      <c r="I786" s="36">
        <v>7500</v>
      </c>
      <c r="J786" s="37">
        <f t="shared" si="6"/>
        <v>4875</v>
      </c>
      <c r="K786" s="37">
        <f t="shared" si="7"/>
        <v>1706.25</v>
      </c>
      <c r="L786" s="38">
        <v>0.35</v>
      </c>
      <c r="N786" s="39"/>
      <c r="O786" s="45">
        <f>[1]Data!$H786+0.05</f>
        <v>0.70000000000000007</v>
      </c>
      <c r="P786" s="39"/>
      <c r="Q786" s="41"/>
    </row>
    <row r="787" spans="1:17" ht="15.75" customHeight="1">
      <c r="A787" s="33" t="s">
        <v>14</v>
      </c>
      <c r="B787" s="33">
        <v>1185732</v>
      </c>
      <c r="C787" s="34">
        <v>44509</v>
      </c>
      <c r="D787" s="33" t="s">
        <v>46</v>
      </c>
      <c r="E787" s="33" t="s">
        <v>47</v>
      </c>
      <c r="F787" s="33" t="s">
        <v>48</v>
      </c>
      <c r="G787" s="33" t="s">
        <v>22</v>
      </c>
      <c r="H787" s="35">
        <v>0.7</v>
      </c>
      <c r="I787" s="36">
        <v>8500</v>
      </c>
      <c r="J787" s="37">
        <f t="shared" si="6"/>
        <v>5950</v>
      </c>
      <c r="K787" s="37">
        <f t="shared" si="7"/>
        <v>2975</v>
      </c>
      <c r="L787" s="38">
        <v>0.5</v>
      </c>
      <c r="N787" s="39"/>
      <c r="O787" s="45">
        <f>[1]Data!$H787+0.05</f>
        <v>0.75</v>
      </c>
      <c r="P787" s="39"/>
      <c r="Q787" s="41"/>
    </row>
    <row r="788" spans="1:17" ht="15.75" customHeight="1">
      <c r="A788" s="33" t="s">
        <v>14</v>
      </c>
      <c r="B788" s="33">
        <v>1185732</v>
      </c>
      <c r="C788" s="34">
        <v>44538</v>
      </c>
      <c r="D788" s="33" t="s">
        <v>46</v>
      </c>
      <c r="E788" s="33" t="s">
        <v>47</v>
      </c>
      <c r="F788" s="33" t="s">
        <v>48</v>
      </c>
      <c r="G788" s="33" t="s">
        <v>17</v>
      </c>
      <c r="H788" s="35">
        <v>0.65</v>
      </c>
      <c r="I788" s="36">
        <v>10750</v>
      </c>
      <c r="J788" s="37">
        <f t="shared" si="6"/>
        <v>6987.5</v>
      </c>
      <c r="K788" s="37">
        <f t="shared" si="7"/>
        <v>3144.375</v>
      </c>
      <c r="L788" s="38">
        <v>0.45</v>
      </c>
      <c r="N788" s="39"/>
      <c r="O788" s="45">
        <f>[1]Data!$H788+0.05</f>
        <v>0.70000000000000007</v>
      </c>
      <c r="P788" s="39"/>
      <c r="Q788" s="41"/>
    </row>
    <row r="789" spans="1:17" ht="15.75" customHeight="1">
      <c r="A789" s="33" t="s">
        <v>14</v>
      </c>
      <c r="B789" s="33">
        <v>1185732</v>
      </c>
      <c r="C789" s="34">
        <v>44538</v>
      </c>
      <c r="D789" s="33" t="s">
        <v>46</v>
      </c>
      <c r="E789" s="33" t="s">
        <v>47</v>
      </c>
      <c r="F789" s="33" t="s">
        <v>48</v>
      </c>
      <c r="G789" s="33" t="s">
        <v>18</v>
      </c>
      <c r="H789" s="35">
        <v>0.55000000000000004</v>
      </c>
      <c r="I789" s="36">
        <v>8750</v>
      </c>
      <c r="J789" s="37">
        <f t="shared" si="6"/>
        <v>4812.5</v>
      </c>
      <c r="K789" s="37">
        <f t="shared" si="7"/>
        <v>1684.375</v>
      </c>
      <c r="L789" s="38">
        <v>0.35</v>
      </c>
      <c r="N789" s="39"/>
      <c r="O789" s="45">
        <f>[1]Data!$H789+0.05</f>
        <v>0.60000000000000009</v>
      </c>
      <c r="P789" s="39"/>
      <c r="Q789" s="41"/>
    </row>
    <row r="790" spans="1:17" ht="15.75" customHeight="1">
      <c r="A790" s="33" t="s">
        <v>14</v>
      </c>
      <c r="B790" s="33">
        <v>1185732</v>
      </c>
      <c r="C790" s="34">
        <v>44538</v>
      </c>
      <c r="D790" s="33" t="s">
        <v>46</v>
      </c>
      <c r="E790" s="33" t="s">
        <v>47</v>
      </c>
      <c r="F790" s="33" t="s">
        <v>48</v>
      </c>
      <c r="G790" s="33" t="s">
        <v>19</v>
      </c>
      <c r="H790" s="35">
        <v>0.55000000000000004</v>
      </c>
      <c r="I790" s="36">
        <v>8250</v>
      </c>
      <c r="J790" s="37">
        <f t="shared" si="6"/>
        <v>4537.5</v>
      </c>
      <c r="K790" s="37">
        <f t="shared" si="7"/>
        <v>1134.375</v>
      </c>
      <c r="L790" s="38">
        <v>0.25</v>
      </c>
      <c r="N790" s="39"/>
      <c r="O790" s="45">
        <f>[1]Data!$H790+0.05</f>
        <v>0.60000000000000009</v>
      </c>
      <c r="P790" s="39"/>
      <c r="Q790" s="41"/>
    </row>
    <row r="791" spans="1:17" ht="15.75" customHeight="1">
      <c r="A791" s="33" t="s">
        <v>14</v>
      </c>
      <c r="B791" s="33">
        <v>1185732</v>
      </c>
      <c r="C791" s="34">
        <v>44538</v>
      </c>
      <c r="D791" s="33" t="s">
        <v>46</v>
      </c>
      <c r="E791" s="33" t="s">
        <v>47</v>
      </c>
      <c r="F791" s="33" t="s">
        <v>48</v>
      </c>
      <c r="G791" s="33" t="s">
        <v>20</v>
      </c>
      <c r="H791" s="35">
        <v>0.55000000000000004</v>
      </c>
      <c r="I791" s="36">
        <v>7750</v>
      </c>
      <c r="J791" s="37">
        <f t="shared" si="6"/>
        <v>4262.5</v>
      </c>
      <c r="K791" s="37">
        <f t="shared" si="7"/>
        <v>1278.75</v>
      </c>
      <c r="L791" s="38">
        <v>0.3</v>
      </c>
      <c r="N791" s="39"/>
      <c r="O791" s="45">
        <f>[1]Data!$H791+0.05</f>
        <v>0.60000000000000009</v>
      </c>
      <c r="P791" s="39"/>
      <c r="Q791" s="41"/>
    </row>
    <row r="792" spans="1:17" ht="15.75" customHeight="1">
      <c r="A792" s="33" t="s">
        <v>14</v>
      </c>
      <c r="B792" s="33">
        <v>1185732</v>
      </c>
      <c r="C792" s="34">
        <v>44538</v>
      </c>
      <c r="D792" s="33" t="s">
        <v>46</v>
      </c>
      <c r="E792" s="33" t="s">
        <v>47</v>
      </c>
      <c r="F792" s="33" t="s">
        <v>48</v>
      </c>
      <c r="G792" s="33" t="s">
        <v>21</v>
      </c>
      <c r="H792" s="35">
        <v>0.65</v>
      </c>
      <c r="I792" s="36">
        <v>7750</v>
      </c>
      <c r="J792" s="37">
        <f t="shared" si="6"/>
        <v>5037.5</v>
      </c>
      <c r="K792" s="37">
        <f t="shared" si="7"/>
        <v>1763.125</v>
      </c>
      <c r="L792" s="38">
        <v>0.35</v>
      </c>
      <c r="N792" s="39"/>
      <c r="O792" s="45">
        <f>[1]Data!$H792+0.05</f>
        <v>0.70000000000000007</v>
      </c>
      <c r="P792" s="39"/>
      <c r="Q792" s="41"/>
    </row>
    <row r="793" spans="1:17" ht="15.75" customHeight="1">
      <c r="A793" s="33" t="s">
        <v>14</v>
      </c>
      <c r="B793" s="33">
        <v>1185732</v>
      </c>
      <c r="C793" s="34">
        <v>44538</v>
      </c>
      <c r="D793" s="33" t="s">
        <v>46</v>
      </c>
      <c r="E793" s="33" t="s">
        <v>47</v>
      </c>
      <c r="F793" s="33" t="s">
        <v>48</v>
      </c>
      <c r="G793" s="33" t="s">
        <v>22</v>
      </c>
      <c r="H793" s="35">
        <v>0.7</v>
      </c>
      <c r="I793" s="36">
        <v>8750</v>
      </c>
      <c r="J793" s="37">
        <f t="shared" si="6"/>
        <v>6125</v>
      </c>
      <c r="K793" s="37">
        <f t="shared" si="7"/>
        <v>3062.5</v>
      </c>
      <c r="L793" s="38">
        <v>0.5</v>
      </c>
      <c r="N793" s="39"/>
      <c r="O793" s="45">
        <f>[1]Data!$H793+0.05</f>
        <v>0.75</v>
      </c>
      <c r="P793" s="39"/>
      <c r="Q793" s="41"/>
    </row>
    <row r="794" spans="1:17" ht="15.75" customHeight="1">
      <c r="A794" s="33" t="s">
        <v>14</v>
      </c>
      <c r="B794" s="33">
        <v>1185732</v>
      </c>
      <c r="C794" s="34">
        <v>44209</v>
      </c>
      <c r="D794" s="33" t="s">
        <v>33</v>
      </c>
      <c r="E794" s="33" t="s">
        <v>49</v>
      </c>
      <c r="F794" s="33" t="s">
        <v>50</v>
      </c>
      <c r="G794" s="33" t="s">
        <v>17</v>
      </c>
      <c r="H794" s="35">
        <v>0.35</v>
      </c>
      <c r="I794" s="36">
        <v>4500</v>
      </c>
      <c r="J794" s="37">
        <f t="shared" si="6"/>
        <v>1575</v>
      </c>
      <c r="K794" s="37">
        <f t="shared" si="7"/>
        <v>551.25</v>
      </c>
      <c r="L794" s="38">
        <v>0.35000000000000003</v>
      </c>
      <c r="N794" s="44"/>
      <c r="O794" s="45"/>
      <c r="P794" s="39"/>
      <c r="Q794" s="41"/>
    </row>
    <row r="795" spans="1:17" ht="15.75" customHeight="1">
      <c r="A795" s="33" t="s">
        <v>14</v>
      </c>
      <c r="B795" s="33">
        <v>1185732</v>
      </c>
      <c r="C795" s="34">
        <v>44209</v>
      </c>
      <c r="D795" s="33" t="s">
        <v>33</v>
      </c>
      <c r="E795" s="33" t="s">
        <v>49</v>
      </c>
      <c r="F795" s="33" t="s">
        <v>50</v>
      </c>
      <c r="G795" s="33" t="s">
        <v>18</v>
      </c>
      <c r="H795" s="35">
        <v>0.35</v>
      </c>
      <c r="I795" s="36">
        <v>2500</v>
      </c>
      <c r="J795" s="37">
        <f t="shared" si="6"/>
        <v>875</v>
      </c>
      <c r="K795" s="37">
        <f t="shared" si="7"/>
        <v>262.5</v>
      </c>
      <c r="L795" s="38">
        <v>0.3</v>
      </c>
      <c r="N795" s="44"/>
      <c r="O795" s="45"/>
      <c r="P795" s="39"/>
      <c r="Q795" s="41"/>
    </row>
    <row r="796" spans="1:17" ht="15.75" customHeight="1">
      <c r="A796" s="33" t="s">
        <v>14</v>
      </c>
      <c r="B796" s="33">
        <v>1185732</v>
      </c>
      <c r="C796" s="34">
        <v>44209</v>
      </c>
      <c r="D796" s="33" t="s">
        <v>33</v>
      </c>
      <c r="E796" s="33" t="s">
        <v>49</v>
      </c>
      <c r="F796" s="33" t="s">
        <v>50</v>
      </c>
      <c r="G796" s="33" t="s">
        <v>19</v>
      </c>
      <c r="H796" s="35">
        <v>0.25</v>
      </c>
      <c r="I796" s="36">
        <v>2500</v>
      </c>
      <c r="J796" s="37">
        <f t="shared" si="6"/>
        <v>625</v>
      </c>
      <c r="K796" s="37">
        <f t="shared" si="7"/>
        <v>187.5</v>
      </c>
      <c r="L796" s="38">
        <v>0.3</v>
      </c>
      <c r="N796" s="44"/>
      <c r="O796" s="45"/>
      <c r="P796" s="39"/>
      <c r="Q796" s="41"/>
    </row>
    <row r="797" spans="1:17" ht="15.75" customHeight="1">
      <c r="A797" s="33" t="s">
        <v>14</v>
      </c>
      <c r="B797" s="33">
        <v>1185732</v>
      </c>
      <c r="C797" s="34">
        <v>44209</v>
      </c>
      <c r="D797" s="33" t="s">
        <v>33</v>
      </c>
      <c r="E797" s="33" t="s">
        <v>49</v>
      </c>
      <c r="F797" s="33" t="s">
        <v>50</v>
      </c>
      <c r="G797" s="33" t="s">
        <v>20</v>
      </c>
      <c r="H797" s="35">
        <v>0.30000000000000004</v>
      </c>
      <c r="I797" s="36">
        <v>1000</v>
      </c>
      <c r="J797" s="37">
        <f t="shared" si="6"/>
        <v>300.00000000000006</v>
      </c>
      <c r="K797" s="37">
        <f t="shared" si="7"/>
        <v>105.00000000000003</v>
      </c>
      <c r="L797" s="38">
        <v>0.35000000000000003</v>
      </c>
      <c r="N797" s="44"/>
      <c r="O797" s="45"/>
      <c r="P797" s="39"/>
      <c r="Q797" s="41"/>
    </row>
    <row r="798" spans="1:17" ht="15.75" customHeight="1">
      <c r="A798" s="33" t="s">
        <v>14</v>
      </c>
      <c r="B798" s="33">
        <v>1185732</v>
      </c>
      <c r="C798" s="34">
        <v>44209</v>
      </c>
      <c r="D798" s="33" t="s">
        <v>33</v>
      </c>
      <c r="E798" s="33" t="s">
        <v>49</v>
      </c>
      <c r="F798" s="33" t="s">
        <v>50</v>
      </c>
      <c r="G798" s="33" t="s">
        <v>21</v>
      </c>
      <c r="H798" s="35">
        <v>0.44999999999999996</v>
      </c>
      <c r="I798" s="36">
        <v>1500</v>
      </c>
      <c r="J798" s="37">
        <f t="shared" si="6"/>
        <v>674.99999999999989</v>
      </c>
      <c r="K798" s="37">
        <f t="shared" si="7"/>
        <v>202.49999999999997</v>
      </c>
      <c r="L798" s="38">
        <v>0.3</v>
      </c>
      <c r="N798" s="44"/>
      <c r="O798" s="45"/>
      <c r="P798" s="39"/>
      <c r="Q798" s="41"/>
    </row>
    <row r="799" spans="1:17" ht="15.75" customHeight="1">
      <c r="A799" s="33" t="s">
        <v>14</v>
      </c>
      <c r="B799" s="33">
        <v>1185732</v>
      </c>
      <c r="C799" s="34">
        <v>44209</v>
      </c>
      <c r="D799" s="33" t="s">
        <v>33</v>
      </c>
      <c r="E799" s="33" t="s">
        <v>49</v>
      </c>
      <c r="F799" s="33" t="s">
        <v>50</v>
      </c>
      <c r="G799" s="33" t="s">
        <v>22</v>
      </c>
      <c r="H799" s="35">
        <v>0.35</v>
      </c>
      <c r="I799" s="36">
        <v>2500</v>
      </c>
      <c r="J799" s="37">
        <f t="shared" si="6"/>
        <v>875</v>
      </c>
      <c r="K799" s="37">
        <f t="shared" si="7"/>
        <v>393.75</v>
      </c>
      <c r="L799" s="38">
        <v>0.45</v>
      </c>
      <c r="N799" s="44"/>
      <c r="O799" s="45"/>
      <c r="P799" s="39"/>
      <c r="Q799" s="41"/>
    </row>
    <row r="800" spans="1:17" ht="15.75" customHeight="1">
      <c r="A800" s="33" t="s">
        <v>14</v>
      </c>
      <c r="B800" s="33">
        <v>1185732</v>
      </c>
      <c r="C800" s="34">
        <v>44240</v>
      </c>
      <c r="D800" s="33" t="s">
        <v>33</v>
      </c>
      <c r="E800" s="33" t="s">
        <v>49</v>
      </c>
      <c r="F800" s="33" t="s">
        <v>50</v>
      </c>
      <c r="G800" s="33" t="s">
        <v>17</v>
      </c>
      <c r="H800" s="35">
        <v>0.35</v>
      </c>
      <c r="I800" s="36">
        <v>5000</v>
      </c>
      <c r="J800" s="37">
        <f t="shared" si="6"/>
        <v>1750</v>
      </c>
      <c r="K800" s="37">
        <f t="shared" si="7"/>
        <v>612.50000000000011</v>
      </c>
      <c r="L800" s="38">
        <v>0.35000000000000003</v>
      </c>
      <c r="N800" s="44"/>
      <c r="O800" s="45"/>
      <c r="P800" s="39"/>
      <c r="Q800" s="41"/>
    </row>
    <row r="801" spans="1:17" ht="15.75" customHeight="1">
      <c r="A801" s="33" t="s">
        <v>14</v>
      </c>
      <c r="B801" s="33">
        <v>1185732</v>
      </c>
      <c r="C801" s="34">
        <v>44240</v>
      </c>
      <c r="D801" s="33" t="s">
        <v>33</v>
      </c>
      <c r="E801" s="33" t="s">
        <v>49</v>
      </c>
      <c r="F801" s="33" t="s">
        <v>50</v>
      </c>
      <c r="G801" s="33" t="s">
        <v>18</v>
      </c>
      <c r="H801" s="35">
        <v>0.35</v>
      </c>
      <c r="I801" s="36">
        <v>1500</v>
      </c>
      <c r="J801" s="37">
        <f t="shared" si="6"/>
        <v>525</v>
      </c>
      <c r="K801" s="37">
        <f t="shared" si="7"/>
        <v>157.5</v>
      </c>
      <c r="L801" s="38">
        <v>0.3</v>
      </c>
      <c r="N801" s="44"/>
      <c r="O801" s="45"/>
      <c r="P801" s="39"/>
      <c r="Q801" s="41"/>
    </row>
    <row r="802" spans="1:17" ht="15.75" customHeight="1">
      <c r="A802" s="33" t="s">
        <v>14</v>
      </c>
      <c r="B802" s="33">
        <v>1185732</v>
      </c>
      <c r="C802" s="34">
        <v>44240</v>
      </c>
      <c r="D802" s="33" t="s">
        <v>33</v>
      </c>
      <c r="E802" s="33" t="s">
        <v>49</v>
      </c>
      <c r="F802" s="33" t="s">
        <v>50</v>
      </c>
      <c r="G802" s="33" t="s">
        <v>19</v>
      </c>
      <c r="H802" s="35">
        <v>0.25</v>
      </c>
      <c r="I802" s="36">
        <v>2000</v>
      </c>
      <c r="J802" s="37">
        <f t="shared" si="6"/>
        <v>500</v>
      </c>
      <c r="K802" s="37">
        <f t="shared" si="7"/>
        <v>150</v>
      </c>
      <c r="L802" s="38">
        <v>0.3</v>
      </c>
      <c r="N802" s="44"/>
      <c r="O802" s="45"/>
      <c r="P802" s="39"/>
      <c r="Q802" s="41"/>
    </row>
    <row r="803" spans="1:17" ht="15.75" customHeight="1">
      <c r="A803" s="33" t="s">
        <v>14</v>
      </c>
      <c r="B803" s="33">
        <v>1185732</v>
      </c>
      <c r="C803" s="34">
        <v>44240</v>
      </c>
      <c r="D803" s="33" t="s">
        <v>33</v>
      </c>
      <c r="E803" s="33" t="s">
        <v>49</v>
      </c>
      <c r="F803" s="33" t="s">
        <v>50</v>
      </c>
      <c r="G803" s="33" t="s">
        <v>20</v>
      </c>
      <c r="H803" s="35">
        <v>0.30000000000000004</v>
      </c>
      <c r="I803" s="36">
        <v>750</v>
      </c>
      <c r="J803" s="37">
        <f t="shared" si="6"/>
        <v>225.00000000000003</v>
      </c>
      <c r="K803" s="37">
        <f t="shared" si="7"/>
        <v>78.750000000000014</v>
      </c>
      <c r="L803" s="38">
        <v>0.35000000000000003</v>
      </c>
      <c r="N803" s="44"/>
      <c r="O803" s="45"/>
      <c r="P803" s="39"/>
      <c r="Q803" s="41"/>
    </row>
    <row r="804" spans="1:17" ht="15.75" customHeight="1">
      <c r="A804" s="33" t="s">
        <v>14</v>
      </c>
      <c r="B804" s="33">
        <v>1185732</v>
      </c>
      <c r="C804" s="34">
        <v>44240</v>
      </c>
      <c r="D804" s="33" t="s">
        <v>33</v>
      </c>
      <c r="E804" s="33" t="s">
        <v>49</v>
      </c>
      <c r="F804" s="33" t="s">
        <v>50</v>
      </c>
      <c r="G804" s="33" t="s">
        <v>21</v>
      </c>
      <c r="H804" s="35">
        <v>0.44999999999999996</v>
      </c>
      <c r="I804" s="36">
        <v>1500</v>
      </c>
      <c r="J804" s="37">
        <f t="shared" si="6"/>
        <v>674.99999999999989</v>
      </c>
      <c r="K804" s="37">
        <f t="shared" si="7"/>
        <v>202.49999999999997</v>
      </c>
      <c r="L804" s="38">
        <v>0.3</v>
      </c>
      <c r="N804" s="44"/>
      <c r="O804" s="45"/>
      <c r="P804" s="39"/>
      <c r="Q804" s="41"/>
    </row>
    <row r="805" spans="1:17" ht="15.75" customHeight="1">
      <c r="A805" s="33" t="s">
        <v>14</v>
      </c>
      <c r="B805" s="33">
        <v>1185732</v>
      </c>
      <c r="C805" s="34">
        <v>44240</v>
      </c>
      <c r="D805" s="33" t="s">
        <v>33</v>
      </c>
      <c r="E805" s="33" t="s">
        <v>49</v>
      </c>
      <c r="F805" s="33" t="s">
        <v>50</v>
      </c>
      <c r="G805" s="33" t="s">
        <v>22</v>
      </c>
      <c r="H805" s="35">
        <v>0.35</v>
      </c>
      <c r="I805" s="36">
        <v>2250</v>
      </c>
      <c r="J805" s="37">
        <f t="shared" si="6"/>
        <v>787.5</v>
      </c>
      <c r="K805" s="37">
        <f t="shared" si="7"/>
        <v>354.375</v>
      </c>
      <c r="L805" s="38">
        <v>0.45</v>
      </c>
      <c r="N805" s="44"/>
      <c r="O805" s="45"/>
      <c r="P805" s="39"/>
      <c r="Q805" s="41"/>
    </row>
    <row r="806" spans="1:17" ht="15.75" customHeight="1">
      <c r="A806" s="33" t="s">
        <v>14</v>
      </c>
      <c r="B806" s="33">
        <v>1185732</v>
      </c>
      <c r="C806" s="34">
        <v>44267</v>
      </c>
      <c r="D806" s="33" t="s">
        <v>33</v>
      </c>
      <c r="E806" s="33" t="s">
        <v>49</v>
      </c>
      <c r="F806" s="33" t="s">
        <v>50</v>
      </c>
      <c r="G806" s="33" t="s">
        <v>17</v>
      </c>
      <c r="H806" s="35">
        <v>0.4</v>
      </c>
      <c r="I806" s="36">
        <v>4450</v>
      </c>
      <c r="J806" s="37">
        <f t="shared" si="6"/>
        <v>1780</v>
      </c>
      <c r="K806" s="37">
        <f t="shared" si="7"/>
        <v>623.00000000000011</v>
      </c>
      <c r="L806" s="38">
        <v>0.35000000000000003</v>
      </c>
      <c r="N806" s="44"/>
      <c r="O806" s="45"/>
      <c r="P806" s="39"/>
      <c r="Q806" s="41"/>
    </row>
    <row r="807" spans="1:17" ht="15.75" customHeight="1">
      <c r="A807" s="33" t="s">
        <v>14</v>
      </c>
      <c r="B807" s="33">
        <v>1185732</v>
      </c>
      <c r="C807" s="34">
        <v>44267</v>
      </c>
      <c r="D807" s="33" t="s">
        <v>33</v>
      </c>
      <c r="E807" s="33" t="s">
        <v>49</v>
      </c>
      <c r="F807" s="33" t="s">
        <v>50</v>
      </c>
      <c r="G807" s="33" t="s">
        <v>18</v>
      </c>
      <c r="H807" s="35">
        <v>0.4</v>
      </c>
      <c r="I807" s="36">
        <v>1250</v>
      </c>
      <c r="J807" s="37">
        <f t="shared" si="6"/>
        <v>500</v>
      </c>
      <c r="K807" s="37">
        <f t="shared" si="7"/>
        <v>150</v>
      </c>
      <c r="L807" s="38">
        <v>0.3</v>
      </c>
      <c r="N807" s="44"/>
      <c r="O807" s="45"/>
      <c r="P807" s="39"/>
      <c r="Q807" s="41"/>
    </row>
    <row r="808" spans="1:17" ht="15.75" customHeight="1">
      <c r="A808" s="33" t="s">
        <v>14</v>
      </c>
      <c r="B808" s="33">
        <v>1185732</v>
      </c>
      <c r="C808" s="34">
        <v>44267</v>
      </c>
      <c r="D808" s="33" t="s">
        <v>33</v>
      </c>
      <c r="E808" s="33" t="s">
        <v>49</v>
      </c>
      <c r="F808" s="33" t="s">
        <v>50</v>
      </c>
      <c r="G808" s="33" t="s">
        <v>19</v>
      </c>
      <c r="H808" s="35">
        <v>0.30000000000000004</v>
      </c>
      <c r="I808" s="36">
        <v>1750</v>
      </c>
      <c r="J808" s="37">
        <f t="shared" si="6"/>
        <v>525.00000000000011</v>
      </c>
      <c r="K808" s="37">
        <f t="shared" si="7"/>
        <v>157.50000000000003</v>
      </c>
      <c r="L808" s="38">
        <v>0.3</v>
      </c>
      <c r="N808" s="44"/>
      <c r="O808" s="45"/>
      <c r="P808" s="39"/>
      <c r="Q808" s="41"/>
    </row>
    <row r="809" spans="1:17" ht="15.75" customHeight="1">
      <c r="A809" s="33" t="s">
        <v>14</v>
      </c>
      <c r="B809" s="33">
        <v>1185732</v>
      </c>
      <c r="C809" s="34">
        <v>44267</v>
      </c>
      <c r="D809" s="33" t="s">
        <v>33</v>
      </c>
      <c r="E809" s="33" t="s">
        <v>49</v>
      </c>
      <c r="F809" s="33" t="s">
        <v>50</v>
      </c>
      <c r="G809" s="33" t="s">
        <v>20</v>
      </c>
      <c r="H809" s="35">
        <v>0.35</v>
      </c>
      <c r="I809" s="36">
        <v>250</v>
      </c>
      <c r="J809" s="37">
        <f t="shared" si="6"/>
        <v>87.5</v>
      </c>
      <c r="K809" s="37">
        <f t="shared" si="7"/>
        <v>30.625000000000004</v>
      </c>
      <c r="L809" s="38">
        <v>0.35000000000000003</v>
      </c>
      <c r="N809" s="44"/>
      <c r="O809" s="45"/>
      <c r="P809" s="39"/>
      <c r="Q809" s="41"/>
    </row>
    <row r="810" spans="1:17" ht="15.75" customHeight="1">
      <c r="A810" s="33" t="s">
        <v>14</v>
      </c>
      <c r="B810" s="33">
        <v>1185732</v>
      </c>
      <c r="C810" s="34">
        <v>44267</v>
      </c>
      <c r="D810" s="33" t="s">
        <v>33</v>
      </c>
      <c r="E810" s="33" t="s">
        <v>49</v>
      </c>
      <c r="F810" s="33" t="s">
        <v>50</v>
      </c>
      <c r="G810" s="33" t="s">
        <v>21</v>
      </c>
      <c r="H810" s="35">
        <v>0.5</v>
      </c>
      <c r="I810" s="36">
        <v>750</v>
      </c>
      <c r="J810" s="37">
        <f t="shared" si="6"/>
        <v>375</v>
      </c>
      <c r="K810" s="37">
        <f t="shared" si="7"/>
        <v>112.5</v>
      </c>
      <c r="L810" s="38">
        <v>0.3</v>
      </c>
      <c r="N810" s="44"/>
      <c r="O810" s="45"/>
      <c r="P810" s="39"/>
      <c r="Q810" s="41"/>
    </row>
    <row r="811" spans="1:17" ht="15.75" customHeight="1">
      <c r="A811" s="33" t="s">
        <v>14</v>
      </c>
      <c r="B811" s="33">
        <v>1185732</v>
      </c>
      <c r="C811" s="34">
        <v>44267</v>
      </c>
      <c r="D811" s="33" t="s">
        <v>33</v>
      </c>
      <c r="E811" s="33" t="s">
        <v>49</v>
      </c>
      <c r="F811" s="33" t="s">
        <v>50</v>
      </c>
      <c r="G811" s="33" t="s">
        <v>22</v>
      </c>
      <c r="H811" s="35">
        <v>0.4</v>
      </c>
      <c r="I811" s="36">
        <v>1750</v>
      </c>
      <c r="J811" s="37">
        <f t="shared" si="6"/>
        <v>700</v>
      </c>
      <c r="K811" s="37">
        <f t="shared" si="7"/>
        <v>315</v>
      </c>
      <c r="L811" s="38">
        <v>0.45</v>
      </c>
      <c r="N811" s="44"/>
      <c r="O811" s="45"/>
      <c r="P811" s="39"/>
      <c r="Q811" s="41"/>
    </row>
    <row r="812" spans="1:17" ht="15.75" customHeight="1">
      <c r="A812" s="33" t="s">
        <v>14</v>
      </c>
      <c r="B812" s="33">
        <v>1185732</v>
      </c>
      <c r="C812" s="34">
        <v>44299</v>
      </c>
      <c r="D812" s="33" t="s">
        <v>33</v>
      </c>
      <c r="E812" s="33" t="s">
        <v>49</v>
      </c>
      <c r="F812" s="33" t="s">
        <v>50</v>
      </c>
      <c r="G812" s="33" t="s">
        <v>17</v>
      </c>
      <c r="H812" s="35">
        <v>0.4</v>
      </c>
      <c r="I812" s="36">
        <v>4000</v>
      </c>
      <c r="J812" s="37">
        <f t="shared" si="6"/>
        <v>1600</v>
      </c>
      <c r="K812" s="37">
        <f t="shared" si="7"/>
        <v>560</v>
      </c>
      <c r="L812" s="38">
        <v>0.35000000000000003</v>
      </c>
      <c r="N812" s="44"/>
      <c r="O812" s="45"/>
      <c r="P812" s="39"/>
      <c r="Q812" s="41"/>
    </row>
    <row r="813" spans="1:17" ht="15.75" customHeight="1">
      <c r="A813" s="33" t="s">
        <v>14</v>
      </c>
      <c r="B813" s="33">
        <v>1185732</v>
      </c>
      <c r="C813" s="34">
        <v>44299</v>
      </c>
      <c r="D813" s="33" t="s">
        <v>33</v>
      </c>
      <c r="E813" s="33" t="s">
        <v>49</v>
      </c>
      <c r="F813" s="33" t="s">
        <v>50</v>
      </c>
      <c r="G813" s="33" t="s">
        <v>18</v>
      </c>
      <c r="H813" s="35">
        <v>0.4</v>
      </c>
      <c r="I813" s="36">
        <v>1000</v>
      </c>
      <c r="J813" s="37">
        <f t="shared" si="6"/>
        <v>400</v>
      </c>
      <c r="K813" s="37">
        <f t="shared" si="7"/>
        <v>120</v>
      </c>
      <c r="L813" s="38">
        <v>0.3</v>
      </c>
      <c r="N813" s="44"/>
      <c r="O813" s="45"/>
      <c r="P813" s="39"/>
      <c r="Q813" s="41"/>
    </row>
    <row r="814" spans="1:17" ht="15.75" customHeight="1">
      <c r="A814" s="33" t="s">
        <v>14</v>
      </c>
      <c r="B814" s="33">
        <v>1185732</v>
      </c>
      <c r="C814" s="34">
        <v>44299</v>
      </c>
      <c r="D814" s="33" t="s">
        <v>33</v>
      </c>
      <c r="E814" s="33" t="s">
        <v>49</v>
      </c>
      <c r="F814" s="33" t="s">
        <v>50</v>
      </c>
      <c r="G814" s="33" t="s">
        <v>19</v>
      </c>
      <c r="H814" s="35">
        <v>0.30000000000000004</v>
      </c>
      <c r="I814" s="36">
        <v>1000</v>
      </c>
      <c r="J814" s="37">
        <f t="shared" si="6"/>
        <v>300.00000000000006</v>
      </c>
      <c r="K814" s="37">
        <f t="shared" si="7"/>
        <v>90.000000000000014</v>
      </c>
      <c r="L814" s="38">
        <v>0.3</v>
      </c>
      <c r="N814" s="44"/>
      <c r="O814" s="45"/>
      <c r="P814" s="39"/>
      <c r="Q814" s="41"/>
    </row>
    <row r="815" spans="1:17" ht="15.75" customHeight="1">
      <c r="A815" s="33" t="s">
        <v>14</v>
      </c>
      <c r="B815" s="33">
        <v>1185732</v>
      </c>
      <c r="C815" s="34">
        <v>44299</v>
      </c>
      <c r="D815" s="33" t="s">
        <v>33</v>
      </c>
      <c r="E815" s="33" t="s">
        <v>49</v>
      </c>
      <c r="F815" s="33" t="s">
        <v>50</v>
      </c>
      <c r="G815" s="33" t="s">
        <v>20</v>
      </c>
      <c r="H815" s="35">
        <v>0.35</v>
      </c>
      <c r="I815" s="36">
        <v>250</v>
      </c>
      <c r="J815" s="37">
        <f t="shared" si="6"/>
        <v>87.5</v>
      </c>
      <c r="K815" s="37">
        <f t="shared" si="7"/>
        <v>30.625000000000004</v>
      </c>
      <c r="L815" s="38">
        <v>0.35000000000000003</v>
      </c>
      <c r="N815" s="44"/>
      <c r="O815" s="45"/>
      <c r="P815" s="39"/>
      <c r="Q815" s="41"/>
    </row>
    <row r="816" spans="1:17" ht="15.75" customHeight="1">
      <c r="A816" s="33" t="s">
        <v>14</v>
      </c>
      <c r="B816" s="33">
        <v>1185732</v>
      </c>
      <c r="C816" s="34">
        <v>44299</v>
      </c>
      <c r="D816" s="33" t="s">
        <v>33</v>
      </c>
      <c r="E816" s="33" t="s">
        <v>49</v>
      </c>
      <c r="F816" s="33" t="s">
        <v>50</v>
      </c>
      <c r="G816" s="33" t="s">
        <v>21</v>
      </c>
      <c r="H816" s="35">
        <v>0.5</v>
      </c>
      <c r="I816" s="36">
        <v>500</v>
      </c>
      <c r="J816" s="37">
        <f t="shared" si="6"/>
        <v>250</v>
      </c>
      <c r="K816" s="37">
        <f t="shared" si="7"/>
        <v>75</v>
      </c>
      <c r="L816" s="38">
        <v>0.3</v>
      </c>
      <c r="N816" s="44"/>
      <c r="O816" s="45"/>
      <c r="P816" s="39"/>
      <c r="Q816" s="41"/>
    </row>
    <row r="817" spans="1:17" ht="15.75" customHeight="1">
      <c r="A817" s="33" t="s">
        <v>14</v>
      </c>
      <c r="B817" s="33">
        <v>1185732</v>
      </c>
      <c r="C817" s="34">
        <v>44299</v>
      </c>
      <c r="D817" s="33" t="s">
        <v>33</v>
      </c>
      <c r="E817" s="33" t="s">
        <v>49</v>
      </c>
      <c r="F817" s="33" t="s">
        <v>50</v>
      </c>
      <c r="G817" s="33" t="s">
        <v>22</v>
      </c>
      <c r="H817" s="35">
        <v>0.4</v>
      </c>
      <c r="I817" s="36">
        <v>1750</v>
      </c>
      <c r="J817" s="37">
        <f t="shared" si="6"/>
        <v>700</v>
      </c>
      <c r="K817" s="37">
        <f t="shared" si="7"/>
        <v>315</v>
      </c>
      <c r="L817" s="38">
        <v>0.45</v>
      </c>
      <c r="N817" s="44"/>
      <c r="O817" s="45"/>
      <c r="P817" s="39"/>
      <c r="Q817" s="41"/>
    </row>
    <row r="818" spans="1:17" ht="15.75" customHeight="1">
      <c r="A818" s="33" t="s">
        <v>14</v>
      </c>
      <c r="B818" s="33">
        <v>1185732</v>
      </c>
      <c r="C818" s="34">
        <v>44330</v>
      </c>
      <c r="D818" s="33" t="s">
        <v>33</v>
      </c>
      <c r="E818" s="33" t="s">
        <v>49</v>
      </c>
      <c r="F818" s="33" t="s">
        <v>50</v>
      </c>
      <c r="G818" s="33" t="s">
        <v>17</v>
      </c>
      <c r="H818" s="35">
        <v>0.5</v>
      </c>
      <c r="I818" s="36">
        <v>4450</v>
      </c>
      <c r="J818" s="37">
        <f t="shared" si="6"/>
        <v>2225</v>
      </c>
      <c r="K818" s="37">
        <f t="shared" si="7"/>
        <v>778.75000000000011</v>
      </c>
      <c r="L818" s="38">
        <v>0.35000000000000003</v>
      </c>
      <c r="N818" s="44"/>
      <c r="O818" s="45"/>
      <c r="P818" s="39"/>
      <c r="Q818" s="41"/>
    </row>
    <row r="819" spans="1:17" ht="15.75" customHeight="1">
      <c r="A819" s="33" t="s">
        <v>14</v>
      </c>
      <c r="B819" s="33">
        <v>1185732</v>
      </c>
      <c r="C819" s="34">
        <v>44330</v>
      </c>
      <c r="D819" s="33" t="s">
        <v>33</v>
      </c>
      <c r="E819" s="33" t="s">
        <v>49</v>
      </c>
      <c r="F819" s="33" t="s">
        <v>50</v>
      </c>
      <c r="G819" s="33" t="s">
        <v>18</v>
      </c>
      <c r="H819" s="35">
        <v>0.45000000000000007</v>
      </c>
      <c r="I819" s="36">
        <v>1500</v>
      </c>
      <c r="J819" s="37">
        <f t="shared" si="6"/>
        <v>675.00000000000011</v>
      </c>
      <c r="K819" s="37">
        <f t="shared" si="7"/>
        <v>202.50000000000003</v>
      </c>
      <c r="L819" s="38">
        <v>0.3</v>
      </c>
      <c r="N819" s="44"/>
      <c r="O819" s="45"/>
      <c r="P819" s="39"/>
      <c r="Q819" s="41"/>
    </row>
    <row r="820" spans="1:17" ht="15.75" customHeight="1">
      <c r="A820" s="33" t="s">
        <v>14</v>
      </c>
      <c r="B820" s="33">
        <v>1185732</v>
      </c>
      <c r="C820" s="34">
        <v>44330</v>
      </c>
      <c r="D820" s="33" t="s">
        <v>33</v>
      </c>
      <c r="E820" s="33" t="s">
        <v>49</v>
      </c>
      <c r="F820" s="33" t="s">
        <v>50</v>
      </c>
      <c r="G820" s="33" t="s">
        <v>19</v>
      </c>
      <c r="H820" s="35">
        <v>0.4</v>
      </c>
      <c r="I820" s="36">
        <v>1250</v>
      </c>
      <c r="J820" s="37">
        <f t="shared" si="6"/>
        <v>500</v>
      </c>
      <c r="K820" s="37">
        <f t="shared" si="7"/>
        <v>150</v>
      </c>
      <c r="L820" s="38">
        <v>0.3</v>
      </c>
      <c r="N820" s="44"/>
      <c r="O820" s="45"/>
      <c r="P820" s="39"/>
      <c r="Q820" s="41"/>
    </row>
    <row r="821" spans="1:17" ht="15.75" customHeight="1">
      <c r="A821" s="33" t="s">
        <v>14</v>
      </c>
      <c r="B821" s="33">
        <v>1185732</v>
      </c>
      <c r="C821" s="34">
        <v>44330</v>
      </c>
      <c r="D821" s="33" t="s">
        <v>33</v>
      </c>
      <c r="E821" s="33" t="s">
        <v>49</v>
      </c>
      <c r="F821" s="33" t="s">
        <v>50</v>
      </c>
      <c r="G821" s="33" t="s">
        <v>20</v>
      </c>
      <c r="H821" s="35">
        <v>0.4</v>
      </c>
      <c r="I821" s="36">
        <v>500</v>
      </c>
      <c r="J821" s="37">
        <f t="shared" si="6"/>
        <v>200</v>
      </c>
      <c r="K821" s="37">
        <f t="shared" si="7"/>
        <v>70</v>
      </c>
      <c r="L821" s="38">
        <v>0.35000000000000003</v>
      </c>
      <c r="N821" s="44"/>
      <c r="O821" s="45"/>
      <c r="P821" s="39"/>
      <c r="Q821" s="41"/>
    </row>
    <row r="822" spans="1:17" ht="15.75" customHeight="1">
      <c r="A822" s="33" t="s">
        <v>14</v>
      </c>
      <c r="B822" s="33">
        <v>1185732</v>
      </c>
      <c r="C822" s="34">
        <v>44330</v>
      </c>
      <c r="D822" s="33" t="s">
        <v>33</v>
      </c>
      <c r="E822" s="33" t="s">
        <v>49</v>
      </c>
      <c r="F822" s="33" t="s">
        <v>50</v>
      </c>
      <c r="G822" s="33" t="s">
        <v>21</v>
      </c>
      <c r="H822" s="35">
        <v>0.54999999999999993</v>
      </c>
      <c r="I822" s="36">
        <v>750</v>
      </c>
      <c r="J822" s="37">
        <f t="shared" si="6"/>
        <v>412.49999999999994</v>
      </c>
      <c r="K822" s="37">
        <f t="shared" si="7"/>
        <v>123.74999999999997</v>
      </c>
      <c r="L822" s="38">
        <v>0.3</v>
      </c>
      <c r="N822" s="44"/>
      <c r="O822" s="45"/>
      <c r="P822" s="39"/>
      <c r="Q822" s="41"/>
    </row>
    <row r="823" spans="1:17" ht="15.75" customHeight="1">
      <c r="A823" s="33" t="s">
        <v>14</v>
      </c>
      <c r="B823" s="33">
        <v>1185732</v>
      </c>
      <c r="C823" s="34">
        <v>44330</v>
      </c>
      <c r="D823" s="33" t="s">
        <v>33</v>
      </c>
      <c r="E823" s="33" t="s">
        <v>49</v>
      </c>
      <c r="F823" s="33" t="s">
        <v>50</v>
      </c>
      <c r="G823" s="33" t="s">
        <v>22</v>
      </c>
      <c r="H823" s="35">
        <v>0.6</v>
      </c>
      <c r="I823" s="36">
        <v>1750</v>
      </c>
      <c r="J823" s="37">
        <f t="shared" si="6"/>
        <v>1050</v>
      </c>
      <c r="K823" s="37">
        <f t="shared" si="7"/>
        <v>472.5</v>
      </c>
      <c r="L823" s="38">
        <v>0.45</v>
      </c>
      <c r="N823" s="44"/>
      <c r="O823" s="45"/>
      <c r="P823" s="39"/>
      <c r="Q823" s="41"/>
    </row>
    <row r="824" spans="1:17" ht="15.75" customHeight="1">
      <c r="A824" s="33" t="s">
        <v>14</v>
      </c>
      <c r="B824" s="33">
        <v>1185732</v>
      </c>
      <c r="C824" s="34">
        <v>44360</v>
      </c>
      <c r="D824" s="33" t="s">
        <v>33</v>
      </c>
      <c r="E824" s="33" t="s">
        <v>49</v>
      </c>
      <c r="F824" s="33" t="s">
        <v>50</v>
      </c>
      <c r="G824" s="33" t="s">
        <v>17</v>
      </c>
      <c r="H824" s="35">
        <v>0.45</v>
      </c>
      <c r="I824" s="36">
        <v>4250</v>
      </c>
      <c r="J824" s="37">
        <f t="shared" si="6"/>
        <v>1912.5</v>
      </c>
      <c r="K824" s="37">
        <f t="shared" si="7"/>
        <v>669.37500000000011</v>
      </c>
      <c r="L824" s="38">
        <v>0.35000000000000003</v>
      </c>
      <c r="N824" s="44"/>
      <c r="O824" s="45"/>
      <c r="P824" s="39"/>
      <c r="Q824" s="41"/>
    </row>
    <row r="825" spans="1:17" ht="15.75" customHeight="1">
      <c r="A825" s="33" t="s">
        <v>14</v>
      </c>
      <c r="B825" s="33">
        <v>1185732</v>
      </c>
      <c r="C825" s="34">
        <v>44360</v>
      </c>
      <c r="D825" s="33" t="s">
        <v>33</v>
      </c>
      <c r="E825" s="33" t="s">
        <v>49</v>
      </c>
      <c r="F825" s="33" t="s">
        <v>50</v>
      </c>
      <c r="G825" s="33" t="s">
        <v>18</v>
      </c>
      <c r="H825" s="35">
        <v>0.40000000000000008</v>
      </c>
      <c r="I825" s="36">
        <v>1750</v>
      </c>
      <c r="J825" s="37">
        <f t="shared" si="6"/>
        <v>700.00000000000011</v>
      </c>
      <c r="K825" s="37">
        <f t="shared" si="7"/>
        <v>210.00000000000003</v>
      </c>
      <c r="L825" s="38">
        <v>0.3</v>
      </c>
      <c r="N825" s="44"/>
      <c r="O825" s="45"/>
      <c r="P825" s="39"/>
      <c r="Q825" s="41"/>
    </row>
    <row r="826" spans="1:17" ht="15.75" customHeight="1">
      <c r="A826" s="33" t="s">
        <v>14</v>
      </c>
      <c r="B826" s="33">
        <v>1185732</v>
      </c>
      <c r="C826" s="34">
        <v>44360</v>
      </c>
      <c r="D826" s="33" t="s">
        <v>33</v>
      </c>
      <c r="E826" s="33" t="s">
        <v>49</v>
      </c>
      <c r="F826" s="33" t="s">
        <v>50</v>
      </c>
      <c r="G826" s="33" t="s">
        <v>19</v>
      </c>
      <c r="H826" s="35">
        <v>0.35000000000000003</v>
      </c>
      <c r="I826" s="36">
        <v>1750</v>
      </c>
      <c r="J826" s="37">
        <f t="shared" si="6"/>
        <v>612.50000000000011</v>
      </c>
      <c r="K826" s="37">
        <f t="shared" si="7"/>
        <v>183.75000000000003</v>
      </c>
      <c r="L826" s="38">
        <v>0.3</v>
      </c>
      <c r="N826" s="44"/>
      <c r="O826" s="45"/>
      <c r="P826" s="39"/>
      <c r="Q826" s="41"/>
    </row>
    <row r="827" spans="1:17" ht="15.75" customHeight="1">
      <c r="A827" s="33" t="s">
        <v>14</v>
      </c>
      <c r="B827" s="33">
        <v>1185732</v>
      </c>
      <c r="C827" s="34">
        <v>44360</v>
      </c>
      <c r="D827" s="33" t="s">
        <v>33</v>
      </c>
      <c r="E827" s="33" t="s">
        <v>49</v>
      </c>
      <c r="F827" s="33" t="s">
        <v>50</v>
      </c>
      <c r="G827" s="33" t="s">
        <v>20</v>
      </c>
      <c r="H827" s="35">
        <v>0.35000000000000003</v>
      </c>
      <c r="I827" s="36">
        <v>1500</v>
      </c>
      <c r="J827" s="37">
        <f t="shared" si="6"/>
        <v>525</v>
      </c>
      <c r="K827" s="37">
        <f t="shared" si="7"/>
        <v>183.75000000000003</v>
      </c>
      <c r="L827" s="38">
        <v>0.35000000000000003</v>
      </c>
      <c r="N827" s="44"/>
      <c r="O827" s="45"/>
      <c r="P827" s="39"/>
      <c r="Q827" s="41"/>
    </row>
    <row r="828" spans="1:17" ht="15.75" customHeight="1">
      <c r="A828" s="33" t="s">
        <v>14</v>
      </c>
      <c r="B828" s="33">
        <v>1185732</v>
      </c>
      <c r="C828" s="34">
        <v>44360</v>
      </c>
      <c r="D828" s="33" t="s">
        <v>33</v>
      </c>
      <c r="E828" s="33" t="s">
        <v>49</v>
      </c>
      <c r="F828" s="33" t="s">
        <v>50</v>
      </c>
      <c r="G828" s="33" t="s">
        <v>21</v>
      </c>
      <c r="H828" s="35">
        <v>0.5</v>
      </c>
      <c r="I828" s="36">
        <v>1500</v>
      </c>
      <c r="J828" s="37">
        <f t="shared" si="6"/>
        <v>750</v>
      </c>
      <c r="K828" s="37">
        <f t="shared" si="7"/>
        <v>225</v>
      </c>
      <c r="L828" s="38">
        <v>0.3</v>
      </c>
      <c r="N828" s="44"/>
      <c r="O828" s="45"/>
      <c r="P828" s="39"/>
      <c r="Q828" s="41"/>
    </row>
    <row r="829" spans="1:17" ht="15.75" customHeight="1">
      <c r="A829" s="33" t="s">
        <v>14</v>
      </c>
      <c r="B829" s="33">
        <v>1185732</v>
      </c>
      <c r="C829" s="34">
        <v>44360</v>
      </c>
      <c r="D829" s="33" t="s">
        <v>33</v>
      </c>
      <c r="E829" s="33" t="s">
        <v>49</v>
      </c>
      <c r="F829" s="33" t="s">
        <v>50</v>
      </c>
      <c r="G829" s="33" t="s">
        <v>22</v>
      </c>
      <c r="H829" s="35">
        <v>0.55000000000000004</v>
      </c>
      <c r="I829" s="36">
        <v>3250</v>
      </c>
      <c r="J829" s="37">
        <f t="shared" si="6"/>
        <v>1787.5000000000002</v>
      </c>
      <c r="K829" s="37">
        <f t="shared" si="7"/>
        <v>804.37500000000011</v>
      </c>
      <c r="L829" s="38">
        <v>0.45</v>
      </c>
      <c r="N829" s="44"/>
      <c r="O829" s="45"/>
      <c r="P829" s="39"/>
      <c r="Q829" s="41"/>
    </row>
    <row r="830" spans="1:17" ht="15.75" customHeight="1">
      <c r="A830" s="33" t="s">
        <v>14</v>
      </c>
      <c r="B830" s="33">
        <v>1185732</v>
      </c>
      <c r="C830" s="34">
        <v>44389</v>
      </c>
      <c r="D830" s="33" t="s">
        <v>33</v>
      </c>
      <c r="E830" s="33" t="s">
        <v>49</v>
      </c>
      <c r="F830" s="33" t="s">
        <v>50</v>
      </c>
      <c r="G830" s="33" t="s">
        <v>17</v>
      </c>
      <c r="H830" s="35">
        <v>0.5</v>
      </c>
      <c r="I830" s="36">
        <v>5500</v>
      </c>
      <c r="J830" s="37">
        <f t="shared" si="6"/>
        <v>2750</v>
      </c>
      <c r="K830" s="37">
        <f t="shared" si="7"/>
        <v>962.50000000000011</v>
      </c>
      <c r="L830" s="38">
        <v>0.35000000000000003</v>
      </c>
      <c r="N830" s="44"/>
      <c r="O830" s="45"/>
      <c r="P830" s="39"/>
      <c r="Q830" s="41"/>
    </row>
    <row r="831" spans="1:17" ht="15.75" customHeight="1">
      <c r="A831" s="33" t="s">
        <v>14</v>
      </c>
      <c r="B831" s="33">
        <v>1185732</v>
      </c>
      <c r="C831" s="34">
        <v>44389</v>
      </c>
      <c r="D831" s="33" t="s">
        <v>33</v>
      </c>
      <c r="E831" s="33" t="s">
        <v>49</v>
      </c>
      <c r="F831" s="33" t="s">
        <v>50</v>
      </c>
      <c r="G831" s="33" t="s">
        <v>18</v>
      </c>
      <c r="H831" s="35">
        <v>0.45000000000000007</v>
      </c>
      <c r="I831" s="36">
        <v>3000</v>
      </c>
      <c r="J831" s="37">
        <f t="shared" si="6"/>
        <v>1350.0000000000002</v>
      </c>
      <c r="K831" s="37">
        <f t="shared" si="7"/>
        <v>405.00000000000006</v>
      </c>
      <c r="L831" s="38">
        <v>0.3</v>
      </c>
      <c r="N831" s="44"/>
      <c r="O831" s="45"/>
      <c r="P831" s="39"/>
      <c r="Q831" s="41"/>
    </row>
    <row r="832" spans="1:17" ht="15.75" customHeight="1">
      <c r="A832" s="33" t="s">
        <v>14</v>
      </c>
      <c r="B832" s="33">
        <v>1185732</v>
      </c>
      <c r="C832" s="34">
        <v>44389</v>
      </c>
      <c r="D832" s="33" t="s">
        <v>33</v>
      </c>
      <c r="E832" s="33" t="s">
        <v>49</v>
      </c>
      <c r="F832" s="33" t="s">
        <v>50</v>
      </c>
      <c r="G832" s="33" t="s">
        <v>19</v>
      </c>
      <c r="H832" s="35">
        <v>0.4</v>
      </c>
      <c r="I832" s="36">
        <v>2250</v>
      </c>
      <c r="J832" s="37">
        <f t="shared" si="6"/>
        <v>900</v>
      </c>
      <c r="K832" s="37">
        <f t="shared" si="7"/>
        <v>270</v>
      </c>
      <c r="L832" s="38">
        <v>0.3</v>
      </c>
      <c r="N832" s="44"/>
      <c r="O832" s="45"/>
      <c r="P832" s="39"/>
      <c r="Q832" s="41"/>
    </row>
    <row r="833" spans="1:17" ht="15.75" customHeight="1">
      <c r="A833" s="33" t="s">
        <v>14</v>
      </c>
      <c r="B833" s="33">
        <v>1185732</v>
      </c>
      <c r="C833" s="34">
        <v>44389</v>
      </c>
      <c r="D833" s="33" t="s">
        <v>33</v>
      </c>
      <c r="E833" s="33" t="s">
        <v>49</v>
      </c>
      <c r="F833" s="33" t="s">
        <v>50</v>
      </c>
      <c r="G833" s="33" t="s">
        <v>20</v>
      </c>
      <c r="H833" s="35">
        <v>0.4</v>
      </c>
      <c r="I833" s="36">
        <v>1750</v>
      </c>
      <c r="J833" s="37">
        <f t="shared" si="6"/>
        <v>700</v>
      </c>
      <c r="K833" s="37">
        <f t="shared" si="7"/>
        <v>245.00000000000003</v>
      </c>
      <c r="L833" s="38">
        <v>0.35000000000000003</v>
      </c>
      <c r="N833" s="44"/>
      <c r="O833" s="45"/>
      <c r="P833" s="39"/>
      <c r="Q833" s="41"/>
    </row>
    <row r="834" spans="1:17" ht="15.75" customHeight="1">
      <c r="A834" s="33" t="s">
        <v>14</v>
      </c>
      <c r="B834" s="33">
        <v>1185732</v>
      </c>
      <c r="C834" s="34">
        <v>44389</v>
      </c>
      <c r="D834" s="33" t="s">
        <v>33</v>
      </c>
      <c r="E834" s="33" t="s">
        <v>49</v>
      </c>
      <c r="F834" s="33" t="s">
        <v>50</v>
      </c>
      <c r="G834" s="33" t="s">
        <v>21</v>
      </c>
      <c r="H834" s="35">
        <v>0.5</v>
      </c>
      <c r="I834" s="36">
        <v>2000</v>
      </c>
      <c r="J834" s="37">
        <f t="shared" si="6"/>
        <v>1000</v>
      </c>
      <c r="K834" s="37">
        <f t="shared" si="7"/>
        <v>300</v>
      </c>
      <c r="L834" s="38">
        <v>0.3</v>
      </c>
      <c r="N834" s="44"/>
      <c r="O834" s="45"/>
      <c r="P834" s="39"/>
      <c r="Q834" s="41"/>
    </row>
    <row r="835" spans="1:17" ht="15.75" customHeight="1">
      <c r="A835" s="33" t="s">
        <v>14</v>
      </c>
      <c r="B835" s="33">
        <v>1185732</v>
      </c>
      <c r="C835" s="34">
        <v>44389</v>
      </c>
      <c r="D835" s="33" t="s">
        <v>33</v>
      </c>
      <c r="E835" s="33" t="s">
        <v>49</v>
      </c>
      <c r="F835" s="33" t="s">
        <v>50</v>
      </c>
      <c r="G835" s="33" t="s">
        <v>22</v>
      </c>
      <c r="H835" s="35">
        <v>0.55000000000000004</v>
      </c>
      <c r="I835" s="36">
        <v>3750</v>
      </c>
      <c r="J835" s="37">
        <f t="shared" si="6"/>
        <v>2062.5</v>
      </c>
      <c r="K835" s="37">
        <f t="shared" si="7"/>
        <v>928.125</v>
      </c>
      <c r="L835" s="38">
        <v>0.45</v>
      </c>
      <c r="N835" s="44"/>
      <c r="O835" s="45"/>
      <c r="P835" s="39"/>
      <c r="Q835" s="41"/>
    </row>
    <row r="836" spans="1:17" ht="15.75" customHeight="1">
      <c r="A836" s="33" t="s">
        <v>14</v>
      </c>
      <c r="B836" s="33">
        <v>1185732</v>
      </c>
      <c r="C836" s="34">
        <v>44421</v>
      </c>
      <c r="D836" s="33" t="s">
        <v>33</v>
      </c>
      <c r="E836" s="33" t="s">
        <v>49</v>
      </c>
      <c r="F836" s="33" t="s">
        <v>50</v>
      </c>
      <c r="G836" s="33" t="s">
        <v>17</v>
      </c>
      <c r="H836" s="35">
        <v>0.5</v>
      </c>
      <c r="I836" s="36">
        <v>5250</v>
      </c>
      <c r="J836" s="37">
        <f t="shared" si="6"/>
        <v>2625</v>
      </c>
      <c r="K836" s="37">
        <f t="shared" si="7"/>
        <v>918.75000000000011</v>
      </c>
      <c r="L836" s="38">
        <v>0.35000000000000003</v>
      </c>
      <c r="N836" s="44"/>
      <c r="O836" s="45"/>
      <c r="P836" s="39"/>
      <c r="Q836" s="41"/>
    </row>
    <row r="837" spans="1:17" ht="15.75" customHeight="1">
      <c r="A837" s="33" t="s">
        <v>14</v>
      </c>
      <c r="B837" s="33">
        <v>1185732</v>
      </c>
      <c r="C837" s="34">
        <v>44421</v>
      </c>
      <c r="D837" s="33" t="s">
        <v>33</v>
      </c>
      <c r="E837" s="33" t="s">
        <v>49</v>
      </c>
      <c r="F837" s="33" t="s">
        <v>50</v>
      </c>
      <c r="G837" s="33" t="s">
        <v>18</v>
      </c>
      <c r="H837" s="35">
        <v>0.45000000000000007</v>
      </c>
      <c r="I837" s="36">
        <v>3000</v>
      </c>
      <c r="J837" s="37">
        <f t="shared" si="6"/>
        <v>1350.0000000000002</v>
      </c>
      <c r="K837" s="37">
        <f t="shared" si="7"/>
        <v>405.00000000000006</v>
      </c>
      <c r="L837" s="38">
        <v>0.3</v>
      </c>
      <c r="N837" s="44"/>
      <c r="O837" s="45"/>
      <c r="P837" s="39"/>
      <c r="Q837" s="41"/>
    </row>
    <row r="838" spans="1:17" ht="15.75" customHeight="1">
      <c r="A838" s="33" t="s">
        <v>14</v>
      </c>
      <c r="B838" s="33">
        <v>1185732</v>
      </c>
      <c r="C838" s="34">
        <v>44421</v>
      </c>
      <c r="D838" s="33" t="s">
        <v>33</v>
      </c>
      <c r="E838" s="33" t="s">
        <v>49</v>
      </c>
      <c r="F838" s="33" t="s">
        <v>50</v>
      </c>
      <c r="G838" s="33" t="s">
        <v>19</v>
      </c>
      <c r="H838" s="35">
        <v>0.4</v>
      </c>
      <c r="I838" s="36">
        <v>2250</v>
      </c>
      <c r="J838" s="37">
        <f t="shared" si="6"/>
        <v>900</v>
      </c>
      <c r="K838" s="37">
        <f t="shared" si="7"/>
        <v>270</v>
      </c>
      <c r="L838" s="38">
        <v>0.3</v>
      </c>
      <c r="N838" s="44"/>
      <c r="O838" s="45"/>
      <c r="P838" s="39"/>
      <c r="Q838" s="41"/>
    </row>
    <row r="839" spans="1:17" ht="15.75" customHeight="1">
      <c r="A839" s="33" t="s">
        <v>14</v>
      </c>
      <c r="B839" s="33">
        <v>1185732</v>
      </c>
      <c r="C839" s="34">
        <v>44421</v>
      </c>
      <c r="D839" s="33" t="s">
        <v>33</v>
      </c>
      <c r="E839" s="33" t="s">
        <v>49</v>
      </c>
      <c r="F839" s="33" t="s">
        <v>50</v>
      </c>
      <c r="G839" s="33" t="s">
        <v>20</v>
      </c>
      <c r="H839" s="35">
        <v>0.35000000000000003</v>
      </c>
      <c r="I839" s="36">
        <v>1750</v>
      </c>
      <c r="J839" s="37">
        <f t="shared" si="6"/>
        <v>612.50000000000011</v>
      </c>
      <c r="K839" s="37">
        <f t="shared" si="7"/>
        <v>214.37500000000006</v>
      </c>
      <c r="L839" s="38">
        <v>0.35000000000000003</v>
      </c>
      <c r="N839" s="44"/>
      <c r="O839" s="45"/>
      <c r="P839" s="39"/>
      <c r="Q839" s="41"/>
    </row>
    <row r="840" spans="1:17" ht="15.75" customHeight="1">
      <c r="A840" s="33" t="s">
        <v>14</v>
      </c>
      <c r="B840" s="33">
        <v>1185732</v>
      </c>
      <c r="C840" s="34">
        <v>44421</v>
      </c>
      <c r="D840" s="33" t="s">
        <v>33</v>
      </c>
      <c r="E840" s="33" t="s">
        <v>49</v>
      </c>
      <c r="F840" s="33" t="s">
        <v>50</v>
      </c>
      <c r="G840" s="33" t="s">
        <v>21</v>
      </c>
      <c r="H840" s="35">
        <v>0.45</v>
      </c>
      <c r="I840" s="36">
        <v>1500</v>
      </c>
      <c r="J840" s="37">
        <f t="shared" si="6"/>
        <v>675</v>
      </c>
      <c r="K840" s="37">
        <f t="shared" si="7"/>
        <v>202.5</v>
      </c>
      <c r="L840" s="38">
        <v>0.3</v>
      </c>
      <c r="N840" s="44"/>
      <c r="O840" s="45"/>
      <c r="P840" s="39"/>
      <c r="Q840" s="41"/>
    </row>
    <row r="841" spans="1:17" ht="15.75" customHeight="1">
      <c r="A841" s="33" t="s">
        <v>14</v>
      </c>
      <c r="B841" s="33">
        <v>1185732</v>
      </c>
      <c r="C841" s="34">
        <v>44421</v>
      </c>
      <c r="D841" s="33" t="s">
        <v>33</v>
      </c>
      <c r="E841" s="33" t="s">
        <v>49</v>
      </c>
      <c r="F841" s="33" t="s">
        <v>50</v>
      </c>
      <c r="G841" s="33" t="s">
        <v>22</v>
      </c>
      <c r="H841" s="35">
        <v>0.5</v>
      </c>
      <c r="I841" s="36">
        <v>3250</v>
      </c>
      <c r="J841" s="37">
        <f t="shared" si="6"/>
        <v>1625</v>
      </c>
      <c r="K841" s="37">
        <f t="shared" si="7"/>
        <v>731.25</v>
      </c>
      <c r="L841" s="38">
        <v>0.45</v>
      </c>
      <c r="N841" s="44"/>
      <c r="O841" s="45"/>
      <c r="P841" s="39"/>
      <c r="Q841" s="41"/>
    </row>
    <row r="842" spans="1:17" ht="15.75" customHeight="1">
      <c r="A842" s="33" t="s">
        <v>14</v>
      </c>
      <c r="B842" s="33">
        <v>1185732</v>
      </c>
      <c r="C842" s="34">
        <v>44453</v>
      </c>
      <c r="D842" s="33" t="s">
        <v>33</v>
      </c>
      <c r="E842" s="33" t="s">
        <v>49</v>
      </c>
      <c r="F842" s="33" t="s">
        <v>50</v>
      </c>
      <c r="G842" s="33" t="s">
        <v>17</v>
      </c>
      <c r="H842" s="35">
        <v>0.45</v>
      </c>
      <c r="I842" s="36">
        <v>4500</v>
      </c>
      <c r="J842" s="37">
        <f t="shared" si="6"/>
        <v>2025</v>
      </c>
      <c r="K842" s="37">
        <f t="shared" si="7"/>
        <v>708.75000000000011</v>
      </c>
      <c r="L842" s="38">
        <v>0.35000000000000003</v>
      </c>
      <c r="N842" s="44"/>
      <c r="O842" s="45"/>
      <c r="P842" s="39"/>
      <c r="Q842" s="41"/>
    </row>
    <row r="843" spans="1:17" ht="15.75" customHeight="1">
      <c r="A843" s="33" t="s">
        <v>14</v>
      </c>
      <c r="B843" s="33">
        <v>1185732</v>
      </c>
      <c r="C843" s="34">
        <v>44453</v>
      </c>
      <c r="D843" s="33" t="s">
        <v>33</v>
      </c>
      <c r="E843" s="33" t="s">
        <v>49</v>
      </c>
      <c r="F843" s="33" t="s">
        <v>50</v>
      </c>
      <c r="G843" s="33" t="s">
        <v>18</v>
      </c>
      <c r="H843" s="35">
        <v>0.40000000000000008</v>
      </c>
      <c r="I843" s="36">
        <v>2500</v>
      </c>
      <c r="J843" s="37">
        <f t="shared" si="6"/>
        <v>1000.0000000000002</v>
      </c>
      <c r="K843" s="37">
        <f t="shared" si="7"/>
        <v>300.00000000000006</v>
      </c>
      <c r="L843" s="38">
        <v>0.3</v>
      </c>
      <c r="N843" s="44"/>
      <c r="O843" s="45"/>
      <c r="P843" s="39"/>
      <c r="Q843" s="41"/>
    </row>
    <row r="844" spans="1:17" ht="15.75" customHeight="1">
      <c r="A844" s="33" t="s">
        <v>14</v>
      </c>
      <c r="B844" s="33">
        <v>1185732</v>
      </c>
      <c r="C844" s="34">
        <v>44453</v>
      </c>
      <c r="D844" s="33" t="s">
        <v>33</v>
      </c>
      <c r="E844" s="33" t="s">
        <v>49</v>
      </c>
      <c r="F844" s="33" t="s">
        <v>50</v>
      </c>
      <c r="G844" s="33" t="s">
        <v>19</v>
      </c>
      <c r="H844" s="35">
        <v>0.25</v>
      </c>
      <c r="I844" s="36">
        <v>1500</v>
      </c>
      <c r="J844" s="37">
        <f t="shared" si="6"/>
        <v>375</v>
      </c>
      <c r="K844" s="37">
        <f t="shared" si="7"/>
        <v>112.5</v>
      </c>
      <c r="L844" s="38">
        <v>0.3</v>
      </c>
      <c r="N844" s="44"/>
      <c r="O844" s="45"/>
      <c r="P844" s="39"/>
      <c r="Q844" s="41"/>
    </row>
    <row r="845" spans="1:17" ht="15.75" customHeight="1">
      <c r="A845" s="33" t="s">
        <v>14</v>
      </c>
      <c r="B845" s="33">
        <v>1185732</v>
      </c>
      <c r="C845" s="34">
        <v>44453</v>
      </c>
      <c r="D845" s="33" t="s">
        <v>33</v>
      </c>
      <c r="E845" s="33" t="s">
        <v>49</v>
      </c>
      <c r="F845" s="33" t="s">
        <v>50</v>
      </c>
      <c r="G845" s="33" t="s">
        <v>20</v>
      </c>
      <c r="H845" s="35">
        <v>0.25</v>
      </c>
      <c r="I845" s="36">
        <v>1250</v>
      </c>
      <c r="J845" s="37">
        <f t="shared" si="6"/>
        <v>312.5</v>
      </c>
      <c r="K845" s="37">
        <f t="shared" si="7"/>
        <v>109.37500000000001</v>
      </c>
      <c r="L845" s="38">
        <v>0.35000000000000003</v>
      </c>
      <c r="N845" s="44"/>
      <c r="O845" s="45"/>
      <c r="P845" s="39"/>
      <c r="Q845" s="41"/>
    </row>
    <row r="846" spans="1:17" ht="15.75" customHeight="1">
      <c r="A846" s="33" t="s">
        <v>14</v>
      </c>
      <c r="B846" s="33">
        <v>1185732</v>
      </c>
      <c r="C846" s="34">
        <v>44453</v>
      </c>
      <c r="D846" s="33" t="s">
        <v>33</v>
      </c>
      <c r="E846" s="33" t="s">
        <v>49</v>
      </c>
      <c r="F846" s="33" t="s">
        <v>50</v>
      </c>
      <c r="G846" s="33" t="s">
        <v>21</v>
      </c>
      <c r="H846" s="35">
        <v>0.35</v>
      </c>
      <c r="I846" s="36">
        <v>1250</v>
      </c>
      <c r="J846" s="37">
        <f t="shared" si="6"/>
        <v>437.5</v>
      </c>
      <c r="K846" s="37">
        <f t="shared" si="7"/>
        <v>131.25</v>
      </c>
      <c r="L846" s="38">
        <v>0.3</v>
      </c>
      <c r="N846" s="44"/>
      <c r="O846" s="45"/>
      <c r="P846" s="39"/>
      <c r="Q846" s="41"/>
    </row>
    <row r="847" spans="1:17" ht="15.75" customHeight="1">
      <c r="A847" s="33" t="s">
        <v>14</v>
      </c>
      <c r="B847" s="33">
        <v>1185732</v>
      </c>
      <c r="C847" s="34">
        <v>44453</v>
      </c>
      <c r="D847" s="33" t="s">
        <v>33</v>
      </c>
      <c r="E847" s="33" t="s">
        <v>49</v>
      </c>
      <c r="F847" s="33" t="s">
        <v>50</v>
      </c>
      <c r="G847" s="33" t="s">
        <v>22</v>
      </c>
      <c r="H847" s="35">
        <v>0.4</v>
      </c>
      <c r="I847" s="36">
        <v>2000</v>
      </c>
      <c r="J847" s="37">
        <f t="shared" si="6"/>
        <v>800</v>
      </c>
      <c r="K847" s="37">
        <f t="shared" si="7"/>
        <v>360</v>
      </c>
      <c r="L847" s="38">
        <v>0.45</v>
      </c>
      <c r="N847" s="44"/>
      <c r="O847" s="45"/>
      <c r="P847" s="39"/>
      <c r="Q847" s="41"/>
    </row>
    <row r="848" spans="1:17" ht="15.75" customHeight="1">
      <c r="A848" s="33" t="s">
        <v>14</v>
      </c>
      <c r="B848" s="33">
        <v>1185732</v>
      </c>
      <c r="C848" s="34">
        <v>44482</v>
      </c>
      <c r="D848" s="33" t="s">
        <v>33</v>
      </c>
      <c r="E848" s="33" t="s">
        <v>49</v>
      </c>
      <c r="F848" s="33" t="s">
        <v>50</v>
      </c>
      <c r="G848" s="33" t="s">
        <v>17</v>
      </c>
      <c r="H848" s="35">
        <v>0.44999999999999996</v>
      </c>
      <c r="I848" s="36">
        <v>3750</v>
      </c>
      <c r="J848" s="37">
        <f t="shared" si="6"/>
        <v>1687.4999999999998</v>
      </c>
      <c r="K848" s="37">
        <f t="shared" si="7"/>
        <v>590.625</v>
      </c>
      <c r="L848" s="38">
        <v>0.35000000000000003</v>
      </c>
      <c r="N848" s="44"/>
      <c r="O848" s="45"/>
      <c r="P848" s="39"/>
      <c r="Q848" s="41"/>
    </row>
    <row r="849" spans="1:17" ht="15.75" customHeight="1">
      <c r="A849" s="33" t="s">
        <v>14</v>
      </c>
      <c r="B849" s="33">
        <v>1185732</v>
      </c>
      <c r="C849" s="34">
        <v>44482</v>
      </c>
      <c r="D849" s="33" t="s">
        <v>33</v>
      </c>
      <c r="E849" s="33" t="s">
        <v>49</v>
      </c>
      <c r="F849" s="33" t="s">
        <v>50</v>
      </c>
      <c r="G849" s="33" t="s">
        <v>18</v>
      </c>
      <c r="H849" s="35">
        <v>0.35</v>
      </c>
      <c r="I849" s="36">
        <v>2000</v>
      </c>
      <c r="J849" s="37">
        <f t="shared" si="6"/>
        <v>700</v>
      </c>
      <c r="K849" s="37">
        <f t="shared" si="7"/>
        <v>210</v>
      </c>
      <c r="L849" s="38">
        <v>0.3</v>
      </c>
      <c r="N849" s="44"/>
      <c r="O849" s="45"/>
      <c r="P849" s="39"/>
      <c r="Q849" s="41"/>
    </row>
    <row r="850" spans="1:17" ht="15.75" customHeight="1">
      <c r="A850" s="33" t="s">
        <v>14</v>
      </c>
      <c r="B850" s="33">
        <v>1185732</v>
      </c>
      <c r="C850" s="34">
        <v>44482</v>
      </c>
      <c r="D850" s="33" t="s">
        <v>33</v>
      </c>
      <c r="E850" s="33" t="s">
        <v>49</v>
      </c>
      <c r="F850" s="33" t="s">
        <v>50</v>
      </c>
      <c r="G850" s="33" t="s">
        <v>19</v>
      </c>
      <c r="H850" s="35">
        <v>0.35</v>
      </c>
      <c r="I850" s="36">
        <v>1000</v>
      </c>
      <c r="J850" s="37">
        <f t="shared" si="6"/>
        <v>350</v>
      </c>
      <c r="K850" s="37">
        <f t="shared" si="7"/>
        <v>105</v>
      </c>
      <c r="L850" s="38">
        <v>0.3</v>
      </c>
      <c r="N850" s="44"/>
      <c r="O850" s="45"/>
      <c r="P850" s="39"/>
      <c r="Q850" s="41"/>
    </row>
    <row r="851" spans="1:17" ht="15.75" customHeight="1">
      <c r="A851" s="33" t="s">
        <v>14</v>
      </c>
      <c r="B851" s="33">
        <v>1185732</v>
      </c>
      <c r="C851" s="34">
        <v>44482</v>
      </c>
      <c r="D851" s="33" t="s">
        <v>33</v>
      </c>
      <c r="E851" s="33" t="s">
        <v>49</v>
      </c>
      <c r="F851" s="33" t="s">
        <v>50</v>
      </c>
      <c r="G851" s="33" t="s">
        <v>20</v>
      </c>
      <c r="H851" s="35">
        <v>0.35</v>
      </c>
      <c r="I851" s="36">
        <v>750</v>
      </c>
      <c r="J851" s="37">
        <f t="shared" si="6"/>
        <v>262.5</v>
      </c>
      <c r="K851" s="37">
        <f t="shared" si="7"/>
        <v>91.875000000000014</v>
      </c>
      <c r="L851" s="38">
        <v>0.35000000000000003</v>
      </c>
      <c r="N851" s="44"/>
      <c r="O851" s="45"/>
      <c r="P851" s="39"/>
      <c r="Q851" s="41"/>
    </row>
    <row r="852" spans="1:17" ht="15.75" customHeight="1">
      <c r="A852" s="33" t="s">
        <v>14</v>
      </c>
      <c r="B852" s="33">
        <v>1185732</v>
      </c>
      <c r="C852" s="34">
        <v>44482</v>
      </c>
      <c r="D852" s="33" t="s">
        <v>33</v>
      </c>
      <c r="E852" s="33" t="s">
        <v>49</v>
      </c>
      <c r="F852" s="33" t="s">
        <v>50</v>
      </c>
      <c r="G852" s="33" t="s">
        <v>21</v>
      </c>
      <c r="H852" s="35">
        <v>0.44999999999999996</v>
      </c>
      <c r="I852" s="36">
        <v>750</v>
      </c>
      <c r="J852" s="37">
        <f t="shared" si="6"/>
        <v>337.49999999999994</v>
      </c>
      <c r="K852" s="37">
        <f t="shared" si="7"/>
        <v>101.24999999999999</v>
      </c>
      <c r="L852" s="38">
        <v>0.3</v>
      </c>
      <c r="N852" s="44"/>
      <c r="O852" s="45"/>
      <c r="P852" s="39"/>
      <c r="Q852" s="41"/>
    </row>
    <row r="853" spans="1:17" ht="15.75" customHeight="1">
      <c r="A853" s="33" t="s">
        <v>14</v>
      </c>
      <c r="B853" s="33">
        <v>1185732</v>
      </c>
      <c r="C853" s="34">
        <v>44482</v>
      </c>
      <c r="D853" s="33" t="s">
        <v>33</v>
      </c>
      <c r="E853" s="33" t="s">
        <v>49</v>
      </c>
      <c r="F853" s="33" t="s">
        <v>50</v>
      </c>
      <c r="G853" s="33" t="s">
        <v>22</v>
      </c>
      <c r="H853" s="35">
        <v>0.49999999999999989</v>
      </c>
      <c r="I853" s="36">
        <v>2000</v>
      </c>
      <c r="J853" s="37">
        <f t="shared" si="6"/>
        <v>999.99999999999977</v>
      </c>
      <c r="K853" s="37">
        <f t="shared" si="7"/>
        <v>449.99999999999989</v>
      </c>
      <c r="L853" s="38">
        <v>0.45</v>
      </c>
      <c r="N853" s="44"/>
      <c r="O853" s="45"/>
      <c r="P853" s="39"/>
      <c r="Q853" s="41"/>
    </row>
    <row r="854" spans="1:17" ht="15.75" customHeight="1">
      <c r="A854" s="33" t="s">
        <v>14</v>
      </c>
      <c r="B854" s="33">
        <v>1185732</v>
      </c>
      <c r="C854" s="34">
        <v>44513</v>
      </c>
      <c r="D854" s="33" t="s">
        <v>33</v>
      </c>
      <c r="E854" s="33" t="s">
        <v>49</v>
      </c>
      <c r="F854" s="33" t="s">
        <v>50</v>
      </c>
      <c r="G854" s="33" t="s">
        <v>17</v>
      </c>
      <c r="H854" s="35">
        <v>0.5</v>
      </c>
      <c r="I854" s="36">
        <v>3500</v>
      </c>
      <c r="J854" s="37">
        <f t="shared" si="6"/>
        <v>1750</v>
      </c>
      <c r="K854" s="37">
        <f t="shared" si="7"/>
        <v>612.50000000000011</v>
      </c>
      <c r="L854" s="38">
        <v>0.35000000000000003</v>
      </c>
      <c r="N854" s="44"/>
      <c r="O854" s="45"/>
      <c r="P854" s="39"/>
      <c r="Q854" s="41"/>
    </row>
    <row r="855" spans="1:17" ht="15.75" customHeight="1">
      <c r="A855" s="33" t="s">
        <v>14</v>
      </c>
      <c r="B855" s="33">
        <v>1185732</v>
      </c>
      <c r="C855" s="34">
        <v>44513</v>
      </c>
      <c r="D855" s="33" t="s">
        <v>33</v>
      </c>
      <c r="E855" s="33" t="s">
        <v>49</v>
      </c>
      <c r="F855" s="33" t="s">
        <v>50</v>
      </c>
      <c r="G855" s="33" t="s">
        <v>18</v>
      </c>
      <c r="H855" s="35">
        <v>0.4</v>
      </c>
      <c r="I855" s="36">
        <v>2000</v>
      </c>
      <c r="J855" s="37">
        <f t="shared" si="6"/>
        <v>800</v>
      </c>
      <c r="K855" s="37">
        <f t="shared" si="7"/>
        <v>240</v>
      </c>
      <c r="L855" s="38">
        <v>0.3</v>
      </c>
      <c r="N855" s="44"/>
      <c r="O855" s="45"/>
      <c r="P855" s="39"/>
      <c r="Q855" s="41"/>
    </row>
    <row r="856" spans="1:17" ht="15.75" customHeight="1">
      <c r="A856" s="33" t="s">
        <v>14</v>
      </c>
      <c r="B856" s="33">
        <v>1185732</v>
      </c>
      <c r="C856" s="34">
        <v>44513</v>
      </c>
      <c r="D856" s="33" t="s">
        <v>33</v>
      </c>
      <c r="E856" s="33" t="s">
        <v>49</v>
      </c>
      <c r="F856" s="33" t="s">
        <v>50</v>
      </c>
      <c r="G856" s="33" t="s">
        <v>19</v>
      </c>
      <c r="H856" s="35">
        <v>0.4</v>
      </c>
      <c r="I856" s="36">
        <v>1450</v>
      </c>
      <c r="J856" s="37">
        <f t="shared" si="6"/>
        <v>580</v>
      </c>
      <c r="K856" s="37">
        <f t="shared" si="7"/>
        <v>174</v>
      </c>
      <c r="L856" s="38">
        <v>0.3</v>
      </c>
      <c r="N856" s="44"/>
      <c r="O856" s="45"/>
      <c r="P856" s="39"/>
      <c r="Q856" s="41"/>
    </row>
    <row r="857" spans="1:17" ht="15.75" customHeight="1">
      <c r="A857" s="33" t="s">
        <v>14</v>
      </c>
      <c r="B857" s="33">
        <v>1185732</v>
      </c>
      <c r="C857" s="34">
        <v>44513</v>
      </c>
      <c r="D857" s="33" t="s">
        <v>33</v>
      </c>
      <c r="E857" s="33" t="s">
        <v>49</v>
      </c>
      <c r="F857" s="33" t="s">
        <v>50</v>
      </c>
      <c r="G857" s="33" t="s">
        <v>20</v>
      </c>
      <c r="H857" s="35">
        <v>0.4</v>
      </c>
      <c r="I857" s="36">
        <v>1500</v>
      </c>
      <c r="J857" s="37">
        <f t="shared" si="6"/>
        <v>600</v>
      </c>
      <c r="K857" s="37">
        <f t="shared" si="7"/>
        <v>210.00000000000003</v>
      </c>
      <c r="L857" s="38">
        <v>0.35000000000000003</v>
      </c>
      <c r="N857" s="44"/>
      <c r="O857" s="45"/>
      <c r="P857" s="39"/>
      <c r="Q857" s="41"/>
    </row>
    <row r="858" spans="1:17" ht="15.75" customHeight="1">
      <c r="A858" s="33" t="s">
        <v>14</v>
      </c>
      <c r="B858" s="33">
        <v>1185732</v>
      </c>
      <c r="C858" s="34">
        <v>44513</v>
      </c>
      <c r="D858" s="33" t="s">
        <v>33</v>
      </c>
      <c r="E858" s="33" t="s">
        <v>49</v>
      </c>
      <c r="F858" s="33" t="s">
        <v>50</v>
      </c>
      <c r="G858" s="33" t="s">
        <v>21</v>
      </c>
      <c r="H858" s="35">
        <v>0.54999999999999993</v>
      </c>
      <c r="I858" s="36">
        <v>1250</v>
      </c>
      <c r="J858" s="37">
        <f t="shared" si="6"/>
        <v>687.49999999999989</v>
      </c>
      <c r="K858" s="37">
        <f t="shared" si="7"/>
        <v>206.24999999999997</v>
      </c>
      <c r="L858" s="38">
        <v>0.3</v>
      </c>
      <c r="N858" s="44"/>
      <c r="O858" s="45"/>
      <c r="P858" s="39"/>
      <c r="Q858" s="41"/>
    </row>
    <row r="859" spans="1:17" ht="15.75" customHeight="1">
      <c r="A859" s="33" t="s">
        <v>14</v>
      </c>
      <c r="B859" s="33">
        <v>1185732</v>
      </c>
      <c r="C859" s="34">
        <v>44513</v>
      </c>
      <c r="D859" s="33" t="s">
        <v>33</v>
      </c>
      <c r="E859" s="33" t="s">
        <v>49</v>
      </c>
      <c r="F859" s="33" t="s">
        <v>50</v>
      </c>
      <c r="G859" s="33" t="s">
        <v>22</v>
      </c>
      <c r="H859" s="35">
        <v>0.59999999999999987</v>
      </c>
      <c r="I859" s="36">
        <v>2250</v>
      </c>
      <c r="J859" s="37">
        <f t="shared" si="6"/>
        <v>1349.9999999999998</v>
      </c>
      <c r="K859" s="37">
        <f t="shared" si="7"/>
        <v>607.49999999999989</v>
      </c>
      <c r="L859" s="38">
        <v>0.45</v>
      </c>
      <c r="N859" s="44"/>
      <c r="O859" s="45"/>
      <c r="P859" s="39"/>
      <c r="Q859" s="41"/>
    </row>
    <row r="860" spans="1:17" ht="15.75" customHeight="1">
      <c r="A860" s="33" t="s">
        <v>14</v>
      </c>
      <c r="B860" s="33">
        <v>1185732</v>
      </c>
      <c r="C860" s="34">
        <v>44542</v>
      </c>
      <c r="D860" s="33" t="s">
        <v>33</v>
      </c>
      <c r="E860" s="33" t="s">
        <v>49</v>
      </c>
      <c r="F860" s="33" t="s">
        <v>50</v>
      </c>
      <c r="G860" s="33" t="s">
        <v>17</v>
      </c>
      <c r="H860" s="35">
        <v>0.54999999999999993</v>
      </c>
      <c r="I860" s="36">
        <v>4750</v>
      </c>
      <c r="J860" s="37">
        <f t="shared" si="6"/>
        <v>2612.4999999999995</v>
      </c>
      <c r="K860" s="37">
        <f t="shared" si="7"/>
        <v>914.37499999999989</v>
      </c>
      <c r="L860" s="38">
        <v>0.35000000000000003</v>
      </c>
      <c r="N860" s="44"/>
      <c r="O860" s="45"/>
      <c r="P860" s="39"/>
      <c r="Q860" s="41"/>
    </row>
    <row r="861" spans="1:17" ht="15.75" customHeight="1">
      <c r="A861" s="33" t="s">
        <v>14</v>
      </c>
      <c r="B861" s="33">
        <v>1185732</v>
      </c>
      <c r="C861" s="34">
        <v>44542</v>
      </c>
      <c r="D861" s="33" t="s">
        <v>33</v>
      </c>
      <c r="E861" s="33" t="s">
        <v>49</v>
      </c>
      <c r="F861" s="33" t="s">
        <v>50</v>
      </c>
      <c r="G861" s="33" t="s">
        <v>18</v>
      </c>
      <c r="H861" s="35">
        <v>0.45</v>
      </c>
      <c r="I861" s="36">
        <v>2750</v>
      </c>
      <c r="J861" s="37">
        <f t="shared" si="6"/>
        <v>1237.5</v>
      </c>
      <c r="K861" s="37">
        <f t="shared" si="7"/>
        <v>371.25</v>
      </c>
      <c r="L861" s="38">
        <v>0.3</v>
      </c>
      <c r="N861" s="44"/>
      <c r="O861" s="45"/>
      <c r="P861" s="39"/>
      <c r="Q861" s="41"/>
    </row>
    <row r="862" spans="1:17" ht="15.75" customHeight="1">
      <c r="A862" s="33" t="s">
        <v>14</v>
      </c>
      <c r="B862" s="33">
        <v>1185732</v>
      </c>
      <c r="C862" s="34">
        <v>44542</v>
      </c>
      <c r="D862" s="33" t="s">
        <v>33</v>
      </c>
      <c r="E862" s="33" t="s">
        <v>49</v>
      </c>
      <c r="F862" s="33" t="s">
        <v>50</v>
      </c>
      <c r="G862" s="33" t="s">
        <v>19</v>
      </c>
      <c r="H862" s="35">
        <v>0.45</v>
      </c>
      <c r="I862" s="36">
        <v>2250</v>
      </c>
      <c r="J862" s="37">
        <f t="shared" si="6"/>
        <v>1012.5</v>
      </c>
      <c r="K862" s="37">
        <f t="shared" si="7"/>
        <v>303.75</v>
      </c>
      <c r="L862" s="38">
        <v>0.3</v>
      </c>
      <c r="N862" s="44"/>
      <c r="O862" s="45"/>
      <c r="P862" s="39"/>
      <c r="Q862" s="41"/>
    </row>
    <row r="863" spans="1:17" ht="15.75" customHeight="1">
      <c r="A863" s="33" t="s">
        <v>14</v>
      </c>
      <c r="B863" s="33">
        <v>1185732</v>
      </c>
      <c r="C863" s="34">
        <v>44542</v>
      </c>
      <c r="D863" s="33" t="s">
        <v>33</v>
      </c>
      <c r="E863" s="33" t="s">
        <v>49</v>
      </c>
      <c r="F863" s="33" t="s">
        <v>50</v>
      </c>
      <c r="G863" s="33" t="s">
        <v>20</v>
      </c>
      <c r="H863" s="35">
        <v>0.45</v>
      </c>
      <c r="I863" s="36">
        <v>1750</v>
      </c>
      <c r="J863" s="37">
        <f t="shared" si="6"/>
        <v>787.5</v>
      </c>
      <c r="K863" s="37">
        <f t="shared" si="7"/>
        <v>275.625</v>
      </c>
      <c r="L863" s="38">
        <v>0.35000000000000003</v>
      </c>
      <c r="N863" s="44"/>
      <c r="O863" s="45"/>
      <c r="P863" s="39"/>
      <c r="Q863" s="41"/>
    </row>
    <row r="864" spans="1:17" ht="15.75" customHeight="1">
      <c r="A864" s="33" t="s">
        <v>14</v>
      </c>
      <c r="B864" s="33">
        <v>1185732</v>
      </c>
      <c r="C864" s="34">
        <v>44542</v>
      </c>
      <c r="D864" s="33" t="s">
        <v>33</v>
      </c>
      <c r="E864" s="33" t="s">
        <v>49</v>
      </c>
      <c r="F864" s="33" t="s">
        <v>50</v>
      </c>
      <c r="G864" s="33" t="s">
        <v>21</v>
      </c>
      <c r="H864" s="35">
        <v>0.54999999999999993</v>
      </c>
      <c r="I864" s="36">
        <v>1750</v>
      </c>
      <c r="J864" s="37">
        <f t="shared" si="6"/>
        <v>962.49999999999989</v>
      </c>
      <c r="K864" s="37">
        <f t="shared" si="7"/>
        <v>288.74999999999994</v>
      </c>
      <c r="L864" s="38">
        <v>0.3</v>
      </c>
      <c r="N864" s="44"/>
      <c r="O864" s="45"/>
      <c r="P864" s="39"/>
      <c r="Q864" s="41"/>
    </row>
    <row r="865" spans="1:17" ht="15.75" customHeight="1">
      <c r="A865" s="33" t="s">
        <v>14</v>
      </c>
      <c r="B865" s="33">
        <v>1185732</v>
      </c>
      <c r="C865" s="34">
        <v>44542</v>
      </c>
      <c r="D865" s="33" t="s">
        <v>33</v>
      </c>
      <c r="E865" s="33" t="s">
        <v>49</v>
      </c>
      <c r="F865" s="33" t="s">
        <v>50</v>
      </c>
      <c r="G865" s="33" t="s">
        <v>22</v>
      </c>
      <c r="H865" s="35">
        <v>0.59999999999999987</v>
      </c>
      <c r="I865" s="36">
        <v>2750</v>
      </c>
      <c r="J865" s="37">
        <f t="shared" si="6"/>
        <v>1649.9999999999995</v>
      </c>
      <c r="K865" s="37">
        <f t="shared" si="7"/>
        <v>742.49999999999977</v>
      </c>
      <c r="L865" s="38">
        <v>0.45</v>
      </c>
      <c r="N865" s="44"/>
      <c r="O865" s="45"/>
      <c r="P865" s="39"/>
      <c r="Q865" s="41"/>
    </row>
    <row r="866" spans="1:17" ht="15.75" customHeight="1">
      <c r="A866" s="33" t="s">
        <v>31</v>
      </c>
      <c r="B866" s="33">
        <v>1189833</v>
      </c>
      <c r="C866" s="34">
        <v>44213</v>
      </c>
      <c r="D866" s="33" t="s">
        <v>33</v>
      </c>
      <c r="E866" s="33" t="s">
        <v>51</v>
      </c>
      <c r="F866" s="33" t="s">
        <v>52</v>
      </c>
      <c r="G866" s="33" t="s">
        <v>17</v>
      </c>
      <c r="H866" s="35">
        <v>0.35</v>
      </c>
      <c r="I866" s="36">
        <v>4750</v>
      </c>
      <c r="J866" s="37">
        <f t="shared" si="6"/>
        <v>1662.5</v>
      </c>
      <c r="K866" s="37">
        <f t="shared" si="7"/>
        <v>748.125</v>
      </c>
      <c r="L866" s="38">
        <v>0.45</v>
      </c>
      <c r="N866" s="44"/>
      <c r="O866" s="45"/>
      <c r="P866" s="39"/>
      <c r="Q866" s="41"/>
    </row>
    <row r="867" spans="1:17" ht="15.75" customHeight="1">
      <c r="A867" s="33" t="s">
        <v>31</v>
      </c>
      <c r="B867" s="33">
        <v>1189833</v>
      </c>
      <c r="C867" s="34">
        <v>44213</v>
      </c>
      <c r="D867" s="33" t="s">
        <v>33</v>
      </c>
      <c r="E867" s="33" t="s">
        <v>51</v>
      </c>
      <c r="F867" s="33" t="s">
        <v>52</v>
      </c>
      <c r="G867" s="33" t="s">
        <v>18</v>
      </c>
      <c r="H867" s="35">
        <v>0.45</v>
      </c>
      <c r="I867" s="36">
        <v>4750</v>
      </c>
      <c r="J867" s="37">
        <f t="shared" si="6"/>
        <v>2137.5</v>
      </c>
      <c r="K867" s="37">
        <f t="shared" si="7"/>
        <v>641.25</v>
      </c>
      <c r="L867" s="38">
        <v>0.3</v>
      </c>
      <c r="N867" s="44"/>
      <c r="O867" s="45"/>
      <c r="P867" s="39"/>
      <c r="Q867" s="41"/>
    </row>
    <row r="868" spans="1:17" ht="15.75" customHeight="1">
      <c r="A868" s="33" t="s">
        <v>31</v>
      </c>
      <c r="B868" s="33">
        <v>1189833</v>
      </c>
      <c r="C868" s="34">
        <v>44213</v>
      </c>
      <c r="D868" s="33" t="s">
        <v>33</v>
      </c>
      <c r="E868" s="33" t="s">
        <v>51</v>
      </c>
      <c r="F868" s="33" t="s">
        <v>52</v>
      </c>
      <c r="G868" s="33" t="s">
        <v>19</v>
      </c>
      <c r="H868" s="35">
        <v>0.45</v>
      </c>
      <c r="I868" s="36">
        <v>4750</v>
      </c>
      <c r="J868" s="37">
        <f t="shared" si="6"/>
        <v>2137.5</v>
      </c>
      <c r="K868" s="37">
        <f t="shared" si="7"/>
        <v>961.875</v>
      </c>
      <c r="L868" s="38">
        <v>0.45</v>
      </c>
      <c r="N868" s="44"/>
      <c r="O868" s="45"/>
      <c r="P868" s="39"/>
      <c r="Q868" s="41"/>
    </row>
    <row r="869" spans="1:17" ht="15.75" customHeight="1">
      <c r="A869" s="33" t="s">
        <v>31</v>
      </c>
      <c r="B869" s="33">
        <v>1189833</v>
      </c>
      <c r="C869" s="34">
        <v>44213</v>
      </c>
      <c r="D869" s="33" t="s">
        <v>33</v>
      </c>
      <c r="E869" s="33" t="s">
        <v>51</v>
      </c>
      <c r="F869" s="33" t="s">
        <v>52</v>
      </c>
      <c r="G869" s="33" t="s">
        <v>20</v>
      </c>
      <c r="H869" s="35">
        <v>0.45</v>
      </c>
      <c r="I869" s="36">
        <v>3250</v>
      </c>
      <c r="J869" s="37">
        <f t="shared" si="6"/>
        <v>1462.5</v>
      </c>
      <c r="K869" s="37">
        <f t="shared" si="7"/>
        <v>585</v>
      </c>
      <c r="L869" s="38">
        <v>0.39999999999999997</v>
      </c>
      <c r="N869" s="44"/>
      <c r="O869" s="45"/>
      <c r="P869" s="39"/>
      <c r="Q869" s="41"/>
    </row>
    <row r="870" spans="1:17" ht="15.75" customHeight="1">
      <c r="A870" s="33" t="s">
        <v>31</v>
      </c>
      <c r="B870" s="33">
        <v>1189833</v>
      </c>
      <c r="C870" s="34">
        <v>44213</v>
      </c>
      <c r="D870" s="33" t="s">
        <v>33</v>
      </c>
      <c r="E870" s="33" t="s">
        <v>51</v>
      </c>
      <c r="F870" s="33" t="s">
        <v>52</v>
      </c>
      <c r="G870" s="33" t="s">
        <v>21</v>
      </c>
      <c r="H870" s="35">
        <v>0.5</v>
      </c>
      <c r="I870" s="36">
        <v>2750</v>
      </c>
      <c r="J870" s="37">
        <f t="shared" si="6"/>
        <v>1375</v>
      </c>
      <c r="K870" s="37">
        <f t="shared" si="7"/>
        <v>825.00000000000011</v>
      </c>
      <c r="L870" s="38">
        <v>0.60000000000000009</v>
      </c>
      <c r="N870" s="44"/>
      <c r="O870" s="45"/>
      <c r="P870" s="39"/>
      <c r="Q870" s="41"/>
    </row>
    <row r="871" spans="1:17" ht="15.75" customHeight="1">
      <c r="A871" s="33" t="s">
        <v>31</v>
      </c>
      <c r="B871" s="33">
        <v>1189833</v>
      </c>
      <c r="C871" s="34">
        <v>44213</v>
      </c>
      <c r="D871" s="33" t="s">
        <v>33</v>
      </c>
      <c r="E871" s="33" t="s">
        <v>51</v>
      </c>
      <c r="F871" s="33" t="s">
        <v>52</v>
      </c>
      <c r="G871" s="33" t="s">
        <v>22</v>
      </c>
      <c r="H871" s="35">
        <v>0.45</v>
      </c>
      <c r="I871" s="36">
        <v>4750</v>
      </c>
      <c r="J871" s="37">
        <f t="shared" si="6"/>
        <v>2137.5</v>
      </c>
      <c r="K871" s="37">
        <f t="shared" si="7"/>
        <v>534.375</v>
      </c>
      <c r="L871" s="38">
        <v>0.25</v>
      </c>
      <c r="N871" s="44"/>
      <c r="O871" s="45"/>
      <c r="P871" s="39"/>
      <c r="Q871" s="41"/>
    </row>
    <row r="872" spans="1:17" ht="15.75" customHeight="1">
      <c r="A872" s="33" t="s">
        <v>31</v>
      </c>
      <c r="B872" s="33">
        <v>1189833</v>
      </c>
      <c r="C872" s="34">
        <v>44244</v>
      </c>
      <c r="D872" s="33" t="s">
        <v>33</v>
      </c>
      <c r="E872" s="33" t="s">
        <v>51</v>
      </c>
      <c r="F872" s="33" t="s">
        <v>52</v>
      </c>
      <c r="G872" s="33" t="s">
        <v>17</v>
      </c>
      <c r="H872" s="35">
        <v>0.35</v>
      </c>
      <c r="I872" s="36">
        <v>5250</v>
      </c>
      <c r="J872" s="37">
        <f t="shared" si="6"/>
        <v>1837.4999999999998</v>
      </c>
      <c r="K872" s="37">
        <f t="shared" si="7"/>
        <v>826.87499999999989</v>
      </c>
      <c r="L872" s="38">
        <v>0.45</v>
      </c>
      <c r="N872" s="44"/>
      <c r="O872" s="45"/>
      <c r="P872" s="39"/>
      <c r="Q872" s="41"/>
    </row>
    <row r="873" spans="1:17" ht="15.75" customHeight="1">
      <c r="A873" s="33" t="s">
        <v>31</v>
      </c>
      <c r="B873" s="33">
        <v>1189833</v>
      </c>
      <c r="C873" s="34">
        <v>44244</v>
      </c>
      <c r="D873" s="33" t="s">
        <v>33</v>
      </c>
      <c r="E873" s="33" t="s">
        <v>51</v>
      </c>
      <c r="F873" s="33" t="s">
        <v>52</v>
      </c>
      <c r="G873" s="33" t="s">
        <v>18</v>
      </c>
      <c r="H873" s="35">
        <v>0.45</v>
      </c>
      <c r="I873" s="36">
        <v>4250</v>
      </c>
      <c r="J873" s="37">
        <f t="shared" si="6"/>
        <v>1912.5</v>
      </c>
      <c r="K873" s="37">
        <f t="shared" si="7"/>
        <v>573.75</v>
      </c>
      <c r="L873" s="38">
        <v>0.3</v>
      </c>
      <c r="N873" s="44"/>
      <c r="O873" s="45"/>
      <c r="P873" s="39"/>
      <c r="Q873" s="41"/>
    </row>
    <row r="874" spans="1:17" ht="15.75" customHeight="1">
      <c r="A874" s="33" t="s">
        <v>31</v>
      </c>
      <c r="B874" s="33">
        <v>1189833</v>
      </c>
      <c r="C874" s="34">
        <v>44244</v>
      </c>
      <c r="D874" s="33" t="s">
        <v>33</v>
      </c>
      <c r="E874" s="33" t="s">
        <v>51</v>
      </c>
      <c r="F874" s="33" t="s">
        <v>52</v>
      </c>
      <c r="G874" s="33" t="s">
        <v>19</v>
      </c>
      <c r="H874" s="35">
        <v>0.45</v>
      </c>
      <c r="I874" s="36">
        <v>4500</v>
      </c>
      <c r="J874" s="37">
        <f t="shared" si="6"/>
        <v>2025</v>
      </c>
      <c r="K874" s="37">
        <f t="shared" si="7"/>
        <v>911.25</v>
      </c>
      <c r="L874" s="38">
        <v>0.45</v>
      </c>
      <c r="N874" s="44"/>
      <c r="O874" s="45"/>
      <c r="P874" s="39"/>
      <c r="Q874" s="41"/>
    </row>
    <row r="875" spans="1:17" ht="15.75" customHeight="1">
      <c r="A875" s="33" t="s">
        <v>31</v>
      </c>
      <c r="B875" s="33">
        <v>1189833</v>
      </c>
      <c r="C875" s="34">
        <v>44244</v>
      </c>
      <c r="D875" s="33" t="s">
        <v>33</v>
      </c>
      <c r="E875" s="33" t="s">
        <v>51</v>
      </c>
      <c r="F875" s="33" t="s">
        <v>52</v>
      </c>
      <c r="G875" s="33" t="s">
        <v>20</v>
      </c>
      <c r="H875" s="35">
        <v>0.45</v>
      </c>
      <c r="I875" s="36">
        <v>3000</v>
      </c>
      <c r="J875" s="37">
        <f t="shared" si="6"/>
        <v>1350</v>
      </c>
      <c r="K875" s="37">
        <f t="shared" si="7"/>
        <v>540</v>
      </c>
      <c r="L875" s="38">
        <v>0.39999999999999997</v>
      </c>
      <c r="N875" s="44"/>
      <c r="O875" s="45"/>
      <c r="P875" s="39"/>
      <c r="Q875" s="41"/>
    </row>
    <row r="876" spans="1:17" ht="15.75" customHeight="1">
      <c r="A876" s="33" t="s">
        <v>31</v>
      </c>
      <c r="B876" s="33">
        <v>1189833</v>
      </c>
      <c r="C876" s="34">
        <v>44244</v>
      </c>
      <c r="D876" s="33" t="s">
        <v>33</v>
      </c>
      <c r="E876" s="33" t="s">
        <v>51</v>
      </c>
      <c r="F876" s="33" t="s">
        <v>52</v>
      </c>
      <c r="G876" s="33" t="s">
        <v>21</v>
      </c>
      <c r="H876" s="35">
        <v>0.5</v>
      </c>
      <c r="I876" s="36">
        <v>2250</v>
      </c>
      <c r="J876" s="37">
        <f t="shared" si="6"/>
        <v>1125</v>
      </c>
      <c r="K876" s="37">
        <f t="shared" si="7"/>
        <v>675.00000000000011</v>
      </c>
      <c r="L876" s="38">
        <v>0.60000000000000009</v>
      </c>
      <c r="N876" s="44"/>
      <c r="O876" s="45"/>
      <c r="P876" s="39"/>
      <c r="Q876" s="41"/>
    </row>
    <row r="877" spans="1:17" ht="15.75" customHeight="1">
      <c r="A877" s="33" t="s">
        <v>31</v>
      </c>
      <c r="B877" s="33">
        <v>1189833</v>
      </c>
      <c r="C877" s="34">
        <v>44244</v>
      </c>
      <c r="D877" s="33" t="s">
        <v>33</v>
      </c>
      <c r="E877" s="33" t="s">
        <v>51</v>
      </c>
      <c r="F877" s="33" t="s">
        <v>52</v>
      </c>
      <c r="G877" s="33" t="s">
        <v>22</v>
      </c>
      <c r="H877" s="35">
        <v>0.45</v>
      </c>
      <c r="I877" s="36">
        <v>4250</v>
      </c>
      <c r="J877" s="37">
        <f t="shared" si="6"/>
        <v>1912.5</v>
      </c>
      <c r="K877" s="37">
        <f t="shared" si="7"/>
        <v>478.125</v>
      </c>
      <c r="L877" s="38">
        <v>0.25</v>
      </c>
      <c r="N877" s="44"/>
      <c r="O877" s="45"/>
      <c r="P877" s="39"/>
      <c r="Q877" s="41"/>
    </row>
    <row r="878" spans="1:17" ht="15.75" customHeight="1">
      <c r="A878" s="33" t="s">
        <v>31</v>
      </c>
      <c r="B878" s="33">
        <v>1189833</v>
      </c>
      <c r="C878" s="34">
        <v>44271</v>
      </c>
      <c r="D878" s="33" t="s">
        <v>33</v>
      </c>
      <c r="E878" s="33" t="s">
        <v>51</v>
      </c>
      <c r="F878" s="33" t="s">
        <v>52</v>
      </c>
      <c r="G878" s="33" t="s">
        <v>17</v>
      </c>
      <c r="H878" s="35">
        <v>0.35</v>
      </c>
      <c r="I878" s="36">
        <v>5750</v>
      </c>
      <c r="J878" s="37">
        <f t="shared" si="6"/>
        <v>2012.4999999999998</v>
      </c>
      <c r="K878" s="37">
        <f t="shared" si="7"/>
        <v>905.62499999999989</v>
      </c>
      <c r="L878" s="38">
        <v>0.45</v>
      </c>
      <c r="N878" s="44"/>
      <c r="O878" s="45"/>
      <c r="P878" s="39"/>
      <c r="Q878" s="41"/>
    </row>
    <row r="879" spans="1:17" ht="15.75" customHeight="1">
      <c r="A879" s="33" t="s">
        <v>31</v>
      </c>
      <c r="B879" s="33">
        <v>1189833</v>
      </c>
      <c r="C879" s="34">
        <v>44271</v>
      </c>
      <c r="D879" s="33" t="s">
        <v>33</v>
      </c>
      <c r="E879" s="33" t="s">
        <v>51</v>
      </c>
      <c r="F879" s="33" t="s">
        <v>52</v>
      </c>
      <c r="G879" s="33" t="s">
        <v>18</v>
      </c>
      <c r="H879" s="35">
        <v>0.45</v>
      </c>
      <c r="I879" s="36">
        <v>4250</v>
      </c>
      <c r="J879" s="37">
        <f t="shared" si="6"/>
        <v>1912.5</v>
      </c>
      <c r="K879" s="37">
        <f t="shared" si="7"/>
        <v>573.75</v>
      </c>
      <c r="L879" s="38">
        <v>0.3</v>
      </c>
      <c r="N879" s="44"/>
      <c r="O879" s="45"/>
      <c r="P879" s="39"/>
      <c r="Q879" s="41"/>
    </row>
    <row r="880" spans="1:17" ht="15.75" customHeight="1">
      <c r="A880" s="33" t="s">
        <v>31</v>
      </c>
      <c r="B880" s="33">
        <v>1189833</v>
      </c>
      <c r="C880" s="34">
        <v>44271</v>
      </c>
      <c r="D880" s="33" t="s">
        <v>33</v>
      </c>
      <c r="E880" s="33" t="s">
        <v>51</v>
      </c>
      <c r="F880" s="33" t="s">
        <v>52</v>
      </c>
      <c r="G880" s="33" t="s">
        <v>19</v>
      </c>
      <c r="H880" s="35">
        <v>0.45</v>
      </c>
      <c r="I880" s="36">
        <v>4250</v>
      </c>
      <c r="J880" s="37">
        <f t="shared" si="6"/>
        <v>1912.5</v>
      </c>
      <c r="K880" s="37">
        <f t="shared" si="7"/>
        <v>860.625</v>
      </c>
      <c r="L880" s="38">
        <v>0.45</v>
      </c>
      <c r="N880" s="44"/>
      <c r="O880" s="45"/>
      <c r="P880" s="39"/>
      <c r="Q880" s="41"/>
    </row>
    <row r="881" spans="1:17" ht="15.75" customHeight="1">
      <c r="A881" s="33" t="s">
        <v>31</v>
      </c>
      <c r="B881" s="33">
        <v>1189833</v>
      </c>
      <c r="C881" s="34">
        <v>44271</v>
      </c>
      <c r="D881" s="33" t="s">
        <v>33</v>
      </c>
      <c r="E881" s="33" t="s">
        <v>51</v>
      </c>
      <c r="F881" s="33" t="s">
        <v>52</v>
      </c>
      <c r="G881" s="33" t="s">
        <v>20</v>
      </c>
      <c r="H881" s="35">
        <v>0.45</v>
      </c>
      <c r="I881" s="36">
        <v>3250</v>
      </c>
      <c r="J881" s="37">
        <f t="shared" si="6"/>
        <v>1462.5</v>
      </c>
      <c r="K881" s="37">
        <f t="shared" si="7"/>
        <v>585</v>
      </c>
      <c r="L881" s="38">
        <v>0.39999999999999997</v>
      </c>
      <c r="N881" s="44"/>
      <c r="O881" s="45"/>
      <c r="P881" s="39"/>
      <c r="Q881" s="41"/>
    </row>
    <row r="882" spans="1:17" ht="15.75" customHeight="1">
      <c r="A882" s="33" t="s">
        <v>31</v>
      </c>
      <c r="B882" s="33">
        <v>1189833</v>
      </c>
      <c r="C882" s="34">
        <v>44271</v>
      </c>
      <c r="D882" s="33" t="s">
        <v>33</v>
      </c>
      <c r="E882" s="33" t="s">
        <v>51</v>
      </c>
      <c r="F882" s="33" t="s">
        <v>52</v>
      </c>
      <c r="G882" s="33" t="s">
        <v>21</v>
      </c>
      <c r="H882" s="35">
        <v>0.5</v>
      </c>
      <c r="I882" s="36">
        <v>2000</v>
      </c>
      <c r="J882" s="37">
        <f t="shared" si="6"/>
        <v>1000</v>
      </c>
      <c r="K882" s="37">
        <f t="shared" si="7"/>
        <v>600.00000000000011</v>
      </c>
      <c r="L882" s="38">
        <v>0.60000000000000009</v>
      </c>
      <c r="N882" s="44"/>
      <c r="O882" s="45"/>
      <c r="P882" s="39"/>
      <c r="Q882" s="41"/>
    </row>
    <row r="883" spans="1:17" ht="15.75" customHeight="1">
      <c r="A883" s="33" t="s">
        <v>31</v>
      </c>
      <c r="B883" s="33">
        <v>1189833</v>
      </c>
      <c r="C883" s="34">
        <v>44271</v>
      </c>
      <c r="D883" s="33" t="s">
        <v>33</v>
      </c>
      <c r="E883" s="33" t="s">
        <v>51</v>
      </c>
      <c r="F883" s="33" t="s">
        <v>52</v>
      </c>
      <c r="G883" s="33" t="s">
        <v>22</v>
      </c>
      <c r="H883" s="35">
        <v>0.45</v>
      </c>
      <c r="I883" s="36">
        <v>4000</v>
      </c>
      <c r="J883" s="37">
        <f t="shared" si="6"/>
        <v>1800</v>
      </c>
      <c r="K883" s="37">
        <f t="shared" si="7"/>
        <v>450</v>
      </c>
      <c r="L883" s="38">
        <v>0.25</v>
      </c>
      <c r="N883" s="44"/>
      <c r="O883" s="45"/>
      <c r="P883" s="39"/>
      <c r="Q883" s="41"/>
    </row>
    <row r="884" spans="1:17" ht="15.75" customHeight="1">
      <c r="A884" s="33" t="s">
        <v>31</v>
      </c>
      <c r="B884" s="33">
        <v>1189833</v>
      </c>
      <c r="C884" s="34">
        <v>44303</v>
      </c>
      <c r="D884" s="33" t="s">
        <v>33</v>
      </c>
      <c r="E884" s="33" t="s">
        <v>51</v>
      </c>
      <c r="F884" s="33" t="s">
        <v>52</v>
      </c>
      <c r="G884" s="33" t="s">
        <v>17</v>
      </c>
      <c r="H884" s="35">
        <v>0.45</v>
      </c>
      <c r="I884" s="36">
        <v>5750</v>
      </c>
      <c r="J884" s="37">
        <f t="shared" si="6"/>
        <v>2587.5</v>
      </c>
      <c r="K884" s="37">
        <f t="shared" si="7"/>
        <v>1164.375</v>
      </c>
      <c r="L884" s="38">
        <v>0.45</v>
      </c>
      <c r="N884" s="44"/>
      <c r="O884" s="45"/>
      <c r="P884" s="39"/>
      <c r="Q884" s="41"/>
    </row>
    <row r="885" spans="1:17" ht="15.75" customHeight="1">
      <c r="A885" s="33" t="s">
        <v>31</v>
      </c>
      <c r="B885" s="33">
        <v>1189833</v>
      </c>
      <c r="C885" s="34">
        <v>44303</v>
      </c>
      <c r="D885" s="33" t="s">
        <v>33</v>
      </c>
      <c r="E885" s="33" t="s">
        <v>51</v>
      </c>
      <c r="F885" s="33" t="s">
        <v>52</v>
      </c>
      <c r="G885" s="33" t="s">
        <v>18</v>
      </c>
      <c r="H885" s="35">
        <v>0.45</v>
      </c>
      <c r="I885" s="36">
        <v>3750</v>
      </c>
      <c r="J885" s="37">
        <f t="shared" si="6"/>
        <v>1687.5</v>
      </c>
      <c r="K885" s="37">
        <f t="shared" si="7"/>
        <v>506.25</v>
      </c>
      <c r="L885" s="38">
        <v>0.3</v>
      </c>
      <c r="N885" s="44"/>
      <c r="O885" s="45"/>
      <c r="P885" s="39"/>
      <c r="Q885" s="41"/>
    </row>
    <row r="886" spans="1:17" ht="15.75" customHeight="1">
      <c r="A886" s="33" t="s">
        <v>31</v>
      </c>
      <c r="B886" s="33">
        <v>1189833</v>
      </c>
      <c r="C886" s="34">
        <v>44303</v>
      </c>
      <c r="D886" s="33" t="s">
        <v>33</v>
      </c>
      <c r="E886" s="33" t="s">
        <v>51</v>
      </c>
      <c r="F886" s="33" t="s">
        <v>52</v>
      </c>
      <c r="G886" s="33" t="s">
        <v>19</v>
      </c>
      <c r="H886" s="35">
        <v>0.45</v>
      </c>
      <c r="I886" s="36">
        <v>4000</v>
      </c>
      <c r="J886" s="37">
        <f t="shared" si="6"/>
        <v>1800</v>
      </c>
      <c r="K886" s="37">
        <f t="shared" si="7"/>
        <v>810</v>
      </c>
      <c r="L886" s="38">
        <v>0.45</v>
      </c>
      <c r="N886" s="44"/>
      <c r="O886" s="45"/>
      <c r="P886" s="39"/>
      <c r="Q886" s="41"/>
    </row>
    <row r="887" spans="1:17" ht="15.75" customHeight="1">
      <c r="A887" s="33" t="s">
        <v>31</v>
      </c>
      <c r="B887" s="33">
        <v>1189833</v>
      </c>
      <c r="C887" s="34">
        <v>44303</v>
      </c>
      <c r="D887" s="33" t="s">
        <v>33</v>
      </c>
      <c r="E887" s="33" t="s">
        <v>51</v>
      </c>
      <c r="F887" s="33" t="s">
        <v>52</v>
      </c>
      <c r="G887" s="33" t="s">
        <v>20</v>
      </c>
      <c r="H887" s="35">
        <v>0.4</v>
      </c>
      <c r="I887" s="36">
        <v>3000</v>
      </c>
      <c r="J887" s="37">
        <f t="shared" si="6"/>
        <v>1200</v>
      </c>
      <c r="K887" s="37">
        <f t="shared" si="7"/>
        <v>479.99999999999994</v>
      </c>
      <c r="L887" s="38">
        <v>0.39999999999999997</v>
      </c>
      <c r="N887" s="44"/>
      <c r="O887" s="45"/>
      <c r="P887" s="39"/>
      <c r="Q887" s="41"/>
    </row>
    <row r="888" spans="1:17" ht="15.75" customHeight="1">
      <c r="A888" s="33" t="s">
        <v>31</v>
      </c>
      <c r="B888" s="33">
        <v>1189833</v>
      </c>
      <c r="C888" s="34">
        <v>44303</v>
      </c>
      <c r="D888" s="33" t="s">
        <v>33</v>
      </c>
      <c r="E888" s="33" t="s">
        <v>51</v>
      </c>
      <c r="F888" s="33" t="s">
        <v>52</v>
      </c>
      <c r="G888" s="33" t="s">
        <v>21</v>
      </c>
      <c r="H888" s="35">
        <v>0.45</v>
      </c>
      <c r="I888" s="36">
        <v>2000</v>
      </c>
      <c r="J888" s="37">
        <f t="shared" si="6"/>
        <v>900</v>
      </c>
      <c r="K888" s="37">
        <f t="shared" si="7"/>
        <v>540.00000000000011</v>
      </c>
      <c r="L888" s="38">
        <v>0.60000000000000009</v>
      </c>
      <c r="N888" s="44"/>
      <c r="O888" s="45"/>
      <c r="P888" s="39"/>
      <c r="Q888" s="41"/>
    </row>
    <row r="889" spans="1:17" ht="15.75" customHeight="1">
      <c r="A889" s="33" t="s">
        <v>31</v>
      </c>
      <c r="B889" s="33">
        <v>1189833</v>
      </c>
      <c r="C889" s="34">
        <v>44303</v>
      </c>
      <c r="D889" s="33" t="s">
        <v>33</v>
      </c>
      <c r="E889" s="33" t="s">
        <v>51</v>
      </c>
      <c r="F889" s="33" t="s">
        <v>52</v>
      </c>
      <c r="G889" s="33" t="s">
        <v>22</v>
      </c>
      <c r="H889" s="35">
        <v>0.6</v>
      </c>
      <c r="I889" s="36">
        <v>3750</v>
      </c>
      <c r="J889" s="37">
        <f t="shared" si="6"/>
        <v>2250</v>
      </c>
      <c r="K889" s="37">
        <f t="shared" si="7"/>
        <v>562.5</v>
      </c>
      <c r="L889" s="38">
        <v>0.25</v>
      </c>
      <c r="N889" s="44"/>
      <c r="O889" s="45"/>
      <c r="P889" s="39"/>
      <c r="Q889" s="41"/>
    </row>
    <row r="890" spans="1:17" ht="15.75" customHeight="1">
      <c r="A890" s="33" t="s">
        <v>31</v>
      </c>
      <c r="B890" s="33">
        <v>1189833</v>
      </c>
      <c r="C890" s="34">
        <v>44334</v>
      </c>
      <c r="D890" s="33" t="s">
        <v>33</v>
      </c>
      <c r="E890" s="33" t="s">
        <v>51</v>
      </c>
      <c r="F890" s="33" t="s">
        <v>52</v>
      </c>
      <c r="G890" s="33" t="s">
        <v>17</v>
      </c>
      <c r="H890" s="35">
        <v>0.4</v>
      </c>
      <c r="I890" s="36">
        <v>5750</v>
      </c>
      <c r="J890" s="37">
        <f t="shared" si="6"/>
        <v>2300</v>
      </c>
      <c r="K890" s="37">
        <f t="shared" si="7"/>
        <v>1035</v>
      </c>
      <c r="L890" s="38">
        <v>0.45</v>
      </c>
      <c r="N890" s="44"/>
      <c r="O890" s="45"/>
      <c r="P890" s="39"/>
      <c r="Q890" s="41"/>
    </row>
    <row r="891" spans="1:17" ht="15.75" customHeight="1">
      <c r="A891" s="33" t="s">
        <v>31</v>
      </c>
      <c r="B891" s="33">
        <v>1189833</v>
      </c>
      <c r="C891" s="34">
        <v>44334</v>
      </c>
      <c r="D891" s="33" t="s">
        <v>33</v>
      </c>
      <c r="E891" s="33" t="s">
        <v>51</v>
      </c>
      <c r="F891" s="33" t="s">
        <v>52</v>
      </c>
      <c r="G891" s="33" t="s">
        <v>18</v>
      </c>
      <c r="H891" s="35">
        <v>0.45</v>
      </c>
      <c r="I891" s="36">
        <v>4250</v>
      </c>
      <c r="J891" s="37">
        <f t="shared" si="6"/>
        <v>1912.5</v>
      </c>
      <c r="K891" s="37">
        <f t="shared" si="7"/>
        <v>573.75</v>
      </c>
      <c r="L891" s="38">
        <v>0.3</v>
      </c>
      <c r="N891" s="44"/>
      <c r="O891" s="45"/>
      <c r="P891" s="39"/>
      <c r="Q891" s="41"/>
    </row>
    <row r="892" spans="1:17" ht="15.75" customHeight="1">
      <c r="A892" s="33" t="s">
        <v>31</v>
      </c>
      <c r="B892" s="33">
        <v>1189833</v>
      </c>
      <c r="C892" s="34">
        <v>44334</v>
      </c>
      <c r="D892" s="33" t="s">
        <v>33</v>
      </c>
      <c r="E892" s="33" t="s">
        <v>51</v>
      </c>
      <c r="F892" s="33" t="s">
        <v>52</v>
      </c>
      <c r="G892" s="33" t="s">
        <v>19</v>
      </c>
      <c r="H892" s="35">
        <v>0.45</v>
      </c>
      <c r="I892" s="36">
        <v>4250</v>
      </c>
      <c r="J892" s="37">
        <f t="shared" si="6"/>
        <v>1912.5</v>
      </c>
      <c r="K892" s="37">
        <f t="shared" si="7"/>
        <v>860.625</v>
      </c>
      <c r="L892" s="38">
        <v>0.45</v>
      </c>
      <c r="N892" s="44"/>
      <c r="O892" s="45"/>
      <c r="P892" s="39"/>
      <c r="Q892" s="41"/>
    </row>
    <row r="893" spans="1:17" ht="15.75" customHeight="1">
      <c r="A893" s="33" t="s">
        <v>31</v>
      </c>
      <c r="B893" s="33">
        <v>1189833</v>
      </c>
      <c r="C893" s="34">
        <v>44334</v>
      </c>
      <c r="D893" s="33" t="s">
        <v>33</v>
      </c>
      <c r="E893" s="33" t="s">
        <v>51</v>
      </c>
      <c r="F893" s="33" t="s">
        <v>52</v>
      </c>
      <c r="G893" s="33" t="s">
        <v>20</v>
      </c>
      <c r="H893" s="35">
        <v>0.4</v>
      </c>
      <c r="I893" s="36">
        <v>3250</v>
      </c>
      <c r="J893" s="37">
        <f t="shared" si="6"/>
        <v>1300</v>
      </c>
      <c r="K893" s="37">
        <f t="shared" si="7"/>
        <v>520</v>
      </c>
      <c r="L893" s="38">
        <v>0.39999999999999997</v>
      </c>
      <c r="N893" s="44"/>
      <c r="O893" s="45"/>
      <c r="P893" s="39"/>
      <c r="Q893" s="41"/>
    </row>
    <row r="894" spans="1:17" ht="15.75" customHeight="1">
      <c r="A894" s="33" t="s">
        <v>31</v>
      </c>
      <c r="B894" s="33">
        <v>1189833</v>
      </c>
      <c r="C894" s="34">
        <v>44334</v>
      </c>
      <c r="D894" s="33" t="s">
        <v>33</v>
      </c>
      <c r="E894" s="33" t="s">
        <v>51</v>
      </c>
      <c r="F894" s="33" t="s">
        <v>52</v>
      </c>
      <c r="G894" s="33" t="s">
        <v>21</v>
      </c>
      <c r="H894" s="35">
        <v>0.45</v>
      </c>
      <c r="I894" s="36">
        <v>2250</v>
      </c>
      <c r="J894" s="37">
        <f t="shared" si="6"/>
        <v>1012.5</v>
      </c>
      <c r="K894" s="37">
        <f t="shared" si="7"/>
        <v>607.50000000000011</v>
      </c>
      <c r="L894" s="38">
        <v>0.60000000000000009</v>
      </c>
      <c r="N894" s="44"/>
      <c r="O894" s="45"/>
      <c r="P894" s="39"/>
      <c r="Q894" s="41"/>
    </row>
    <row r="895" spans="1:17" ht="15.75" customHeight="1">
      <c r="A895" s="33" t="s">
        <v>31</v>
      </c>
      <c r="B895" s="33">
        <v>1189833</v>
      </c>
      <c r="C895" s="34">
        <v>44334</v>
      </c>
      <c r="D895" s="33" t="s">
        <v>33</v>
      </c>
      <c r="E895" s="33" t="s">
        <v>51</v>
      </c>
      <c r="F895" s="33" t="s">
        <v>52</v>
      </c>
      <c r="G895" s="33" t="s">
        <v>22</v>
      </c>
      <c r="H895" s="35">
        <v>0.6</v>
      </c>
      <c r="I895" s="36">
        <v>4000</v>
      </c>
      <c r="J895" s="37">
        <f t="shared" si="6"/>
        <v>2400</v>
      </c>
      <c r="K895" s="37">
        <f t="shared" si="7"/>
        <v>600</v>
      </c>
      <c r="L895" s="38">
        <v>0.25</v>
      </c>
      <c r="N895" s="44"/>
      <c r="O895" s="45"/>
      <c r="P895" s="39"/>
      <c r="Q895" s="41"/>
    </row>
    <row r="896" spans="1:17" ht="15.75" customHeight="1">
      <c r="A896" s="33" t="s">
        <v>31</v>
      </c>
      <c r="B896" s="33">
        <v>1189833</v>
      </c>
      <c r="C896" s="34">
        <v>44364</v>
      </c>
      <c r="D896" s="33" t="s">
        <v>33</v>
      </c>
      <c r="E896" s="33" t="s">
        <v>51</v>
      </c>
      <c r="F896" s="33" t="s">
        <v>52</v>
      </c>
      <c r="G896" s="33" t="s">
        <v>17</v>
      </c>
      <c r="H896" s="35">
        <v>0.4</v>
      </c>
      <c r="I896" s="36">
        <v>6750</v>
      </c>
      <c r="J896" s="37">
        <f t="shared" si="6"/>
        <v>2700</v>
      </c>
      <c r="K896" s="37">
        <f t="shared" si="7"/>
        <v>1215</v>
      </c>
      <c r="L896" s="38">
        <v>0.45</v>
      </c>
      <c r="N896" s="44"/>
      <c r="O896" s="45"/>
      <c r="P896" s="39"/>
      <c r="Q896" s="41"/>
    </row>
    <row r="897" spans="1:17" ht="15.75" customHeight="1">
      <c r="A897" s="33" t="s">
        <v>31</v>
      </c>
      <c r="B897" s="33">
        <v>1189833</v>
      </c>
      <c r="C897" s="34">
        <v>44364</v>
      </c>
      <c r="D897" s="33" t="s">
        <v>33</v>
      </c>
      <c r="E897" s="33" t="s">
        <v>51</v>
      </c>
      <c r="F897" s="33" t="s">
        <v>52</v>
      </c>
      <c r="G897" s="33" t="s">
        <v>18</v>
      </c>
      <c r="H897" s="35">
        <v>0.45</v>
      </c>
      <c r="I897" s="36">
        <v>5250</v>
      </c>
      <c r="J897" s="37">
        <f t="shared" si="6"/>
        <v>2362.5</v>
      </c>
      <c r="K897" s="37">
        <f t="shared" si="7"/>
        <v>708.75</v>
      </c>
      <c r="L897" s="38">
        <v>0.3</v>
      </c>
      <c r="N897" s="44"/>
      <c r="O897" s="45"/>
      <c r="P897" s="39"/>
      <c r="Q897" s="41"/>
    </row>
    <row r="898" spans="1:17" ht="15.75" customHeight="1">
      <c r="A898" s="33" t="s">
        <v>31</v>
      </c>
      <c r="B898" s="33">
        <v>1189833</v>
      </c>
      <c r="C898" s="34">
        <v>44364</v>
      </c>
      <c r="D898" s="33" t="s">
        <v>33</v>
      </c>
      <c r="E898" s="33" t="s">
        <v>51</v>
      </c>
      <c r="F898" s="33" t="s">
        <v>52</v>
      </c>
      <c r="G898" s="33" t="s">
        <v>19</v>
      </c>
      <c r="H898" s="35">
        <v>0.45</v>
      </c>
      <c r="I898" s="36">
        <v>5500</v>
      </c>
      <c r="J898" s="37">
        <f t="shared" si="6"/>
        <v>2475</v>
      </c>
      <c r="K898" s="37">
        <f t="shared" si="7"/>
        <v>1113.75</v>
      </c>
      <c r="L898" s="38">
        <v>0.45</v>
      </c>
      <c r="N898" s="44"/>
      <c r="O898" s="45"/>
      <c r="P898" s="39"/>
      <c r="Q898" s="41"/>
    </row>
    <row r="899" spans="1:17" ht="15.75" customHeight="1">
      <c r="A899" s="33" t="s">
        <v>31</v>
      </c>
      <c r="B899" s="33">
        <v>1189833</v>
      </c>
      <c r="C899" s="34">
        <v>44364</v>
      </c>
      <c r="D899" s="33" t="s">
        <v>33</v>
      </c>
      <c r="E899" s="33" t="s">
        <v>51</v>
      </c>
      <c r="F899" s="33" t="s">
        <v>52</v>
      </c>
      <c r="G899" s="33" t="s">
        <v>20</v>
      </c>
      <c r="H899" s="35">
        <v>0.4</v>
      </c>
      <c r="I899" s="36">
        <v>4250</v>
      </c>
      <c r="J899" s="37">
        <f t="shared" si="6"/>
        <v>1700</v>
      </c>
      <c r="K899" s="37">
        <f t="shared" si="7"/>
        <v>680</v>
      </c>
      <c r="L899" s="38">
        <v>0.39999999999999997</v>
      </c>
      <c r="N899" s="44"/>
      <c r="O899" s="45"/>
      <c r="P899" s="39"/>
      <c r="Q899" s="41"/>
    </row>
    <row r="900" spans="1:17" ht="15.75" customHeight="1">
      <c r="A900" s="33" t="s">
        <v>31</v>
      </c>
      <c r="B900" s="33">
        <v>1189833</v>
      </c>
      <c r="C900" s="34">
        <v>44364</v>
      </c>
      <c r="D900" s="33" t="s">
        <v>33</v>
      </c>
      <c r="E900" s="33" t="s">
        <v>51</v>
      </c>
      <c r="F900" s="33" t="s">
        <v>52</v>
      </c>
      <c r="G900" s="33" t="s">
        <v>21</v>
      </c>
      <c r="H900" s="35">
        <v>0.45</v>
      </c>
      <c r="I900" s="36">
        <v>3000</v>
      </c>
      <c r="J900" s="37">
        <f t="shared" si="6"/>
        <v>1350</v>
      </c>
      <c r="K900" s="37">
        <f t="shared" si="7"/>
        <v>810.00000000000011</v>
      </c>
      <c r="L900" s="38">
        <v>0.60000000000000009</v>
      </c>
      <c r="N900" s="44"/>
      <c r="O900" s="45"/>
      <c r="P900" s="39"/>
      <c r="Q900" s="41"/>
    </row>
    <row r="901" spans="1:17" ht="15.75" customHeight="1">
      <c r="A901" s="33" t="s">
        <v>31</v>
      </c>
      <c r="B901" s="33">
        <v>1189833</v>
      </c>
      <c r="C901" s="34">
        <v>44364</v>
      </c>
      <c r="D901" s="33" t="s">
        <v>33</v>
      </c>
      <c r="E901" s="33" t="s">
        <v>51</v>
      </c>
      <c r="F901" s="33" t="s">
        <v>52</v>
      </c>
      <c r="G901" s="33" t="s">
        <v>22</v>
      </c>
      <c r="H901" s="35">
        <v>0.6</v>
      </c>
      <c r="I901" s="36">
        <v>6000</v>
      </c>
      <c r="J901" s="37">
        <f t="shared" si="6"/>
        <v>3600</v>
      </c>
      <c r="K901" s="37">
        <f t="shared" si="7"/>
        <v>900</v>
      </c>
      <c r="L901" s="38">
        <v>0.25</v>
      </c>
      <c r="N901" s="44"/>
      <c r="O901" s="45"/>
      <c r="P901" s="39"/>
      <c r="Q901" s="41"/>
    </row>
    <row r="902" spans="1:17" ht="15.75" customHeight="1">
      <c r="A902" s="33" t="s">
        <v>31</v>
      </c>
      <c r="B902" s="33">
        <v>1189833</v>
      </c>
      <c r="C902" s="34">
        <v>44393</v>
      </c>
      <c r="D902" s="33" t="s">
        <v>33</v>
      </c>
      <c r="E902" s="33" t="s">
        <v>51</v>
      </c>
      <c r="F902" s="33" t="s">
        <v>52</v>
      </c>
      <c r="G902" s="33" t="s">
        <v>17</v>
      </c>
      <c r="H902" s="35">
        <v>0.4</v>
      </c>
      <c r="I902" s="36">
        <v>7500</v>
      </c>
      <c r="J902" s="37">
        <f t="shared" si="6"/>
        <v>3000</v>
      </c>
      <c r="K902" s="37">
        <f t="shared" si="7"/>
        <v>1350</v>
      </c>
      <c r="L902" s="38">
        <v>0.45</v>
      </c>
      <c r="N902" s="44"/>
      <c r="O902" s="45"/>
      <c r="P902" s="39"/>
      <c r="Q902" s="41"/>
    </row>
    <row r="903" spans="1:17" ht="15.75" customHeight="1">
      <c r="A903" s="33" t="s">
        <v>31</v>
      </c>
      <c r="B903" s="33">
        <v>1189833</v>
      </c>
      <c r="C903" s="34">
        <v>44393</v>
      </c>
      <c r="D903" s="33" t="s">
        <v>33</v>
      </c>
      <c r="E903" s="33" t="s">
        <v>51</v>
      </c>
      <c r="F903" s="33" t="s">
        <v>52</v>
      </c>
      <c r="G903" s="33" t="s">
        <v>18</v>
      </c>
      <c r="H903" s="35">
        <v>0.45</v>
      </c>
      <c r="I903" s="36">
        <v>6000</v>
      </c>
      <c r="J903" s="37">
        <f t="shared" si="6"/>
        <v>2700</v>
      </c>
      <c r="K903" s="37">
        <f t="shared" si="7"/>
        <v>810</v>
      </c>
      <c r="L903" s="38">
        <v>0.3</v>
      </c>
      <c r="N903" s="44"/>
      <c r="O903" s="45"/>
      <c r="P903" s="39"/>
      <c r="Q903" s="41"/>
    </row>
    <row r="904" spans="1:17" ht="15.75" customHeight="1">
      <c r="A904" s="33" t="s">
        <v>31</v>
      </c>
      <c r="B904" s="33">
        <v>1189833</v>
      </c>
      <c r="C904" s="34">
        <v>44393</v>
      </c>
      <c r="D904" s="33" t="s">
        <v>33</v>
      </c>
      <c r="E904" s="33" t="s">
        <v>51</v>
      </c>
      <c r="F904" s="33" t="s">
        <v>52</v>
      </c>
      <c r="G904" s="33" t="s">
        <v>19</v>
      </c>
      <c r="H904" s="35">
        <v>0.45</v>
      </c>
      <c r="I904" s="36">
        <v>5500</v>
      </c>
      <c r="J904" s="37">
        <f t="shared" si="6"/>
        <v>2475</v>
      </c>
      <c r="K904" s="37">
        <f t="shared" si="7"/>
        <v>1113.75</v>
      </c>
      <c r="L904" s="38">
        <v>0.45</v>
      </c>
      <c r="N904" s="44"/>
      <c r="O904" s="45"/>
      <c r="P904" s="39"/>
      <c r="Q904" s="41"/>
    </row>
    <row r="905" spans="1:17" ht="15.75" customHeight="1">
      <c r="A905" s="33" t="s">
        <v>31</v>
      </c>
      <c r="B905" s="33">
        <v>1189833</v>
      </c>
      <c r="C905" s="34">
        <v>44393</v>
      </c>
      <c r="D905" s="33" t="s">
        <v>33</v>
      </c>
      <c r="E905" s="33" t="s">
        <v>51</v>
      </c>
      <c r="F905" s="33" t="s">
        <v>52</v>
      </c>
      <c r="G905" s="33" t="s">
        <v>20</v>
      </c>
      <c r="H905" s="35">
        <v>0.4</v>
      </c>
      <c r="I905" s="36">
        <v>4500</v>
      </c>
      <c r="J905" s="37">
        <f t="shared" si="6"/>
        <v>1800</v>
      </c>
      <c r="K905" s="37">
        <f t="shared" si="7"/>
        <v>719.99999999999989</v>
      </c>
      <c r="L905" s="38">
        <v>0.39999999999999997</v>
      </c>
      <c r="N905" s="44"/>
      <c r="O905" s="45"/>
      <c r="P905" s="39"/>
      <c r="Q905" s="41"/>
    </row>
    <row r="906" spans="1:17" ht="15.75" customHeight="1">
      <c r="A906" s="33" t="s">
        <v>31</v>
      </c>
      <c r="B906" s="33">
        <v>1189833</v>
      </c>
      <c r="C906" s="34">
        <v>44393</v>
      </c>
      <c r="D906" s="33" t="s">
        <v>33</v>
      </c>
      <c r="E906" s="33" t="s">
        <v>51</v>
      </c>
      <c r="F906" s="33" t="s">
        <v>52</v>
      </c>
      <c r="G906" s="33" t="s">
        <v>21</v>
      </c>
      <c r="H906" s="35">
        <v>0.45</v>
      </c>
      <c r="I906" s="36">
        <v>4750</v>
      </c>
      <c r="J906" s="37">
        <f t="shared" si="6"/>
        <v>2137.5</v>
      </c>
      <c r="K906" s="37">
        <f t="shared" si="7"/>
        <v>1282.5000000000002</v>
      </c>
      <c r="L906" s="38">
        <v>0.60000000000000009</v>
      </c>
      <c r="N906" s="44"/>
      <c r="O906" s="45"/>
      <c r="P906" s="39"/>
      <c r="Q906" s="41"/>
    </row>
    <row r="907" spans="1:17" ht="15.75" customHeight="1">
      <c r="A907" s="33" t="s">
        <v>31</v>
      </c>
      <c r="B907" s="33">
        <v>1189833</v>
      </c>
      <c r="C907" s="34">
        <v>44393</v>
      </c>
      <c r="D907" s="33" t="s">
        <v>33</v>
      </c>
      <c r="E907" s="33" t="s">
        <v>51</v>
      </c>
      <c r="F907" s="33" t="s">
        <v>52</v>
      </c>
      <c r="G907" s="33" t="s">
        <v>22</v>
      </c>
      <c r="H907" s="35">
        <v>0.6</v>
      </c>
      <c r="I907" s="36">
        <v>4750</v>
      </c>
      <c r="J907" s="37">
        <f t="shared" si="6"/>
        <v>2850</v>
      </c>
      <c r="K907" s="37">
        <f t="shared" si="7"/>
        <v>712.5</v>
      </c>
      <c r="L907" s="38">
        <v>0.25</v>
      </c>
      <c r="N907" s="44"/>
      <c r="O907" s="45"/>
      <c r="P907" s="39"/>
      <c r="Q907" s="41"/>
    </row>
    <row r="908" spans="1:17" ht="15.75" customHeight="1">
      <c r="A908" s="33" t="s">
        <v>31</v>
      </c>
      <c r="B908" s="33">
        <v>1189833</v>
      </c>
      <c r="C908" s="34">
        <v>44425</v>
      </c>
      <c r="D908" s="33" t="s">
        <v>33</v>
      </c>
      <c r="E908" s="33" t="s">
        <v>51</v>
      </c>
      <c r="F908" s="33" t="s">
        <v>52</v>
      </c>
      <c r="G908" s="33" t="s">
        <v>17</v>
      </c>
      <c r="H908" s="35">
        <v>0.45</v>
      </c>
      <c r="I908" s="36">
        <v>6750</v>
      </c>
      <c r="J908" s="37">
        <f t="shared" si="6"/>
        <v>3037.5</v>
      </c>
      <c r="K908" s="37">
        <f t="shared" si="7"/>
        <v>1366.875</v>
      </c>
      <c r="L908" s="38">
        <v>0.45</v>
      </c>
      <c r="N908" s="44"/>
      <c r="O908" s="45"/>
      <c r="P908" s="39"/>
      <c r="Q908" s="41"/>
    </row>
    <row r="909" spans="1:17" ht="15.75" customHeight="1">
      <c r="A909" s="33" t="s">
        <v>31</v>
      </c>
      <c r="B909" s="33">
        <v>1189833</v>
      </c>
      <c r="C909" s="34">
        <v>44425</v>
      </c>
      <c r="D909" s="33" t="s">
        <v>33</v>
      </c>
      <c r="E909" s="33" t="s">
        <v>51</v>
      </c>
      <c r="F909" s="33" t="s">
        <v>52</v>
      </c>
      <c r="G909" s="33" t="s">
        <v>18</v>
      </c>
      <c r="H909" s="35">
        <v>0.55000000000000004</v>
      </c>
      <c r="I909" s="36">
        <v>6250</v>
      </c>
      <c r="J909" s="37">
        <f t="shared" si="6"/>
        <v>3437.5000000000005</v>
      </c>
      <c r="K909" s="37">
        <f t="shared" si="7"/>
        <v>1031.25</v>
      </c>
      <c r="L909" s="38">
        <v>0.3</v>
      </c>
      <c r="N909" s="44"/>
      <c r="O909" s="45"/>
      <c r="P909" s="39"/>
      <c r="Q909" s="41"/>
    </row>
    <row r="910" spans="1:17" ht="15.75" customHeight="1">
      <c r="A910" s="33" t="s">
        <v>31</v>
      </c>
      <c r="B910" s="33">
        <v>1189833</v>
      </c>
      <c r="C910" s="34">
        <v>44425</v>
      </c>
      <c r="D910" s="33" t="s">
        <v>33</v>
      </c>
      <c r="E910" s="33" t="s">
        <v>51</v>
      </c>
      <c r="F910" s="33" t="s">
        <v>52</v>
      </c>
      <c r="G910" s="33" t="s">
        <v>19</v>
      </c>
      <c r="H910" s="35">
        <v>0.5</v>
      </c>
      <c r="I910" s="36">
        <v>5000</v>
      </c>
      <c r="J910" s="37">
        <f t="shared" si="6"/>
        <v>2500</v>
      </c>
      <c r="K910" s="37">
        <f t="shared" si="7"/>
        <v>1125</v>
      </c>
      <c r="L910" s="38">
        <v>0.45</v>
      </c>
      <c r="N910" s="44"/>
      <c r="O910" s="45"/>
      <c r="P910" s="39"/>
      <c r="Q910" s="41"/>
    </row>
    <row r="911" spans="1:17" ht="15.75" customHeight="1">
      <c r="A911" s="33" t="s">
        <v>31</v>
      </c>
      <c r="B911" s="33">
        <v>1189833</v>
      </c>
      <c r="C911" s="34">
        <v>44425</v>
      </c>
      <c r="D911" s="33" t="s">
        <v>33</v>
      </c>
      <c r="E911" s="33" t="s">
        <v>51</v>
      </c>
      <c r="F911" s="33" t="s">
        <v>52</v>
      </c>
      <c r="G911" s="33" t="s">
        <v>20</v>
      </c>
      <c r="H911" s="35">
        <v>0.45</v>
      </c>
      <c r="I911" s="36">
        <v>4250</v>
      </c>
      <c r="J911" s="37">
        <f t="shared" si="6"/>
        <v>1912.5</v>
      </c>
      <c r="K911" s="37">
        <f t="shared" si="7"/>
        <v>764.99999999999989</v>
      </c>
      <c r="L911" s="38">
        <v>0.39999999999999997</v>
      </c>
      <c r="N911" s="44"/>
      <c r="O911" s="45"/>
      <c r="P911" s="39"/>
      <c r="Q911" s="41"/>
    </row>
    <row r="912" spans="1:17" ht="15.75" customHeight="1">
      <c r="A912" s="33" t="s">
        <v>31</v>
      </c>
      <c r="B912" s="33">
        <v>1189833</v>
      </c>
      <c r="C912" s="34">
        <v>44425</v>
      </c>
      <c r="D912" s="33" t="s">
        <v>33</v>
      </c>
      <c r="E912" s="33" t="s">
        <v>51</v>
      </c>
      <c r="F912" s="33" t="s">
        <v>52</v>
      </c>
      <c r="G912" s="33" t="s">
        <v>21</v>
      </c>
      <c r="H912" s="35">
        <v>0.54999999999999993</v>
      </c>
      <c r="I912" s="36">
        <v>4250</v>
      </c>
      <c r="J912" s="37">
        <f t="shared" si="6"/>
        <v>2337.4999999999995</v>
      </c>
      <c r="K912" s="37">
        <f t="shared" si="7"/>
        <v>1402.5</v>
      </c>
      <c r="L912" s="38">
        <v>0.60000000000000009</v>
      </c>
      <c r="N912" s="44"/>
      <c r="O912" s="45"/>
      <c r="P912" s="39"/>
      <c r="Q912" s="41"/>
    </row>
    <row r="913" spans="1:17" ht="15.75" customHeight="1">
      <c r="A913" s="33" t="s">
        <v>31</v>
      </c>
      <c r="B913" s="33">
        <v>1189833</v>
      </c>
      <c r="C913" s="34">
        <v>44425</v>
      </c>
      <c r="D913" s="33" t="s">
        <v>33</v>
      </c>
      <c r="E913" s="33" t="s">
        <v>51</v>
      </c>
      <c r="F913" s="33" t="s">
        <v>52</v>
      </c>
      <c r="G913" s="33" t="s">
        <v>22</v>
      </c>
      <c r="H913" s="35">
        <v>0.6</v>
      </c>
      <c r="I913" s="36">
        <v>4000</v>
      </c>
      <c r="J913" s="37">
        <f t="shared" si="6"/>
        <v>2400</v>
      </c>
      <c r="K913" s="37">
        <f t="shared" si="7"/>
        <v>600</v>
      </c>
      <c r="L913" s="38">
        <v>0.25</v>
      </c>
      <c r="N913" s="44"/>
      <c r="O913" s="45"/>
      <c r="P913" s="39"/>
      <c r="Q913" s="41"/>
    </row>
    <row r="914" spans="1:17" ht="15.75" customHeight="1">
      <c r="A914" s="33" t="s">
        <v>31</v>
      </c>
      <c r="B914" s="33">
        <v>1189833</v>
      </c>
      <c r="C914" s="34">
        <v>44457</v>
      </c>
      <c r="D914" s="33" t="s">
        <v>33</v>
      </c>
      <c r="E914" s="33" t="s">
        <v>51</v>
      </c>
      <c r="F914" s="33" t="s">
        <v>52</v>
      </c>
      <c r="G914" s="33" t="s">
        <v>17</v>
      </c>
      <c r="H914" s="35">
        <v>0.45</v>
      </c>
      <c r="I914" s="36">
        <v>6000</v>
      </c>
      <c r="J914" s="37">
        <f t="shared" si="6"/>
        <v>2700</v>
      </c>
      <c r="K914" s="37">
        <f t="shared" si="7"/>
        <v>1215</v>
      </c>
      <c r="L914" s="38">
        <v>0.45</v>
      </c>
      <c r="N914" s="44"/>
      <c r="O914" s="45"/>
      <c r="P914" s="39"/>
      <c r="Q914" s="41"/>
    </row>
    <row r="915" spans="1:17" ht="15.75" customHeight="1">
      <c r="A915" s="33" t="s">
        <v>31</v>
      </c>
      <c r="B915" s="33">
        <v>1189833</v>
      </c>
      <c r="C915" s="34">
        <v>44457</v>
      </c>
      <c r="D915" s="33" t="s">
        <v>33</v>
      </c>
      <c r="E915" s="33" t="s">
        <v>51</v>
      </c>
      <c r="F915" s="33" t="s">
        <v>52</v>
      </c>
      <c r="G915" s="33" t="s">
        <v>18</v>
      </c>
      <c r="H915" s="35">
        <v>0.5</v>
      </c>
      <c r="I915" s="36">
        <v>6000</v>
      </c>
      <c r="J915" s="37">
        <f t="shared" si="6"/>
        <v>3000</v>
      </c>
      <c r="K915" s="37">
        <f t="shared" si="7"/>
        <v>900</v>
      </c>
      <c r="L915" s="38">
        <v>0.3</v>
      </c>
      <c r="N915" s="44"/>
      <c r="O915" s="45"/>
      <c r="P915" s="39"/>
      <c r="Q915" s="41"/>
    </row>
    <row r="916" spans="1:17" ht="15.75" customHeight="1">
      <c r="A916" s="33" t="s">
        <v>31</v>
      </c>
      <c r="B916" s="33">
        <v>1189833</v>
      </c>
      <c r="C916" s="34">
        <v>44457</v>
      </c>
      <c r="D916" s="33" t="s">
        <v>33</v>
      </c>
      <c r="E916" s="33" t="s">
        <v>51</v>
      </c>
      <c r="F916" s="33" t="s">
        <v>52</v>
      </c>
      <c r="G916" s="33" t="s">
        <v>19</v>
      </c>
      <c r="H916" s="35">
        <v>0.45</v>
      </c>
      <c r="I916" s="36">
        <v>4500</v>
      </c>
      <c r="J916" s="37">
        <f t="shared" si="6"/>
        <v>2025</v>
      </c>
      <c r="K916" s="37">
        <f t="shared" si="7"/>
        <v>911.25</v>
      </c>
      <c r="L916" s="38">
        <v>0.45</v>
      </c>
      <c r="N916" s="44"/>
      <c r="O916" s="45"/>
      <c r="P916" s="39"/>
      <c r="Q916" s="41"/>
    </row>
    <row r="917" spans="1:17" ht="15.75" customHeight="1">
      <c r="A917" s="33" t="s">
        <v>31</v>
      </c>
      <c r="B917" s="33">
        <v>1189833</v>
      </c>
      <c r="C917" s="34">
        <v>44457</v>
      </c>
      <c r="D917" s="33" t="s">
        <v>33</v>
      </c>
      <c r="E917" s="33" t="s">
        <v>51</v>
      </c>
      <c r="F917" s="33" t="s">
        <v>52</v>
      </c>
      <c r="G917" s="33" t="s">
        <v>20</v>
      </c>
      <c r="H917" s="35">
        <v>0.45</v>
      </c>
      <c r="I917" s="36">
        <v>4000</v>
      </c>
      <c r="J917" s="37">
        <f t="shared" si="6"/>
        <v>1800</v>
      </c>
      <c r="K917" s="37">
        <f t="shared" si="7"/>
        <v>719.99999999999989</v>
      </c>
      <c r="L917" s="38">
        <v>0.39999999999999997</v>
      </c>
      <c r="N917" s="44"/>
      <c r="O917" s="45"/>
      <c r="P917" s="39"/>
      <c r="Q917" s="41"/>
    </row>
    <row r="918" spans="1:17" ht="15.75" customHeight="1">
      <c r="A918" s="33" t="s">
        <v>31</v>
      </c>
      <c r="B918" s="33">
        <v>1189833</v>
      </c>
      <c r="C918" s="34">
        <v>44457</v>
      </c>
      <c r="D918" s="33" t="s">
        <v>33</v>
      </c>
      <c r="E918" s="33" t="s">
        <v>51</v>
      </c>
      <c r="F918" s="33" t="s">
        <v>52</v>
      </c>
      <c r="G918" s="33" t="s">
        <v>21</v>
      </c>
      <c r="H918" s="35">
        <v>0.54999999999999993</v>
      </c>
      <c r="I918" s="36">
        <v>4000</v>
      </c>
      <c r="J918" s="37">
        <f t="shared" si="6"/>
        <v>2199.9999999999995</v>
      </c>
      <c r="K918" s="37">
        <f t="shared" si="7"/>
        <v>1320</v>
      </c>
      <c r="L918" s="38">
        <v>0.60000000000000009</v>
      </c>
      <c r="N918" s="44"/>
      <c r="O918" s="45"/>
      <c r="P918" s="39"/>
      <c r="Q918" s="41"/>
    </row>
    <row r="919" spans="1:17" ht="15.75" customHeight="1">
      <c r="A919" s="33" t="s">
        <v>31</v>
      </c>
      <c r="B919" s="33">
        <v>1189833</v>
      </c>
      <c r="C919" s="34">
        <v>44457</v>
      </c>
      <c r="D919" s="33" t="s">
        <v>33</v>
      </c>
      <c r="E919" s="33" t="s">
        <v>51</v>
      </c>
      <c r="F919" s="33" t="s">
        <v>52</v>
      </c>
      <c r="G919" s="33" t="s">
        <v>22</v>
      </c>
      <c r="H919" s="35">
        <v>0.6</v>
      </c>
      <c r="I919" s="36">
        <v>4500</v>
      </c>
      <c r="J919" s="37">
        <f t="shared" si="6"/>
        <v>2700</v>
      </c>
      <c r="K919" s="37">
        <f t="shared" si="7"/>
        <v>675</v>
      </c>
      <c r="L919" s="38">
        <v>0.25</v>
      </c>
      <c r="N919" s="44"/>
      <c r="O919" s="45"/>
      <c r="P919" s="39"/>
      <c r="Q919" s="41"/>
    </row>
    <row r="920" spans="1:17" ht="15.75" customHeight="1">
      <c r="A920" s="33" t="s">
        <v>31</v>
      </c>
      <c r="B920" s="33">
        <v>1189833</v>
      </c>
      <c r="C920" s="34">
        <v>44486</v>
      </c>
      <c r="D920" s="33" t="s">
        <v>33</v>
      </c>
      <c r="E920" s="33" t="s">
        <v>51</v>
      </c>
      <c r="F920" s="33" t="s">
        <v>52</v>
      </c>
      <c r="G920" s="33" t="s">
        <v>17</v>
      </c>
      <c r="H920" s="35">
        <v>0.45</v>
      </c>
      <c r="I920" s="36">
        <v>5500</v>
      </c>
      <c r="J920" s="37">
        <f t="shared" si="6"/>
        <v>2475</v>
      </c>
      <c r="K920" s="37">
        <f t="shared" si="7"/>
        <v>1113.75</v>
      </c>
      <c r="L920" s="38">
        <v>0.45</v>
      </c>
      <c r="N920" s="44"/>
      <c r="O920" s="45"/>
      <c r="P920" s="39"/>
      <c r="Q920" s="41"/>
    </row>
    <row r="921" spans="1:17" ht="15.75" customHeight="1">
      <c r="A921" s="33" t="s">
        <v>31</v>
      </c>
      <c r="B921" s="33">
        <v>1189833</v>
      </c>
      <c r="C921" s="34">
        <v>44486</v>
      </c>
      <c r="D921" s="33" t="s">
        <v>33</v>
      </c>
      <c r="E921" s="33" t="s">
        <v>51</v>
      </c>
      <c r="F921" s="33" t="s">
        <v>52</v>
      </c>
      <c r="G921" s="33" t="s">
        <v>18</v>
      </c>
      <c r="H921" s="35">
        <v>0.5</v>
      </c>
      <c r="I921" s="36">
        <v>5500</v>
      </c>
      <c r="J921" s="37">
        <f t="shared" si="6"/>
        <v>2750</v>
      </c>
      <c r="K921" s="37">
        <f t="shared" si="7"/>
        <v>825</v>
      </c>
      <c r="L921" s="38">
        <v>0.3</v>
      </c>
      <c r="N921" s="44"/>
      <c r="O921" s="45"/>
      <c r="P921" s="39"/>
      <c r="Q921" s="41"/>
    </row>
    <row r="922" spans="1:17" ht="15.75" customHeight="1">
      <c r="A922" s="33" t="s">
        <v>31</v>
      </c>
      <c r="B922" s="33">
        <v>1189833</v>
      </c>
      <c r="C922" s="34">
        <v>44486</v>
      </c>
      <c r="D922" s="33" t="s">
        <v>33</v>
      </c>
      <c r="E922" s="33" t="s">
        <v>51</v>
      </c>
      <c r="F922" s="33" t="s">
        <v>52</v>
      </c>
      <c r="G922" s="33" t="s">
        <v>19</v>
      </c>
      <c r="H922" s="35">
        <v>0.45</v>
      </c>
      <c r="I922" s="36">
        <v>4000</v>
      </c>
      <c r="J922" s="37">
        <f t="shared" si="6"/>
        <v>1800</v>
      </c>
      <c r="K922" s="37">
        <f t="shared" si="7"/>
        <v>810</v>
      </c>
      <c r="L922" s="38">
        <v>0.45</v>
      </c>
      <c r="N922" s="44"/>
      <c r="O922" s="45"/>
      <c r="P922" s="39"/>
      <c r="Q922" s="41"/>
    </row>
    <row r="923" spans="1:17" ht="15.75" customHeight="1">
      <c r="A923" s="33" t="s">
        <v>31</v>
      </c>
      <c r="B923" s="33">
        <v>1189833</v>
      </c>
      <c r="C923" s="34">
        <v>44486</v>
      </c>
      <c r="D923" s="33" t="s">
        <v>33</v>
      </c>
      <c r="E923" s="33" t="s">
        <v>51</v>
      </c>
      <c r="F923" s="33" t="s">
        <v>52</v>
      </c>
      <c r="G923" s="33" t="s">
        <v>20</v>
      </c>
      <c r="H923" s="35">
        <v>0.45</v>
      </c>
      <c r="I923" s="36">
        <v>3750</v>
      </c>
      <c r="J923" s="37">
        <f t="shared" si="6"/>
        <v>1687.5</v>
      </c>
      <c r="K923" s="37">
        <f t="shared" si="7"/>
        <v>675</v>
      </c>
      <c r="L923" s="38">
        <v>0.39999999999999997</v>
      </c>
      <c r="N923" s="44"/>
      <c r="O923" s="45"/>
      <c r="P923" s="39"/>
      <c r="Q923" s="41"/>
    </row>
    <row r="924" spans="1:17" ht="15.75" customHeight="1">
      <c r="A924" s="33" t="s">
        <v>31</v>
      </c>
      <c r="B924" s="33">
        <v>1189833</v>
      </c>
      <c r="C924" s="34">
        <v>44486</v>
      </c>
      <c r="D924" s="33" t="s">
        <v>33</v>
      </c>
      <c r="E924" s="33" t="s">
        <v>51</v>
      </c>
      <c r="F924" s="33" t="s">
        <v>52</v>
      </c>
      <c r="G924" s="33" t="s">
        <v>21</v>
      </c>
      <c r="H924" s="35">
        <v>0.54999999999999993</v>
      </c>
      <c r="I924" s="36">
        <v>3500</v>
      </c>
      <c r="J924" s="37">
        <f t="shared" si="6"/>
        <v>1924.9999999999998</v>
      </c>
      <c r="K924" s="37">
        <f t="shared" si="7"/>
        <v>1155</v>
      </c>
      <c r="L924" s="38">
        <v>0.60000000000000009</v>
      </c>
      <c r="N924" s="44"/>
      <c r="O924" s="45"/>
      <c r="P924" s="39"/>
      <c r="Q924" s="41"/>
    </row>
    <row r="925" spans="1:17" ht="15.75" customHeight="1">
      <c r="A925" s="33" t="s">
        <v>31</v>
      </c>
      <c r="B925" s="33">
        <v>1189833</v>
      </c>
      <c r="C925" s="34">
        <v>44486</v>
      </c>
      <c r="D925" s="33" t="s">
        <v>33</v>
      </c>
      <c r="E925" s="33" t="s">
        <v>51</v>
      </c>
      <c r="F925" s="33" t="s">
        <v>52</v>
      </c>
      <c r="G925" s="33" t="s">
        <v>22</v>
      </c>
      <c r="H925" s="35">
        <v>0.6</v>
      </c>
      <c r="I925" s="36">
        <v>4000</v>
      </c>
      <c r="J925" s="37">
        <f t="shared" si="6"/>
        <v>2400</v>
      </c>
      <c r="K925" s="37">
        <f t="shared" si="7"/>
        <v>600</v>
      </c>
      <c r="L925" s="38">
        <v>0.25</v>
      </c>
      <c r="N925" s="44"/>
      <c r="O925" s="45"/>
      <c r="P925" s="39"/>
      <c r="Q925" s="41"/>
    </row>
    <row r="926" spans="1:17" ht="15.75" customHeight="1">
      <c r="A926" s="33" t="s">
        <v>31</v>
      </c>
      <c r="B926" s="33">
        <v>1189833</v>
      </c>
      <c r="C926" s="34">
        <v>44517</v>
      </c>
      <c r="D926" s="33" t="s">
        <v>33</v>
      </c>
      <c r="E926" s="33" t="s">
        <v>51</v>
      </c>
      <c r="F926" s="33" t="s">
        <v>52</v>
      </c>
      <c r="G926" s="33" t="s">
        <v>17</v>
      </c>
      <c r="H926" s="35">
        <v>0.4</v>
      </c>
      <c r="I926" s="36">
        <v>5750</v>
      </c>
      <c r="J926" s="37">
        <f t="shared" si="6"/>
        <v>2300</v>
      </c>
      <c r="K926" s="37">
        <f t="shared" si="7"/>
        <v>1035</v>
      </c>
      <c r="L926" s="38">
        <v>0.45</v>
      </c>
      <c r="N926" s="44"/>
      <c r="O926" s="45"/>
      <c r="P926" s="39"/>
      <c r="Q926" s="41"/>
    </row>
    <row r="927" spans="1:17" ht="15.75" customHeight="1">
      <c r="A927" s="33" t="s">
        <v>31</v>
      </c>
      <c r="B927" s="33">
        <v>1189833</v>
      </c>
      <c r="C927" s="34">
        <v>44517</v>
      </c>
      <c r="D927" s="33" t="s">
        <v>33</v>
      </c>
      <c r="E927" s="33" t="s">
        <v>51</v>
      </c>
      <c r="F927" s="33" t="s">
        <v>52</v>
      </c>
      <c r="G927" s="33" t="s">
        <v>18</v>
      </c>
      <c r="H927" s="35">
        <v>0.45000000000000007</v>
      </c>
      <c r="I927" s="36">
        <v>5750</v>
      </c>
      <c r="J927" s="37">
        <f t="shared" si="6"/>
        <v>2587.5000000000005</v>
      </c>
      <c r="K927" s="37">
        <f t="shared" si="7"/>
        <v>776.25000000000011</v>
      </c>
      <c r="L927" s="38">
        <v>0.3</v>
      </c>
      <c r="N927" s="44"/>
      <c r="O927" s="45"/>
      <c r="P927" s="39"/>
      <c r="Q927" s="41"/>
    </row>
    <row r="928" spans="1:17" ht="15.75" customHeight="1">
      <c r="A928" s="33" t="s">
        <v>31</v>
      </c>
      <c r="B928" s="33">
        <v>1189833</v>
      </c>
      <c r="C928" s="34">
        <v>44517</v>
      </c>
      <c r="D928" s="33" t="s">
        <v>33</v>
      </c>
      <c r="E928" s="33" t="s">
        <v>51</v>
      </c>
      <c r="F928" s="33" t="s">
        <v>52</v>
      </c>
      <c r="G928" s="33" t="s">
        <v>19</v>
      </c>
      <c r="H928" s="35">
        <v>0.4</v>
      </c>
      <c r="I928" s="36">
        <v>4250</v>
      </c>
      <c r="J928" s="37">
        <f t="shared" si="6"/>
        <v>1700</v>
      </c>
      <c r="K928" s="37">
        <f t="shared" si="7"/>
        <v>765</v>
      </c>
      <c r="L928" s="38">
        <v>0.45</v>
      </c>
      <c r="N928" s="44"/>
      <c r="O928" s="45"/>
      <c r="P928" s="39"/>
      <c r="Q928" s="41"/>
    </row>
    <row r="929" spans="1:17" ht="15.75" customHeight="1">
      <c r="A929" s="33" t="s">
        <v>31</v>
      </c>
      <c r="B929" s="33">
        <v>1189833</v>
      </c>
      <c r="C929" s="34">
        <v>44517</v>
      </c>
      <c r="D929" s="33" t="s">
        <v>33</v>
      </c>
      <c r="E929" s="33" t="s">
        <v>51</v>
      </c>
      <c r="F929" s="33" t="s">
        <v>52</v>
      </c>
      <c r="G929" s="33" t="s">
        <v>20</v>
      </c>
      <c r="H929" s="35">
        <v>0.4</v>
      </c>
      <c r="I929" s="36">
        <v>4250</v>
      </c>
      <c r="J929" s="37">
        <f t="shared" si="6"/>
        <v>1700</v>
      </c>
      <c r="K929" s="37">
        <f t="shared" si="7"/>
        <v>680</v>
      </c>
      <c r="L929" s="38">
        <v>0.39999999999999997</v>
      </c>
      <c r="N929" s="44"/>
      <c r="O929" s="45"/>
      <c r="P929" s="39"/>
      <c r="Q929" s="41"/>
    </row>
    <row r="930" spans="1:17" ht="15.75" customHeight="1">
      <c r="A930" s="33" t="s">
        <v>31</v>
      </c>
      <c r="B930" s="33">
        <v>1189833</v>
      </c>
      <c r="C930" s="34">
        <v>44517</v>
      </c>
      <c r="D930" s="33" t="s">
        <v>33</v>
      </c>
      <c r="E930" s="33" t="s">
        <v>51</v>
      </c>
      <c r="F930" s="33" t="s">
        <v>52</v>
      </c>
      <c r="G930" s="33" t="s">
        <v>21</v>
      </c>
      <c r="H930" s="35">
        <v>0.54999999999999993</v>
      </c>
      <c r="I930" s="36">
        <v>3750</v>
      </c>
      <c r="J930" s="37">
        <f t="shared" si="6"/>
        <v>2062.4999999999995</v>
      </c>
      <c r="K930" s="37">
        <f t="shared" si="7"/>
        <v>1237.5</v>
      </c>
      <c r="L930" s="38">
        <v>0.60000000000000009</v>
      </c>
      <c r="N930" s="44"/>
      <c r="O930" s="45"/>
      <c r="P930" s="39"/>
      <c r="Q930" s="41"/>
    </row>
    <row r="931" spans="1:17" ht="15.75" customHeight="1">
      <c r="A931" s="33" t="s">
        <v>31</v>
      </c>
      <c r="B931" s="33">
        <v>1189833</v>
      </c>
      <c r="C931" s="34">
        <v>44517</v>
      </c>
      <c r="D931" s="33" t="s">
        <v>33</v>
      </c>
      <c r="E931" s="33" t="s">
        <v>51</v>
      </c>
      <c r="F931" s="33" t="s">
        <v>52</v>
      </c>
      <c r="G931" s="33" t="s">
        <v>22</v>
      </c>
      <c r="H931" s="35">
        <v>0.6</v>
      </c>
      <c r="I931" s="36">
        <v>4750</v>
      </c>
      <c r="J931" s="37">
        <f t="shared" si="6"/>
        <v>2850</v>
      </c>
      <c r="K931" s="37">
        <f t="shared" si="7"/>
        <v>712.5</v>
      </c>
      <c r="L931" s="38">
        <v>0.25</v>
      </c>
      <c r="N931" s="44"/>
      <c r="O931" s="45"/>
      <c r="P931" s="39"/>
      <c r="Q931" s="41"/>
    </row>
    <row r="932" spans="1:17" ht="15.75" customHeight="1">
      <c r="A932" s="33" t="s">
        <v>31</v>
      </c>
      <c r="B932" s="33">
        <v>1189833</v>
      </c>
      <c r="C932" s="34">
        <v>44546</v>
      </c>
      <c r="D932" s="33" t="s">
        <v>33</v>
      </c>
      <c r="E932" s="33" t="s">
        <v>51</v>
      </c>
      <c r="F932" s="33" t="s">
        <v>52</v>
      </c>
      <c r="G932" s="33" t="s">
        <v>17</v>
      </c>
      <c r="H932" s="35">
        <v>0.45</v>
      </c>
      <c r="I932" s="36">
        <v>6750</v>
      </c>
      <c r="J932" s="37">
        <f t="shared" si="6"/>
        <v>3037.5</v>
      </c>
      <c r="K932" s="37">
        <f t="shared" si="7"/>
        <v>1366.875</v>
      </c>
      <c r="L932" s="38">
        <v>0.45</v>
      </c>
      <c r="N932" s="44"/>
      <c r="O932" s="45"/>
      <c r="P932" s="39"/>
      <c r="Q932" s="41"/>
    </row>
    <row r="933" spans="1:17" ht="15.75" customHeight="1">
      <c r="A933" s="33" t="s">
        <v>31</v>
      </c>
      <c r="B933" s="33">
        <v>1189833</v>
      </c>
      <c r="C933" s="34">
        <v>44546</v>
      </c>
      <c r="D933" s="33" t="s">
        <v>33</v>
      </c>
      <c r="E933" s="33" t="s">
        <v>51</v>
      </c>
      <c r="F933" s="33" t="s">
        <v>52</v>
      </c>
      <c r="G933" s="33" t="s">
        <v>18</v>
      </c>
      <c r="H933" s="35">
        <v>0.5</v>
      </c>
      <c r="I933" s="36">
        <v>6750</v>
      </c>
      <c r="J933" s="37">
        <f t="shared" si="6"/>
        <v>3375</v>
      </c>
      <c r="K933" s="37">
        <f t="shared" si="7"/>
        <v>1012.5</v>
      </c>
      <c r="L933" s="38">
        <v>0.3</v>
      </c>
      <c r="N933" s="44"/>
      <c r="O933" s="45"/>
      <c r="P933" s="39"/>
      <c r="Q933" s="41"/>
    </row>
    <row r="934" spans="1:17" ht="15.75" customHeight="1">
      <c r="A934" s="33" t="s">
        <v>31</v>
      </c>
      <c r="B934" s="33">
        <v>1189833</v>
      </c>
      <c r="C934" s="34">
        <v>44546</v>
      </c>
      <c r="D934" s="33" t="s">
        <v>33</v>
      </c>
      <c r="E934" s="33" t="s">
        <v>51</v>
      </c>
      <c r="F934" s="33" t="s">
        <v>52</v>
      </c>
      <c r="G934" s="33" t="s">
        <v>19</v>
      </c>
      <c r="H934" s="35">
        <v>0.45</v>
      </c>
      <c r="I934" s="36">
        <v>4750</v>
      </c>
      <c r="J934" s="37">
        <f t="shared" si="6"/>
        <v>2137.5</v>
      </c>
      <c r="K934" s="37">
        <f t="shared" si="7"/>
        <v>961.875</v>
      </c>
      <c r="L934" s="38">
        <v>0.45</v>
      </c>
      <c r="N934" s="44"/>
      <c r="O934" s="45"/>
      <c r="P934" s="39"/>
      <c r="Q934" s="41"/>
    </row>
    <row r="935" spans="1:17" ht="15.75" customHeight="1">
      <c r="A935" s="33" t="s">
        <v>31</v>
      </c>
      <c r="B935" s="33">
        <v>1189833</v>
      </c>
      <c r="C935" s="34">
        <v>44546</v>
      </c>
      <c r="D935" s="33" t="s">
        <v>33</v>
      </c>
      <c r="E935" s="33" t="s">
        <v>51</v>
      </c>
      <c r="F935" s="33" t="s">
        <v>52</v>
      </c>
      <c r="G935" s="33" t="s">
        <v>20</v>
      </c>
      <c r="H935" s="35">
        <v>0.45</v>
      </c>
      <c r="I935" s="36">
        <v>4750</v>
      </c>
      <c r="J935" s="37">
        <f t="shared" si="6"/>
        <v>2137.5</v>
      </c>
      <c r="K935" s="37">
        <f t="shared" si="7"/>
        <v>854.99999999999989</v>
      </c>
      <c r="L935" s="38">
        <v>0.39999999999999997</v>
      </c>
      <c r="N935" s="44"/>
      <c r="O935" s="45"/>
      <c r="P935" s="39"/>
      <c r="Q935" s="41"/>
    </row>
    <row r="936" spans="1:17" ht="15.75" customHeight="1">
      <c r="A936" s="33" t="s">
        <v>31</v>
      </c>
      <c r="B936" s="33">
        <v>1189833</v>
      </c>
      <c r="C936" s="34">
        <v>44546</v>
      </c>
      <c r="D936" s="33" t="s">
        <v>33</v>
      </c>
      <c r="E936" s="33" t="s">
        <v>51</v>
      </c>
      <c r="F936" s="33" t="s">
        <v>52</v>
      </c>
      <c r="G936" s="33" t="s">
        <v>21</v>
      </c>
      <c r="H936" s="35">
        <v>0.54999999999999993</v>
      </c>
      <c r="I936" s="36">
        <v>4000</v>
      </c>
      <c r="J936" s="37">
        <f t="shared" si="6"/>
        <v>2199.9999999999995</v>
      </c>
      <c r="K936" s="37">
        <f t="shared" si="7"/>
        <v>1320</v>
      </c>
      <c r="L936" s="38">
        <v>0.60000000000000009</v>
      </c>
      <c r="N936" s="44"/>
      <c r="O936" s="45"/>
      <c r="P936" s="39"/>
      <c r="Q936" s="41"/>
    </row>
    <row r="937" spans="1:17" ht="15.75" customHeight="1">
      <c r="A937" s="33" t="s">
        <v>31</v>
      </c>
      <c r="B937" s="33">
        <v>1189833</v>
      </c>
      <c r="C937" s="34">
        <v>44546</v>
      </c>
      <c r="D937" s="33" t="s">
        <v>33</v>
      </c>
      <c r="E937" s="33" t="s">
        <v>51</v>
      </c>
      <c r="F937" s="33" t="s">
        <v>52</v>
      </c>
      <c r="G937" s="33" t="s">
        <v>22</v>
      </c>
      <c r="H937" s="35">
        <v>0.6</v>
      </c>
      <c r="I937" s="36">
        <v>5000</v>
      </c>
      <c r="J937" s="37">
        <f t="shared" si="6"/>
        <v>3000</v>
      </c>
      <c r="K937" s="37">
        <f t="shared" si="7"/>
        <v>750</v>
      </c>
      <c r="L937" s="38">
        <v>0.25</v>
      </c>
      <c r="N937" s="44"/>
      <c r="O937" s="45"/>
      <c r="P937" s="39"/>
      <c r="Q937" s="41"/>
    </row>
    <row r="938" spans="1:17" ht="15.75" customHeight="1">
      <c r="A938" s="33" t="s">
        <v>23</v>
      </c>
      <c r="B938" s="33">
        <v>1197831</v>
      </c>
      <c r="C938" s="34">
        <v>44200</v>
      </c>
      <c r="D938" s="33" t="s">
        <v>24</v>
      </c>
      <c r="E938" s="33" t="s">
        <v>53</v>
      </c>
      <c r="F938" s="33" t="s">
        <v>54</v>
      </c>
      <c r="G938" s="33" t="s">
        <v>17</v>
      </c>
      <c r="H938" s="35">
        <v>0.2</v>
      </c>
      <c r="I938" s="36">
        <v>7000</v>
      </c>
      <c r="J938" s="37">
        <f t="shared" si="6"/>
        <v>1400</v>
      </c>
      <c r="K938" s="37">
        <f t="shared" si="7"/>
        <v>489.99999999999994</v>
      </c>
      <c r="L938" s="38">
        <v>0.35</v>
      </c>
      <c r="N938" s="44"/>
      <c r="O938" s="45"/>
      <c r="P938" s="39"/>
      <c r="Q938" s="41"/>
    </row>
    <row r="939" spans="1:17" ht="15.75" customHeight="1">
      <c r="A939" s="33" t="s">
        <v>23</v>
      </c>
      <c r="B939" s="33">
        <v>1197831</v>
      </c>
      <c r="C939" s="34">
        <v>44200</v>
      </c>
      <c r="D939" s="33" t="s">
        <v>24</v>
      </c>
      <c r="E939" s="33" t="s">
        <v>53</v>
      </c>
      <c r="F939" s="33" t="s">
        <v>54</v>
      </c>
      <c r="G939" s="33" t="s">
        <v>18</v>
      </c>
      <c r="H939" s="35">
        <v>0.3</v>
      </c>
      <c r="I939" s="36">
        <v>7000</v>
      </c>
      <c r="J939" s="37">
        <f t="shared" si="6"/>
        <v>2100</v>
      </c>
      <c r="K939" s="37">
        <f t="shared" si="7"/>
        <v>735</v>
      </c>
      <c r="L939" s="38">
        <v>0.35</v>
      </c>
      <c r="N939" s="44"/>
      <c r="O939" s="45"/>
      <c r="P939" s="39"/>
      <c r="Q939" s="41"/>
    </row>
    <row r="940" spans="1:17" ht="15.75" customHeight="1">
      <c r="A940" s="33" t="s">
        <v>23</v>
      </c>
      <c r="B940" s="33">
        <v>1197831</v>
      </c>
      <c r="C940" s="34">
        <v>44200</v>
      </c>
      <c r="D940" s="33" t="s">
        <v>24</v>
      </c>
      <c r="E940" s="33" t="s">
        <v>53</v>
      </c>
      <c r="F940" s="33" t="s">
        <v>54</v>
      </c>
      <c r="G940" s="33" t="s">
        <v>19</v>
      </c>
      <c r="H940" s="35">
        <v>0.3</v>
      </c>
      <c r="I940" s="36">
        <v>5000</v>
      </c>
      <c r="J940" s="37">
        <f t="shared" si="6"/>
        <v>1500</v>
      </c>
      <c r="K940" s="37">
        <f t="shared" si="7"/>
        <v>525</v>
      </c>
      <c r="L940" s="38">
        <v>0.35</v>
      </c>
      <c r="N940" s="44"/>
      <c r="O940" s="45"/>
      <c r="P940" s="39"/>
      <c r="Q940" s="41"/>
    </row>
    <row r="941" spans="1:17" ht="15.75" customHeight="1">
      <c r="A941" s="33" t="s">
        <v>23</v>
      </c>
      <c r="B941" s="33">
        <v>1197831</v>
      </c>
      <c r="C941" s="34">
        <v>44200</v>
      </c>
      <c r="D941" s="33" t="s">
        <v>24</v>
      </c>
      <c r="E941" s="33" t="s">
        <v>53</v>
      </c>
      <c r="F941" s="33" t="s">
        <v>54</v>
      </c>
      <c r="G941" s="33" t="s">
        <v>20</v>
      </c>
      <c r="H941" s="35">
        <v>0.35</v>
      </c>
      <c r="I941" s="36">
        <v>5000</v>
      </c>
      <c r="J941" s="37">
        <f t="shared" si="6"/>
        <v>1750</v>
      </c>
      <c r="K941" s="37">
        <f t="shared" si="7"/>
        <v>787.5</v>
      </c>
      <c r="L941" s="38">
        <v>0.45</v>
      </c>
      <c r="N941" s="44"/>
      <c r="O941" s="45"/>
      <c r="P941" s="39"/>
      <c r="Q941" s="41"/>
    </row>
    <row r="942" spans="1:17" ht="15.75" customHeight="1">
      <c r="A942" s="33" t="s">
        <v>23</v>
      </c>
      <c r="B942" s="33">
        <v>1197831</v>
      </c>
      <c r="C942" s="34">
        <v>44200</v>
      </c>
      <c r="D942" s="33" t="s">
        <v>24</v>
      </c>
      <c r="E942" s="33" t="s">
        <v>53</v>
      </c>
      <c r="F942" s="33" t="s">
        <v>54</v>
      </c>
      <c r="G942" s="33" t="s">
        <v>21</v>
      </c>
      <c r="H942" s="35">
        <v>0.4</v>
      </c>
      <c r="I942" s="36">
        <v>3500</v>
      </c>
      <c r="J942" s="37">
        <f t="shared" si="6"/>
        <v>1400</v>
      </c>
      <c r="K942" s="37">
        <f t="shared" si="7"/>
        <v>420</v>
      </c>
      <c r="L942" s="38">
        <v>0.3</v>
      </c>
      <c r="N942" s="44"/>
      <c r="O942" s="45"/>
      <c r="P942" s="39"/>
      <c r="Q942" s="41"/>
    </row>
    <row r="943" spans="1:17" ht="15.75" customHeight="1">
      <c r="A943" s="33" t="s">
        <v>23</v>
      </c>
      <c r="B943" s="33">
        <v>1197831</v>
      </c>
      <c r="C943" s="34">
        <v>44200</v>
      </c>
      <c r="D943" s="33" t="s">
        <v>24</v>
      </c>
      <c r="E943" s="33" t="s">
        <v>53</v>
      </c>
      <c r="F943" s="33" t="s">
        <v>54</v>
      </c>
      <c r="G943" s="33" t="s">
        <v>22</v>
      </c>
      <c r="H943" s="35">
        <v>0.35</v>
      </c>
      <c r="I943" s="36">
        <v>5000</v>
      </c>
      <c r="J943" s="37">
        <f t="shared" si="6"/>
        <v>1750</v>
      </c>
      <c r="K943" s="37">
        <f t="shared" si="7"/>
        <v>875</v>
      </c>
      <c r="L943" s="38">
        <v>0.5</v>
      </c>
      <c r="N943" s="44"/>
      <c r="O943" s="45"/>
      <c r="P943" s="39"/>
      <c r="Q943" s="41"/>
    </row>
    <row r="944" spans="1:17" ht="15.75" customHeight="1">
      <c r="A944" s="33" t="s">
        <v>23</v>
      </c>
      <c r="B944" s="33">
        <v>1197831</v>
      </c>
      <c r="C944" s="34">
        <v>44230</v>
      </c>
      <c r="D944" s="33" t="s">
        <v>24</v>
      </c>
      <c r="E944" s="33" t="s">
        <v>53</v>
      </c>
      <c r="F944" s="33" t="s">
        <v>54</v>
      </c>
      <c r="G944" s="33" t="s">
        <v>17</v>
      </c>
      <c r="H944" s="35">
        <v>0.25</v>
      </c>
      <c r="I944" s="36">
        <v>6500</v>
      </c>
      <c r="J944" s="37">
        <f t="shared" si="6"/>
        <v>1625</v>
      </c>
      <c r="K944" s="37">
        <f t="shared" si="7"/>
        <v>568.75</v>
      </c>
      <c r="L944" s="38">
        <v>0.35</v>
      </c>
      <c r="N944" s="44"/>
      <c r="O944" s="45"/>
      <c r="P944" s="39"/>
      <c r="Q944" s="41"/>
    </row>
    <row r="945" spans="1:17" ht="15.75" customHeight="1">
      <c r="A945" s="33" t="s">
        <v>23</v>
      </c>
      <c r="B945" s="33">
        <v>1197831</v>
      </c>
      <c r="C945" s="34">
        <v>44230</v>
      </c>
      <c r="D945" s="33" t="s">
        <v>24</v>
      </c>
      <c r="E945" s="33" t="s">
        <v>53</v>
      </c>
      <c r="F945" s="33" t="s">
        <v>54</v>
      </c>
      <c r="G945" s="33" t="s">
        <v>18</v>
      </c>
      <c r="H945" s="35">
        <v>0.35</v>
      </c>
      <c r="I945" s="36">
        <v>6250</v>
      </c>
      <c r="J945" s="37">
        <f t="shared" si="6"/>
        <v>2187.5</v>
      </c>
      <c r="K945" s="37">
        <f t="shared" si="7"/>
        <v>765.625</v>
      </c>
      <c r="L945" s="38">
        <v>0.35</v>
      </c>
      <c r="N945" s="44"/>
      <c r="O945" s="45"/>
      <c r="P945" s="39"/>
      <c r="Q945" s="41"/>
    </row>
    <row r="946" spans="1:17" ht="15.75" customHeight="1">
      <c r="A946" s="33" t="s">
        <v>23</v>
      </c>
      <c r="B946" s="33">
        <v>1197831</v>
      </c>
      <c r="C946" s="34">
        <v>44230</v>
      </c>
      <c r="D946" s="33" t="s">
        <v>24</v>
      </c>
      <c r="E946" s="33" t="s">
        <v>53</v>
      </c>
      <c r="F946" s="33" t="s">
        <v>54</v>
      </c>
      <c r="G946" s="33" t="s">
        <v>19</v>
      </c>
      <c r="H946" s="35">
        <v>0.35</v>
      </c>
      <c r="I946" s="36">
        <v>4500</v>
      </c>
      <c r="J946" s="37">
        <f t="shared" si="6"/>
        <v>1575</v>
      </c>
      <c r="K946" s="37">
        <f t="shared" si="7"/>
        <v>551.25</v>
      </c>
      <c r="L946" s="38">
        <v>0.35</v>
      </c>
      <c r="N946" s="44"/>
      <c r="O946" s="45"/>
      <c r="P946" s="39"/>
      <c r="Q946" s="41"/>
    </row>
    <row r="947" spans="1:17" ht="15.75" customHeight="1">
      <c r="A947" s="33" t="s">
        <v>23</v>
      </c>
      <c r="B947" s="33">
        <v>1197831</v>
      </c>
      <c r="C947" s="34">
        <v>44230</v>
      </c>
      <c r="D947" s="33" t="s">
        <v>24</v>
      </c>
      <c r="E947" s="33" t="s">
        <v>53</v>
      </c>
      <c r="F947" s="33" t="s">
        <v>54</v>
      </c>
      <c r="G947" s="33" t="s">
        <v>20</v>
      </c>
      <c r="H947" s="35">
        <v>0.35</v>
      </c>
      <c r="I947" s="36">
        <v>4000</v>
      </c>
      <c r="J947" s="37">
        <f t="shared" si="6"/>
        <v>1400</v>
      </c>
      <c r="K947" s="37">
        <f t="shared" si="7"/>
        <v>630</v>
      </c>
      <c r="L947" s="38">
        <v>0.45</v>
      </c>
      <c r="N947" s="44"/>
      <c r="O947" s="45"/>
      <c r="P947" s="39"/>
      <c r="Q947" s="41"/>
    </row>
    <row r="948" spans="1:17" ht="15.75" customHeight="1">
      <c r="A948" s="33" t="s">
        <v>23</v>
      </c>
      <c r="B948" s="33">
        <v>1197831</v>
      </c>
      <c r="C948" s="34">
        <v>44230</v>
      </c>
      <c r="D948" s="33" t="s">
        <v>24</v>
      </c>
      <c r="E948" s="33" t="s">
        <v>53</v>
      </c>
      <c r="F948" s="33" t="s">
        <v>54</v>
      </c>
      <c r="G948" s="33" t="s">
        <v>21</v>
      </c>
      <c r="H948" s="35">
        <v>0.4</v>
      </c>
      <c r="I948" s="36">
        <v>2750</v>
      </c>
      <c r="J948" s="37">
        <f t="shared" si="6"/>
        <v>1100</v>
      </c>
      <c r="K948" s="37">
        <f t="shared" si="7"/>
        <v>330</v>
      </c>
      <c r="L948" s="38">
        <v>0.3</v>
      </c>
      <c r="N948" s="44"/>
      <c r="O948" s="45"/>
      <c r="P948" s="39"/>
      <c r="Q948" s="41"/>
    </row>
    <row r="949" spans="1:17" ht="15.75" customHeight="1">
      <c r="A949" s="33" t="s">
        <v>23</v>
      </c>
      <c r="B949" s="33">
        <v>1197831</v>
      </c>
      <c r="C949" s="34">
        <v>44230</v>
      </c>
      <c r="D949" s="33" t="s">
        <v>24</v>
      </c>
      <c r="E949" s="33" t="s">
        <v>53</v>
      </c>
      <c r="F949" s="33" t="s">
        <v>54</v>
      </c>
      <c r="G949" s="33" t="s">
        <v>22</v>
      </c>
      <c r="H949" s="35">
        <v>0.35</v>
      </c>
      <c r="I949" s="36">
        <v>4750</v>
      </c>
      <c r="J949" s="37">
        <f t="shared" si="6"/>
        <v>1662.5</v>
      </c>
      <c r="K949" s="37">
        <f t="shared" si="7"/>
        <v>831.25</v>
      </c>
      <c r="L949" s="38">
        <v>0.5</v>
      </c>
      <c r="N949" s="44"/>
      <c r="O949" s="45"/>
      <c r="P949" s="39"/>
      <c r="Q949" s="41"/>
    </row>
    <row r="950" spans="1:17" ht="15.75" customHeight="1">
      <c r="A950" s="33" t="s">
        <v>23</v>
      </c>
      <c r="B950" s="33">
        <v>1197831</v>
      </c>
      <c r="C950" s="34">
        <v>44260</v>
      </c>
      <c r="D950" s="33" t="s">
        <v>24</v>
      </c>
      <c r="E950" s="33" t="s">
        <v>53</v>
      </c>
      <c r="F950" s="33" t="s">
        <v>54</v>
      </c>
      <c r="G950" s="33" t="s">
        <v>17</v>
      </c>
      <c r="H950" s="35">
        <v>0.3</v>
      </c>
      <c r="I950" s="36">
        <v>6500</v>
      </c>
      <c r="J950" s="37">
        <f t="shared" si="6"/>
        <v>1950</v>
      </c>
      <c r="K950" s="37">
        <f t="shared" si="7"/>
        <v>779.99999999999989</v>
      </c>
      <c r="L950" s="38">
        <v>0.39999999999999997</v>
      </c>
      <c r="N950" s="44"/>
      <c r="O950" s="45"/>
      <c r="P950" s="39"/>
      <c r="Q950" s="41"/>
    </row>
    <row r="951" spans="1:17" ht="15.75" customHeight="1">
      <c r="A951" s="33" t="s">
        <v>23</v>
      </c>
      <c r="B951" s="33">
        <v>1197831</v>
      </c>
      <c r="C951" s="34">
        <v>44260</v>
      </c>
      <c r="D951" s="33" t="s">
        <v>24</v>
      </c>
      <c r="E951" s="33" t="s">
        <v>53</v>
      </c>
      <c r="F951" s="33" t="s">
        <v>54</v>
      </c>
      <c r="G951" s="33" t="s">
        <v>18</v>
      </c>
      <c r="H951" s="35">
        <v>0.4</v>
      </c>
      <c r="I951" s="36">
        <v>6500</v>
      </c>
      <c r="J951" s="37">
        <f t="shared" si="6"/>
        <v>2600</v>
      </c>
      <c r="K951" s="37">
        <f t="shared" si="7"/>
        <v>1040</v>
      </c>
      <c r="L951" s="38">
        <v>0.39999999999999997</v>
      </c>
      <c r="N951" s="44"/>
      <c r="O951" s="45"/>
      <c r="P951" s="39"/>
      <c r="Q951" s="41"/>
    </row>
    <row r="952" spans="1:17" ht="15.75" customHeight="1">
      <c r="A952" s="33" t="s">
        <v>23</v>
      </c>
      <c r="B952" s="33">
        <v>1197831</v>
      </c>
      <c r="C952" s="34">
        <v>44260</v>
      </c>
      <c r="D952" s="33" t="s">
        <v>24</v>
      </c>
      <c r="E952" s="33" t="s">
        <v>53</v>
      </c>
      <c r="F952" s="33" t="s">
        <v>54</v>
      </c>
      <c r="G952" s="33" t="s">
        <v>19</v>
      </c>
      <c r="H952" s="35">
        <v>0.3</v>
      </c>
      <c r="I952" s="36">
        <v>4750</v>
      </c>
      <c r="J952" s="37">
        <f t="shared" si="6"/>
        <v>1425</v>
      </c>
      <c r="K952" s="37">
        <f t="shared" si="7"/>
        <v>570</v>
      </c>
      <c r="L952" s="38">
        <v>0.39999999999999997</v>
      </c>
      <c r="N952" s="44"/>
      <c r="O952" s="45"/>
      <c r="P952" s="39"/>
      <c r="Q952" s="41"/>
    </row>
    <row r="953" spans="1:17" ht="15.75" customHeight="1">
      <c r="A953" s="33" t="s">
        <v>23</v>
      </c>
      <c r="B953" s="33">
        <v>1197831</v>
      </c>
      <c r="C953" s="34">
        <v>44260</v>
      </c>
      <c r="D953" s="33" t="s">
        <v>24</v>
      </c>
      <c r="E953" s="33" t="s">
        <v>53</v>
      </c>
      <c r="F953" s="33" t="s">
        <v>54</v>
      </c>
      <c r="G953" s="33" t="s">
        <v>20</v>
      </c>
      <c r="H953" s="35">
        <v>0.35000000000000003</v>
      </c>
      <c r="I953" s="36">
        <v>3750</v>
      </c>
      <c r="J953" s="37">
        <f t="shared" si="6"/>
        <v>1312.5000000000002</v>
      </c>
      <c r="K953" s="37">
        <f t="shared" si="7"/>
        <v>656.25000000000011</v>
      </c>
      <c r="L953" s="38">
        <v>0.5</v>
      </c>
      <c r="N953" s="44"/>
      <c r="O953" s="45"/>
      <c r="P953" s="39"/>
      <c r="Q953" s="41"/>
    </row>
    <row r="954" spans="1:17" ht="15.75" customHeight="1">
      <c r="A954" s="33" t="s">
        <v>23</v>
      </c>
      <c r="B954" s="33">
        <v>1197831</v>
      </c>
      <c r="C954" s="34">
        <v>44260</v>
      </c>
      <c r="D954" s="33" t="s">
        <v>24</v>
      </c>
      <c r="E954" s="33" t="s">
        <v>53</v>
      </c>
      <c r="F954" s="33" t="s">
        <v>54</v>
      </c>
      <c r="G954" s="33" t="s">
        <v>21</v>
      </c>
      <c r="H954" s="35">
        <v>0.4</v>
      </c>
      <c r="I954" s="36">
        <v>2750</v>
      </c>
      <c r="J954" s="37">
        <f t="shared" si="6"/>
        <v>1100</v>
      </c>
      <c r="K954" s="37">
        <f t="shared" si="7"/>
        <v>385</v>
      </c>
      <c r="L954" s="38">
        <v>0.35</v>
      </c>
      <c r="N954" s="44"/>
      <c r="O954" s="45"/>
      <c r="P954" s="39"/>
      <c r="Q954" s="41"/>
    </row>
    <row r="955" spans="1:17" ht="15.75" customHeight="1">
      <c r="A955" s="33" t="s">
        <v>23</v>
      </c>
      <c r="B955" s="33">
        <v>1197831</v>
      </c>
      <c r="C955" s="34">
        <v>44260</v>
      </c>
      <c r="D955" s="33" t="s">
        <v>24</v>
      </c>
      <c r="E955" s="33" t="s">
        <v>53</v>
      </c>
      <c r="F955" s="33" t="s">
        <v>54</v>
      </c>
      <c r="G955" s="33" t="s">
        <v>22</v>
      </c>
      <c r="H955" s="35">
        <v>0.35000000000000003</v>
      </c>
      <c r="I955" s="36">
        <v>4250</v>
      </c>
      <c r="J955" s="37">
        <f t="shared" si="6"/>
        <v>1487.5000000000002</v>
      </c>
      <c r="K955" s="37">
        <f t="shared" si="7"/>
        <v>818.12500000000023</v>
      </c>
      <c r="L955" s="38">
        <v>0.55000000000000004</v>
      </c>
      <c r="N955" s="44"/>
      <c r="O955" s="45"/>
      <c r="P955" s="39"/>
      <c r="Q955" s="41"/>
    </row>
    <row r="956" spans="1:17" ht="15.75" customHeight="1">
      <c r="A956" s="33" t="s">
        <v>23</v>
      </c>
      <c r="B956" s="33">
        <v>1197831</v>
      </c>
      <c r="C956" s="34">
        <v>44290</v>
      </c>
      <c r="D956" s="33" t="s">
        <v>24</v>
      </c>
      <c r="E956" s="33" t="s">
        <v>53</v>
      </c>
      <c r="F956" s="33" t="s">
        <v>54</v>
      </c>
      <c r="G956" s="33" t="s">
        <v>17</v>
      </c>
      <c r="H956" s="35">
        <v>0.19999999999999998</v>
      </c>
      <c r="I956" s="36">
        <v>6750</v>
      </c>
      <c r="J956" s="37">
        <f t="shared" si="6"/>
        <v>1350</v>
      </c>
      <c r="K956" s="37">
        <f t="shared" si="7"/>
        <v>540</v>
      </c>
      <c r="L956" s="38">
        <v>0.39999999999999997</v>
      </c>
      <c r="N956" s="44"/>
      <c r="O956" s="45"/>
      <c r="P956" s="39"/>
      <c r="Q956" s="41"/>
    </row>
    <row r="957" spans="1:17" ht="15.75" customHeight="1">
      <c r="A957" s="33" t="s">
        <v>23</v>
      </c>
      <c r="B957" s="33">
        <v>1197831</v>
      </c>
      <c r="C957" s="34">
        <v>44290</v>
      </c>
      <c r="D957" s="33" t="s">
        <v>24</v>
      </c>
      <c r="E957" s="33" t="s">
        <v>53</v>
      </c>
      <c r="F957" s="33" t="s">
        <v>54</v>
      </c>
      <c r="G957" s="33" t="s">
        <v>18</v>
      </c>
      <c r="H957" s="35">
        <v>0.25000000000000006</v>
      </c>
      <c r="I957" s="36">
        <v>6750</v>
      </c>
      <c r="J957" s="37">
        <f t="shared" si="6"/>
        <v>1687.5000000000005</v>
      </c>
      <c r="K957" s="37">
        <f t="shared" si="7"/>
        <v>675.00000000000011</v>
      </c>
      <c r="L957" s="38">
        <v>0.39999999999999997</v>
      </c>
      <c r="N957" s="44"/>
      <c r="O957" s="45"/>
      <c r="P957" s="39"/>
      <c r="Q957" s="41"/>
    </row>
    <row r="958" spans="1:17" ht="15.75" customHeight="1">
      <c r="A958" s="33" t="s">
        <v>23</v>
      </c>
      <c r="B958" s="33">
        <v>1197831</v>
      </c>
      <c r="C958" s="34">
        <v>44290</v>
      </c>
      <c r="D958" s="33" t="s">
        <v>24</v>
      </c>
      <c r="E958" s="33" t="s">
        <v>53</v>
      </c>
      <c r="F958" s="33" t="s">
        <v>54</v>
      </c>
      <c r="G958" s="33" t="s">
        <v>19</v>
      </c>
      <c r="H958" s="35">
        <v>0.19999999999999996</v>
      </c>
      <c r="I958" s="36">
        <v>5000</v>
      </c>
      <c r="J958" s="37">
        <f t="shared" si="6"/>
        <v>999.99999999999977</v>
      </c>
      <c r="K958" s="37">
        <f t="shared" si="7"/>
        <v>399.99999999999989</v>
      </c>
      <c r="L958" s="38">
        <v>0.39999999999999997</v>
      </c>
      <c r="N958" s="44"/>
      <c r="O958" s="45"/>
      <c r="P958" s="39"/>
      <c r="Q958" s="41"/>
    </row>
    <row r="959" spans="1:17" ht="15.75" customHeight="1">
      <c r="A959" s="33" t="s">
        <v>23</v>
      </c>
      <c r="B959" s="33">
        <v>1197831</v>
      </c>
      <c r="C959" s="34">
        <v>44290</v>
      </c>
      <c r="D959" s="33" t="s">
        <v>24</v>
      </c>
      <c r="E959" s="33" t="s">
        <v>53</v>
      </c>
      <c r="F959" s="33" t="s">
        <v>54</v>
      </c>
      <c r="G959" s="33" t="s">
        <v>20</v>
      </c>
      <c r="H959" s="35">
        <v>0.25000000000000006</v>
      </c>
      <c r="I959" s="36">
        <v>4000</v>
      </c>
      <c r="J959" s="37">
        <f t="shared" si="6"/>
        <v>1000.0000000000002</v>
      </c>
      <c r="K959" s="37">
        <f t="shared" si="7"/>
        <v>500.00000000000011</v>
      </c>
      <c r="L959" s="38">
        <v>0.5</v>
      </c>
      <c r="N959" s="44"/>
      <c r="O959" s="45"/>
      <c r="P959" s="39"/>
      <c r="Q959" s="41"/>
    </row>
    <row r="960" spans="1:17" ht="15.75" customHeight="1">
      <c r="A960" s="33" t="s">
        <v>23</v>
      </c>
      <c r="B960" s="33">
        <v>1197831</v>
      </c>
      <c r="C960" s="34">
        <v>44290</v>
      </c>
      <c r="D960" s="33" t="s">
        <v>24</v>
      </c>
      <c r="E960" s="33" t="s">
        <v>53</v>
      </c>
      <c r="F960" s="33" t="s">
        <v>54</v>
      </c>
      <c r="G960" s="33" t="s">
        <v>21</v>
      </c>
      <c r="H960" s="35">
        <v>0.3</v>
      </c>
      <c r="I960" s="36">
        <v>3000</v>
      </c>
      <c r="J960" s="37">
        <f t="shared" si="6"/>
        <v>900</v>
      </c>
      <c r="K960" s="37">
        <f t="shared" si="7"/>
        <v>315</v>
      </c>
      <c r="L960" s="38">
        <v>0.35</v>
      </c>
      <c r="N960" s="44"/>
      <c r="O960" s="45"/>
      <c r="P960" s="39"/>
      <c r="Q960" s="41"/>
    </row>
    <row r="961" spans="1:17" ht="15.75" customHeight="1">
      <c r="A961" s="33" t="s">
        <v>23</v>
      </c>
      <c r="B961" s="33">
        <v>1197831</v>
      </c>
      <c r="C961" s="34">
        <v>44290</v>
      </c>
      <c r="D961" s="33" t="s">
        <v>24</v>
      </c>
      <c r="E961" s="33" t="s">
        <v>53</v>
      </c>
      <c r="F961" s="33" t="s">
        <v>54</v>
      </c>
      <c r="G961" s="33" t="s">
        <v>22</v>
      </c>
      <c r="H961" s="35">
        <v>0.25000000000000006</v>
      </c>
      <c r="I961" s="36">
        <v>5750</v>
      </c>
      <c r="J961" s="37">
        <f t="shared" si="6"/>
        <v>1437.5000000000002</v>
      </c>
      <c r="K961" s="37">
        <f t="shared" si="7"/>
        <v>790.62500000000023</v>
      </c>
      <c r="L961" s="38">
        <v>0.55000000000000004</v>
      </c>
      <c r="N961" s="44"/>
      <c r="O961" s="45"/>
      <c r="P961" s="39"/>
      <c r="Q961" s="41"/>
    </row>
    <row r="962" spans="1:17" ht="15.75" customHeight="1">
      <c r="A962" s="33" t="s">
        <v>23</v>
      </c>
      <c r="B962" s="33">
        <v>1197831</v>
      </c>
      <c r="C962" s="34">
        <v>44320</v>
      </c>
      <c r="D962" s="33" t="s">
        <v>24</v>
      </c>
      <c r="E962" s="33" t="s">
        <v>53</v>
      </c>
      <c r="F962" s="33" t="s">
        <v>54</v>
      </c>
      <c r="G962" s="33" t="s">
        <v>17</v>
      </c>
      <c r="H962" s="35">
        <v>0.14999999999999997</v>
      </c>
      <c r="I962" s="36">
        <v>7250</v>
      </c>
      <c r="J962" s="37">
        <f t="shared" si="6"/>
        <v>1087.4999999999998</v>
      </c>
      <c r="K962" s="37">
        <f t="shared" si="7"/>
        <v>434.99999999999989</v>
      </c>
      <c r="L962" s="38">
        <v>0.39999999999999997</v>
      </c>
      <c r="N962" s="44"/>
      <c r="O962" s="45"/>
      <c r="P962" s="39"/>
      <c r="Q962" s="41"/>
    </row>
    <row r="963" spans="1:17" ht="15.75" customHeight="1">
      <c r="A963" s="33" t="s">
        <v>23</v>
      </c>
      <c r="B963" s="33">
        <v>1197831</v>
      </c>
      <c r="C963" s="34">
        <v>44320</v>
      </c>
      <c r="D963" s="33" t="s">
        <v>24</v>
      </c>
      <c r="E963" s="33" t="s">
        <v>53</v>
      </c>
      <c r="F963" s="33" t="s">
        <v>54</v>
      </c>
      <c r="G963" s="33" t="s">
        <v>18</v>
      </c>
      <c r="H963" s="35">
        <v>0.25000000000000006</v>
      </c>
      <c r="I963" s="36">
        <v>7500</v>
      </c>
      <c r="J963" s="37">
        <f t="shared" si="6"/>
        <v>1875.0000000000005</v>
      </c>
      <c r="K963" s="37">
        <f t="shared" si="7"/>
        <v>750.00000000000011</v>
      </c>
      <c r="L963" s="38">
        <v>0.39999999999999997</v>
      </c>
      <c r="N963" s="44"/>
      <c r="O963" s="45"/>
      <c r="P963" s="39"/>
      <c r="Q963" s="41"/>
    </row>
    <row r="964" spans="1:17" ht="15.75" customHeight="1">
      <c r="A964" s="33" t="s">
        <v>23</v>
      </c>
      <c r="B964" s="33">
        <v>1197831</v>
      </c>
      <c r="C964" s="34">
        <v>44320</v>
      </c>
      <c r="D964" s="33" t="s">
        <v>24</v>
      </c>
      <c r="E964" s="33" t="s">
        <v>53</v>
      </c>
      <c r="F964" s="33" t="s">
        <v>54</v>
      </c>
      <c r="G964" s="33" t="s">
        <v>19</v>
      </c>
      <c r="H964" s="35">
        <v>0.19999999999999996</v>
      </c>
      <c r="I964" s="36">
        <v>6000</v>
      </c>
      <c r="J964" s="37">
        <f t="shared" si="6"/>
        <v>1199.9999999999998</v>
      </c>
      <c r="K964" s="37">
        <f t="shared" si="7"/>
        <v>479.99999999999989</v>
      </c>
      <c r="L964" s="38">
        <v>0.39999999999999997</v>
      </c>
      <c r="N964" s="44"/>
      <c r="O964" s="45"/>
      <c r="P964" s="39"/>
      <c r="Q964" s="41"/>
    </row>
    <row r="965" spans="1:17" ht="15.75" customHeight="1">
      <c r="A965" s="33" t="s">
        <v>23</v>
      </c>
      <c r="B965" s="33">
        <v>1197831</v>
      </c>
      <c r="C965" s="34">
        <v>44320</v>
      </c>
      <c r="D965" s="33" t="s">
        <v>24</v>
      </c>
      <c r="E965" s="33" t="s">
        <v>53</v>
      </c>
      <c r="F965" s="33" t="s">
        <v>54</v>
      </c>
      <c r="G965" s="33" t="s">
        <v>20</v>
      </c>
      <c r="H965" s="35">
        <v>0.30000000000000004</v>
      </c>
      <c r="I965" s="36">
        <v>5250</v>
      </c>
      <c r="J965" s="37">
        <f t="shared" si="6"/>
        <v>1575.0000000000002</v>
      </c>
      <c r="K965" s="37">
        <f t="shared" si="7"/>
        <v>787.50000000000011</v>
      </c>
      <c r="L965" s="38">
        <v>0.5</v>
      </c>
      <c r="N965" s="44"/>
      <c r="O965" s="45"/>
      <c r="P965" s="39"/>
      <c r="Q965" s="41"/>
    </row>
    <row r="966" spans="1:17" ht="15.75" customHeight="1">
      <c r="A966" s="33" t="s">
        <v>23</v>
      </c>
      <c r="B966" s="33">
        <v>1197831</v>
      </c>
      <c r="C966" s="34">
        <v>44320</v>
      </c>
      <c r="D966" s="33" t="s">
        <v>24</v>
      </c>
      <c r="E966" s="33" t="s">
        <v>53</v>
      </c>
      <c r="F966" s="33" t="s">
        <v>54</v>
      </c>
      <c r="G966" s="33" t="s">
        <v>21</v>
      </c>
      <c r="H966" s="35">
        <v>0.45</v>
      </c>
      <c r="I966" s="36">
        <v>4250</v>
      </c>
      <c r="J966" s="37">
        <f t="shared" si="6"/>
        <v>1912.5</v>
      </c>
      <c r="K966" s="37">
        <f t="shared" si="7"/>
        <v>669.375</v>
      </c>
      <c r="L966" s="38">
        <v>0.35</v>
      </c>
      <c r="N966" s="44"/>
      <c r="O966" s="45"/>
      <c r="P966" s="39"/>
      <c r="Q966" s="41"/>
    </row>
    <row r="967" spans="1:17" ht="15.75" customHeight="1">
      <c r="A967" s="33" t="s">
        <v>23</v>
      </c>
      <c r="B967" s="33">
        <v>1197831</v>
      </c>
      <c r="C967" s="34">
        <v>44320</v>
      </c>
      <c r="D967" s="33" t="s">
        <v>24</v>
      </c>
      <c r="E967" s="33" t="s">
        <v>53</v>
      </c>
      <c r="F967" s="33" t="s">
        <v>54</v>
      </c>
      <c r="G967" s="33" t="s">
        <v>22</v>
      </c>
      <c r="H967" s="35">
        <v>0.4</v>
      </c>
      <c r="I967" s="36">
        <v>7750</v>
      </c>
      <c r="J967" s="37">
        <f t="shared" si="6"/>
        <v>3100</v>
      </c>
      <c r="K967" s="37">
        <f t="shared" si="7"/>
        <v>1705.0000000000002</v>
      </c>
      <c r="L967" s="38">
        <v>0.55000000000000004</v>
      </c>
      <c r="N967" s="44"/>
      <c r="O967" s="45"/>
      <c r="P967" s="39"/>
      <c r="Q967" s="41"/>
    </row>
    <row r="968" spans="1:17" ht="15.75" customHeight="1">
      <c r="A968" s="33" t="s">
        <v>23</v>
      </c>
      <c r="B968" s="33">
        <v>1197831</v>
      </c>
      <c r="C968" s="34">
        <v>44350</v>
      </c>
      <c r="D968" s="33" t="s">
        <v>24</v>
      </c>
      <c r="E968" s="33" t="s">
        <v>53</v>
      </c>
      <c r="F968" s="33" t="s">
        <v>54</v>
      </c>
      <c r="G968" s="33" t="s">
        <v>17</v>
      </c>
      <c r="H968" s="35">
        <v>0.4</v>
      </c>
      <c r="I968" s="36">
        <v>7750</v>
      </c>
      <c r="J968" s="37">
        <f t="shared" si="6"/>
        <v>3100</v>
      </c>
      <c r="K968" s="37">
        <f t="shared" si="7"/>
        <v>1240</v>
      </c>
      <c r="L968" s="38">
        <v>0.39999999999999997</v>
      </c>
      <c r="N968" s="44"/>
      <c r="O968" s="45"/>
      <c r="P968" s="39"/>
      <c r="Q968" s="41"/>
    </row>
    <row r="969" spans="1:17" ht="15.75" customHeight="1">
      <c r="A969" s="33" t="s">
        <v>23</v>
      </c>
      <c r="B969" s="33">
        <v>1197831</v>
      </c>
      <c r="C969" s="34">
        <v>44350</v>
      </c>
      <c r="D969" s="33" t="s">
        <v>24</v>
      </c>
      <c r="E969" s="33" t="s">
        <v>53</v>
      </c>
      <c r="F969" s="33" t="s">
        <v>54</v>
      </c>
      <c r="G969" s="33" t="s">
        <v>18</v>
      </c>
      <c r="H969" s="35">
        <v>0.45</v>
      </c>
      <c r="I969" s="36">
        <v>7750</v>
      </c>
      <c r="J969" s="37">
        <f t="shared" si="6"/>
        <v>3487.5</v>
      </c>
      <c r="K969" s="37">
        <f t="shared" si="7"/>
        <v>1394.9999999999998</v>
      </c>
      <c r="L969" s="38">
        <v>0.39999999999999997</v>
      </c>
      <c r="N969" s="44"/>
      <c r="O969" s="45"/>
      <c r="P969" s="39"/>
      <c r="Q969" s="41"/>
    </row>
    <row r="970" spans="1:17" ht="15.75" customHeight="1">
      <c r="A970" s="33" t="s">
        <v>23</v>
      </c>
      <c r="B970" s="33">
        <v>1197831</v>
      </c>
      <c r="C970" s="34">
        <v>44350</v>
      </c>
      <c r="D970" s="33" t="s">
        <v>24</v>
      </c>
      <c r="E970" s="33" t="s">
        <v>53</v>
      </c>
      <c r="F970" s="33" t="s">
        <v>54</v>
      </c>
      <c r="G970" s="33" t="s">
        <v>19</v>
      </c>
      <c r="H970" s="35">
        <v>0.4</v>
      </c>
      <c r="I970" s="36">
        <v>6500</v>
      </c>
      <c r="J970" s="37">
        <f t="shared" si="6"/>
        <v>2600</v>
      </c>
      <c r="K970" s="37">
        <f t="shared" si="7"/>
        <v>1040</v>
      </c>
      <c r="L970" s="38">
        <v>0.39999999999999997</v>
      </c>
      <c r="N970" s="44"/>
      <c r="O970" s="45"/>
      <c r="P970" s="39"/>
      <c r="Q970" s="41"/>
    </row>
    <row r="971" spans="1:17" ht="15.75" customHeight="1">
      <c r="A971" s="33" t="s">
        <v>23</v>
      </c>
      <c r="B971" s="33">
        <v>1197831</v>
      </c>
      <c r="C971" s="34">
        <v>44350</v>
      </c>
      <c r="D971" s="33" t="s">
        <v>24</v>
      </c>
      <c r="E971" s="33" t="s">
        <v>53</v>
      </c>
      <c r="F971" s="33" t="s">
        <v>54</v>
      </c>
      <c r="G971" s="33" t="s">
        <v>20</v>
      </c>
      <c r="H971" s="35">
        <v>0.4</v>
      </c>
      <c r="I971" s="36">
        <v>6000</v>
      </c>
      <c r="J971" s="37">
        <f t="shared" si="6"/>
        <v>2400</v>
      </c>
      <c r="K971" s="37">
        <f t="shared" si="7"/>
        <v>1200</v>
      </c>
      <c r="L971" s="38">
        <v>0.5</v>
      </c>
      <c r="N971" s="44"/>
      <c r="O971" s="45"/>
      <c r="P971" s="39"/>
      <c r="Q971" s="41"/>
    </row>
    <row r="972" spans="1:17" ht="15.75" customHeight="1">
      <c r="A972" s="33" t="s">
        <v>23</v>
      </c>
      <c r="B972" s="33">
        <v>1197831</v>
      </c>
      <c r="C972" s="34">
        <v>44350</v>
      </c>
      <c r="D972" s="33" t="s">
        <v>24</v>
      </c>
      <c r="E972" s="33" t="s">
        <v>53</v>
      </c>
      <c r="F972" s="33" t="s">
        <v>54</v>
      </c>
      <c r="G972" s="33" t="s">
        <v>21</v>
      </c>
      <c r="H972" s="35">
        <v>0.45</v>
      </c>
      <c r="I972" s="36">
        <v>5000</v>
      </c>
      <c r="J972" s="37">
        <f t="shared" si="6"/>
        <v>2250</v>
      </c>
      <c r="K972" s="37">
        <f t="shared" si="7"/>
        <v>787.5</v>
      </c>
      <c r="L972" s="38">
        <v>0.35</v>
      </c>
      <c r="N972" s="44"/>
      <c r="O972" s="45"/>
      <c r="P972" s="39"/>
      <c r="Q972" s="41"/>
    </row>
    <row r="973" spans="1:17" ht="15.75" customHeight="1">
      <c r="A973" s="33" t="s">
        <v>23</v>
      </c>
      <c r="B973" s="33">
        <v>1197831</v>
      </c>
      <c r="C973" s="34">
        <v>44350</v>
      </c>
      <c r="D973" s="33" t="s">
        <v>24</v>
      </c>
      <c r="E973" s="33" t="s">
        <v>53</v>
      </c>
      <c r="F973" s="33" t="s">
        <v>54</v>
      </c>
      <c r="G973" s="33" t="s">
        <v>22</v>
      </c>
      <c r="H973" s="35">
        <v>0.5</v>
      </c>
      <c r="I973" s="36">
        <v>8750</v>
      </c>
      <c r="J973" s="37">
        <f t="shared" si="6"/>
        <v>4375</v>
      </c>
      <c r="K973" s="37">
        <f t="shared" si="7"/>
        <v>2406.25</v>
      </c>
      <c r="L973" s="38">
        <v>0.55000000000000004</v>
      </c>
      <c r="N973" s="44"/>
      <c r="O973" s="45"/>
      <c r="P973" s="39"/>
      <c r="Q973" s="41"/>
    </row>
    <row r="974" spans="1:17" ht="15.75" customHeight="1">
      <c r="A974" s="33" t="s">
        <v>23</v>
      </c>
      <c r="B974" s="33">
        <v>1197831</v>
      </c>
      <c r="C974" s="34">
        <v>44382</v>
      </c>
      <c r="D974" s="33" t="s">
        <v>24</v>
      </c>
      <c r="E974" s="33" t="s">
        <v>53</v>
      </c>
      <c r="F974" s="33" t="s">
        <v>54</v>
      </c>
      <c r="G974" s="33" t="s">
        <v>17</v>
      </c>
      <c r="H974" s="35">
        <v>0.4</v>
      </c>
      <c r="I974" s="36">
        <v>8250</v>
      </c>
      <c r="J974" s="37">
        <f t="shared" si="6"/>
        <v>3300</v>
      </c>
      <c r="K974" s="37">
        <f t="shared" si="7"/>
        <v>1484.9999999999998</v>
      </c>
      <c r="L974" s="38">
        <v>0.44999999999999996</v>
      </c>
      <c r="N974" s="44"/>
      <c r="O974" s="45"/>
      <c r="P974" s="39"/>
      <c r="Q974" s="41"/>
    </row>
    <row r="975" spans="1:17" ht="15.75" customHeight="1">
      <c r="A975" s="33" t="s">
        <v>23</v>
      </c>
      <c r="B975" s="33">
        <v>1197831</v>
      </c>
      <c r="C975" s="34">
        <v>44382</v>
      </c>
      <c r="D975" s="33" t="s">
        <v>24</v>
      </c>
      <c r="E975" s="33" t="s">
        <v>53</v>
      </c>
      <c r="F975" s="33" t="s">
        <v>54</v>
      </c>
      <c r="G975" s="33" t="s">
        <v>18</v>
      </c>
      <c r="H975" s="35">
        <v>0.45</v>
      </c>
      <c r="I975" s="36">
        <v>8250</v>
      </c>
      <c r="J975" s="37">
        <f t="shared" si="6"/>
        <v>3712.5</v>
      </c>
      <c r="K975" s="37">
        <f t="shared" si="7"/>
        <v>1670.6249999999998</v>
      </c>
      <c r="L975" s="38">
        <v>0.44999999999999996</v>
      </c>
      <c r="N975" s="44"/>
      <c r="O975" s="45"/>
      <c r="P975" s="39"/>
      <c r="Q975" s="41"/>
    </row>
    <row r="976" spans="1:17" ht="15.75" customHeight="1">
      <c r="A976" s="33" t="s">
        <v>23</v>
      </c>
      <c r="B976" s="33">
        <v>1197831</v>
      </c>
      <c r="C976" s="34">
        <v>44382</v>
      </c>
      <c r="D976" s="33" t="s">
        <v>24</v>
      </c>
      <c r="E976" s="33" t="s">
        <v>53</v>
      </c>
      <c r="F976" s="33" t="s">
        <v>54</v>
      </c>
      <c r="G976" s="33" t="s">
        <v>19</v>
      </c>
      <c r="H976" s="35">
        <v>0.4</v>
      </c>
      <c r="I976" s="36">
        <v>9750</v>
      </c>
      <c r="J976" s="37">
        <f t="shared" si="6"/>
        <v>3900</v>
      </c>
      <c r="K976" s="37">
        <f t="shared" si="7"/>
        <v>1754.9999999999998</v>
      </c>
      <c r="L976" s="38">
        <v>0.44999999999999996</v>
      </c>
      <c r="N976" s="44"/>
      <c r="O976" s="45"/>
      <c r="P976" s="39"/>
      <c r="Q976" s="41"/>
    </row>
    <row r="977" spans="1:17" ht="15.75" customHeight="1">
      <c r="A977" s="33" t="s">
        <v>23</v>
      </c>
      <c r="B977" s="33">
        <v>1197831</v>
      </c>
      <c r="C977" s="34">
        <v>44382</v>
      </c>
      <c r="D977" s="33" t="s">
        <v>24</v>
      </c>
      <c r="E977" s="33" t="s">
        <v>53</v>
      </c>
      <c r="F977" s="33" t="s">
        <v>54</v>
      </c>
      <c r="G977" s="33" t="s">
        <v>20</v>
      </c>
      <c r="H977" s="35">
        <v>0.4</v>
      </c>
      <c r="I977" s="36">
        <v>5750</v>
      </c>
      <c r="J977" s="37">
        <f t="shared" si="6"/>
        <v>2300</v>
      </c>
      <c r="K977" s="37">
        <f t="shared" si="7"/>
        <v>1265</v>
      </c>
      <c r="L977" s="38">
        <v>0.55000000000000004</v>
      </c>
      <c r="N977" s="44"/>
      <c r="O977" s="45"/>
      <c r="P977" s="39"/>
      <c r="Q977" s="41"/>
    </row>
    <row r="978" spans="1:17" ht="15.75" customHeight="1">
      <c r="A978" s="33" t="s">
        <v>23</v>
      </c>
      <c r="B978" s="33">
        <v>1197831</v>
      </c>
      <c r="C978" s="34">
        <v>44382</v>
      </c>
      <c r="D978" s="33" t="s">
        <v>24</v>
      </c>
      <c r="E978" s="33" t="s">
        <v>53</v>
      </c>
      <c r="F978" s="33" t="s">
        <v>54</v>
      </c>
      <c r="G978" s="33" t="s">
        <v>21</v>
      </c>
      <c r="H978" s="35">
        <v>0.45</v>
      </c>
      <c r="I978" s="36">
        <v>5500</v>
      </c>
      <c r="J978" s="37">
        <f t="shared" si="6"/>
        <v>2475</v>
      </c>
      <c r="K978" s="37">
        <f t="shared" si="7"/>
        <v>989.99999999999989</v>
      </c>
      <c r="L978" s="38">
        <v>0.39999999999999997</v>
      </c>
      <c r="N978" s="44"/>
      <c r="O978" s="45"/>
      <c r="P978" s="39"/>
      <c r="Q978" s="41"/>
    </row>
    <row r="979" spans="1:17" ht="15.75" customHeight="1">
      <c r="A979" s="33" t="s">
        <v>23</v>
      </c>
      <c r="B979" s="33">
        <v>1197831</v>
      </c>
      <c r="C979" s="34">
        <v>44382</v>
      </c>
      <c r="D979" s="33" t="s">
        <v>24</v>
      </c>
      <c r="E979" s="33" t="s">
        <v>53</v>
      </c>
      <c r="F979" s="33" t="s">
        <v>54</v>
      </c>
      <c r="G979" s="33" t="s">
        <v>22</v>
      </c>
      <c r="H979" s="35">
        <v>0.54999999999999993</v>
      </c>
      <c r="I979" s="36">
        <v>8250</v>
      </c>
      <c r="J979" s="37">
        <f t="shared" si="6"/>
        <v>4537.4999999999991</v>
      </c>
      <c r="K979" s="37">
        <f t="shared" si="7"/>
        <v>2722.5</v>
      </c>
      <c r="L979" s="38">
        <v>0.60000000000000009</v>
      </c>
      <c r="N979" s="44"/>
      <c r="O979" s="45"/>
      <c r="P979" s="39"/>
      <c r="Q979" s="41"/>
    </row>
    <row r="980" spans="1:17" ht="15.75" customHeight="1">
      <c r="A980" s="33" t="s">
        <v>23</v>
      </c>
      <c r="B980" s="33">
        <v>1197831</v>
      </c>
      <c r="C980" s="34">
        <v>44415</v>
      </c>
      <c r="D980" s="33" t="s">
        <v>24</v>
      </c>
      <c r="E980" s="33" t="s">
        <v>53</v>
      </c>
      <c r="F980" s="33" t="s">
        <v>54</v>
      </c>
      <c r="G980" s="33" t="s">
        <v>17</v>
      </c>
      <c r="H980" s="35">
        <v>0.45</v>
      </c>
      <c r="I980" s="36">
        <v>7750</v>
      </c>
      <c r="J980" s="37">
        <f t="shared" si="6"/>
        <v>3487.5</v>
      </c>
      <c r="K980" s="37">
        <f t="shared" si="7"/>
        <v>1569.3749999999998</v>
      </c>
      <c r="L980" s="38">
        <v>0.44999999999999996</v>
      </c>
      <c r="N980" s="44"/>
      <c r="O980" s="45"/>
      <c r="P980" s="39"/>
      <c r="Q980" s="41"/>
    </row>
    <row r="981" spans="1:17" ht="15.75" customHeight="1">
      <c r="A981" s="33" t="s">
        <v>23</v>
      </c>
      <c r="B981" s="33">
        <v>1197831</v>
      </c>
      <c r="C981" s="34">
        <v>44415</v>
      </c>
      <c r="D981" s="33" t="s">
        <v>24</v>
      </c>
      <c r="E981" s="33" t="s">
        <v>53</v>
      </c>
      <c r="F981" s="33" t="s">
        <v>54</v>
      </c>
      <c r="G981" s="33" t="s">
        <v>18</v>
      </c>
      <c r="H981" s="35">
        <v>0.55000000000000004</v>
      </c>
      <c r="I981" s="36">
        <v>7750</v>
      </c>
      <c r="J981" s="37">
        <f t="shared" si="6"/>
        <v>4262.5</v>
      </c>
      <c r="K981" s="37">
        <f t="shared" si="7"/>
        <v>1918.1249999999998</v>
      </c>
      <c r="L981" s="38">
        <v>0.44999999999999996</v>
      </c>
      <c r="N981" s="44"/>
      <c r="O981" s="45"/>
      <c r="P981" s="39"/>
      <c r="Q981" s="41"/>
    </row>
    <row r="982" spans="1:17" ht="15.75" customHeight="1">
      <c r="A982" s="33" t="s">
        <v>23</v>
      </c>
      <c r="B982" s="33">
        <v>1197831</v>
      </c>
      <c r="C982" s="34">
        <v>44415</v>
      </c>
      <c r="D982" s="33" t="s">
        <v>24</v>
      </c>
      <c r="E982" s="33" t="s">
        <v>53</v>
      </c>
      <c r="F982" s="33" t="s">
        <v>54</v>
      </c>
      <c r="G982" s="33" t="s">
        <v>19</v>
      </c>
      <c r="H982" s="35">
        <v>0.5</v>
      </c>
      <c r="I982" s="36">
        <v>9500</v>
      </c>
      <c r="J982" s="37">
        <f t="shared" si="6"/>
        <v>4750</v>
      </c>
      <c r="K982" s="37">
        <f t="shared" si="7"/>
        <v>2137.5</v>
      </c>
      <c r="L982" s="38">
        <v>0.44999999999999996</v>
      </c>
      <c r="N982" s="44"/>
      <c r="O982" s="45"/>
      <c r="P982" s="39"/>
      <c r="Q982" s="41"/>
    </row>
    <row r="983" spans="1:17" ht="15.75" customHeight="1">
      <c r="A983" s="33" t="s">
        <v>23</v>
      </c>
      <c r="B983" s="33">
        <v>1197831</v>
      </c>
      <c r="C983" s="34">
        <v>44415</v>
      </c>
      <c r="D983" s="33" t="s">
        <v>24</v>
      </c>
      <c r="E983" s="33" t="s">
        <v>53</v>
      </c>
      <c r="F983" s="33" t="s">
        <v>54</v>
      </c>
      <c r="G983" s="33" t="s">
        <v>20</v>
      </c>
      <c r="H983" s="35">
        <v>0.45</v>
      </c>
      <c r="I983" s="36">
        <v>4750</v>
      </c>
      <c r="J983" s="37">
        <f t="shared" si="6"/>
        <v>2137.5</v>
      </c>
      <c r="K983" s="37">
        <f t="shared" si="7"/>
        <v>1175.625</v>
      </c>
      <c r="L983" s="38">
        <v>0.55000000000000004</v>
      </c>
      <c r="N983" s="44"/>
      <c r="O983" s="45"/>
      <c r="P983" s="39"/>
      <c r="Q983" s="41"/>
    </row>
    <row r="984" spans="1:17" ht="15.75" customHeight="1">
      <c r="A984" s="33" t="s">
        <v>23</v>
      </c>
      <c r="B984" s="33">
        <v>1197831</v>
      </c>
      <c r="C984" s="34">
        <v>44415</v>
      </c>
      <c r="D984" s="33" t="s">
        <v>24</v>
      </c>
      <c r="E984" s="33" t="s">
        <v>53</v>
      </c>
      <c r="F984" s="33" t="s">
        <v>54</v>
      </c>
      <c r="G984" s="33" t="s">
        <v>21</v>
      </c>
      <c r="H984" s="35">
        <v>0.5</v>
      </c>
      <c r="I984" s="36">
        <v>4750</v>
      </c>
      <c r="J984" s="37">
        <f t="shared" si="6"/>
        <v>2375</v>
      </c>
      <c r="K984" s="37">
        <f t="shared" si="7"/>
        <v>949.99999999999989</v>
      </c>
      <c r="L984" s="38">
        <v>0.39999999999999997</v>
      </c>
      <c r="N984" s="44"/>
      <c r="O984" s="45"/>
      <c r="P984" s="39"/>
      <c r="Q984" s="41"/>
    </row>
    <row r="985" spans="1:17" ht="15.75" customHeight="1">
      <c r="A985" s="33" t="s">
        <v>23</v>
      </c>
      <c r="B985" s="33">
        <v>1197831</v>
      </c>
      <c r="C985" s="34">
        <v>44415</v>
      </c>
      <c r="D985" s="33" t="s">
        <v>24</v>
      </c>
      <c r="E985" s="33" t="s">
        <v>53</v>
      </c>
      <c r="F985" s="33" t="s">
        <v>54</v>
      </c>
      <c r="G985" s="33" t="s">
        <v>22</v>
      </c>
      <c r="H985" s="35">
        <v>0.54999999999999993</v>
      </c>
      <c r="I985" s="36">
        <v>7250</v>
      </c>
      <c r="J985" s="37">
        <f t="shared" si="6"/>
        <v>3987.4999999999995</v>
      </c>
      <c r="K985" s="37">
        <f t="shared" si="7"/>
        <v>2392.5</v>
      </c>
      <c r="L985" s="38">
        <v>0.60000000000000009</v>
      </c>
      <c r="N985" s="44"/>
      <c r="O985" s="45"/>
      <c r="P985" s="39"/>
      <c r="Q985" s="41"/>
    </row>
    <row r="986" spans="1:17" ht="15.75" customHeight="1">
      <c r="A986" s="33" t="s">
        <v>23</v>
      </c>
      <c r="B986" s="33">
        <v>1197831</v>
      </c>
      <c r="C986" s="34">
        <v>44443</v>
      </c>
      <c r="D986" s="33" t="s">
        <v>24</v>
      </c>
      <c r="E986" s="33" t="s">
        <v>53</v>
      </c>
      <c r="F986" s="33" t="s">
        <v>54</v>
      </c>
      <c r="G986" s="33" t="s">
        <v>17</v>
      </c>
      <c r="H986" s="35">
        <v>0.5</v>
      </c>
      <c r="I986" s="36">
        <v>6750</v>
      </c>
      <c r="J986" s="37">
        <f t="shared" si="6"/>
        <v>3375</v>
      </c>
      <c r="K986" s="37">
        <f t="shared" si="7"/>
        <v>1518.7499999999998</v>
      </c>
      <c r="L986" s="38">
        <v>0.44999999999999996</v>
      </c>
      <c r="N986" s="44"/>
      <c r="O986" s="45"/>
      <c r="P986" s="39"/>
      <c r="Q986" s="41"/>
    </row>
    <row r="987" spans="1:17" ht="15.75" customHeight="1">
      <c r="A987" s="33" t="s">
        <v>23</v>
      </c>
      <c r="B987" s="33">
        <v>1197831</v>
      </c>
      <c r="C987" s="34">
        <v>44443</v>
      </c>
      <c r="D987" s="33" t="s">
        <v>24</v>
      </c>
      <c r="E987" s="33" t="s">
        <v>53</v>
      </c>
      <c r="F987" s="33" t="s">
        <v>54</v>
      </c>
      <c r="G987" s="33" t="s">
        <v>18</v>
      </c>
      <c r="H987" s="35">
        <v>0.5</v>
      </c>
      <c r="I987" s="36">
        <v>6250</v>
      </c>
      <c r="J987" s="37">
        <f t="shared" si="6"/>
        <v>3125</v>
      </c>
      <c r="K987" s="37">
        <f t="shared" si="7"/>
        <v>1406.2499999999998</v>
      </c>
      <c r="L987" s="38">
        <v>0.44999999999999996</v>
      </c>
      <c r="N987" s="44"/>
      <c r="O987" s="45"/>
      <c r="P987" s="39"/>
      <c r="Q987" s="41"/>
    </row>
    <row r="988" spans="1:17" ht="15.75" customHeight="1">
      <c r="A988" s="33" t="s">
        <v>23</v>
      </c>
      <c r="B988" s="33">
        <v>1197831</v>
      </c>
      <c r="C988" s="34">
        <v>44443</v>
      </c>
      <c r="D988" s="33" t="s">
        <v>24</v>
      </c>
      <c r="E988" s="33" t="s">
        <v>53</v>
      </c>
      <c r="F988" s="33" t="s">
        <v>54</v>
      </c>
      <c r="G988" s="33" t="s">
        <v>19</v>
      </c>
      <c r="H988" s="35">
        <v>0.54999999999999993</v>
      </c>
      <c r="I988" s="36">
        <v>6750</v>
      </c>
      <c r="J988" s="37">
        <f t="shared" si="6"/>
        <v>3712.4999999999995</v>
      </c>
      <c r="K988" s="37">
        <f t="shared" si="7"/>
        <v>1670.6249999999995</v>
      </c>
      <c r="L988" s="38">
        <v>0.44999999999999996</v>
      </c>
      <c r="N988" s="44"/>
      <c r="O988" s="45"/>
      <c r="P988" s="39"/>
      <c r="Q988" s="41"/>
    </row>
    <row r="989" spans="1:17" ht="15.75" customHeight="1">
      <c r="A989" s="33" t="s">
        <v>23</v>
      </c>
      <c r="B989" s="33">
        <v>1197831</v>
      </c>
      <c r="C989" s="34">
        <v>44443</v>
      </c>
      <c r="D989" s="33" t="s">
        <v>24</v>
      </c>
      <c r="E989" s="33" t="s">
        <v>53</v>
      </c>
      <c r="F989" s="33" t="s">
        <v>54</v>
      </c>
      <c r="G989" s="33" t="s">
        <v>20</v>
      </c>
      <c r="H989" s="35">
        <v>0.54999999999999993</v>
      </c>
      <c r="I989" s="36">
        <v>4000</v>
      </c>
      <c r="J989" s="37">
        <f t="shared" si="6"/>
        <v>2199.9999999999995</v>
      </c>
      <c r="K989" s="37">
        <f t="shared" si="7"/>
        <v>1209.9999999999998</v>
      </c>
      <c r="L989" s="38">
        <v>0.55000000000000004</v>
      </c>
      <c r="N989" s="44"/>
      <c r="O989" s="45"/>
      <c r="P989" s="39"/>
      <c r="Q989" s="41"/>
    </row>
    <row r="990" spans="1:17" ht="15.75" customHeight="1">
      <c r="A990" s="33" t="s">
        <v>23</v>
      </c>
      <c r="B990" s="33">
        <v>1197831</v>
      </c>
      <c r="C990" s="34">
        <v>44443</v>
      </c>
      <c r="D990" s="33" t="s">
        <v>24</v>
      </c>
      <c r="E990" s="33" t="s">
        <v>53</v>
      </c>
      <c r="F990" s="33" t="s">
        <v>54</v>
      </c>
      <c r="G990" s="33" t="s">
        <v>21</v>
      </c>
      <c r="H990" s="35">
        <v>0.5</v>
      </c>
      <c r="I990" s="36">
        <v>4000</v>
      </c>
      <c r="J990" s="37">
        <f t="shared" si="6"/>
        <v>2000</v>
      </c>
      <c r="K990" s="37">
        <f t="shared" si="7"/>
        <v>799.99999999999989</v>
      </c>
      <c r="L990" s="38">
        <v>0.39999999999999997</v>
      </c>
      <c r="N990" s="44"/>
      <c r="O990" s="45"/>
      <c r="P990" s="39"/>
      <c r="Q990" s="41"/>
    </row>
    <row r="991" spans="1:17" ht="15.75" customHeight="1">
      <c r="A991" s="33" t="s">
        <v>23</v>
      </c>
      <c r="B991" s="33">
        <v>1197831</v>
      </c>
      <c r="C991" s="34">
        <v>44443</v>
      </c>
      <c r="D991" s="33" t="s">
        <v>24</v>
      </c>
      <c r="E991" s="33" t="s">
        <v>53</v>
      </c>
      <c r="F991" s="33" t="s">
        <v>54</v>
      </c>
      <c r="G991" s="33" t="s">
        <v>22</v>
      </c>
      <c r="H991" s="35">
        <v>0.45</v>
      </c>
      <c r="I991" s="36">
        <v>6250</v>
      </c>
      <c r="J991" s="37">
        <f t="shared" si="6"/>
        <v>2812.5</v>
      </c>
      <c r="K991" s="37">
        <f t="shared" si="7"/>
        <v>1687.5000000000002</v>
      </c>
      <c r="L991" s="38">
        <v>0.60000000000000009</v>
      </c>
      <c r="N991" s="44"/>
      <c r="O991" s="45"/>
      <c r="P991" s="39"/>
      <c r="Q991" s="41"/>
    </row>
    <row r="992" spans="1:17" ht="15.75" customHeight="1">
      <c r="A992" s="33" t="s">
        <v>23</v>
      </c>
      <c r="B992" s="33">
        <v>1197831</v>
      </c>
      <c r="C992" s="34">
        <v>44472</v>
      </c>
      <c r="D992" s="33" t="s">
        <v>24</v>
      </c>
      <c r="E992" s="33" t="s">
        <v>53</v>
      </c>
      <c r="F992" s="33" t="s">
        <v>54</v>
      </c>
      <c r="G992" s="33" t="s">
        <v>17</v>
      </c>
      <c r="H992" s="35">
        <v>0.35000000000000003</v>
      </c>
      <c r="I992" s="36">
        <v>5750</v>
      </c>
      <c r="J992" s="37">
        <f t="shared" si="6"/>
        <v>2012.5000000000002</v>
      </c>
      <c r="K992" s="37">
        <f t="shared" si="7"/>
        <v>905.625</v>
      </c>
      <c r="L992" s="38">
        <v>0.44999999999999996</v>
      </c>
      <c r="N992" s="44"/>
      <c r="O992" s="45"/>
      <c r="P992" s="39"/>
      <c r="Q992" s="41"/>
    </row>
    <row r="993" spans="1:17" ht="15.75" customHeight="1">
      <c r="A993" s="33" t="s">
        <v>23</v>
      </c>
      <c r="B993" s="33">
        <v>1197831</v>
      </c>
      <c r="C993" s="34">
        <v>44472</v>
      </c>
      <c r="D993" s="33" t="s">
        <v>24</v>
      </c>
      <c r="E993" s="33" t="s">
        <v>53</v>
      </c>
      <c r="F993" s="33" t="s">
        <v>54</v>
      </c>
      <c r="G993" s="33" t="s">
        <v>18</v>
      </c>
      <c r="H993" s="35">
        <v>0.35000000000000003</v>
      </c>
      <c r="I993" s="36">
        <v>5750</v>
      </c>
      <c r="J993" s="37">
        <f t="shared" si="6"/>
        <v>2012.5000000000002</v>
      </c>
      <c r="K993" s="37">
        <f t="shared" si="7"/>
        <v>905.625</v>
      </c>
      <c r="L993" s="38">
        <v>0.44999999999999996</v>
      </c>
      <c r="N993" s="44"/>
      <c r="O993" s="45"/>
      <c r="P993" s="39"/>
      <c r="Q993" s="41"/>
    </row>
    <row r="994" spans="1:17" ht="15.75" customHeight="1">
      <c r="A994" s="33" t="s">
        <v>23</v>
      </c>
      <c r="B994" s="33">
        <v>1197831</v>
      </c>
      <c r="C994" s="34">
        <v>44472</v>
      </c>
      <c r="D994" s="33" t="s">
        <v>24</v>
      </c>
      <c r="E994" s="33" t="s">
        <v>53</v>
      </c>
      <c r="F994" s="33" t="s">
        <v>54</v>
      </c>
      <c r="G994" s="33" t="s">
        <v>19</v>
      </c>
      <c r="H994" s="35">
        <v>0.4</v>
      </c>
      <c r="I994" s="36">
        <v>5250</v>
      </c>
      <c r="J994" s="37">
        <f t="shared" si="6"/>
        <v>2100</v>
      </c>
      <c r="K994" s="37">
        <f t="shared" si="7"/>
        <v>944.99999999999989</v>
      </c>
      <c r="L994" s="38">
        <v>0.44999999999999996</v>
      </c>
      <c r="N994" s="44"/>
      <c r="O994" s="45"/>
      <c r="P994" s="39"/>
      <c r="Q994" s="41"/>
    </row>
    <row r="995" spans="1:17" ht="15.75" customHeight="1">
      <c r="A995" s="33" t="s">
        <v>23</v>
      </c>
      <c r="B995" s="33">
        <v>1197831</v>
      </c>
      <c r="C995" s="34">
        <v>44472</v>
      </c>
      <c r="D995" s="33" t="s">
        <v>24</v>
      </c>
      <c r="E995" s="33" t="s">
        <v>53</v>
      </c>
      <c r="F995" s="33" t="s">
        <v>54</v>
      </c>
      <c r="G995" s="33" t="s">
        <v>20</v>
      </c>
      <c r="H995" s="35">
        <v>0.4</v>
      </c>
      <c r="I995" s="36">
        <v>3750</v>
      </c>
      <c r="J995" s="37">
        <f t="shared" si="6"/>
        <v>1500</v>
      </c>
      <c r="K995" s="37">
        <f t="shared" si="7"/>
        <v>825.00000000000011</v>
      </c>
      <c r="L995" s="38">
        <v>0.55000000000000004</v>
      </c>
      <c r="N995" s="44"/>
      <c r="O995" s="45"/>
      <c r="P995" s="39"/>
      <c r="Q995" s="41"/>
    </row>
    <row r="996" spans="1:17" ht="15.75" customHeight="1">
      <c r="A996" s="33" t="s">
        <v>23</v>
      </c>
      <c r="B996" s="33">
        <v>1197831</v>
      </c>
      <c r="C996" s="34">
        <v>44472</v>
      </c>
      <c r="D996" s="33" t="s">
        <v>24</v>
      </c>
      <c r="E996" s="33" t="s">
        <v>53</v>
      </c>
      <c r="F996" s="33" t="s">
        <v>54</v>
      </c>
      <c r="G996" s="33" t="s">
        <v>21</v>
      </c>
      <c r="H996" s="35">
        <v>0.35000000000000003</v>
      </c>
      <c r="I996" s="36">
        <v>3500</v>
      </c>
      <c r="J996" s="37">
        <f t="shared" si="6"/>
        <v>1225.0000000000002</v>
      </c>
      <c r="K996" s="37">
        <f t="shared" si="7"/>
        <v>490.00000000000006</v>
      </c>
      <c r="L996" s="38">
        <v>0.39999999999999997</v>
      </c>
      <c r="N996" s="44"/>
      <c r="O996" s="45"/>
      <c r="P996" s="39"/>
      <c r="Q996" s="41"/>
    </row>
    <row r="997" spans="1:17" ht="15.75" customHeight="1">
      <c r="A997" s="33" t="s">
        <v>23</v>
      </c>
      <c r="B997" s="33">
        <v>1197831</v>
      </c>
      <c r="C997" s="34">
        <v>44472</v>
      </c>
      <c r="D997" s="33" t="s">
        <v>24</v>
      </c>
      <c r="E997" s="33" t="s">
        <v>53</v>
      </c>
      <c r="F997" s="33" t="s">
        <v>54</v>
      </c>
      <c r="G997" s="33" t="s">
        <v>22</v>
      </c>
      <c r="H997" s="35">
        <v>0.45</v>
      </c>
      <c r="I997" s="36">
        <v>5250</v>
      </c>
      <c r="J997" s="37">
        <f t="shared" si="6"/>
        <v>2362.5</v>
      </c>
      <c r="K997" s="37">
        <f t="shared" si="7"/>
        <v>1417.5000000000002</v>
      </c>
      <c r="L997" s="38">
        <v>0.60000000000000009</v>
      </c>
      <c r="N997" s="44"/>
      <c r="O997" s="45"/>
      <c r="P997" s="39"/>
      <c r="Q997" s="41"/>
    </row>
    <row r="998" spans="1:17" ht="15.75" customHeight="1">
      <c r="A998" s="33" t="s">
        <v>23</v>
      </c>
      <c r="B998" s="33">
        <v>1197831</v>
      </c>
      <c r="C998" s="34">
        <v>44504</v>
      </c>
      <c r="D998" s="33" t="s">
        <v>24</v>
      </c>
      <c r="E998" s="33" t="s">
        <v>53</v>
      </c>
      <c r="F998" s="33" t="s">
        <v>54</v>
      </c>
      <c r="G998" s="33" t="s">
        <v>17</v>
      </c>
      <c r="H998" s="35">
        <v>0.30000000000000004</v>
      </c>
      <c r="I998" s="36">
        <v>6750</v>
      </c>
      <c r="J998" s="37">
        <f t="shared" si="6"/>
        <v>2025.0000000000002</v>
      </c>
      <c r="K998" s="37">
        <f t="shared" si="7"/>
        <v>911.25</v>
      </c>
      <c r="L998" s="38">
        <v>0.44999999999999996</v>
      </c>
      <c r="N998" s="44"/>
      <c r="O998" s="45"/>
      <c r="P998" s="39"/>
      <c r="Q998" s="41"/>
    </row>
    <row r="999" spans="1:17" ht="15.75" customHeight="1">
      <c r="A999" s="33" t="s">
        <v>23</v>
      </c>
      <c r="B999" s="33">
        <v>1197831</v>
      </c>
      <c r="C999" s="34">
        <v>44504</v>
      </c>
      <c r="D999" s="33" t="s">
        <v>24</v>
      </c>
      <c r="E999" s="33" t="s">
        <v>53</v>
      </c>
      <c r="F999" s="33" t="s">
        <v>54</v>
      </c>
      <c r="G999" s="33" t="s">
        <v>18</v>
      </c>
      <c r="H999" s="35">
        <v>0.30000000000000004</v>
      </c>
      <c r="I999" s="36">
        <v>6750</v>
      </c>
      <c r="J999" s="37">
        <f t="shared" si="6"/>
        <v>2025.0000000000002</v>
      </c>
      <c r="K999" s="37">
        <f t="shared" si="7"/>
        <v>911.25</v>
      </c>
      <c r="L999" s="38">
        <v>0.44999999999999996</v>
      </c>
      <c r="N999" s="44"/>
      <c r="O999" s="45"/>
      <c r="P999" s="39"/>
      <c r="Q999" s="41"/>
    </row>
    <row r="1000" spans="1:17" ht="15.75" customHeight="1">
      <c r="A1000" s="33" t="s">
        <v>23</v>
      </c>
      <c r="B1000" s="33">
        <v>1197831</v>
      </c>
      <c r="C1000" s="34">
        <v>44504</v>
      </c>
      <c r="D1000" s="33" t="s">
        <v>24</v>
      </c>
      <c r="E1000" s="33" t="s">
        <v>53</v>
      </c>
      <c r="F1000" s="33" t="s">
        <v>54</v>
      </c>
      <c r="G1000" s="33" t="s">
        <v>19</v>
      </c>
      <c r="H1000" s="35">
        <v>0.55000000000000004</v>
      </c>
      <c r="I1000" s="36">
        <v>6000</v>
      </c>
      <c r="J1000" s="37">
        <f t="shared" si="6"/>
        <v>3300.0000000000005</v>
      </c>
      <c r="K1000" s="37">
        <f t="shared" si="7"/>
        <v>1485</v>
      </c>
      <c r="L1000" s="38">
        <v>0.44999999999999996</v>
      </c>
      <c r="N1000" s="44"/>
      <c r="O1000" s="45"/>
      <c r="P1000" s="39"/>
      <c r="Q1000" s="41"/>
    </row>
    <row r="1001" spans="1:17" ht="15.75" customHeight="1">
      <c r="A1001" s="33" t="s">
        <v>23</v>
      </c>
      <c r="B1001" s="33">
        <v>1197831</v>
      </c>
      <c r="C1001" s="34">
        <v>44504</v>
      </c>
      <c r="D1001" s="33" t="s">
        <v>24</v>
      </c>
      <c r="E1001" s="33" t="s">
        <v>53</v>
      </c>
      <c r="F1001" s="33" t="s">
        <v>54</v>
      </c>
      <c r="G1001" s="33" t="s">
        <v>20</v>
      </c>
      <c r="H1001" s="35">
        <v>0.55000000000000004</v>
      </c>
      <c r="I1001" s="36">
        <v>4750</v>
      </c>
      <c r="J1001" s="37">
        <f t="shared" si="6"/>
        <v>2612.5</v>
      </c>
      <c r="K1001" s="37">
        <f t="shared" si="7"/>
        <v>1436.8750000000002</v>
      </c>
      <c r="L1001" s="38">
        <v>0.55000000000000004</v>
      </c>
      <c r="N1001" s="44"/>
      <c r="O1001" s="45"/>
      <c r="P1001" s="39"/>
      <c r="Q1001" s="41"/>
    </row>
    <row r="1002" spans="1:17" ht="15.75" customHeight="1">
      <c r="A1002" s="33" t="s">
        <v>23</v>
      </c>
      <c r="B1002" s="33">
        <v>1197831</v>
      </c>
      <c r="C1002" s="34">
        <v>44504</v>
      </c>
      <c r="D1002" s="33" t="s">
        <v>24</v>
      </c>
      <c r="E1002" s="33" t="s">
        <v>53</v>
      </c>
      <c r="F1002" s="33" t="s">
        <v>54</v>
      </c>
      <c r="G1002" s="33" t="s">
        <v>21</v>
      </c>
      <c r="H1002" s="35">
        <v>0.54999999999999993</v>
      </c>
      <c r="I1002" s="36">
        <v>4500</v>
      </c>
      <c r="J1002" s="37">
        <f t="shared" si="6"/>
        <v>2474.9999999999995</v>
      </c>
      <c r="K1002" s="37">
        <f t="shared" si="7"/>
        <v>989.99999999999977</v>
      </c>
      <c r="L1002" s="38">
        <v>0.39999999999999997</v>
      </c>
      <c r="N1002" s="44"/>
      <c r="O1002" s="45"/>
      <c r="P1002" s="39"/>
      <c r="Q1002" s="41"/>
    </row>
    <row r="1003" spans="1:17" ht="15.75" customHeight="1">
      <c r="A1003" s="33" t="s">
        <v>23</v>
      </c>
      <c r="B1003" s="33">
        <v>1197831</v>
      </c>
      <c r="C1003" s="34">
        <v>44504</v>
      </c>
      <c r="D1003" s="33" t="s">
        <v>24</v>
      </c>
      <c r="E1003" s="33" t="s">
        <v>53</v>
      </c>
      <c r="F1003" s="33" t="s">
        <v>54</v>
      </c>
      <c r="G1003" s="33" t="s">
        <v>22</v>
      </c>
      <c r="H1003" s="35">
        <v>0.65</v>
      </c>
      <c r="I1003" s="36">
        <v>6500</v>
      </c>
      <c r="J1003" s="37">
        <f t="shared" si="6"/>
        <v>4225</v>
      </c>
      <c r="K1003" s="37">
        <f t="shared" si="7"/>
        <v>2535.0000000000005</v>
      </c>
      <c r="L1003" s="38">
        <v>0.60000000000000009</v>
      </c>
      <c r="N1003" s="44"/>
      <c r="O1003" s="45"/>
      <c r="P1003" s="39"/>
      <c r="Q1003" s="41"/>
    </row>
    <row r="1004" spans="1:17" ht="15.75" customHeight="1">
      <c r="A1004" s="33" t="s">
        <v>23</v>
      </c>
      <c r="B1004" s="33">
        <v>1197831</v>
      </c>
      <c r="C1004" s="34">
        <v>44533</v>
      </c>
      <c r="D1004" s="33" t="s">
        <v>24</v>
      </c>
      <c r="E1004" s="33" t="s">
        <v>53</v>
      </c>
      <c r="F1004" s="33" t="s">
        <v>54</v>
      </c>
      <c r="G1004" s="33" t="s">
        <v>17</v>
      </c>
      <c r="H1004" s="35">
        <v>0.54999999999999993</v>
      </c>
      <c r="I1004" s="36">
        <v>8000</v>
      </c>
      <c r="J1004" s="37">
        <f t="shared" si="6"/>
        <v>4399.9999999999991</v>
      </c>
      <c r="K1004" s="37">
        <f t="shared" si="7"/>
        <v>1979.9999999999993</v>
      </c>
      <c r="L1004" s="38">
        <v>0.44999999999999996</v>
      </c>
      <c r="N1004" s="44"/>
      <c r="O1004" s="45"/>
      <c r="P1004" s="39"/>
      <c r="Q1004" s="41"/>
    </row>
    <row r="1005" spans="1:17" ht="15.75" customHeight="1">
      <c r="A1005" s="33" t="s">
        <v>23</v>
      </c>
      <c r="B1005" s="33">
        <v>1197831</v>
      </c>
      <c r="C1005" s="34">
        <v>44533</v>
      </c>
      <c r="D1005" s="33" t="s">
        <v>24</v>
      </c>
      <c r="E1005" s="33" t="s">
        <v>53</v>
      </c>
      <c r="F1005" s="33" t="s">
        <v>54</v>
      </c>
      <c r="G1005" s="33" t="s">
        <v>18</v>
      </c>
      <c r="H1005" s="35">
        <v>0.54999999999999993</v>
      </c>
      <c r="I1005" s="36">
        <v>8000</v>
      </c>
      <c r="J1005" s="37">
        <f t="shared" si="6"/>
        <v>4399.9999999999991</v>
      </c>
      <c r="K1005" s="37">
        <f t="shared" si="7"/>
        <v>1979.9999999999993</v>
      </c>
      <c r="L1005" s="38">
        <v>0.44999999999999996</v>
      </c>
      <c r="N1005" s="44"/>
      <c r="O1005" s="45"/>
      <c r="P1005" s="39"/>
      <c r="Q1005" s="41"/>
    </row>
    <row r="1006" spans="1:17" ht="15.75" customHeight="1">
      <c r="A1006" s="33" t="s">
        <v>23</v>
      </c>
      <c r="B1006" s="33">
        <v>1197831</v>
      </c>
      <c r="C1006" s="34">
        <v>44533</v>
      </c>
      <c r="D1006" s="33" t="s">
        <v>24</v>
      </c>
      <c r="E1006" s="33" t="s">
        <v>53</v>
      </c>
      <c r="F1006" s="33" t="s">
        <v>54</v>
      </c>
      <c r="G1006" s="33" t="s">
        <v>19</v>
      </c>
      <c r="H1006" s="35">
        <v>0.6</v>
      </c>
      <c r="I1006" s="36">
        <v>7000</v>
      </c>
      <c r="J1006" s="37">
        <f t="shared" si="6"/>
        <v>4200</v>
      </c>
      <c r="K1006" s="37">
        <f t="shared" si="7"/>
        <v>1889.9999999999998</v>
      </c>
      <c r="L1006" s="38">
        <v>0.44999999999999996</v>
      </c>
      <c r="N1006" s="44"/>
      <c r="O1006" s="45"/>
      <c r="P1006" s="39"/>
      <c r="Q1006" s="41"/>
    </row>
    <row r="1007" spans="1:17" ht="15.75" customHeight="1">
      <c r="A1007" s="33" t="s">
        <v>23</v>
      </c>
      <c r="B1007" s="33">
        <v>1197831</v>
      </c>
      <c r="C1007" s="34">
        <v>44533</v>
      </c>
      <c r="D1007" s="33" t="s">
        <v>24</v>
      </c>
      <c r="E1007" s="33" t="s">
        <v>53</v>
      </c>
      <c r="F1007" s="33" t="s">
        <v>54</v>
      </c>
      <c r="G1007" s="33" t="s">
        <v>20</v>
      </c>
      <c r="H1007" s="35">
        <v>0.6</v>
      </c>
      <c r="I1007" s="36">
        <v>5500</v>
      </c>
      <c r="J1007" s="37">
        <f t="shared" si="6"/>
        <v>3300</v>
      </c>
      <c r="K1007" s="37">
        <f t="shared" si="7"/>
        <v>1815.0000000000002</v>
      </c>
      <c r="L1007" s="38">
        <v>0.55000000000000004</v>
      </c>
      <c r="N1007" s="44"/>
      <c r="O1007" s="45"/>
      <c r="P1007" s="39"/>
      <c r="Q1007" s="41"/>
    </row>
    <row r="1008" spans="1:17" ht="15.75" customHeight="1">
      <c r="A1008" s="33" t="s">
        <v>23</v>
      </c>
      <c r="B1008" s="33">
        <v>1197831</v>
      </c>
      <c r="C1008" s="34">
        <v>44533</v>
      </c>
      <c r="D1008" s="33" t="s">
        <v>24</v>
      </c>
      <c r="E1008" s="33" t="s">
        <v>53</v>
      </c>
      <c r="F1008" s="33" t="s">
        <v>54</v>
      </c>
      <c r="G1008" s="33" t="s">
        <v>21</v>
      </c>
      <c r="H1008" s="35">
        <v>0.54999999999999993</v>
      </c>
      <c r="I1008" s="36">
        <v>5000</v>
      </c>
      <c r="J1008" s="37">
        <f t="shared" si="6"/>
        <v>2749.9999999999995</v>
      </c>
      <c r="K1008" s="37">
        <f t="shared" si="7"/>
        <v>1099.9999999999998</v>
      </c>
      <c r="L1008" s="38">
        <v>0.39999999999999997</v>
      </c>
      <c r="N1008" s="44"/>
      <c r="O1008" s="45"/>
      <c r="P1008" s="39"/>
      <c r="Q1008" s="41"/>
    </row>
    <row r="1009" spans="1:17" ht="15.75" customHeight="1">
      <c r="A1009" s="33" t="s">
        <v>23</v>
      </c>
      <c r="B1009" s="33">
        <v>1197831</v>
      </c>
      <c r="C1009" s="34">
        <v>44533</v>
      </c>
      <c r="D1009" s="33" t="s">
        <v>24</v>
      </c>
      <c r="E1009" s="33" t="s">
        <v>53</v>
      </c>
      <c r="F1009" s="33" t="s">
        <v>54</v>
      </c>
      <c r="G1009" s="33" t="s">
        <v>22</v>
      </c>
      <c r="H1009" s="35">
        <v>0.65</v>
      </c>
      <c r="I1009" s="36">
        <v>7500</v>
      </c>
      <c r="J1009" s="37">
        <f t="shared" si="6"/>
        <v>4875</v>
      </c>
      <c r="K1009" s="37">
        <f t="shared" si="7"/>
        <v>2925.0000000000005</v>
      </c>
      <c r="L1009" s="38">
        <v>0.60000000000000009</v>
      </c>
      <c r="N1009" s="44"/>
      <c r="O1009" s="45"/>
      <c r="P1009" s="39"/>
      <c r="Q1009" s="41"/>
    </row>
    <row r="1010" spans="1:17" ht="15.75" customHeight="1">
      <c r="A1010" s="33" t="s">
        <v>14</v>
      </c>
      <c r="B1010" s="33">
        <v>1185732</v>
      </c>
      <c r="C1010" s="34">
        <v>44207</v>
      </c>
      <c r="D1010" s="33" t="s">
        <v>33</v>
      </c>
      <c r="E1010" s="33" t="s">
        <v>55</v>
      </c>
      <c r="F1010" s="33" t="s">
        <v>56</v>
      </c>
      <c r="G1010" s="33" t="s">
        <v>17</v>
      </c>
      <c r="H1010" s="35">
        <v>0.35</v>
      </c>
      <c r="I1010" s="36">
        <v>4250</v>
      </c>
      <c r="J1010" s="37">
        <f t="shared" si="6"/>
        <v>1487.5</v>
      </c>
      <c r="K1010" s="37">
        <f t="shared" si="7"/>
        <v>595</v>
      </c>
      <c r="L1010" s="38">
        <v>0.4</v>
      </c>
      <c r="N1010" s="44"/>
      <c r="O1010" s="45"/>
      <c r="P1010" s="39"/>
      <c r="Q1010" s="41"/>
    </row>
    <row r="1011" spans="1:17" ht="15.75" customHeight="1">
      <c r="A1011" s="33" t="s">
        <v>14</v>
      </c>
      <c r="B1011" s="33">
        <v>1185732</v>
      </c>
      <c r="C1011" s="34">
        <v>44207</v>
      </c>
      <c r="D1011" s="33" t="s">
        <v>33</v>
      </c>
      <c r="E1011" s="33" t="s">
        <v>55</v>
      </c>
      <c r="F1011" s="33" t="s">
        <v>56</v>
      </c>
      <c r="G1011" s="33" t="s">
        <v>18</v>
      </c>
      <c r="H1011" s="35">
        <v>0.35</v>
      </c>
      <c r="I1011" s="36">
        <v>2250</v>
      </c>
      <c r="J1011" s="37">
        <f t="shared" si="6"/>
        <v>787.5</v>
      </c>
      <c r="K1011" s="37">
        <f t="shared" si="7"/>
        <v>275.625</v>
      </c>
      <c r="L1011" s="38">
        <v>0.35</v>
      </c>
      <c r="N1011" s="44"/>
      <c r="O1011" s="45"/>
      <c r="P1011" s="39"/>
      <c r="Q1011" s="41"/>
    </row>
    <row r="1012" spans="1:17" ht="15.75" customHeight="1">
      <c r="A1012" s="33" t="s">
        <v>14</v>
      </c>
      <c r="B1012" s="33">
        <v>1185732</v>
      </c>
      <c r="C1012" s="34">
        <v>44207</v>
      </c>
      <c r="D1012" s="33" t="s">
        <v>33</v>
      </c>
      <c r="E1012" s="33" t="s">
        <v>55</v>
      </c>
      <c r="F1012" s="33" t="s">
        <v>56</v>
      </c>
      <c r="G1012" s="33" t="s">
        <v>19</v>
      </c>
      <c r="H1012" s="35">
        <v>0.25</v>
      </c>
      <c r="I1012" s="36">
        <v>2250</v>
      </c>
      <c r="J1012" s="37">
        <f t="shared" si="6"/>
        <v>562.5</v>
      </c>
      <c r="K1012" s="37">
        <f t="shared" si="7"/>
        <v>196.875</v>
      </c>
      <c r="L1012" s="38">
        <v>0.35</v>
      </c>
      <c r="N1012" s="44"/>
      <c r="O1012" s="45"/>
      <c r="P1012" s="39"/>
      <c r="Q1012" s="41"/>
    </row>
    <row r="1013" spans="1:17" ht="15.75" customHeight="1">
      <c r="A1013" s="33" t="s">
        <v>14</v>
      </c>
      <c r="B1013" s="33">
        <v>1185732</v>
      </c>
      <c r="C1013" s="34">
        <v>44207</v>
      </c>
      <c r="D1013" s="33" t="s">
        <v>33</v>
      </c>
      <c r="E1013" s="33" t="s">
        <v>55</v>
      </c>
      <c r="F1013" s="33" t="s">
        <v>56</v>
      </c>
      <c r="G1013" s="33" t="s">
        <v>20</v>
      </c>
      <c r="H1013" s="35">
        <v>0.30000000000000004</v>
      </c>
      <c r="I1013" s="36">
        <v>750</v>
      </c>
      <c r="J1013" s="37">
        <f t="shared" si="6"/>
        <v>225.00000000000003</v>
      </c>
      <c r="K1013" s="37">
        <f t="shared" si="7"/>
        <v>90.000000000000014</v>
      </c>
      <c r="L1013" s="38">
        <v>0.4</v>
      </c>
      <c r="N1013" s="44"/>
      <c r="O1013" s="45"/>
      <c r="P1013" s="39"/>
      <c r="Q1013" s="41"/>
    </row>
    <row r="1014" spans="1:17" ht="15.75" customHeight="1">
      <c r="A1014" s="33" t="s">
        <v>14</v>
      </c>
      <c r="B1014" s="33">
        <v>1185732</v>
      </c>
      <c r="C1014" s="34">
        <v>44207</v>
      </c>
      <c r="D1014" s="33" t="s">
        <v>33</v>
      </c>
      <c r="E1014" s="33" t="s">
        <v>55</v>
      </c>
      <c r="F1014" s="33" t="s">
        <v>56</v>
      </c>
      <c r="G1014" s="33" t="s">
        <v>21</v>
      </c>
      <c r="H1014" s="35">
        <v>0.44999999999999996</v>
      </c>
      <c r="I1014" s="36">
        <v>1250</v>
      </c>
      <c r="J1014" s="37">
        <f t="shared" si="6"/>
        <v>562.5</v>
      </c>
      <c r="K1014" s="37">
        <f t="shared" si="7"/>
        <v>196.875</v>
      </c>
      <c r="L1014" s="38">
        <v>0.35</v>
      </c>
      <c r="N1014" s="44"/>
      <c r="O1014" s="45"/>
      <c r="P1014" s="39"/>
      <c r="Q1014" s="41"/>
    </row>
    <row r="1015" spans="1:17" ht="15.75" customHeight="1">
      <c r="A1015" s="33" t="s">
        <v>14</v>
      </c>
      <c r="B1015" s="33">
        <v>1185732</v>
      </c>
      <c r="C1015" s="34">
        <v>44207</v>
      </c>
      <c r="D1015" s="33" t="s">
        <v>33</v>
      </c>
      <c r="E1015" s="33" t="s">
        <v>55</v>
      </c>
      <c r="F1015" s="33" t="s">
        <v>56</v>
      </c>
      <c r="G1015" s="33" t="s">
        <v>22</v>
      </c>
      <c r="H1015" s="35">
        <v>0.35</v>
      </c>
      <c r="I1015" s="36">
        <v>2250</v>
      </c>
      <c r="J1015" s="37">
        <f t="shared" si="6"/>
        <v>787.5</v>
      </c>
      <c r="K1015" s="37">
        <f t="shared" si="7"/>
        <v>393.75</v>
      </c>
      <c r="L1015" s="38">
        <v>0.5</v>
      </c>
      <c r="N1015" s="44"/>
      <c r="O1015" s="45"/>
      <c r="P1015" s="39"/>
      <c r="Q1015" s="41"/>
    </row>
    <row r="1016" spans="1:17" ht="15.75" customHeight="1">
      <c r="A1016" s="33" t="s">
        <v>14</v>
      </c>
      <c r="B1016" s="33">
        <v>1185732</v>
      </c>
      <c r="C1016" s="34">
        <v>44238</v>
      </c>
      <c r="D1016" s="33" t="s">
        <v>33</v>
      </c>
      <c r="E1016" s="33" t="s">
        <v>55</v>
      </c>
      <c r="F1016" s="33" t="s">
        <v>56</v>
      </c>
      <c r="G1016" s="33" t="s">
        <v>17</v>
      </c>
      <c r="H1016" s="35">
        <v>0.35</v>
      </c>
      <c r="I1016" s="36">
        <v>4750</v>
      </c>
      <c r="J1016" s="37">
        <f t="shared" si="6"/>
        <v>1662.5</v>
      </c>
      <c r="K1016" s="37">
        <f t="shared" si="7"/>
        <v>665</v>
      </c>
      <c r="L1016" s="38">
        <v>0.4</v>
      </c>
      <c r="N1016" s="44"/>
      <c r="O1016" s="45"/>
      <c r="P1016" s="39"/>
      <c r="Q1016" s="41"/>
    </row>
    <row r="1017" spans="1:17" ht="15.75" customHeight="1">
      <c r="A1017" s="33" t="s">
        <v>14</v>
      </c>
      <c r="B1017" s="33">
        <v>1185732</v>
      </c>
      <c r="C1017" s="34">
        <v>44238</v>
      </c>
      <c r="D1017" s="33" t="s">
        <v>33</v>
      </c>
      <c r="E1017" s="33" t="s">
        <v>55</v>
      </c>
      <c r="F1017" s="33" t="s">
        <v>56</v>
      </c>
      <c r="G1017" s="33" t="s">
        <v>18</v>
      </c>
      <c r="H1017" s="35">
        <v>0.35</v>
      </c>
      <c r="I1017" s="36">
        <v>1250</v>
      </c>
      <c r="J1017" s="37">
        <f t="shared" si="6"/>
        <v>437.5</v>
      </c>
      <c r="K1017" s="37">
        <f t="shared" si="7"/>
        <v>153.125</v>
      </c>
      <c r="L1017" s="38">
        <v>0.35</v>
      </c>
      <c r="N1017" s="44"/>
      <c r="O1017" s="45"/>
      <c r="P1017" s="39"/>
      <c r="Q1017" s="41"/>
    </row>
    <row r="1018" spans="1:17" ht="15.75" customHeight="1">
      <c r="A1018" s="33" t="s">
        <v>14</v>
      </c>
      <c r="B1018" s="33">
        <v>1185732</v>
      </c>
      <c r="C1018" s="34">
        <v>44238</v>
      </c>
      <c r="D1018" s="33" t="s">
        <v>33</v>
      </c>
      <c r="E1018" s="33" t="s">
        <v>55</v>
      </c>
      <c r="F1018" s="33" t="s">
        <v>56</v>
      </c>
      <c r="G1018" s="33" t="s">
        <v>19</v>
      </c>
      <c r="H1018" s="35">
        <v>0.25</v>
      </c>
      <c r="I1018" s="36">
        <v>1750</v>
      </c>
      <c r="J1018" s="37">
        <f t="shared" si="6"/>
        <v>437.5</v>
      </c>
      <c r="K1018" s="37">
        <f t="shared" si="7"/>
        <v>153.125</v>
      </c>
      <c r="L1018" s="38">
        <v>0.35</v>
      </c>
      <c r="N1018" s="44"/>
      <c r="O1018" s="45"/>
      <c r="P1018" s="39"/>
      <c r="Q1018" s="41"/>
    </row>
    <row r="1019" spans="1:17" ht="15.75" customHeight="1">
      <c r="A1019" s="33" t="s">
        <v>14</v>
      </c>
      <c r="B1019" s="33">
        <v>1185732</v>
      </c>
      <c r="C1019" s="34">
        <v>44238</v>
      </c>
      <c r="D1019" s="33" t="s">
        <v>33</v>
      </c>
      <c r="E1019" s="33" t="s">
        <v>55</v>
      </c>
      <c r="F1019" s="33" t="s">
        <v>56</v>
      </c>
      <c r="G1019" s="33" t="s">
        <v>20</v>
      </c>
      <c r="H1019" s="35">
        <v>0.30000000000000004</v>
      </c>
      <c r="I1019" s="36">
        <v>500</v>
      </c>
      <c r="J1019" s="37">
        <f t="shared" si="6"/>
        <v>150.00000000000003</v>
      </c>
      <c r="K1019" s="37">
        <f t="shared" si="7"/>
        <v>60.000000000000014</v>
      </c>
      <c r="L1019" s="38">
        <v>0.4</v>
      </c>
      <c r="N1019" s="44"/>
      <c r="O1019" s="45"/>
      <c r="P1019" s="39"/>
      <c r="Q1019" s="41"/>
    </row>
    <row r="1020" spans="1:17" ht="15.75" customHeight="1">
      <c r="A1020" s="33" t="s">
        <v>14</v>
      </c>
      <c r="B1020" s="33">
        <v>1185732</v>
      </c>
      <c r="C1020" s="34">
        <v>44238</v>
      </c>
      <c r="D1020" s="33" t="s">
        <v>33</v>
      </c>
      <c r="E1020" s="33" t="s">
        <v>55</v>
      </c>
      <c r="F1020" s="33" t="s">
        <v>56</v>
      </c>
      <c r="G1020" s="33" t="s">
        <v>21</v>
      </c>
      <c r="H1020" s="35">
        <v>0.44999999999999996</v>
      </c>
      <c r="I1020" s="36">
        <v>1250</v>
      </c>
      <c r="J1020" s="37">
        <f t="shared" si="6"/>
        <v>562.5</v>
      </c>
      <c r="K1020" s="37">
        <f t="shared" si="7"/>
        <v>196.875</v>
      </c>
      <c r="L1020" s="38">
        <v>0.35</v>
      </c>
      <c r="N1020" s="44"/>
      <c r="O1020" s="45"/>
      <c r="P1020" s="39"/>
      <c r="Q1020" s="41"/>
    </row>
    <row r="1021" spans="1:17" ht="15.75" customHeight="1">
      <c r="A1021" s="33" t="s">
        <v>14</v>
      </c>
      <c r="B1021" s="33">
        <v>1185732</v>
      </c>
      <c r="C1021" s="34">
        <v>44238</v>
      </c>
      <c r="D1021" s="33" t="s">
        <v>33</v>
      </c>
      <c r="E1021" s="33" t="s">
        <v>55</v>
      </c>
      <c r="F1021" s="33" t="s">
        <v>56</v>
      </c>
      <c r="G1021" s="33" t="s">
        <v>22</v>
      </c>
      <c r="H1021" s="35">
        <v>0.35</v>
      </c>
      <c r="I1021" s="36">
        <v>2000</v>
      </c>
      <c r="J1021" s="37">
        <f t="shared" si="6"/>
        <v>700</v>
      </c>
      <c r="K1021" s="37">
        <f t="shared" si="7"/>
        <v>350</v>
      </c>
      <c r="L1021" s="38">
        <v>0.5</v>
      </c>
      <c r="N1021" s="44"/>
      <c r="O1021" s="45"/>
      <c r="P1021" s="39"/>
      <c r="Q1021" s="41"/>
    </row>
    <row r="1022" spans="1:17" ht="15.75" customHeight="1">
      <c r="A1022" s="33" t="s">
        <v>14</v>
      </c>
      <c r="B1022" s="33">
        <v>1185732</v>
      </c>
      <c r="C1022" s="34">
        <v>44265</v>
      </c>
      <c r="D1022" s="33" t="s">
        <v>33</v>
      </c>
      <c r="E1022" s="33" t="s">
        <v>55</v>
      </c>
      <c r="F1022" s="33" t="s">
        <v>56</v>
      </c>
      <c r="G1022" s="33" t="s">
        <v>17</v>
      </c>
      <c r="H1022" s="35">
        <v>0.4</v>
      </c>
      <c r="I1022" s="36">
        <v>4200</v>
      </c>
      <c r="J1022" s="37">
        <f t="shared" ref="J1022:J1276" si="8">H1022*I1022</f>
        <v>1680</v>
      </c>
      <c r="K1022" s="37">
        <f t="shared" ref="K1022:K1276" si="9">J1022*L1022</f>
        <v>672</v>
      </c>
      <c r="L1022" s="38">
        <v>0.4</v>
      </c>
      <c r="N1022" s="44"/>
      <c r="O1022" s="45"/>
      <c r="P1022" s="39"/>
      <c r="Q1022" s="41"/>
    </row>
    <row r="1023" spans="1:17" ht="15.75" customHeight="1">
      <c r="A1023" s="33" t="s">
        <v>14</v>
      </c>
      <c r="B1023" s="33">
        <v>1185732</v>
      </c>
      <c r="C1023" s="34">
        <v>44265</v>
      </c>
      <c r="D1023" s="33" t="s">
        <v>33</v>
      </c>
      <c r="E1023" s="33" t="s">
        <v>55</v>
      </c>
      <c r="F1023" s="33" t="s">
        <v>56</v>
      </c>
      <c r="G1023" s="33" t="s">
        <v>18</v>
      </c>
      <c r="H1023" s="35">
        <v>0.4</v>
      </c>
      <c r="I1023" s="36">
        <v>1000</v>
      </c>
      <c r="J1023" s="37">
        <f t="shared" si="8"/>
        <v>400</v>
      </c>
      <c r="K1023" s="37">
        <f t="shared" si="9"/>
        <v>140</v>
      </c>
      <c r="L1023" s="38">
        <v>0.35</v>
      </c>
      <c r="N1023" s="44"/>
      <c r="O1023" s="45"/>
      <c r="P1023" s="39"/>
      <c r="Q1023" s="41"/>
    </row>
    <row r="1024" spans="1:17" ht="15.75" customHeight="1">
      <c r="A1024" s="33" t="s">
        <v>14</v>
      </c>
      <c r="B1024" s="33">
        <v>1185732</v>
      </c>
      <c r="C1024" s="34">
        <v>44265</v>
      </c>
      <c r="D1024" s="33" t="s">
        <v>33</v>
      </c>
      <c r="E1024" s="33" t="s">
        <v>55</v>
      </c>
      <c r="F1024" s="33" t="s">
        <v>56</v>
      </c>
      <c r="G1024" s="33" t="s">
        <v>19</v>
      </c>
      <c r="H1024" s="35">
        <v>0.30000000000000004</v>
      </c>
      <c r="I1024" s="36">
        <v>1500</v>
      </c>
      <c r="J1024" s="37">
        <f t="shared" si="8"/>
        <v>450.00000000000006</v>
      </c>
      <c r="K1024" s="37">
        <f t="shared" si="9"/>
        <v>157.5</v>
      </c>
      <c r="L1024" s="38">
        <v>0.35</v>
      </c>
      <c r="N1024" s="44"/>
      <c r="O1024" s="45"/>
      <c r="P1024" s="39"/>
      <c r="Q1024" s="41"/>
    </row>
    <row r="1025" spans="1:17" ht="15.75" customHeight="1">
      <c r="A1025" s="33" t="s">
        <v>14</v>
      </c>
      <c r="B1025" s="33">
        <v>1185732</v>
      </c>
      <c r="C1025" s="34">
        <v>44265</v>
      </c>
      <c r="D1025" s="33" t="s">
        <v>33</v>
      </c>
      <c r="E1025" s="33" t="s">
        <v>55</v>
      </c>
      <c r="F1025" s="33" t="s">
        <v>56</v>
      </c>
      <c r="G1025" s="33" t="s">
        <v>20</v>
      </c>
      <c r="H1025" s="35">
        <v>0.35</v>
      </c>
      <c r="I1025" s="36">
        <v>0</v>
      </c>
      <c r="J1025" s="37">
        <f t="shared" si="8"/>
        <v>0</v>
      </c>
      <c r="K1025" s="37">
        <f t="shared" si="9"/>
        <v>0</v>
      </c>
      <c r="L1025" s="38">
        <v>0.4</v>
      </c>
      <c r="N1025" s="44"/>
      <c r="O1025" s="45"/>
      <c r="P1025" s="39"/>
      <c r="Q1025" s="41"/>
    </row>
    <row r="1026" spans="1:17" ht="15.75" customHeight="1">
      <c r="A1026" s="33" t="s">
        <v>14</v>
      </c>
      <c r="B1026" s="33">
        <v>1185732</v>
      </c>
      <c r="C1026" s="34">
        <v>44265</v>
      </c>
      <c r="D1026" s="33" t="s">
        <v>33</v>
      </c>
      <c r="E1026" s="33" t="s">
        <v>55</v>
      </c>
      <c r="F1026" s="33" t="s">
        <v>56</v>
      </c>
      <c r="G1026" s="33" t="s">
        <v>21</v>
      </c>
      <c r="H1026" s="35">
        <v>0.5</v>
      </c>
      <c r="I1026" s="36">
        <v>500</v>
      </c>
      <c r="J1026" s="37">
        <f t="shared" si="8"/>
        <v>250</v>
      </c>
      <c r="K1026" s="37">
        <f t="shared" si="9"/>
        <v>87.5</v>
      </c>
      <c r="L1026" s="38">
        <v>0.35</v>
      </c>
      <c r="N1026" s="44"/>
      <c r="O1026" s="45"/>
      <c r="P1026" s="39"/>
      <c r="Q1026" s="41"/>
    </row>
    <row r="1027" spans="1:17" ht="15.75" customHeight="1">
      <c r="A1027" s="33" t="s">
        <v>14</v>
      </c>
      <c r="B1027" s="33">
        <v>1185732</v>
      </c>
      <c r="C1027" s="34">
        <v>44265</v>
      </c>
      <c r="D1027" s="33" t="s">
        <v>33</v>
      </c>
      <c r="E1027" s="33" t="s">
        <v>55</v>
      </c>
      <c r="F1027" s="33" t="s">
        <v>56</v>
      </c>
      <c r="G1027" s="33" t="s">
        <v>22</v>
      </c>
      <c r="H1027" s="35">
        <v>0.4</v>
      </c>
      <c r="I1027" s="36">
        <v>1500</v>
      </c>
      <c r="J1027" s="37">
        <f t="shared" si="8"/>
        <v>600</v>
      </c>
      <c r="K1027" s="37">
        <f t="shared" si="9"/>
        <v>300</v>
      </c>
      <c r="L1027" s="38">
        <v>0.5</v>
      </c>
      <c r="N1027" s="44"/>
      <c r="O1027" s="45"/>
      <c r="P1027" s="39"/>
      <c r="Q1027" s="41"/>
    </row>
    <row r="1028" spans="1:17" ht="15.75" customHeight="1">
      <c r="A1028" s="33" t="s">
        <v>14</v>
      </c>
      <c r="B1028" s="33">
        <v>1185732</v>
      </c>
      <c r="C1028" s="34">
        <v>44297</v>
      </c>
      <c r="D1028" s="33" t="s">
        <v>33</v>
      </c>
      <c r="E1028" s="33" t="s">
        <v>55</v>
      </c>
      <c r="F1028" s="33" t="s">
        <v>56</v>
      </c>
      <c r="G1028" s="33" t="s">
        <v>17</v>
      </c>
      <c r="H1028" s="35">
        <v>0.4</v>
      </c>
      <c r="I1028" s="36">
        <v>3750</v>
      </c>
      <c r="J1028" s="37">
        <f t="shared" si="8"/>
        <v>1500</v>
      </c>
      <c r="K1028" s="37">
        <f t="shared" si="9"/>
        <v>600</v>
      </c>
      <c r="L1028" s="38">
        <v>0.4</v>
      </c>
      <c r="N1028" s="44"/>
      <c r="O1028" s="45"/>
      <c r="P1028" s="39"/>
      <c r="Q1028" s="41"/>
    </row>
    <row r="1029" spans="1:17" ht="15.75" customHeight="1">
      <c r="A1029" s="33" t="s">
        <v>14</v>
      </c>
      <c r="B1029" s="33">
        <v>1185732</v>
      </c>
      <c r="C1029" s="34">
        <v>44297</v>
      </c>
      <c r="D1029" s="33" t="s">
        <v>33</v>
      </c>
      <c r="E1029" s="33" t="s">
        <v>55</v>
      </c>
      <c r="F1029" s="33" t="s">
        <v>56</v>
      </c>
      <c r="G1029" s="33" t="s">
        <v>18</v>
      </c>
      <c r="H1029" s="35">
        <v>0.35000000000000003</v>
      </c>
      <c r="I1029" s="36">
        <v>750</v>
      </c>
      <c r="J1029" s="37">
        <f t="shared" si="8"/>
        <v>262.5</v>
      </c>
      <c r="K1029" s="37">
        <f t="shared" si="9"/>
        <v>91.875</v>
      </c>
      <c r="L1029" s="38">
        <v>0.35</v>
      </c>
      <c r="N1029" s="44"/>
      <c r="O1029" s="45"/>
      <c r="P1029" s="39"/>
      <c r="Q1029" s="41"/>
    </row>
    <row r="1030" spans="1:17" ht="15.75" customHeight="1">
      <c r="A1030" s="33" t="s">
        <v>14</v>
      </c>
      <c r="B1030" s="33">
        <v>1185732</v>
      </c>
      <c r="C1030" s="34">
        <v>44297</v>
      </c>
      <c r="D1030" s="33" t="s">
        <v>33</v>
      </c>
      <c r="E1030" s="33" t="s">
        <v>55</v>
      </c>
      <c r="F1030" s="33" t="s">
        <v>56</v>
      </c>
      <c r="G1030" s="33" t="s">
        <v>19</v>
      </c>
      <c r="H1030" s="35">
        <v>0.25000000000000006</v>
      </c>
      <c r="I1030" s="36">
        <v>750</v>
      </c>
      <c r="J1030" s="37">
        <f t="shared" si="8"/>
        <v>187.50000000000003</v>
      </c>
      <c r="K1030" s="37">
        <f t="shared" si="9"/>
        <v>65.625</v>
      </c>
      <c r="L1030" s="38">
        <v>0.35</v>
      </c>
      <c r="N1030" s="44"/>
      <c r="O1030" s="45"/>
      <c r="P1030" s="39"/>
      <c r="Q1030" s="41"/>
    </row>
    <row r="1031" spans="1:17" ht="15.75" customHeight="1">
      <c r="A1031" s="33" t="s">
        <v>14</v>
      </c>
      <c r="B1031" s="33">
        <v>1185732</v>
      </c>
      <c r="C1031" s="34">
        <v>44297</v>
      </c>
      <c r="D1031" s="33" t="s">
        <v>33</v>
      </c>
      <c r="E1031" s="33" t="s">
        <v>55</v>
      </c>
      <c r="F1031" s="33" t="s">
        <v>56</v>
      </c>
      <c r="G1031" s="33" t="s">
        <v>20</v>
      </c>
      <c r="H1031" s="35">
        <v>0.3</v>
      </c>
      <c r="I1031" s="36">
        <v>0</v>
      </c>
      <c r="J1031" s="37">
        <f t="shared" si="8"/>
        <v>0</v>
      </c>
      <c r="K1031" s="37">
        <f t="shared" si="9"/>
        <v>0</v>
      </c>
      <c r="L1031" s="38">
        <v>0.4</v>
      </c>
      <c r="N1031" s="44"/>
      <c r="O1031" s="45"/>
      <c r="P1031" s="39"/>
      <c r="Q1031" s="41"/>
    </row>
    <row r="1032" spans="1:17" ht="15.75" customHeight="1">
      <c r="A1032" s="33" t="s">
        <v>14</v>
      </c>
      <c r="B1032" s="33">
        <v>1185732</v>
      </c>
      <c r="C1032" s="34">
        <v>44297</v>
      </c>
      <c r="D1032" s="33" t="s">
        <v>33</v>
      </c>
      <c r="E1032" s="33" t="s">
        <v>55</v>
      </c>
      <c r="F1032" s="33" t="s">
        <v>56</v>
      </c>
      <c r="G1032" s="33" t="s">
        <v>21</v>
      </c>
      <c r="H1032" s="35">
        <v>0.45</v>
      </c>
      <c r="I1032" s="36">
        <v>250</v>
      </c>
      <c r="J1032" s="37">
        <f t="shared" si="8"/>
        <v>112.5</v>
      </c>
      <c r="K1032" s="37">
        <f t="shared" si="9"/>
        <v>39.375</v>
      </c>
      <c r="L1032" s="38">
        <v>0.35</v>
      </c>
      <c r="N1032" s="44"/>
      <c r="O1032" s="45"/>
      <c r="P1032" s="39"/>
      <c r="Q1032" s="41"/>
    </row>
    <row r="1033" spans="1:17" ht="15.75" customHeight="1">
      <c r="A1033" s="33" t="s">
        <v>14</v>
      </c>
      <c r="B1033" s="33">
        <v>1185732</v>
      </c>
      <c r="C1033" s="34">
        <v>44297</v>
      </c>
      <c r="D1033" s="33" t="s">
        <v>33</v>
      </c>
      <c r="E1033" s="33" t="s">
        <v>55</v>
      </c>
      <c r="F1033" s="33" t="s">
        <v>56</v>
      </c>
      <c r="G1033" s="33" t="s">
        <v>22</v>
      </c>
      <c r="H1033" s="35">
        <v>0.35000000000000003</v>
      </c>
      <c r="I1033" s="36">
        <v>1500</v>
      </c>
      <c r="J1033" s="37">
        <f t="shared" si="8"/>
        <v>525</v>
      </c>
      <c r="K1033" s="37">
        <f t="shared" si="9"/>
        <v>262.5</v>
      </c>
      <c r="L1033" s="38">
        <v>0.5</v>
      </c>
      <c r="N1033" s="44"/>
      <c r="O1033" s="45"/>
      <c r="P1033" s="39"/>
      <c r="Q1033" s="41"/>
    </row>
    <row r="1034" spans="1:17" ht="15.75" customHeight="1">
      <c r="A1034" s="33" t="s">
        <v>14</v>
      </c>
      <c r="B1034" s="33">
        <v>1185732</v>
      </c>
      <c r="C1034" s="34">
        <v>44328</v>
      </c>
      <c r="D1034" s="33" t="s">
        <v>33</v>
      </c>
      <c r="E1034" s="33" t="s">
        <v>55</v>
      </c>
      <c r="F1034" s="33" t="s">
        <v>56</v>
      </c>
      <c r="G1034" s="33" t="s">
        <v>17</v>
      </c>
      <c r="H1034" s="35">
        <v>0.45</v>
      </c>
      <c r="I1034" s="36">
        <v>4200</v>
      </c>
      <c r="J1034" s="37">
        <f t="shared" si="8"/>
        <v>1890</v>
      </c>
      <c r="K1034" s="37">
        <f t="shared" si="9"/>
        <v>756</v>
      </c>
      <c r="L1034" s="38">
        <v>0.4</v>
      </c>
      <c r="N1034" s="44"/>
      <c r="O1034" s="45"/>
      <c r="P1034" s="39"/>
      <c r="Q1034" s="41"/>
    </row>
    <row r="1035" spans="1:17" ht="15.75" customHeight="1">
      <c r="A1035" s="33" t="s">
        <v>14</v>
      </c>
      <c r="B1035" s="33">
        <v>1185732</v>
      </c>
      <c r="C1035" s="34">
        <v>44328</v>
      </c>
      <c r="D1035" s="33" t="s">
        <v>33</v>
      </c>
      <c r="E1035" s="33" t="s">
        <v>55</v>
      </c>
      <c r="F1035" s="33" t="s">
        <v>56</v>
      </c>
      <c r="G1035" s="33" t="s">
        <v>18</v>
      </c>
      <c r="H1035" s="35">
        <v>0.40000000000000008</v>
      </c>
      <c r="I1035" s="36">
        <v>1250</v>
      </c>
      <c r="J1035" s="37">
        <f t="shared" si="8"/>
        <v>500.00000000000011</v>
      </c>
      <c r="K1035" s="37">
        <f t="shared" si="9"/>
        <v>175.00000000000003</v>
      </c>
      <c r="L1035" s="38">
        <v>0.35</v>
      </c>
      <c r="N1035" s="44"/>
      <c r="O1035" s="45"/>
      <c r="P1035" s="39"/>
      <c r="Q1035" s="41"/>
    </row>
    <row r="1036" spans="1:17" ht="15.75" customHeight="1">
      <c r="A1036" s="33" t="s">
        <v>14</v>
      </c>
      <c r="B1036" s="33">
        <v>1185732</v>
      </c>
      <c r="C1036" s="34">
        <v>44328</v>
      </c>
      <c r="D1036" s="33" t="s">
        <v>33</v>
      </c>
      <c r="E1036" s="33" t="s">
        <v>55</v>
      </c>
      <c r="F1036" s="33" t="s">
        <v>56</v>
      </c>
      <c r="G1036" s="33" t="s">
        <v>19</v>
      </c>
      <c r="H1036" s="35">
        <v>0.35000000000000003</v>
      </c>
      <c r="I1036" s="36">
        <v>1000</v>
      </c>
      <c r="J1036" s="37">
        <f t="shared" si="8"/>
        <v>350.00000000000006</v>
      </c>
      <c r="K1036" s="37">
        <f t="shared" si="9"/>
        <v>122.50000000000001</v>
      </c>
      <c r="L1036" s="38">
        <v>0.35</v>
      </c>
      <c r="N1036" s="44"/>
      <c r="O1036" s="45"/>
      <c r="P1036" s="39"/>
      <c r="Q1036" s="41"/>
    </row>
    <row r="1037" spans="1:17" ht="15.75" customHeight="1">
      <c r="A1037" s="33" t="s">
        <v>14</v>
      </c>
      <c r="B1037" s="33">
        <v>1185732</v>
      </c>
      <c r="C1037" s="34">
        <v>44328</v>
      </c>
      <c r="D1037" s="33" t="s">
        <v>33</v>
      </c>
      <c r="E1037" s="33" t="s">
        <v>55</v>
      </c>
      <c r="F1037" s="33" t="s">
        <v>56</v>
      </c>
      <c r="G1037" s="33" t="s">
        <v>20</v>
      </c>
      <c r="H1037" s="35">
        <v>0.35000000000000003</v>
      </c>
      <c r="I1037" s="36">
        <v>250</v>
      </c>
      <c r="J1037" s="37">
        <f t="shared" si="8"/>
        <v>87.500000000000014</v>
      </c>
      <c r="K1037" s="37">
        <f t="shared" si="9"/>
        <v>35.000000000000007</v>
      </c>
      <c r="L1037" s="38">
        <v>0.4</v>
      </c>
      <c r="N1037" s="44"/>
      <c r="O1037" s="45"/>
      <c r="P1037" s="39"/>
      <c r="Q1037" s="41"/>
    </row>
    <row r="1038" spans="1:17" ht="15.75" customHeight="1">
      <c r="A1038" s="33" t="s">
        <v>14</v>
      </c>
      <c r="B1038" s="33">
        <v>1185732</v>
      </c>
      <c r="C1038" s="34">
        <v>44328</v>
      </c>
      <c r="D1038" s="33" t="s">
        <v>33</v>
      </c>
      <c r="E1038" s="33" t="s">
        <v>55</v>
      </c>
      <c r="F1038" s="33" t="s">
        <v>56</v>
      </c>
      <c r="G1038" s="33" t="s">
        <v>21</v>
      </c>
      <c r="H1038" s="35">
        <v>0.49999999999999994</v>
      </c>
      <c r="I1038" s="36">
        <v>500</v>
      </c>
      <c r="J1038" s="37">
        <f t="shared" si="8"/>
        <v>249.99999999999997</v>
      </c>
      <c r="K1038" s="37">
        <f t="shared" si="9"/>
        <v>87.499999999999986</v>
      </c>
      <c r="L1038" s="38">
        <v>0.35</v>
      </c>
      <c r="N1038" s="44"/>
      <c r="O1038" s="45"/>
      <c r="P1038" s="39"/>
      <c r="Q1038" s="41"/>
    </row>
    <row r="1039" spans="1:17" ht="15.75" customHeight="1">
      <c r="A1039" s="33" t="s">
        <v>14</v>
      </c>
      <c r="B1039" s="33">
        <v>1185732</v>
      </c>
      <c r="C1039" s="34">
        <v>44328</v>
      </c>
      <c r="D1039" s="33" t="s">
        <v>33</v>
      </c>
      <c r="E1039" s="33" t="s">
        <v>55</v>
      </c>
      <c r="F1039" s="33" t="s">
        <v>56</v>
      </c>
      <c r="G1039" s="33" t="s">
        <v>22</v>
      </c>
      <c r="H1039" s="35">
        <v>0.54999999999999993</v>
      </c>
      <c r="I1039" s="36">
        <v>1500</v>
      </c>
      <c r="J1039" s="37">
        <f t="shared" si="8"/>
        <v>824.99999999999989</v>
      </c>
      <c r="K1039" s="37">
        <f t="shared" si="9"/>
        <v>412.49999999999994</v>
      </c>
      <c r="L1039" s="38">
        <v>0.5</v>
      </c>
      <c r="N1039" s="44"/>
      <c r="O1039" s="45"/>
      <c r="P1039" s="39"/>
      <c r="Q1039" s="41"/>
    </row>
    <row r="1040" spans="1:17" ht="15.75" customHeight="1">
      <c r="A1040" s="33" t="s">
        <v>14</v>
      </c>
      <c r="B1040" s="33">
        <v>1185732</v>
      </c>
      <c r="C1040" s="34">
        <v>44358</v>
      </c>
      <c r="D1040" s="33" t="s">
        <v>33</v>
      </c>
      <c r="E1040" s="33" t="s">
        <v>55</v>
      </c>
      <c r="F1040" s="33" t="s">
        <v>56</v>
      </c>
      <c r="G1040" s="33" t="s">
        <v>17</v>
      </c>
      <c r="H1040" s="35">
        <v>0.4</v>
      </c>
      <c r="I1040" s="36">
        <v>4000</v>
      </c>
      <c r="J1040" s="37">
        <f t="shared" si="8"/>
        <v>1600</v>
      </c>
      <c r="K1040" s="37">
        <f t="shared" si="9"/>
        <v>640</v>
      </c>
      <c r="L1040" s="38">
        <v>0.4</v>
      </c>
      <c r="N1040" s="44"/>
      <c r="O1040" s="45"/>
      <c r="P1040" s="39"/>
      <c r="Q1040" s="41"/>
    </row>
    <row r="1041" spans="1:17" ht="15.75" customHeight="1">
      <c r="A1041" s="33" t="s">
        <v>14</v>
      </c>
      <c r="B1041" s="33">
        <v>1185732</v>
      </c>
      <c r="C1041" s="34">
        <v>44358</v>
      </c>
      <c r="D1041" s="33" t="s">
        <v>33</v>
      </c>
      <c r="E1041" s="33" t="s">
        <v>55</v>
      </c>
      <c r="F1041" s="33" t="s">
        <v>56</v>
      </c>
      <c r="G1041" s="33" t="s">
        <v>18</v>
      </c>
      <c r="H1041" s="35">
        <v>0.35000000000000009</v>
      </c>
      <c r="I1041" s="36">
        <v>1500</v>
      </c>
      <c r="J1041" s="37">
        <f t="shared" si="8"/>
        <v>525.00000000000011</v>
      </c>
      <c r="K1041" s="37">
        <f t="shared" si="9"/>
        <v>183.75000000000003</v>
      </c>
      <c r="L1041" s="38">
        <v>0.35</v>
      </c>
      <c r="N1041" s="44"/>
      <c r="O1041" s="45"/>
      <c r="P1041" s="39"/>
      <c r="Q1041" s="41"/>
    </row>
    <row r="1042" spans="1:17" ht="15.75" customHeight="1">
      <c r="A1042" s="33" t="s">
        <v>14</v>
      </c>
      <c r="B1042" s="33">
        <v>1185732</v>
      </c>
      <c r="C1042" s="34">
        <v>44358</v>
      </c>
      <c r="D1042" s="33" t="s">
        <v>33</v>
      </c>
      <c r="E1042" s="33" t="s">
        <v>55</v>
      </c>
      <c r="F1042" s="33" t="s">
        <v>56</v>
      </c>
      <c r="G1042" s="33" t="s">
        <v>19</v>
      </c>
      <c r="H1042" s="35">
        <v>0.30000000000000004</v>
      </c>
      <c r="I1042" s="36">
        <v>1750</v>
      </c>
      <c r="J1042" s="37">
        <f t="shared" si="8"/>
        <v>525.00000000000011</v>
      </c>
      <c r="K1042" s="37">
        <f t="shared" si="9"/>
        <v>183.75000000000003</v>
      </c>
      <c r="L1042" s="38">
        <v>0.35</v>
      </c>
      <c r="N1042" s="44"/>
      <c r="O1042" s="45"/>
      <c r="P1042" s="39"/>
      <c r="Q1042" s="41"/>
    </row>
    <row r="1043" spans="1:17" ht="15.75" customHeight="1">
      <c r="A1043" s="33" t="s">
        <v>14</v>
      </c>
      <c r="B1043" s="33">
        <v>1185732</v>
      </c>
      <c r="C1043" s="34">
        <v>44358</v>
      </c>
      <c r="D1043" s="33" t="s">
        <v>33</v>
      </c>
      <c r="E1043" s="33" t="s">
        <v>55</v>
      </c>
      <c r="F1043" s="33" t="s">
        <v>56</v>
      </c>
      <c r="G1043" s="33" t="s">
        <v>20</v>
      </c>
      <c r="H1043" s="35">
        <v>0.30000000000000004</v>
      </c>
      <c r="I1043" s="36">
        <v>1500</v>
      </c>
      <c r="J1043" s="37">
        <f t="shared" si="8"/>
        <v>450.00000000000006</v>
      </c>
      <c r="K1043" s="37">
        <f t="shared" si="9"/>
        <v>180.00000000000003</v>
      </c>
      <c r="L1043" s="38">
        <v>0.4</v>
      </c>
      <c r="N1043" s="44"/>
      <c r="O1043" s="45"/>
      <c r="P1043" s="39"/>
      <c r="Q1043" s="41"/>
    </row>
    <row r="1044" spans="1:17" ht="15.75" customHeight="1">
      <c r="A1044" s="33" t="s">
        <v>14</v>
      </c>
      <c r="B1044" s="33">
        <v>1185732</v>
      </c>
      <c r="C1044" s="34">
        <v>44358</v>
      </c>
      <c r="D1044" s="33" t="s">
        <v>33</v>
      </c>
      <c r="E1044" s="33" t="s">
        <v>55</v>
      </c>
      <c r="F1044" s="33" t="s">
        <v>56</v>
      </c>
      <c r="G1044" s="33" t="s">
        <v>21</v>
      </c>
      <c r="H1044" s="35">
        <v>0.45</v>
      </c>
      <c r="I1044" s="36">
        <v>1500</v>
      </c>
      <c r="J1044" s="37">
        <f t="shared" si="8"/>
        <v>675</v>
      </c>
      <c r="K1044" s="37">
        <f t="shared" si="9"/>
        <v>236.24999999999997</v>
      </c>
      <c r="L1044" s="38">
        <v>0.35</v>
      </c>
      <c r="N1044" s="44"/>
      <c r="O1044" s="45"/>
      <c r="P1044" s="39"/>
      <c r="Q1044" s="41"/>
    </row>
    <row r="1045" spans="1:17" ht="15.75" customHeight="1">
      <c r="A1045" s="33" t="s">
        <v>14</v>
      </c>
      <c r="B1045" s="33">
        <v>1185732</v>
      </c>
      <c r="C1045" s="34">
        <v>44358</v>
      </c>
      <c r="D1045" s="33" t="s">
        <v>33</v>
      </c>
      <c r="E1045" s="33" t="s">
        <v>55</v>
      </c>
      <c r="F1045" s="33" t="s">
        <v>56</v>
      </c>
      <c r="G1045" s="33" t="s">
        <v>22</v>
      </c>
      <c r="H1045" s="35">
        <v>0.5</v>
      </c>
      <c r="I1045" s="36">
        <v>3250</v>
      </c>
      <c r="J1045" s="37">
        <f t="shared" si="8"/>
        <v>1625</v>
      </c>
      <c r="K1045" s="37">
        <f t="shared" si="9"/>
        <v>812.5</v>
      </c>
      <c r="L1045" s="38">
        <v>0.5</v>
      </c>
      <c r="N1045" s="44"/>
      <c r="O1045" s="45"/>
      <c r="P1045" s="39"/>
      <c r="Q1045" s="41"/>
    </row>
    <row r="1046" spans="1:17" ht="15.75" customHeight="1">
      <c r="A1046" s="33" t="s">
        <v>14</v>
      </c>
      <c r="B1046" s="33">
        <v>1185732</v>
      </c>
      <c r="C1046" s="34">
        <v>44387</v>
      </c>
      <c r="D1046" s="33" t="s">
        <v>33</v>
      </c>
      <c r="E1046" s="33" t="s">
        <v>55</v>
      </c>
      <c r="F1046" s="33" t="s">
        <v>56</v>
      </c>
      <c r="G1046" s="33" t="s">
        <v>17</v>
      </c>
      <c r="H1046" s="35">
        <v>0.45</v>
      </c>
      <c r="I1046" s="36">
        <v>5500</v>
      </c>
      <c r="J1046" s="37">
        <f t="shared" si="8"/>
        <v>2475</v>
      </c>
      <c r="K1046" s="37">
        <f t="shared" si="9"/>
        <v>990</v>
      </c>
      <c r="L1046" s="38">
        <v>0.4</v>
      </c>
      <c r="N1046" s="44"/>
      <c r="O1046" s="45"/>
      <c r="P1046" s="39"/>
      <c r="Q1046" s="41"/>
    </row>
    <row r="1047" spans="1:17" ht="15.75" customHeight="1">
      <c r="A1047" s="33" t="s">
        <v>14</v>
      </c>
      <c r="B1047" s="33">
        <v>1185732</v>
      </c>
      <c r="C1047" s="34">
        <v>44387</v>
      </c>
      <c r="D1047" s="33" t="s">
        <v>33</v>
      </c>
      <c r="E1047" s="33" t="s">
        <v>55</v>
      </c>
      <c r="F1047" s="33" t="s">
        <v>56</v>
      </c>
      <c r="G1047" s="33" t="s">
        <v>18</v>
      </c>
      <c r="H1047" s="35">
        <v>0.40000000000000008</v>
      </c>
      <c r="I1047" s="36">
        <v>3000</v>
      </c>
      <c r="J1047" s="37">
        <f t="shared" si="8"/>
        <v>1200.0000000000002</v>
      </c>
      <c r="K1047" s="37">
        <f t="shared" si="9"/>
        <v>420.00000000000006</v>
      </c>
      <c r="L1047" s="38">
        <v>0.35</v>
      </c>
      <c r="N1047" s="44"/>
      <c r="O1047" s="45"/>
      <c r="P1047" s="39"/>
      <c r="Q1047" s="41"/>
    </row>
    <row r="1048" spans="1:17" ht="15.75" customHeight="1">
      <c r="A1048" s="33" t="s">
        <v>14</v>
      </c>
      <c r="B1048" s="33">
        <v>1185732</v>
      </c>
      <c r="C1048" s="34">
        <v>44387</v>
      </c>
      <c r="D1048" s="33" t="s">
        <v>33</v>
      </c>
      <c r="E1048" s="33" t="s">
        <v>55</v>
      </c>
      <c r="F1048" s="33" t="s">
        <v>56</v>
      </c>
      <c r="G1048" s="33" t="s">
        <v>19</v>
      </c>
      <c r="H1048" s="35">
        <v>0.35000000000000003</v>
      </c>
      <c r="I1048" s="36">
        <v>2250</v>
      </c>
      <c r="J1048" s="37">
        <f t="shared" si="8"/>
        <v>787.50000000000011</v>
      </c>
      <c r="K1048" s="37">
        <f t="shared" si="9"/>
        <v>275.625</v>
      </c>
      <c r="L1048" s="38">
        <v>0.35</v>
      </c>
      <c r="N1048" s="44"/>
      <c r="O1048" s="45"/>
      <c r="P1048" s="39"/>
      <c r="Q1048" s="41"/>
    </row>
    <row r="1049" spans="1:17" ht="15.75" customHeight="1">
      <c r="A1049" s="33" t="s">
        <v>14</v>
      </c>
      <c r="B1049" s="33">
        <v>1185732</v>
      </c>
      <c r="C1049" s="34">
        <v>44387</v>
      </c>
      <c r="D1049" s="33" t="s">
        <v>33</v>
      </c>
      <c r="E1049" s="33" t="s">
        <v>55</v>
      </c>
      <c r="F1049" s="33" t="s">
        <v>56</v>
      </c>
      <c r="G1049" s="33" t="s">
        <v>20</v>
      </c>
      <c r="H1049" s="35">
        <v>0.35000000000000003</v>
      </c>
      <c r="I1049" s="36">
        <v>1750</v>
      </c>
      <c r="J1049" s="37">
        <f t="shared" si="8"/>
        <v>612.50000000000011</v>
      </c>
      <c r="K1049" s="37">
        <f t="shared" si="9"/>
        <v>245.00000000000006</v>
      </c>
      <c r="L1049" s="38">
        <v>0.4</v>
      </c>
      <c r="N1049" s="44"/>
      <c r="O1049" s="45"/>
      <c r="P1049" s="39"/>
      <c r="Q1049" s="41"/>
    </row>
    <row r="1050" spans="1:17" ht="15.75" customHeight="1">
      <c r="A1050" s="33" t="s">
        <v>14</v>
      </c>
      <c r="B1050" s="33">
        <v>1185732</v>
      </c>
      <c r="C1050" s="34">
        <v>44387</v>
      </c>
      <c r="D1050" s="33" t="s">
        <v>33</v>
      </c>
      <c r="E1050" s="33" t="s">
        <v>55</v>
      </c>
      <c r="F1050" s="33" t="s">
        <v>56</v>
      </c>
      <c r="G1050" s="33" t="s">
        <v>21</v>
      </c>
      <c r="H1050" s="35">
        <v>0.45</v>
      </c>
      <c r="I1050" s="36">
        <v>1750</v>
      </c>
      <c r="J1050" s="37">
        <f t="shared" si="8"/>
        <v>787.5</v>
      </c>
      <c r="K1050" s="37">
        <f t="shared" si="9"/>
        <v>275.625</v>
      </c>
      <c r="L1050" s="38">
        <v>0.35</v>
      </c>
      <c r="N1050" s="44"/>
      <c r="O1050" s="45"/>
      <c r="P1050" s="39"/>
      <c r="Q1050" s="41"/>
    </row>
    <row r="1051" spans="1:17" ht="15.75" customHeight="1">
      <c r="A1051" s="33" t="s">
        <v>14</v>
      </c>
      <c r="B1051" s="33">
        <v>1185732</v>
      </c>
      <c r="C1051" s="34">
        <v>44387</v>
      </c>
      <c r="D1051" s="33" t="s">
        <v>33</v>
      </c>
      <c r="E1051" s="33" t="s">
        <v>55</v>
      </c>
      <c r="F1051" s="33" t="s">
        <v>56</v>
      </c>
      <c r="G1051" s="33" t="s">
        <v>22</v>
      </c>
      <c r="H1051" s="35">
        <v>0.5</v>
      </c>
      <c r="I1051" s="36">
        <v>3500</v>
      </c>
      <c r="J1051" s="37">
        <f t="shared" si="8"/>
        <v>1750</v>
      </c>
      <c r="K1051" s="37">
        <f t="shared" si="9"/>
        <v>875</v>
      </c>
      <c r="L1051" s="38">
        <v>0.5</v>
      </c>
      <c r="N1051" s="44"/>
      <c r="O1051" s="45"/>
      <c r="P1051" s="39"/>
      <c r="Q1051" s="41"/>
    </row>
    <row r="1052" spans="1:17" ht="15.75" customHeight="1">
      <c r="A1052" s="33" t="s">
        <v>14</v>
      </c>
      <c r="B1052" s="33">
        <v>1185732</v>
      </c>
      <c r="C1052" s="34">
        <v>44419</v>
      </c>
      <c r="D1052" s="33" t="s">
        <v>33</v>
      </c>
      <c r="E1052" s="33" t="s">
        <v>55</v>
      </c>
      <c r="F1052" s="33" t="s">
        <v>56</v>
      </c>
      <c r="G1052" s="33" t="s">
        <v>17</v>
      </c>
      <c r="H1052" s="35">
        <v>0.45</v>
      </c>
      <c r="I1052" s="36">
        <v>5000</v>
      </c>
      <c r="J1052" s="37">
        <f t="shared" si="8"/>
        <v>2250</v>
      </c>
      <c r="K1052" s="37">
        <f t="shared" si="9"/>
        <v>900</v>
      </c>
      <c r="L1052" s="38">
        <v>0.4</v>
      </c>
      <c r="N1052" s="44"/>
      <c r="O1052" s="45"/>
      <c r="P1052" s="39"/>
      <c r="Q1052" s="41"/>
    </row>
    <row r="1053" spans="1:17" ht="15.75" customHeight="1">
      <c r="A1053" s="33" t="s">
        <v>14</v>
      </c>
      <c r="B1053" s="33">
        <v>1185732</v>
      </c>
      <c r="C1053" s="34">
        <v>44419</v>
      </c>
      <c r="D1053" s="33" t="s">
        <v>33</v>
      </c>
      <c r="E1053" s="33" t="s">
        <v>55</v>
      </c>
      <c r="F1053" s="33" t="s">
        <v>56</v>
      </c>
      <c r="G1053" s="33" t="s">
        <v>18</v>
      </c>
      <c r="H1053" s="35">
        <v>0.45000000000000007</v>
      </c>
      <c r="I1053" s="36">
        <v>2750</v>
      </c>
      <c r="J1053" s="37">
        <f t="shared" si="8"/>
        <v>1237.5000000000002</v>
      </c>
      <c r="K1053" s="37">
        <f t="shared" si="9"/>
        <v>433.12500000000006</v>
      </c>
      <c r="L1053" s="38">
        <v>0.35</v>
      </c>
      <c r="N1053" s="44"/>
      <c r="O1053" s="45"/>
      <c r="P1053" s="39"/>
      <c r="Q1053" s="41"/>
    </row>
    <row r="1054" spans="1:17" ht="15.75" customHeight="1">
      <c r="A1054" s="33" t="s">
        <v>14</v>
      </c>
      <c r="B1054" s="33">
        <v>1185732</v>
      </c>
      <c r="C1054" s="34">
        <v>44419</v>
      </c>
      <c r="D1054" s="33" t="s">
        <v>33</v>
      </c>
      <c r="E1054" s="33" t="s">
        <v>55</v>
      </c>
      <c r="F1054" s="33" t="s">
        <v>56</v>
      </c>
      <c r="G1054" s="33" t="s">
        <v>19</v>
      </c>
      <c r="H1054" s="35">
        <v>0.4</v>
      </c>
      <c r="I1054" s="36">
        <v>2000</v>
      </c>
      <c r="J1054" s="37">
        <f t="shared" si="8"/>
        <v>800</v>
      </c>
      <c r="K1054" s="37">
        <f t="shared" si="9"/>
        <v>280</v>
      </c>
      <c r="L1054" s="38">
        <v>0.35</v>
      </c>
      <c r="N1054" s="44"/>
      <c r="O1054" s="45"/>
      <c r="P1054" s="39"/>
      <c r="Q1054" s="41"/>
    </row>
    <row r="1055" spans="1:17" ht="15.75" customHeight="1">
      <c r="A1055" s="33" t="s">
        <v>14</v>
      </c>
      <c r="B1055" s="33">
        <v>1185732</v>
      </c>
      <c r="C1055" s="34">
        <v>44419</v>
      </c>
      <c r="D1055" s="33" t="s">
        <v>33</v>
      </c>
      <c r="E1055" s="33" t="s">
        <v>55</v>
      </c>
      <c r="F1055" s="33" t="s">
        <v>56</v>
      </c>
      <c r="G1055" s="33" t="s">
        <v>20</v>
      </c>
      <c r="H1055" s="35">
        <v>0.30000000000000004</v>
      </c>
      <c r="I1055" s="36">
        <v>1250</v>
      </c>
      <c r="J1055" s="37">
        <f t="shared" si="8"/>
        <v>375.00000000000006</v>
      </c>
      <c r="K1055" s="37">
        <f t="shared" si="9"/>
        <v>150.00000000000003</v>
      </c>
      <c r="L1055" s="38">
        <v>0.4</v>
      </c>
      <c r="N1055" s="44"/>
      <c r="O1055" s="45"/>
      <c r="P1055" s="39"/>
      <c r="Q1055" s="41"/>
    </row>
    <row r="1056" spans="1:17" ht="15.75" customHeight="1">
      <c r="A1056" s="33" t="s">
        <v>14</v>
      </c>
      <c r="B1056" s="33">
        <v>1185732</v>
      </c>
      <c r="C1056" s="34">
        <v>44419</v>
      </c>
      <c r="D1056" s="33" t="s">
        <v>33</v>
      </c>
      <c r="E1056" s="33" t="s">
        <v>55</v>
      </c>
      <c r="F1056" s="33" t="s">
        <v>56</v>
      </c>
      <c r="G1056" s="33" t="s">
        <v>21</v>
      </c>
      <c r="H1056" s="35">
        <v>0.4</v>
      </c>
      <c r="I1056" s="36">
        <v>1000</v>
      </c>
      <c r="J1056" s="37">
        <f t="shared" si="8"/>
        <v>400</v>
      </c>
      <c r="K1056" s="37">
        <f t="shared" si="9"/>
        <v>140</v>
      </c>
      <c r="L1056" s="38">
        <v>0.35</v>
      </c>
      <c r="N1056" s="44"/>
      <c r="O1056" s="45"/>
      <c r="P1056" s="39"/>
      <c r="Q1056" s="41"/>
    </row>
    <row r="1057" spans="1:17" ht="15.75" customHeight="1">
      <c r="A1057" s="33" t="s">
        <v>14</v>
      </c>
      <c r="B1057" s="33">
        <v>1185732</v>
      </c>
      <c r="C1057" s="34">
        <v>44419</v>
      </c>
      <c r="D1057" s="33" t="s">
        <v>33</v>
      </c>
      <c r="E1057" s="33" t="s">
        <v>55</v>
      </c>
      <c r="F1057" s="33" t="s">
        <v>56</v>
      </c>
      <c r="G1057" s="33" t="s">
        <v>22</v>
      </c>
      <c r="H1057" s="35">
        <v>0.45</v>
      </c>
      <c r="I1057" s="36">
        <v>2750</v>
      </c>
      <c r="J1057" s="37">
        <f t="shared" si="8"/>
        <v>1237.5</v>
      </c>
      <c r="K1057" s="37">
        <f t="shared" si="9"/>
        <v>618.75</v>
      </c>
      <c r="L1057" s="38">
        <v>0.5</v>
      </c>
      <c r="N1057" s="44"/>
      <c r="O1057" s="45"/>
      <c r="P1057" s="39"/>
      <c r="Q1057" s="41"/>
    </row>
    <row r="1058" spans="1:17" ht="15.75" customHeight="1">
      <c r="A1058" s="33" t="s">
        <v>14</v>
      </c>
      <c r="B1058" s="33">
        <v>1185732</v>
      </c>
      <c r="C1058" s="34">
        <v>44451</v>
      </c>
      <c r="D1058" s="33" t="s">
        <v>33</v>
      </c>
      <c r="E1058" s="33" t="s">
        <v>55</v>
      </c>
      <c r="F1058" s="33" t="s">
        <v>56</v>
      </c>
      <c r="G1058" s="33" t="s">
        <v>17</v>
      </c>
      <c r="H1058" s="35">
        <v>0.4</v>
      </c>
      <c r="I1058" s="36">
        <v>4000</v>
      </c>
      <c r="J1058" s="37">
        <f t="shared" si="8"/>
        <v>1600</v>
      </c>
      <c r="K1058" s="37">
        <f t="shared" si="9"/>
        <v>640</v>
      </c>
      <c r="L1058" s="38">
        <v>0.4</v>
      </c>
      <c r="N1058" s="44"/>
      <c r="O1058" s="45"/>
      <c r="P1058" s="39"/>
      <c r="Q1058" s="41"/>
    </row>
    <row r="1059" spans="1:17" ht="15.75" customHeight="1">
      <c r="A1059" s="33" t="s">
        <v>14</v>
      </c>
      <c r="B1059" s="33">
        <v>1185732</v>
      </c>
      <c r="C1059" s="34">
        <v>44451</v>
      </c>
      <c r="D1059" s="33" t="s">
        <v>33</v>
      </c>
      <c r="E1059" s="33" t="s">
        <v>55</v>
      </c>
      <c r="F1059" s="33" t="s">
        <v>56</v>
      </c>
      <c r="G1059" s="33" t="s">
        <v>18</v>
      </c>
      <c r="H1059" s="35">
        <v>0.35000000000000009</v>
      </c>
      <c r="I1059" s="36">
        <v>2000</v>
      </c>
      <c r="J1059" s="37">
        <f t="shared" si="8"/>
        <v>700.00000000000023</v>
      </c>
      <c r="K1059" s="37">
        <f t="shared" si="9"/>
        <v>245.00000000000006</v>
      </c>
      <c r="L1059" s="38">
        <v>0.35</v>
      </c>
      <c r="N1059" s="44"/>
      <c r="O1059" s="45"/>
      <c r="P1059" s="39"/>
      <c r="Q1059" s="41"/>
    </row>
    <row r="1060" spans="1:17" ht="15.75" customHeight="1">
      <c r="A1060" s="33" t="s">
        <v>14</v>
      </c>
      <c r="B1060" s="33">
        <v>1185732</v>
      </c>
      <c r="C1060" s="34">
        <v>44451</v>
      </c>
      <c r="D1060" s="33" t="s">
        <v>33</v>
      </c>
      <c r="E1060" s="33" t="s">
        <v>55</v>
      </c>
      <c r="F1060" s="33" t="s">
        <v>56</v>
      </c>
      <c r="G1060" s="33" t="s">
        <v>19</v>
      </c>
      <c r="H1060" s="35">
        <v>0.2</v>
      </c>
      <c r="I1060" s="36">
        <v>1000</v>
      </c>
      <c r="J1060" s="37">
        <f t="shared" si="8"/>
        <v>200</v>
      </c>
      <c r="K1060" s="37">
        <f t="shared" si="9"/>
        <v>70</v>
      </c>
      <c r="L1060" s="38">
        <v>0.35</v>
      </c>
      <c r="N1060" s="44"/>
      <c r="O1060" s="45"/>
      <c r="P1060" s="39"/>
      <c r="Q1060" s="41"/>
    </row>
    <row r="1061" spans="1:17" ht="15.75" customHeight="1">
      <c r="A1061" s="33" t="s">
        <v>14</v>
      </c>
      <c r="B1061" s="33">
        <v>1185732</v>
      </c>
      <c r="C1061" s="34">
        <v>44451</v>
      </c>
      <c r="D1061" s="33" t="s">
        <v>33</v>
      </c>
      <c r="E1061" s="33" t="s">
        <v>55</v>
      </c>
      <c r="F1061" s="33" t="s">
        <v>56</v>
      </c>
      <c r="G1061" s="33" t="s">
        <v>20</v>
      </c>
      <c r="H1061" s="35">
        <v>0.2</v>
      </c>
      <c r="I1061" s="36">
        <v>750</v>
      </c>
      <c r="J1061" s="37">
        <f t="shared" si="8"/>
        <v>150</v>
      </c>
      <c r="K1061" s="37">
        <f t="shared" si="9"/>
        <v>60</v>
      </c>
      <c r="L1061" s="38">
        <v>0.4</v>
      </c>
      <c r="N1061" s="44"/>
      <c r="O1061" s="45"/>
      <c r="P1061" s="39"/>
      <c r="Q1061" s="41"/>
    </row>
    <row r="1062" spans="1:17" ht="15.75" customHeight="1">
      <c r="A1062" s="33" t="s">
        <v>14</v>
      </c>
      <c r="B1062" s="33">
        <v>1185732</v>
      </c>
      <c r="C1062" s="34">
        <v>44451</v>
      </c>
      <c r="D1062" s="33" t="s">
        <v>33</v>
      </c>
      <c r="E1062" s="33" t="s">
        <v>55</v>
      </c>
      <c r="F1062" s="33" t="s">
        <v>56</v>
      </c>
      <c r="G1062" s="33" t="s">
        <v>21</v>
      </c>
      <c r="H1062" s="35">
        <v>0.3</v>
      </c>
      <c r="I1062" s="36">
        <v>750</v>
      </c>
      <c r="J1062" s="37">
        <f t="shared" si="8"/>
        <v>225</v>
      </c>
      <c r="K1062" s="37">
        <f t="shared" si="9"/>
        <v>78.75</v>
      </c>
      <c r="L1062" s="38">
        <v>0.35</v>
      </c>
      <c r="N1062" s="44"/>
      <c r="O1062" s="45"/>
      <c r="P1062" s="39"/>
      <c r="Q1062" s="41"/>
    </row>
    <row r="1063" spans="1:17" ht="15.75" customHeight="1">
      <c r="A1063" s="33" t="s">
        <v>14</v>
      </c>
      <c r="B1063" s="33">
        <v>1185732</v>
      </c>
      <c r="C1063" s="34">
        <v>44451</v>
      </c>
      <c r="D1063" s="33" t="s">
        <v>33</v>
      </c>
      <c r="E1063" s="33" t="s">
        <v>55</v>
      </c>
      <c r="F1063" s="33" t="s">
        <v>56</v>
      </c>
      <c r="G1063" s="33" t="s">
        <v>22</v>
      </c>
      <c r="H1063" s="35">
        <v>0.35000000000000003</v>
      </c>
      <c r="I1063" s="36">
        <v>1500</v>
      </c>
      <c r="J1063" s="37">
        <f t="shared" si="8"/>
        <v>525</v>
      </c>
      <c r="K1063" s="37">
        <f t="shared" si="9"/>
        <v>262.5</v>
      </c>
      <c r="L1063" s="38">
        <v>0.5</v>
      </c>
      <c r="N1063" s="44"/>
      <c r="O1063" s="45"/>
      <c r="P1063" s="39"/>
      <c r="Q1063" s="41"/>
    </row>
    <row r="1064" spans="1:17" ht="15.75" customHeight="1">
      <c r="A1064" s="33" t="s">
        <v>14</v>
      </c>
      <c r="B1064" s="33">
        <v>1185732</v>
      </c>
      <c r="C1064" s="34">
        <v>44480</v>
      </c>
      <c r="D1064" s="33" t="s">
        <v>33</v>
      </c>
      <c r="E1064" s="33" t="s">
        <v>55</v>
      </c>
      <c r="F1064" s="33" t="s">
        <v>56</v>
      </c>
      <c r="G1064" s="33" t="s">
        <v>17</v>
      </c>
      <c r="H1064" s="35">
        <v>0.39999999999999997</v>
      </c>
      <c r="I1064" s="36">
        <v>3250</v>
      </c>
      <c r="J1064" s="37">
        <f t="shared" si="8"/>
        <v>1300</v>
      </c>
      <c r="K1064" s="37">
        <f t="shared" si="9"/>
        <v>520</v>
      </c>
      <c r="L1064" s="38">
        <v>0.4</v>
      </c>
      <c r="N1064" s="44"/>
      <c r="O1064" s="45"/>
      <c r="P1064" s="39"/>
      <c r="Q1064" s="41"/>
    </row>
    <row r="1065" spans="1:17" ht="15.75" customHeight="1">
      <c r="A1065" s="33" t="s">
        <v>14</v>
      </c>
      <c r="B1065" s="33">
        <v>1185732</v>
      </c>
      <c r="C1065" s="34">
        <v>44480</v>
      </c>
      <c r="D1065" s="33" t="s">
        <v>33</v>
      </c>
      <c r="E1065" s="33" t="s">
        <v>55</v>
      </c>
      <c r="F1065" s="33" t="s">
        <v>56</v>
      </c>
      <c r="G1065" s="33" t="s">
        <v>18</v>
      </c>
      <c r="H1065" s="35">
        <v>0.3</v>
      </c>
      <c r="I1065" s="36">
        <v>1500</v>
      </c>
      <c r="J1065" s="37">
        <f t="shared" si="8"/>
        <v>450</v>
      </c>
      <c r="K1065" s="37">
        <f t="shared" si="9"/>
        <v>157.5</v>
      </c>
      <c r="L1065" s="38">
        <v>0.35</v>
      </c>
      <c r="N1065" s="44"/>
      <c r="O1065" s="45"/>
      <c r="P1065" s="39"/>
      <c r="Q1065" s="41"/>
    </row>
    <row r="1066" spans="1:17" ht="15.75" customHeight="1">
      <c r="A1066" s="33" t="s">
        <v>14</v>
      </c>
      <c r="B1066" s="33">
        <v>1185732</v>
      </c>
      <c r="C1066" s="34">
        <v>44480</v>
      </c>
      <c r="D1066" s="33" t="s">
        <v>33</v>
      </c>
      <c r="E1066" s="33" t="s">
        <v>55</v>
      </c>
      <c r="F1066" s="33" t="s">
        <v>56</v>
      </c>
      <c r="G1066" s="33" t="s">
        <v>19</v>
      </c>
      <c r="H1066" s="35">
        <v>0.3</v>
      </c>
      <c r="I1066" s="36">
        <v>500</v>
      </c>
      <c r="J1066" s="37">
        <f t="shared" si="8"/>
        <v>150</v>
      </c>
      <c r="K1066" s="37">
        <f t="shared" si="9"/>
        <v>52.5</v>
      </c>
      <c r="L1066" s="38">
        <v>0.35</v>
      </c>
      <c r="N1066" s="44"/>
      <c r="O1066" s="45"/>
      <c r="P1066" s="39"/>
      <c r="Q1066" s="41"/>
    </row>
    <row r="1067" spans="1:17" ht="15.75" customHeight="1">
      <c r="A1067" s="33" t="s">
        <v>14</v>
      </c>
      <c r="B1067" s="33">
        <v>1185732</v>
      </c>
      <c r="C1067" s="34">
        <v>44480</v>
      </c>
      <c r="D1067" s="33" t="s">
        <v>33</v>
      </c>
      <c r="E1067" s="33" t="s">
        <v>55</v>
      </c>
      <c r="F1067" s="33" t="s">
        <v>56</v>
      </c>
      <c r="G1067" s="33" t="s">
        <v>20</v>
      </c>
      <c r="H1067" s="35">
        <v>0.3</v>
      </c>
      <c r="I1067" s="36">
        <v>250</v>
      </c>
      <c r="J1067" s="37">
        <f t="shared" si="8"/>
        <v>75</v>
      </c>
      <c r="K1067" s="37">
        <f t="shared" si="9"/>
        <v>30</v>
      </c>
      <c r="L1067" s="38">
        <v>0.4</v>
      </c>
      <c r="N1067" s="44"/>
      <c r="O1067" s="45"/>
      <c r="P1067" s="39"/>
      <c r="Q1067" s="41"/>
    </row>
    <row r="1068" spans="1:17" ht="15.75" customHeight="1">
      <c r="A1068" s="33" t="s">
        <v>14</v>
      </c>
      <c r="B1068" s="33">
        <v>1185732</v>
      </c>
      <c r="C1068" s="34">
        <v>44480</v>
      </c>
      <c r="D1068" s="33" t="s">
        <v>33</v>
      </c>
      <c r="E1068" s="33" t="s">
        <v>55</v>
      </c>
      <c r="F1068" s="33" t="s">
        <v>56</v>
      </c>
      <c r="G1068" s="33" t="s">
        <v>21</v>
      </c>
      <c r="H1068" s="35">
        <v>0.39999999999999997</v>
      </c>
      <c r="I1068" s="36">
        <v>250</v>
      </c>
      <c r="J1068" s="37">
        <f t="shared" si="8"/>
        <v>99.999999999999986</v>
      </c>
      <c r="K1068" s="37">
        <f t="shared" si="9"/>
        <v>34.999999999999993</v>
      </c>
      <c r="L1068" s="38">
        <v>0.35</v>
      </c>
      <c r="N1068" s="44"/>
      <c r="O1068" s="45"/>
      <c r="P1068" s="39"/>
      <c r="Q1068" s="41"/>
    </row>
    <row r="1069" spans="1:17" ht="15.75" customHeight="1">
      <c r="A1069" s="33" t="s">
        <v>14</v>
      </c>
      <c r="B1069" s="33">
        <v>1185732</v>
      </c>
      <c r="C1069" s="34">
        <v>44480</v>
      </c>
      <c r="D1069" s="33" t="s">
        <v>33</v>
      </c>
      <c r="E1069" s="33" t="s">
        <v>55</v>
      </c>
      <c r="F1069" s="33" t="s">
        <v>56</v>
      </c>
      <c r="G1069" s="33" t="s">
        <v>22</v>
      </c>
      <c r="H1069" s="35">
        <v>0.4499999999999999</v>
      </c>
      <c r="I1069" s="36">
        <v>1500</v>
      </c>
      <c r="J1069" s="37">
        <f t="shared" si="8"/>
        <v>674.99999999999989</v>
      </c>
      <c r="K1069" s="37">
        <f t="shared" si="9"/>
        <v>337.49999999999994</v>
      </c>
      <c r="L1069" s="38">
        <v>0.5</v>
      </c>
      <c r="N1069" s="44"/>
      <c r="O1069" s="45"/>
      <c r="P1069" s="39"/>
      <c r="Q1069" s="41"/>
    </row>
    <row r="1070" spans="1:17" ht="15.75" customHeight="1">
      <c r="A1070" s="33" t="s">
        <v>14</v>
      </c>
      <c r="B1070" s="33">
        <v>1185732</v>
      </c>
      <c r="C1070" s="34">
        <v>44511</v>
      </c>
      <c r="D1070" s="33" t="s">
        <v>33</v>
      </c>
      <c r="E1070" s="33" t="s">
        <v>55</v>
      </c>
      <c r="F1070" s="33" t="s">
        <v>56</v>
      </c>
      <c r="G1070" s="33" t="s">
        <v>17</v>
      </c>
      <c r="H1070" s="35">
        <v>0.4</v>
      </c>
      <c r="I1070" s="36">
        <v>3000</v>
      </c>
      <c r="J1070" s="37">
        <f t="shared" si="8"/>
        <v>1200</v>
      </c>
      <c r="K1070" s="37">
        <f t="shared" si="9"/>
        <v>480</v>
      </c>
      <c r="L1070" s="38">
        <v>0.4</v>
      </c>
      <c r="N1070" s="44"/>
      <c r="O1070" s="45"/>
      <c r="P1070" s="39"/>
      <c r="Q1070" s="41"/>
    </row>
    <row r="1071" spans="1:17" ht="15.75" customHeight="1">
      <c r="A1071" s="33" t="s">
        <v>14</v>
      </c>
      <c r="B1071" s="33">
        <v>1185732</v>
      </c>
      <c r="C1071" s="34">
        <v>44511</v>
      </c>
      <c r="D1071" s="33" t="s">
        <v>33</v>
      </c>
      <c r="E1071" s="33" t="s">
        <v>55</v>
      </c>
      <c r="F1071" s="33" t="s">
        <v>56</v>
      </c>
      <c r="G1071" s="33" t="s">
        <v>18</v>
      </c>
      <c r="H1071" s="35">
        <v>0.30000000000000004</v>
      </c>
      <c r="I1071" s="36">
        <v>1500</v>
      </c>
      <c r="J1071" s="37">
        <f t="shared" si="8"/>
        <v>450.00000000000006</v>
      </c>
      <c r="K1071" s="37">
        <f t="shared" si="9"/>
        <v>157.5</v>
      </c>
      <c r="L1071" s="38">
        <v>0.35</v>
      </c>
      <c r="N1071" s="44"/>
      <c r="O1071" s="45"/>
      <c r="P1071" s="39"/>
      <c r="Q1071" s="41"/>
    </row>
    <row r="1072" spans="1:17" ht="15.75" customHeight="1">
      <c r="A1072" s="33" t="s">
        <v>14</v>
      </c>
      <c r="B1072" s="33">
        <v>1185732</v>
      </c>
      <c r="C1072" s="34">
        <v>44511</v>
      </c>
      <c r="D1072" s="33" t="s">
        <v>33</v>
      </c>
      <c r="E1072" s="33" t="s">
        <v>55</v>
      </c>
      <c r="F1072" s="33" t="s">
        <v>56</v>
      </c>
      <c r="G1072" s="33" t="s">
        <v>19</v>
      </c>
      <c r="H1072" s="35">
        <v>0.30000000000000004</v>
      </c>
      <c r="I1072" s="36">
        <v>950</v>
      </c>
      <c r="J1072" s="37">
        <f t="shared" si="8"/>
        <v>285.00000000000006</v>
      </c>
      <c r="K1072" s="37">
        <f t="shared" si="9"/>
        <v>99.750000000000014</v>
      </c>
      <c r="L1072" s="38">
        <v>0.35</v>
      </c>
      <c r="N1072" s="44"/>
      <c r="O1072" s="45"/>
      <c r="P1072" s="39"/>
      <c r="Q1072" s="41"/>
    </row>
    <row r="1073" spans="1:17" ht="15.75" customHeight="1">
      <c r="A1073" s="33" t="s">
        <v>14</v>
      </c>
      <c r="B1073" s="33">
        <v>1185732</v>
      </c>
      <c r="C1073" s="34">
        <v>44511</v>
      </c>
      <c r="D1073" s="33" t="s">
        <v>33</v>
      </c>
      <c r="E1073" s="33" t="s">
        <v>55</v>
      </c>
      <c r="F1073" s="33" t="s">
        <v>56</v>
      </c>
      <c r="G1073" s="33" t="s">
        <v>20</v>
      </c>
      <c r="H1073" s="35">
        <v>0.30000000000000004</v>
      </c>
      <c r="I1073" s="36">
        <v>1250</v>
      </c>
      <c r="J1073" s="37">
        <f t="shared" si="8"/>
        <v>375.00000000000006</v>
      </c>
      <c r="K1073" s="37">
        <f t="shared" si="9"/>
        <v>150.00000000000003</v>
      </c>
      <c r="L1073" s="38">
        <v>0.4</v>
      </c>
      <c r="N1073" s="44"/>
      <c r="O1073" s="45"/>
      <c r="P1073" s="39"/>
      <c r="Q1073" s="41"/>
    </row>
    <row r="1074" spans="1:17" ht="15.75" customHeight="1">
      <c r="A1074" s="33" t="s">
        <v>14</v>
      </c>
      <c r="B1074" s="33">
        <v>1185732</v>
      </c>
      <c r="C1074" s="34">
        <v>44511</v>
      </c>
      <c r="D1074" s="33" t="s">
        <v>33</v>
      </c>
      <c r="E1074" s="33" t="s">
        <v>55</v>
      </c>
      <c r="F1074" s="33" t="s">
        <v>56</v>
      </c>
      <c r="G1074" s="33" t="s">
        <v>21</v>
      </c>
      <c r="H1074" s="35">
        <v>0.49999999999999994</v>
      </c>
      <c r="I1074" s="36">
        <v>1000</v>
      </c>
      <c r="J1074" s="37">
        <f t="shared" si="8"/>
        <v>499.99999999999994</v>
      </c>
      <c r="K1074" s="37">
        <f t="shared" si="9"/>
        <v>174.99999999999997</v>
      </c>
      <c r="L1074" s="38">
        <v>0.35</v>
      </c>
      <c r="N1074" s="44"/>
      <c r="O1074" s="45"/>
      <c r="P1074" s="39"/>
      <c r="Q1074" s="41"/>
    </row>
    <row r="1075" spans="1:17" ht="15.75" customHeight="1">
      <c r="A1075" s="33" t="s">
        <v>14</v>
      </c>
      <c r="B1075" s="33">
        <v>1185732</v>
      </c>
      <c r="C1075" s="34">
        <v>44511</v>
      </c>
      <c r="D1075" s="33" t="s">
        <v>33</v>
      </c>
      <c r="E1075" s="33" t="s">
        <v>55</v>
      </c>
      <c r="F1075" s="33" t="s">
        <v>56</v>
      </c>
      <c r="G1075" s="33" t="s">
        <v>22</v>
      </c>
      <c r="H1075" s="35">
        <v>0.54999999999999982</v>
      </c>
      <c r="I1075" s="36">
        <v>2000</v>
      </c>
      <c r="J1075" s="37">
        <f t="shared" si="8"/>
        <v>1099.9999999999995</v>
      </c>
      <c r="K1075" s="37">
        <f t="shared" si="9"/>
        <v>549.99999999999977</v>
      </c>
      <c r="L1075" s="38">
        <v>0.5</v>
      </c>
      <c r="N1075" s="44"/>
      <c r="O1075" s="45"/>
      <c r="P1075" s="39"/>
      <c r="Q1075" s="41"/>
    </row>
    <row r="1076" spans="1:17" ht="15.75" customHeight="1">
      <c r="A1076" s="33" t="s">
        <v>14</v>
      </c>
      <c r="B1076" s="33">
        <v>1185732</v>
      </c>
      <c r="C1076" s="34">
        <v>44540</v>
      </c>
      <c r="D1076" s="33" t="s">
        <v>33</v>
      </c>
      <c r="E1076" s="33" t="s">
        <v>55</v>
      </c>
      <c r="F1076" s="33" t="s">
        <v>56</v>
      </c>
      <c r="G1076" s="33" t="s">
        <v>17</v>
      </c>
      <c r="H1076" s="35">
        <v>0.49999999999999994</v>
      </c>
      <c r="I1076" s="36">
        <v>4500</v>
      </c>
      <c r="J1076" s="37">
        <f t="shared" si="8"/>
        <v>2249.9999999999995</v>
      </c>
      <c r="K1076" s="37">
        <f t="shared" si="9"/>
        <v>899.99999999999989</v>
      </c>
      <c r="L1076" s="38">
        <v>0.4</v>
      </c>
      <c r="N1076" s="44"/>
      <c r="O1076" s="45"/>
      <c r="P1076" s="39"/>
      <c r="Q1076" s="41"/>
    </row>
    <row r="1077" spans="1:17" ht="15.75" customHeight="1">
      <c r="A1077" s="33" t="s">
        <v>14</v>
      </c>
      <c r="B1077" s="33">
        <v>1185732</v>
      </c>
      <c r="C1077" s="34">
        <v>44540</v>
      </c>
      <c r="D1077" s="33" t="s">
        <v>33</v>
      </c>
      <c r="E1077" s="33" t="s">
        <v>55</v>
      </c>
      <c r="F1077" s="33" t="s">
        <v>56</v>
      </c>
      <c r="G1077" s="33" t="s">
        <v>18</v>
      </c>
      <c r="H1077" s="35">
        <v>0.4</v>
      </c>
      <c r="I1077" s="36">
        <v>2500</v>
      </c>
      <c r="J1077" s="37">
        <f t="shared" si="8"/>
        <v>1000</v>
      </c>
      <c r="K1077" s="37">
        <f t="shared" si="9"/>
        <v>350</v>
      </c>
      <c r="L1077" s="38">
        <v>0.35</v>
      </c>
      <c r="N1077" s="44"/>
      <c r="O1077" s="45"/>
      <c r="P1077" s="39"/>
      <c r="Q1077" s="41"/>
    </row>
    <row r="1078" spans="1:17" ht="15.75" customHeight="1">
      <c r="A1078" s="33" t="s">
        <v>14</v>
      </c>
      <c r="B1078" s="33">
        <v>1185732</v>
      </c>
      <c r="C1078" s="34">
        <v>44540</v>
      </c>
      <c r="D1078" s="33" t="s">
        <v>33</v>
      </c>
      <c r="E1078" s="33" t="s">
        <v>55</v>
      </c>
      <c r="F1078" s="33" t="s">
        <v>56</v>
      </c>
      <c r="G1078" s="33" t="s">
        <v>19</v>
      </c>
      <c r="H1078" s="35">
        <v>0.4</v>
      </c>
      <c r="I1078" s="36">
        <v>2000</v>
      </c>
      <c r="J1078" s="37">
        <f t="shared" si="8"/>
        <v>800</v>
      </c>
      <c r="K1078" s="37">
        <f t="shared" si="9"/>
        <v>280</v>
      </c>
      <c r="L1078" s="38">
        <v>0.35</v>
      </c>
      <c r="N1078" s="44"/>
      <c r="O1078" s="45"/>
      <c r="P1078" s="39"/>
      <c r="Q1078" s="41"/>
    </row>
    <row r="1079" spans="1:17" ht="15.75" customHeight="1">
      <c r="A1079" s="33" t="s">
        <v>14</v>
      </c>
      <c r="B1079" s="33">
        <v>1185732</v>
      </c>
      <c r="C1079" s="34">
        <v>44540</v>
      </c>
      <c r="D1079" s="33" t="s">
        <v>33</v>
      </c>
      <c r="E1079" s="33" t="s">
        <v>55</v>
      </c>
      <c r="F1079" s="33" t="s">
        <v>56</v>
      </c>
      <c r="G1079" s="33" t="s">
        <v>20</v>
      </c>
      <c r="H1079" s="35">
        <v>0.4</v>
      </c>
      <c r="I1079" s="36">
        <v>1500</v>
      </c>
      <c r="J1079" s="37">
        <f t="shared" si="8"/>
        <v>600</v>
      </c>
      <c r="K1079" s="37">
        <f t="shared" si="9"/>
        <v>240</v>
      </c>
      <c r="L1079" s="38">
        <v>0.4</v>
      </c>
      <c r="N1079" s="44"/>
      <c r="O1079" s="45"/>
      <c r="P1079" s="39"/>
      <c r="Q1079" s="41"/>
    </row>
    <row r="1080" spans="1:17" ht="15.75" customHeight="1">
      <c r="A1080" s="33" t="s">
        <v>14</v>
      </c>
      <c r="B1080" s="33">
        <v>1185732</v>
      </c>
      <c r="C1080" s="34">
        <v>44540</v>
      </c>
      <c r="D1080" s="33" t="s">
        <v>33</v>
      </c>
      <c r="E1080" s="33" t="s">
        <v>55</v>
      </c>
      <c r="F1080" s="33" t="s">
        <v>56</v>
      </c>
      <c r="G1080" s="33" t="s">
        <v>21</v>
      </c>
      <c r="H1080" s="35">
        <v>0.49999999999999994</v>
      </c>
      <c r="I1080" s="36">
        <v>1500</v>
      </c>
      <c r="J1080" s="37">
        <f t="shared" si="8"/>
        <v>749.99999999999989</v>
      </c>
      <c r="K1080" s="37">
        <f t="shared" si="9"/>
        <v>262.49999999999994</v>
      </c>
      <c r="L1080" s="38">
        <v>0.35</v>
      </c>
      <c r="N1080" s="44"/>
      <c r="O1080" s="45"/>
      <c r="P1080" s="39"/>
      <c r="Q1080" s="41"/>
    </row>
    <row r="1081" spans="1:17" ht="15.75" customHeight="1">
      <c r="A1081" s="33" t="s">
        <v>14</v>
      </c>
      <c r="B1081" s="33">
        <v>1185732</v>
      </c>
      <c r="C1081" s="34">
        <v>44540</v>
      </c>
      <c r="D1081" s="33" t="s">
        <v>33</v>
      </c>
      <c r="E1081" s="33" t="s">
        <v>55</v>
      </c>
      <c r="F1081" s="33" t="s">
        <v>56</v>
      </c>
      <c r="G1081" s="33" t="s">
        <v>22</v>
      </c>
      <c r="H1081" s="35">
        <v>0.54999999999999982</v>
      </c>
      <c r="I1081" s="36">
        <v>2500</v>
      </c>
      <c r="J1081" s="37">
        <f t="shared" si="8"/>
        <v>1374.9999999999995</v>
      </c>
      <c r="K1081" s="37">
        <f t="shared" si="9"/>
        <v>687.49999999999977</v>
      </c>
      <c r="L1081" s="38">
        <v>0.5</v>
      </c>
      <c r="N1081" s="44"/>
      <c r="O1081" s="45"/>
      <c r="P1081" s="39"/>
      <c r="Q1081" s="41"/>
    </row>
    <row r="1082" spans="1:17" ht="15.75" customHeight="1">
      <c r="A1082" s="33" t="s">
        <v>23</v>
      </c>
      <c r="B1082" s="33">
        <v>1197831</v>
      </c>
      <c r="C1082" s="34">
        <v>44198</v>
      </c>
      <c r="D1082" s="33" t="s">
        <v>24</v>
      </c>
      <c r="E1082" s="33" t="s">
        <v>57</v>
      </c>
      <c r="F1082" s="33" t="s">
        <v>58</v>
      </c>
      <c r="G1082" s="33" t="s">
        <v>17</v>
      </c>
      <c r="H1082" s="35">
        <v>0.2</v>
      </c>
      <c r="I1082" s="36">
        <v>6750</v>
      </c>
      <c r="J1082" s="37">
        <f t="shared" si="8"/>
        <v>1350</v>
      </c>
      <c r="K1082" s="37">
        <f t="shared" si="9"/>
        <v>540</v>
      </c>
      <c r="L1082" s="38">
        <v>0.39999999999999997</v>
      </c>
      <c r="N1082" s="44"/>
      <c r="O1082" s="45"/>
      <c r="P1082" s="39"/>
      <c r="Q1082" s="41"/>
    </row>
    <row r="1083" spans="1:17" ht="15.75" customHeight="1">
      <c r="A1083" s="33" t="s">
        <v>23</v>
      </c>
      <c r="B1083" s="33">
        <v>1197831</v>
      </c>
      <c r="C1083" s="34">
        <v>44198</v>
      </c>
      <c r="D1083" s="33" t="s">
        <v>24</v>
      </c>
      <c r="E1083" s="33" t="s">
        <v>57</v>
      </c>
      <c r="F1083" s="33" t="s">
        <v>58</v>
      </c>
      <c r="G1083" s="33" t="s">
        <v>18</v>
      </c>
      <c r="H1083" s="35">
        <v>0.3</v>
      </c>
      <c r="I1083" s="36">
        <v>6750</v>
      </c>
      <c r="J1083" s="37">
        <f t="shared" si="8"/>
        <v>2025</v>
      </c>
      <c r="K1083" s="37">
        <f t="shared" si="9"/>
        <v>809.99999999999989</v>
      </c>
      <c r="L1083" s="38">
        <v>0.39999999999999997</v>
      </c>
      <c r="N1083" s="44"/>
      <c r="O1083" s="45"/>
      <c r="P1083" s="39"/>
      <c r="Q1083" s="41"/>
    </row>
    <row r="1084" spans="1:17" ht="15.75" customHeight="1">
      <c r="A1084" s="33" t="s">
        <v>23</v>
      </c>
      <c r="B1084" s="33">
        <v>1197831</v>
      </c>
      <c r="C1084" s="34">
        <v>44198</v>
      </c>
      <c r="D1084" s="33" t="s">
        <v>24</v>
      </c>
      <c r="E1084" s="33" t="s">
        <v>57</v>
      </c>
      <c r="F1084" s="33" t="s">
        <v>58</v>
      </c>
      <c r="G1084" s="33" t="s">
        <v>19</v>
      </c>
      <c r="H1084" s="35">
        <v>0.3</v>
      </c>
      <c r="I1084" s="36">
        <v>4750</v>
      </c>
      <c r="J1084" s="37">
        <f t="shared" si="8"/>
        <v>1425</v>
      </c>
      <c r="K1084" s="37">
        <f t="shared" si="9"/>
        <v>570</v>
      </c>
      <c r="L1084" s="38">
        <v>0.39999999999999997</v>
      </c>
      <c r="N1084" s="44"/>
      <c r="O1084" s="45"/>
      <c r="P1084" s="39"/>
      <c r="Q1084" s="41"/>
    </row>
    <row r="1085" spans="1:17" ht="15.75" customHeight="1">
      <c r="A1085" s="33" t="s">
        <v>23</v>
      </c>
      <c r="B1085" s="33">
        <v>1197831</v>
      </c>
      <c r="C1085" s="34">
        <v>44198</v>
      </c>
      <c r="D1085" s="33" t="s">
        <v>24</v>
      </c>
      <c r="E1085" s="33" t="s">
        <v>57</v>
      </c>
      <c r="F1085" s="33" t="s">
        <v>58</v>
      </c>
      <c r="G1085" s="33" t="s">
        <v>20</v>
      </c>
      <c r="H1085" s="35">
        <v>0.35</v>
      </c>
      <c r="I1085" s="36">
        <v>4750</v>
      </c>
      <c r="J1085" s="37">
        <f t="shared" si="8"/>
        <v>1662.5</v>
      </c>
      <c r="K1085" s="37">
        <f t="shared" si="9"/>
        <v>831.25</v>
      </c>
      <c r="L1085" s="38">
        <v>0.5</v>
      </c>
      <c r="N1085" s="44"/>
      <c r="O1085" s="45"/>
      <c r="P1085" s="39"/>
      <c r="Q1085" s="41"/>
    </row>
    <row r="1086" spans="1:17" ht="15.75" customHeight="1">
      <c r="A1086" s="33" t="s">
        <v>23</v>
      </c>
      <c r="B1086" s="33">
        <v>1197831</v>
      </c>
      <c r="C1086" s="34">
        <v>44198</v>
      </c>
      <c r="D1086" s="33" t="s">
        <v>24</v>
      </c>
      <c r="E1086" s="33" t="s">
        <v>57</v>
      </c>
      <c r="F1086" s="33" t="s">
        <v>58</v>
      </c>
      <c r="G1086" s="33" t="s">
        <v>21</v>
      </c>
      <c r="H1086" s="35">
        <v>0.4</v>
      </c>
      <c r="I1086" s="36">
        <v>3250</v>
      </c>
      <c r="J1086" s="37">
        <f t="shared" si="8"/>
        <v>1300</v>
      </c>
      <c r="K1086" s="37">
        <f t="shared" si="9"/>
        <v>454.99999999999994</v>
      </c>
      <c r="L1086" s="38">
        <v>0.35</v>
      </c>
      <c r="N1086" s="44"/>
      <c r="O1086" s="45"/>
      <c r="P1086" s="39"/>
      <c r="Q1086" s="41"/>
    </row>
    <row r="1087" spans="1:17" ht="15.75" customHeight="1">
      <c r="A1087" s="33" t="s">
        <v>23</v>
      </c>
      <c r="B1087" s="33">
        <v>1197831</v>
      </c>
      <c r="C1087" s="34">
        <v>44198</v>
      </c>
      <c r="D1087" s="33" t="s">
        <v>24</v>
      </c>
      <c r="E1087" s="33" t="s">
        <v>57</v>
      </c>
      <c r="F1087" s="33" t="s">
        <v>58</v>
      </c>
      <c r="G1087" s="33" t="s">
        <v>22</v>
      </c>
      <c r="H1087" s="35">
        <v>0.35</v>
      </c>
      <c r="I1087" s="36">
        <v>4750</v>
      </c>
      <c r="J1087" s="37">
        <f t="shared" si="8"/>
        <v>1662.5</v>
      </c>
      <c r="K1087" s="37">
        <f t="shared" si="9"/>
        <v>914.37500000000011</v>
      </c>
      <c r="L1087" s="38">
        <v>0.55000000000000004</v>
      </c>
      <c r="N1087" s="44"/>
      <c r="O1087" s="45"/>
      <c r="P1087" s="39"/>
      <c r="Q1087" s="41"/>
    </row>
    <row r="1088" spans="1:17" ht="15.75" customHeight="1">
      <c r="A1088" s="33" t="s">
        <v>23</v>
      </c>
      <c r="B1088" s="33">
        <v>1197831</v>
      </c>
      <c r="C1088" s="34">
        <v>44228</v>
      </c>
      <c r="D1088" s="33" t="s">
        <v>24</v>
      </c>
      <c r="E1088" s="33" t="s">
        <v>57</v>
      </c>
      <c r="F1088" s="33" t="s">
        <v>58</v>
      </c>
      <c r="G1088" s="33" t="s">
        <v>17</v>
      </c>
      <c r="H1088" s="35">
        <v>0.25</v>
      </c>
      <c r="I1088" s="36">
        <v>6250</v>
      </c>
      <c r="J1088" s="37">
        <f t="shared" si="8"/>
        <v>1562.5</v>
      </c>
      <c r="K1088" s="37">
        <f t="shared" si="9"/>
        <v>625</v>
      </c>
      <c r="L1088" s="38">
        <v>0.39999999999999997</v>
      </c>
      <c r="N1088" s="44"/>
      <c r="O1088" s="45"/>
      <c r="P1088" s="39"/>
      <c r="Q1088" s="41"/>
    </row>
    <row r="1089" spans="1:17" ht="15.75" customHeight="1">
      <c r="A1089" s="33" t="s">
        <v>23</v>
      </c>
      <c r="B1089" s="33">
        <v>1197831</v>
      </c>
      <c r="C1089" s="34">
        <v>44228</v>
      </c>
      <c r="D1089" s="33" t="s">
        <v>24</v>
      </c>
      <c r="E1089" s="33" t="s">
        <v>57</v>
      </c>
      <c r="F1089" s="33" t="s">
        <v>58</v>
      </c>
      <c r="G1089" s="33" t="s">
        <v>18</v>
      </c>
      <c r="H1089" s="35">
        <v>0.35</v>
      </c>
      <c r="I1089" s="36">
        <v>6000</v>
      </c>
      <c r="J1089" s="37">
        <f t="shared" si="8"/>
        <v>2100</v>
      </c>
      <c r="K1089" s="37">
        <f t="shared" si="9"/>
        <v>839.99999999999989</v>
      </c>
      <c r="L1089" s="38">
        <v>0.39999999999999997</v>
      </c>
      <c r="N1089" s="44"/>
      <c r="O1089" s="45"/>
      <c r="P1089" s="39"/>
      <c r="Q1089" s="41"/>
    </row>
    <row r="1090" spans="1:17" ht="15.75" customHeight="1">
      <c r="A1090" s="33" t="s">
        <v>23</v>
      </c>
      <c r="B1090" s="33">
        <v>1197831</v>
      </c>
      <c r="C1090" s="34">
        <v>44228</v>
      </c>
      <c r="D1090" s="33" t="s">
        <v>24</v>
      </c>
      <c r="E1090" s="33" t="s">
        <v>57</v>
      </c>
      <c r="F1090" s="33" t="s">
        <v>58</v>
      </c>
      <c r="G1090" s="33" t="s">
        <v>19</v>
      </c>
      <c r="H1090" s="35">
        <v>0.35</v>
      </c>
      <c r="I1090" s="36">
        <v>4250</v>
      </c>
      <c r="J1090" s="37">
        <f t="shared" si="8"/>
        <v>1487.5</v>
      </c>
      <c r="K1090" s="37">
        <f t="shared" si="9"/>
        <v>595</v>
      </c>
      <c r="L1090" s="38">
        <v>0.39999999999999997</v>
      </c>
      <c r="N1090" s="44"/>
      <c r="O1090" s="45"/>
      <c r="P1090" s="39"/>
      <c r="Q1090" s="41"/>
    </row>
    <row r="1091" spans="1:17" ht="15.75" customHeight="1">
      <c r="A1091" s="33" t="s">
        <v>23</v>
      </c>
      <c r="B1091" s="33">
        <v>1197831</v>
      </c>
      <c r="C1091" s="34">
        <v>44228</v>
      </c>
      <c r="D1091" s="33" t="s">
        <v>24</v>
      </c>
      <c r="E1091" s="33" t="s">
        <v>57</v>
      </c>
      <c r="F1091" s="33" t="s">
        <v>58</v>
      </c>
      <c r="G1091" s="33" t="s">
        <v>20</v>
      </c>
      <c r="H1091" s="35">
        <v>0.35</v>
      </c>
      <c r="I1091" s="36">
        <v>3750</v>
      </c>
      <c r="J1091" s="37">
        <f t="shared" si="8"/>
        <v>1312.5</v>
      </c>
      <c r="K1091" s="37">
        <f t="shared" si="9"/>
        <v>656.25</v>
      </c>
      <c r="L1091" s="38">
        <v>0.5</v>
      </c>
      <c r="N1091" s="44"/>
      <c r="O1091" s="45"/>
      <c r="P1091" s="39"/>
      <c r="Q1091" s="41"/>
    </row>
    <row r="1092" spans="1:17" ht="15.75" customHeight="1">
      <c r="A1092" s="33" t="s">
        <v>23</v>
      </c>
      <c r="B1092" s="33">
        <v>1197831</v>
      </c>
      <c r="C1092" s="34">
        <v>44228</v>
      </c>
      <c r="D1092" s="33" t="s">
        <v>24</v>
      </c>
      <c r="E1092" s="33" t="s">
        <v>57</v>
      </c>
      <c r="F1092" s="33" t="s">
        <v>58</v>
      </c>
      <c r="G1092" s="33" t="s">
        <v>21</v>
      </c>
      <c r="H1092" s="35">
        <v>0.4</v>
      </c>
      <c r="I1092" s="36">
        <v>2500</v>
      </c>
      <c r="J1092" s="37">
        <f t="shared" si="8"/>
        <v>1000</v>
      </c>
      <c r="K1092" s="37">
        <f t="shared" si="9"/>
        <v>350</v>
      </c>
      <c r="L1092" s="38">
        <v>0.35</v>
      </c>
      <c r="N1092" s="44"/>
      <c r="O1092" s="45"/>
      <c r="P1092" s="39"/>
      <c r="Q1092" s="41"/>
    </row>
    <row r="1093" spans="1:17" ht="15.75" customHeight="1">
      <c r="A1093" s="33" t="s">
        <v>23</v>
      </c>
      <c r="B1093" s="33">
        <v>1197831</v>
      </c>
      <c r="C1093" s="34">
        <v>44228</v>
      </c>
      <c r="D1093" s="33" t="s">
        <v>24</v>
      </c>
      <c r="E1093" s="33" t="s">
        <v>57</v>
      </c>
      <c r="F1093" s="33" t="s">
        <v>58</v>
      </c>
      <c r="G1093" s="33" t="s">
        <v>22</v>
      </c>
      <c r="H1093" s="35">
        <v>0.35</v>
      </c>
      <c r="I1093" s="36">
        <v>4500</v>
      </c>
      <c r="J1093" s="37">
        <f t="shared" si="8"/>
        <v>1575</v>
      </c>
      <c r="K1093" s="37">
        <f t="shared" si="9"/>
        <v>866.25000000000011</v>
      </c>
      <c r="L1093" s="38">
        <v>0.55000000000000004</v>
      </c>
      <c r="N1093" s="44"/>
      <c r="O1093" s="45"/>
      <c r="P1093" s="39"/>
      <c r="Q1093" s="41"/>
    </row>
    <row r="1094" spans="1:17" ht="15.75" customHeight="1">
      <c r="A1094" s="33" t="s">
        <v>23</v>
      </c>
      <c r="B1094" s="33">
        <v>1197831</v>
      </c>
      <c r="C1094" s="34">
        <v>44258</v>
      </c>
      <c r="D1094" s="33" t="s">
        <v>24</v>
      </c>
      <c r="E1094" s="33" t="s">
        <v>57</v>
      </c>
      <c r="F1094" s="33" t="s">
        <v>58</v>
      </c>
      <c r="G1094" s="33" t="s">
        <v>17</v>
      </c>
      <c r="H1094" s="35">
        <v>0.3</v>
      </c>
      <c r="I1094" s="36">
        <v>6250</v>
      </c>
      <c r="J1094" s="37">
        <f t="shared" si="8"/>
        <v>1875</v>
      </c>
      <c r="K1094" s="37">
        <f t="shared" si="9"/>
        <v>843.74999999999989</v>
      </c>
      <c r="L1094" s="38">
        <v>0.44999999999999996</v>
      </c>
      <c r="N1094" s="44"/>
      <c r="O1094" s="45"/>
      <c r="P1094" s="39"/>
      <c r="Q1094" s="41"/>
    </row>
    <row r="1095" spans="1:17" ht="15.75" customHeight="1">
      <c r="A1095" s="33" t="s">
        <v>23</v>
      </c>
      <c r="B1095" s="33">
        <v>1197831</v>
      </c>
      <c r="C1095" s="34">
        <v>44258</v>
      </c>
      <c r="D1095" s="33" t="s">
        <v>24</v>
      </c>
      <c r="E1095" s="33" t="s">
        <v>57</v>
      </c>
      <c r="F1095" s="33" t="s">
        <v>58</v>
      </c>
      <c r="G1095" s="33" t="s">
        <v>18</v>
      </c>
      <c r="H1095" s="35">
        <v>0.4</v>
      </c>
      <c r="I1095" s="36">
        <v>6250</v>
      </c>
      <c r="J1095" s="37">
        <f t="shared" si="8"/>
        <v>2500</v>
      </c>
      <c r="K1095" s="37">
        <f t="shared" si="9"/>
        <v>1125</v>
      </c>
      <c r="L1095" s="38">
        <v>0.44999999999999996</v>
      </c>
      <c r="N1095" s="44"/>
      <c r="O1095" s="45"/>
      <c r="P1095" s="39"/>
      <c r="Q1095" s="41"/>
    </row>
    <row r="1096" spans="1:17" ht="15.75" customHeight="1">
      <c r="A1096" s="33" t="s">
        <v>23</v>
      </c>
      <c r="B1096" s="33">
        <v>1197831</v>
      </c>
      <c r="C1096" s="34">
        <v>44258</v>
      </c>
      <c r="D1096" s="33" t="s">
        <v>24</v>
      </c>
      <c r="E1096" s="33" t="s">
        <v>57</v>
      </c>
      <c r="F1096" s="33" t="s">
        <v>58</v>
      </c>
      <c r="G1096" s="33" t="s">
        <v>19</v>
      </c>
      <c r="H1096" s="35">
        <v>0.3</v>
      </c>
      <c r="I1096" s="36">
        <v>4500</v>
      </c>
      <c r="J1096" s="37">
        <f t="shared" si="8"/>
        <v>1350</v>
      </c>
      <c r="K1096" s="37">
        <f t="shared" si="9"/>
        <v>607.49999999999989</v>
      </c>
      <c r="L1096" s="38">
        <v>0.44999999999999996</v>
      </c>
      <c r="N1096" s="44"/>
      <c r="O1096" s="45"/>
      <c r="P1096" s="39"/>
      <c r="Q1096" s="41"/>
    </row>
    <row r="1097" spans="1:17" ht="15.75" customHeight="1">
      <c r="A1097" s="33" t="s">
        <v>23</v>
      </c>
      <c r="B1097" s="33">
        <v>1197831</v>
      </c>
      <c r="C1097" s="34">
        <v>44258</v>
      </c>
      <c r="D1097" s="33" t="s">
        <v>24</v>
      </c>
      <c r="E1097" s="33" t="s">
        <v>57</v>
      </c>
      <c r="F1097" s="33" t="s">
        <v>58</v>
      </c>
      <c r="G1097" s="33" t="s">
        <v>20</v>
      </c>
      <c r="H1097" s="35">
        <v>0.35000000000000003</v>
      </c>
      <c r="I1097" s="36">
        <v>3500</v>
      </c>
      <c r="J1097" s="37">
        <f t="shared" si="8"/>
        <v>1225.0000000000002</v>
      </c>
      <c r="K1097" s="37">
        <f t="shared" si="9"/>
        <v>673.75000000000023</v>
      </c>
      <c r="L1097" s="38">
        <v>0.55000000000000004</v>
      </c>
      <c r="N1097" s="44"/>
      <c r="O1097" s="45"/>
      <c r="P1097" s="39"/>
      <c r="Q1097" s="41"/>
    </row>
    <row r="1098" spans="1:17" ht="15.75" customHeight="1">
      <c r="A1098" s="33" t="s">
        <v>23</v>
      </c>
      <c r="B1098" s="33">
        <v>1197831</v>
      </c>
      <c r="C1098" s="34">
        <v>44258</v>
      </c>
      <c r="D1098" s="33" t="s">
        <v>24</v>
      </c>
      <c r="E1098" s="33" t="s">
        <v>57</v>
      </c>
      <c r="F1098" s="33" t="s">
        <v>58</v>
      </c>
      <c r="G1098" s="33" t="s">
        <v>21</v>
      </c>
      <c r="H1098" s="35">
        <v>0.4</v>
      </c>
      <c r="I1098" s="36">
        <v>2500</v>
      </c>
      <c r="J1098" s="37">
        <f t="shared" si="8"/>
        <v>1000</v>
      </c>
      <c r="K1098" s="37">
        <f t="shared" si="9"/>
        <v>399.99999999999994</v>
      </c>
      <c r="L1098" s="38">
        <v>0.39999999999999997</v>
      </c>
      <c r="N1098" s="44"/>
      <c r="O1098" s="45"/>
      <c r="P1098" s="39"/>
      <c r="Q1098" s="41"/>
    </row>
    <row r="1099" spans="1:17" ht="15.75" customHeight="1">
      <c r="A1099" s="33" t="s">
        <v>23</v>
      </c>
      <c r="B1099" s="33">
        <v>1197831</v>
      </c>
      <c r="C1099" s="34">
        <v>44258</v>
      </c>
      <c r="D1099" s="33" t="s">
        <v>24</v>
      </c>
      <c r="E1099" s="33" t="s">
        <v>57</v>
      </c>
      <c r="F1099" s="33" t="s">
        <v>58</v>
      </c>
      <c r="G1099" s="33" t="s">
        <v>22</v>
      </c>
      <c r="H1099" s="35">
        <v>0.35000000000000003</v>
      </c>
      <c r="I1099" s="36">
        <v>4000</v>
      </c>
      <c r="J1099" s="37">
        <f t="shared" si="8"/>
        <v>1400.0000000000002</v>
      </c>
      <c r="K1099" s="37">
        <f t="shared" si="9"/>
        <v>840.00000000000023</v>
      </c>
      <c r="L1099" s="38">
        <v>0.60000000000000009</v>
      </c>
      <c r="N1099" s="44"/>
      <c r="O1099" s="45"/>
      <c r="P1099" s="39"/>
      <c r="Q1099" s="41"/>
    </row>
    <row r="1100" spans="1:17" ht="15.75" customHeight="1">
      <c r="A1100" s="33" t="s">
        <v>23</v>
      </c>
      <c r="B1100" s="33">
        <v>1197831</v>
      </c>
      <c r="C1100" s="34">
        <v>44288</v>
      </c>
      <c r="D1100" s="33" t="s">
        <v>24</v>
      </c>
      <c r="E1100" s="33" t="s">
        <v>57</v>
      </c>
      <c r="F1100" s="33" t="s">
        <v>58</v>
      </c>
      <c r="G1100" s="33" t="s">
        <v>17</v>
      </c>
      <c r="H1100" s="35">
        <v>0.19999999999999998</v>
      </c>
      <c r="I1100" s="36">
        <v>6500</v>
      </c>
      <c r="J1100" s="37">
        <f t="shared" si="8"/>
        <v>1300</v>
      </c>
      <c r="K1100" s="37">
        <f t="shared" si="9"/>
        <v>584.99999999999989</v>
      </c>
      <c r="L1100" s="38">
        <v>0.44999999999999996</v>
      </c>
      <c r="N1100" s="44"/>
      <c r="O1100" s="45"/>
      <c r="P1100" s="39"/>
      <c r="Q1100" s="41"/>
    </row>
    <row r="1101" spans="1:17" ht="15.75" customHeight="1">
      <c r="A1101" s="33" t="s">
        <v>23</v>
      </c>
      <c r="B1101" s="33">
        <v>1197831</v>
      </c>
      <c r="C1101" s="34">
        <v>44288</v>
      </c>
      <c r="D1101" s="33" t="s">
        <v>24</v>
      </c>
      <c r="E1101" s="33" t="s">
        <v>57</v>
      </c>
      <c r="F1101" s="33" t="s">
        <v>58</v>
      </c>
      <c r="G1101" s="33" t="s">
        <v>18</v>
      </c>
      <c r="H1101" s="35">
        <v>0.20000000000000007</v>
      </c>
      <c r="I1101" s="36">
        <v>6500</v>
      </c>
      <c r="J1101" s="37">
        <f t="shared" si="8"/>
        <v>1300.0000000000005</v>
      </c>
      <c r="K1101" s="37">
        <f t="shared" si="9"/>
        <v>585.00000000000011</v>
      </c>
      <c r="L1101" s="38">
        <v>0.44999999999999996</v>
      </c>
      <c r="N1101" s="44"/>
      <c r="O1101" s="45"/>
      <c r="P1101" s="39"/>
      <c r="Q1101" s="41"/>
    </row>
    <row r="1102" spans="1:17" ht="15.75" customHeight="1">
      <c r="A1102" s="33" t="s">
        <v>23</v>
      </c>
      <c r="B1102" s="33">
        <v>1197831</v>
      </c>
      <c r="C1102" s="34">
        <v>44288</v>
      </c>
      <c r="D1102" s="33" t="s">
        <v>24</v>
      </c>
      <c r="E1102" s="33" t="s">
        <v>57</v>
      </c>
      <c r="F1102" s="33" t="s">
        <v>58</v>
      </c>
      <c r="G1102" s="33" t="s">
        <v>19</v>
      </c>
      <c r="H1102" s="35">
        <v>0.14999999999999997</v>
      </c>
      <c r="I1102" s="36">
        <v>4750</v>
      </c>
      <c r="J1102" s="37">
        <f t="shared" si="8"/>
        <v>712.49999999999989</v>
      </c>
      <c r="K1102" s="37">
        <f t="shared" si="9"/>
        <v>320.62499999999994</v>
      </c>
      <c r="L1102" s="38">
        <v>0.44999999999999996</v>
      </c>
      <c r="N1102" s="44"/>
      <c r="O1102" s="45"/>
      <c r="P1102" s="39"/>
      <c r="Q1102" s="41"/>
    </row>
    <row r="1103" spans="1:17" ht="15.75" customHeight="1">
      <c r="A1103" s="33" t="s">
        <v>23</v>
      </c>
      <c r="B1103" s="33">
        <v>1197831</v>
      </c>
      <c r="C1103" s="34">
        <v>44288</v>
      </c>
      <c r="D1103" s="33" t="s">
        <v>24</v>
      </c>
      <c r="E1103" s="33" t="s">
        <v>57</v>
      </c>
      <c r="F1103" s="33" t="s">
        <v>58</v>
      </c>
      <c r="G1103" s="33" t="s">
        <v>20</v>
      </c>
      <c r="H1103" s="35">
        <v>0.20000000000000007</v>
      </c>
      <c r="I1103" s="36">
        <v>3750</v>
      </c>
      <c r="J1103" s="37">
        <f t="shared" si="8"/>
        <v>750.00000000000023</v>
      </c>
      <c r="K1103" s="37">
        <f t="shared" si="9"/>
        <v>412.50000000000017</v>
      </c>
      <c r="L1103" s="38">
        <v>0.55000000000000004</v>
      </c>
      <c r="N1103" s="44"/>
      <c r="O1103" s="45"/>
      <c r="P1103" s="39"/>
      <c r="Q1103" s="41"/>
    </row>
    <row r="1104" spans="1:17" ht="15.75" customHeight="1">
      <c r="A1104" s="33" t="s">
        <v>23</v>
      </c>
      <c r="B1104" s="33">
        <v>1197831</v>
      </c>
      <c r="C1104" s="34">
        <v>44288</v>
      </c>
      <c r="D1104" s="33" t="s">
        <v>24</v>
      </c>
      <c r="E1104" s="33" t="s">
        <v>57</v>
      </c>
      <c r="F1104" s="33" t="s">
        <v>58</v>
      </c>
      <c r="G1104" s="33" t="s">
        <v>21</v>
      </c>
      <c r="H1104" s="35">
        <v>0.25</v>
      </c>
      <c r="I1104" s="36">
        <v>2750</v>
      </c>
      <c r="J1104" s="37">
        <f t="shared" si="8"/>
        <v>687.5</v>
      </c>
      <c r="K1104" s="37">
        <f t="shared" si="9"/>
        <v>275</v>
      </c>
      <c r="L1104" s="38">
        <v>0.39999999999999997</v>
      </c>
      <c r="N1104" s="44"/>
      <c r="O1104" s="45"/>
      <c r="P1104" s="39"/>
      <c r="Q1104" s="41"/>
    </row>
    <row r="1105" spans="1:17" ht="15.75" customHeight="1">
      <c r="A1105" s="33" t="s">
        <v>23</v>
      </c>
      <c r="B1105" s="33">
        <v>1197831</v>
      </c>
      <c r="C1105" s="34">
        <v>44288</v>
      </c>
      <c r="D1105" s="33" t="s">
        <v>24</v>
      </c>
      <c r="E1105" s="33" t="s">
        <v>57</v>
      </c>
      <c r="F1105" s="33" t="s">
        <v>58</v>
      </c>
      <c r="G1105" s="33" t="s">
        <v>22</v>
      </c>
      <c r="H1105" s="35">
        <v>0.20000000000000007</v>
      </c>
      <c r="I1105" s="36">
        <v>5500</v>
      </c>
      <c r="J1105" s="37">
        <f t="shared" si="8"/>
        <v>1100.0000000000005</v>
      </c>
      <c r="K1105" s="37">
        <f t="shared" si="9"/>
        <v>660.00000000000034</v>
      </c>
      <c r="L1105" s="38">
        <v>0.60000000000000009</v>
      </c>
      <c r="N1105" s="44"/>
      <c r="O1105" s="45"/>
      <c r="P1105" s="39"/>
      <c r="Q1105" s="41"/>
    </row>
    <row r="1106" spans="1:17" ht="15.75" customHeight="1">
      <c r="A1106" s="33" t="s">
        <v>23</v>
      </c>
      <c r="B1106" s="33">
        <v>1197831</v>
      </c>
      <c r="C1106" s="34">
        <v>44318</v>
      </c>
      <c r="D1106" s="33" t="s">
        <v>24</v>
      </c>
      <c r="E1106" s="33" t="s">
        <v>57</v>
      </c>
      <c r="F1106" s="33" t="s">
        <v>58</v>
      </c>
      <c r="G1106" s="33" t="s">
        <v>17</v>
      </c>
      <c r="H1106" s="35">
        <v>9.9999999999999964E-2</v>
      </c>
      <c r="I1106" s="36">
        <v>7000</v>
      </c>
      <c r="J1106" s="37">
        <f t="shared" si="8"/>
        <v>699.99999999999977</v>
      </c>
      <c r="K1106" s="37">
        <f t="shared" si="9"/>
        <v>314.99999999999989</v>
      </c>
      <c r="L1106" s="38">
        <v>0.44999999999999996</v>
      </c>
      <c r="N1106" s="44"/>
      <c r="O1106" s="45"/>
      <c r="P1106" s="39"/>
      <c r="Q1106" s="41"/>
    </row>
    <row r="1107" spans="1:17" ht="15.75" customHeight="1">
      <c r="A1107" s="33" t="s">
        <v>23</v>
      </c>
      <c r="B1107" s="33">
        <v>1197831</v>
      </c>
      <c r="C1107" s="34">
        <v>44318</v>
      </c>
      <c r="D1107" s="33" t="s">
        <v>24</v>
      </c>
      <c r="E1107" s="33" t="s">
        <v>57</v>
      </c>
      <c r="F1107" s="33" t="s">
        <v>58</v>
      </c>
      <c r="G1107" s="33" t="s">
        <v>18</v>
      </c>
      <c r="H1107" s="35">
        <v>0.20000000000000007</v>
      </c>
      <c r="I1107" s="36">
        <v>7250</v>
      </c>
      <c r="J1107" s="37">
        <f t="shared" si="8"/>
        <v>1450.0000000000005</v>
      </c>
      <c r="K1107" s="37">
        <f t="shared" si="9"/>
        <v>652.50000000000011</v>
      </c>
      <c r="L1107" s="38">
        <v>0.44999999999999996</v>
      </c>
      <c r="N1107" s="44"/>
      <c r="O1107" s="45"/>
      <c r="P1107" s="39"/>
      <c r="Q1107" s="41"/>
    </row>
    <row r="1108" spans="1:17" ht="15.75" customHeight="1">
      <c r="A1108" s="33" t="s">
        <v>23</v>
      </c>
      <c r="B1108" s="33">
        <v>1197831</v>
      </c>
      <c r="C1108" s="34">
        <v>44318</v>
      </c>
      <c r="D1108" s="33" t="s">
        <v>24</v>
      </c>
      <c r="E1108" s="33" t="s">
        <v>57</v>
      </c>
      <c r="F1108" s="33" t="s">
        <v>58</v>
      </c>
      <c r="G1108" s="33" t="s">
        <v>19</v>
      </c>
      <c r="H1108" s="35">
        <v>0.14999999999999997</v>
      </c>
      <c r="I1108" s="36">
        <v>5750</v>
      </c>
      <c r="J1108" s="37">
        <f t="shared" si="8"/>
        <v>862.49999999999977</v>
      </c>
      <c r="K1108" s="37">
        <f t="shared" si="9"/>
        <v>388.12499999999989</v>
      </c>
      <c r="L1108" s="38">
        <v>0.44999999999999996</v>
      </c>
      <c r="N1108" s="44"/>
      <c r="O1108" s="45"/>
      <c r="P1108" s="39"/>
      <c r="Q1108" s="41"/>
    </row>
    <row r="1109" spans="1:17" ht="15.75" customHeight="1">
      <c r="A1109" s="33" t="s">
        <v>23</v>
      </c>
      <c r="B1109" s="33">
        <v>1197831</v>
      </c>
      <c r="C1109" s="34">
        <v>44318</v>
      </c>
      <c r="D1109" s="33" t="s">
        <v>24</v>
      </c>
      <c r="E1109" s="33" t="s">
        <v>57</v>
      </c>
      <c r="F1109" s="33" t="s">
        <v>58</v>
      </c>
      <c r="G1109" s="33" t="s">
        <v>20</v>
      </c>
      <c r="H1109" s="35">
        <v>0.35000000000000003</v>
      </c>
      <c r="I1109" s="36">
        <v>5000</v>
      </c>
      <c r="J1109" s="37">
        <f t="shared" si="8"/>
        <v>1750.0000000000002</v>
      </c>
      <c r="K1109" s="37">
        <f t="shared" si="9"/>
        <v>962.50000000000023</v>
      </c>
      <c r="L1109" s="38">
        <v>0.55000000000000004</v>
      </c>
      <c r="N1109" s="44"/>
      <c r="O1109" s="45"/>
      <c r="P1109" s="39"/>
      <c r="Q1109" s="41"/>
    </row>
    <row r="1110" spans="1:17" ht="15.75" customHeight="1">
      <c r="A1110" s="33" t="s">
        <v>23</v>
      </c>
      <c r="B1110" s="33">
        <v>1197831</v>
      </c>
      <c r="C1110" s="34">
        <v>44318</v>
      </c>
      <c r="D1110" s="33" t="s">
        <v>24</v>
      </c>
      <c r="E1110" s="33" t="s">
        <v>57</v>
      </c>
      <c r="F1110" s="33" t="s">
        <v>58</v>
      </c>
      <c r="G1110" s="33" t="s">
        <v>21</v>
      </c>
      <c r="H1110" s="35">
        <v>0.5</v>
      </c>
      <c r="I1110" s="36">
        <v>4000</v>
      </c>
      <c r="J1110" s="37">
        <f t="shared" si="8"/>
        <v>2000</v>
      </c>
      <c r="K1110" s="37">
        <f t="shared" si="9"/>
        <v>799.99999999999989</v>
      </c>
      <c r="L1110" s="38">
        <v>0.39999999999999997</v>
      </c>
      <c r="N1110" s="44"/>
      <c r="O1110" s="45"/>
      <c r="P1110" s="39"/>
      <c r="Q1110" s="41"/>
    </row>
    <row r="1111" spans="1:17" ht="15.75" customHeight="1">
      <c r="A1111" s="33" t="s">
        <v>23</v>
      </c>
      <c r="B1111" s="33">
        <v>1197831</v>
      </c>
      <c r="C1111" s="34">
        <v>44318</v>
      </c>
      <c r="D1111" s="33" t="s">
        <v>24</v>
      </c>
      <c r="E1111" s="33" t="s">
        <v>57</v>
      </c>
      <c r="F1111" s="33" t="s">
        <v>58</v>
      </c>
      <c r="G1111" s="33" t="s">
        <v>22</v>
      </c>
      <c r="H1111" s="35">
        <v>0.45</v>
      </c>
      <c r="I1111" s="36">
        <v>7500</v>
      </c>
      <c r="J1111" s="37">
        <f t="shared" si="8"/>
        <v>3375</v>
      </c>
      <c r="K1111" s="37">
        <f t="shared" si="9"/>
        <v>2025.0000000000002</v>
      </c>
      <c r="L1111" s="38">
        <v>0.60000000000000009</v>
      </c>
      <c r="N1111" s="44"/>
      <c r="O1111" s="45"/>
      <c r="P1111" s="39"/>
      <c r="Q1111" s="41"/>
    </row>
    <row r="1112" spans="1:17" ht="15.75" customHeight="1">
      <c r="A1112" s="33" t="s">
        <v>23</v>
      </c>
      <c r="B1112" s="33">
        <v>1197831</v>
      </c>
      <c r="C1112" s="34">
        <v>44348</v>
      </c>
      <c r="D1112" s="33" t="s">
        <v>24</v>
      </c>
      <c r="E1112" s="33" t="s">
        <v>57</v>
      </c>
      <c r="F1112" s="33" t="s">
        <v>58</v>
      </c>
      <c r="G1112" s="33" t="s">
        <v>17</v>
      </c>
      <c r="H1112" s="35">
        <v>0.45</v>
      </c>
      <c r="I1112" s="36">
        <v>7500</v>
      </c>
      <c r="J1112" s="37">
        <f t="shared" si="8"/>
        <v>3375</v>
      </c>
      <c r="K1112" s="37">
        <f t="shared" si="9"/>
        <v>1518.7499999999998</v>
      </c>
      <c r="L1112" s="38">
        <v>0.44999999999999996</v>
      </c>
      <c r="N1112" s="44"/>
      <c r="O1112" s="45"/>
      <c r="P1112" s="39"/>
      <c r="Q1112" s="41"/>
    </row>
    <row r="1113" spans="1:17" ht="15.75" customHeight="1">
      <c r="A1113" s="33" t="s">
        <v>23</v>
      </c>
      <c r="B1113" s="33">
        <v>1197831</v>
      </c>
      <c r="C1113" s="34">
        <v>44348</v>
      </c>
      <c r="D1113" s="33" t="s">
        <v>24</v>
      </c>
      <c r="E1113" s="33" t="s">
        <v>57</v>
      </c>
      <c r="F1113" s="33" t="s">
        <v>58</v>
      </c>
      <c r="G1113" s="33" t="s">
        <v>18</v>
      </c>
      <c r="H1113" s="35">
        <v>0.5</v>
      </c>
      <c r="I1113" s="36">
        <v>7500</v>
      </c>
      <c r="J1113" s="37">
        <f t="shared" si="8"/>
        <v>3750</v>
      </c>
      <c r="K1113" s="37">
        <f t="shared" si="9"/>
        <v>1687.4999999999998</v>
      </c>
      <c r="L1113" s="38">
        <v>0.44999999999999996</v>
      </c>
      <c r="N1113" s="44"/>
      <c r="O1113" s="45"/>
      <c r="P1113" s="39"/>
      <c r="Q1113" s="41"/>
    </row>
    <row r="1114" spans="1:17" ht="15.75" customHeight="1">
      <c r="A1114" s="33" t="s">
        <v>23</v>
      </c>
      <c r="B1114" s="33">
        <v>1197831</v>
      </c>
      <c r="C1114" s="34">
        <v>44348</v>
      </c>
      <c r="D1114" s="33" t="s">
        <v>24</v>
      </c>
      <c r="E1114" s="33" t="s">
        <v>57</v>
      </c>
      <c r="F1114" s="33" t="s">
        <v>58</v>
      </c>
      <c r="G1114" s="33" t="s">
        <v>19</v>
      </c>
      <c r="H1114" s="35">
        <v>0.45</v>
      </c>
      <c r="I1114" s="36">
        <v>6500</v>
      </c>
      <c r="J1114" s="37">
        <f t="shared" si="8"/>
        <v>2925</v>
      </c>
      <c r="K1114" s="37">
        <f t="shared" si="9"/>
        <v>1316.2499999999998</v>
      </c>
      <c r="L1114" s="38">
        <v>0.44999999999999996</v>
      </c>
      <c r="N1114" s="44"/>
      <c r="O1114" s="45"/>
      <c r="P1114" s="39"/>
      <c r="Q1114" s="41"/>
    </row>
    <row r="1115" spans="1:17" ht="15.75" customHeight="1">
      <c r="A1115" s="33" t="s">
        <v>23</v>
      </c>
      <c r="B1115" s="33">
        <v>1197831</v>
      </c>
      <c r="C1115" s="34">
        <v>44348</v>
      </c>
      <c r="D1115" s="33" t="s">
        <v>24</v>
      </c>
      <c r="E1115" s="33" t="s">
        <v>57</v>
      </c>
      <c r="F1115" s="33" t="s">
        <v>58</v>
      </c>
      <c r="G1115" s="33" t="s">
        <v>20</v>
      </c>
      <c r="H1115" s="35">
        <v>0.45</v>
      </c>
      <c r="I1115" s="36">
        <v>6000</v>
      </c>
      <c r="J1115" s="37">
        <f t="shared" si="8"/>
        <v>2700</v>
      </c>
      <c r="K1115" s="37">
        <f t="shared" si="9"/>
        <v>1485.0000000000002</v>
      </c>
      <c r="L1115" s="38">
        <v>0.55000000000000004</v>
      </c>
      <c r="N1115" s="44"/>
      <c r="O1115" s="45"/>
      <c r="P1115" s="39"/>
      <c r="Q1115" s="41"/>
    </row>
    <row r="1116" spans="1:17" ht="15.75" customHeight="1">
      <c r="A1116" s="33" t="s">
        <v>23</v>
      </c>
      <c r="B1116" s="33">
        <v>1197831</v>
      </c>
      <c r="C1116" s="34">
        <v>44348</v>
      </c>
      <c r="D1116" s="33" t="s">
        <v>24</v>
      </c>
      <c r="E1116" s="33" t="s">
        <v>57</v>
      </c>
      <c r="F1116" s="33" t="s">
        <v>58</v>
      </c>
      <c r="G1116" s="33" t="s">
        <v>21</v>
      </c>
      <c r="H1116" s="35">
        <v>0.5</v>
      </c>
      <c r="I1116" s="36">
        <v>5000</v>
      </c>
      <c r="J1116" s="37">
        <f t="shared" si="8"/>
        <v>2500</v>
      </c>
      <c r="K1116" s="37">
        <f t="shared" si="9"/>
        <v>999.99999999999989</v>
      </c>
      <c r="L1116" s="38">
        <v>0.39999999999999997</v>
      </c>
      <c r="N1116" s="44"/>
      <c r="O1116" s="45"/>
      <c r="P1116" s="39"/>
      <c r="Q1116" s="41"/>
    </row>
    <row r="1117" spans="1:17" ht="15.75" customHeight="1">
      <c r="A1117" s="33" t="s">
        <v>23</v>
      </c>
      <c r="B1117" s="33">
        <v>1197831</v>
      </c>
      <c r="C1117" s="34">
        <v>44348</v>
      </c>
      <c r="D1117" s="33" t="s">
        <v>24</v>
      </c>
      <c r="E1117" s="33" t="s">
        <v>57</v>
      </c>
      <c r="F1117" s="33" t="s">
        <v>58</v>
      </c>
      <c r="G1117" s="33" t="s">
        <v>22</v>
      </c>
      <c r="H1117" s="35">
        <v>0.55000000000000004</v>
      </c>
      <c r="I1117" s="36">
        <v>8750</v>
      </c>
      <c r="J1117" s="37">
        <f t="shared" si="8"/>
        <v>4812.5</v>
      </c>
      <c r="K1117" s="37">
        <f t="shared" si="9"/>
        <v>2887.5000000000005</v>
      </c>
      <c r="L1117" s="38">
        <v>0.60000000000000009</v>
      </c>
      <c r="N1117" s="44"/>
      <c r="O1117" s="45"/>
      <c r="P1117" s="39"/>
      <c r="Q1117" s="41"/>
    </row>
    <row r="1118" spans="1:17" ht="15.75" customHeight="1">
      <c r="A1118" s="33" t="s">
        <v>23</v>
      </c>
      <c r="B1118" s="33">
        <v>1197831</v>
      </c>
      <c r="C1118" s="34">
        <v>44380</v>
      </c>
      <c r="D1118" s="33" t="s">
        <v>24</v>
      </c>
      <c r="E1118" s="33" t="s">
        <v>57</v>
      </c>
      <c r="F1118" s="33" t="s">
        <v>58</v>
      </c>
      <c r="G1118" s="33" t="s">
        <v>17</v>
      </c>
      <c r="H1118" s="35">
        <v>0.45</v>
      </c>
      <c r="I1118" s="36">
        <v>8250</v>
      </c>
      <c r="J1118" s="37">
        <f t="shared" si="8"/>
        <v>3712.5</v>
      </c>
      <c r="K1118" s="37">
        <f t="shared" si="9"/>
        <v>1856.2499999999998</v>
      </c>
      <c r="L1118" s="38">
        <v>0.49999999999999994</v>
      </c>
      <c r="N1118" s="44"/>
      <c r="O1118" s="45"/>
      <c r="P1118" s="39"/>
      <c r="Q1118" s="41"/>
    </row>
    <row r="1119" spans="1:17" ht="15.75" customHeight="1">
      <c r="A1119" s="33" t="s">
        <v>23</v>
      </c>
      <c r="B1119" s="33">
        <v>1197831</v>
      </c>
      <c r="C1119" s="34">
        <v>44380</v>
      </c>
      <c r="D1119" s="33" t="s">
        <v>24</v>
      </c>
      <c r="E1119" s="33" t="s">
        <v>57</v>
      </c>
      <c r="F1119" s="33" t="s">
        <v>58</v>
      </c>
      <c r="G1119" s="33" t="s">
        <v>18</v>
      </c>
      <c r="H1119" s="35">
        <v>0.5</v>
      </c>
      <c r="I1119" s="36">
        <v>8250</v>
      </c>
      <c r="J1119" s="37">
        <f t="shared" si="8"/>
        <v>4125</v>
      </c>
      <c r="K1119" s="37">
        <f t="shared" si="9"/>
        <v>2062.4999999999995</v>
      </c>
      <c r="L1119" s="38">
        <v>0.49999999999999994</v>
      </c>
      <c r="N1119" s="44"/>
      <c r="O1119" s="45"/>
      <c r="P1119" s="39"/>
      <c r="Q1119" s="41"/>
    </row>
    <row r="1120" spans="1:17" ht="15.75" customHeight="1">
      <c r="A1120" s="33" t="s">
        <v>23</v>
      </c>
      <c r="B1120" s="33">
        <v>1197831</v>
      </c>
      <c r="C1120" s="34">
        <v>44380</v>
      </c>
      <c r="D1120" s="33" t="s">
        <v>24</v>
      </c>
      <c r="E1120" s="33" t="s">
        <v>57</v>
      </c>
      <c r="F1120" s="33" t="s">
        <v>58</v>
      </c>
      <c r="G1120" s="33" t="s">
        <v>19</v>
      </c>
      <c r="H1120" s="35">
        <v>0.45</v>
      </c>
      <c r="I1120" s="36">
        <v>9750</v>
      </c>
      <c r="J1120" s="37">
        <f t="shared" si="8"/>
        <v>4387.5</v>
      </c>
      <c r="K1120" s="37">
        <f t="shared" si="9"/>
        <v>2193.7499999999995</v>
      </c>
      <c r="L1120" s="38">
        <v>0.49999999999999994</v>
      </c>
      <c r="N1120" s="44"/>
      <c r="O1120" s="45"/>
      <c r="P1120" s="39"/>
      <c r="Q1120" s="41"/>
    </row>
    <row r="1121" spans="1:17" ht="15.75" customHeight="1">
      <c r="A1121" s="33" t="s">
        <v>23</v>
      </c>
      <c r="B1121" s="33">
        <v>1197831</v>
      </c>
      <c r="C1121" s="34">
        <v>44380</v>
      </c>
      <c r="D1121" s="33" t="s">
        <v>24</v>
      </c>
      <c r="E1121" s="33" t="s">
        <v>57</v>
      </c>
      <c r="F1121" s="33" t="s">
        <v>58</v>
      </c>
      <c r="G1121" s="33" t="s">
        <v>20</v>
      </c>
      <c r="H1121" s="35">
        <v>0.45</v>
      </c>
      <c r="I1121" s="36">
        <v>5750</v>
      </c>
      <c r="J1121" s="37">
        <f t="shared" si="8"/>
        <v>2587.5</v>
      </c>
      <c r="K1121" s="37">
        <f t="shared" si="9"/>
        <v>1552.5000000000002</v>
      </c>
      <c r="L1121" s="38">
        <v>0.60000000000000009</v>
      </c>
      <c r="N1121" s="44"/>
      <c r="O1121" s="45"/>
      <c r="P1121" s="39"/>
      <c r="Q1121" s="41"/>
    </row>
    <row r="1122" spans="1:17" ht="15.75" customHeight="1">
      <c r="A1122" s="33" t="s">
        <v>23</v>
      </c>
      <c r="B1122" s="33">
        <v>1197831</v>
      </c>
      <c r="C1122" s="34">
        <v>44380</v>
      </c>
      <c r="D1122" s="33" t="s">
        <v>24</v>
      </c>
      <c r="E1122" s="33" t="s">
        <v>57</v>
      </c>
      <c r="F1122" s="33" t="s">
        <v>58</v>
      </c>
      <c r="G1122" s="33" t="s">
        <v>21</v>
      </c>
      <c r="H1122" s="35">
        <v>0.5</v>
      </c>
      <c r="I1122" s="36">
        <v>5250</v>
      </c>
      <c r="J1122" s="37">
        <f t="shared" si="8"/>
        <v>2625</v>
      </c>
      <c r="K1122" s="37">
        <f t="shared" si="9"/>
        <v>1181.2499999999998</v>
      </c>
      <c r="L1122" s="38">
        <v>0.44999999999999996</v>
      </c>
      <c r="N1122" s="44"/>
      <c r="O1122" s="45"/>
      <c r="P1122" s="39"/>
      <c r="Q1122" s="41"/>
    </row>
    <row r="1123" spans="1:17" ht="15.75" customHeight="1">
      <c r="A1123" s="33" t="s">
        <v>23</v>
      </c>
      <c r="B1123" s="33">
        <v>1197831</v>
      </c>
      <c r="C1123" s="34">
        <v>44380</v>
      </c>
      <c r="D1123" s="33" t="s">
        <v>24</v>
      </c>
      <c r="E1123" s="33" t="s">
        <v>57</v>
      </c>
      <c r="F1123" s="33" t="s">
        <v>58</v>
      </c>
      <c r="G1123" s="33" t="s">
        <v>22</v>
      </c>
      <c r="H1123" s="35">
        <v>0.6</v>
      </c>
      <c r="I1123" s="36">
        <v>8000</v>
      </c>
      <c r="J1123" s="37">
        <f t="shared" si="8"/>
        <v>4800</v>
      </c>
      <c r="K1123" s="37">
        <f t="shared" si="9"/>
        <v>3120.0000000000005</v>
      </c>
      <c r="L1123" s="38">
        <v>0.65000000000000013</v>
      </c>
      <c r="N1123" s="44"/>
      <c r="O1123" s="45"/>
      <c r="P1123" s="39"/>
      <c r="Q1123" s="41"/>
    </row>
    <row r="1124" spans="1:17" ht="15.75" customHeight="1">
      <c r="A1124" s="33" t="s">
        <v>23</v>
      </c>
      <c r="B1124" s="33">
        <v>1197831</v>
      </c>
      <c r="C1124" s="34">
        <v>44413</v>
      </c>
      <c r="D1124" s="33" t="s">
        <v>24</v>
      </c>
      <c r="E1124" s="33" t="s">
        <v>57</v>
      </c>
      <c r="F1124" s="33" t="s">
        <v>58</v>
      </c>
      <c r="G1124" s="33" t="s">
        <v>17</v>
      </c>
      <c r="H1124" s="35">
        <v>0.4</v>
      </c>
      <c r="I1124" s="36">
        <v>7500</v>
      </c>
      <c r="J1124" s="37">
        <f t="shared" si="8"/>
        <v>3000</v>
      </c>
      <c r="K1124" s="37">
        <f t="shared" si="9"/>
        <v>1499.9999999999998</v>
      </c>
      <c r="L1124" s="38">
        <v>0.49999999999999994</v>
      </c>
      <c r="N1124" s="44"/>
      <c r="O1124" s="45"/>
      <c r="P1124" s="39"/>
      <c r="Q1124" s="41"/>
    </row>
    <row r="1125" spans="1:17" ht="15.75" customHeight="1">
      <c r="A1125" s="33" t="s">
        <v>23</v>
      </c>
      <c r="B1125" s="33">
        <v>1197831</v>
      </c>
      <c r="C1125" s="34">
        <v>44413</v>
      </c>
      <c r="D1125" s="33" t="s">
        <v>24</v>
      </c>
      <c r="E1125" s="33" t="s">
        <v>57</v>
      </c>
      <c r="F1125" s="33" t="s">
        <v>58</v>
      </c>
      <c r="G1125" s="33" t="s">
        <v>18</v>
      </c>
      <c r="H1125" s="35">
        <v>0.55000000000000004</v>
      </c>
      <c r="I1125" s="36">
        <v>7500</v>
      </c>
      <c r="J1125" s="37">
        <f t="shared" si="8"/>
        <v>4125</v>
      </c>
      <c r="K1125" s="37">
        <f t="shared" si="9"/>
        <v>2062.4999999999995</v>
      </c>
      <c r="L1125" s="38">
        <v>0.49999999999999994</v>
      </c>
      <c r="N1125" s="44"/>
      <c r="O1125" s="45"/>
      <c r="P1125" s="39"/>
      <c r="Q1125" s="41"/>
    </row>
    <row r="1126" spans="1:17" ht="15.75" customHeight="1">
      <c r="A1126" s="33" t="s">
        <v>23</v>
      </c>
      <c r="B1126" s="33">
        <v>1197831</v>
      </c>
      <c r="C1126" s="34">
        <v>44413</v>
      </c>
      <c r="D1126" s="33" t="s">
        <v>24</v>
      </c>
      <c r="E1126" s="33" t="s">
        <v>57</v>
      </c>
      <c r="F1126" s="33" t="s">
        <v>58</v>
      </c>
      <c r="G1126" s="33" t="s">
        <v>19</v>
      </c>
      <c r="H1126" s="35">
        <v>0.55000000000000004</v>
      </c>
      <c r="I1126" s="36">
        <v>9250</v>
      </c>
      <c r="J1126" s="37">
        <f t="shared" si="8"/>
        <v>5087.5</v>
      </c>
      <c r="K1126" s="37">
        <f t="shared" si="9"/>
        <v>2543.7499999999995</v>
      </c>
      <c r="L1126" s="38">
        <v>0.49999999999999994</v>
      </c>
      <c r="N1126" s="44"/>
      <c r="O1126" s="45"/>
      <c r="P1126" s="39"/>
      <c r="Q1126" s="41"/>
    </row>
    <row r="1127" spans="1:17" ht="15.75" customHeight="1">
      <c r="A1127" s="33" t="s">
        <v>23</v>
      </c>
      <c r="B1127" s="33">
        <v>1197831</v>
      </c>
      <c r="C1127" s="34">
        <v>44413</v>
      </c>
      <c r="D1127" s="33" t="s">
        <v>24</v>
      </c>
      <c r="E1127" s="33" t="s">
        <v>57</v>
      </c>
      <c r="F1127" s="33" t="s">
        <v>58</v>
      </c>
      <c r="G1127" s="33" t="s">
        <v>20</v>
      </c>
      <c r="H1127" s="35">
        <v>0.5</v>
      </c>
      <c r="I1127" s="36">
        <v>4250</v>
      </c>
      <c r="J1127" s="37">
        <f t="shared" si="8"/>
        <v>2125</v>
      </c>
      <c r="K1127" s="37">
        <f t="shared" si="9"/>
        <v>1275.0000000000002</v>
      </c>
      <c r="L1127" s="38">
        <v>0.60000000000000009</v>
      </c>
      <c r="N1127" s="44"/>
      <c r="O1127" s="45"/>
      <c r="P1127" s="39"/>
      <c r="Q1127" s="41"/>
    </row>
    <row r="1128" spans="1:17" ht="15.75" customHeight="1">
      <c r="A1128" s="33" t="s">
        <v>23</v>
      </c>
      <c r="B1128" s="33">
        <v>1197831</v>
      </c>
      <c r="C1128" s="34">
        <v>44413</v>
      </c>
      <c r="D1128" s="33" t="s">
        <v>24</v>
      </c>
      <c r="E1128" s="33" t="s">
        <v>57</v>
      </c>
      <c r="F1128" s="33" t="s">
        <v>58</v>
      </c>
      <c r="G1128" s="33" t="s">
        <v>21</v>
      </c>
      <c r="H1128" s="35">
        <v>0.55000000000000004</v>
      </c>
      <c r="I1128" s="36">
        <v>4250</v>
      </c>
      <c r="J1128" s="37">
        <f t="shared" si="8"/>
        <v>2337.5</v>
      </c>
      <c r="K1128" s="37">
        <f t="shared" si="9"/>
        <v>1051.875</v>
      </c>
      <c r="L1128" s="38">
        <v>0.44999999999999996</v>
      </c>
      <c r="N1128" s="44"/>
      <c r="O1128" s="45"/>
      <c r="P1128" s="39"/>
      <c r="Q1128" s="41"/>
    </row>
    <row r="1129" spans="1:17" ht="15.75" customHeight="1">
      <c r="A1129" s="33" t="s">
        <v>23</v>
      </c>
      <c r="B1129" s="33">
        <v>1197831</v>
      </c>
      <c r="C1129" s="34">
        <v>44413</v>
      </c>
      <c r="D1129" s="33" t="s">
        <v>24</v>
      </c>
      <c r="E1129" s="33" t="s">
        <v>57</v>
      </c>
      <c r="F1129" s="33" t="s">
        <v>58</v>
      </c>
      <c r="G1129" s="33" t="s">
        <v>22</v>
      </c>
      <c r="H1129" s="35">
        <v>0.6</v>
      </c>
      <c r="I1129" s="36">
        <v>6750</v>
      </c>
      <c r="J1129" s="37">
        <f t="shared" si="8"/>
        <v>4050</v>
      </c>
      <c r="K1129" s="37">
        <f t="shared" si="9"/>
        <v>2632.5000000000005</v>
      </c>
      <c r="L1129" s="38">
        <v>0.65000000000000013</v>
      </c>
      <c r="N1129" s="44"/>
      <c r="O1129" s="45"/>
      <c r="P1129" s="39"/>
      <c r="Q1129" s="41"/>
    </row>
    <row r="1130" spans="1:17" ht="15.75" customHeight="1">
      <c r="A1130" s="33" t="s">
        <v>23</v>
      </c>
      <c r="B1130" s="33">
        <v>1197831</v>
      </c>
      <c r="C1130" s="34">
        <v>44441</v>
      </c>
      <c r="D1130" s="33" t="s">
        <v>24</v>
      </c>
      <c r="E1130" s="33" t="s">
        <v>57</v>
      </c>
      <c r="F1130" s="33" t="s">
        <v>58</v>
      </c>
      <c r="G1130" s="33" t="s">
        <v>17</v>
      </c>
      <c r="H1130" s="35">
        <v>0.55000000000000004</v>
      </c>
      <c r="I1130" s="36">
        <v>6250</v>
      </c>
      <c r="J1130" s="37">
        <f t="shared" si="8"/>
        <v>3437.5000000000005</v>
      </c>
      <c r="K1130" s="37">
        <f t="shared" si="9"/>
        <v>1718.75</v>
      </c>
      <c r="L1130" s="38">
        <v>0.49999999999999994</v>
      </c>
      <c r="N1130" s="44"/>
      <c r="O1130" s="45"/>
      <c r="P1130" s="39"/>
      <c r="Q1130" s="41"/>
    </row>
    <row r="1131" spans="1:17" ht="15.75" customHeight="1">
      <c r="A1131" s="33" t="s">
        <v>23</v>
      </c>
      <c r="B1131" s="33">
        <v>1197831</v>
      </c>
      <c r="C1131" s="34">
        <v>44441</v>
      </c>
      <c r="D1131" s="33" t="s">
        <v>24</v>
      </c>
      <c r="E1131" s="33" t="s">
        <v>57</v>
      </c>
      <c r="F1131" s="33" t="s">
        <v>58</v>
      </c>
      <c r="G1131" s="33" t="s">
        <v>18</v>
      </c>
      <c r="H1131" s="35">
        <v>0.55000000000000004</v>
      </c>
      <c r="I1131" s="36">
        <v>5750</v>
      </c>
      <c r="J1131" s="37">
        <f t="shared" si="8"/>
        <v>3162.5000000000005</v>
      </c>
      <c r="K1131" s="37">
        <f t="shared" si="9"/>
        <v>1581.25</v>
      </c>
      <c r="L1131" s="38">
        <v>0.49999999999999994</v>
      </c>
      <c r="N1131" s="44"/>
      <c r="O1131" s="45"/>
      <c r="P1131" s="39"/>
      <c r="Q1131" s="41"/>
    </row>
    <row r="1132" spans="1:17" ht="15.75" customHeight="1">
      <c r="A1132" s="33" t="s">
        <v>23</v>
      </c>
      <c r="B1132" s="33">
        <v>1197831</v>
      </c>
      <c r="C1132" s="34">
        <v>44441</v>
      </c>
      <c r="D1132" s="33" t="s">
        <v>24</v>
      </c>
      <c r="E1132" s="33" t="s">
        <v>57</v>
      </c>
      <c r="F1132" s="33" t="s">
        <v>58</v>
      </c>
      <c r="G1132" s="33" t="s">
        <v>19</v>
      </c>
      <c r="H1132" s="35">
        <v>0.6</v>
      </c>
      <c r="I1132" s="36">
        <v>6250</v>
      </c>
      <c r="J1132" s="37">
        <f t="shared" si="8"/>
        <v>3750</v>
      </c>
      <c r="K1132" s="37">
        <f t="shared" si="9"/>
        <v>1874.9999999999998</v>
      </c>
      <c r="L1132" s="38">
        <v>0.49999999999999994</v>
      </c>
      <c r="N1132" s="44"/>
      <c r="O1132" s="45"/>
      <c r="P1132" s="39"/>
      <c r="Q1132" s="41"/>
    </row>
    <row r="1133" spans="1:17" ht="15.75" customHeight="1">
      <c r="A1133" s="33" t="s">
        <v>23</v>
      </c>
      <c r="B1133" s="33">
        <v>1197831</v>
      </c>
      <c r="C1133" s="34">
        <v>44441</v>
      </c>
      <c r="D1133" s="33" t="s">
        <v>24</v>
      </c>
      <c r="E1133" s="33" t="s">
        <v>57</v>
      </c>
      <c r="F1133" s="33" t="s">
        <v>58</v>
      </c>
      <c r="G1133" s="33" t="s">
        <v>20</v>
      </c>
      <c r="H1133" s="35">
        <v>0.6</v>
      </c>
      <c r="I1133" s="36">
        <v>3500</v>
      </c>
      <c r="J1133" s="37">
        <f t="shared" si="8"/>
        <v>2100</v>
      </c>
      <c r="K1133" s="37">
        <f t="shared" si="9"/>
        <v>1260.0000000000002</v>
      </c>
      <c r="L1133" s="38">
        <v>0.60000000000000009</v>
      </c>
      <c r="N1133" s="44"/>
      <c r="O1133" s="45"/>
      <c r="P1133" s="39"/>
      <c r="Q1133" s="41"/>
    </row>
    <row r="1134" spans="1:17" ht="15.75" customHeight="1">
      <c r="A1134" s="33" t="s">
        <v>23</v>
      </c>
      <c r="B1134" s="33">
        <v>1197831</v>
      </c>
      <c r="C1134" s="34">
        <v>44441</v>
      </c>
      <c r="D1134" s="33" t="s">
        <v>24</v>
      </c>
      <c r="E1134" s="33" t="s">
        <v>57</v>
      </c>
      <c r="F1134" s="33" t="s">
        <v>58</v>
      </c>
      <c r="G1134" s="33" t="s">
        <v>21</v>
      </c>
      <c r="H1134" s="35">
        <v>0.45</v>
      </c>
      <c r="I1134" s="36">
        <v>3500</v>
      </c>
      <c r="J1134" s="37">
        <f t="shared" si="8"/>
        <v>1575</v>
      </c>
      <c r="K1134" s="37">
        <f t="shared" si="9"/>
        <v>708.74999999999989</v>
      </c>
      <c r="L1134" s="38">
        <v>0.44999999999999996</v>
      </c>
      <c r="N1134" s="44"/>
      <c r="O1134" s="45"/>
      <c r="P1134" s="39"/>
      <c r="Q1134" s="41"/>
    </row>
    <row r="1135" spans="1:17" ht="15.75" customHeight="1">
      <c r="A1135" s="33" t="s">
        <v>23</v>
      </c>
      <c r="B1135" s="33">
        <v>1197831</v>
      </c>
      <c r="C1135" s="34">
        <v>44441</v>
      </c>
      <c r="D1135" s="33" t="s">
        <v>24</v>
      </c>
      <c r="E1135" s="33" t="s">
        <v>57</v>
      </c>
      <c r="F1135" s="33" t="s">
        <v>58</v>
      </c>
      <c r="G1135" s="33" t="s">
        <v>22</v>
      </c>
      <c r="H1135" s="35">
        <v>0.4</v>
      </c>
      <c r="I1135" s="36">
        <v>5750</v>
      </c>
      <c r="J1135" s="37">
        <f t="shared" si="8"/>
        <v>2300</v>
      </c>
      <c r="K1135" s="37">
        <f t="shared" si="9"/>
        <v>1495.0000000000002</v>
      </c>
      <c r="L1135" s="38">
        <v>0.65000000000000013</v>
      </c>
      <c r="N1135" s="44"/>
      <c r="O1135" s="45"/>
      <c r="P1135" s="39"/>
      <c r="Q1135" s="41"/>
    </row>
    <row r="1136" spans="1:17" ht="15.75" customHeight="1">
      <c r="A1136" s="33" t="s">
        <v>23</v>
      </c>
      <c r="B1136" s="33">
        <v>1197831</v>
      </c>
      <c r="C1136" s="34">
        <v>44470</v>
      </c>
      <c r="D1136" s="33" t="s">
        <v>24</v>
      </c>
      <c r="E1136" s="33" t="s">
        <v>57</v>
      </c>
      <c r="F1136" s="33" t="s">
        <v>58</v>
      </c>
      <c r="G1136" s="33" t="s">
        <v>17</v>
      </c>
      <c r="H1136" s="35">
        <v>0.30000000000000004</v>
      </c>
      <c r="I1136" s="36">
        <v>5250</v>
      </c>
      <c r="J1136" s="37">
        <f t="shared" si="8"/>
        <v>1575.0000000000002</v>
      </c>
      <c r="K1136" s="37">
        <f t="shared" si="9"/>
        <v>787.5</v>
      </c>
      <c r="L1136" s="38">
        <v>0.49999999999999994</v>
      </c>
      <c r="N1136" s="44"/>
      <c r="O1136" s="45"/>
      <c r="P1136" s="39"/>
      <c r="Q1136" s="41"/>
    </row>
    <row r="1137" spans="1:17" ht="15.75" customHeight="1">
      <c r="A1137" s="33" t="s">
        <v>23</v>
      </c>
      <c r="B1137" s="33">
        <v>1197831</v>
      </c>
      <c r="C1137" s="34">
        <v>44470</v>
      </c>
      <c r="D1137" s="33" t="s">
        <v>24</v>
      </c>
      <c r="E1137" s="33" t="s">
        <v>57</v>
      </c>
      <c r="F1137" s="33" t="s">
        <v>58</v>
      </c>
      <c r="G1137" s="33" t="s">
        <v>18</v>
      </c>
      <c r="H1137" s="35">
        <v>0.30000000000000004</v>
      </c>
      <c r="I1137" s="36">
        <v>5250</v>
      </c>
      <c r="J1137" s="37">
        <f t="shared" si="8"/>
        <v>1575.0000000000002</v>
      </c>
      <c r="K1137" s="37">
        <f t="shared" si="9"/>
        <v>787.5</v>
      </c>
      <c r="L1137" s="38">
        <v>0.49999999999999994</v>
      </c>
      <c r="N1137" s="44"/>
      <c r="O1137" s="45"/>
      <c r="P1137" s="39"/>
      <c r="Q1137" s="41"/>
    </row>
    <row r="1138" spans="1:17" ht="15.75" customHeight="1">
      <c r="A1138" s="33" t="s">
        <v>23</v>
      </c>
      <c r="B1138" s="33">
        <v>1197831</v>
      </c>
      <c r="C1138" s="34">
        <v>44470</v>
      </c>
      <c r="D1138" s="33" t="s">
        <v>24</v>
      </c>
      <c r="E1138" s="33" t="s">
        <v>57</v>
      </c>
      <c r="F1138" s="33" t="s">
        <v>58</v>
      </c>
      <c r="G1138" s="33" t="s">
        <v>19</v>
      </c>
      <c r="H1138" s="35">
        <v>0.35000000000000003</v>
      </c>
      <c r="I1138" s="36">
        <v>4750</v>
      </c>
      <c r="J1138" s="37">
        <f t="shared" si="8"/>
        <v>1662.5000000000002</v>
      </c>
      <c r="K1138" s="37">
        <f t="shared" si="9"/>
        <v>831.25</v>
      </c>
      <c r="L1138" s="38">
        <v>0.49999999999999994</v>
      </c>
      <c r="N1138" s="44"/>
      <c r="O1138" s="45"/>
      <c r="P1138" s="39"/>
      <c r="Q1138" s="41"/>
    </row>
    <row r="1139" spans="1:17" ht="15.75" customHeight="1">
      <c r="A1139" s="33" t="s">
        <v>23</v>
      </c>
      <c r="B1139" s="33">
        <v>1197831</v>
      </c>
      <c r="C1139" s="34">
        <v>44470</v>
      </c>
      <c r="D1139" s="33" t="s">
        <v>24</v>
      </c>
      <c r="E1139" s="33" t="s">
        <v>57</v>
      </c>
      <c r="F1139" s="33" t="s">
        <v>58</v>
      </c>
      <c r="G1139" s="33" t="s">
        <v>20</v>
      </c>
      <c r="H1139" s="35">
        <v>0.35000000000000003</v>
      </c>
      <c r="I1139" s="36">
        <v>3250</v>
      </c>
      <c r="J1139" s="37">
        <f t="shared" si="8"/>
        <v>1137.5</v>
      </c>
      <c r="K1139" s="37">
        <f t="shared" si="9"/>
        <v>682.50000000000011</v>
      </c>
      <c r="L1139" s="38">
        <v>0.60000000000000009</v>
      </c>
      <c r="N1139" s="44"/>
      <c r="O1139" s="45"/>
      <c r="P1139" s="39"/>
      <c r="Q1139" s="41"/>
    </row>
    <row r="1140" spans="1:17" ht="15.75" customHeight="1">
      <c r="A1140" s="33" t="s">
        <v>23</v>
      </c>
      <c r="B1140" s="33">
        <v>1197831</v>
      </c>
      <c r="C1140" s="34">
        <v>44470</v>
      </c>
      <c r="D1140" s="33" t="s">
        <v>24</v>
      </c>
      <c r="E1140" s="33" t="s">
        <v>57</v>
      </c>
      <c r="F1140" s="33" t="s">
        <v>58</v>
      </c>
      <c r="G1140" s="33" t="s">
        <v>21</v>
      </c>
      <c r="H1140" s="35">
        <v>0.30000000000000004</v>
      </c>
      <c r="I1140" s="36">
        <v>3000</v>
      </c>
      <c r="J1140" s="37">
        <f t="shared" si="8"/>
        <v>900.00000000000011</v>
      </c>
      <c r="K1140" s="37">
        <f t="shared" si="9"/>
        <v>405</v>
      </c>
      <c r="L1140" s="38">
        <v>0.44999999999999996</v>
      </c>
      <c r="N1140" s="44"/>
      <c r="O1140" s="45"/>
      <c r="P1140" s="39"/>
      <c r="Q1140" s="41"/>
    </row>
    <row r="1141" spans="1:17" ht="15.75" customHeight="1">
      <c r="A1141" s="33" t="s">
        <v>23</v>
      </c>
      <c r="B1141" s="33">
        <v>1197831</v>
      </c>
      <c r="C1141" s="34">
        <v>44470</v>
      </c>
      <c r="D1141" s="33" t="s">
        <v>24</v>
      </c>
      <c r="E1141" s="33" t="s">
        <v>57</v>
      </c>
      <c r="F1141" s="33" t="s">
        <v>58</v>
      </c>
      <c r="G1141" s="33" t="s">
        <v>22</v>
      </c>
      <c r="H1141" s="35">
        <v>0.4</v>
      </c>
      <c r="I1141" s="36">
        <v>4750</v>
      </c>
      <c r="J1141" s="37">
        <f t="shared" si="8"/>
        <v>1900</v>
      </c>
      <c r="K1141" s="37">
        <f t="shared" si="9"/>
        <v>1235.0000000000002</v>
      </c>
      <c r="L1141" s="38">
        <v>0.65000000000000013</v>
      </c>
      <c r="N1141" s="44"/>
      <c r="O1141" s="45"/>
      <c r="P1141" s="39"/>
      <c r="Q1141" s="41"/>
    </row>
    <row r="1142" spans="1:17" ht="15.75" customHeight="1">
      <c r="A1142" s="33" t="s">
        <v>23</v>
      </c>
      <c r="B1142" s="33">
        <v>1197831</v>
      </c>
      <c r="C1142" s="34">
        <v>44502</v>
      </c>
      <c r="D1142" s="33" t="s">
        <v>24</v>
      </c>
      <c r="E1142" s="33" t="s">
        <v>57</v>
      </c>
      <c r="F1142" s="33" t="s">
        <v>58</v>
      </c>
      <c r="G1142" s="33" t="s">
        <v>17</v>
      </c>
      <c r="H1142" s="35">
        <v>0.20000000000000004</v>
      </c>
      <c r="I1142" s="36">
        <v>6250</v>
      </c>
      <c r="J1142" s="37">
        <f t="shared" si="8"/>
        <v>1250.0000000000002</v>
      </c>
      <c r="K1142" s="37">
        <f t="shared" si="9"/>
        <v>625</v>
      </c>
      <c r="L1142" s="38">
        <v>0.49999999999999994</v>
      </c>
      <c r="N1142" s="44"/>
      <c r="O1142" s="45"/>
      <c r="P1142" s="39"/>
      <c r="Q1142" s="41"/>
    </row>
    <row r="1143" spans="1:17" ht="15.75" customHeight="1">
      <c r="A1143" s="33" t="s">
        <v>23</v>
      </c>
      <c r="B1143" s="33">
        <v>1197831</v>
      </c>
      <c r="C1143" s="34">
        <v>44502</v>
      </c>
      <c r="D1143" s="33" t="s">
        <v>24</v>
      </c>
      <c r="E1143" s="33" t="s">
        <v>57</v>
      </c>
      <c r="F1143" s="33" t="s">
        <v>58</v>
      </c>
      <c r="G1143" s="33" t="s">
        <v>18</v>
      </c>
      <c r="H1143" s="35">
        <v>0.20000000000000004</v>
      </c>
      <c r="I1143" s="36">
        <v>6250</v>
      </c>
      <c r="J1143" s="37">
        <f t="shared" si="8"/>
        <v>1250.0000000000002</v>
      </c>
      <c r="K1143" s="37">
        <f t="shared" si="9"/>
        <v>625</v>
      </c>
      <c r="L1143" s="38">
        <v>0.49999999999999994</v>
      </c>
      <c r="N1143" s="44"/>
      <c r="O1143" s="45"/>
      <c r="P1143" s="39"/>
      <c r="Q1143" s="41"/>
    </row>
    <row r="1144" spans="1:17" ht="15.75" customHeight="1">
      <c r="A1144" s="33" t="s">
        <v>23</v>
      </c>
      <c r="B1144" s="33">
        <v>1197831</v>
      </c>
      <c r="C1144" s="34">
        <v>44502</v>
      </c>
      <c r="D1144" s="33" t="s">
        <v>24</v>
      </c>
      <c r="E1144" s="33" t="s">
        <v>57</v>
      </c>
      <c r="F1144" s="33" t="s">
        <v>58</v>
      </c>
      <c r="G1144" s="33" t="s">
        <v>19</v>
      </c>
      <c r="H1144" s="35">
        <v>0.45000000000000007</v>
      </c>
      <c r="I1144" s="36">
        <v>5750</v>
      </c>
      <c r="J1144" s="37">
        <f t="shared" si="8"/>
        <v>2587.5000000000005</v>
      </c>
      <c r="K1144" s="37">
        <f t="shared" si="9"/>
        <v>1293.75</v>
      </c>
      <c r="L1144" s="38">
        <v>0.49999999999999994</v>
      </c>
      <c r="N1144" s="44"/>
      <c r="O1144" s="45"/>
      <c r="P1144" s="39"/>
      <c r="Q1144" s="41"/>
    </row>
    <row r="1145" spans="1:17" ht="15.75" customHeight="1">
      <c r="A1145" s="33" t="s">
        <v>23</v>
      </c>
      <c r="B1145" s="33">
        <v>1197831</v>
      </c>
      <c r="C1145" s="34">
        <v>44502</v>
      </c>
      <c r="D1145" s="33" t="s">
        <v>24</v>
      </c>
      <c r="E1145" s="33" t="s">
        <v>57</v>
      </c>
      <c r="F1145" s="33" t="s">
        <v>58</v>
      </c>
      <c r="G1145" s="33" t="s">
        <v>20</v>
      </c>
      <c r="H1145" s="35">
        <v>0.45000000000000007</v>
      </c>
      <c r="I1145" s="36">
        <v>4500</v>
      </c>
      <c r="J1145" s="37">
        <f t="shared" si="8"/>
        <v>2025.0000000000002</v>
      </c>
      <c r="K1145" s="37">
        <f t="shared" si="9"/>
        <v>1215.0000000000002</v>
      </c>
      <c r="L1145" s="38">
        <v>0.60000000000000009</v>
      </c>
      <c r="N1145" s="44"/>
      <c r="O1145" s="45"/>
      <c r="P1145" s="39"/>
      <c r="Q1145" s="41"/>
    </row>
    <row r="1146" spans="1:17" ht="15.75" customHeight="1">
      <c r="A1146" s="33" t="s">
        <v>23</v>
      </c>
      <c r="B1146" s="33">
        <v>1197831</v>
      </c>
      <c r="C1146" s="34">
        <v>44502</v>
      </c>
      <c r="D1146" s="33" t="s">
        <v>24</v>
      </c>
      <c r="E1146" s="33" t="s">
        <v>57</v>
      </c>
      <c r="F1146" s="33" t="s">
        <v>58</v>
      </c>
      <c r="G1146" s="33" t="s">
        <v>21</v>
      </c>
      <c r="H1146" s="35">
        <v>0.49999999999999994</v>
      </c>
      <c r="I1146" s="36">
        <v>4250</v>
      </c>
      <c r="J1146" s="37">
        <f t="shared" si="8"/>
        <v>2124.9999999999995</v>
      </c>
      <c r="K1146" s="37">
        <f t="shared" si="9"/>
        <v>956.24999999999966</v>
      </c>
      <c r="L1146" s="38">
        <v>0.44999999999999996</v>
      </c>
      <c r="N1146" s="44"/>
      <c r="O1146" s="45"/>
      <c r="P1146" s="39"/>
      <c r="Q1146" s="41"/>
    </row>
    <row r="1147" spans="1:17" ht="15.75" customHeight="1">
      <c r="A1147" s="33" t="s">
        <v>23</v>
      </c>
      <c r="B1147" s="33">
        <v>1197831</v>
      </c>
      <c r="C1147" s="34">
        <v>44502</v>
      </c>
      <c r="D1147" s="33" t="s">
        <v>24</v>
      </c>
      <c r="E1147" s="33" t="s">
        <v>57</v>
      </c>
      <c r="F1147" s="33" t="s">
        <v>58</v>
      </c>
      <c r="G1147" s="33" t="s">
        <v>22</v>
      </c>
      <c r="H1147" s="35">
        <v>0.6</v>
      </c>
      <c r="I1147" s="36">
        <v>6250</v>
      </c>
      <c r="J1147" s="37">
        <f t="shared" si="8"/>
        <v>3750</v>
      </c>
      <c r="K1147" s="37">
        <f t="shared" si="9"/>
        <v>2437.5000000000005</v>
      </c>
      <c r="L1147" s="38">
        <v>0.65000000000000013</v>
      </c>
      <c r="N1147" s="44"/>
      <c r="O1147" s="45"/>
      <c r="P1147" s="39"/>
      <c r="Q1147" s="41"/>
    </row>
    <row r="1148" spans="1:17" ht="15.75" customHeight="1">
      <c r="A1148" s="33" t="s">
        <v>23</v>
      </c>
      <c r="B1148" s="33">
        <v>1197831</v>
      </c>
      <c r="C1148" s="34">
        <v>44531</v>
      </c>
      <c r="D1148" s="33" t="s">
        <v>24</v>
      </c>
      <c r="E1148" s="33" t="s">
        <v>57</v>
      </c>
      <c r="F1148" s="33" t="s">
        <v>58</v>
      </c>
      <c r="G1148" s="33" t="s">
        <v>17</v>
      </c>
      <c r="H1148" s="35">
        <v>0.6</v>
      </c>
      <c r="I1148" s="36">
        <v>7750</v>
      </c>
      <c r="J1148" s="37">
        <f t="shared" si="8"/>
        <v>4650</v>
      </c>
      <c r="K1148" s="37">
        <f t="shared" si="9"/>
        <v>2324.9999999999995</v>
      </c>
      <c r="L1148" s="38">
        <v>0.49999999999999994</v>
      </c>
      <c r="N1148" s="44"/>
      <c r="O1148" s="45"/>
      <c r="P1148" s="39"/>
      <c r="Q1148" s="41"/>
    </row>
    <row r="1149" spans="1:17" ht="15.75" customHeight="1">
      <c r="A1149" s="33" t="s">
        <v>23</v>
      </c>
      <c r="B1149" s="33">
        <v>1197831</v>
      </c>
      <c r="C1149" s="34">
        <v>44531</v>
      </c>
      <c r="D1149" s="33" t="s">
        <v>24</v>
      </c>
      <c r="E1149" s="33" t="s">
        <v>57</v>
      </c>
      <c r="F1149" s="33" t="s">
        <v>58</v>
      </c>
      <c r="G1149" s="33" t="s">
        <v>18</v>
      </c>
      <c r="H1149" s="35">
        <v>0.6</v>
      </c>
      <c r="I1149" s="36">
        <v>7750</v>
      </c>
      <c r="J1149" s="37">
        <f t="shared" si="8"/>
        <v>4650</v>
      </c>
      <c r="K1149" s="37">
        <f t="shared" si="9"/>
        <v>2324.9999999999995</v>
      </c>
      <c r="L1149" s="38">
        <v>0.49999999999999994</v>
      </c>
      <c r="N1149" s="44"/>
      <c r="O1149" s="45"/>
      <c r="P1149" s="39"/>
      <c r="Q1149" s="41"/>
    </row>
    <row r="1150" spans="1:17" ht="15.75" customHeight="1">
      <c r="A1150" s="33" t="s">
        <v>23</v>
      </c>
      <c r="B1150" s="33">
        <v>1197831</v>
      </c>
      <c r="C1150" s="34">
        <v>44531</v>
      </c>
      <c r="D1150" s="33" t="s">
        <v>24</v>
      </c>
      <c r="E1150" s="33" t="s">
        <v>57</v>
      </c>
      <c r="F1150" s="33" t="s">
        <v>58</v>
      </c>
      <c r="G1150" s="33" t="s">
        <v>19</v>
      </c>
      <c r="H1150" s="35">
        <v>0.65</v>
      </c>
      <c r="I1150" s="36">
        <v>7000</v>
      </c>
      <c r="J1150" s="37">
        <f t="shared" si="8"/>
        <v>4550</v>
      </c>
      <c r="K1150" s="37">
        <f t="shared" si="9"/>
        <v>2274.9999999999995</v>
      </c>
      <c r="L1150" s="38">
        <v>0.49999999999999994</v>
      </c>
      <c r="N1150" s="44"/>
      <c r="O1150" s="45"/>
      <c r="P1150" s="39"/>
      <c r="Q1150" s="41"/>
    </row>
    <row r="1151" spans="1:17" ht="15.75" customHeight="1">
      <c r="A1151" s="33" t="s">
        <v>23</v>
      </c>
      <c r="B1151" s="33">
        <v>1197831</v>
      </c>
      <c r="C1151" s="34">
        <v>44531</v>
      </c>
      <c r="D1151" s="33" t="s">
        <v>24</v>
      </c>
      <c r="E1151" s="33" t="s">
        <v>57</v>
      </c>
      <c r="F1151" s="33" t="s">
        <v>58</v>
      </c>
      <c r="G1151" s="33" t="s">
        <v>20</v>
      </c>
      <c r="H1151" s="35">
        <v>0.65</v>
      </c>
      <c r="I1151" s="36">
        <v>5500</v>
      </c>
      <c r="J1151" s="37">
        <f t="shared" si="8"/>
        <v>3575</v>
      </c>
      <c r="K1151" s="37">
        <f t="shared" si="9"/>
        <v>2145.0000000000005</v>
      </c>
      <c r="L1151" s="38">
        <v>0.60000000000000009</v>
      </c>
      <c r="N1151" s="44"/>
      <c r="O1151" s="45"/>
      <c r="P1151" s="39"/>
      <c r="Q1151" s="41"/>
    </row>
    <row r="1152" spans="1:17" ht="15.75" customHeight="1">
      <c r="A1152" s="33" t="s">
        <v>23</v>
      </c>
      <c r="B1152" s="33">
        <v>1197831</v>
      </c>
      <c r="C1152" s="34">
        <v>44531</v>
      </c>
      <c r="D1152" s="33" t="s">
        <v>24</v>
      </c>
      <c r="E1152" s="33" t="s">
        <v>57</v>
      </c>
      <c r="F1152" s="33" t="s">
        <v>58</v>
      </c>
      <c r="G1152" s="33" t="s">
        <v>21</v>
      </c>
      <c r="H1152" s="35">
        <v>0.6</v>
      </c>
      <c r="I1152" s="36">
        <v>5000</v>
      </c>
      <c r="J1152" s="37">
        <f t="shared" si="8"/>
        <v>3000</v>
      </c>
      <c r="K1152" s="37">
        <f t="shared" si="9"/>
        <v>1349.9999999999998</v>
      </c>
      <c r="L1152" s="38">
        <v>0.44999999999999996</v>
      </c>
      <c r="N1152" s="44"/>
      <c r="O1152" s="45"/>
      <c r="P1152" s="39"/>
      <c r="Q1152" s="41"/>
    </row>
    <row r="1153" spans="1:17" ht="15.75" customHeight="1">
      <c r="A1153" s="33" t="s">
        <v>23</v>
      </c>
      <c r="B1153" s="33">
        <v>1197831</v>
      </c>
      <c r="C1153" s="34">
        <v>44531</v>
      </c>
      <c r="D1153" s="33" t="s">
        <v>24</v>
      </c>
      <c r="E1153" s="33" t="s">
        <v>57</v>
      </c>
      <c r="F1153" s="33" t="s">
        <v>58</v>
      </c>
      <c r="G1153" s="33" t="s">
        <v>22</v>
      </c>
      <c r="H1153" s="35">
        <v>0.70000000000000007</v>
      </c>
      <c r="I1153" s="36">
        <v>7500</v>
      </c>
      <c r="J1153" s="37">
        <f t="shared" si="8"/>
        <v>5250.0000000000009</v>
      </c>
      <c r="K1153" s="37">
        <f t="shared" si="9"/>
        <v>3412.5000000000014</v>
      </c>
      <c r="L1153" s="38">
        <v>0.65000000000000013</v>
      </c>
      <c r="N1153" s="44"/>
      <c r="O1153" s="45"/>
      <c r="P1153" s="39"/>
      <c r="Q1153" s="41"/>
    </row>
    <row r="1154" spans="1:17" ht="15.75" customHeight="1">
      <c r="A1154" s="33" t="s">
        <v>14</v>
      </c>
      <c r="B1154" s="33">
        <v>1185732</v>
      </c>
      <c r="C1154" s="34">
        <v>44217</v>
      </c>
      <c r="D1154" s="33" t="s">
        <v>15</v>
      </c>
      <c r="E1154" s="33" t="s">
        <v>59</v>
      </c>
      <c r="F1154" s="33" t="s">
        <v>60</v>
      </c>
      <c r="G1154" s="33" t="s">
        <v>17</v>
      </c>
      <c r="H1154" s="35">
        <v>0.4</v>
      </c>
      <c r="I1154" s="36">
        <v>4500</v>
      </c>
      <c r="J1154" s="37">
        <f t="shared" si="8"/>
        <v>1800</v>
      </c>
      <c r="K1154" s="37">
        <f t="shared" si="9"/>
        <v>630</v>
      </c>
      <c r="L1154" s="38">
        <v>0.35</v>
      </c>
      <c r="N1154" s="44"/>
      <c r="O1154" s="45"/>
      <c r="P1154" s="39"/>
      <c r="Q1154" s="41"/>
    </row>
    <row r="1155" spans="1:17" ht="15.75" customHeight="1">
      <c r="A1155" s="33" t="s">
        <v>14</v>
      </c>
      <c r="B1155" s="33">
        <v>1185732</v>
      </c>
      <c r="C1155" s="34">
        <v>44217</v>
      </c>
      <c r="D1155" s="33" t="s">
        <v>15</v>
      </c>
      <c r="E1155" s="33" t="s">
        <v>59</v>
      </c>
      <c r="F1155" s="33" t="s">
        <v>60</v>
      </c>
      <c r="G1155" s="33" t="s">
        <v>18</v>
      </c>
      <c r="H1155" s="35">
        <v>0.4</v>
      </c>
      <c r="I1155" s="36">
        <v>2500</v>
      </c>
      <c r="J1155" s="37">
        <f t="shared" si="8"/>
        <v>1000</v>
      </c>
      <c r="K1155" s="37">
        <f t="shared" si="9"/>
        <v>350</v>
      </c>
      <c r="L1155" s="38">
        <v>0.35</v>
      </c>
      <c r="N1155" s="44"/>
      <c r="O1155" s="45"/>
      <c r="P1155" s="39"/>
      <c r="Q1155" s="41"/>
    </row>
    <row r="1156" spans="1:17" ht="15.75" customHeight="1">
      <c r="A1156" s="33" t="s">
        <v>14</v>
      </c>
      <c r="B1156" s="33">
        <v>1185732</v>
      </c>
      <c r="C1156" s="34">
        <v>44217</v>
      </c>
      <c r="D1156" s="33" t="s">
        <v>15</v>
      </c>
      <c r="E1156" s="33" t="s">
        <v>59</v>
      </c>
      <c r="F1156" s="33" t="s">
        <v>60</v>
      </c>
      <c r="G1156" s="33" t="s">
        <v>19</v>
      </c>
      <c r="H1156" s="35">
        <v>0.30000000000000004</v>
      </c>
      <c r="I1156" s="36">
        <v>2500</v>
      </c>
      <c r="J1156" s="37">
        <f t="shared" si="8"/>
        <v>750.00000000000011</v>
      </c>
      <c r="K1156" s="37">
        <f t="shared" si="9"/>
        <v>300</v>
      </c>
      <c r="L1156" s="38">
        <v>0.39999999999999997</v>
      </c>
      <c r="N1156" s="44"/>
      <c r="O1156" s="45"/>
      <c r="P1156" s="39"/>
      <c r="Q1156" s="41"/>
    </row>
    <row r="1157" spans="1:17" ht="15.75" customHeight="1">
      <c r="A1157" s="33" t="s">
        <v>14</v>
      </c>
      <c r="B1157" s="33">
        <v>1185732</v>
      </c>
      <c r="C1157" s="34">
        <v>44217</v>
      </c>
      <c r="D1157" s="33" t="s">
        <v>15</v>
      </c>
      <c r="E1157" s="33" t="s">
        <v>59</v>
      </c>
      <c r="F1157" s="33" t="s">
        <v>60</v>
      </c>
      <c r="G1157" s="33" t="s">
        <v>20</v>
      </c>
      <c r="H1157" s="35">
        <v>0.35</v>
      </c>
      <c r="I1157" s="36">
        <v>1000</v>
      </c>
      <c r="J1157" s="37">
        <f t="shared" si="8"/>
        <v>350</v>
      </c>
      <c r="K1157" s="37">
        <f t="shared" si="9"/>
        <v>105</v>
      </c>
      <c r="L1157" s="38">
        <v>0.3</v>
      </c>
      <c r="N1157" s="44"/>
      <c r="O1157" s="45"/>
      <c r="P1157" s="39"/>
      <c r="Q1157" s="41"/>
    </row>
    <row r="1158" spans="1:17" ht="15.75" customHeight="1">
      <c r="A1158" s="33" t="s">
        <v>14</v>
      </c>
      <c r="B1158" s="33">
        <v>1185732</v>
      </c>
      <c r="C1158" s="34">
        <v>44217</v>
      </c>
      <c r="D1158" s="33" t="s">
        <v>15</v>
      </c>
      <c r="E1158" s="33" t="s">
        <v>59</v>
      </c>
      <c r="F1158" s="33" t="s">
        <v>60</v>
      </c>
      <c r="G1158" s="33" t="s">
        <v>21</v>
      </c>
      <c r="H1158" s="35">
        <v>0.5</v>
      </c>
      <c r="I1158" s="36">
        <v>1500</v>
      </c>
      <c r="J1158" s="37">
        <f t="shared" si="8"/>
        <v>750</v>
      </c>
      <c r="K1158" s="37">
        <f t="shared" si="9"/>
        <v>187.5</v>
      </c>
      <c r="L1158" s="38">
        <v>0.25</v>
      </c>
      <c r="N1158" s="44"/>
      <c r="O1158" s="45"/>
      <c r="P1158" s="39"/>
      <c r="Q1158" s="41"/>
    </row>
    <row r="1159" spans="1:17" ht="15.75" customHeight="1">
      <c r="A1159" s="33" t="s">
        <v>14</v>
      </c>
      <c r="B1159" s="33">
        <v>1185732</v>
      </c>
      <c r="C1159" s="34">
        <v>44217</v>
      </c>
      <c r="D1159" s="33" t="s">
        <v>15</v>
      </c>
      <c r="E1159" s="33" t="s">
        <v>59</v>
      </c>
      <c r="F1159" s="33" t="s">
        <v>60</v>
      </c>
      <c r="G1159" s="33" t="s">
        <v>22</v>
      </c>
      <c r="H1159" s="35">
        <v>0.4</v>
      </c>
      <c r="I1159" s="36">
        <v>2500</v>
      </c>
      <c r="J1159" s="37">
        <f t="shared" si="8"/>
        <v>1000</v>
      </c>
      <c r="K1159" s="37">
        <f t="shared" si="9"/>
        <v>400</v>
      </c>
      <c r="L1159" s="38">
        <v>0.4</v>
      </c>
      <c r="N1159" s="44"/>
      <c r="O1159" s="45"/>
      <c r="P1159" s="39"/>
      <c r="Q1159" s="41"/>
    </row>
    <row r="1160" spans="1:17" ht="15.75" customHeight="1">
      <c r="A1160" s="33" t="s">
        <v>14</v>
      </c>
      <c r="B1160" s="33">
        <v>1185732</v>
      </c>
      <c r="C1160" s="34">
        <v>44246</v>
      </c>
      <c r="D1160" s="33" t="s">
        <v>15</v>
      </c>
      <c r="E1160" s="33" t="s">
        <v>59</v>
      </c>
      <c r="F1160" s="33" t="s">
        <v>60</v>
      </c>
      <c r="G1160" s="33" t="s">
        <v>17</v>
      </c>
      <c r="H1160" s="35">
        <v>0.4</v>
      </c>
      <c r="I1160" s="36">
        <v>5000</v>
      </c>
      <c r="J1160" s="37">
        <f t="shared" si="8"/>
        <v>2000</v>
      </c>
      <c r="K1160" s="37">
        <f t="shared" si="9"/>
        <v>700</v>
      </c>
      <c r="L1160" s="38">
        <v>0.35</v>
      </c>
      <c r="N1160" s="44"/>
      <c r="O1160" s="45"/>
      <c r="P1160" s="39"/>
      <c r="Q1160" s="41"/>
    </row>
    <row r="1161" spans="1:17" ht="15.75" customHeight="1">
      <c r="A1161" s="33" t="s">
        <v>14</v>
      </c>
      <c r="B1161" s="33">
        <v>1185732</v>
      </c>
      <c r="C1161" s="34">
        <v>44246</v>
      </c>
      <c r="D1161" s="33" t="s">
        <v>15</v>
      </c>
      <c r="E1161" s="33" t="s">
        <v>59</v>
      </c>
      <c r="F1161" s="33" t="s">
        <v>60</v>
      </c>
      <c r="G1161" s="33" t="s">
        <v>18</v>
      </c>
      <c r="H1161" s="35">
        <v>0.4</v>
      </c>
      <c r="I1161" s="36">
        <v>1500</v>
      </c>
      <c r="J1161" s="37">
        <f t="shared" si="8"/>
        <v>600</v>
      </c>
      <c r="K1161" s="37">
        <f t="shared" si="9"/>
        <v>210</v>
      </c>
      <c r="L1161" s="38">
        <v>0.35</v>
      </c>
      <c r="N1161" s="44"/>
      <c r="O1161" s="45"/>
      <c r="P1161" s="39"/>
      <c r="Q1161" s="41"/>
    </row>
    <row r="1162" spans="1:17" ht="15.75" customHeight="1">
      <c r="A1162" s="33" t="s">
        <v>14</v>
      </c>
      <c r="B1162" s="33">
        <v>1185732</v>
      </c>
      <c r="C1162" s="34">
        <v>44246</v>
      </c>
      <c r="D1162" s="33" t="s">
        <v>15</v>
      </c>
      <c r="E1162" s="33" t="s">
        <v>59</v>
      </c>
      <c r="F1162" s="33" t="s">
        <v>60</v>
      </c>
      <c r="G1162" s="33" t="s">
        <v>19</v>
      </c>
      <c r="H1162" s="35">
        <v>0.30000000000000004</v>
      </c>
      <c r="I1162" s="36">
        <v>2000</v>
      </c>
      <c r="J1162" s="37">
        <f t="shared" si="8"/>
        <v>600.00000000000011</v>
      </c>
      <c r="K1162" s="37">
        <f t="shared" si="9"/>
        <v>240.00000000000003</v>
      </c>
      <c r="L1162" s="38">
        <v>0.39999999999999997</v>
      </c>
      <c r="N1162" s="44"/>
      <c r="O1162" s="45"/>
      <c r="P1162" s="39"/>
      <c r="Q1162" s="41"/>
    </row>
    <row r="1163" spans="1:17" ht="15.75" customHeight="1">
      <c r="A1163" s="33" t="s">
        <v>14</v>
      </c>
      <c r="B1163" s="33">
        <v>1185732</v>
      </c>
      <c r="C1163" s="34">
        <v>44246</v>
      </c>
      <c r="D1163" s="33" t="s">
        <v>15</v>
      </c>
      <c r="E1163" s="33" t="s">
        <v>59</v>
      </c>
      <c r="F1163" s="33" t="s">
        <v>60</v>
      </c>
      <c r="G1163" s="33" t="s">
        <v>20</v>
      </c>
      <c r="H1163" s="35">
        <v>0.35</v>
      </c>
      <c r="I1163" s="36">
        <v>750</v>
      </c>
      <c r="J1163" s="37">
        <f t="shared" si="8"/>
        <v>262.5</v>
      </c>
      <c r="K1163" s="37">
        <f t="shared" si="9"/>
        <v>78.75</v>
      </c>
      <c r="L1163" s="38">
        <v>0.3</v>
      </c>
      <c r="N1163" s="44"/>
      <c r="O1163" s="45"/>
      <c r="P1163" s="39"/>
      <c r="Q1163" s="41"/>
    </row>
    <row r="1164" spans="1:17" ht="15.75" customHeight="1">
      <c r="A1164" s="33" t="s">
        <v>14</v>
      </c>
      <c r="B1164" s="33">
        <v>1185732</v>
      </c>
      <c r="C1164" s="34">
        <v>44246</v>
      </c>
      <c r="D1164" s="33" t="s">
        <v>15</v>
      </c>
      <c r="E1164" s="33" t="s">
        <v>59</v>
      </c>
      <c r="F1164" s="33" t="s">
        <v>60</v>
      </c>
      <c r="G1164" s="33" t="s">
        <v>21</v>
      </c>
      <c r="H1164" s="35">
        <v>0.5</v>
      </c>
      <c r="I1164" s="36">
        <v>1500</v>
      </c>
      <c r="J1164" s="37">
        <f t="shared" si="8"/>
        <v>750</v>
      </c>
      <c r="K1164" s="37">
        <f t="shared" si="9"/>
        <v>187.5</v>
      </c>
      <c r="L1164" s="38">
        <v>0.25</v>
      </c>
      <c r="N1164" s="44"/>
      <c r="O1164" s="45"/>
      <c r="P1164" s="39"/>
      <c r="Q1164" s="41"/>
    </row>
    <row r="1165" spans="1:17" ht="15.75" customHeight="1">
      <c r="A1165" s="33" t="s">
        <v>14</v>
      </c>
      <c r="B1165" s="33">
        <v>1185732</v>
      </c>
      <c r="C1165" s="34">
        <v>44246</v>
      </c>
      <c r="D1165" s="33" t="s">
        <v>15</v>
      </c>
      <c r="E1165" s="33" t="s">
        <v>59</v>
      </c>
      <c r="F1165" s="33" t="s">
        <v>60</v>
      </c>
      <c r="G1165" s="33" t="s">
        <v>22</v>
      </c>
      <c r="H1165" s="35">
        <v>0.4</v>
      </c>
      <c r="I1165" s="36">
        <v>2500</v>
      </c>
      <c r="J1165" s="37">
        <f t="shared" si="8"/>
        <v>1000</v>
      </c>
      <c r="K1165" s="37">
        <f t="shared" si="9"/>
        <v>400</v>
      </c>
      <c r="L1165" s="38">
        <v>0.4</v>
      </c>
      <c r="N1165" s="44"/>
      <c r="O1165" s="45"/>
      <c r="P1165" s="39"/>
      <c r="Q1165" s="41"/>
    </row>
    <row r="1166" spans="1:17" ht="15.75" customHeight="1">
      <c r="A1166" s="33" t="s">
        <v>14</v>
      </c>
      <c r="B1166" s="33">
        <v>1185732</v>
      </c>
      <c r="C1166" s="34">
        <v>44272</v>
      </c>
      <c r="D1166" s="33" t="s">
        <v>15</v>
      </c>
      <c r="E1166" s="33" t="s">
        <v>59</v>
      </c>
      <c r="F1166" s="33" t="s">
        <v>60</v>
      </c>
      <c r="G1166" s="33" t="s">
        <v>17</v>
      </c>
      <c r="H1166" s="35">
        <v>0.4</v>
      </c>
      <c r="I1166" s="36">
        <v>4700</v>
      </c>
      <c r="J1166" s="37">
        <f t="shared" si="8"/>
        <v>1880</v>
      </c>
      <c r="K1166" s="37">
        <f t="shared" si="9"/>
        <v>658</v>
      </c>
      <c r="L1166" s="38">
        <v>0.35</v>
      </c>
      <c r="N1166" s="44"/>
      <c r="O1166" s="45"/>
      <c r="P1166" s="39"/>
      <c r="Q1166" s="41"/>
    </row>
    <row r="1167" spans="1:17" ht="15.75" customHeight="1">
      <c r="A1167" s="33" t="s">
        <v>14</v>
      </c>
      <c r="B1167" s="33">
        <v>1185732</v>
      </c>
      <c r="C1167" s="34">
        <v>44272</v>
      </c>
      <c r="D1167" s="33" t="s">
        <v>15</v>
      </c>
      <c r="E1167" s="33" t="s">
        <v>59</v>
      </c>
      <c r="F1167" s="33" t="s">
        <v>60</v>
      </c>
      <c r="G1167" s="33" t="s">
        <v>18</v>
      </c>
      <c r="H1167" s="35">
        <v>0.4</v>
      </c>
      <c r="I1167" s="36">
        <v>1750</v>
      </c>
      <c r="J1167" s="37">
        <f t="shared" si="8"/>
        <v>700</v>
      </c>
      <c r="K1167" s="37">
        <f t="shared" si="9"/>
        <v>244.99999999999997</v>
      </c>
      <c r="L1167" s="38">
        <v>0.35</v>
      </c>
      <c r="N1167" s="44"/>
      <c r="O1167" s="45"/>
      <c r="P1167" s="39"/>
      <c r="Q1167" s="41"/>
    </row>
    <row r="1168" spans="1:17" ht="15.75" customHeight="1">
      <c r="A1168" s="33" t="s">
        <v>14</v>
      </c>
      <c r="B1168" s="33">
        <v>1185732</v>
      </c>
      <c r="C1168" s="34">
        <v>44272</v>
      </c>
      <c r="D1168" s="33" t="s">
        <v>15</v>
      </c>
      <c r="E1168" s="33" t="s">
        <v>59</v>
      </c>
      <c r="F1168" s="33" t="s">
        <v>60</v>
      </c>
      <c r="G1168" s="33" t="s">
        <v>19</v>
      </c>
      <c r="H1168" s="35">
        <v>0.30000000000000004</v>
      </c>
      <c r="I1168" s="36">
        <v>2000</v>
      </c>
      <c r="J1168" s="37">
        <f t="shared" si="8"/>
        <v>600.00000000000011</v>
      </c>
      <c r="K1168" s="37">
        <f t="shared" si="9"/>
        <v>240.00000000000003</v>
      </c>
      <c r="L1168" s="38">
        <v>0.39999999999999997</v>
      </c>
      <c r="N1168" s="44"/>
      <c r="O1168" s="45"/>
      <c r="P1168" s="39"/>
      <c r="Q1168" s="41"/>
    </row>
    <row r="1169" spans="1:17" ht="15.75" customHeight="1">
      <c r="A1169" s="33" t="s">
        <v>14</v>
      </c>
      <c r="B1169" s="33">
        <v>1185732</v>
      </c>
      <c r="C1169" s="34">
        <v>44272</v>
      </c>
      <c r="D1169" s="33" t="s">
        <v>15</v>
      </c>
      <c r="E1169" s="33" t="s">
        <v>59</v>
      </c>
      <c r="F1169" s="33" t="s">
        <v>60</v>
      </c>
      <c r="G1169" s="33" t="s">
        <v>20</v>
      </c>
      <c r="H1169" s="35">
        <v>0.35</v>
      </c>
      <c r="I1169" s="36">
        <v>500</v>
      </c>
      <c r="J1169" s="37">
        <f t="shared" si="8"/>
        <v>175</v>
      </c>
      <c r="K1169" s="37">
        <f t="shared" si="9"/>
        <v>52.5</v>
      </c>
      <c r="L1169" s="38">
        <v>0.3</v>
      </c>
      <c r="N1169" s="44"/>
      <c r="O1169" s="45"/>
      <c r="P1169" s="39"/>
      <c r="Q1169" s="41"/>
    </row>
    <row r="1170" spans="1:17" ht="15.75" customHeight="1">
      <c r="A1170" s="33" t="s">
        <v>14</v>
      </c>
      <c r="B1170" s="33">
        <v>1185732</v>
      </c>
      <c r="C1170" s="34">
        <v>44272</v>
      </c>
      <c r="D1170" s="33" t="s">
        <v>15</v>
      </c>
      <c r="E1170" s="33" t="s">
        <v>59</v>
      </c>
      <c r="F1170" s="33" t="s">
        <v>60</v>
      </c>
      <c r="G1170" s="33" t="s">
        <v>21</v>
      </c>
      <c r="H1170" s="35">
        <v>0.5</v>
      </c>
      <c r="I1170" s="36">
        <v>1000</v>
      </c>
      <c r="J1170" s="37">
        <f t="shared" si="8"/>
        <v>500</v>
      </c>
      <c r="K1170" s="37">
        <f t="shared" si="9"/>
        <v>125</v>
      </c>
      <c r="L1170" s="38">
        <v>0.25</v>
      </c>
      <c r="N1170" s="44"/>
      <c r="O1170" s="45"/>
      <c r="P1170" s="39"/>
      <c r="Q1170" s="41"/>
    </row>
    <row r="1171" spans="1:17" ht="15.75" customHeight="1">
      <c r="A1171" s="33" t="s">
        <v>14</v>
      </c>
      <c r="B1171" s="33">
        <v>1185732</v>
      </c>
      <c r="C1171" s="34">
        <v>44272</v>
      </c>
      <c r="D1171" s="33" t="s">
        <v>15</v>
      </c>
      <c r="E1171" s="33" t="s">
        <v>59</v>
      </c>
      <c r="F1171" s="33" t="s">
        <v>60</v>
      </c>
      <c r="G1171" s="33" t="s">
        <v>22</v>
      </c>
      <c r="H1171" s="35">
        <v>0.4</v>
      </c>
      <c r="I1171" s="36">
        <v>2000</v>
      </c>
      <c r="J1171" s="37">
        <f t="shared" si="8"/>
        <v>800</v>
      </c>
      <c r="K1171" s="37">
        <f t="shared" si="9"/>
        <v>320</v>
      </c>
      <c r="L1171" s="38">
        <v>0.4</v>
      </c>
      <c r="N1171" s="44"/>
      <c r="O1171" s="45"/>
      <c r="P1171" s="39"/>
      <c r="Q1171" s="41"/>
    </row>
    <row r="1172" spans="1:17" ht="15.75" customHeight="1">
      <c r="A1172" s="33" t="s">
        <v>14</v>
      </c>
      <c r="B1172" s="33">
        <v>1185732</v>
      </c>
      <c r="C1172" s="34">
        <v>44304</v>
      </c>
      <c r="D1172" s="33" t="s">
        <v>15</v>
      </c>
      <c r="E1172" s="33" t="s">
        <v>59</v>
      </c>
      <c r="F1172" s="33" t="s">
        <v>60</v>
      </c>
      <c r="G1172" s="33" t="s">
        <v>17</v>
      </c>
      <c r="H1172" s="35">
        <v>0.4</v>
      </c>
      <c r="I1172" s="36">
        <v>4500</v>
      </c>
      <c r="J1172" s="37">
        <f t="shared" si="8"/>
        <v>1800</v>
      </c>
      <c r="K1172" s="37">
        <f t="shared" si="9"/>
        <v>630</v>
      </c>
      <c r="L1172" s="38">
        <v>0.35</v>
      </c>
      <c r="N1172" s="44"/>
      <c r="O1172" s="45"/>
      <c r="P1172" s="39"/>
      <c r="Q1172" s="41"/>
    </row>
    <row r="1173" spans="1:17" ht="15.75" customHeight="1">
      <c r="A1173" s="33" t="s">
        <v>14</v>
      </c>
      <c r="B1173" s="33">
        <v>1185732</v>
      </c>
      <c r="C1173" s="34">
        <v>44304</v>
      </c>
      <c r="D1173" s="33" t="s">
        <v>15</v>
      </c>
      <c r="E1173" s="33" t="s">
        <v>59</v>
      </c>
      <c r="F1173" s="33" t="s">
        <v>60</v>
      </c>
      <c r="G1173" s="33" t="s">
        <v>18</v>
      </c>
      <c r="H1173" s="35">
        <v>0.4</v>
      </c>
      <c r="I1173" s="36">
        <v>1500</v>
      </c>
      <c r="J1173" s="37">
        <f t="shared" si="8"/>
        <v>600</v>
      </c>
      <c r="K1173" s="37">
        <f t="shared" si="9"/>
        <v>210</v>
      </c>
      <c r="L1173" s="38">
        <v>0.35</v>
      </c>
      <c r="N1173" s="44"/>
      <c r="O1173" s="45"/>
      <c r="P1173" s="39"/>
      <c r="Q1173" s="41"/>
    </row>
    <row r="1174" spans="1:17" ht="15.75" customHeight="1">
      <c r="A1174" s="33" t="s">
        <v>14</v>
      </c>
      <c r="B1174" s="33">
        <v>1185732</v>
      </c>
      <c r="C1174" s="34">
        <v>44304</v>
      </c>
      <c r="D1174" s="33" t="s">
        <v>15</v>
      </c>
      <c r="E1174" s="33" t="s">
        <v>59</v>
      </c>
      <c r="F1174" s="33" t="s">
        <v>60</v>
      </c>
      <c r="G1174" s="33" t="s">
        <v>19</v>
      </c>
      <c r="H1174" s="35">
        <v>0.30000000000000004</v>
      </c>
      <c r="I1174" s="36">
        <v>1500</v>
      </c>
      <c r="J1174" s="37">
        <f t="shared" si="8"/>
        <v>450.00000000000006</v>
      </c>
      <c r="K1174" s="37">
        <f t="shared" si="9"/>
        <v>180</v>
      </c>
      <c r="L1174" s="38">
        <v>0.39999999999999997</v>
      </c>
      <c r="N1174" s="44"/>
      <c r="O1174" s="45"/>
      <c r="P1174" s="39"/>
      <c r="Q1174" s="41"/>
    </row>
    <row r="1175" spans="1:17" ht="15.75" customHeight="1">
      <c r="A1175" s="33" t="s">
        <v>14</v>
      </c>
      <c r="B1175" s="33">
        <v>1185732</v>
      </c>
      <c r="C1175" s="34">
        <v>44304</v>
      </c>
      <c r="D1175" s="33" t="s">
        <v>15</v>
      </c>
      <c r="E1175" s="33" t="s">
        <v>59</v>
      </c>
      <c r="F1175" s="33" t="s">
        <v>60</v>
      </c>
      <c r="G1175" s="33" t="s">
        <v>20</v>
      </c>
      <c r="H1175" s="35">
        <v>0.35</v>
      </c>
      <c r="I1175" s="36">
        <v>750</v>
      </c>
      <c r="J1175" s="37">
        <f t="shared" si="8"/>
        <v>262.5</v>
      </c>
      <c r="K1175" s="37">
        <f t="shared" si="9"/>
        <v>78.75</v>
      </c>
      <c r="L1175" s="38">
        <v>0.3</v>
      </c>
      <c r="N1175" s="44"/>
      <c r="O1175" s="45"/>
      <c r="P1175" s="39"/>
      <c r="Q1175" s="41"/>
    </row>
    <row r="1176" spans="1:17" ht="15.75" customHeight="1">
      <c r="A1176" s="33" t="s">
        <v>14</v>
      </c>
      <c r="B1176" s="33">
        <v>1185732</v>
      </c>
      <c r="C1176" s="34">
        <v>44304</v>
      </c>
      <c r="D1176" s="33" t="s">
        <v>15</v>
      </c>
      <c r="E1176" s="33" t="s">
        <v>59</v>
      </c>
      <c r="F1176" s="33" t="s">
        <v>60</v>
      </c>
      <c r="G1176" s="33" t="s">
        <v>21</v>
      </c>
      <c r="H1176" s="35">
        <v>0.5</v>
      </c>
      <c r="I1176" s="36">
        <v>750</v>
      </c>
      <c r="J1176" s="37">
        <f t="shared" si="8"/>
        <v>375</v>
      </c>
      <c r="K1176" s="37">
        <f t="shared" si="9"/>
        <v>93.75</v>
      </c>
      <c r="L1176" s="38">
        <v>0.25</v>
      </c>
      <c r="N1176" s="44"/>
      <c r="O1176" s="45"/>
      <c r="P1176" s="39"/>
      <c r="Q1176" s="41"/>
    </row>
    <row r="1177" spans="1:17" ht="15.75" customHeight="1">
      <c r="A1177" s="33" t="s">
        <v>14</v>
      </c>
      <c r="B1177" s="33">
        <v>1185732</v>
      </c>
      <c r="C1177" s="34">
        <v>44304</v>
      </c>
      <c r="D1177" s="33" t="s">
        <v>15</v>
      </c>
      <c r="E1177" s="33" t="s">
        <v>59</v>
      </c>
      <c r="F1177" s="33" t="s">
        <v>60</v>
      </c>
      <c r="G1177" s="33" t="s">
        <v>22</v>
      </c>
      <c r="H1177" s="35">
        <v>0.4</v>
      </c>
      <c r="I1177" s="36">
        <v>2250</v>
      </c>
      <c r="J1177" s="37">
        <f t="shared" si="8"/>
        <v>900</v>
      </c>
      <c r="K1177" s="37">
        <f t="shared" si="9"/>
        <v>360</v>
      </c>
      <c r="L1177" s="38">
        <v>0.4</v>
      </c>
      <c r="N1177" s="44"/>
      <c r="O1177" s="45"/>
      <c r="P1177" s="39"/>
      <c r="Q1177" s="41"/>
    </row>
    <row r="1178" spans="1:17" ht="15.75" customHeight="1">
      <c r="A1178" s="33" t="s">
        <v>14</v>
      </c>
      <c r="B1178" s="33">
        <v>1185732</v>
      </c>
      <c r="C1178" s="34">
        <v>44333</v>
      </c>
      <c r="D1178" s="33" t="s">
        <v>15</v>
      </c>
      <c r="E1178" s="33" t="s">
        <v>59</v>
      </c>
      <c r="F1178" s="33" t="s">
        <v>60</v>
      </c>
      <c r="G1178" s="33" t="s">
        <v>17</v>
      </c>
      <c r="H1178" s="35">
        <v>0.54999999999999993</v>
      </c>
      <c r="I1178" s="36">
        <v>4950</v>
      </c>
      <c r="J1178" s="37">
        <f t="shared" si="8"/>
        <v>2722.4999999999995</v>
      </c>
      <c r="K1178" s="37">
        <f t="shared" si="9"/>
        <v>952.87499999999977</v>
      </c>
      <c r="L1178" s="38">
        <v>0.35</v>
      </c>
      <c r="N1178" s="44"/>
      <c r="O1178" s="45"/>
      <c r="P1178" s="39"/>
      <c r="Q1178" s="41"/>
    </row>
    <row r="1179" spans="1:17" ht="15.75" customHeight="1">
      <c r="A1179" s="33" t="s">
        <v>14</v>
      </c>
      <c r="B1179" s="33">
        <v>1185732</v>
      </c>
      <c r="C1179" s="34">
        <v>44333</v>
      </c>
      <c r="D1179" s="33" t="s">
        <v>15</v>
      </c>
      <c r="E1179" s="33" t="s">
        <v>59</v>
      </c>
      <c r="F1179" s="33" t="s">
        <v>60</v>
      </c>
      <c r="G1179" s="33" t="s">
        <v>18</v>
      </c>
      <c r="H1179" s="35">
        <v>0.5</v>
      </c>
      <c r="I1179" s="36">
        <v>2000</v>
      </c>
      <c r="J1179" s="37">
        <f t="shared" si="8"/>
        <v>1000</v>
      </c>
      <c r="K1179" s="37">
        <f t="shared" si="9"/>
        <v>350</v>
      </c>
      <c r="L1179" s="38">
        <v>0.35</v>
      </c>
      <c r="N1179" s="44"/>
      <c r="O1179" s="45"/>
      <c r="P1179" s="39"/>
      <c r="Q1179" s="41"/>
    </row>
    <row r="1180" spans="1:17" ht="15.75" customHeight="1">
      <c r="A1180" s="33" t="s">
        <v>14</v>
      </c>
      <c r="B1180" s="33">
        <v>1185732</v>
      </c>
      <c r="C1180" s="34">
        <v>44333</v>
      </c>
      <c r="D1180" s="33" t="s">
        <v>15</v>
      </c>
      <c r="E1180" s="33" t="s">
        <v>59</v>
      </c>
      <c r="F1180" s="33" t="s">
        <v>60</v>
      </c>
      <c r="G1180" s="33" t="s">
        <v>19</v>
      </c>
      <c r="H1180" s="35">
        <v>0.45</v>
      </c>
      <c r="I1180" s="36">
        <v>1750</v>
      </c>
      <c r="J1180" s="37">
        <f t="shared" si="8"/>
        <v>787.5</v>
      </c>
      <c r="K1180" s="37">
        <f t="shared" si="9"/>
        <v>315</v>
      </c>
      <c r="L1180" s="38">
        <v>0.39999999999999997</v>
      </c>
      <c r="N1180" s="44"/>
      <c r="O1180" s="45"/>
      <c r="P1180" s="39"/>
      <c r="Q1180" s="41"/>
    </row>
    <row r="1181" spans="1:17" ht="15.75" customHeight="1">
      <c r="A1181" s="33" t="s">
        <v>14</v>
      </c>
      <c r="B1181" s="33">
        <v>1185732</v>
      </c>
      <c r="C1181" s="34">
        <v>44333</v>
      </c>
      <c r="D1181" s="33" t="s">
        <v>15</v>
      </c>
      <c r="E1181" s="33" t="s">
        <v>59</v>
      </c>
      <c r="F1181" s="33" t="s">
        <v>60</v>
      </c>
      <c r="G1181" s="33" t="s">
        <v>20</v>
      </c>
      <c r="H1181" s="35">
        <v>0.45</v>
      </c>
      <c r="I1181" s="36">
        <v>1250</v>
      </c>
      <c r="J1181" s="37">
        <f t="shared" si="8"/>
        <v>562.5</v>
      </c>
      <c r="K1181" s="37">
        <f t="shared" si="9"/>
        <v>168.75</v>
      </c>
      <c r="L1181" s="38">
        <v>0.3</v>
      </c>
      <c r="N1181" s="44"/>
      <c r="O1181" s="45"/>
      <c r="P1181" s="39"/>
      <c r="Q1181" s="41"/>
    </row>
    <row r="1182" spans="1:17" ht="15.75" customHeight="1">
      <c r="A1182" s="33" t="s">
        <v>14</v>
      </c>
      <c r="B1182" s="33">
        <v>1185732</v>
      </c>
      <c r="C1182" s="34">
        <v>44333</v>
      </c>
      <c r="D1182" s="33" t="s">
        <v>15</v>
      </c>
      <c r="E1182" s="33" t="s">
        <v>59</v>
      </c>
      <c r="F1182" s="33" t="s">
        <v>60</v>
      </c>
      <c r="G1182" s="33" t="s">
        <v>21</v>
      </c>
      <c r="H1182" s="35">
        <v>0.54999999999999993</v>
      </c>
      <c r="I1182" s="36">
        <v>1500</v>
      </c>
      <c r="J1182" s="37">
        <f t="shared" si="8"/>
        <v>824.99999999999989</v>
      </c>
      <c r="K1182" s="37">
        <f t="shared" si="9"/>
        <v>206.24999999999997</v>
      </c>
      <c r="L1182" s="38">
        <v>0.25</v>
      </c>
      <c r="N1182" s="44"/>
      <c r="O1182" s="45"/>
      <c r="P1182" s="39"/>
      <c r="Q1182" s="41"/>
    </row>
    <row r="1183" spans="1:17" ht="15.75" customHeight="1">
      <c r="A1183" s="33" t="s">
        <v>14</v>
      </c>
      <c r="B1183" s="33">
        <v>1185732</v>
      </c>
      <c r="C1183" s="34">
        <v>44333</v>
      </c>
      <c r="D1183" s="33" t="s">
        <v>15</v>
      </c>
      <c r="E1183" s="33" t="s">
        <v>59</v>
      </c>
      <c r="F1183" s="33" t="s">
        <v>60</v>
      </c>
      <c r="G1183" s="33" t="s">
        <v>22</v>
      </c>
      <c r="H1183" s="35">
        <v>0.6</v>
      </c>
      <c r="I1183" s="36">
        <v>2750</v>
      </c>
      <c r="J1183" s="37">
        <f t="shared" si="8"/>
        <v>1650</v>
      </c>
      <c r="K1183" s="37">
        <f t="shared" si="9"/>
        <v>660</v>
      </c>
      <c r="L1183" s="38">
        <v>0.4</v>
      </c>
      <c r="N1183" s="44"/>
      <c r="O1183" s="45"/>
      <c r="P1183" s="39"/>
      <c r="Q1183" s="41"/>
    </row>
    <row r="1184" spans="1:17" ht="15.75" customHeight="1">
      <c r="A1184" s="33" t="s">
        <v>14</v>
      </c>
      <c r="B1184" s="33">
        <v>1185732</v>
      </c>
      <c r="C1184" s="34">
        <v>44366</v>
      </c>
      <c r="D1184" s="33" t="s">
        <v>15</v>
      </c>
      <c r="E1184" s="33" t="s">
        <v>59</v>
      </c>
      <c r="F1184" s="33" t="s">
        <v>60</v>
      </c>
      <c r="G1184" s="33" t="s">
        <v>17</v>
      </c>
      <c r="H1184" s="35">
        <v>0.54999999999999993</v>
      </c>
      <c r="I1184" s="36">
        <v>5250</v>
      </c>
      <c r="J1184" s="37">
        <f t="shared" si="8"/>
        <v>2887.4999999999995</v>
      </c>
      <c r="K1184" s="37">
        <f t="shared" si="9"/>
        <v>1010.6249999999998</v>
      </c>
      <c r="L1184" s="38">
        <v>0.35</v>
      </c>
      <c r="N1184" s="44"/>
      <c r="O1184" s="45"/>
      <c r="P1184" s="39"/>
      <c r="Q1184" s="41"/>
    </row>
    <row r="1185" spans="1:17" ht="15.75" customHeight="1">
      <c r="A1185" s="33" t="s">
        <v>14</v>
      </c>
      <c r="B1185" s="33">
        <v>1185732</v>
      </c>
      <c r="C1185" s="34">
        <v>44366</v>
      </c>
      <c r="D1185" s="33" t="s">
        <v>15</v>
      </c>
      <c r="E1185" s="33" t="s">
        <v>59</v>
      </c>
      <c r="F1185" s="33" t="s">
        <v>60</v>
      </c>
      <c r="G1185" s="33" t="s">
        <v>18</v>
      </c>
      <c r="H1185" s="35">
        <v>0.5</v>
      </c>
      <c r="I1185" s="36">
        <v>2750</v>
      </c>
      <c r="J1185" s="37">
        <f t="shared" si="8"/>
        <v>1375</v>
      </c>
      <c r="K1185" s="37">
        <f t="shared" si="9"/>
        <v>481.24999999999994</v>
      </c>
      <c r="L1185" s="38">
        <v>0.35</v>
      </c>
      <c r="N1185" s="44"/>
      <c r="O1185" s="45"/>
      <c r="P1185" s="39"/>
      <c r="Q1185" s="41"/>
    </row>
    <row r="1186" spans="1:17" ht="15.75" customHeight="1">
      <c r="A1186" s="33" t="s">
        <v>14</v>
      </c>
      <c r="B1186" s="33">
        <v>1185732</v>
      </c>
      <c r="C1186" s="34">
        <v>44366</v>
      </c>
      <c r="D1186" s="33" t="s">
        <v>15</v>
      </c>
      <c r="E1186" s="33" t="s">
        <v>59</v>
      </c>
      <c r="F1186" s="33" t="s">
        <v>60</v>
      </c>
      <c r="G1186" s="33" t="s">
        <v>19</v>
      </c>
      <c r="H1186" s="35">
        <v>0.45</v>
      </c>
      <c r="I1186" s="36">
        <v>2000</v>
      </c>
      <c r="J1186" s="37">
        <f t="shared" si="8"/>
        <v>900</v>
      </c>
      <c r="K1186" s="37">
        <f t="shared" si="9"/>
        <v>359.99999999999994</v>
      </c>
      <c r="L1186" s="38">
        <v>0.39999999999999997</v>
      </c>
      <c r="N1186" s="44"/>
      <c r="O1186" s="45"/>
      <c r="P1186" s="39"/>
      <c r="Q1186" s="41"/>
    </row>
    <row r="1187" spans="1:17" ht="15.75" customHeight="1">
      <c r="A1187" s="33" t="s">
        <v>14</v>
      </c>
      <c r="B1187" s="33">
        <v>1185732</v>
      </c>
      <c r="C1187" s="34">
        <v>44366</v>
      </c>
      <c r="D1187" s="33" t="s">
        <v>15</v>
      </c>
      <c r="E1187" s="33" t="s">
        <v>59</v>
      </c>
      <c r="F1187" s="33" t="s">
        <v>60</v>
      </c>
      <c r="G1187" s="33" t="s">
        <v>20</v>
      </c>
      <c r="H1187" s="35">
        <v>0.45</v>
      </c>
      <c r="I1187" s="36">
        <v>1750</v>
      </c>
      <c r="J1187" s="37">
        <f t="shared" si="8"/>
        <v>787.5</v>
      </c>
      <c r="K1187" s="37">
        <f t="shared" si="9"/>
        <v>236.25</v>
      </c>
      <c r="L1187" s="38">
        <v>0.3</v>
      </c>
      <c r="N1187" s="44"/>
      <c r="O1187" s="45"/>
      <c r="P1187" s="39"/>
      <c r="Q1187" s="41"/>
    </row>
    <row r="1188" spans="1:17" ht="15.75" customHeight="1">
      <c r="A1188" s="33" t="s">
        <v>14</v>
      </c>
      <c r="B1188" s="33">
        <v>1185732</v>
      </c>
      <c r="C1188" s="34">
        <v>44366</v>
      </c>
      <c r="D1188" s="33" t="s">
        <v>15</v>
      </c>
      <c r="E1188" s="33" t="s">
        <v>59</v>
      </c>
      <c r="F1188" s="33" t="s">
        <v>60</v>
      </c>
      <c r="G1188" s="33" t="s">
        <v>21</v>
      </c>
      <c r="H1188" s="35">
        <v>0.54999999999999993</v>
      </c>
      <c r="I1188" s="36">
        <v>1750</v>
      </c>
      <c r="J1188" s="37">
        <f t="shared" si="8"/>
        <v>962.49999999999989</v>
      </c>
      <c r="K1188" s="37">
        <f t="shared" si="9"/>
        <v>240.62499999999997</v>
      </c>
      <c r="L1188" s="38">
        <v>0.25</v>
      </c>
      <c r="N1188" s="44"/>
      <c r="O1188" s="45"/>
      <c r="P1188" s="39"/>
      <c r="Q1188" s="41"/>
    </row>
    <row r="1189" spans="1:17" ht="15.75" customHeight="1">
      <c r="A1189" s="33" t="s">
        <v>14</v>
      </c>
      <c r="B1189" s="33">
        <v>1185732</v>
      </c>
      <c r="C1189" s="34">
        <v>44366</v>
      </c>
      <c r="D1189" s="33" t="s">
        <v>15</v>
      </c>
      <c r="E1189" s="33" t="s">
        <v>59</v>
      </c>
      <c r="F1189" s="33" t="s">
        <v>60</v>
      </c>
      <c r="G1189" s="33" t="s">
        <v>22</v>
      </c>
      <c r="H1189" s="35">
        <v>0.6</v>
      </c>
      <c r="I1189" s="36">
        <v>3250</v>
      </c>
      <c r="J1189" s="37">
        <f t="shared" si="8"/>
        <v>1950</v>
      </c>
      <c r="K1189" s="37">
        <f t="shared" si="9"/>
        <v>780</v>
      </c>
      <c r="L1189" s="38">
        <v>0.4</v>
      </c>
      <c r="N1189" s="44"/>
      <c r="O1189" s="45"/>
      <c r="P1189" s="39"/>
      <c r="Q1189" s="41"/>
    </row>
    <row r="1190" spans="1:17" ht="15.75" customHeight="1">
      <c r="A1190" s="33" t="s">
        <v>14</v>
      </c>
      <c r="B1190" s="33">
        <v>1185732</v>
      </c>
      <c r="C1190" s="34">
        <v>44394</v>
      </c>
      <c r="D1190" s="33" t="s">
        <v>15</v>
      </c>
      <c r="E1190" s="33" t="s">
        <v>59</v>
      </c>
      <c r="F1190" s="33" t="s">
        <v>60</v>
      </c>
      <c r="G1190" s="33" t="s">
        <v>17</v>
      </c>
      <c r="H1190" s="35">
        <v>0.54999999999999993</v>
      </c>
      <c r="I1190" s="36">
        <v>5500</v>
      </c>
      <c r="J1190" s="37">
        <f t="shared" si="8"/>
        <v>3024.9999999999995</v>
      </c>
      <c r="K1190" s="37">
        <f t="shared" si="9"/>
        <v>1058.7499999999998</v>
      </c>
      <c r="L1190" s="38">
        <v>0.35</v>
      </c>
      <c r="N1190" s="44"/>
      <c r="O1190" s="45"/>
      <c r="P1190" s="39"/>
      <c r="Q1190" s="41"/>
    </row>
    <row r="1191" spans="1:17" ht="15.75" customHeight="1">
      <c r="A1191" s="33" t="s">
        <v>14</v>
      </c>
      <c r="B1191" s="33">
        <v>1185732</v>
      </c>
      <c r="C1191" s="34">
        <v>44394</v>
      </c>
      <c r="D1191" s="33" t="s">
        <v>15</v>
      </c>
      <c r="E1191" s="33" t="s">
        <v>59</v>
      </c>
      <c r="F1191" s="33" t="s">
        <v>60</v>
      </c>
      <c r="G1191" s="33" t="s">
        <v>18</v>
      </c>
      <c r="H1191" s="35">
        <v>0.5</v>
      </c>
      <c r="I1191" s="36">
        <v>3000</v>
      </c>
      <c r="J1191" s="37">
        <f t="shared" si="8"/>
        <v>1500</v>
      </c>
      <c r="K1191" s="37">
        <f t="shared" si="9"/>
        <v>525</v>
      </c>
      <c r="L1191" s="38">
        <v>0.35</v>
      </c>
      <c r="N1191" s="44"/>
      <c r="O1191" s="45"/>
      <c r="P1191" s="39"/>
      <c r="Q1191" s="41"/>
    </row>
    <row r="1192" spans="1:17" ht="15.75" customHeight="1">
      <c r="A1192" s="33" t="s">
        <v>14</v>
      </c>
      <c r="B1192" s="33">
        <v>1185732</v>
      </c>
      <c r="C1192" s="34">
        <v>44394</v>
      </c>
      <c r="D1192" s="33" t="s">
        <v>15</v>
      </c>
      <c r="E1192" s="33" t="s">
        <v>59</v>
      </c>
      <c r="F1192" s="33" t="s">
        <v>60</v>
      </c>
      <c r="G1192" s="33" t="s">
        <v>19</v>
      </c>
      <c r="H1192" s="35">
        <v>0.45</v>
      </c>
      <c r="I1192" s="36">
        <v>2250</v>
      </c>
      <c r="J1192" s="37">
        <f t="shared" si="8"/>
        <v>1012.5</v>
      </c>
      <c r="K1192" s="37">
        <f t="shared" si="9"/>
        <v>404.99999999999994</v>
      </c>
      <c r="L1192" s="38">
        <v>0.39999999999999997</v>
      </c>
      <c r="N1192" s="44"/>
      <c r="O1192" s="45"/>
      <c r="P1192" s="39"/>
      <c r="Q1192" s="41"/>
    </row>
    <row r="1193" spans="1:17" ht="15.75" customHeight="1">
      <c r="A1193" s="33" t="s">
        <v>14</v>
      </c>
      <c r="B1193" s="33">
        <v>1185732</v>
      </c>
      <c r="C1193" s="34">
        <v>44394</v>
      </c>
      <c r="D1193" s="33" t="s">
        <v>15</v>
      </c>
      <c r="E1193" s="33" t="s">
        <v>59</v>
      </c>
      <c r="F1193" s="33" t="s">
        <v>60</v>
      </c>
      <c r="G1193" s="33" t="s">
        <v>20</v>
      </c>
      <c r="H1193" s="35">
        <v>0.45</v>
      </c>
      <c r="I1193" s="36">
        <v>1750</v>
      </c>
      <c r="J1193" s="37">
        <f t="shared" si="8"/>
        <v>787.5</v>
      </c>
      <c r="K1193" s="37">
        <f t="shared" si="9"/>
        <v>236.25</v>
      </c>
      <c r="L1193" s="38">
        <v>0.3</v>
      </c>
      <c r="N1193" s="44"/>
      <c r="O1193" s="45"/>
      <c r="P1193" s="39"/>
      <c r="Q1193" s="41"/>
    </row>
    <row r="1194" spans="1:17" ht="15.75" customHeight="1">
      <c r="A1194" s="33" t="s">
        <v>14</v>
      </c>
      <c r="B1194" s="33">
        <v>1185732</v>
      </c>
      <c r="C1194" s="34">
        <v>44394</v>
      </c>
      <c r="D1194" s="33" t="s">
        <v>15</v>
      </c>
      <c r="E1194" s="33" t="s">
        <v>59</v>
      </c>
      <c r="F1194" s="33" t="s">
        <v>60</v>
      </c>
      <c r="G1194" s="33" t="s">
        <v>21</v>
      </c>
      <c r="H1194" s="35">
        <v>0.54999999999999993</v>
      </c>
      <c r="I1194" s="36">
        <v>2000</v>
      </c>
      <c r="J1194" s="37">
        <f t="shared" si="8"/>
        <v>1099.9999999999998</v>
      </c>
      <c r="K1194" s="37">
        <f t="shared" si="9"/>
        <v>274.99999999999994</v>
      </c>
      <c r="L1194" s="38">
        <v>0.25</v>
      </c>
      <c r="N1194" s="44"/>
      <c r="O1194" s="45"/>
      <c r="P1194" s="39"/>
      <c r="Q1194" s="41"/>
    </row>
    <row r="1195" spans="1:17" ht="15.75" customHeight="1">
      <c r="A1195" s="33" t="s">
        <v>14</v>
      </c>
      <c r="B1195" s="33">
        <v>1185732</v>
      </c>
      <c r="C1195" s="34">
        <v>44394</v>
      </c>
      <c r="D1195" s="33" t="s">
        <v>15</v>
      </c>
      <c r="E1195" s="33" t="s">
        <v>59</v>
      </c>
      <c r="F1195" s="33" t="s">
        <v>60</v>
      </c>
      <c r="G1195" s="33" t="s">
        <v>22</v>
      </c>
      <c r="H1195" s="35">
        <v>0.6</v>
      </c>
      <c r="I1195" s="36">
        <v>3750</v>
      </c>
      <c r="J1195" s="37">
        <f t="shared" si="8"/>
        <v>2250</v>
      </c>
      <c r="K1195" s="37">
        <f t="shared" si="9"/>
        <v>900</v>
      </c>
      <c r="L1195" s="38">
        <v>0.4</v>
      </c>
      <c r="N1195" s="44"/>
      <c r="O1195" s="45"/>
      <c r="P1195" s="39"/>
      <c r="Q1195" s="41"/>
    </row>
    <row r="1196" spans="1:17" ht="15.75" customHeight="1">
      <c r="A1196" s="33" t="s">
        <v>14</v>
      </c>
      <c r="B1196" s="33">
        <v>1185732</v>
      </c>
      <c r="C1196" s="34">
        <v>44426</v>
      </c>
      <c r="D1196" s="33" t="s">
        <v>15</v>
      </c>
      <c r="E1196" s="33" t="s">
        <v>59</v>
      </c>
      <c r="F1196" s="33" t="s">
        <v>60</v>
      </c>
      <c r="G1196" s="33" t="s">
        <v>17</v>
      </c>
      <c r="H1196" s="35">
        <v>0.54999999999999993</v>
      </c>
      <c r="I1196" s="36">
        <v>5250</v>
      </c>
      <c r="J1196" s="37">
        <f t="shared" si="8"/>
        <v>2887.4999999999995</v>
      </c>
      <c r="K1196" s="37">
        <f t="shared" si="9"/>
        <v>1010.6249999999998</v>
      </c>
      <c r="L1196" s="38">
        <v>0.35</v>
      </c>
      <c r="N1196" s="44"/>
      <c r="O1196" s="45"/>
      <c r="P1196" s="39"/>
      <c r="Q1196" s="41"/>
    </row>
    <row r="1197" spans="1:17" ht="15.75" customHeight="1">
      <c r="A1197" s="33" t="s">
        <v>14</v>
      </c>
      <c r="B1197" s="33">
        <v>1185732</v>
      </c>
      <c r="C1197" s="34">
        <v>44426</v>
      </c>
      <c r="D1197" s="33" t="s">
        <v>15</v>
      </c>
      <c r="E1197" s="33" t="s">
        <v>59</v>
      </c>
      <c r="F1197" s="33" t="s">
        <v>60</v>
      </c>
      <c r="G1197" s="33" t="s">
        <v>18</v>
      </c>
      <c r="H1197" s="35">
        <v>0.5</v>
      </c>
      <c r="I1197" s="36">
        <v>3000</v>
      </c>
      <c r="J1197" s="37">
        <f t="shared" si="8"/>
        <v>1500</v>
      </c>
      <c r="K1197" s="37">
        <f t="shared" si="9"/>
        <v>525</v>
      </c>
      <c r="L1197" s="38">
        <v>0.35</v>
      </c>
      <c r="N1197" s="44"/>
      <c r="O1197" s="45"/>
      <c r="P1197" s="39"/>
      <c r="Q1197" s="41"/>
    </row>
    <row r="1198" spans="1:17" ht="15.75" customHeight="1">
      <c r="A1198" s="33" t="s">
        <v>14</v>
      </c>
      <c r="B1198" s="33">
        <v>1185732</v>
      </c>
      <c r="C1198" s="34">
        <v>44426</v>
      </c>
      <c r="D1198" s="33" t="s">
        <v>15</v>
      </c>
      <c r="E1198" s="33" t="s">
        <v>59</v>
      </c>
      <c r="F1198" s="33" t="s">
        <v>60</v>
      </c>
      <c r="G1198" s="33" t="s">
        <v>19</v>
      </c>
      <c r="H1198" s="35">
        <v>0.45</v>
      </c>
      <c r="I1198" s="36">
        <v>2250</v>
      </c>
      <c r="J1198" s="37">
        <f t="shared" si="8"/>
        <v>1012.5</v>
      </c>
      <c r="K1198" s="37">
        <f t="shared" si="9"/>
        <v>404.99999999999994</v>
      </c>
      <c r="L1198" s="38">
        <v>0.39999999999999997</v>
      </c>
      <c r="N1198" s="44"/>
      <c r="O1198" s="45"/>
      <c r="P1198" s="39"/>
      <c r="Q1198" s="41"/>
    </row>
    <row r="1199" spans="1:17" ht="15.75" customHeight="1">
      <c r="A1199" s="33" t="s">
        <v>14</v>
      </c>
      <c r="B1199" s="33">
        <v>1185732</v>
      </c>
      <c r="C1199" s="34">
        <v>44426</v>
      </c>
      <c r="D1199" s="33" t="s">
        <v>15</v>
      </c>
      <c r="E1199" s="33" t="s">
        <v>59</v>
      </c>
      <c r="F1199" s="33" t="s">
        <v>60</v>
      </c>
      <c r="G1199" s="33" t="s">
        <v>20</v>
      </c>
      <c r="H1199" s="35">
        <v>0.45</v>
      </c>
      <c r="I1199" s="36">
        <v>1750</v>
      </c>
      <c r="J1199" s="37">
        <f t="shared" si="8"/>
        <v>787.5</v>
      </c>
      <c r="K1199" s="37">
        <f t="shared" si="9"/>
        <v>236.25</v>
      </c>
      <c r="L1199" s="38">
        <v>0.3</v>
      </c>
      <c r="N1199" s="44"/>
      <c r="O1199" s="45"/>
      <c r="P1199" s="39"/>
      <c r="Q1199" s="41"/>
    </row>
    <row r="1200" spans="1:17" ht="15.75" customHeight="1">
      <c r="A1200" s="33" t="s">
        <v>14</v>
      </c>
      <c r="B1200" s="33">
        <v>1185732</v>
      </c>
      <c r="C1200" s="34">
        <v>44426</v>
      </c>
      <c r="D1200" s="33" t="s">
        <v>15</v>
      </c>
      <c r="E1200" s="33" t="s">
        <v>59</v>
      </c>
      <c r="F1200" s="33" t="s">
        <v>60</v>
      </c>
      <c r="G1200" s="33" t="s">
        <v>21</v>
      </c>
      <c r="H1200" s="35">
        <v>0.54999999999999993</v>
      </c>
      <c r="I1200" s="36">
        <v>1500</v>
      </c>
      <c r="J1200" s="37">
        <f t="shared" si="8"/>
        <v>824.99999999999989</v>
      </c>
      <c r="K1200" s="37">
        <f t="shared" si="9"/>
        <v>206.24999999999997</v>
      </c>
      <c r="L1200" s="38">
        <v>0.25</v>
      </c>
      <c r="N1200" s="44"/>
      <c r="O1200" s="45"/>
      <c r="P1200" s="39"/>
      <c r="Q1200" s="41"/>
    </row>
    <row r="1201" spans="1:17" ht="15.75" customHeight="1">
      <c r="A1201" s="33" t="s">
        <v>14</v>
      </c>
      <c r="B1201" s="33">
        <v>1185732</v>
      </c>
      <c r="C1201" s="34">
        <v>44426</v>
      </c>
      <c r="D1201" s="33" t="s">
        <v>15</v>
      </c>
      <c r="E1201" s="33" t="s">
        <v>59</v>
      </c>
      <c r="F1201" s="33" t="s">
        <v>60</v>
      </c>
      <c r="G1201" s="33" t="s">
        <v>22</v>
      </c>
      <c r="H1201" s="35">
        <v>0.6</v>
      </c>
      <c r="I1201" s="36">
        <v>3250</v>
      </c>
      <c r="J1201" s="37">
        <f t="shared" si="8"/>
        <v>1950</v>
      </c>
      <c r="K1201" s="37">
        <f t="shared" si="9"/>
        <v>780</v>
      </c>
      <c r="L1201" s="38">
        <v>0.4</v>
      </c>
      <c r="N1201" s="44"/>
      <c r="O1201" s="45"/>
      <c r="P1201" s="39"/>
      <c r="Q1201" s="41"/>
    </row>
    <row r="1202" spans="1:17" ht="15.75" customHeight="1">
      <c r="A1202" s="33" t="s">
        <v>14</v>
      </c>
      <c r="B1202" s="33">
        <v>1185732</v>
      </c>
      <c r="C1202" s="34">
        <v>44456</v>
      </c>
      <c r="D1202" s="33" t="s">
        <v>15</v>
      </c>
      <c r="E1202" s="33" t="s">
        <v>59</v>
      </c>
      <c r="F1202" s="33" t="s">
        <v>60</v>
      </c>
      <c r="G1202" s="33" t="s">
        <v>17</v>
      </c>
      <c r="H1202" s="35">
        <v>0.54999999999999993</v>
      </c>
      <c r="I1202" s="36">
        <v>4500</v>
      </c>
      <c r="J1202" s="37">
        <f t="shared" si="8"/>
        <v>2474.9999999999995</v>
      </c>
      <c r="K1202" s="37">
        <f t="shared" si="9"/>
        <v>866.24999999999977</v>
      </c>
      <c r="L1202" s="38">
        <v>0.35</v>
      </c>
      <c r="N1202" s="44"/>
      <c r="O1202" s="45"/>
      <c r="P1202" s="39"/>
      <c r="Q1202" s="41"/>
    </row>
    <row r="1203" spans="1:17" ht="15.75" customHeight="1">
      <c r="A1203" s="33" t="s">
        <v>14</v>
      </c>
      <c r="B1203" s="33">
        <v>1185732</v>
      </c>
      <c r="C1203" s="34">
        <v>44456</v>
      </c>
      <c r="D1203" s="33" t="s">
        <v>15</v>
      </c>
      <c r="E1203" s="33" t="s">
        <v>59</v>
      </c>
      <c r="F1203" s="33" t="s">
        <v>60</v>
      </c>
      <c r="G1203" s="33" t="s">
        <v>18</v>
      </c>
      <c r="H1203" s="35">
        <v>0.5</v>
      </c>
      <c r="I1203" s="36">
        <v>2500</v>
      </c>
      <c r="J1203" s="37">
        <f t="shared" si="8"/>
        <v>1250</v>
      </c>
      <c r="K1203" s="37">
        <f t="shared" si="9"/>
        <v>437.5</v>
      </c>
      <c r="L1203" s="38">
        <v>0.35</v>
      </c>
      <c r="N1203" s="44"/>
      <c r="O1203" s="45"/>
      <c r="P1203" s="39"/>
      <c r="Q1203" s="41"/>
    </row>
    <row r="1204" spans="1:17" ht="15.75" customHeight="1">
      <c r="A1204" s="33" t="s">
        <v>14</v>
      </c>
      <c r="B1204" s="33">
        <v>1185732</v>
      </c>
      <c r="C1204" s="34">
        <v>44456</v>
      </c>
      <c r="D1204" s="33" t="s">
        <v>15</v>
      </c>
      <c r="E1204" s="33" t="s">
        <v>59</v>
      </c>
      <c r="F1204" s="33" t="s">
        <v>60</v>
      </c>
      <c r="G1204" s="33" t="s">
        <v>19</v>
      </c>
      <c r="H1204" s="35">
        <v>0.45</v>
      </c>
      <c r="I1204" s="36">
        <v>1500</v>
      </c>
      <c r="J1204" s="37">
        <f t="shared" si="8"/>
        <v>675</v>
      </c>
      <c r="K1204" s="37">
        <f t="shared" si="9"/>
        <v>270</v>
      </c>
      <c r="L1204" s="38">
        <v>0.39999999999999997</v>
      </c>
      <c r="N1204" s="44"/>
      <c r="O1204" s="45"/>
      <c r="P1204" s="39"/>
      <c r="Q1204" s="41"/>
    </row>
    <row r="1205" spans="1:17" ht="15.75" customHeight="1">
      <c r="A1205" s="33" t="s">
        <v>14</v>
      </c>
      <c r="B1205" s="33">
        <v>1185732</v>
      </c>
      <c r="C1205" s="34">
        <v>44456</v>
      </c>
      <c r="D1205" s="33" t="s">
        <v>15</v>
      </c>
      <c r="E1205" s="33" t="s">
        <v>59</v>
      </c>
      <c r="F1205" s="33" t="s">
        <v>60</v>
      </c>
      <c r="G1205" s="33" t="s">
        <v>20</v>
      </c>
      <c r="H1205" s="35">
        <v>0.45</v>
      </c>
      <c r="I1205" s="36">
        <v>1250</v>
      </c>
      <c r="J1205" s="37">
        <f t="shared" si="8"/>
        <v>562.5</v>
      </c>
      <c r="K1205" s="37">
        <f t="shared" si="9"/>
        <v>168.75</v>
      </c>
      <c r="L1205" s="38">
        <v>0.3</v>
      </c>
      <c r="N1205" s="44"/>
      <c r="O1205" s="45"/>
      <c r="P1205" s="39"/>
      <c r="Q1205" s="41"/>
    </row>
    <row r="1206" spans="1:17" ht="15.75" customHeight="1">
      <c r="A1206" s="33" t="s">
        <v>14</v>
      </c>
      <c r="B1206" s="33">
        <v>1185732</v>
      </c>
      <c r="C1206" s="34">
        <v>44456</v>
      </c>
      <c r="D1206" s="33" t="s">
        <v>15</v>
      </c>
      <c r="E1206" s="33" t="s">
        <v>59</v>
      </c>
      <c r="F1206" s="33" t="s">
        <v>60</v>
      </c>
      <c r="G1206" s="33" t="s">
        <v>21</v>
      </c>
      <c r="H1206" s="35">
        <v>0.54999999999999993</v>
      </c>
      <c r="I1206" s="36">
        <v>1250</v>
      </c>
      <c r="J1206" s="37">
        <f t="shared" si="8"/>
        <v>687.49999999999989</v>
      </c>
      <c r="K1206" s="37">
        <f t="shared" si="9"/>
        <v>171.87499999999997</v>
      </c>
      <c r="L1206" s="38">
        <v>0.25</v>
      </c>
      <c r="N1206" s="44"/>
      <c r="O1206" s="45"/>
      <c r="P1206" s="39"/>
      <c r="Q1206" s="41"/>
    </row>
    <row r="1207" spans="1:17" ht="15.75" customHeight="1">
      <c r="A1207" s="33" t="s">
        <v>14</v>
      </c>
      <c r="B1207" s="33">
        <v>1185732</v>
      </c>
      <c r="C1207" s="34">
        <v>44456</v>
      </c>
      <c r="D1207" s="33" t="s">
        <v>15</v>
      </c>
      <c r="E1207" s="33" t="s">
        <v>59</v>
      </c>
      <c r="F1207" s="33" t="s">
        <v>60</v>
      </c>
      <c r="G1207" s="33" t="s">
        <v>22</v>
      </c>
      <c r="H1207" s="35">
        <v>0.6</v>
      </c>
      <c r="I1207" s="36">
        <v>2250</v>
      </c>
      <c r="J1207" s="37">
        <f t="shared" si="8"/>
        <v>1350</v>
      </c>
      <c r="K1207" s="37">
        <f t="shared" si="9"/>
        <v>540</v>
      </c>
      <c r="L1207" s="38">
        <v>0.4</v>
      </c>
      <c r="N1207" s="44"/>
      <c r="O1207" s="45"/>
      <c r="P1207" s="39"/>
      <c r="Q1207" s="41"/>
    </row>
    <row r="1208" spans="1:17" ht="15.75" customHeight="1">
      <c r="A1208" s="33" t="s">
        <v>14</v>
      </c>
      <c r="B1208" s="33">
        <v>1185732</v>
      </c>
      <c r="C1208" s="34">
        <v>44488</v>
      </c>
      <c r="D1208" s="33" t="s">
        <v>15</v>
      </c>
      <c r="E1208" s="33" t="s">
        <v>59</v>
      </c>
      <c r="F1208" s="33" t="s">
        <v>60</v>
      </c>
      <c r="G1208" s="33" t="s">
        <v>17</v>
      </c>
      <c r="H1208" s="35">
        <v>0.6</v>
      </c>
      <c r="I1208" s="36">
        <v>4000</v>
      </c>
      <c r="J1208" s="37">
        <f t="shared" si="8"/>
        <v>2400</v>
      </c>
      <c r="K1208" s="37">
        <f t="shared" si="9"/>
        <v>840</v>
      </c>
      <c r="L1208" s="38">
        <v>0.35</v>
      </c>
      <c r="N1208" s="44"/>
      <c r="O1208" s="45"/>
      <c r="P1208" s="39"/>
      <c r="Q1208" s="41"/>
    </row>
    <row r="1209" spans="1:17" ht="15.75" customHeight="1">
      <c r="A1209" s="33" t="s">
        <v>14</v>
      </c>
      <c r="B1209" s="33">
        <v>1185732</v>
      </c>
      <c r="C1209" s="34">
        <v>44488</v>
      </c>
      <c r="D1209" s="33" t="s">
        <v>15</v>
      </c>
      <c r="E1209" s="33" t="s">
        <v>59</v>
      </c>
      <c r="F1209" s="33" t="s">
        <v>60</v>
      </c>
      <c r="G1209" s="33" t="s">
        <v>18</v>
      </c>
      <c r="H1209" s="35">
        <v>0.55000000000000004</v>
      </c>
      <c r="I1209" s="36">
        <v>2250</v>
      </c>
      <c r="J1209" s="37">
        <f t="shared" si="8"/>
        <v>1237.5</v>
      </c>
      <c r="K1209" s="37">
        <f t="shared" si="9"/>
        <v>433.125</v>
      </c>
      <c r="L1209" s="38">
        <v>0.35</v>
      </c>
      <c r="N1209" s="44"/>
      <c r="O1209" s="45"/>
      <c r="P1209" s="39"/>
      <c r="Q1209" s="41"/>
    </row>
    <row r="1210" spans="1:17" ht="15.75" customHeight="1">
      <c r="A1210" s="33" t="s">
        <v>14</v>
      </c>
      <c r="B1210" s="33">
        <v>1185732</v>
      </c>
      <c r="C1210" s="34">
        <v>44488</v>
      </c>
      <c r="D1210" s="33" t="s">
        <v>15</v>
      </c>
      <c r="E1210" s="33" t="s">
        <v>59</v>
      </c>
      <c r="F1210" s="33" t="s">
        <v>60</v>
      </c>
      <c r="G1210" s="33" t="s">
        <v>19</v>
      </c>
      <c r="H1210" s="35">
        <v>0.55000000000000004</v>
      </c>
      <c r="I1210" s="36">
        <v>1250</v>
      </c>
      <c r="J1210" s="37">
        <f t="shared" si="8"/>
        <v>687.5</v>
      </c>
      <c r="K1210" s="37">
        <f t="shared" si="9"/>
        <v>275</v>
      </c>
      <c r="L1210" s="38">
        <v>0.39999999999999997</v>
      </c>
      <c r="N1210" s="44"/>
      <c r="O1210" s="45"/>
      <c r="P1210" s="39"/>
      <c r="Q1210" s="41"/>
    </row>
    <row r="1211" spans="1:17" ht="15.75" customHeight="1">
      <c r="A1211" s="33" t="s">
        <v>14</v>
      </c>
      <c r="B1211" s="33">
        <v>1185732</v>
      </c>
      <c r="C1211" s="34">
        <v>44488</v>
      </c>
      <c r="D1211" s="33" t="s">
        <v>15</v>
      </c>
      <c r="E1211" s="33" t="s">
        <v>59</v>
      </c>
      <c r="F1211" s="33" t="s">
        <v>60</v>
      </c>
      <c r="G1211" s="33" t="s">
        <v>20</v>
      </c>
      <c r="H1211" s="35">
        <v>0.55000000000000004</v>
      </c>
      <c r="I1211" s="36">
        <v>1000</v>
      </c>
      <c r="J1211" s="37">
        <f t="shared" si="8"/>
        <v>550</v>
      </c>
      <c r="K1211" s="37">
        <f t="shared" si="9"/>
        <v>165</v>
      </c>
      <c r="L1211" s="38">
        <v>0.3</v>
      </c>
      <c r="N1211" s="44"/>
      <c r="O1211" s="45"/>
      <c r="P1211" s="39"/>
      <c r="Q1211" s="41"/>
    </row>
    <row r="1212" spans="1:17" ht="15.75" customHeight="1">
      <c r="A1212" s="33" t="s">
        <v>14</v>
      </c>
      <c r="B1212" s="33">
        <v>1185732</v>
      </c>
      <c r="C1212" s="34">
        <v>44488</v>
      </c>
      <c r="D1212" s="33" t="s">
        <v>15</v>
      </c>
      <c r="E1212" s="33" t="s">
        <v>59</v>
      </c>
      <c r="F1212" s="33" t="s">
        <v>60</v>
      </c>
      <c r="G1212" s="33" t="s">
        <v>21</v>
      </c>
      <c r="H1212" s="35">
        <v>0.65</v>
      </c>
      <c r="I1212" s="36">
        <v>1000</v>
      </c>
      <c r="J1212" s="37">
        <f t="shared" si="8"/>
        <v>650</v>
      </c>
      <c r="K1212" s="37">
        <f t="shared" si="9"/>
        <v>162.5</v>
      </c>
      <c r="L1212" s="38">
        <v>0.25</v>
      </c>
      <c r="N1212" s="44"/>
      <c r="O1212" s="45"/>
      <c r="P1212" s="39"/>
      <c r="Q1212" s="41"/>
    </row>
    <row r="1213" spans="1:17" ht="15.75" customHeight="1">
      <c r="A1213" s="33" t="s">
        <v>14</v>
      </c>
      <c r="B1213" s="33">
        <v>1185732</v>
      </c>
      <c r="C1213" s="34">
        <v>44488</v>
      </c>
      <c r="D1213" s="33" t="s">
        <v>15</v>
      </c>
      <c r="E1213" s="33" t="s">
        <v>59</v>
      </c>
      <c r="F1213" s="33" t="s">
        <v>60</v>
      </c>
      <c r="G1213" s="33" t="s">
        <v>22</v>
      </c>
      <c r="H1213" s="35">
        <v>0.7</v>
      </c>
      <c r="I1213" s="36">
        <v>2250</v>
      </c>
      <c r="J1213" s="37">
        <f t="shared" si="8"/>
        <v>1575</v>
      </c>
      <c r="K1213" s="37">
        <f t="shared" si="9"/>
        <v>630</v>
      </c>
      <c r="L1213" s="38">
        <v>0.4</v>
      </c>
      <c r="N1213" s="44"/>
      <c r="O1213" s="45"/>
      <c r="P1213" s="39"/>
      <c r="Q1213" s="41"/>
    </row>
    <row r="1214" spans="1:17" ht="15.75" customHeight="1">
      <c r="A1214" s="33" t="s">
        <v>14</v>
      </c>
      <c r="B1214" s="33">
        <v>1185732</v>
      </c>
      <c r="C1214" s="34">
        <v>44518</v>
      </c>
      <c r="D1214" s="33" t="s">
        <v>15</v>
      </c>
      <c r="E1214" s="33" t="s">
        <v>59</v>
      </c>
      <c r="F1214" s="33" t="s">
        <v>60</v>
      </c>
      <c r="G1214" s="33" t="s">
        <v>17</v>
      </c>
      <c r="H1214" s="35">
        <v>0.65</v>
      </c>
      <c r="I1214" s="36">
        <v>3750</v>
      </c>
      <c r="J1214" s="37">
        <f t="shared" si="8"/>
        <v>2437.5</v>
      </c>
      <c r="K1214" s="37">
        <f t="shared" si="9"/>
        <v>853.125</v>
      </c>
      <c r="L1214" s="38">
        <v>0.35</v>
      </c>
      <c r="N1214" s="44"/>
      <c r="O1214" s="45"/>
      <c r="P1214" s="39"/>
      <c r="Q1214" s="41"/>
    </row>
    <row r="1215" spans="1:17" ht="15.75" customHeight="1">
      <c r="A1215" s="33" t="s">
        <v>14</v>
      </c>
      <c r="B1215" s="33">
        <v>1185732</v>
      </c>
      <c r="C1215" s="34">
        <v>44518</v>
      </c>
      <c r="D1215" s="33" t="s">
        <v>15</v>
      </c>
      <c r="E1215" s="33" t="s">
        <v>59</v>
      </c>
      <c r="F1215" s="33" t="s">
        <v>60</v>
      </c>
      <c r="G1215" s="33" t="s">
        <v>18</v>
      </c>
      <c r="H1215" s="35">
        <v>0.55000000000000004</v>
      </c>
      <c r="I1215" s="36">
        <v>2000</v>
      </c>
      <c r="J1215" s="37">
        <f t="shared" si="8"/>
        <v>1100</v>
      </c>
      <c r="K1215" s="37">
        <f t="shared" si="9"/>
        <v>385</v>
      </c>
      <c r="L1215" s="38">
        <v>0.35</v>
      </c>
      <c r="N1215" s="44"/>
      <c r="O1215" s="45"/>
      <c r="P1215" s="39"/>
      <c r="Q1215" s="41"/>
    </row>
    <row r="1216" spans="1:17" ht="15.75" customHeight="1">
      <c r="A1216" s="33" t="s">
        <v>14</v>
      </c>
      <c r="B1216" s="33">
        <v>1185732</v>
      </c>
      <c r="C1216" s="34">
        <v>44518</v>
      </c>
      <c r="D1216" s="33" t="s">
        <v>15</v>
      </c>
      <c r="E1216" s="33" t="s">
        <v>59</v>
      </c>
      <c r="F1216" s="33" t="s">
        <v>60</v>
      </c>
      <c r="G1216" s="33" t="s">
        <v>19</v>
      </c>
      <c r="H1216" s="35">
        <v>0.55000000000000004</v>
      </c>
      <c r="I1216" s="36">
        <v>1950</v>
      </c>
      <c r="J1216" s="37">
        <f t="shared" si="8"/>
        <v>1072.5</v>
      </c>
      <c r="K1216" s="37">
        <f t="shared" si="9"/>
        <v>428.99999999999994</v>
      </c>
      <c r="L1216" s="38">
        <v>0.39999999999999997</v>
      </c>
      <c r="N1216" s="44"/>
      <c r="O1216" s="45"/>
      <c r="P1216" s="39"/>
      <c r="Q1216" s="41"/>
    </row>
    <row r="1217" spans="1:17" ht="15.75" customHeight="1">
      <c r="A1217" s="33" t="s">
        <v>14</v>
      </c>
      <c r="B1217" s="33">
        <v>1185732</v>
      </c>
      <c r="C1217" s="34">
        <v>44518</v>
      </c>
      <c r="D1217" s="33" t="s">
        <v>15</v>
      </c>
      <c r="E1217" s="33" t="s">
        <v>59</v>
      </c>
      <c r="F1217" s="33" t="s">
        <v>60</v>
      </c>
      <c r="G1217" s="33" t="s">
        <v>20</v>
      </c>
      <c r="H1217" s="35">
        <v>0.55000000000000004</v>
      </c>
      <c r="I1217" s="36">
        <v>1750</v>
      </c>
      <c r="J1217" s="37">
        <f t="shared" si="8"/>
        <v>962.50000000000011</v>
      </c>
      <c r="K1217" s="37">
        <f t="shared" si="9"/>
        <v>288.75</v>
      </c>
      <c r="L1217" s="38">
        <v>0.3</v>
      </c>
      <c r="N1217" s="44"/>
      <c r="O1217" s="45"/>
      <c r="P1217" s="39"/>
      <c r="Q1217" s="41"/>
    </row>
    <row r="1218" spans="1:17" ht="15.75" customHeight="1">
      <c r="A1218" s="33" t="s">
        <v>14</v>
      </c>
      <c r="B1218" s="33">
        <v>1185732</v>
      </c>
      <c r="C1218" s="34">
        <v>44518</v>
      </c>
      <c r="D1218" s="33" t="s">
        <v>15</v>
      </c>
      <c r="E1218" s="33" t="s">
        <v>59</v>
      </c>
      <c r="F1218" s="33" t="s">
        <v>60</v>
      </c>
      <c r="G1218" s="33" t="s">
        <v>21</v>
      </c>
      <c r="H1218" s="35">
        <v>0.65</v>
      </c>
      <c r="I1218" s="36">
        <v>1500</v>
      </c>
      <c r="J1218" s="37">
        <f t="shared" si="8"/>
        <v>975</v>
      </c>
      <c r="K1218" s="37">
        <f t="shared" si="9"/>
        <v>243.75</v>
      </c>
      <c r="L1218" s="38">
        <v>0.25</v>
      </c>
      <c r="N1218" s="44"/>
      <c r="O1218" s="45"/>
      <c r="P1218" s="39"/>
      <c r="Q1218" s="41"/>
    </row>
    <row r="1219" spans="1:17" ht="15.75" customHeight="1">
      <c r="A1219" s="33" t="s">
        <v>14</v>
      </c>
      <c r="B1219" s="33">
        <v>1185732</v>
      </c>
      <c r="C1219" s="34">
        <v>44518</v>
      </c>
      <c r="D1219" s="33" t="s">
        <v>15</v>
      </c>
      <c r="E1219" s="33" t="s">
        <v>59</v>
      </c>
      <c r="F1219" s="33" t="s">
        <v>60</v>
      </c>
      <c r="G1219" s="33" t="s">
        <v>22</v>
      </c>
      <c r="H1219" s="35">
        <v>0.7</v>
      </c>
      <c r="I1219" s="36">
        <v>2500</v>
      </c>
      <c r="J1219" s="37">
        <f t="shared" si="8"/>
        <v>1750</v>
      </c>
      <c r="K1219" s="37">
        <f t="shared" si="9"/>
        <v>700</v>
      </c>
      <c r="L1219" s="38">
        <v>0.4</v>
      </c>
      <c r="N1219" s="44"/>
      <c r="O1219" s="45"/>
      <c r="P1219" s="39"/>
      <c r="Q1219" s="41"/>
    </row>
    <row r="1220" spans="1:17" ht="15.75" customHeight="1">
      <c r="A1220" s="33" t="s">
        <v>14</v>
      </c>
      <c r="B1220" s="33">
        <v>1185732</v>
      </c>
      <c r="C1220" s="34">
        <v>44547</v>
      </c>
      <c r="D1220" s="33" t="s">
        <v>15</v>
      </c>
      <c r="E1220" s="33" t="s">
        <v>59</v>
      </c>
      <c r="F1220" s="33" t="s">
        <v>60</v>
      </c>
      <c r="G1220" s="33" t="s">
        <v>17</v>
      </c>
      <c r="H1220" s="35">
        <v>0.65</v>
      </c>
      <c r="I1220" s="36">
        <v>4750</v>
      </c>
      <c r="J1220" s="37">
        <f t="shared" si="8"/>
        <v>3087.5</v>
      </c>
      <c r="K1220" s="37">
        <f t="shared" si="9"/>
        <v>1080.625</v>
      </c>
      <c r="L1220" s="38">
        <v>0.35</v>
      </c>
      <c r="N1220" s="44"/>
      <c r="O1220" s="45"/>
      <c r="P1220" s="39"/>
      <c r="Q1220" s="41"/>
    </row>
    <row r="1221" spans="1:17" ht="15.75" customHeight="1">
      <c r="A1221" s="33" t="s">
        <v>14</v>
      </c>
      <c r="B1221" s="33">
        <v>1185732</v>
      </c>
      <c r="C1221" s="34">
        <v>44547</v>
      </c>
      <c r="D1221" s="33" t="s">
        <v>15</v>
      </c>
      <c r="E1221" s="33" t="s">
        <v>59</v>
      </c>
      <c r="F1221" s="33" t="s">
        <v>60</v>
      </c>
      <c r="G1221" s="33" t="s">
        <v>18</v>
      </c>
      <c r="H1221" s="35">
        <v>0.55000000000000004</v>
      </c>
      <c r="I1221" s="36">
        <v>2750</v>
      </c>
      <c r="J1221" s="37">
        <f t="shared" si="8"/>
        <v>1512.5000000000002</v>
      </c>
      <c r="K1221" s="37">
        <f t="shared" si="9"/>
        <v>529.375</v>
      </c>
      <c r="L1221" s="38">
        <v>0.35</v>
      </c>
      <c r="N1221" s="44"/>
      <c r="O1221" s="45"/>
      <c r="P1221" s="39"/>
      <c r="Q1221" s="41"/>
    </row>
    <row r="1222" spans="1:17" ht="15.75" customHeight="1">
      <c r="A1222" s="33" t="s">
        <v>14</v>
      </c>
      <c r="B1222" s="33">
        <v>1185732</v>
      </c>
      <c r="C1222" s="34">
        <v>44547</v>
      </c>
      <c r="D1222" s="33" t="s">
        <v>15</v>
      </c>
      <c r="E1222" s="33" t="s">
        <v>59</v>
      </c>
      <c r="F1222" s="33" t="s">
        <v>60</v>
      </c>
      <c r="G1222" s="33" t="s">
        <v>19</v>
      </c>
      <c r="H1222" s="35">
        <v>0.55000000000000004</v>
      </c>
      <c r="I1222" s="36">
        <v>2500</v>
      </c>
      <c r="J1222" s="37">
        <f t="shared" si="8"/>
        <v>1375</v>
      </c>
      <c r="K1222" s="37">
        <f t="shared" si="9"/>
        <v>550</v>
      </c>
      <c r="L1222" s="38">
        <v>0.39999999999999997</v>
      </c>
      <c r="N1222" s="44"/>
      <c r="O1222" s="45"/>
      <c r="P1222" s="39"/>
      <c r="Q1222" s="41"/>
    </row>
    <row r="1223" spans="1:17" ht="15.75" customHeight="1">
      <c r="A1223" s="33" t="s">
        <v>14</v>
      </c>
      <c r="B1223" s="33">
        <v>1185732</v>
      </c>
      <c r="C1223" s="34">
        <v>44547</v>
      </c>
      <c r="D1223" s="33" t="s">
        <v>15</v>
      </c>
      <c r="E1223" s="33" t="s">
        <v>59</v>
      </c>
      <c r="F1223" s="33" t="s">
        <v>60</v>
      </c>
      <c r="G1223" s="33" t="s">
        <v>20</v>
      </c>
      <c r="H1223" s="35">
        <v>0.55000000000000004</v>
      </c>
      <c r="I1223" s="36">
        <v>2000</v>
      </c>
      <c r="J1223" s="37">
        <f t="shared" si="8"/>
        <v>1100</v>
      </c>
      <c r="K1223" s="37">
        <f t="shared" si="9"/>
        <v>330</v>
      </c>
      <c r="L1223" s="38">
        <v>0.3</v>
      </c>
      <c r="N1223" s="44"/>
      <c r="O1223" s="45"/>
      <c r="P1223" s="39"/>
      <c r="Q1223" s="41"/>
    </row>
    <row r="1224" spans="1:17" ht="15.75" customHeight="1">
      <c r="A1224" s="33" t="s">
        <v>14</v>
      </c>
      <c r="B1224" s="33">
        <v>1185732</v>
      </c>
      <c r="C1224" s="34">
        <v>44547</v>
      </c>
      <c r="D1224" s="33" t="s">
        <v>15</v>
      </c>
      <c r="E1224" s="33" t="s">
        <v>59</v>
      </c>
      <c r="F1224" s="33" t="s">
        <v>60</v>
      </c>
      <c r="G1224" s="33" t="s">
        <v>21</v>
      </c>
      <c r="H1224" s="35">
        <v>0.65</v>
      </c>
      <c r="I1224" s="36">
        <v>2000</v>
      </c>
      <c r="J1224" s="37">
        <f t="shared" si="8"/>
        <v>1300</v>
      </c>
      <c r="K1224" s="37">
        <f t="shared" si="9"/>
        <v>325</v>
      </c>
      <c r="L1224" s="38">
        <v>0.25</v>
      </c>
      <c r="N1224" s="44"/>
      <c r="O1224" s="45"/>
      <c r="P1224" s="39"/>
      <c r="Q1224" s="41"/>
    </row>
    <row r="1225" spans="1:17" ht="15.75" customHeight="1">
      <c r="A1225" s="33" t="s">
        <v>14</v>
      </c>
      <c r="B1225" s="33">
        <v>1185732</v>
      </c>
      <c r="C1225" s="34">
        <v>44547</v>
      </c>
      <c r="D1225" s="33" t="s">
        <v>15</v>
      </c>
      <c r="E1225" s="33" t="s">
        <v>59</v>
      </c>
      <c r="F1225" s="33" t="s">
        <v>60</v>
      </c>
      <c r="G1225" s="33" t="s">
        <v>22</v>
      </c>
      <c r="H1225" s="35">
        <v>0.7</v>
      </c>
      <c r="I1225" s="36">
        <v>3000</v>
      </c>
      <c r="J1225" s="37">
        <f t="shared" si="8"/>
        <v>2100</v>
      </c>
      <c r="K1225" s="37">
        <f t="shared" si="9"/>
        <v>840</v>
      </c>
      <c r="L1225" s="38">
        <v>0.4</v>
      </c>
      <c r="N1225" s="44"/>
      <c r="O1225" s="45"/>
      <c r="P1225" s="39"/>
      <c r="Q1225" s="41"/>
    </row>
    <row r="1226" spans="1:17" ht="15.75" customHeight="1">
      <c r="A1226" s="33" t="s">
        <v>27</v>
      </c>
      <c r="B1226" s="33">
        <v>1128299</v>
      </c>
      <c r="C1226" s="34">
        <v>44206</v>
      </c>
      <c r="D1226" s="33" t="s">
        <v>28</v>
      </c>
      <c r="E1226" s="33" t="s">
        <v>61</v>
      </c>
      <c r="F1226" s="33" t="s">
        <v>62</v>
      </c>
      <c r="G1226" s="33" t="s">
        <v>17</v>
      </c>
      <c r="H1226" s="35">
        <v>0.35000000000000003</v>
      </c>
      <c r="I1226" s="36">
        <v>3750</v>
      </c>
      <c r="J1226" s="37">
        <f t="shared" si="8"/>
        <v>1312.5000000000002</v>
      </c>
      <c r="K1226" s="37">
        <f t="shared" si="9"/>
        <v>328.12500000000006</v>
      </c>
      <c r="L1226" s="38">
        <v>0.25</v>
      </c>
      <c r="N1226" s="44"/>
      <c r="O1226" s="45"/>
      <c r="P1226" s="39"/>
      <c r="Q1226" s="41"/>
    </row>
    <row r="1227" spans="1:17" ht="15.75" customHeight="1">
      <c r="A1227" s="33" t="s">
        <v>27</v>
      </c>
      <c r="B1227" s="33">
        <v>1128299</v>
      </c>
      <c r="C1227" s="34">
        <v>44206</v>
      </c>
      <c r="D1227" s="33" t="s">
        <v>28</v>
      </c>
      <c r="E1227" s="33" t="s">
        <v>61</v>
      </c>
      <c r="F1227" s="33" t="s">
        <v>62</v>
      </c>
      <c r="G1227" s="33" t="s">
        <v>18</v>
      </c>
      <c r="H1227" s="35">
        <v>0.45</v>
      </c>
      <c r="I1227" s="36">
        <v>3750</v>
      </c>
      <c r="J1227" s="37">
        <f t="shared" si="8"/>
        <v>1687.5</v>
      </c>
      <c r="K1227" s="37">
        <f t="shared" si="9"/>
        <v>337.5</v>
      </c>
      <c r="L1227" s="38">
        <v>0.2</v>
      </c>
      <c r="N1227" s="44"/>
      <c r="O1227" s="45"/>
      <c r="P1227" s="39"/>
      <c r="Q1227" s="41"/>
    </row>
    <row r="1228" spans="1:17" ht="15.75" customHeight="1">
      <c r="A1228" s="33" t="s">
        <v>27</v>
      </c>
      <c r="B1228" s="33">
        <v>1128299</v>
      </c>
      <c r="C1228" s="34">
        <v>44206</v>
      </c>
      <c r="D1228" s="33" t="s">
        <v>28</v>
      </c>
      <c r="E1228" s="33" t="s">
        <v>61</v>
      </c>
      <c r="F1228" s="33" t="s">
        <v>62</v>
      </c>
      <c r="G1228" s="33" t="s">
        <v>19</v>
      </c>
      <c r="H1228" s="35">
        <v>0.45</v>
      </c>
      <c r="I1228" s="36">
        <v>3750</v>
      </c>
      <c r="J1228" s="37">
        <f t="shared" si="8"/>
        <v>1687.5</v>
      </c>
      <c r="K1228" s="37">
        <f t="shared" si="9"/>
        <v>421.875</v>
      </c>
      <c r="L1228" s="38">
        <v>0.25</v>
      </c>
      <c r="N1228" s="44"/>
      <c r="O1228" s="45"/>
      <c r="P1228" s="39"/>
      <c r="Q1228" s="41"/>
    </row>
    <row r="1229" spans="1:17" ht="15.75" customHeight="1">
      <c r="A1229" s="33" t="s">
        <v>27</v>
      </c>
      <c r="B1229" s="33">
        <v>1128299</v>
      </c>
      <c r="C1229" s="34">
        <v>44206</v>
      </c>
      <c r="D1229" s="33" t="s">
        <v>28</v>
      </c>
      <c r="E1229" s="33" t="s">
        <v>61</v>
      </c>
      <c r="F1229" s="33" t="s">
        <v>62</v>
      </c>
      <c r="G1229" s="33" t="s">
        <v>20</v>
      </c>
      <c r="H1229" s="35">
        <v>0.45</v>
      </c>
      <c r="I1229" s="36">
        <v>2250</v>
      </c>
      <c r="J1229" s="37">
        <f t="shared" si="8"/>
        <v>1012.5</v>
      </c>
      <c r="K1229" s="37">
        <f t="shared" si="9"/>
        <v>253.125</v>
      </c>
      <c r="L1229" s="38">
        <v>0.25</v>
      </c>
      <c r="N1229" s="44"/>
      <c r="O1229" s="45"/>
      <c r="P1229" s="39"/>
      <c r="Q1229" s="41"/>
    </row>
    <row r="1230" spans="1:17" ht="15.75" customHeight="1">
      <c r="A1230" s="33" t="s">
        <v>27</v>
      </c>
      <c r="B1230" s="33">
        <v>1128299</v>
      </c>
      <c r="C1230" s="34">
        <v>44206</v>
      </c>
      <c r="D1230" s="33" t="s">
        <v>28</v>
      </c>
      <c r="E1230" s="33" t="s">
        <v>61</v>
      </c>
      <c r="F1230" s="33" t="s">
        <v>62</v>
      </c>
      <c r="G1230" s="33" t="s">
        <v>21</v>
      </c>
      <c r="H1230" s="35">
        <v>0.5</v>
      </c>
      <c r="I1230" s="36">
        <v>1750</v>
      </c>
      <c r="J1230" s="37">
        <f t="shared" si="8"/>
        <v>875</v>
      </c>
      <c r="K1230" s="37">
        <f t="shared" si="9"/>
        <v>131.25</v>
      </c>
      <c r="L1230" s="38">
        <v>0.15</v>
      </c>
      <c r="N1230" s="44"/>
      <c r="O1230" s="45"/>
      <c r="P1230" s="39"/>
      <c r="Q1230" s="41"/>
    </row>
    <row r="1231" spans="1:17" ht="15.75" customHeight="1">
      <c r="A1231" s="33" t="s">
        <v>27</v>
      </c>
      <c r="B1231" s="33">
        <v>1128299</v>
      </c>
      <c r="C1231" s="34">
        <v>44206</v>
      </c>
      <c r="D1231" s="33" t="s">
        <v>28</v>
      </c>
      <c r="E1231" s="33" t="s">
        <v>61</v>
      </c>
      <c r="F1231" s="33" t="s">
        <v>62</v>
      </c>
      <c r="G1231" s="33" t="s">
        <v>22</v>
      </c>
      <c r="H1231" s="35">
        <v>0.45</v>
      </c>
      <c r="I1231" s="36">
        <v>4250</v>
      </c>
      <c r="J1231" s="37">
        <f t="shared" si="8"/>
        <v>1912.5</v>
      </c>
      <c r="K1231" s="37">
        <f t="shared" si="9"/>
        <v>765</v>
      </c>
      <c r="L1231" s="38">
        <v>0.4</v>
      </c>
      <c r="N1231" s="44"/>
      <c r="O1231" s="45"/>
      <c r="P1231" s="39"/>
      <c r="Q1231" s="41"/>
    </row>
    <row r="1232" spans="1:17" ht="15.75" customHeight="1">
      <c r="A1232" s="33" t="s">
        <v>27</v>
      </c>
      <c r="B1232" s="33">
        <v>1128299</v>
      </c>
      <c r="C1232" s="34">
        <v>44237</v>
      </c>
      <c r="D1232" s="33" t="s">
        <v>28</v>
      </c>
      <c r="E1232" s="33" t="s">
        <v>61</v>
      </c>
      <c r="F1232" s="33" t="s">
        <v>62</v>
      </c>
      <c r="G1232" s="33" t="s">
        <v>17</v>
      </c>
      <c r="H1232" s="35">
        <v>0.35000000000000003</v>
      </c>
      <c r="I1232" s="36">
        <v>4750</v>
      </c>
      <c r="J1232" s="37">
        <f t="shared" si="8"/>
        <v>1662.5000000000002</v>
      </c>
      <c r="K1232" s="37">
        <f t="shared" si="9"/>
        <v>415.62500000000006</v>
      </c>
      <c r="L1232" s="38">
        <v>0.25</v>
      </c>
      <c r="N1232" s="44"/>
      <c r="O1232" s="45"/>
      <c r="P1232" s="39"/>
      <c r="Q1232" s="41"/>
    </row>
    <row r="1233" spans="1:17" ht="15.75" customHeight="1">
      <c r="A1233" s="33" t="s">
        <v>27</v>
      </c>
      <c r="B1233" s="33">
        <v>1128299</v>
      </c>
      <c r="C1233" s="34">
        <v>44237</v>
      </c>
      <c r="D1233" s="33" t="s">
        <v>28</v>
      </c>
      <c r="E1233" s="33" t="s">
        <v>61</v>
      </c>
      <c r="F1233" s="33" t="s">
        <v>62</v>
      </c>
      <c r="G1233" s="33" t="s">
        <v>18</v>
      </c>
      <c r="H1233" s="35">
        <v>0.45</v>
      </c>
      <c r="I1233" s="36">
        <v>3750</v>
      </c>
      <c r="J1233" s="37">
        <f t="shared" si="8"/>
        <v>1687.5</v>
      </c>
      <c r="K1233" s="37">
        <f t="shared" si="9"/>
        <v>337.5</v>
      </c>
      <c r="L1233" s="38">
        <v>0.2</v>
      </c>
      <c r="N1233" s="44"/>
      <c r="O1233" s="45"/>
      <c r="P1233" s="39"/>
      <c r="Q1233" s="41"/>
    </row>
    <row r="1234" spans="1:17" ht="15.75" customHeight="1">
      <c r="A1234" s="33" t="s">
        <v>27</v>
      </c>
      <c r="B1234" s="33">
        <v>1128299</v>
      </c>
      <c r="C1234" s="34">
        <v>44237</v>
      </c>
      <c r="D1234" s="33" t="s">
        <v>28</v>
      </c>
      <c r="E1234" s="33" t="s">
        <v>61</v>
      </c>
      <c r="F1234" s="33" t="s">
        <v>62</v>
      </c>
      <c r="G1234" s="33" t="s">
        <v>19</v>
      </c>
      <c r="H1234" s="35">
        <v>0.45</v>
      </c>
      <c r="I1234" s="36">
        <v>3750</v>
      </c>
      <c r="J1234" s="37">
        <f t="shared" si="8"/>
        <v>1687.5</v>
      </c>
      <c r="K1234" s="37">
        <f t="shared" si="9"/>
        <v>421.875</v>
      </c>
      <c r="L1234" s="38">
        <v>0.25</v>
      </c>
      <c r="N1234" s="44"/>
      <c r="O1234" s="45"/>
      <c r="P1234" s="39"/>
      <c r="Q1234" s="41"/>
    </row>
    <row r="1235" spans="1:17" ht="15.75" customHeight="1">
      <c r="A1235" s="33" t="s">
        <v>27</v>
      </c>
      <c r="B1235" s="33">
        <v>1128299</v>
      </c>
      <c r="C1235" s="34">
        <v>44237</v>
      </c>
      <c r="D1235" s="33" t="s">
        <v>28</v>
      </c>
      <c r="E1235" s="33" t="s">
        <v>61</v>
      </c>
      <c r="F1235" s="33" t="s">
        <v>62</v>
      </c>
      <c r="G1235" s="33" t="s">
        <v>20</v>
      </c>
      <c r="H1235" s="35">
        <v>0.45</v>
      </c>
      <c r="I1235" s="36">
        <v>2250</v>
      </c>
      <c r="J1235" s="37">
        <f t="shared" si="8"/>
        <v>1012.5</v>
      </c>
      <c r="K1235" s="37">
        <f t="shared" si="9"/>
        <v>253.125</v>
      </c>
      <c r="L1235" s="38">
        <v>0.25</v>
      </c>
      <c r="N1235" s="44"/>
      <c r="O1235" s="45"/>
      <c r="P1235" s="39"/>
      <c r="Q1235" s="41"/>
    </row>
    <row r="1236" spans="1:17" ht="15.75" customHeight="1">
      <c r="A1236" s="33" t="s">
        <v>27</v>
      </c>
      <c r="B1236" s="33">
        <v>1128299</v>
      </c>
      <c r="C1236" s="34">
        <v>44237</v>
      </c>
      <c r="D1236" s="33" t="s">
        <v>28</v>
      </c>
      <c r="E1236" s="33" t="s">
        <v>61</v>
      </c>
      <c r="F1236" s="33" t="s">
        <v>62</v>
      </c>
      <c r="G1236" s="33" t="s">
        <v>21</v>
      </c>
      <c r="H1236" s="35">
        <v>0.5</v>
      </c>
      <c r="I1236" s="36">
        <v>1500</v>
      </c>
      <c r="J1236" s="37">
        <f t="shared" si="8"/>
        <v>750</v>
      </c>
      <c r="K1236" s="37">
        <f t="shared" si="9"/>
        <v>112.5</v>
      </c>
      <c r="L1236" s="38">
        <v>0.15</v>
      </c>
      <c r="N1236" s="44"/>
      <c r="O1236" s="45"/>
      <c r="P1236" s="39"/>
      <c r="Q1236" s="41"/>
    </row>
    <row r="1237" spans="1:17" ht="15.75" customHeight="1">
      <c r="A1237" s="33" t="s">
        <v>27</v>
      </c>
      <c r="B1237" s="33">
        <v>1128299</v>
      </c>
      <c r="C1237" s="34">
        <v>44237</v>
      </c>
      <c r="D1237" s="33" t="s">
        <v>28</v>
      </c>
      <c r="E1237" s="33" t="s">
        <v>61</v>
      </c>
      <c r="F1237" s="33" t="s">
        <v>62</v>
      </c>
      <c r="G1237" s="33" t="s">
        <v>22</v>
      </c>
      <c r="H1237" s="35">
        <v>0.45</v>
      </c>
      <c r="I1237" s="36">
        <v>3500</v>
      </c>
      <c r="J1237" s="37">
        <f t="shared" si="8"/>
        <v>1575</v>
      </c>
      <c r="K1237" s="37">
        <f t="shared" si="9"/>
        <v>630</v>
      </c>
      <c r="L1237" s="38">
        <v>0.4</v>
      </c>
      <c r="N1237" s="44"/>
      <c r="O1237" s="45"/>
      <c r="P1237" s="39"/>
      <c r="Q1237" s="41"/>
    </row>
    <row r="1238" spans="1:17" ht="15.75" customHeight="1">
      <c r="A1238" s="33" t="s">
        <v>27</v>
      </c>
      <c r="B1238" s="33">
        <v>1128299</v>
      </c>
      <c r="C1238" s="34">
        <v>44264</v>
      </c>
      <c r="D1238" s="33" t="s">
        <v>28</v>
      </c>
      <c r="E1238" s="33" t="s">
        <v>61</v>
      </c>
      <c r="F1238" s="33" t="s">
        <v>62</v>
      </c>
      <c r="G1238" s="33" t="s">
        <v>17</v>
      </c>
      <c r="H1238" s="35">
        <v>0.45</v>
      </c>
      <c r="I1238" s="36">
        <v>5000</v>
      </c>
      <c r="J1238" s="37">
        <f t="shared" si="8"/>
        <v>2250</v>
      </c>
      <c r="K1238" s="37">
        <f t="shared" si="9"/>
        <v>562.5</v>
      </c>
      <c r="L1238" s="38">
        <v>0.25</v>
      </c>
      <c r="N1238" s="44"/>
      <c r="O1238" s="45"/>
      <c r="P1238" s="39"/>
      <c r="Q1238" s="41"/>
    </row>
    <row r="1239" spans="1:17" ht="15.75" customHeight="1">
      <c r="A1239" s="33" t="s">
        <v>27</v>
      </c>
      <c r="B1239" s="33">
        <v>1128299</v>
      </c>
      <c r="C1239" s="34">
        <v>44264</v>
      </c>
      <c r="D1239" s="33" t="s">
        <v>28</v>
      </c>
      <c r="E1239" s="33" t="s">
        <v>61</v>
      </c>
      <c r="F1239" s="33" t="s">
        <v>62</v>
      </c>
      <c r="G1239" s="33" t="s">
        <v>18</v>
      </c>
      <c r="H1239" s="35">
        <v>0.54999999999999993</v>
      </c>
      <c r="I1239" s="36">
        <v>3500</v>
      </c>
      <c r="J1239" s="37">
        <f t="shared" si="8"/>
        <v>1924.9999999999998</v>
      </c>
      <c r="K1239" s="37">
        <f t="shared" si="9"/>
        <v>385</v>
      </c>
      <c r="L1239" s="38">
        <v>0.2</v>
      </c>
      <c r="N1239" s="44"/>
      <c r="O1239" s="45"/>
      <c r="P1239" s="39"/>
      <c r="Q1239" s="41"/>
    </row>
    <row r="1240" spans="1:17" ht="15.75" customHeight="1">
      <c r="A1240" s="33" t="s">
        <v>27</v>
      </c>
      <c r="B1240" s="33">
        <v>1128299</v>
      </c>
      <c r="C1240" s="34">
        <v>44264</v>
      </c>
      <c r="D1240" s="33" t="s">
        <v>28</v>
      </c>
      <c r="E1240" s="33" t="s">
        <v>61</v>
      </c>
      <c r="F1240" s="33" t="s">
        <v>62</v>
      </c>
      <c r="G1240" s="33" t="s">
        <v>19</v>
      </c>
      <c r="H1240" s="35">
        <v>0.59999999999999987</v>
      </c>
      <c r="I1240" s="36">
        <v>3750</v>
      </c>
      <c r="J1240" s="37">
        <f t="shared" si="8"/>
        <v>2249.9999999999995</v>
      </c>
      <c r="K1240" s="37">
        <f t="shared" si="9"/>
        <v>562.49999999999989</v>
      </c>
      <c r="L1240" s="38">
        <v>0.25</v>
      </c>
      <c r="N1240" s="44"/>
      <c r="O1240" s="45"/>
      <c r="P1240" s="39"/>
      <c r="Q1240" s="41"/>
    </row>
    <row r="1241" spans="1:17" ht="15.75" customHeight="1">
      <c r="A1241" s="33" t="s">
        <v>27</v>
      </c>
      <c r="B1241" s="33">
        <v>1128299</v>
      </c>
      <c r="C1241" s="34">
        <v>44264</v>
      </c>
      <c r="D1241" s="33" t="s">
        <v>28</v>
      </c>
      <c r="E1241" s="33" t="s">
        <v>61</v>
      </c>
      <c r="F1241" s="33" t="s">
        <v>62</v>
      </c>
      <c r="G1241" s="33" t="s">
        <v>20</v>
      </c>
      <c r="H1241" s="35">
        <v>0.54999999999999993</v>
      </c>
      <c r="I1241" s="36">
        <v>2750</v>
      </c>
      <c r="J1241" s="37">
        <f t="shared" si="8"/>
        <v>1512.4999999999998</v>
      </c>
      <c r="K1241" s="37">
        <f t="shared" si="9"/>
        <v>378.12499999999994</v>
      </c>
      <c r="L1241" s="38">
        <v>0.25</v>
      </c>
      <c r="N1241" s="44"/>
      <c r="O1241" s="45"/>
      <c r="P1241" s="39"/>
      <c r="Q1241" s="41"/>
    </row>
    <row r="1242" spans="1:17" ht="15.75" customHeight="1">
      <c r="A1242" s="33" t="s">
        <v>27</v>
      </c>
      <c r="B1242" s="33">
        <v>1128299</v>
      </c>
      <c r="C1242" s="34">
        <v>44264</v>
      </c>
      <c r="D1242" s="33" t="s">
        <v>28</v>
      </c>
      <c r="E1242" s="33" t="s">
        <v>61</v>
      </c>
      <c r="F1242" s="33" t="s">
        <v>62</v>
      </c>
      <c r="G1242" s="33" t="s">
        <v>21</v>
      </c>
      <c r="H1242" s="35">
        <v>0.6</v>
      </c>
      <c r="I1242" s="36">
        <v>1250</v>
      </c>
      <c r="J1242" s="37">
        <f t="shared" si="8"/>
        <v>750</v>
      </c>
      <c r="K1242" s="37">
        <f t="shared" si="9"/>
        <v>112.5</v>
      </c>
      <c r="L1242" s="38">
        <v>0.15</v>
      </c>
      <c r="N1242" s="44"/>
      <c r="O1242" s="45"/>
      <c r="P1242" s="39"/>
      <c r="Q1242" s="41"/>
    </row>
    <row r="1243" spans="1:17" ht="15.75" customHeight="1">
      <c r="A1243" s="33" t="s">
        <v>27</v>
      </c>
      <c r="B1243" s="33">
        <v>1128299</v>
      </c>
      <c r="C1243" s="34">
        <v>44264</v>
      </c>
      <c r="D1243" s="33" t="s">
        <v>28</v>
      </c>
      <c r="E1243" s="33" t="s">
        <v>61</v>
      </c>
      <c r="F1243" s="33" t="s">
        <v>62</v>
      </c>
      <c r="G1243" s="33" t="s">
        <v>22</v>
      </c>
      <c r="H1243" s="35">
        <v>0.54999999999999993</v>
      </c>
      <c r="I1243" s="36">
        <v>3250</v>
      </c>
      <c r="J1243" s="37">
        <f t="shared" si="8"/>
        <v>1787.4999999999998</v>
      </c>
      <c r="K1243" s="37">
        <f t="shared" si="9"/>
        <v>715</v>
      </c>
      <c r="L1243" s="38">
        <v>0.4</v>
      </c>
      <c r="N1243" s="44"/>
      <c r="O1243" s="45"/>
      <c r="P1243" s="39"/>
      <c r="Q1243" s="41"/>
    </row>
    <row r="1244" spans="1:17" ht="15.75" customHeight="1">
      <c r="A1244" s="33" t="s">
        <v>27</v>
      </c>
      <c r="B1244" s="33">
        <v>1128299</v>
      </c>
      <c r="C1244" s="34">
        <v>44296</v>
      </c>
      <c r="D1244" s="33" t="s">
        <v>28</v>
      </c>
      <c r="E1244" s="33" t="s">
        <v>61</v>
      </c>
      <c r="F1244" s="33" t="s">
        <v>62</v>
      </c>
      <c r="G1244" s="33" t="s">
        <v>17</v>
      </c>
      <c r="H1244" s="35">
        <v>0.6</v>
      </c>
      <c r="I1244" s="36">
        <v>5000</v>
      </c>
      <c r="J1244" s="37">
        <f t="shared" si="8"/>
        <v>3000</v>
      </c>
      <c r="K1244" s="37">
        <f t="shared" si="9"/>
        <v>750</v>
      </c>
      <c r="L1244" s="38">
        <v>0.25</v>
      </c>
      <c r="N1244" s="44"/>
      <c r="O1244" s="45"/>
      <c r="P1244" s="39"/>
      <c r="Q1244" s="41"/>
    </row>
    <row r="1245" spans="1:17" ht="15.75" customHeight="1">
      <c r="A1245" s="33" t="s">
        <v>27</v>
      </c>
      <c r="B1245" s="33">
        <v>1128299</v>
      </c>
      <c r="C1245" s="34">
        <v>44296</v>
      </c>
      <c r="D1245" s="33" t="s">
        <v>28</v>
      </c>
      <c r="E1245" s="33" t="s">
        <v>61</v>
      </c>
      <c r="F1245" s="33" t="s">
        <v>62</v>
      </c>
      <c r="G1245" s="33" t="s">
        <v>18</v>
      </c>
      <c r="H1245" s="35">
        <v>0.65</v>
      </c>
      <c r="I1245" s="36">
        <v>3000</v>
      </c>
      <c r="J1245" s="37">
        <f t="shared" si="8"/>
        <v>1950</v>
      </c>
      <c r="K1245" s="37">
        <f t="shared" si="9"/>
        <v>390</v>
      </c>
      <c r="L1245" s="38">
        <v>0.2</v>
      </c>
      <c r="N1245" s="44"/>
      <c r="O1245" s="45"/>
      <c r="P1245" s="39"/>
      <c r="Q1245" s="41"/>
    </row>
    <row r="1246" spans="1:17" ht="15.75" customHeight="1">
      <c r="A1246" s="33" t="s">
        <v>27</v>
      </c>
      <c r="B1246" s="33">
        <v>1128299</v>
      </c>
      <c r="C1246" s="34">
        <v>44296</v>
      </c>
      <c r="D1246" s="33" t="s">
        <v>28</v>
      </c>
      <c r="E1246" s="33" t="s">
        <v>61</v>
      </c>
      <c r="F1246" s="33" t="s">
        <v>62</v>
      </c>
      <c r="G1246" s="33" t="s">
        <v>19</v>
      </c>
      <c r="H1246" s="35">
        <v>0.65</v>
      </c>
      <c r="I1246" s="36">
        <v>3500</v>
      </c>
      <c r="J1246" s="37">
        <f t="shared" si="8"/>
        <v>2275</v>
      </c>
      <c r="K1246" s="37">
        <f t="shared" si="9"/>
        <v>568.75</v>
      </c>
      <c r="L1246" s="38">
        <v>0.25</v>
      </c>
      <c r="N1246" s="44"/>
      <c r="O1246" s="45"/>
      <c r="P1246" s="39"/>
      <c r="Q1246" s="41"/>
    </row>
    <row r="1247" spans="1:17" ht="15.75" customHeight="1">
      <c r="A1247" s="33" t="s">
        <v>27</v>
      </c>
      <c r="B1247" s="33">
        <v>1128299</v>
      </c>
      <c r="C1247" s="34">
        <v>44296</v>
      </c>
      <c r="D1247" s="33" t="s">
        <v>28</v>
      </c>
      <c r="E1247" s="33" t="s">
        <v>61</v>
      </c>
      <c r="F1247" s="33" t="s">
        <v>62</v>
      </c>
      <c r="G1247" s="33" t="s">
        <v>20</v>
      </c>
      <c r="H1247" s="35">
        <v>0.5</v>
      </c>
      <c r="I1247" s="36">
        <v>2500</v>
      </c>
      <c r="J1247" s="37">
        <f t="shared" si="8"/>
        <v>1250</v>
      </c>
      <c r="K1247" s="37">
        <f t="shared" si="9"/>
        <v>312.5</v>
      </c>
      <c r="L1247" s="38">
        <v>0.25</v>
      </c>
      <c r="N1247" s="44"/>
      <c r="O1247" s="45"/>
      <c r="P1247" s="39"/>
      <c r="Q1247" s="41"/>
    </row>
    <row r="1248" spans="1:17" ht="15.75" customHeight="1">
      <c r="A1248" s="33" t="s">
        <v>27</v>
      </c>
      <c r="B1248" s="33">
        <v>1128299</v>
      </c>
      <c r="C1248" s="34">
        <v>44296</v>
      </c>
      <c r="D1248" s="33" t="s">
        <v>28</v>
      </c>
      <c r="E1248" s="33" t="s">
        <v>61</v>
      </c>
      <c r="F1248" s="33" t="s">
        <v>62</v>
      </c>
      <c r="G1248" s="33" t="s">
        <v>21</v>
      </c>
      <c r="H1248" s="35">
        <v>0.55000000000000004</v>
      </c>
      <c r="I1248" s="36">
        <v>1500</v>
      </c>
      <c r="J1248" s="37">
        <f t="shared" si="8"/>
        <v>825.00000000000011</v>
      </c>
      <c r="K1248" s="37">
        <f t="shared" si="9"/>
        <v>123.75000000000001</v>
      </c>
      <c r="L1248" s="38">
        <v>0.15</v>
      </c>
      <c r="N1248" s="44"/>
      <c r="O1248" s="45"/>
      <c r="P1248" s="39"/>
      <c r="Q1248" s="41"/>
    </row>
    <row r="1249" spans="1:17" ht="15.75" customHeight="1">
      <c r="A1249" s="33" t="s">
        <v>27</v>
      </c>
      <c r="B1249" s="33">
        <v>1128299</v>
      </c>
      <c r="C1249" s="34">
        <v>44296</v>
      </c>
      <c r="D1249" s="33" t="s">
        <v>28</v>
      </c>
      <c r="E1249" s="33" t="s">
        <v>61</v>
      </c>
      <c r="F1249" s="33" t="s">
        <v>62</v>
      </c>
      <c r="G1249" s="33" t="s">
        <v>22</v>
      </c>
      <c r="H1249" s="35">
        <v>0.70000000000000007</v>
      </c>
      <c r="I1249" s="36">
        <v>3250</v>
      </c>
      <c r="J1249" s="37">
        <f t="shared" si="8"/>
        <v>2275</v>
      </c>
      <c r="K1249" s="37">
        <f t="shared" si="9"/>
        <v>910</v>
      </c>
      <c r="L1249" s="38">
        <v>0.4</v>
      </c>
      <c r="N1249" s="44"/>
      <c r="O1249" s="45"/>
      <c r="P1249" s="39"/>
      <c r="Q1249" s="41"/>
    </row>
    <row r="1250" spans="1:17" ht="15.75" customHeight="1">
      <c r="A1250" s="33" t="s">
        <v>27</v>
      </c>
      <c r="B1250" s="33">
        <v>1128299</v>
      </c>
      <c r="C1250" s="34">
        <v>44327</v>
      </c>
      <c r="D1250" s="33" t="s">
        <v>28</v>
      </c>
      <c r="E1250" s="33" t="s">
        <v>61</v>
      </c>
      <c r="F1250" s="33" t="s">
        <v>62</v>
      </c>
      <c r="G1250" s="33" t="s">
        <v>17</v>
      </c>
      <c r="H1250" s="35">
        <v>0.54999999999999993</v>
      </c>
      <c r="I1250" s="36">
        <v>5250</v>
      </c>
      <c r="J1250" s="37">
        <f t="shared" si="8"/>
        <v>2887.4999999999995</v>
      </c>
      <c r="K1250" s="37">
        <f t="shared" si="9"/>
        <v>721.87499999999989</v>
      </c>
      <c r="L1250" s="38">
        <v>0.25</v>
      </c>
      <c r="N1250" s="44"/>
      <c r="O1250" s="45"/>
      <c r="P1250" s="39"/>
      <c r="Q1250" s="41"/>
    </row>
    <row r="1251" spans="1:17" ht="15.75" customHeight="1">
      <c r="A1251" s="33" t="s">
        <v>27</v>
      </c>
      <c r="B1251" s="33">
        <v>1128299</v>
      </c>
      <c r="C1251" s="34">
        <v>44327</v>
      </c>
      <c r="D1251" s="33" t="s">
        <v>28</v>
      </c>
      <c r="E1251" s="33" t="s">
        <v>61</v>
      </c>
      <c r="F1251" s="33" t="s">
        <v>62</v>
      </c>
      <c r="G1251" s="33" t="s">
        <v>18</v>
      </c>
      <c r="H1251" s="35">
        <v>0.6</v>
      </c>
      <c r="I1251" s="36">
        <v>3750</v>
      </c>
      <c r="J1251" s="37">
        <f t="shared" si="8"/>
        <v>2250</v>
      </c>
      <c r="K1251" s="37">
        <f t="shared" si="9"/>
        <v>450</v>
      </c>
      <c r="L1251" s="38">
        <v>0.2</v>
      </c>
      <c r="N1251" s="44"/>
      <c r="O1251" s="45"/>
      <c r="P1251" s="39"/>
      <c r="Q1251" s="41"/>
    </row>
    <row r="1252" spans="1:17" ht="15.75" customHeight="1">
      <c r="A1252" s="33" t="s">
        <v>27</v>
      </c>
      <c r="B1252" s="33">
        <v>1128299</v>
      </c>
      <c r="C1252" s="34">
        <v>44327</v>
      </c>
      <c r="D1252" s="33" t="s">
        <v>28</v>
      </c>
      <c r="E1252" s="33" t="s">
        <v>61</v>
      </c>
      <c r="F1252" s="33" t="s">
        <v>62</v>
      </c>
      <c r="G1252" s="33" t="s">
        <v>19</v>
      </c>
      <c r="H1252" s="35">
        <v>0.6</v>
      </c>
      <c r="I1252" s="36">
        <v>3750</v>
      </c>
      <c r="J1252" s="37">
        <f t="shared" si="8"/>
        <v>2250</v>
      </c>
      <c r="K1252" s="37">
        <f t="shared" si="9"/>
        <v>562.5</v>
      </c>
      <c r="L1252" s="38">
        <v>0.25</v>
      </c>
      <c r="N1252" s="44"/>
      <c r="O1252" s="45"/>
      <c r="P1252" s="39"/>
      <c r="Q1252" s="41"/>
    </row>
    <row r="1253" spans="1:17" ht="15.75" customHeight="1">
      <c r="A1253" s="33" t="s">
        <v>27</v>
      </c>
      <c r="B1253" s="33">
        <v>1128299</v>
      </c>
      <c r="C1253" s="34">
        <v>44327</v>
      </c>
      <c r="D1253" s="33" t="s">
        <v>28</v>
      </c>
      <c r="E1253" s="33" t="s">
        <v>61</v>
      </c>
      <c r="F1253" s="33" t="s">
        <v>62</v>
      </c>
      <c r="G1253" s="33" t="s">
        <v>20</v>
      </c>
      <c r="H1253" s="35">
        <v>0.54999999999999993</v>
      </c>
      <c r="I1253" s="36">
        <v>2750</v>
      </c>
      <c r="J1253" s="37">
        <f t="shared" si="8"/>
        <v>1512.4999999999998</v>
      </c>
      <c r="K1253" s="37">
        <f t="shared" si="9"/>
        <v>378.12499999999994</v>
      </c>
      <c r="L1253" s="38">
        <v>0.25</v>
      </c>
      <c r="N1253" s="44"/>
      <c r="O1253" s="45"/>
      <c r="P1253" s="39"/>
      <c r="Q1253" s="41"/>
    </row>
    <row r="1254" spans="1:17" ht="15.75" customHeight="1">
      <c r="A1254" s="33" t="s">
        <v>27</v>
      </c>
      <c r="B1254" s="33">
        <v>1128299</v>
      </c>
      <c r="C1254" s="34">
        <v>44327</v>
      </c>
      <c r="D1254" s="33" t="s">
        <v>28</v>
      </c>
      <c r="E1254" s="33" t="s">
        <v>61</v>
      </c>
      <c r="F1254" s="33" t="s">
        <v>62</v>
      </c>
      <c r="G1254" s="33" t="s">
        <v>21</v>
      </c>
      <c r="H1254" s="35">
        <v>0.6</v>
      </c>
      <c r="I1254" s="36">
        <v>1750</v>
      </c>
      <c r="J1254" s="37">
        <f t="shared" si="8"/>
        <v>1050</v>
      </c>
      <c r="K1254" s="37">
        <f t="shared" si="9"/>
        <v>157.5</v>
      </c>
      <c r="L1254" s="38">
        <v>0.15</v>
      </c>
      <c r="N1254" s="44"/>
      <c r="O1254" s="45"/>
      <c r="P1254" s="39"/>
      <c r="Q1254" s="41"/>
    </row>
    <row r="1255" spans="1:17" ht="15.75" customHeight="1">
      <c r="A1255" s="33" t="s">
        <v>27</v>
      </c>
      <c r="B1255" s="33">
        <v>1128299</v>
      </c>
      <c r="C1255" s="34">
        <v>44327</v>
      </c>
      <c r="D1255" s="33" t="s">
        <v>28</v>
      </c>
      <c r="E1255" s="33" t="s">
        <v>61</v>
      </c>
      <c r="F1255" s="33" t="s">
        <v>62</v>
      </c>
      <c r="G1255" s="33" t="s">
        <v>22</v>
      </c>
      <c r="H1255" s="35">
        <v>0.75</v>
      </c>
      <c r="I1255" s="36">
        <v>4750</v>
      </c>
      <c r="J1255" s="37">
        <f t="shared" si="8"/>
        <v>3562.5</v>
      </c>
      <c r="K1255" s="37">
        <f t="shared" si="9"/>
        <v>1425</v>
      </c>
      <c r="L1255" s="38">
        <v>0.4</v>
      </c>
      <c r="N1255" s="44"/>
      <c r="O1255" s="45"/>
      <c r="P1255" s="39"/>
      <c r="Q1255" s="41"/>
    </row>
    <row r="1256" spans="1:17" ht="15.75" customHeight="1">
      <c r="A1256" s="33" t="s">
        <v>27</v>
      </c>
      <c r="B1256" s="33">
        <v>1128299</v>
      </c>
      <c r="C1256" s="34">
        <v>44357</v>
      </c>
      <c r="D1256" s="33" t="s">
        <v>28</v>
      </c>
      <c r="E1256" s="33" t="s">
        <v>61</v>
      </c>
      <c r="F1256" s="33" t="s">
        <v>62</v>
      </c>
      <c r="G1256" s="33" t="s">
        <v>17</v>
      </c>
      <c r="H1256" s="35">
        <v>0.7</v>
      </c>
      <c r="I1256" s="36">
        <v>7250</v>
      </c>
      <c r="J1256" s="37">
        <f t="shared" si="8"/>
        <v>5075</v>
      </c>
      <c r="K1256" s="37">
        <f t="shared" si="9"/>
        <v>1268.75</v>
      </c>
      <c r="L1256" s="38">
        <v>0.25</v>
      </c>
      <c r="N1256" s="44"/>
      <c r="O1256" s="45"/>
      <c r="P1256" s="39"/>
      <c r="Q1256" s="41"/>
    </row>
    <row r="1257" spans="1:17" ht="15.75" customHeight="1">
      <c r="A1257" s="33" t="s">
        <v>27</v>
      </c>
      <c r="B1257" s="33">
        <v>1128299</v>
      </c>
      <c r="C1257" s="34">
        <v>44357</v>
      </c>
      <c r="D1257" s="33" t="s">
        <v>28</v>
      </c>
      <c r="E1257" s="33" t="s">
        <v>61</v>
      </c>
      <c r="F1257" s="33" t="s">
        <v>62</v>
      </c>
      <c r="G1257" s="33" t="s">
        <v>18</v>
      </c>
      <c r="H1257" s="35">
        <v>0.75</v>
      </c>
      <c r="I1257" s="36">
        <v>6000</v>
      </c>
      <c r="J1257" s="37">
        <f t="shared" si="8"/>
        <v>4500</v>
      </c>
      <c r="K1257" s="37">
        <f t="shared" si="9"/>
        <v>900</v>
      </c>
      <c r="L1257" s="38">
        <v>0.2</v>
      </c>
      <c r="N1257" s="44"/>
      <c r="O1257" s="45"/>
      <c r="P1257" s="39"/>
      <c r="Q1257" s="41"/>
    </row>
    <row r="1258" spans="1:17" ht="15.75" customHeight="1">
      <c r="A1258" s="33" t="s">
        <v>27</v>
      </c>
      <c r="B1258" s="33">
        <v>1128299</v>
      </c>
      <c r="C1258" s="34">
        <v>44357</v>
      </c>
      <c r="D1258" s="33" t="s">
        <v>28</v>
      </c>
      <c r="E1258" s="33" t="s">
        <v>61</v>
      </c>
      <c r="F1258" s="33" t="s">
        <v>62</v>
      </c>
      <c r="G1258" s="33" t="s">
        <v>19</v>
      </c>
      <c r="H1258" s="35">
        <v>0.75</v>
      </c>
      <c r="I1258" s="36">
        <v>6000</v>
      </c>
      <c r="J1258" s="37">
        <f t="shared" si="8"/>
        <v>4500</v>
      </c>
      <c r="K1258" s="37">
        <f t="shared" si="9"/>
        <v>1125</v>
      </c>
      <c r="L1258" s="38">
        <v>0.25</v>
      </c>
      <c r="N1258" s="44"/>
      <c r="O1258" s="45"/>
      <c r="P1258" s="39"/>
      <c r="Q1258" s="41"/>
    </row>
    <row r="1259" spans="1:17" ht="15.75" customHeight="1">
      <c r="A1259" s="33" t="s">
        <v>27</v>
      </c>
      <c r="B1259" s="33">
        <v>1128299</v>
      </c>
      <c r="C1259" s="34">
        <v>44357</v>
      </c>
      <c r="D1259" s="33" t="s">
        <v>28</v>
      </c>
      <c r="E1259" s="33" t="s">
        <v>61</v>
      </c>
      <c r="F1259" s="33" t="s">
        <v>62</v>
      </c>
      <c r="G1259" s="33" t="s">
        <v>20</v>
      </c>
      <c r="H1259" s="35">
        <v>0.75</v>
      </c>
      <c r="I1259" s="36">
        <v>4750</v>
      </c>
      <c r="J1259" s="37">
        <f t="shared" si="8"/>
        <v>3562.5</v>
      </c>
      <c r="K1259" s="37">
        <f t="shared" si="9"/>
        <v>890.625</v>
      </c>
      <c r="L1259" s="38">
        <v>0.25</v>
      </c>
      <c r="N1259" s="44"/>
      <c r="O1259" s="45"/>
      <c r="P1259" s="39"/>
      <c r="Q1259" s="41"/>
    </row>
    <row r="1260" spans="1:17" ht="15.75" customHeight="1">
      <c r="A1260" s="33" t="s">
        <v>27</v>
      </c>
      <c r="B1260" s="33">
        <v>1128299</v>
      </c>
      <c r="C1260" s="34">
        <v>44357</v>
      </c>
      <c r="D1260" s="33" t="s">
        <v>28</v>
      </c>
      <c r="E1260" s="33" t="s">
        <v>61</v>
      </c>
      <c r="F1260" s="33" t="s">
        <v>62</v>
      </c>
      <c r="G1260" s="33" t="s">
        <v>21</v>
      </c>
      <c r="H1260" s="35">
        <v>0.85000000000000009</v>
      </c>
      <c r="I1260" s="36">
        <v>3500</v>
      </c>
      <c r="J1260" s="37">
        <f t="shared" si="8"/>
        <v>2975.0000000000005</v>
      </c>
      <c r="K1260" s="37">
        <f t="shared" si="9"/>
        <v>446.25000000000006</v>
      </c>
      <c r="L1260" s="38">
        <v>0.15</v>
      </c>
      <c r="N1260" s="44"/>
      <c r="O1260" s="45"/>
      <c r="P1260" s="39"/>
      <c r="Q1260" s="41"/>
    </row>
    <row r="1261" spans="1:17" ht="15.75" customHeight="1">
      <c r="A1261" s="33" t="s">
        <v>27</v>
      </c>
      <c r="B1261" s="33">
        <v>1128299</v>
      </c>
      <c r="C1261" s="34">
        <v>44357</v>
      </c>
      <c r="D1261" s="33" t="s">
        <v>28</v>
      </c>
      <c r="E1261" s="33" t="s">
        <v>61</v>
      </c>
      <c r="F1261" s="33" t="s">
        <v>62</v>
      </c>
      <c r="G1261" s="33" t="s">
        <v>22</v>
      </c>
      <c r="H1261" s="35">
        <v>1</v>
      </c>
      <c r="I1261" s="36">
        <v>6500</v>
      </c>
      <c r="J1261" s="37">
        <f t="shared" si="8"/>
        <v>6500</v>
      </c>
      <c r="K1261" s="37">
        <f t="shared" si="9"/>
        <v>2600</v>
      </c>
      <c r="L1261" s="38">
        <v>0.4</v>
      </c>
      <c r="N1261" s="44"/>
      <c r="O1261" s="45"/>
      <c r="P1261" s="39"/>
      <c r="Q1261" s="41"/>
    </row>
    <row r="1262" spans="1:17" ht="15.75" customHeight="1">
      <c r="A1262" s="33" t="s">
        <v>27</v>
      </c>
      <c r="B1262" s="33">
        <v>1128299</v>
      </c>
      <c r="C1262" s="34">
        <v>44386</v>
      </c>
      <c r="D1262" s="33" t="s">
        <v>28</v>
      </c>
      <c r="E1262" s="33" t="s">
        <v>61</v>
      </c>
      <c r="F1262" s="33" t="s">
        <v>62</v>
      </c>
      <c r="G1262" s="33" t="s">
        <v>17</v>
      </c>
      <c r="H1262" s="35">
        <v>0.8</v>
      </c>
      <c r="I1262" s="36">
        <v>8000</v>
      </c>
      <c r="J1262" s="37">
        <f t="shared" si="8"/>
        <v>6400</v>
      </c>
      <c r="K1262" s="37">
        <f t="shared" si="9"/>
        <v>1600</v>
      </c>
      <c r="L1262" s="38">
        <v>0.25</v>
      </c>
      <c r="N1262" s="44"/>
      <c r="O1262" s="45"/>
      <c r="P1262" s="39"/>
      <c r="Q1262" s="41"/>
    </row>
    <row r="1263" spans="1:17" ht="15.75" customHeight="1">
      <c r="A1263" s="33" t="s">
        <v>27</v>
      </c>
      <c r="B1263" s="33">
        <v>1128299</v>
      </c>
      <c r="C1263" s="34">
        <v>44386</v>
      </c>
      <c r="D1263" s="33" t="s">
        <v>28</v>
      </c>
      <c r="E1263" s="33" t="s">
        <v>61</v>
      </c>
      <c r="F1263" s="33" t="s">
        <v>62</v>
      </c>
      <c r="G1263" s="33" t="s">
        <v>18</v>
      </c>
      <c r="H1263" s="35">
        <v>0.85000000000000009</v>
      </c>
      <c r="I1263" s="36">
        <v>6500</v>
      </c>
      <c r="J1263" s="37">
        <f t="shared" si="8"/>
        <v>5525.0000000000009</v>
      </c>
      <c r="K1263" s="37">
        <f t="shared" si="9"/>
        <v>1105.0000000000002</v>
      </c>
      <c r="L1263" s="38">
        <v>0.2</v>
      </c>
      <c r="N1263" s="44"/>
      <c r="O1263" s="45"/>
      <c r="P1263" s="39"/>
      <c r="Q1263" s="41"/>
    </row>
    <row r="1264" spans="1:17" ht="15.75" customHeight="1">
      <c r="A1264" s="33" t="s">
        <v>27</v>
      </c>
      <c r="B1264" s="33">
        <v>1128299</v>
      </c>
      <c r="C1264" s="34">
        <v>44386</v>
      </c>
      <c r="D1264" s="33" t="s">
        <v>28</v>
      </c>
      <c r="E1264" s="33" t="s">
        <v>61</v>
      </c>
      <c r="F1264" s="33" t="s">
        <v>62</v>
      </c>
      <c r="G1264" s="33" t="s">
        <v>19</v>
      </c>
      <c r="H1264" s="35">
        <v>0.85000000000000009</v>
      </c>
      <c r="I1264" s="36">
        <v>6000</v>
      </c>
      <c r="J1264" s="37">
        <f t="shared" si="8"/>
        <v>5100.0000000000009</v>
      </c>
      <c r="K1264" s="37">
        <f t="shared" si="9"/>
        <v>1275.0000000000002</v>
      </c>
      <c r="L1264" s="38">
        <v>0.25</v>
      </c>
      <c r="N1264" s="44"/>
      <c r="O1264" s="45"/>
      <c r="P1264" s="39"/>
      <c r="Q1264" s="41"/>
    </row>
    <row r="1265" spans="1:17" ht="15.75" customHeight="1">
      <c r="A1265" s="33" t="s">
        <v>27</v>
      </c>
      <c r="B1265" s="33">
        <v>1128299</v>
      </c>
      <c r="C1265" s="34">
        <v>44386</v>
      </c>
      <c r="D1265" s="33" t="s">
        <v>28</v>
      </c>
      <c r="E1265" s="33" t="s">
        <v>61</v>
      </c>
      <c r="F1265" s="33" t="s">
        <v>62</v>
      </c>
      <c r="G1265" s="33" t="s">
        <v>20</v>
      </c>
      <c r="H1265" s="35">
        <v>0.8</v>
      </c>
      <c r="I1265" s="36">
        <v>5000</v>
      </c>
      <c r="J1265" s="37">
        <f t="shared" si="8"/>
        <v>4000</v>
      </c>
      <c r="K1265" s="37">
        <f t="shared" si="9"/>
        <v>1000</v>
      </c>
      <c r="L1265" s="38">
        <v>0.25</v>
      </c>
      <c r="N1265" s="44"/>
      <c r="O1265" s="45"/>
      <c r="P1265" s="39"/>
      <c r="Q1265" s="41"/>
    </row>
    <row r="1266" spans="1:17" ht="15.75" customHeight="1">
      <c r="A1266" s="33" t="s">
        <v>27</v>
      </c>
      <c r="B1266" s="33">
        <v>1128299</v>
      </c>
      <c r="C1266" s="34">
        <v>44386</v>
      </c>
      <c r="D1266" s="33" t="s">
        <v>28</v>
      </c>
      <c r="E1266" s="33" t="s">
        <v>61</v>
      </c>
      <c r="F1266" s="33" t="s">
        <v>62</v>
      </c>
      <c r="G1266" s="33" t="s">
        <v>21</v>
      </c>
      <c r="H1266" s="35">
        <v>0.85000000000000009</v>
      </c>
      <c r="I1266" s="36">
        <v>5500</v>
      </c>
      <c r="J1266" s="37">
        <f t="shared" si="8"/>
        <v>4675.0000000000009</v>
      </c>
      <c r="K1266" s="37">
        <f t="shared" si="9"/>
        <v>701.25000000000011</v>
      </c>
      <c r="L1266" s="38">
        <v>0.15</v>
      </c>
      <c r="N1266" s="44"/>
      <c r="O1266" s="45"/>
      <c r="P1266" s="39"/>
      <c r="Q1266" s="41"/>
    </row>
    <row r="1267" spans="1:17" ht="15.75" customHeight="1">
      <c r="A1267" s="33" t="s">
        <v>27</v>
      </c>
      <c r="B1267" s="33">
        <v>1128299</v>
      </c>
      <c r="C1267" s="34">
        <v>44386</v>
      </c>
      <c r="D1267" s="33" t="s">
        <v>28</v>
      </c>
      <c r="E1267" s="33" t="s">
        <v>61</v>
      </c>
      <c r="F1267" s="33" t="s">
        <v>62</v>
      </c>
      <c r="G1267" s="33" t="s">
        <v>22</v>
      </c>
      <c r="H1267" s="35">
        <v>1</v>
      </c>
      <c r="I1267" s="36">
        <v>5500</v>
      </c>
      <c r="J1267" s="37">
        <f t="shared" si="8"/>
        <v>5500</v>
      </c>
      <c r="K1267" s="37">
        <f t="shared" si="9"/>
        <v>2200</v>
      </c>
      <c r="L1267" s="38">
        <v>0.4</v>
      </c>
      <c r="N1267" s="44"/>
      <c r="O1267" s="45"/>
      <c r="P1267" s="39"/>
      <c r="Q1267" s="41"/>
    </row>
    <row r="1268" spans="1:17" ht="15.75" customHeight="1">
      <c r="A1268" s="33" t="s">
        <v>27</v>
      </c>
      <c r="B1268" s="33">
        <v>1128299</v>
      </c>
      <c r="C1268" s="34">
        <v>44418</v>
      </c>
      <c r="D1268" s="33" t="s">
        <v>28</v>
      </c>
      <c r="E1268" s="33" t="s">
        <v>61</v>
      </c>
      <c r="F1268" s="33" t="s">
        <v>62</v>
      </c>
      <c r="G1268" s="33" t="s">
        <v>17</v>
      </c>
      <c r="H1268" s="35">
        <v>0.85000000000000009</v>
      </c>
      <c r="I1268" s="36">
        <v>7500</v>
      </c>
      <c r="J1268" s="37">
        <f t="shared" si="8"/>
        <v>6375.0000000000009</v>
      </c>
      <c r="K1268" s="37">
        <f t="shared" si="9"/>
        <v>1593.7500000000002</v>
      </c>
      <c r="L1268" s="38">
        <v>0.25</v>
      </c>
      <c r="N1268" s="44"/>
      <c r="O1268" s="45"/>
      <c r="P1268" s="39"/>
      <c r="Q1268" s="41"/>
    </row>
    <row r="1269" spans="1:17" ht="15.75" customHeight="1">
      <c r="A1269" s="33" t="s">
        <v>27</v>
      </c>
      <c r="B1269" s="33">
        <v>1128299</v>
      </c>
      <c r="C1269" s="34">
        <v>44418</v>
      </c>
      <c r="D1269" s="33" t="s">
        <v>28</v>
      </c>
      <c r="E1269" s="33" t="s">
        <v>61</v>
      </c>
      <c r="F1269" s="33" t="s">
        <v>62</v>
      </c>
      <c r="G1269" s="33" t="s">
        <v>18</v>
      </c>
      <c r="H1269" s="35">
        <v>0.75000000000000011</v>
      </c>
      <c r="I1269" s="36">
        <v>7250</v>
      </c>
      <c r="J1269" s="37">
        <f t="shared" si="8"/>
        <v>5437.5000000000009</v>
      </c>
      <c r="K1269" s="37">
        <f t="shared" si="9"/>
        <v>1087.5000000000002</v>
      </c>
      <c r="L1269" s="38">
        <v>0.2</v>
      </c>
      <c r="N1269" s="44"/>
      <c r="O1269" s="45"/>
      <c r="P1269" s="39"/>
      <c r="Q1269" s="41"/>
    </row>
    <row r="1270" spans="1:17" ht="15.75" customHeight="1">
      <c r="A1270" s="33" t="s">
        <v>27</v>
      </c>
      <c r="B1270" s="33">
        <v>1128299</v>
      </c>
      <c r="C1270" s="34">
        <v>44418</v>
      </c>
      <c r="D1270" s="33" t="s">
        <v>28</v>
      </c>
      <c r="E1270" s="33" t="s">
        <v>61</v>
      </c>
      <c r="F1270" s="33" t="s">
        <v>62</v>
      </c>
      <c r="G1270" s="33" t="s">
        <v>19</v>
      </c>
      <c r="H1270" s="35">
        <v>0.70000000000000007</v>
      </c>
      <c r="I1270" s="36">
        <v>6000</v>
      </c>
      <c r="J1270" s="37">
        <f t="shared" si="8"/>
        <v>4200</v>
      </c>
      <c r="K1270" s="37">
        <f t="shared" si="9"/>
        <v>1050</v>
      </c>
      <c r="L1270" s="38">
        <v>0.25</v>
      </c>
      <c r="N1270" s="44"/>
      <c r="O1270" s="45"/>
      <c r="P1270" s="39"/>
      <c r="Q1270" s="41"/>
    </row>
    <row r="1271" spans="1:17" ht="15.75" customHeight="1">
      <c r="A1271" s="33" t="s">
        <v>27</v>
      </c>
      <c r="B1271" s="33">
        <v>1128299</v>
      </c>
      <c r="C1271" s="34">
        <v>44418</v>
      </c>
      <c r="D1271" s="33" t="s">
        <v>28</v>
      </c>
      <c r="E1271" s="33" t="s">
        <v>61</v>
      </c>
      <c r="F1271" s="33" t="s">
        <v>62</v>
      </c>
      <c r="G1271" s="33" t="s">
        <v>20</v>
      </c>
      <c r="H1271" s="35">
        <v>0.70000000000000007</v>
      </c>
      <c r="I1271" s="36">
        <v>5250</v>
      </c>
      <c r="J1271" s="37">
        <f t="shared" si="8"/>
        <v>3675.0000000000005</v>
      </c>
      <c r="K1271" s="37">
        <f t="shared" si="9"/>
        <v>918.75000000000011</v>
      </c>
      <c r="L1271" s="38">
        <v>0.25</v>
      </c>
      <c r="N1271" s="44"/>
      <c r="O1271" s="45"/>
      <c r="P1271" s="39"/>
      <c r="Q1271" s="41"/>
    </row>
    <row r="1272" spans="1:17" ht="15.75" customHeight="1">
      <c r="A1272" s="33" t="s">
        <v>27</v>
      </c>
      <c r="B1272" s="33">
        <v>1128299</v>
      </c>
      <c r="C1272" s="34">
        <v>44418</v>
      </c>
      <c r="D1272" s="33" t="s">
        <v>28</v>
      </c>
      <c r="E1272" s="33" t="s">
        <v>61</v>
      </c>
      <c r="F1272" s="33" t="s">
        <v>62</v>
      </c>
      <c r="G1272" s="33" t="s">
        <v>21</v>
      </c>
      <c r="H1272" s="35">
        <v>0.7</v>
      </c>
      <c r="I1272" s="36">
        <v>5250</v>
      </c>
      <c r="J1272" s="37">
        <f t="shared" si="8"/>
        <v>3674.9999999999995</v>
      </c>
      <c r="K1272" s="37">
        <f t="shared" si="9"/>
        <v>551.24999999999989</v>
      </c>
      <c r="L1272" s="38">
        <v>0.15</v>
      </c>
      <c r="N1272" s="44"/>
      <c r="O1272" s="45"/>
      <c r="P1272" s="39"/>
      <c r="Q1272" s="41"/>
    </row>
    <row r="1273" spans="1:17" ht="15.75" customHeight="1">
      <c r="A1273" s="33" t="s">
        <v>27</v>
      </c>
      <c r="B1273" s="33">
        <v>1128299</v>
      </c>
      <c r="C1273" s="34">
        <v>44418</v>
      </c>
      <c r="D1273" s="33" t="s">
        <v>28</v>
      </c>
      <c r="E1273" s="33" t="s">
        <v>61</v>
      </c>
      <c r="F1273" s="33" t="s">
        <v>62</v>
      </c>
      <c r="G1273" s="33" t="s">
        <v>22</v>
      </c>
      <c r="H1273" s="35">
        <v>0.75</v>
      </c>
      <c r="I1273" s="36">
        <v>3500</v>
      </c>
      <c r="J1273" s="37">
        <f t="shared" si="8"/>
        <v>2625</v>
      </c>
      <c r="K1273" s="37">
        <f t="shared" si="9"/>
        <v>1050</v>
      </c>
      <c r="L1273" s="38">
        <v>0.4</v>
      </c>
      <c r="N1273" s="44"/>
      <c r="O1273" s="45"/>
      <c r="P1273" s="39"/>
      <c r="Q1273" s="41"/>
    </row>
    <row r="1274" spans="1:17" ht="15.75" customHeight="1">
      <c r="A1274" s="33" t="s">
        <v>27</v>
      </c>
      <c r="B1274" s="33">
        <v>1128299</v>
      </c>
      <c r="C1274" s="34">
        <v>44450</v>
      </c>
      <c r="D1274" s="33" t="s">
        <v>28</v>
      </c>
      <c r="E1274" s="33" t="s">
        <v>61</v>
      </c>
      <c r="F1274" s="33" t="s">
        <v>62</v>
      </c>
      <c r="G1274" s="33" t="s">
        <v>17</v>
      </c>
      <c r="H1274" s="35">
        <v>0.65000000000000013</v>
      </c>
      <c r="I1274" s="36">
        <v>5500</v>
      </c>
      <c r="J1274" s="37">
        <f t="shared" si="8"/>
        <v>3575.0000000000009</v>
      </c>
      <c r="K1274" s="37">
        <f t="shared" si="9"/>
        <v>893.75000000000023</v>
      </c>
      <c r="L1274" s="38">
        <v>0.25</v>
      </c>
      <c r="N1274" s="44"/>
      <c r="O1274" s="45"/>
      <c r="P1274" s="39"/>
      <c r="Q1274" s="41"/>
    </row>
    <row r="1275" spans="1:17" ht="15.75" customHeight="1">
      <c r="A1275" s="33" t="s">
        <v>27</v>
      </c>
      <c r="B1275" s="33">
        <v>1128299</v>
      </c>
      <c r="C1275" s="34">
        <v>44450</v>
      </c>
      <c r="D1275" s="33" t="s">
        <v>28</v>
      </c>
      <c r="E1275" s="33" t="s">
        <v>61</v>
      </c>
      <c r="F1275" s="33" t="s">
        <v>62</v>
      </c>
      <c r="G1275" s="33" t="s">
        <v>18</v>
      </c>
      <c r="H1275" s="35">
        <v>0.70000000000000018</v>
      </c>
      <c r="I1275" s="36">
        <v>5500</v>
      </c>
      <c r="J1275" s="37">
        <f t="shared" si="8"/>
        <v>3850.0000000000009</v>
      </c>
      <c r="K1275" s="37">
        <f t="shared" si="9"/>
        <v>770.00000000000023</v>
      </c>
      <c r="L1275" s="38">
        <v>0.2</v>
      </c>
      <c r="N1275" s="44"/>
      <c r="O1275" s="45"/>
      <c r="P1275" s="39"/>
      <c r="Q1275" s="41"/>
    </row>
    <row r="1276" spans="1:17" ht="15.75" customHeight="1">
      <c r="A1276" s="33" t="s">
        <v>27</v>
      </c>
      <c r="B1276" s="33">
        <v>1128299</v>
      </c>
      <c r="C1276" s="34">
        <v>44450</v>
      </c>
      <c r="D1276" s="33" t="s">
        <v>28</v>
      </c>
      <c r="E1276" s="33" t="s">
        <v>61</v>
      </c>
      <c r="F1276" s="33" t="s">
        <v>62</v>
      </c>
      <c r="G1276" s="33" t="s">
        <v>19</v>
      </c>
      <c r="H1276" s="35">
        <v>0.65000000000000013</v>
      </c>
      <c r="I1276" s="36">
        <v>3750</v>
      </c>
      <c r="J1276" s="37">
        <f t="shared" si="8"/>
        <v>2437.5000000000005</v>
      </c>
      <c r="K1276" s="37">
        <f t="shared" si="9"/>
        <v>609.37500000000011</v>
      </c>
      <c r="L1276" s="38">
        <v>0.25</v>
      </c>
      <c r="N1276" s="44"/>
      <c r="O1276" s="45"/>
      <c r="P1276" s="39"/>
      <c r="Q1276" s="41"/>
    </row>
    <row r="1277" spans="1:17" ht="15.75" customHeight="1">
      <c r="A1277" s="33" t="s">
        <v>27</v>
      </c>
      <c r="B1277" s="33">
        <v>1128299</v>
      </c>
      <c r="C1277" s="34">
        <v>44450</v>
      </c>
      <c r="D1277" s="33" t="s">
        <v>28</v>
      </c>
      <c r="E1277" s="33" t="s">
        <v>61</v>
      </c>
      <c r="F1277" s="33" t="s">
        <v>62</v>
      </c>
      <c r="G1277" s="33" t="s">
        <v>20</v>
      </c>
      <c r="H1277" s="35">
        <v>0.65000000000000013</v>
      </c>
      <c r="I1277" s="36">
        <v>3250</v>
      </c>
      <c r="J1277" s="37">
        <f t="shared" ref="J1277:J1531" si="10">H1277*I1277</f>
        <v>2112.5000000000005</v>
      </c>
      <c r="K1277" s="37">
        <f t="shared" ref="K1277:K1531" si="11">J1277*L1277</f>
        <v>528.12500000000011</v>
      </c>
      <c r="L1277" s="38">
        <v>0.25</v>
      </c>
      <c r="N1277" s="44"/>
      <c r="O1277" s="45"/>
      <c r="P1277" s="39"/>
      <c r="Q1277" s="41"/>
    </row>
    <row r="1278" spans="1:17" ht="15.75" customHeight="1">
      <c r="A1278" s="33" t="s">
        <v>27</v>
      </c>
      <c r="B1278" s="33">
        <v>1128299</v>
      </c>
      <c r="C1278" s="34">
        <v>44450</v>
      </c>
      <c r="D1278" s="33" t="s">
        <v>28</v>
      </c>
      <c r="E1278" s="33" t="s">
        <v>61</v>
      </c>
      <c r="F1278" s="33" t="s">
        <v>62</v>
      </c>
      <c r="G1278" s="33" t="s">
        <v>21</v>
      </c>
      <c r="H1278" s="35">
        <v>0.75000000000000011</v>
      </c>
      <c r="I1278" s="36">
        <v>3500</v>
      </c>
      <c r="J1278" s="37">
        <f t="shared" si="10"/>
        <v>2625.0000000000005</v>
      </c>
      <c r="K1278" s="37">
        <f t="shared" si="11"/>
        <v>393.75000000000006</v>
      </c>
      <c r="L1278" s="38">
        <v>0.15</v>
      </c>
      <c r="N1278" s="44"/>
      <c r="O1278" s="45"/>
      <c r="P1278" s="39"/>
      <c r="Q1278" s="41"/>
    </row>
    <row r="1279" spans="1:17" ht="15.75" customHeight="1">
      <c r="A1279" s="33" t="s">
        <v>27</v>
      </c>
      <c r="B1279" s="33">
        <v>1128299</v>
      </c>
      <c r="C1279" s="34">
        <v>44450</v>
      </c>
      <c r="D1279" s="33" t="s">
        <v>28</v>
      </c>
      <c r="E1279" s="33" t="s">
        <v>61</v>
      </c>
      <c r="F1279" s="33" t="s">
        <v>62</v>
      </c>
      <c r="G1279" s="33" t="s">
        <v>22</v>
      </c>
      <c r="H1279" s="35">
        <v>0.6</v>
      </c>
      <c r="I1279" s="36">
        <v>3750</v>
      </c>
      <c r="J1279" s="37">
        <f t="shared" si="10"/>
        <v>2250</v>
      </c>
      <c r="K1279" s="37">
        <f t="shared" si="11"/>
        <v>900</v>
      </c>
      <c r="L1279" s="38">
        <v>0.4</v>
      </c>
      <c r="N1279" s="44"/>
      <c r="O1279" s="45"/>
      <c r="P1279" s="39"/>
      <c r="Q1279" s="41"/>
    </row>
    <row r="1280" spans="1:17" ht="15.75" customHeight="1">
      <c r="A1280" s="33" t="s">
        <v>27</v>
      </c>
      <c r="B1280" s="33">
        <v>1128299</v>
      </c>
      <c r="C1280" s="34">
        <v>44479</v>
      </c>
      <c r="D1280" s="33" t="s">
        <v>28</v>
      </c>
      <c r="E1280" s="33" t="s">
        <v>61</v>
      </c>
      <c r="F1280" s="33" t="s">
        <v>62</v>
      </c>
      <c r="G1280" s="33" t="s">
        <v>17</v>
      </c>
      <c r="H1280" s="35">
        <v>0.55000000000000004</v>
      </c>
      <c r="I1280" s="36">
        <v>4750</v>
      </c>
      <c r="J1280" s="37">
        <f t="shared" si="10"/>
        <v>2612.5</v>
      </c>
      <c r="K1280" s="37">
        <f t="shared" si="11"/>
        <v>653.125</v>
      </c>
      <c r="L1280" s="38">
        <v>0.25</v>
      </c>
      <c r="N1280" s="44"/>
      <c r="O1280" s="45"/>
      <c r="P1280" s="39"/>
      <c r="Q1280" s="41"/>
    </row>
    <row r="1281" spans="1:17" ht="15.75" customHeight="1">
      <c r="A1281" s="33" t="s">
        <v>27</v>
      </c>
      <c r="B1281" s="33">
        <v>1128299</v>
      </c>
      <c r="C1281" s="34">
        <v>44479</v>
      </c>
      <c r="D1281" s="33" t="s">
        <v>28</v>
      </c>
      <c r="E1281" s="33" t="s">
        <v>61</v>
      </c>
      <c r="F1281" s="33" t="s">
        <v>62</v>
      </c>
      <c r="G1281" s="33" t="s">
        <v>18</v>
      </c>
      <c r="H1281" s="35">
        <v>0.65000000000000013</v>
      </c>
      <c r="I1281" s="36">
        <v>4750</v>
      </c>
      <c r="J1281" s="37">
        <f t="shared" si="10"/>
        <v>3087.5000000000005</v>
      </c>
      <c r="K1281" s="37">
        <f t="shared" si="11"/>
        <v>617.50000000000011</v>
      </c>
      <c r="L1281" s="38">
        <v>0.2</v>
      </c>
      <c r="N1281" s="44"/>
      <c r="O1281" s="45"/>
      <c r="P1281" s="39"/>
      <c r="Q1281" s="41"/>
    </row>
    <row r="1282" spans="1:17" ht="15.75" customHeight="1">
      <c r="A1282" s="33" t="s">
        <v>27</v>
      </c>
      <c r="B1282" s="33">
        <v>1128299</v>
      </c>
      <c r="C1282" s="34">
        <v>44479</v>
      </c>
      <c r="D1282" s="33" t="s">
        <v>28</v>
      </c>
      <c r="E1282" s="33" t="s">
        <v>61</v>
      </c>
      <c r="F1282" s="33" t="s">
        <v>62</v>
      </c>
      <c r="G1282" s="33" t="s">
        <v>19</v>
      </c>
      <c r="H1282" s="35">
        <v>0.60000000000000009</v>
      </c>
      <c r="I1282" s="36">
        <v>3000</v>
      </c>
      <c r="J1282" s="37">
        <f t="shared" si="10"/>
        <v>1800.0000000000002</v>
      </c>
      <c r="K1282" s="37">
        <f t="shared" si="11"/>
        <v>450.00000000000006</v>
      </c>
      <c r="L1282" s="38">
        <v>0.25</v>
      </c>
      <c r="N1282" s="44"/>
      <c r="O1282" s="45"/>
      <c r="P1282" s="39"/>
      <c r="Q1282" s="41"/>
    </row>
    <row r="1283" spans="1:17" ht="15.75" customHeight="1">
      <c r="A1283" s="33" t="s">
        <v>27</v>
      </c>
      <c r="B1283" s="33">
        <v>1128299</v>
      </c>
      <c r="C1283" s="34">
        <v>44479</v>
      </c>
      <c r="D1283" s="33" t="s">
        <v>28</v>
      </c>
      <c r="E1283" s="33" t="s">
        <v>61</v>
      </c>
      <c r="F1283" s="33" t="s">
        <v>62</v>
      </c>
      <c r="G1283" s="33" t="s">
        <v>20</v>
      </c>
      <c r="H1283" s="35">
        <v>0.55000000000000004</v>
      </c>
      <c r="I1283" s="36">
        <v>2750</v>
      </c>
      <c r="J1283" s="37">
        <f t="shared" si="10"/>
        <v>1512.5000000000002</v>
      </c>
      <c r="K1283" s="37">
        <f t="shared" si="11"/>
        <v>378.12500000000006</v>
      </c>
      <c r="L1283" s="38">
        <v>0.25</v>
      </c>
      <c r="N1283" s="44"/>
      <c r="O1283" s="45"/>
      <c r="P1283" s="39"/>
      <c r="Q1283" s="41"/>
    </row>
    <row r="1284" spans="1:17" ht="15.75" customHeight="1">
      <c r="A1284" s="33" t="s">
        <v>27</v>
      </c>
      <c r="B1284" s="33">
        <v>1128299</v>
      </c>
      <c r="C1284" s="34">
        <v>44479</v>
      </c>
      <c r="D1284" s="33" t="s">
        <v>28</v>
      </c>
      <c r="E1284" s="33" t="s">
        <v>61</v>
      </c>
      <c r="F1284" s="33" t="s">
        <v>62</v>
      </c>
      <c r="G1284" s="33" t="s">
        <v>21</v>
      </c>
      <c r="H1284" s="35">
        <v>0.65</v>
      </c>
      <c r="I1284" s="36">
        <v>2500</v>
      </c>
      <c r="J1284" s="37">
        <f t="shared" si="10"/>
        <v>1625</v>
      </c>
      <c r="K1284" s="37">
        <f t="shared" si="11"/>
        <v>243.75</v>
      </c>
      <c r="L1284" s="38">
        <v>0.15</v>
      </c>
      <c r="N1284" s="44"/>
      <c r="O1284" s="45"/>
      <c r="P1284" s="39"/>
      <c r="Q1284" s="41"/>
    </row>
    <row r="1285" spans="1:17" ht="15.75" customHeight="1">
      <c r="A1285" s="33" t="s">
        <v>27</v>
      </c>
      <c r="B1285" s="33">
        <v>1128299</v>
      </c>
      <c r="C1285" s="34">
        <v>44479</v>
      </c>
      <c r="D1285" s="33" t="s">
        <v>28</v>
      </c>
      <c r="E1285" s="33" t="s">
        <v>61</v>
      </c>
      <c r="F1285" s="33" t="s">
        <v>62</v>
      </c>
      <c r="G1285" s="33" t="s">
        <v>22</v>
      </c>
      <c r="H1285" s="35">
        <v>0.70000000000000007</v>
      </c>
      <c r="I1285" s="36">
        <v>3000</v>
      </c>
      <c r="J1285" s="37">
        <f t="shared" si="10"/>
        <v>2100</v>
      </c>
      <c r="K1285" s="37">
        <f t="shared" si="11"/>
        <v>840</v>
      </c>
      <c r="L1285" s="38">
        <v>0.4</v>
      </c>
      <c r="N1285" s="44"/>
      <c r="O1285" s="45"/>
      <c r="P1285" s="39"/>
      <c r="Q1285" s="41"/>
    </row>
    <row r="1286" spans="1:17" ht="15.75" customHeight="1">
      <c r="A1286" s="33" t="s">
        <v>27</v>
      </c>
      <c r="B1286" s="33">
        <v>1128299</v>
      </c>
      <c r="C1286" s="34">
        <v>44510</v>
      </c>
      <c r="D1286" s="33" t="s">
        <v>28</v>
      </c>
      <c r="E1286" s="33" t="s">
        <v>61</v>
      </c>
      <c r="F1286" s="33" t="s">
        <v>62</v>
      </c>
      <c r="G1286" s="33" t="s">
        <v>17</v>
      </c>
      <c r="H1286" s="35">
        <v>0.55000000000000004</v>
      </c>
      <c r="I1286" s="36">
        <v>5250</v>
      </c>
      <c r="J1286" s="37">
        <f t="shared" si="10"/>
        <v>2887.5000000000005</v>
      </c>
      <c r="K1286" s="37">
        <f t="shared" si="11"/>
        <v>721.87500000000011</v>
      </c>
      <c r="L1286" s="38">
        <v>0.25</v>
      </c>
      <c r="N1286" s="44"/>
      <c r="O1286" s="45"/>
      <c r="P1286" s="39"/>
      <c r="Q1286" s="41"/>
    </row>
    <row r="1287" spans="1:17" ht="15.75" customHeight="1">
      <c r="A1287" s="33" t="s">
        <v>27</v>
      </c>
      <c r="B1287" s="33">
        <v>1128299</v>
      </c>
      <c r="C1287" s="34">
        <v>44510</v>
      </c>
      <c r="D1287" s="33" t="s">
        <v>28</v>
      </c>
      <c r="E1287" s="33" t="s">
        <v>61</v>
      </c>
      <c r="F1287" s="33" t="s">
        <v>62</v>
      </c>
      <c r="G1287" s="33" t="s">
        <v>18</v>
      </c>
      <c r="H1287" s="35">
        <v>0.60000000000000009</v>
      </c>
      <c r="I1287" s="36">
        <v>6000</v>
      </c>
      <c r="J1287" s="37">
        <f t="shared" si="10"/>
        <v>3600.0000000000005</v>
      </c>
      <c r="K1287" s="37">
        <f t="shared" si="11"/>
        <v>720.00000000000011</v>
      </c>
      <c r="L1287" s="38">
        <v>0.2</v>
      </c>
      <c r="N1287" s="44"/>
      <c r="O1287" s="45"/>
      <c r="P1287" s="39"/>
      <c r="Q1287" s="41"/>
    </row>
    <row r="1288" spans="1:17" ht="15.75" customHeight="1">
      <c r="A1288" s="33" t="s">
        <v>27</v>
      </c>
      <c r="B1288" s="33">
        <v>1128299</v>
      </c>
      <c r="C1288" s="34">
        <v>44510</v>
      </c>
      <c r="D1288" s="33" t="s">
        <v>28</v>
      </c>
      <c r="E1288" s="33" t="s">
        <v>61</v>
      </c>
      <c r="F1288" s="33" t="s">
        <v>62</v>
      </c>
      <c r="G1288" s="33" t="s">
        <v>19</v>
      </c>
      <c r="H1288" s="35">
        <v>0.55000000000000004</v>
      </c>
      <c r="I1288" s="36">
        <v>4250</v>
      </c>
      <c r="J1288" s="37">
        <f t="shared" si="10"/>
        <v>2337.5</v>
      </c>
      <c r="K1288" s="37">
        <f t="shared" si="11"/>
        <v>584.375</v>
      </c>
      <c r="L1288" s="38">
        <v>0.25</v>
      </c>
      <c r="N1288" s="44"/>
      <c r="O1288" s="45"/>
      <c r="P1288" s="39"/>
      <c r="Q1288" s="41"/>
    </row>
    <row r="1289" spans="1:17" ht="15.75" customHeight="1">
      <c r="A1289" s="33" t="s">
        <v>27</v>
      </c>
      <c r="B1289" s="33">
        <v>1128299</v>
      </c>
      <c r="C1289" s="34">
        <v>44510</v>
      </c>
      <c r="D1289" s="33" t="s">
        <v>28</v>
      </c>
      <c r="E1289" s="33" t="s">
        <v>61</v>
      </c>
      <c r="F1289" s="33" t="s">
        <v>62</v>
      </c>
      <c r="G1289" s="33" t="s">
        <v>20</v>
      </c>
      <c r="H1289" s="35">
        <v>0.65000000000000013</v>
      </c>
      <c r="I1289" s="36">
        <v>4000</v>
      </c>
      <c r="J1289" s="37">
        <f t="shared" si="10"/>
        <v>2600.0000000000005</v>
      </c>
      <c r="K1289" s="37">
        <f t="shared" si="11"/>
        <v>650.00000000000011</v>
      </c>
      <c r="L1289" s="38">
        <v>0.25</v>
      </c>
      <c r="N1289" s="44"/>
      <c r="O1289" s="45"/>
      <c r="P1289" s="39"/>
      <c r="Q1289" s="41"/>
    </row>
    <row r="1290" spans="1:17" ht="15.75" customHeight="1">
      <c r="A1290" s="33" t="s">
        <v>27</v>
      </c>
      <c r="B1290" s="33">
        <v>1128299</v>
      </c>
      <c r="C1290" s="34">
        <v>44510</v>
      </c>
      <c r="D1290" s="33" t="s">
        <v>28</v>
      </c>
      <c r="E1290" s="33" t="s">
        <v>61</v>
      </c>
      <c r="F1290" s="33" t="s">
        <v>62</v>
      </c>
      <c r="G1290" s="33" t="s">
        <v>21</v>
      </c>
      <c r="H1290" s="35">
        <v>0.85000000000000009</v>
      </c>
      <c r="I1290" s="36">
        <v>3750</v>
      </c>
      <c r="J1290" s="37">
        <f t="shared" si="10"/>
        <v>3187.5000000000005</v>
      </c>
      <c r="K1290" s="37">
        <f t="shared" si="11"/>
        <v>478.12500000000006</v>
      </c>
      <c r="L1290" s="38">
        <v>0.15</v>
      </c>
      <c r="N1290" s="44"/>
      <c r="O1290" s="45"/>
      <c r="P1290" s="39"/>
      <c r="Q1290" s="41"/>
    </row>
    <row r="1291" spans="1:17" ht="15.75" customHeight="1">
      <c r="A1291" s="33" t="s">
        <v>27</v>
      </c>
      <c r="B1291" s="33">
        <v>1128299</v>
      </c>
      <c r="C1291" s="34">
        <v>44510</v>
      </c>
      <c r="D1291" s="33" t="s">
        <v>28</v>
      </c>
      <c r="E1291" s="33" t="s">
        <v>61</v>
      </c>
      <c r="F1291" s="33" t="s">
        <v>62</v>
      </c>
      <c r="G1291" s="33" t="s">
        <v>22</v>
      </c>
      <c r="H1291" s="35">
        <v>0.90000000000000013</v>
      </c>
      <c r="I1291" s="36">
        <v>5000</v>
      </c>
      <c r="J1291" s="37">
        <f t="shared" si="10"/>
        <v>4500.0000000000009</v>
      </c>
      <c r="K1291" s="37">
        <f t="shared" si="11"/>
        <v>1800.0000000000005</v>
      </c>
      <c r="L1291" s="38">
        <v>0.4</v>
      </c>
      <c r="N1291" s="44"/>
      <c r="O1291" s="45"/>
      <c r="P1291" s="39"/>
      <c r="Q1291" s="41"/>
    </row>
    <row r="1292" spans="1:17" ht="15.75" customHeight="1">
      <c r="A1292" s="33" t="s">
        <v>27</v>
      </c>
      <c r="B1292" s="33">
        <v>1128299</v>
      </c>
      <c r="C1292" s="34">
        <v>44539</v>
      </c>
      <c r="D1292" s="33" t="s">
        <v>28</v>
      </c>
      <c r="E1292" s="33" t="s">
        <v>61</v>
      </c>
      <c r="F1292" s="33" t="s">
        <v>62</v>
      </c>
      <c r="G1292" s="33" t="s">
        <v>17</v>
      </c>
      <c r="H1292" s="35">
        <v>0.75000000000000011</v>
      </c>
      <c r="I1292" s="36">
        <v>7000</v>
      </c>
      <c r="J1292" s="37">
        <f t="shared" si="10"/>
        <v>5250.0000000000009</v>
      </c>
      <c r="K1292" s="37">
        <f t="shared" si="11"/>
        <v>1312.5000000000002</v>
      </c>
      <c r="L1292" s="38">
        <v>0.25</v>
      </c>
      <c r="N1292" s="44"/>
      <c r="O1292" s="45"/>
      <c r="P1292" s="39"/>
      <c r="Q1292" s="41"/>
    </row>
    <row r="1293" spans="1:17" ht="15.75" customHeight="1">
      <c r="A1293" s="33" t="s">
        <v>27</v>
      </c>
      <c r="B1293" s="33">
        <v>1128299</v>
      </c>
      <c r="C1293" s="34">
        <v>44539</v>
      </c>
      <c r="D1293" s="33" t="s">
        <v>28</v>
      </c>
      <c r="E1293" s="33" t="s">
        <v>61</v>
      </c>
      <c r="F1293" s="33" t="s">
        <v>62</v>
      </c>
      <c r="G1293" s="33" t="s">
        <v>18</v>
      </c>
      <c r="H1293" s="35">
        <v>0.8500000000000002</v>
      </c>
      <c r="I1293" s="36">
        <v>7000</v>
      </c>
      <c r="J1293" s="37">
        <f t="shared" si="10"/>
        <v>5950.0000000000018</v>
      </c>
      <c r="K1293" s="37">
        <f t="shared" si="11"/>
        <v>1190.0000000000005</v>
      </c>
      <c r="L1293" s="38">
        <v>0.2</v>
      </c>
      <c r="N1293" s="44"/>
      <c r="O1293" s="45"/>
      <c r="P1293" s="39"/>
      <c r="Q1293" s="41"/>
    </row>
    <row r="1294" spans="1:17" ht="15.75" customHeight="1">
      <c r="A1294" s="33" t="s">
        <v>27</v>
      </c>
      <c r="B1294" s="33">
        <v>1128299</v>
      </c>
      <c r="C1294" s="34">
        <v>44539</v>
      </c>
      <c r="D1294" s="33" t="s">
        <v>28</v>
      </c>
      <c r="E1294" s="33" t="s">
        <v>61</v>
      </c>
      <c r="F1294" s="33" t="s">
        <v>62</v>
      </c>
      <c r="G1294" s="33" t="s">
        <v>19</v>
      </c>
      <c r="H1294" s="35">
        <v>0.80000000000000016</v>
      </c>
      <c r="I1294" s="36">
        <v>5000</v>
      </c>
      <c r="J1294" s="37">
        <f t="shared" si="10"/>
        <v>4000.0000000000009</v>
      </c>
      <c r="K1294" s="37">
        <f t="shared" si="11"/>
        <v>1000.0000000000002</v>
      </c>
      <c r="L1294" s="38">
        <v>0.25</v>
      </c>
      <c r="N1294" s="44"/>
      <c r="O1294" s="45"/>
      <c r="P1294" s="39"/>
      <c r="Q1294" s="41"/>
    </row>
    <row r="1295" spans="1:17" ht="15.75" customHeight="1">
      <c r="A1295" s="33" t="s">
        <v>27</v>
      </c>
      <c r="B1295" s="33">
        <v>1128299</v>
      </c>
      <c r="C1295" s="34">
        <v>44539</v>
      </c>
      <c r="D1295" s="33" t="s">
        <v>28</v>
      </c>
      <c r="E1295" s="33" t="s">
        <v>61</v>
      </c>
      <c r="F1295" s="33" t="s">
        <v>62</v>
      </c>
      <c r="G1295" s="33" t="s">
        <v>20</v>
      </c>
      <c r="H1295" s="35">
        <v>0.80000000000000016</v>
      </c>
      <c r="I1295" s="36">
        <v>5000</v>
      </c>
      <c r="J1295" s="37">
        <f t="shared" si="10"/>
        <v>4000.0000000000009</v>
      </c>
      <c r="K1295" s="37">
        <f t="shared" si="11"/>
        <v>1000.0000000000002</v>
      </c>
      <c r="L1295" s="38">
        <v>0.25</v>
      </c>
      <c r="N1295" s="44"/>
      <c r="O1295" s="45"/>
      <c r="P1295" s="39"/>
      <c r="Q1295" s="41"/>
    </row>
    <row r="1296" spans="1:17" ht="15.75" customHeight="1">
      <c r="A1296" s="33" t="s">
        <v>27</v>
      </c>
      <c r="B1296" s="33">
        <v>1128299</v>
      </c>
      <c r="C1296" s="34">
        <v>44539</v>
      </c>
      <c r="D1296" s="33" t="s">
        <v>28</v>
      </c>
      <c r="E1296" s="33" t="s">
        <v>61</v>
      </c>
      <c r="F1296" s="33" t="s">
        <v>62</v>
      </c>
      <c r="G1296" s="33" t="s">
        <v>21</v>
      </c>
      <c r="H1296" s="35">
        <v>0.90000000000000013</v>
      </c>
      <c r="I1296" s="36">
        <v>4250</v>
      </c>
      <c r="J1296" s="37">
        <f t="shared" si="10"/>
        <v>3825.0000000000005</v>
      </c>
      <c r="K1296" s="37">
        <f t="shared" si="11"/>
        <v>573.75</v>
      </c>
      <c r="L1296" s="38">
        <v>0.15</v>
      </c>
      <c r="N1296" s="44"/>
      <c r="O1296" s="45"/>
      <c r="P1296" s="39"/>
      <c r="Q1296" s="41"/>
    </row>
    <row r="1297" spans="1:17" ht="15.75" customHeight="1">
      <c r="A1297" s="33" t="s">
        <v>27</v>
      </c>
      <c r="B1297" s="33">
        <v>1128299</v>
      </c>
      <c r="C1297" s="34">
        <v>44539</v>
      </c>
      <c r="D1297" s="33" t="s">
        <v>28</v>
      </c>
      <c r="E1297" s="33" t="s">
        <v>61</v>
      </c>
      <c r="F1297" s="33" t="s">
        <v>62</v>
      </c>
      <c r="G1297" s="33" t="s">
        <v>22</v>
      </c>
      <c r="H1297" s="35">
        <v>0.95000000000000018</v>
      </c>
      <c r="I1297" s="36">
        <v>5250</v>
      </c>
      <c r="J1297" s="37">
        <f t="shared" si="10"/>
        <v>4987.5000000000009</v>
      </c>
      <c r="K1297" s="37">
        <f t="shared" si="11"/>
        <v>1995.0000000000005</v>
      </c>
      <c r="L1297" s="38">
        <v>0.4</v>
      </c>
      <c r="N1297" s="44"/>
      <c r="O1297" s="45"/>
      <c r="P1297" s="39"/>
      <c r="Q1297" s="41"/>
    </row>
    <row r="1298" spans="1:17" ht="15.75" customHeight="1">
      <c r="A1298" s="33" t="s">
        <v>27</v>
      </c>
      <c r="B1298" s="33">
        <v>1128299</v>
      </c>
      <c r="C1298" s="34">
        <v>44213</v>
      </c>
      <c r="D1298" s="33" t="s">
        <v>28</v>
      </c>
      <c r="E1298" s="33" t="s">
        <v>63</v>
      </c>
      <c r="F1298" s="33" t="s">
        <v>64</v>
      </c>
      <c r="G1298" s="33" t="s">
        <v>17</v>
      </c>
      <c r="H1298" s="35">
        <v>0.4</v>
      </c>
      <c r="I1298" s="36">
        <v>4250</v>
      </c>
      <c r="J1298" s="37">
        <f t="shared" si="10"/>
        <v>1700</v>
      </c>
      <c r="K1298" s="37">
        <f t="shared" si="11"/>
        <v>510</v>
      </c>
      <c r="L1298" s="38">
        <v>0.3</v>
      </c>
      <c r="N1298" s="44"/>
      <c r="O1298" s="45">
        <f>[1]Data!$H1298+0.05</f>
        <v>0.45</v>
      </c>
      <c r="P1298" s="39">
        <f>[1]Data!$I1298+500</f>
        <v>4750</v>
      </c>
      <c r="Q1298" s="41">
        <f>[1]Data!$L1298+5%</f>
        <v>0.35</v>
      </c>
    </row>
    <row r="1299" spans="1:17" ht="15.75" customHeight="1">
      <c r="A1299" s="33" t="s">
        <v>27</v>
      </c>
      <c r="B1299" s="33">
        <v>1128299</v>
      </c>
      <c r="C1299" s="34">
        <v>44213</v>
      </c>
      <c r="D1299" s="33" t="s">
        <v>28</v>
      </c>
      <c r="E1299" s="33" t="s">
        <v>63</v>
      </c>
      <c r="F1299" s="33" t="s">
        <v>64</v>
      </c>
      <c r="G1299" s="33" t="s">
        <v>18</v>
      </c>
      <c r="H1299" s="35">
        <v>0.5</v>
      </c>
      <c r="I1299" s="36">
        <v>4250</v>
      </c>
      <c r="J1299" s="37">
        <f t="shared" si="10"/>
        <v>2125</v>
      </c>
      <c r="K1299" s="37">
        <f t="shared" si="11"/>
        <v>531.25</v>
      </c>
      <c r="L1299" s="38">
        <v>0.25</v>
      </c>
      <c r="N1299" s="44"/>
      <c r="O1299" s="45">
        <f>[1]Data!$H1299+0.05</f>
        <v>0.55000000000000004</v>
      </c>
      <c r="P1299" s="39">
        <f>[1]Data!$I1299+500</f>
        <v>4750</v>
      </c>
      <c r="Q1299" s="41">
        <f>[1]Data!$L1299+5%</f>
        <v>0.3</v>
      </c>
    </row>
    <row r="1300" spans="1:17" ht="15.75" customHeight="1">
      <c r="A1300" s="33" t="s">
        <v>27</v>
      </c>
      <c r="B1300" s="33">
        <v>1128299</v>
      </c>
      <c r="C1300" s="34">
        <v>44213</v>
      </c>
      <c r="D1300" s="33" t="s">
        <v>28</v>
      </c>
      <c r="E1300" s="33" t="s">
        <v>63</v>
      </c>
      <c r="F1300" s="33" t="s">
        <v>64</v>
      </c>
      <c r="G1300" s="33" t="s">
        <v>19</v>
      </c>
      <c r="H1300" s="35">
        <v>0.5</v>
      </c>
      <c r="I1300" s="36">
        <v>4250</v>
      </c>
      <c r="J1300" s="37">
        <f t="shared" si="10"/>
        <v>2125</v>
      </c>
      <c r="K1300" s="37">
        <f t="shared" si="11"/>
        <v>637.5</v>
      </c>
      <c r="L1300" s="38">
        <v>0.3</v>
      </c>
      <c r="N1300" s="44"/>
      <c r="O1300" s="45">
        <f>[1]Data!$H1300+0.05</f>
        <v>0.55000000000000004</v>
      </c>
      <c r="P1300" s="39">
        <f>[1]Data!$I1300+500</f>
        <v>4750</v>
      </c>
      <c r="Q1300" s="41">
        <f>[1]Data!$L1300+5%</f>
        <v>0.35</v>
      </c>
    </row>
    <row r="1301" spans="1:17" ht="15.75" customHeight="1">
      <c r="A1301" s="33" t="s">
        <v>27</v>
      </c>
      <c r="B1301" s="33">
        <v>1128299</v>
      </c>
      <c r="C1301" s="34">
        <v>44213</v>
      </c>
      <c r="D1301" s="33" t="s">
        <v>28</v>
      </c>
      <c r="E1301" s="33" t="s">
        <v>63</v>
      </c>
      <c r="F1301" s="33" t="s">
        <v>64</v>
      </c>
      <c r="G1301" s="33" t="s">
        <v>20</v>
      </c>
      <c r="H1301" s="35">
        <v>0.5</v>
      </c>
      <c r="I1301" s="36">
        <v>2750</v>
      </c>
      <c r="J1301" s="37">
        <f t="shared" si="10"/>
        <v>1375</v>
      </c>
      <c r="K1301" s="37">
        <f t="shared" si="11"/>
        <v>412.5</v>
      </c>
      <c r="L1301" s="38">
        <v>0.3</v>
      </c>
      <c r="N1301" s="44"/>
      <c r="O1301" s="45">
        <f>[1]Data!$H1301+0.05</f>
        <v>0.55000000000000004</v>
      </c>
      <c r="P1301" s="39">
        <f>[1]Data!$I1301+500</f>
        <v>3250</v>
      </c>
      <c r="Q1301" s="41">
        <f>[1]Data!$L1301+5%</f>
        <v>0.35</v>
      </c>
    </row>
    <row r="1302" spans="1:17" ht="15.75" customHeight="1">
      <c r="A1302" s="33" t="s">
        <v>27</v>
      </c>
      <c r="B1302" s="33">
        <v>1128299</v>
      </c>
      <c r="C1302" s="34">
        <v>44213</v>
      </c>
      <c r="D1302" s="33" t="s">
        <v>28</v>
      </c>
      <c r="E1302" s="33" t="s">
        <v>63</v>
      </c>
      <c r="F1302" s="33" t="s">
        <v>64</v>
      </c>
      <c r="G1302" s="33" t="s">
        <v>21</v>
      </c>
      <c r="H1302" s="35">
        <v>0.55000000000000004</v>
      </c>
      <c r="I1302" s="36">
        <v>2250</v>
      </c>
      <c r="J1302" s="37">
        <f t="shared" si="10"/>
        <v>1237.5</v>
      </c>
      <c r="K1302" s="37">
        <f t="shared" si="11"/>
        <v>247.5</v>
      </c>
      <c r="L1302" s="38">
        <v>0.2</v>
      </c>
      <c r="N1302" s="44"/>
      <c r="O1302" s="45">
        <f>[1]Data!$H1302+0.05</f>
        <v>0.60000000000000009</v>
      </c>
      <c r="P1302" s="39">
        <f>[1]Data!$I1302+500</f>
        <v>2750</v>
      </c>
      <c r="Q1302" s="41">
        <f>[1]Data!$L1302+5%</f>
        <v>0.25</v>
      </c>
    </row>
    <row r="1303" spans="1:17" ht="15.75" customHeight="1">
      <c r="A1303" s="33" t="s">
        <v>27</v>
      </c>
      <c r="B1303" s="33">
        <v>1128299</v>
      </c>
      <c r="C1303" s="34">
        <v>44213</v>
      </c>
      <c r="D1303" s="33" t="s">
        <v>28</v>
      </c>
      <c r="E1303" s="33" t="s">
        <v>63</v>
      </c>
      <c r="F1303" s="33" t="s">
        <v>64</v>
      </c>
      <c r="G1303" s="33" t="s">
        <v>22</v>
      </c>
      <c r="H1303" s="35">
        <v>0.5</v>
      </c>
      <c r="I1303" s="36">
        <v>4750</v>
      </c>
      <c r="J1303" s="37">
        <f t="shared" si="10"/>
        <v>2375</v>
      </c>
      <c r="K1303" s="37">
        <f t="shared" si="11"/>
        <v>1068.75</v>
      </c>
      <c r="L1303" s="38">
        <v>0.45</v>
      </c>
      <c r="N1303" s="44"/>
      <c r="O1303" s="45">
        <f>[1]Data!$H1303+0.05</f>
        <v>0.55000000000000004</v>
      </c>
      <c r="P1303" s="39">
        <f>[1]Data!$I1303+500</f>
        <v>5250</v>
      </c>
      <c r="Q1303" s="41">
        <f>[1]Data!$L1303+5%</f>
        <v>0.5</v>
      </c>
    </row>
    <row r="1304" spans="1:17" ht="15.75" customHeight="1">
      <c r="A1304" s="33" t="s">
        <v>27</v>
      </c>
      <c r="B1304" s="33">
        <v>1128299</v>
      </c>
      <c r="C1304" s="34">
        <v>44244</v>
      </c>
      <c r="D1304" s="33" t="s">
        <v>28</v>
      </c>
      <c r="E1304" s="33" t="s">
        <v>63</v>
      </c>
      <c r="F1304" s="33" t="s">
        <v>64</v>
      </c>
      <c r="G1304" s="33" t="s">
        <v>17</v>
      </c>
      <c r="H1304" s="35">
        <v>0.4</v>
      </c>
      <c r="I1304" s="36">
        <v>5250</v>
      </c>
      <c r="J1304" s="37">
        <f t="shared" si="10"/>
        <v>2100</v>
      </c>
      <c r="K1304" s="37">
        <f t="shared" si="11"/>
        <v>630</v>
      </c>
      <c r="L1304" s="38">
        <v>0.3</v>
      </c>
      <c r="N1304" s="44"/>
      <c r="O1304" s="45">
        <f>[1]Data!$H1304+0.05</f>
        <v>0.45</v>
      </c>
      <c r="P1304" s="39">
        <f>[1]Data!$I1304+500</f>
        <v>5750</v>
      </c>
      <c r="Q1304" s="41">
        <f>[1]Data!$L1304+5%</f>
        <v>0.35</v>
      </c>
    </row>
    <row r="1305" spans="1:17" ht="15.75" customHeight="1">
      <c r="A1305" s="33" t="s">
        <v>27</v>
      </c>
      <c r="B1305" s="33">
        <v>1128299</v>
      </c>
      <c r="C1305" s="34">
        <v>44244</v>
      </c>
      <c r="D1305" s="33" t="s">
        <v>28</v>
      </c>
      <c r="E1305" s="33" t="s">
        <v>63</v>
      </c>
      <c r="F1305" s="33" t="s">
        <v>64</v>
      </c>
      <c r="G1305" s="33" t="s">
        <v>18</v>
      </c>
      <c r="H1305" s="35">
        <v>0.5</v>
      </c>
      <c r="I1305" s="36">
        <v>4250</v>
      </c>
      <c r="J1305" s="37">
        <f t="shared" si="10"/>
        <v>2125</v>
      </c>
      <c r="K1305" s="37">
        <f t="shared" si="11"/>
        <v>531.25</v>
      </c>
      <c r="L1305" s="38">
        <v>0.25</v>
      </c>
      <c r="N1305" s="44"/>
      <c r="O1305" s="45">
        <f>[1]Data!$H1305+0.05</f>
        <v>0.55000000000000004</v>
      </c>
      <c r="P1305" s="39">
        <f>[1]Data!$I1305+500</f>
        <v>4750</v>
      </c>
      <c r="Q1305" s="41">
        <f>[1]Data!$L1305+5%</f>
        <v>0.3</v>
      </c>
    </row>
    <row r="1306" spans="1:17" ht="15.75" customHeight="1">
      <c r="A1306" s="33" t="s">
        <v>27</v>
      </c>
      <c r="B1306" s="33">
        <v>1128299</v>
      </c>
      <c r="C1306" s="34">
        <v>44244</v>
      </c>
      <c r="D1306" s="33" t="s">
        <v>28</v>
      </c>
      <c r="E1306" s="33" t="s">
        <v>63</v>
      </c>
      <c r="F1306" s="33" t="s">
        <v>64</v>
      </c>
      <c r="G1306" s="33" t="s">
        <v>19</v>
      </c>
      <c r="H1306" s="35">
        <v>0.5</v>
      </c>
      <c r="I1306" s="36">
        <v>4250</v>
      </c>
      <c r="J1306" s="37">
        <f t="shared" si="10"/>
        <v>2125</v>
      </c>
      <c r="K1306" s="37">
        <f t="shared" si="11"/>
        <v>637.5</v>
      </c>
      <c r="L1306" s="38">
        <v>0.3</v>
      </c>
      <c r="N1306" s="44"/>
      <c r="O1306" s="45">
        <f>[1]Data!$H1306+0.05</f>
        <v>0.55000000000000004</v>
      </c>
      <c r="P1306" s="39">
        <f>[1]Data!$I1306+500</f>
        <v>4750</v>
      </c>
      <c r="Q1306" s="41">
        <f>[1]Data!$L1306+5%</f>
        <v>0.35</v>
      </c>
    </row>
    <row r="1307" spans="1:17" ht="15.75" customHeight="1">
      <c r="A1307" s="33" t="s">
        <v>27</v>
      </c>
      <c r="B1307" s="33">
        <v>1128299</v>
      </c>
      <c r="C1307" s="34">
        <v>44244</v>
      </c>
      <c r="D1307" s="33" t="s">
        <v>28</v>
      </c>
      <c r="E1307" s="33" t="s">
        <v>63</v>
      </c>
      <c r="F1307" s="33" t="s">
        <v>64</v>
      </c>
      <c r="G1307" s="33" t="s">
        <v>20</v>
      </c>
      <c r="H1307" s="35">
        <v>0.5</v>
      </c>
      <c r="I1307" s="36">
        <v>2750</v>
      </c>
      <c r="J1307" s="37">
        <f t="shared" si="10"/>
        <v>1375</v>
      </c>
      <c r="K1307" s="37">
        <f t="shared" si="11"/>
        <v>412.5</v>
      </c>
      <c r="L1307" s="38">
        <v>0.3</v>
      </c>
      <c r="N1307" s="44"/>
      <c r="O1307" s="45">
        <f>[1]Data!$H1307+0.05</f>
        <v>0.55000000000000004</v>
      </c>
      <c r="P1307" s="39">
        <f>[1]Data!$I1307+500</f>
        <v>3250</v>
      </c>
      <c r="Q1307" s="41">
        <f>[1]Data!$L1307+5%</f>
        <v>0.35</v>
      </c>
    </row>
    <row r="1308" spans="1:17" ht="15.75" customHeight="1">
      <c r="A1308" s="33" t="s">
        <v>27</v>
      </c>
      <c r="B1308" s="33">
        <v>1128299</v>
      </c>
      <c r="C1308" s="34">
        <v>44244</v>
      </c>
      <c r="D1308" s="33" t="s">
        <v>28</v>
      </c>
      <c r="E1308" s="33" t="s">
        <v>63</v>
      </c>
      <c r="F1308" s="33" t="s">
        <v>64</v>
      </c>
      <c r="G1308" s="33" t="s">
        <v>21</v>
      </c>
      <c r="H1308" s="35">
        <v>0.55000000000000004</v>
      </c>
      <c r="I1308" s="36">
        <v>2000</v>
      </c>
      <c r="J1308" s="37">
        <f t="shared" si="10"/>
        <v>1100</v>
      </c>
      <c r="K1308" s="37">
        <f t="shared" si="11"/>
        <v>220</v>
      </c>
      <c r="L1308" s="38">
        <v>0.2</v>
      </c>
      <c r="N1308" s="44"/>
      <c r="O1308" s="45">
        <f>[1]Data!$H1308+0.05</f>
        <v>0.60000000000000009</v>
      </c>
      <c r="P1308" s="39">
        <f>[1]Data!$I1308+500</f>
        <v>2500</v>
      </c>
      <c r="Q1308" s="41">
        <f>[1]Data!$L1308+5%</f>
        <v>0.25</v>
      </c>
    </row>
    <row r="1309" spans="1:17" ht="15.75" customHeight="1">
      <c r="A1309" s="33" t="s">
        <v>27</v>
      </c>
      <c r="B1309" s="33">
        <v>1128299</v>
      </c>
      <c r="C1309" s="34">
        <v>44244</v>
      </c>
      <c r="D1309" s="33" t="s">
        <v>28</v>
      </c>
      <c r="E1309" s="33" t="s">
        <v>63</v>
      </c>
      <c r="F1309" s="33" t="s">
        <v>64</v>
      </c>
      <c r="G1309" s="33" t="s">
        <v>22</v>
      </c>
      <c r="H1309" s="35">
        <v>0.5</v>
      </c>
      <c r="I1309" s="36">
        <v>4000</v>
      </c>
      <c r="J1309" s="37">
        <f t="shared" si="10"/>
        <v>2000</v>
      </c>
      <c r="K1309" s="37">
        <f t="shared" si="11"/>
        <v>900</v>
      </c>
      <c r="L1309" s="38">
        <v>0.45</v>
      </c>
      <c r="N1309" s="44"/>
      <c r="O1309" s="45">
        <f>[1]Data!$H1309+0.05</f>
        <v>0.55000000000000004</v>
      </c>
      <c r="P1309" s="39">
        <f>[1]Data!$I1309+500</f>
        <v>4500</v>
      </c>
      <c r="Q1309" s="41">
        <f>[1]Data!$L1309+5%</f>
        <v>0.5</v>
      </c>
    </row>
    <row r="1310" spans="1:17" ht="15.75" customHeight="1">
      <c r="A1310" s="33" t="s">
        <v>27</v>
      </c>
      <c r="B1310" s="33">
        <v>1128299</v>
      </c>
      <c r="C1310" s="34">
        <v>44271</v>
      </c>
      <c r="D1310" s="33" t="s">
        <v>28</v>
      </c>
      <c r="E1310" s="33" t="s">
        <v>63</v>
      </c>
      <c r="F1310" s="33" t="s">
        <v>64</v>
      </c>
      <c r="G1310" s="33" t="s">
        <v>17</v>
      </c>
      <c r="H1310" s="35">
        <v>0.5</v>
      </c>
      <c r="I1310" s="36">
        <v>5500</v>
      </c>
      <c r="J1310" s="37">
        <f t="shared" si="10"/>
        <v>2750</v>
      </c>
      <c r="K1310" s="37">
        <f t="shared" si="11"/>
        <v>825</v>
      </c>
      <c r="L1310" s="38">
        <v>0.3</v>
      </c>
      <c r="N1310" s="44"/>
      <c r="O1310" s="45">
        <f>[1]Data!$H1310+0.05</f>
        <v>0.55000000000000004</v>
      </c>
      <c r="P1310" s="39">
        <f>[1]Data!$I1310+500</f>
        <v>6000</v>
      </c>
      <c r="Q1310" s="41">
        <f>[1]Data!$L1310+5%</f>
        <v>0.35</v>
      </c>
    </row>
    <row r="1311" spans="1:17" ht="15.75" customHeight="1">
      <c r="A1311" s="33" t="s">
        <v>27</v>
      </c>
      <c r="B1311" s="33">
        <v>1128299</v>
      </c>
      <c r="C1311" s="34">
        <v>44271</v>
      </c>
      <c r="D1311" s="33" t="s">
        <v>28</v>
      </c>
      <c r="E1311" s="33" t="s">
        <v>63</v>
      </c>
      <c r="F1311" s="33" t="s">
        <v>64</v>
      </c>
      <c r="G1311" s="33" t="s">
        <v>18</v>
      </c>
      <c r="H1311" s="35">
        <v>0.6</v>
      </c>
      <c r="I1311" s="36">
        <v>4000</v>
      </c>
      <c r="J1311" s="37">
        <f t="shared" si="10"/>
        <v>2400</v>
      </c>
      <c r="K1311" s="37">
        <f t="shared" si="11"/>
        <v>600</v>
      </c>
      <c r="L1311" s="38">
        <v>0.25</v>
      </c>
      <c r="N1311" s="44"/>
      <c r="O1311" s="45">
        <f>[1]Data!$H1311+0.05</f>
        <v>0.65</v>
      </c>
      <c r="P1311" s="39">
        <f>[1]Data!$I1311+500</f>
        <v>4500</v>
      </c>
      <c r="Q1311" s="41">
        <f>[1]Data!$L1311+5%</f>
        <v>0.3</v>
      </c>
    </row>
    <row r="1312" spans="1:17" ht="15.75" customHeight="1">
      <c r="A1312" s="33" t="s">
        <v>27</v>
      </c>
      <c r="B1312" s="33">
        <v>1128299</v>
      </c>
      <c r="C1312" s="34">
        <v>44271</v>
      </c>
      <c r="D1312" s="33" t="s">
        <v>28</v>
      </c>
      <c r="E1312" s="33" t="s">
        <v>63</v>
      </c>
      <c r="F1312" s="33" t="s">
        <v>64</v>
      </c>
      <c r="G1312" s="33" t="s">
        <v>19</v>
      </c>
      <c r="H1312" s="35">
        <v>0.64999999999999991</v>
      </c>
      <c r="I1312" s="36">
        <v>4250</v>
      </c>
      <c r="J1312" s="37">
        <f t="shared" si="10"/>
        <v>2762.4999999999995</v>
      </c>
      <c r="K1312" s="37">
        <f t="shared" si="11"/>
        <v>828.74999999999989</v>
      </c>
      <c r="L1312" s="38">
        <v>0.3</v>
      </c>
      <c r="N1312" s="44"/>
      <c r="O1312" s="45">
        <f>[1]Data!$H1312+0.05</f>
        <v>0.7</v>
      </c>
      <c r="P1312" s="39">
        <f>[1]Data!$I1312+500</f>
        <v>4750</v>
      </c>
      <c r="Q1312" s="41">
        <f>[1]Data!$L1312+5%</f>
        <v>0.35</v>
      </c>
    </row>
    <row r="1313" spans="1:17" ht="15.75" customHeight="1">
      <c r="A1313" s="33" t="s">
        <v>27</v>
      </c>
      <c r="B1313" s="33">
        <v>1128299</v>
      </c>
      <c r="C1313" s="34">
        <v>44271</v>
      </c>
      <c r="D1313" s="33" t="s">
        <v>28</v>
      </c>
      <c r="E1313" s="33" t="s">
        <v>63</v>
      </c>
      <c r="F1313" s="33" t="s">
        <v>64</v>
      </c>
      <c r="G1313" s="33" t="s">
        <v>20</v>
      </c>
      <c r="H1313" s="35">
        <v>0.6</v>
      </c>
      <c r="I1313" s="36">
        <v>3250</v>
      </c>
      <c r="J1313" s="37">
        <f t="shared" si="10"/>
        <v>1950</v>
      </c>
      <c r="K1313" s="37">
        <f t="shared" si="11"/>
        <v>585</v>
      </c>
      <c r="L1313" s="38">
        <v>0.3</v>
      </c>
      <c r="N1313" s="44"/>
      <c r="O1313" s="45">
        <f>[1]Data!$H1313+0.05</f>
        <v>0.65</v>
      </c>
      <c r="P1313" s="39">
        <f>[1]Data!$I1313+500</f>
        <v>3750</v>
      </c>
      <c r="Q1313" s="41">
        <f>[1]Data!$L1313+5%</f>
        <v>0.35</v>
      </c>
    </row>
    <row r="1314" spans="1:17" ht="15.75" customHeight="1">
      <c r="A1314" s="33" t="s">
        <v>27</v>
      </c>
      <c r="B1314" s="33">
        <v>1128299</v>
      </c>
      <c r="C1314" s="34">
        <v>44271</v>
      </c>
      <c r="D1314" s="33" t="s">
        <v>28</v>
      </c>
      <c r="E1314" s="33" t="s">
        <v>63</v>
      </c>
      <c r="F1314" s="33" t="s">
        <v>64</v>
      </c>
      <c r="G1314" s="33" t="s">
        <v>21</v>
      </c>
      <c r="H1314" s="35">
        <v>0.65</v>
      </c>
      <c r="I1314" s="36">
        <v>1750</v>
      </c>
      <c r="J1314" s="37">
        <f t="shared" si="10"/>
        <v>1137.5</v>
      </c>
      <c r="K1314" s="37">
        <f t="shared" si="11"/>
        <v>227.5</v>
      </c>
      <c r="L1314" s="38">
        <v>0.2</v>
      </c>
      <c r="N1314" s="44"/>
      <c r="O1314" s="45">
        <f>[1]Data!$H1314+0.05</f>
        <v>0.70000000000000007</v>
      </c>
      <c r="P1314" s="39">
        <f>[1]Data!$I1314+500</f>
        <v>2250</v>
      </c>
      <c r="Q1314" s="41">
        <f>[1]Data!$L1314+5%</f>
        <v>0.25</v>
      </c>
    </row>
    <row r="1315" spans="1:17" ht="15.75" customHeight="1">
      <c r="A1315" s="33" t="s">
        <v>27</v>
      </c>
      <c r="B1315" s="33">
        <v>1128299</v>
      </c>
      <c r="C1315" s="34">
        <v>44271</v>
      </c>
      <c r="D1315" s="33" t="s">
        <v>28</v>
      </c>
      <c r="E1315" s="33" t="s">
        <v>63</v>
      </c>
      <c r="F1315" s="33" t="s">
        <v>64</v>
      </c>
      <c r="G1315" s="33" t="s">
        <v>22</v>
      </c>
      <c r="H1315" s="35">
        <v>0.6</v>
      </c>
      <c r="I1315" s="36">
        <v>3750</v>
      </c>
      <c r="J1315" s="37">
        <f t="shared" si="10"/>
        <v>2250</v>
      </c>
      <c r="K1315" s="37">
        <f t="shared" si="11"/>
        <v>1012.5</v>
      </c>
      <c r="L1315" s="38">
        <v>0.45</v>
      </c>
      <c r="N1315" s="44"/>
      <c r="O1315" s="45">
        <f>[1]Data!$H1315+0.05</f>
        <v>0.65</v>
      </c>
      <c r="P1315" s="39">
        <f>[1]Data!$I1315+500</f>
        <v>4250</v>
      </c>
      <c r="Q1315" s="41">
        <f>[1]Data!$L1315+5%</f>
        <v>0.5</v>
      </c>
    </row>
    <row r="1316" spans="1:17" ht="15.75" customHeight="1">
      <c r="A1316" s="33" t="s">
        <v>27</v>
      </c>
      <c r="B1316" s="33">
        <v>1128299</v>
      </c>
      <c r="C1316" s="34">
        <v>44303</v>
      </c>
      <c r="D1316" s="33" t="s">
        <v>28</v>
      </c>
      <c r="E1316" s="33" t="s">
        <v>63</v>
      </c>
      <c r="F1316" s="33" t="s">
        <v>64</v>
      </c>
      <c r="G1316" s="33" t="s">
        <v>17</v>
      </c>
      <c r="H1316" s="35">
        <v>0.65</v>
      </c>
      <c r="I1316" s="36">
        <v>5500</v>
      </c>
      <c r="J1316" s="37">
        <f t="shared" si="10"/>
        <v>3575</v>
      </c>
      <c r="K1316" s="37">
        <f t="shared" si="11"/>
        <v>1072.5</v>
      </c>
      <c r="L1316" s="38">
        <v>0.3</v>
      </c>
      <c r="N1316" s="44"/>
      <c r="O1316" s="45">
        <f>[1]Data!$H1316+0.05</f>
        <v>0.70000000000000007</v>
      </c>
      <c r="P1316" s="39">
        <f>[1]Data!$I1316+500</f>
        <v>6000</v>
      </c>
      <c r="Q1316" s="41">
        <f>[1]Data!$L1316+5%</f>
        <v>0.35</v>
      </c>
    </row>
    <row r="1317" spans="1:17" ht="15.75" customHeight="1">
      <c r="A1317" s="33" t="s">
        <v>27</v>
      </c>
      <c r="B1317" s="33">
        <v>1128299</v>
      </c>
      <c r="C1317" s="34">
        <v>44303</v>
      </c>
      <c r="D1317" s="33" t="s">
        <v>28</v>
      </c>
      <c r="E1317" s="33" t="s">
        <v>63</v>
      </c>
      <c r="F1317" s="33" t="s">
        <v>64</v>
      </c>
      <c r="G1317" s="33" t="s">
        <v>18</v>
      </c>
      <c r="H1317" s="35">
        <v>0.70000000000000007</v>
      </c>
      <c r="I1317" s="36">
        <v>3500</v>
      </c>
      <c r="J1317" s="37">
        <f t="shared" si="10"/>
        <v>2450.0000000000005</v>
      </c>
      <c r="K1317" s="37">
        <f t="shared" si="11"/>
        <v>612.50000000000011</v>
      </c>
      <c r="L1317" s="38">
        <v>0.25</v>
      </c>
      <c r="N1317" s="44"/>
      <c r="O1317" s="45">
        <f>[1]Data!$H1317+0.05</f>
        <v>0.75000000000000011</v>
      </c>
      <c r="P1317" s="39">
        <f>[1]Data!$I1317+500</f>
        <v>4000</v>
      </c>
      <c r="Q1317" s="41">
        <f>[1]Data!$L1317+5%</f>
        <v>0.3</v>
      </c>
    </row>
    <row r="1318" spans="1:17" ht="15.75" customHeight="1">
      <c r="A1318" s="33" t="s">
        <v>27</v>
      </c>
      <c r="B1318" s="33">
        <v>1128299</v>
      </c>
      <c r="C1318" s="34">
        <v>44303</v>
      </c>
      <c r="D1318" s="33" t="s">
        <v>28</v>
      </c>
      <c r="E1318" s="33" t="s">
        <v>63</v>
      </c>
      <c r="F1318" s="33" t="s">
        <v>64</v>
      </c>
      <c r="G1318" s="33" t="s">
        <v>19</v>
      </c>
      <c r="H1318" s="35">
        <v>0.70000000000000007</v>
      </c>
      <c r="I1318" s="36">
        <v>4000</v>
      </c>
      <c r="J1318" s="37">
        <f t="shared" si="10"/>
        <v>2800.0000000000005</v>
      </c>
      <c r="K1318" s="37">
        <f t="shared" si="11"/>
        <v>840.00000000000011</v>
      </c>
      <c r="L1318" s="38">
        <v>0.3</v>
      </c>
      <c r="N1318" s="44"/>
      <c r="O1318" s="45">
        <f>[1]Data!$H1318+0.05</f>
        <v>0.75000000000000011</v>
      </c>
      <c r="P1318" s="39">
        <f>[1]Data!$I1318+500</f>
        <v>4500</v>
      </c>
      <c r="Q1318" s="41">
        <f>[1]Data!$L1318+5%</f>
        <v>0.35</v>
      </c>
    </row>
    <row r="1319" spans="1:17" ht="15.75" customHeight="1">
      <c r="A1319" s="33" t="s">
        <v>27</v>
      </c>
      <c r="B1319" s="33">
        <v>1128299</v>
      </c>
      <c r="C1319" s="34">
        <v>44303</v>
      </c>
      <c r="D1319" s="33" t="s">
        <v>28</v>
      </c>
      <c r="E1319" s="33" t="s">
        <v>63</v>
      </c>
      <c r="F1319" s="33" t="s">
        <v>64</v>
      </c>
      <c r="G1319" s="33" t="s">
        <v>20</v>
      </c>
      <c r="H1319" s="35">
        <v>0.55000000000000004</v>
      </c>
      <c r="I1319" s="36">
        <v>3000</v>
      </c>
      <c r="J1319" s="37">
        <f t="shared" si="10"/>
        <v>1650.0000000000002</v>
      </c>
      <c r="K1319" s="37">
        <f t="shared" si="11"/>
        <v>495.00000000000006</v>
      </c>
      <c r="L1319" s="38">
        <v>0.3</v>
      </c>
      <c r="N1319" s="44"/>
      <c r="O1319" s="45">
        <f>[1]Data!$H1319+0.05</f>
        <v>0.60000000000000009</v>
      </c>
      <c r="P1319" s="39">
        <f>[1]Data!$I1319+500</f>
        <v>3500</v>
      </c>
      <c r="Q1319" s="41">
        <f>[1]Data!$L1319+5%</f>
        <v>0.35</v>
      </c>
    </row>
    <row r="1320" spans="1:17" ht="15.75" customHeight="1">
      <c r="A1320" s="33" t="s">
        <v>27</v>
      </c>
      <c r="B1320" s="33">
        <v>1128299</v>
      </c>
      <c r="C1320" s="34">
        <v>44303</v>
      </c>
      <c r="D1320" s="33" t="s">
        <v>28</v>
      </c>
      <c r="E1320" s="33" t="s">
        <v>63</v>
      </c>
      <c r="F1320" s="33" t="s">
        <v>64</v>
      </c>
      <c r="G1320" s="33" t="s">
        <v>21</v>
      </c>
      <c r="H1320" s="35">
        <v>0.60000000000000009</v>
      </c>
      <c r="I1320" s="36">
        <v>2000</v>
      </c>
      <c r="J1320" s="37">
        <f t="shared" si="10"/>
        <v>1200.0000000000002</v>
      </c>
      <c r="K1320" s="37">
        <f t="shared" si="11"/>
        <v>240.00000000000006</v>
      </c>
      <c r="L1320" s="38">
        <v>0.2</v>
      </c>
      <c r="N1320" s="44"/>
      <c r="O1320" s="45">
        <f>[1]Data!$H1320+0.05</f>
        <v>0.65000000000000013</v>
      </c>
      <c r="P1320" s="39">
        <f>[1]Data!$I1320+500</f>
        <v>2500</v>
      </c>
      <c r="Q1320" s="41">
        <f>[1]Data!$L1320+5%</f>
        <v>0.25</v>
      </c>
    </row>
    <row r="1321" spans="1:17" ht="15.75" customHeight="1">
      <c r="A1321" s="33" t="s">
        <v>27</v>
      </c>
      <c r="B1321" s="33">
        <v>1128299</v>
      </c>
      <c r="C1321" s="34">
        <v>44303</v>
      </c>
      <c r="D1321" s="33" t="s">
        <v>28</v>
      </c>
      <c r="E1321" s="33" t="s">
        <v>63</v>
      </c>
      <c r="F1321" s="33" t="s">
        <v>64</v>
      </c>
      <c r="G1321" s="33" t="s">
        <v>22</v>
      </c>
      <c r="H1321" s="35">
        <v>0.75000000000000011</v>
      </c>
      <c r="I1321" s="36">
        <v>3750</v>
      </c>
      <c r="J1321" s="37">
        <f t="shared" si="10"/>
        <v>2812.5000000000005</v>
      </c>
      <c r="K1321" s="37">
        <f t="shared" si="11"/>
        <v>1265.6250000000002</v>
      </c>
      <c r="L1321" s="38">
        <v>0.45</v>
      </c>
      <c r="N1321" s="44"/>
      <c r="O1321" s="45">
        <f>[1]Data!$H1321+0.05</f>
        <v>0.80000000000000016</v>
      </c>
      <c r="P1321" s="39">
        <f>[1]Data!$I1321+500</f>
        <v>4250</v>
      </c>
      <c r="Q1321" s="41">
        <f>[1]Data!$L1321+5%</f>
        <v>0.5</v>
      </c>
    </row>
    <row r="1322" spans="1:17" ht="15.75" customHeight="1">
      <c r="A1322" s="33" t="s">
        <v>27</v>
      </c>
      <c r="B1322" s="33">
        <v>1128299</v>
      </c>
      <c r="C1322" s="34">
        <v>44334</v>
      </c>
      <c r="D1322" s="33" t="s">
        <v>28</v>
      </c>
      <c r="E1322" s="33" t="s">
        <v>63</v>
      </c>
      <c r="F1322" s="33" t="s">
        <v>64</v>
      </c>
      <c r="G1322" s="33" t="s">
        <v>17</v>
      </c>
      <c r="H1322" s="35">
        <v>0.6</v>
      </c>
      <c r="I1322" s="36">
        <v>5750</v>
      </c>
      <c r="J1322" s="37">
        <f t="shared" si="10"/>
        <v>3450</v>
      </c>
      <c r="K1322" s="37">
        <f t="shared" si="11"/>
        <v>1035</v>
      </c>
      <c r="L1322" s="38">
        <v>0.3</v>
      </c>
      <c r="N1322" s="44"/>
      <c r="O1322" s="45">
        <f>[1]Data!$H1322+0.05</f>
        <v>0.65</v>
      </c>
      <c r="P1322" s="39">
        <f>[1]Data!$I1322+500</f>
        <v>6250</v>
      </c>
      <c r="Q1322" s="41">
        <f>[1]Data!$L1322+5%</f>
        <v>0.35</v>
      </c>
    </row>
    <row r="1323" spans="1:17" ht="15.75" customHeight="1">
      <c r="A1323" s="33" t="s">
        <v>27</v>
      </c>
      <c r="B1323" s="33">
        <v>1128299</v>
      </c>
      <c r="C1323" s="34">
        <v>44334</v>
      </c>
      <c r="D1323" s="33" t="s">
        <v>28</v>
      </c>
      <c r="E1323" s="33" t="s">
        <v>63</v>
      </c>
      <c r="F1323" s="33" t="s">
        <v>64</v>
      </c>
      <c r="G1323" s="33" t="s">
        <v>18</v>
      </c>
      <c r="H1323" s="35">
        <v>0.65</v>
      </c>
      <c r="I1323" s="36">
        <v>4250</v>
      </c>
      <c r="J1323" s="37">
        <f t="shared" si="10"/>
        <v>2762.5</v>
      </c>
      <c r="K1323" s="37">
        <f t="shared" si="11"/>
        <v>690.625</v>
      </c>
      <c r="L1323" s="38">
        <v>0.25</v>
      </c>
      <c r="N1323" s="44"/>
      <c r="O1323" s="45">
        <f>[1]Data!$H1323+0.05</f>
        <v>0.70000000000000007</v>
      </c>
      <c r="P1323" s="39">
        <f>[1]Data!$I1323+500</f>
        <v>4750</v>
      </c>
      <c r="Q1323" s="41">
        <f>[1]Data!$L1323+5%</f>
        <v>0.3</v>
      </c>
    </row>
    <row r="1324" spans="1:17" ht="15.75" customHeight="1">
      <c r="A1324" s="33" t="s">
        <v>27</v>
      </c>
      <c r="B1324" s="33">
        <v>1128299</v>
      </c>
      <c r="C1324" s="34">
        <v>44334</v>
      </c>
      <c r="D1324" s="33" t="s">
        <v>28</v>
      </c>
      <c r="E1324" s="33" t="s">
        <v>63</v>
      </c>
      <c r="F1324" s="33" t="s">
        <v>64</v>
      </c>
      <c r="G1324" s="33" t="s">
        <v>19</v>
      </c>
      <c r="H1324" s="35">
        <v>0.65</v>
      </c>
      <c r="I1324" s="36">
        <v>4250</v>
      </c>
      <c r="J1324" s="37">
        <f t="shared" si="10"/>
        <v>2762.5</v>
      </c>
      <c r="K1324" s="37">
        <f t="shared" si="11"/>
        <v>828.75</v>
      </c>
      <c r="L1324" s="38">
        <v>0.3</v>
      </c>
      <c r="N1324" s="44"/>
      <c r="O1324" s="45">
        <f>[1]Data!$H1324+0.05</f>
        <v>0.70000000000000007</v>
      </c>
      <c r="P1324" s="39">
        <f>[1]Data!$I1324+500</f>
        <v>4750</v>
      </c>
      <c r="Q1324" s="41">
        <f>[1]Data!$L1324+5%</f>
        <v>0.35</v>
      </c>
    </row>
    <row r="1325" spans="1:17" ht="15.75" customHeight="1">
      <c r="A1325" s="33" t="s">
        <v>27</v>
      </c>
      <c r="B1325" s="33">
        <v>1128299</v>
      </c>
      <c r="C1325" s="34">
        <v>44334</v>
      </c>
      <c r="D1325" s="33" t="s">
        <v>28</v>
      </c>
      <c r="E1325" s="33" t="s">
        <v>63</v>
      </c>
      <c r="F1325" s="33" t="s">
        <v>64</v>
      </c>
      <c r="G1325" s="33" t="s">
        <v>20</v>
      </c>
      <c r="H1325" s="35">
        <v>0.6</v>
      </c>
      <c r="I1325" s="36">
        <v>3250</v>
      </c>
      <c r="J1325" s="37">
        <f t="shared" si="10"/>
        <v>1950</v>
      </c>
      <c r="K1325" s="37">
        <f t="shared" si="11"/>
        <v>585</v>
      </c>
      <c r="L1325" s="38">
        <v>0.3</v>
      </c>
      <c r="N1325" s="44"/>
      <c r="O1325" s="45">
        <f>[1]Data!$H1325+0.05</f>
        <v>0.65</v>
      </c>
      <c r="P1325" s="39">
        <f>[1]Data!$I1325+500</f>
        <v>3750</v>
      </c>
      <c r="Q1325" s="41">
        <f>[1]Data!$L1325+5%</f>
        <v>0.35</v>
      </c>
    </row>
    <row r="1326" spans="1:17" ht="15.75" customHeight="1">
      <c r="A1326" s="33" t="s">
        <v>27</v>
      </c>
      <c r="B1326" s="33">
        <v>1128299</v>
      </c>
      <c r="C1326" s="34">
        <v>44334</v>
      </c>
      <c r="D1326" s="33" t="s">
        <v>28</v>
      </c>
      <c r="E1326" s="33" t="s">
        <v>63</v>
      </c>
      <c r="F1326" s="33" t="s">
        <v>64</v>
      </c>
      <c r="G1326" s="33" t="s">
        <v>21</v>
      </c>
      <c r="H1326" s="35">
        <v>0.54999999999999993</v>
      </c>
      <c r="I1326" s="36">
        <v>2250</v>
      </c>
      <c r="J1326" s="37">
        <f t="shared" si="10"/>
        <v>1237.4999999999998</v>
      </c>
      <c r="K1326" s="37">
        <f t="shared" si="11"/>
        <v>247.49999999999997</v>
      </c>
      <c r="L1326" s="38">
        <v>0.2</v>
      </c>
      <c r="N1326" s="44"/>
      <c r="O1326" s="45">
        <f>[1]Data!$H1326-0.05</f>
        <v>0.49999999999999994</v>
      </c>
      <c r="P1326" s="39">
        <f>[1]Data!$I1326+500</f>
        <v>2750</v>
      </c>
      <c r="Q1326" s="41">
        <f>[1]Data!$L1326+5%</f>
        <v>0.25</v>
      </c>
    </row>
    <row r="1327" spans="1:17" ht="15.75" customHeight="1">
      <c r="A1327" s="33" t="s">
        <v>27</v>
      </c>
      <c r="B1327" s="33">
        <v>1128299</v>
      </c>
      <c r="C1327" s="34">
        <v>44334</v>
      </c>
      <c r="D1327" s="33" t="s">
        <v>28</v>
      </c>
      <c r="E1327" s="33" t="s">
        <v>63</v>
      </c>
      <c r="F1327" s="33" t="s">
        <v>64</v>
      </c>
      <c r="G1327" s="33" t="s">
        <v>22</v>
      </c>
      <c r="H1327" s="35">
        <v>0.7</v>
      </c>
      <c r="I1327" s="36">
        <v>5750</v>
      </c>
      <c r="J1327" s="37">
        <f t="shared" si="10"/>
        <v>4024.9999999999995</v>
      </c>
      <c r="K1327" s="37">
        <f t="shared" si="11"/>
        <v>1811.2499999999998</v>
      </c>
      <c r="L1327" s="38">
        <v>0.45</v>
      </c>
      <c r="N1327" s="44"/>
      <c r="O1327" s="45">
        <f>[1]Data!$H1327-0.05</f>
        <v>0.64999999999999991</v>
      </c>
      <c r="P1327" s="39">
        <f>[1]Data!$I1327+1000</f>
        <v>6750</v>
      </c>
      <c r="Q1327" s="41">
        <f>[1]Data!$L1327+5%</f>
        <v>0.5</v>
      </c>
    </row>
    <row r="1328" spans="1:17" ht="15.75" customHeight="1">
      <c r="A1328" s="33" t="s">
        <v>27</v>
      </c>
      <c r="B1328" s="33">
        <v>1128299</v>
      </c>
      <c r="C1328" s="34">
        <v>44364</v>
      </c>
      <c r="D1328" s="33" t="s">
        <v>28</v>
      </c>
      <c r="E1328" s="33" t="s">
        <v>63</v>
      </c>
      <c r="F1328" s="33" t="s">
        <v>64</v>
      </c>
      <c r="G1328" s="33" t="s">
        <v>17</v>
      </c>
      <c r="H1328" s="35">
        <v>0.64999999999999991</v>
      </c>
      <c r="I1328" s="36">
        <v>8250</v>
      </c>
      <c r="J1328" s="37">
        <f t="shared" si="10"/>
        <v>5362.4999999999991</v>
      </c>
      <c r="K1328" s="37">
        <f t="shared" si="11"/>
        <v>1608.7499999999998</v>
      </c>
      <c r="L1328" s="38">
        <v>0.3</v>
      </c>
      <c r="N1328" s="44"/>
      <c r="O1328" s="45">
        <f>[1]Data!$H1328-0.05</f>
        <v>0.59999999999999987</v>
      </c>
      <c r="P1328" s="39">
        <f>[1]Data!$I1328+1000</f>
        <v>9250</v>
      </c>
      <c r="Q1328" s="41">
        <f>[1]Data!$L1328+5%</f>
        <v>0.35</v>
      </c>
    </row>
    <row r="1329" spans="1:17" ht="15.75" customHeight="1">
      <c r="A1329" s="33" t="s">
        <v>27</v>
      </c>
      <c r="B1329" s="33">
        <v>1128299</v>
      </c>
      <c r="C1329" s="34">
        <v>44364</v>
      </c>
      <c r="D1329" s="33" t="s">
        <v>28</v>
      </c>
      <c r="E1329" s="33" t="s">
        <v>63</v>
      </c>
      <c r="F1329" s="33" t="s">
        <v>64</v>
      </c>
      <c r="G1329" s="33" t="s">
        <v>18</v>
      </c>
      <c r="H1329" s="35">
        <v>0.7</v>
      </c>
      <c r="I1329" s="36">
        <v>7000</v>
      </c>
      <c r="J1329" s="37">
        <f t="shared" si="10"/>
        <v>4900</v>
      </c>
      <c r="K1329" s="37">
        <f t="shared" si="11"/>
        <v>1225</v>
      </c>
      <c r="L1329" s="38">
        <v>0.25</v>
      </c>
      <c r="N1329" s="44"/>
      <c r="O1329" s="45">
        <f>[1]Data!$H1329-0.05</f>
        <v>0.64999999999999991</v>
      </c>
      <c r="P1329" s="39">
        <f>[1]Data!$I1329+1000</f>
        <v>8000</v>
      </c>
      <c r="Q1329" s="41">
        <f>[1]Data!$L1329+5%</f>
        <v>0.3</v>
      </c>
    </row>
    <row r="1330" spans="1:17" ht="15.75" customHeight="1">
      <c r="A1330" s="33" t="s">
        <v>27</v>
      </c>
      <c r="B1330" s="33">
        <v>1128299</v>
      </c>
      <c r="C1330" s="34">
        <v>44364</v>
      </c>
      <c r="D1330" s="33" t="s">
        <v>28</v>
      </c>
      <c r="E1330" s="33" t="s">
        <v>63</v>
      </c>
      <c r="F1330" s="33" t="s">
        <v>64</v>
      </c>
      <c r="G1330" s="33" t="s">
        <v>19</v>
      </c>
      <c r="H1330" s="35">
        <v>0.85</v>
      </c>
      <c r="I1330" s="36">
        <v>7000</v>
      </c>
      <c r="J1330" s="37">
        <f t="shared" si="10"/>
        <v>5950</v>
      </c>
      <c r="K1330" s="37">
        <f t="shared" si="11"/>
        <v>1785</v>
      </c>
      <c r="L1330" s="38">
        <v>0.3</v>
      </c>
      <c r="N1330" s="44"/>
      <c r="O1330" s="45">
        <f>[1]Data!$H1330+0.1</f>
        <v>0.95</v>
      </c>
      <c r="P1330" s="39">
        <f>[1]Data!$I1330+1000</f>
        <v>8000</v>
      </c>
      <c r="Q1330" s="41">
        <f>[1]Data!$L1330+5%</f>
        <v>0.35</v>
      </c>
    </row>
    <row r="1331" spans="1:17" ht="15.75" customHeight="1">
      <c r="A1331" s="33" t="s">
        <v>27</v>
      </c>
      <c r="B1331" s="33">
        <v>1128299</v>
      </c>
      <c r="C1331" s="34">
        <v>44364</v>
      </c>
      <c r="D1331" s="33" t="s">
        <v>28</v>
      </c>
      <c r="E1331" s="33" t="s">
        <v>63</v>
      </c>
      <c r="F1331" s="33" t="s">
        <v>64</v>
      </c>
      <c r="G1331" s="33" t="s">
        <v>20</v>
      </c>
      <c r="H1331" s="35">
        <v>0.85</v>
      </c>
      <c r="I1331" s="36">
        <v>5750</v>
      </c>
      <c r="J1331" s="37">
        <f t="shared" si="10"/>
        <v>4887.5</v>
      </c>
      <c r="K1331" s="37">
        <f t="shared" si="11"/>
        <v>1466.25</v>
      </c>
      <c r="L1331" s="38">
        <v>0.3</v>
      </c>
      <c r="N1331" s="44"/>
      <c r="O1331" s="45">
        <f>[1]Data!$H1331+0.1</f>
        <v>0.95</v>
      </c>
      <c r="P1331" s="39">
        <f>[1]Data!$I1331+1000</f>
        <v>6750</v>
      </c>
      <c r="Q1331" s="41">
        <f>[1]Data!$L1331+5%</f>
        <v>0.35</v>
      </c>
    </row>
    <row r="1332" spans="1:17" ht="15.75" customHeight="1">
      <c r="A1332" s="33" t="s">
        <v>27</v>
      </c>
      <c r="B1332" s="33">
        <v>1128299</v>
      </c>
      <c r="C1332" s="34">
        <v>44364</v>
      </c>
      <c r="D1332" s="33" t="s">
        <v>28</v>
      </c>
      <c r="E1332" s="33" t="s">
        <v>63</v>
      </c>
      <c r="F1332" s="33" t="s">
        <v>64</v>
      </c>
      <c r="G1332" s="33" t="s">
        <v>21</v>
      </c>
      <c r="H1332" s="35">
        <v>0.95000000000000007</v>
      </c>
      <c r="I1332" s="36">
        <v>4500</v>
      </c>
      <c r="J1332" s="37">
        <f t="shared" si="10"/>
        <v>4275</v>
      </c>
      <c r="K1332" s="37">
        <f t="shared" si="11"/>
        <v>855</v>
      </c>
      <c r="L1332" s="38">
        <v>0.2</v>
      </c>
      <c r="N1332" s="44"/>
      <c r="O1332" s="45">
        <f>[1]Data!$H1332+0.1</f>
        <v>1.05</v>
      </c>
      <c r="P1332" s="39">
        <f>[1]Data!$I1332+1000</f>
        <v>5500</v>
      </c>
      <c r="Q1332" s="41">
        <f>[1]Data!$L1332+5%</f>
        <v>0.25</v>
      </c>
    </row>
    <row r="1333" spans="1:17" ht="15.75" customHeight="1">
      <c r="A1333" s="33" t="s">
        <v>27</v>
      </c>
      <c r="B1333" s="33">
        <v>1128299</v>
      </c>
      <c r="C1333" s="34">
        <v>44364</v>
      </c>
      <c r="D1333" s="33" t="s">
        <v>28</v>
      </c>
      <c r="E1333" s="33" t="s">
        <v>63</v>
      </c>
      <c r="F1333" s="33" t="s">
        <v>64</v>
      </c>
      <c r="G1333" s="33" t="s">
        <v>22</v>
      </c>
      <c r="H1333" s="35">
        <v>1.1000000000000001</v>
      </c>
      <c r="I1333" s="36">
        <v>7500</v>
      </c>
      <c r="J1333" s="37">
        <f t="shared" si="10"/>
        <v>8250</v>
      </c>
      <c r="K1333" s="37">
        <f t="shared" si="11"/>
        <v>3712.5</v>
      </c>
      <c r="L1333" s="38">
        <v>0.45</v>
      </c>
      <c r="N1333" s="44"/>
      <c r="O1333" s="45">
        <f>[1]Data!$H1333+0.1</f>
        <v>1.2000000000000002</v>
      </c>
      <c r="P1333" s="39">
        <f>[1]Data!$I1333+1000</f>
        <v>8500</v>
      </c>
      <c r="Q1333" s="41">
        <f>[1]Data!$L1333+5%</f>
        <v>0.5</v>
      </c>
    </row>
    <row r="1334" spans="1:17" ht="15.75" customHeight="1">
      <c r="A1334" s="33" t="s">
        <v>27</v>
      </c>
      <c r="B1334" s="33">
        <v>1128299</v>
      </c>
      <c r="C1334" s="34">
        <v>44393</v>
      </c>
      <c r="D1334" s="33" t="s">
        <v>28</v>
      </c>
      <c r="E1334" s="33" t="s">
        <v>63</v>
      </c>
      <c r="F1334" s="33" t="s">
        <v>64</v>
      </c>
      <c r="G1334" s="33" t="s">
        <v>17</v>
      </c>
      <c r="H1334" s="35">
        <v>0.9</v>
      </c>
      <c r="I1334" s="36">
        <v>9000</v>
      </c>
      <c r="J1334" s="37">
        <f t="shared" si="10"/>
        <v>8100</v>
      </c>
      <c r="K1334" s="37">
        <f t="shared" si="11"/>
        <v>2430</v>
      </c>
      <c r="L1334" s="38">
        <v>0.3</v>
      </c>
      <c r="N1334" s="44"/>
      <c r="O1334" s="45">
        <f>[1]Data!$H1334+0.1</f>
        <v>1</v>
      </c>
      <c r="P1334" s="39">
        <f>[1]Data!$I1334+1000</f>
        <v>10000</v>
      </c>
      <c r="Q1334" s="41">
        <f>[1]Data!$L1334+5%</f>
        <v>0.35</v>
      </c>
    </row>
    <row r="1335" spans="1:17" ht="15.75" customHeight="1">
      <c r="A1335" s="33" t="s">
        <v>27</v>
      </c>
      <c r="B1335" s="33">
        <v>1128299</v>
      </c>
      <c r="C1335" s="34">
        <v>44393</v>
      </c>
      <c r="D1335" s="33" t="s">
        <v>28</v>
      </c>
      <c r="E1335" s="33" t="s">
        <v>63</v>
      </c>
      <c r="F1335" s="33" t="s">
        <v>64</v>
      </c>
      <c r="G1335" s="33" t="s">
        <v>18</v>
      </c>
      <c r="H1335" s="35">
        <v>0.95000000000000007</v>
      </c>
      <c r="I1335" s="36">
        <v>7500</v>
      </c>
      <c r="J1335" s="37">
        <f t="shared" si="10"/>
        <v>7125.0000000000009</v>
      </c>
      <c r="K1335" s="37">
        <f t="shared" si="11"/>
        <v>1781.2500000000002</v>
      </c>
      <c r="L1335" s="38">
        <v>0.25</v>
      </c>
      <c r="N1335" s="44"/>
      <c r="O1335" s="45">
        <f>[1]Data!$H1335+0.1</f>
        <v>1.05</v>
      </c>
      <c r="P1335" s="39">
        <f>[1]Data!$I1335+1000</f>
        <v>8500</v>
      </c>
      <c r="Q1335" s="41">
        <f>[1]Data!$L1335+5%</f>
        <v>0.3</v>
      </c>
    </row>
    <row r="1336" spans="1:17" ht="15.75" customHeight="1">
      <c r="A1336" s="33" t="s">
        <v>27</v>
      </c>
      <c r="B1336" s="33">
        <v>1128299</v>
      </c>
      <c r="C1336" s="34">
        <v>44393</v>
      </c>
      <c r="D1336" s="33" t="s">
        <v>28</v>
      </c>
      <c r="E1336" s="33" t="s">
        <v>63</v>
      </c>
      <c r="F1336" s="33" t="s">
        <v>64</v>
      </c>
      <c r="G1336" s="33" t="s">
        <v>19</v>
      </c>
      <c r="H1336" s="35">
        <v>0.95000000000000007</v>
      </c>
      <c r="I1336" s="36">
        <v>7000</v>
      </c>
      <c r="J1336" s="37">
        <f t="shared" si="10"/>
        <v>6650.0000000000009</v>
      </c>
      <c r="K1336" s="37">
        <f t="shared" si="11"/>
        <v>1995.0000000000002</v>
      </c>
      <c r="L1336" s="38">
        <v>0.3</v>
      </c>
      <c r="N1336" s="44"/>
      <c r="O1336" s="45">
        <f>[1]Data!$H1336+0.1</f>
        <v>1.05</v>
      </c>
      <c r="P1336" s="39">
        <f>[1]Data!$I1336+1000</f>
        <v>8000</v>
      </c>
      <c r="Q1336" s="41">
        <f>[1]Data!$L1336+5%</f>
        <v>0.35</v>
      </c>
    </row>
    <row r="1337" spans="1:17" ht="15.75" customHeight="1">
      <c r="A1337" s="33" t="s">
        <v>27</v>
      </c>
      <c r="B1337" s="33">
        <v>1128299</v>
      </c>
      <c r="C1337" s="34">
        <v>44393</v>
      </c>
      <c r="D1337" s="33" t="s">
        <v>28</v>
      </c>
      <c r="E1337" s="33" t="s">
        <v>63</v>
      </c>
      <c r="F1337" s="33" t="s">
        <v>64</v>
      </c>
      <c r="G1337" s="33" t="s">
        <v>20</v>
      </c>
      <c r="H1337" s="35">
        <v>0.9</v>
      </c>
      <c r="I1337" s="36">
        <v>6000</v>
      </c>
      <c r="J1337" s="37">
        <f t="shared" si="10"/>
        <v>5400</v>
      </c>
      <c r="K1337" s="37">
        <f t="shared" si="11"/>
        <v>1620</v>
      </c>
      <c r="L1337" s="38">
        <v>0.3</v>
      </c>
      <c r="N1337" s="44"/>
      <c r="O1337" s="45">
        <f>[1]Data!$H1337+0.1</f>
        <v>1</v>
      </c>
      <c r="P1337" s="39">
        <f>[1]Data!$I1337+1000</f>
        <v>7000</v>
      </c>
      <c r="Q1337" s="41">
        <f>[1]Data!$L1337+5%</f>
        <v>0.35</v>
      </c>
    </row>
    <row r="1338" spans="1:17" ht="15.75" customHeight="1">
      <c r="A1338" s="33" t="s">
        <v>27</v>
      </c>
      <c r="B1338" s="33">
        <v>1128299</v>
      </c>
      <c r="C1338" s="34">
        <v>44393</v>
      </c>
      <c r="D1338" s="33" t="s">
        <v>28</v>
      </c>
      <c r="E1338" s="33" t="s">
        <v>63</v>
      </c>
      <c r="F1338" s="33" t="s">
        <v>64</v>
      </c>
      <c r="G1338" s="33" t="s">
        <v>21</v>
      </c>
      <c r="H1338" s="35">
        <v>0.95000000000000007</v>
      </c>
      <c r="I1338" s="36">
        <v>6500</v>
      </c>
      <c r="J1338" s="37">
        <f t="shared" si="10"/>
        <v>6175</v>
      </c>
      <c r="K1338" s="37">
        <f t="shared" si="11"/>
        <v>1235</v>
      </c>
      <c r="L1338" s="38">
        <v>0.2</v>
      </c>
      <c r="N1338" s="44"/>
      <c r="O1338" s="45">
        <f>[1]Data!$H1338+0.1</f>
        <v>1.05</v>
      </c>
      <c r="P1338" s="39">
        <f>[1]Data!$I1338+1000</f>
        <v>7500</v>
      </c>
      <c r="Q1338" s="41">
        <f>[1]Data!$L1338+5%</f>
        <v>0.25</v>
      </c>
    </row>
    <row r="1339" spans="1:17" ht="15.75" customHeight="1">
      <c r="A1339" s="33" t="s">
        <v>27</v>
      </c>
      <c r="B1339" s="33">
        <v>1128299</v>
      </c>
      <c r="C1339" s="34">
        <v>44393</v>
      </c>
      <c r="D1339" s="33" t="s">
        <v>28</v>
      </c>
      <c r="E1339" s="33" t="s">
        <v>63</v>
      </c>
      <c r="F1339" s="33" t="s">
        <v>64</v>
      </c>
      <c r="G1339" s="33" t="s">
        <v>22</v>
      </c>
      <c r="H1339" s="35">
        <v>1.1000000000000001</v>
      </c>
      <c r="I1339" s="36">
        <v>6500</v>
      </c>
      <c r="J1339" s="37">
        <f t="shared" si="10"/>
        <v>7150.0000000000009</v>
      </c>
      <c r="K1339" s="37">
        <f t="shared" si="11"/>
        <v>3217.5000000000005</v>
      </c>
      <c r="L1339" s="38">
        <v>0.45</v>
      </c>
      <c r="N1339" s="44"/>
      <c r="O1339" s="45">
        <f>[1]Data!$H1339+0.1</f>
        <v>1.2000000000000002</v>
      </c>
      <c r="P1339" s="39">
        <f>[1]Data!$I1339+1000</f>
        <v>7500</v>
      </c>
      <c r="Q1339" s="41">
        <f>[1]Data!$L1339+5%</f>
        <v>0.5</v>
      </c>
    </row>
    <row r="1340" spans="1:17" ht="15.75" customHeight="1">
      <c r="A1340" s="33" t="s">
        <v>27</v>
      </c>
      <c r="B1340" s="33">
        <v>1128299</v>
      </c>
      <c r="C1340" s="34">
        <v>44425</v>
      </c>
      <c r="D1340" s="33" t="s">
        <v>28</v>
      </c>
      <c r="E1340" s="33" t="s">
        <v>63</v>
      </c>
      <c r="F1340" s="33" t="s">
        <v>64</v>
      </c>
      <c r="G1340" s="33" t="s">
        <v>17</v>
      </c>
      <c r="H1340" s="35">
        <v>0.95000000000000007</v>
      </c>
      <c r="I1340" s="36">
        <v>8500</v>
      </c>
      <c r="J1340" s="37">
        <f t="shared" si="10"/>
        <v>8075.0000000000009</v>
      </c>
      <c r="K1340" s="37">
        <f t="shared" si="11"/>
        <v>2422.5</v>
      </c>
      <c r="L1340" s="38">
        <v>0.3</v>
      </c>
      <c r="N1340" s="44"/>
      <c r="O1340" s="45">
        <f>[1]Data!$H1340+0.1</f>
        <v>1.05</v>
      </c>
      <c r="P1340" s="39">
        <f>[1]Data!$I1340+1000</f>
        <v>9500</v>
      </c>
      <c r="Q1340" s="41">
        <f>[1]Data!$L1340+5%</f>
        <v>0.35</v>
      </c>
    </row>
    <row r="1341" spans="1:17" ht="15.75" customHeight="1">
      <c r="A1341" s="33" t="s">
        <v>27</v>
      </c>
      <c r="B1341" s="33">
        <v>1128299</v>
      </c>
      <c r="C1341" s="34">
        <v>44425</v>
      </c>
      <c r="D1341" s="33" t="s">
        <v>28</v>
      </c>
      <c r="E1341" s="33" t="s">
        <v>63</v>
      </c>
      <c r="F1341" s="33" t="s">
        <v>64</v>
      </c>
      <c r="G1341" s="33" t="s">
        <v>18</v>
      </c>
      <c r="H1341" s="35">
        <v>0.85000000000000009</v>
      </c>
      <c r="I1341" s="36">
        <v>8250</v>
      </c>
      <c r="J1341" s="37">
        <f t="shared" si="10"/>
        <v>7012.5000000000009</v>
      </c>
      <c r="K1341" s="37">
        <f t="shared" si="11"/>
        <v>1753.1250000000002</v>
      </c>
      <c r="L1341" s="38">
        <v>0.25</v>
      </c>
      <c r="N1341" s="44"/>
      <c r="O1341" s="45">
        <f>[1]Data!$H1341+0.1</f>
        <v>0.95000000000000007</v>
      </c>
      <c r="P1341" s="39">
        <f>[1]Data!$I1341+1000</f>
        <v>9250</v>
      </c>
      <c r="Q1341" s="41">
        <f>[1]Data!$L1341+5%</f>
        <v>0.3</v>
      </c>
    </row>
    <row r="1342" spans="1:17" ht="15.75" customHeight="1">
      <c r="A1342" s="33" t="s">
        <v>27</v>
      </c>
      <c r="B1342" s="33">
        <v>1128299</v>
      </c>
      <c r="C1342" s="34">
        <v>44425</v>
      </c>
      <c r="D1342" s="33" t="s">
        <v>28</v>
      </c>
      <c r="E1342" s="33" t="s">
        <v>63</v>
      </c>
      <c r="F1342" s="33" t="s">
        <v>64</v>
      </c>
      <c r="G1342" s="33" t="s">
        <v>19</v>
      </c>
      <c r="H1342" s="35">
        <v>0.8</v>
      </c>
      <c r="I1342" s="36">
        <v>7000</v>
      </c>
      <c r="J1342" s="37">
        <f t="shared" si="10"/>
        <v>5600</v>
      </c>
      <c r="K1342" s="37">
        <f t="shared" si="11"/>
        <v>1680</v>
      </c>
      <c r="L1342" s="38">
        <v>0.3</v>
      </c>
      <c r="N1342" s="44"/>
      <c r="O1342" s="45">
        <f>[1]Data!$H1342+0.1</f>
        <v>0.9</v>
      </c>
      <c r="P1342" s="39">
        <f>[1]Data!$I1342+1000</f>
        <v>8000</v>
      </c>
      <c r="Q1342" s="41">
        <f>[1]Data!$L1342+5%</f>
        <v>0.35</v>
      </c>
    </row>
    <row r="1343" spans="1:17" ht="15.75" customHeight="1">
      <c r="A1343" s="33" t="s">
        <v>27</v>
      </c>
      <c r="B1343" s="33">
        <v>1128299</v>
      </c>
      <c r="C1343" s="34">
        <v>44425</v>
      </c>
      <c r="D1343" s="33" t="s">
        <v>28</v>
      </c>
      <c r="E1343" s="33" t="s">
        <v>63</v>
      </c>
      <c r="F1343" s="33" t="s">
        <v>64</v>
      </c>
      <c r="G1343" s="33" t="s">
        <v>20</v>
      </c>
      <c r="H1343" s="35">
        <v>0.8</v>
      </c>
      <c r="I1343" s="36">
        <v>4750</v>
      </c>
      <c r="J1343" s="37">
        <f t="shared" si="10"/>
        <v>3800</v>
      </c>
      <c r="K1343" s="37">
        <f t="shared" si="11"/>
        <v>1140</v>
      </c>
      <c r="L1343" s="38">
        <v>0.3</v>
      </c>
      <c r="N1343" s="44"/>
      <c r="O1343" s="45">
        <f>[1]Data!$H1343+0.1</f>
        <v>0.9</v>
      </c>
      <c r="P1343" s="39">
        <f>[1]Data!$I1343-500</f>
        <v>4250</v>
      </c>
      <c r="Q1343" s="41">
        <f>[1]Data!$L1343+5%</f>
        <v>0.35</v>
      </c>
    </row>
    <row r="1344" spans="1:17" ht="15.75" customHeight="1">
      <c r="A1344" s="33" t="s">
        <v>27</v>
      </c>
      <c r="B1344" s="33">
        <v>1128299</v>
      </c>
      <c r="C1344" s="34">
        <v>44425</v>
      </c>
      <c r="D1344" s="33" t="s">
        <v>28</v>
      </c>
      <c r="E1344" s="33" t="s">
        <v>63</v>
      </c>
      <c r="F1344" s="33" t="s">
        <v>64</v>
      </c>
      <c r="G1344" s="33" t="s">
        <v>21</v>
      </c>
      <c r="H1344" s="35">
        <v>0.79999999999999993</v>
      </c>
      <c r="I1344" s="36">
        <v>4750</v>
      </c>
      <c r="J1344" s="37">
        <f t="shared" si="10"/>
        <v>3799.9999999999995</v>
      </c>
      <c r="K1344" s="37">
        <f t="shared" si="11"/>
        <v>760</v>
      </c>
      <c r="L1344" s="38">
        <v>0.2</v>
      </c>
      <c r="N1344" s="44"/>
      <c r="O1344" s="45">
        <f>[1]Data!$H1344+0.1</f>
        <v>0.89999999999999991</v>
      </c>
      <c r="P1344" s="39">
        <f>[1]Data!$I1344-500</f>
        <v>4250</v>
      </c>
      <c r="Q1344" s="41">
        <f>[1]Data!$L1344+5%</f>
        <v>0.25</v>
      </c>
    </row>
    <row r="1345" spans="1:17" ht="15.75" customHeight="1">
      <c r="A1345" s="33" t="s">
        <v>27</v>
      </c>
      <c r="B1345" s="33">
        <v>1128299</v>
      </c>
      <c r="C1345" s="34">
        <v>44425</v>
      </c>
      <c r="D1345" s="33" t="s">
        <v>28</v>
      </c>
      <c r="E1345" s="33" t="s">
        <v>63</v>
      </c>
      <c r="F1345" s="33" t="s">
        <v>64</v>
      </c>
      <c r="G1345" s="33" t="s">
        <v>22</v>
      </c>
      <c r="H1345" s="35">
        <v>0.85</v>
      </c>
      <c r="I1345" s="36">
        <v>3000</v>
      </c>
      <c r="J1345" s="37">
        <f t="shared" si="10"/>
        <v>2550</v>
      </c>
      <c r="K1345" s="37">
        <f t="shared" si="11"/>
        <v>1147.5</v>
      </c>
      <c r="L1345" s="38">
        <v>0.45</v>
      </c>
      <c r="N1345" s="44"/>
      <c r="O1345" s="45">
        <f>[1]Data!$H1345+0.1</f>
        <v>0.95</v>
      </c>
      <c r="P1345" s="39">
        <f>[1]Data!$I1345-500</f>
        <v>2500</v>
      </c>
      <c r="Q1345" s="41">
        <f>[1]Data!$L1345+5%</f>
        <v>0.5</v>
      </c>
    </row>
    <row r="1346" spans="1:17" ht="15.75" customHeight="1">
      <c r="A1346" s="33" t="s">
        <v>27</v>
      </c>
      <c r="B1346" s="33">
        <v>1128299</v>
      </c>
      <c r="C1346" s="34">
        <v>44457</v>
      </c>
      <c r="D1346" s="33" t="s">
        <v>28</v>
      </c>
      <c r="E1346" s="33" t="s">
        <v>63</v>
      </c>
      <c r="F1346" s="33" t="s">
        <v>64</v>
      </c>
      <c r="G1346" s="33" t="s">
        <v>17</v>
      </c>
      <c r="H1346" s="35">
        <v>0.60000000000000009</v>
      </c>
      <c r="I1346" s="36">
        <v>5000</v>
      </c>
      <c r="J1346" s="37">
        <f t="shared" si="10"/>
        <v>3000.0000000000005</v>
      </c>
      <c r="K1346" s="37">
        <f t="shared" si="11"/>
        <v>900.00000000000011</v>
      </c>
      <c r="L1346" s="38">
        <v>0.3</v>
      </c>
      <c r="N1346" s="44"/>
      <c r="O1346" s="45">
        <f>[1]Data!$H1346-0.05</f>
        <v>0.55000000000000004</v>
      </c>
      <c r="P1346" s="39">
        <f>[1]Data!$I1346-500</f>
        <v>4500</v>
      </c>
      <c r="Q1346" s="41">
        <f>[1]Data!$L1346+5%</f>
        <v>0.35</v>
      </c>
    </row>
    <row r="1347" spans="1:17" ht="15.75" customHeight="1">
      <c r="A1347" s="33" t="s">
        <v>27</v>
      </c>
      <c r="B1347" s="33">
        <v>1128299</v>
      </c>
      <c r="C1347" s="34">
        <v>44457</v>
      </c>
      <c r="D1347" s="33" t="s">
        <v>28</v>
      </c>
      <c r="E1347" s="33" t="s">
        <v>63</v>
      </c>
      <c r="F1347" s="33" t="s">
        <v>64</v>
      </c>
      <c r="G1347" s="33" t="s">
        <v>18</v>
      </c>
      <c r="H1347" s="35">
        <v>0.65000000000000013</v>
      </c>
      <c r="I1347" s="36">
        <v>5000</v>
      </c>
      <c r="J1347" s="37">
        <f t="shared" si="10"/>
        <v>3250.0000000000005</v>
      </c>
      <c r="K1347" s="37">
        <f t="shared" si="11"/>
        <v>812.50000000000011</v>
      </c>
      <c r="L1347" s="38">
        <v>0.25</v>
      </c>
      <c r="N1347" s="44"/>
      <c r="O1347" s="45">
        <f>[1]Data!$H1347-0.05</f>
        <v>0.60000000000000009</v>
      </c>
      <c r="P1347" s="39">
        <f>[1]Data!$I1347-500</f>
        <v>4500</v>
      </c>
      <c r="Q1347" s="41">
        <f>[1]Data!$L1347+5%</f>
        <v>0.3</v>
      </c>
    </row>
    <row r="1348" spans="1:17" ht="15.75" customHeight="1">
      <c r="A1348" s="33" t="s">
        <v>27</v>
      </c>
      <c r="B1348" s="33">
        <v>1128299</v>
      </c>
      <c r="C1348" s="34">
        <v>44457</v>
      </c>
      <c r="D1348" s="33" t="s">
        <v>28</v>
      </c>
      <c r="E1348" s="33" t="s">
        <v>63</v>
      </c>
      <c r="F1348" s="33" t="s">
        <v>64</v>
      </c>
      <c r="G1348" s="33" t="s">
        <v>19</v>
      </c>
      <c r="H1348" s="35">
        <v>0.60000000000000009</v>
      </c>
      <c r="I1348" s="36">
        <v>3000</v>
      </c>
      <c r="J1348" s="37">
        <f t="shared" si="10"/>
        <v>1800.0000000000002</v>
      </c>
      <c r="K1348" s="37">
        <f t="shared" si="11"/>
        <v>540</v>
      </c>
      <c r="L1348" s="38">
        <v>0.3</v>
      </c>
      <c r="N1348" s="44"/>
      <c r="O1348" s="45">
        <f>[1]Data!$H1348-0.05</f>
        <v>0.55000000000000004</v>
      </c>
      <c r="P1348" s="39">
        <f>[1]Data!$I1348-750</f>
        <v>2250</v>
      </c>
      <c r="Q1348" s="41">
        <f>[1]Data!$L1348+5%</f>
        <v>0.35</v>
      </c>
    </row>
    <row r="1349" spans="1:17" ht="15.75" customHeight="1">
      <c r="A1349" s="33" t="s">
        <v>27</v>
      </c>
      <c r="B1349" s="33">
        <v>1128299</v>
      </c>
      <c r="C1349" s="34">
        <v>44457</v>
      </c>
      <c r="D1349" s="33" t="s">
        <v>28</v>
      </c>
      <c r="E1349" s="33" t="s">
        <v>63</v>
      </c>
      <c r="F1349" s="33" t="s">
        <v>64</v>
      </c>
      <c r="G1349" s="33" t="s">
        <v>20</v>
      </c>
      <c r="H1349" s="35">
        <v>0.60000000000000009</v>
      </c>
      <c r="I1349" s="36">
        <v>2500</v>
      </c>
      <c r="J1349" s="37">
        <f t="shared" si="10"/>
        <v>1500.0000000000002</v>
      </c>
      <c r="K1349" s="37">
        <f t="shared" si="11"/>
        <v>450.00000000000006</v>
      </c>
      <c r="L1349" s="38">
        <v>0.3</v>
      </c>
      <c r="N1349" s="44"/>
      <c r="O1349" s="45">
        <f>[1]Data!$H1349-0.05</f>
        <v>0.55000000000000004</v>
      </c>
      <c r="P1349" s="39">
        <f>[1]Data!$I1349-750</f>
        <v>1750</v>
      </c>
      <c r="Q1349" s="41">
        <f>[1]Data!$L1349+5%</f>
        <v>0.35</v>
      </c>
    </row>
    <row r="1350" spans="1:17" ht="15.75" customHeight="1">
      <c r="A1350" s="33" t="s">
        <v>27</v>
      </c>
      <c r="B1350" s="33">
        <v>1128299</v>
      </c>
      <c r="C1350" s="34">
        <v>44457</v>
      </c>
      <c r="D1350" s="33" t="s">
        <v>28</v>
      </c>
      <c r="E1350" s="33" t="s">
        <v>63</v>
      </c>
      <c r="F1350" s="33" t="s">
        <v>64</v>
      </c>
      <c r="G1350" s="33" t="s">
        <v>21</v>
      </c>
      <c r="H1350" s="35">
        <v>0.70000000000000007</v>
      </c>
      <c r="I1350" s="36">
        <v>2750</v>
      </c>
      <c r="J1350" s="37">
        <f t="shared" si="10"/>
        <v>1925.0000000000002</v>
      </c>
      <c r="K1350" s="37">
        <f t="shared" si="11"/>
        <v>385.00000000000006</v>
      </c>
      <c r="L1350" s="38">
        <v>0.2</v>
      </c>
      <c r="N1350" s="44"/>
      <c r="O1350" s="45">
        <f>[1]Data!$H1350-0.05</f>
        <v>0.65</v>
      </c>
      <c r="P1350" s="39">
        <f>[1]Data!$I1350-750</f>
        <v>2000</v>
      </c>
      <c r="Q1350" s="41">
        <f>[1]Data!$L1350+5%</f>
        <v>0.25</v>
      </c>
    </row>
    <row r="1351" spans="1:17" ht="15.75" customHeight="1">
      <c r="A1351" s="33" t="s">
        <v>27</v>
      </c>
      <c r="B1351" s="33">
        <v>1128299</v>
      </c>
      <c r="C1351" s="34">
        <v>44457</v>
      </c>
      <c r="D1351" s="33" t="s">
        <v>28</v>
      </c>
      <c r="E1351" s="33" t="s">
        <v>63</v>
      </c>
      <c r="F1351" s="33" t="s">
        <v>64</v>
      </c>
      <c r="G1351" s="33" t="s">
        <v>22</v>
      </c>
      <c r="H1351" s="35">
        <v>0.54999999999999993</v>
      </c>
      <c r="I1351" s="36">
        <v>3000</v>
      </c>
      <c r="J1351" s="37">
        <f t="shared" si="10"/>
        <v>1649.9999999999998</v>
      </c>
      <c r="K1351" s="37">
        <f t="shared" si="11"/>
        <v>742.49999999999989</v>
      </c>
      <c r="L1351" s="38">
        <v>0.45</v>
      </c>
      <c r="N1351" s="44"/>
      <c r="O1351" s="45">
        <f>[1]Data!$H1351-0.05</f>
        <v>0.49999999999999994</v>
      </c>
      <c r="P1351" s="39">
        <f>[1]Data!$I1351-750</f>
        <v>2250</v>
      </c>
      <c r="Q1351" s="41">
        <f>[1]Data!$L1351+5%</f>
        <v>0.5</v>
      </c>
    </row>
    <row r="1352" spans="1:17" ht="15.75" customHeight="1">
      <c r="A1352" s="33" t="s">
        <v>27</v>
      </c>
      <c r="B1352" s="33">
        <v>1128299</v>
      </c>
      <c r="C1352" s="34">
        <v>44486</v>
      </c>
      <c r="D1352" s="33" t="s">
        <v>28</v>
      </c>
      <c r="E1352" s="33" t="s">
        <v>63</v>
      </c>
      <c r="F1352" s="33" t="s">
        <v>64</v>
      </c>
      <c r="G1352" s="33" t="s">
        <v>17</v>
      </c>
      <c r="H1352" s="35">
        <v>0.5</v>
      </c>
      <c r="I1352" s="36">
        <v>4000</v>
      </c>
      <c r="J1352" s="37">
        <f t="shared" si="10"/>
        <v>2000</v>
      </c>
      <c r="K1352" s="37">
        <f t="shared" si="11"/>
        <v>600</v>
      </c>
      <c r="L1352" s="38">
        <v>0.3</v>
      </c>
      <c r="N1352" s="44"/>
      <c r="O1352" s="45">
        <f>[1]Data!$H1352-0.05</f>
        <v>0.45</v>
      </c>
      <c r="P1352" s="39">
        <f>[1]Data!$I1352-750</f>
        <v>3250</v>
      </c>
      <c r="Q1352" s="41">
        <f>[1]Data!$L1352+5%</f>
        <v>0.35</v>
      </c>
    </row>
    <row r="1353" spans="1:17" ht="15.75" customHeight="1">
      <c r="A1353" s="33" t="s">
        <v>27</v>
      </c>
      <c r="B1353" s="33">
        <v>1128299</v>
      </c>
      <c r="C1353" s="34">
        <v>44486</v>
      </c>
      <c r="D1353" s="33" t="s">
        <v>28</v>
      </c>
      <c r="E1353" s="33" t="s">
        <v>63</v>
      </c>
      <c r="F1353" s="33" t="s">
        <v>64</v>
      </c>
      <c r="G1353" s="33" t="s">
        <v>18</v>
      </c>
      <c r="H1353" s="35">
        <v>0.65000000000000013</v>
      </c>
      <c r="I1353" s="36">
        <v>5750</v>
      </c>
      <c r="J1353" s="37">
        <f t="shared" si="10"/>
        <v>3737.5000000000009</v>
      </c>
      <c r="K1353" s="37">
        <f t="shared" si="11"/>
        <v>934.37500000000023</v>
      </c>
      <c r="L1353" s="38">
        <v>0.25</v>
      </c>
      <c r="N1353" s="44"/>
      <c r="O1353" s="45">
        <f>[1]Data!$H1353-0</f>
        <v>0.65000000000000013</v>
      </c>
      <c r="P1353" s="39">
        <f>[1]Data!$I1353+1000</f>
        <v>6750</v>
      </c>
      <c r="Q1353" s="41">
        <f>[1]Data!$L1353+5%</f>
        <v>0.3</v>
      </c>
    </row>
    <row r="1354" spans="1:17" ht="15.75" customHeight="1">
      <c r="A1354" s="33" t="s">
        <v>27</v>
      </c>
      <c r="B1354" s="33">
        <v>1128299</v>
      </c>
      <c r="C1354" s="34">
        <v>44486</v>
      </c>
      <c r="D1354" s="33" t="s">
        <v>28</v>
      </c>
      <c r="E1354" s="33" t="s">
        <v>63</v>
      </c>
      <c r="F1354" s="33" t="s">
        <v>64</v>
      </c>
      <c r="G1354" s="33" t="s">
        <v>19</v>
      </c>
      <c r="H1354" s="35">
        <v>0.60000000000000009</v>
      </c>
      <c r="I1354" s="36">
        <v>4000</v>
      </c>
      <c r="J1354" s="37">
        <f t="shared" si="10"/>
        <v>2400.0000000000005</v>
      </c>
      <c r="K1354" s="37">
        <f t="shared" si="11"/>
        <v>720.00000000000011</v>
      </c>
      <c r="L1354" s="38">
        <v>0.3</v>
      </c>
      <c r="N1354" s="44"/>
      <c r="O1354" s="45">
        <f>[1]Data!$H1354-0</f>
        <v>0.60000000000000009</v>
      </c>
      <c r="P1354" s="39">
        <f>[1]Data!$I1354+1000</f>
        <v>5000</v>
      </c>
      <c r="Q1354" s="41">
        <f>[1]Data!$L1354+5%</f>
        <v>0.35</v>
      </c>
    </row>
    <row r="1355" spans="1:17" ht="15.75" customHeight="1">
      <c r="A1355" s="33" t="s">
        <v>27</v>
      </c>
      <c r="B1355" s="33">
        <v>1128299</v>
      </c>
      <c r="C1355" s="34">
        <v>44486</v>
      </c>
      <c r="D1355" s="33" t="s">
        <v>28</v>
      </c>
      <c r="E1355" s="33" t="s">
        <v>63</v>
      </c>
      <c r="F1355" s="33" t="s">
        <v>64</v>
      </c>
      <c r="G1355" s="33" t="s">
        <v>20</v>
      </c>
      <c r="H1355" s="35">
        <v>0.55000000000000004</v>
      </c>
      <c r="I1355" s="36">
        <v>3750</v>
      </c>
      <c r="J1355" s="37">
        <f t="shared" si="10"/>
        <v>2062.5</v>
      </c>
      <c r="K1355" s="37">
        <f t="shared" si="11"/>
        <v>618.75</v>
      </c>
      <c r="L1355" s="38">
        <v>0.3</v>
      </c>
      <c r="N1355" s="44"/>
      <c r="O1355" s="45">
        <f>[1]Data!$H1355-0</f>
        <v>0.55000000000000004</v>
      </c>
      <c r="P1355" s="39">
        <f>[1]Data!$I1355+1000</f>
        <v>4750</v>
      </c>
      <c r="Q1355" s="41">
        <f>[1]Data!$L1355+5%</f>
        <v>0.35</v>
      </c>
    </row>
    <row r="1356" spans="1:17" ht="15.75" customHeight="1">
      <c r="A1356" s="33" t="s">
        <v>27</v>
      </c>
      <c r="B1356" s="33">
        <v>1128299</v>
      </c>
      <c r="C1356" s="34">
        <v>44486</v>
      </c>
      <c r="D1356" s="33" t="s">
        <v>28</v>
      </c>
      <c r="E1356" s="33" t="s">
        <v>63</v>
      </c>
      <c r="F1356" s="33" t="s">
        <v>64</v>
      </c>
      <c r="G1356" s="33" t="s">
        <v>21</v>
      </c>
      <c r="H1356" s="35">
        <v>0.65</v>
      </c>
      <c r="I1356" s="36">
        <v>3500</v>
      </c>
      <c r="J1356" s="37">
        <f t="shared" si="10"/>
        <v>2275</v>
      </c>
      <c r="K1356" s="37">
        <f t="shared" si="11"/>
        <v>455</v>
      </c>
      <c r="L1356" s="38">
        <v>0.2</v>
      </c>
      <c r="N1356" s="44"/>
      <c r="O1356" s="45">
        <f>[1]Data!$H1356-0</f>
        <v>0.65</v>
      </c>
      <c r="P1356" s="39">
        <f>[1]Data!$I1356+1000</f>
        <v>4500</v>
      </c>
      <c r="Q1356" s="41">
        <f>[1]Data!$L1356+5%</f>
        <v>0.25</v>
      </c>
    </row>
    <row r="1357" spans="1:17" ht="15.75" customHeight="1">
      <c r="A1357" s="33" t="s">
        <v>27</v>
      </c>
      <c r="B1357" s="33">
        <v>1128299</v>
      </c>
      <c r="C1357" s="34">
        <v>44486</v>
      </c>
      <c r="D1357" s="33" t="s">
        <v>28</v>
      </c>
      <c r="E1357" s="33" t="s">
        <v>63</v>
      </c>
      <c r="F1357" s="33" t="s">
        <v>64</v>
      </c>
      <c r="G1357" s="33" t="s">
        <v>22</v>
      </c>
      <c r="H1357" s="35">
        <v>0.70000000000000007</v>
      </c>
      <c r="I1357" s="36">
        <v>4000</v>
      </c>
      <c r="J1357" s="37">
        <f t="shared" si="10"/>
        <v>2800.0000000000005</v>
      </c>
      <c r="K1357" s="37">
        <f t="shared" si="11"/>
        <v>1260.0000000000002</v>
      </c>
      <c r="L1357" s="38">
        <v>0.45</v>
      </c>
      <c r="N1357" s="44"/>
      <c r="O1357" s="45">
        <f>[1]Data!$H1357-0</f>
        <v>0.70000000000000007</v>
      </c>
      <c r="P1357" s="39">
        <f>[1]Data!$I1357+1000</f>
        <v>5000</v>
      </c>
      <c r="Q1357" s="41">
        <f>[1]Data!$L1357+5%</f>
        <v>0.5</v>
      </c>
    </row>
    <row r="1358" spans="1:17" ht="15.75" customHeight="1">
      <c r="A1358" s="33" t="s">
        <v>27</v>
      </c>
      <c r="B1358" s="33">
        <v>1128299</v>
      </c>
      <c r="C1358" s="34">
        <v>44517</v>
      </c>
      <c r="D1358" s="33" t="s">
        <v>28</v>
      </c>
      <c r="E1358" s="33" t="s">
        <v>63</v>
      </c>
      <c r="F1358" s="33" t="s">
        <v>64</v>
      </c>
      <c r="G1358" s="33" t="s">
        <v>17</v>
      </c>
      <c r="H1358" s="35">
        <v>0.55000000000000004</v>
      </c>
      <c r="I1358" s="36">
        <v>6250</v>
      </c>
      <c r="J1358" s="37">
        <f t="shared" si="10"/>
        <v>3437.5000000000005</v>
      </c>
      <c r="K1358" s="37">
        <f t="shared" si="11"/>
        <v>1031.25</v>
      </c>
      <c r="L1358" s="38">
        <v>0.3</v>
      </c>
      <c r="N1358" s="44"/>
      <c r="O1358" s="45">
        <f>[1]Data!$H1358-0</f>
        <v>0.55000000000000004</v>
      </c>
      <c r="P1358" s="39">
        <f>[1]Data!$I1358+1000</f>
        <v>7250</v>
      </c>
      <c r="Q1358" s="41">
        <f>[1]Data!$L1358+5%</f>
        <v>0.35</v>
      </c>
    </row>
    <row r="1359" spans="1:17" ht="15.75" customHeight="1">
      <c r="A1359" s="33" t="s">
        <v>27</v>
      </c>
      <c r="B1359" s="33">
        <v>1128299</v>
      </c>
      <c r="C1359" s="34">
        <v>44517</v>
      </c>
      <c r="D1359" s="33" t="s">
        <v>28</v>
      </c>
      <c r="E1359" s="33" t="s">
        <v>63</v>
      </c>
      <c r="F1359" s="33" t="s">
        <v>64</v>
      </c>
      <c r="G1359" s="33" t="s">
        <v>18</v>
      </c>
      <c r="H1359" s="35">
        <v>0.60000000000000009</v>
      </c>
      <c r="I1359" s="36">
        <v>7000</v>
      </c>
      <c r="J1359" s="37">
        <f t="shared" si="10"/>
        <v>4200.0000000000009</v>
      </c>
      <c r="K1359" s="37">
        <f t="shared" si="11"/>
        <v>1050.0000000000002</v>
      </c>
      <c r="L1359" s="38">
        <v>0.25</v>
      </c>
      <c r="N1359" s="44"/>
      <c r="O1359" s="45">
        <f>[1]Data!$H1359-0</f>
        <v>0.60000000000000009</v>
      </c>
      <c r="P1359" s="39">
        <f>[1]Data!$I1359+1000</f>
        <v>8000</v>
      </c>
      <c r="Q1359" s="41">
        <f>[1]Data!$L1359+5%</f>
        <v>0.3</v>
      </c>
    </row>
    <row r="1360" spans="1:17" ht="15.75" customHeight="1">
      <c r="A1360" s="33" t="s">
        <v>27</v>
      </c>
      <c r="B1360" s="33">
        <v>1128299</v>
      </c>
      <c r="C1360" s="34">
        <v>44517</v>
      </c>
      <c r="D1360" s="33" t="s">
        <v>28</v>
      </c>
      <c r="E1360" s="33" t="s">
        <v>63</v>
      </c>
      <c r="F1360" s="33" t="s">
        <v>64</v>
      </c>
      <c r="G1360" s="33" t="s">
        <v>19</v>
      </c>
      <c r="H1360" s="35">
        <v>0.55000000000000004</v>
      </c>
      <c r="I1360" s="36">
        <v>5250</v>
      </c>
      <c r="J1360" s="37">
        <f t="shared" si="10"/>
        <v>2887.5000000000005</v>
      </c>
      <c r="K1360" s="37">
        <f t="shared" si="11"/>
        <v>866.25000000000011</v>
      </c>
      <c r="L1360" s="38">
        <v>0.3</v>
      </c>
      <c r="N1360" s="44"/>
      <c r="O1360" s="45">
        <f>[1]Data!$H1360-0</f>
        <v>0.55000000000000004</v>
      </c>
      <c r="P1360" s="39">
        <f>[1]Data!$I1360+1000</f>
        <v>6250</v>
      </c>
      <c r="Q1360" s="41">
        <f>[1]Data!$L1360+5%</f>
        <v>0.35</v>
      </c>
    </row>
    <row r="1361" spans="1:17" ht="15.75" customHeight="1">
      <c r="A1361" s="33" t="s">
        <v>27</v>
      </c>
      <c r="B1361" s="33">
        <v>1128299</v>
      </c>
      <c r="C1361" s="34">
        <v>44517</v>
      </c>
      <c r="D1361" s="33" t="s">
        <v>28</v>
      </c>
      <c r="E1361" s="33" t="s">
        <v>63</v>
      </c>
      <c r="F1361" s="33" t="s">
        <v>64</v>
      </c>
      <c r="G1361" s="33" t="s">
        <v>20</v>
      </c>
      <c r="H1361" s="35">
        <v>0.65000000000000013</v>
      </c>
      <c r="I1361" s="36">
        <v>5000</v>
      </c>
      <c r="J1361" s="37">
        <f t="shared" si="10"/>
        <v>3250.0000000000005</v>
      </c>
      <c r="K1361" s="37">
        <f t="shared" si="11"/>
        <v>975.00000000000011</v>
      </c>
      <c r="L1361" s="38">
        <v>0.3</v>
      </c>
      <c r="N1361" s="44"/>
      <c r="O1361" s="45">
        <f>[1]Data!$H1361-0</f>
        <v>0.65000000000000013</v>
      </c>
      <c r="P1361" s="39">
        <f>[1]Data!$I1361+1000</f>
        <v>6000</v>
      </c>
      <c r="Q1361" s="41">
        <f>[1]Data!$L1361+5%</f>
        <v>0.35</v>
      </c>
    </row>
    <row r="1362" spans="1:17" ht="15.75" customHeight="1">
      <c r="A1362" s="33" t="s">
        <v>27</v>
      </c>
      <c r="B1362" s="33">
        <v>1128299</v>
      </c>
      <c r="C1362" s="34">
        <v>44517</v>
      </c>
      <c r="D1362" s="33" t="s">
        <v>28</v>
      </c>
      <c r="E1362" s="33" t="s">
        <v>63</v>
      </c>
      <c r="F1362" s="33" t="s">
        <v>64</v>
      </c>
      <c r="G1362" s="33" t="s">
        <v>21</v>
      </c>
      <c r="H1362" s="35">
        <v>0.85000000000000009</v>
      </c>
      <c r="I1362" s="36">
        <v>4750</v>
      </c>
      <c r="J1362" s="37">
        <f t="shared" si="10"/>
        <v>4037.5000000000005</v>
      </c>
      <c r="K1362" s="37">
        <f t="shared" si="11"/>
        <v>807.50000000000011</v>
      </c>
      <c r="L1362" s="38">
        <v>0.2</v>
      </c>
      <c r="N1362" s="44"/>
      <c r="O1362" s="45">
        <f>[1]Data!$H1362-0</f>
        <v>0.85000000000000009</v>
      </c>
      <c r="P1362" s="39">
        <f>[1]Data!$I1362+1000</f>
        <v>5750</v>
      </c>
      <c r="Q1362" s="41">
        <f>[1]Data!$L1362+5%</f>
        <v>0.25</v>
      </c>
    </row>
    <row r="1363" spans="1:17" ht="15.75" customHeight="1">
      <c r="A1363" s="33" t="s">
        <v>27</v>
      </c>
      <c r="B1363" s="33">
        <v>1128299</v>
      </c>
      <c r="C1363" s="34">
        <v>44517</v>
      </c>
      <c r="D1363" s="33" t="s">
        <v>28</v>
      </c>
      <c r="E1363" s="33" t="s">
        <v>63</v>
      </c>
      <c r="F1363" s="33" t="s">
        <v>64</v>
      </c>
      <c r="G1363" s="33" t="s">
        <v>22</v>
      </c>
      <c r="H1363" s="35">
        <v>0.90000000000000013</v>
      </c>
      <c r="I1363" s="36">
        <v>6000</v>
      </c>
      <c r="J1363" s="37">
        <f t="shared" si="10"/>
        <v>5400.0000000000009</v>
      </c>
      <c r="K1363" s="37">
        <f t="shared" si="11"/>
        <v>2430.0000000000005</v>
      </c>
      <c r="L1363" s="38">
        <v>0.45</v>
      </c>
      <c r="N1363" s="44"/>
      <c r="O1363" s="45">
        <f>[1]Data!$H1363-0</f>
        <v>0.90000000000000013</v>
      </c>
      <c r="P1363" s="39">
        <f>[1]Data!$I1363+1000</f>
        <v>7000</v>
      </c>
      <c r="Q1363" s="41">
        <f>[1]Data!$L1363+5%</f>
        <v>0.5</v>
      </c>
    </row>
    <row r="1364" spans="1:17" ht="15.75" customHeight="1">
      <c r="A1364" s="33" t="s">
        <v>27</v>
      </c>
      <c r="B1364" s="33">
        <v>1128299</v>
      </c>
      <c r="C1364" s="34">
        <v>44546</v>
      </c>
      <c r="D1364" s="33" t="s">
        <v>28</v>
      </c>
      <c r="E1364" s="33" t="s">
        <v>63</v>
      </c>
      <c r="F1364" s="33" t="s">
        <v>64</v>
      </c>
      <c r="G1364" s="33" t="s">
        <v>17</v>
      </c>
      <c r="H1364" s="35">
        <v>0.75000000000000011</v>
      </c>
      <c r="I1364" s="36">
        <v>8000</v>
      </c>
      <c r="J1364" s="37">
        <f t="shared" si="10"/>
        <v>6000.0000000000009</v>
      </c>
      <c r="K1364" s="37">
        <f t="shared" si="11"/>
        <v>1800.0000000000002</v>
      </c>
      <c r="L1364" s="38">
        <v>0.3</v>
      </c>
      <c r="N1364" s="44"/>
      <c r="O1364" s="45">
        <f>[1]Data!$H1364-0</f>
        <v>0.75000000000000011</v>
      </c>
      <c r="P1364" s="39">
        <f>[1]Data!$I1364+1000</f>
        <v>9000</v>
      </c>
      <c r="Q1364" s="41">
        <f>[1]Data!$L1364+5%</f>
        <v>0.35</v>
      </c>
    </row>
    <row r="1365" spans="1:17" ht="15.75" customHeight="1">
      <c r="A1365" s="33" t="s">
        <v>27</v>
      </c>
      <c r="B1365" s="33">
        <v>1128299</v>
      </c>
      <c r="C1365" s="34">
        <v>44546</v>
      </c>
      <c r="D1365" s="33" t="s">
        <v>28</v>
      </c>
      <c r="E1365" s="33" t="s">
        <v>63</v>
      </c>
      <c r="F1365" s="33" t="s">
        <v>64</v>
      </c>
      <c r="G1365" s="33" t="s">
        <v>18</v>
      </c>
      <c r="H1365" s="35">
        <v>0.8500000000000002</v>
      </c>
      <c r="I1365" s="36">
        <v>8000</v>
      </c>
      <c r="J1365" s="37">
        <f t="shared" si="10"/>
        <v>6800.0000000000018</v>
      </c>
      <c r="K1365" s="37">
        <f t="shared" si="11"/>
        <v>1700.0000000000005</v>
      </c>
      <c r="L1365" s="38">
        <v>0.25</v>
      </c>
      <c r="N1365" s="44"/>
      <c r="O1365" s="45">
        <f>[1]Data!$H1365-0</f>
        <v>0.8500000000000002</v>
      </c>
      <c r="P1365" s="39">
        <f>[1]Data!$I1365+1000</f>
        <v>9000</v>
      </c>
      <c r="Q1365" s="41">
        <f>[1]Data!$L1365+5%</f>
        <v>0.3</v>
      </c>
    </row>
    <row r="1366" spans="1:17" ht="15.75" customHeight="1">
      <c r="A1366" s="33" t="s">
        <v>27</v>
      </c>
      <c r="B1366" s="33">
        <v>1128299</v>
      </c>
      <c r="C1366" s="34">
        <v>44546</v>
      </c>
      <c r="D1366" s="33" t="s">
        <v>28</v>
      </c>
      <c r="E1366" s="33" t="s">
        <v>63</v>
      </c>
      <c r="F1366" s="33" t="s">
        <v>64</v>
      </c>
      <c r="G1366" s="33" t="s">
        <v>19</v>
      </c>
      <c r="H1366" s="35">
        <v>0.80000000000000016</v>
      </c>
      <c r="I1366" s="36">
        <v>6000</v>
      </c>
      <c r="J1366" s="37">
        <f t="shared" si="10"/>
        <v>4800.0000000000009</v>
      </c>
      <c r="K1366" s="37">
        <f t="shared" si="11"/>
        <v>1440.0000000000002</v>
      </c>
      <c r="L1366" s="38">
        <v>0.3</v>
      </c>
      <c r="N1366" s="44"/>
      <c r="O1366" s="45">
        <f>[1]Data!$H1366-0</f>
        <v>0.80000000000000016</v>
      </c>
      <c r="P1366" s="39">
        <f>[1]Data!$I1366+1000</f>
        <v>7000</v>
      </c>
      <c r="Q1366" s="41">
        <f>[1]Data!$L1366+5%</f>
        <v>0.35</v>
      </c>
    </row>
    <row r="1367" spans="1:17" ht="15.75" customHeight="1">
      <c r="A1367" s="33" t="s">
        <v>27</v>
      </c>
      <c r="B1367" s="33">
        <v>1128299</v>
      </c>
      <c r="C1367" s="34">
        <v>44546</v>
      </c>
      <c r="D1367" s="33" t="s">
        <v>28</v>
      </c>
      <c r="E1367" s="33" t="s">
        <v>63</v>
      </c>
      <c r="F1367" s="33" t="s">
        <v>64</v>
      </c>
      <c r="G1367" s="33" t="s">
        <v>20</v>
      </c>
      <c r="H1367" s="35">
        <v>0.80000000000000016</v>
      </c>
      <c r="I1367" s="36">
        <v>6000</v>
      </c>
      <c r="J1367" s="37">
        <f t="shared" si="10"/>
        <v>4800.0000000000009</v>
      </c>
      <c r="K1367" s="37">
        <f t="shared" si="11"/>
        <v>1440.0000000000002</v>
      </c>
      <c r="L1367" s="38">
        <v>0.3</v>
      </c>
      <c r="N1367" s="44"/>
      <c r="O1367" s="45">
        <f>[1]Data!$H1367-0</f>
        <v>0.80000000000000016</v>
      </c>
      <c r="P1367" s="39">
        <f>[1]Data!$I1367+1000</f>
        <v>7000</v>
      </c>
      <c r="Q1367" s="41">
        <f>[1]Data!$L1367+5%</f>
        <v>0.35</v>
      </c>
    </row>
    <row r="1368" spans="1:17" ht="15.75" customHeight="1">
      <c r="A1368" s="33" t="s">
        <v>27</v>
      </c>
      <c r="B1368" s="33">
        <v>1128299</v>
      </c>
      <c r="C1368" s="34">
        <v>44546</v>
      </c>
      <c r="D1368" s="33" t="s">
        <v>28</v>
      </c>
      <c r="E1368" s="33" t="s">
        <v>63</v>
      </c>
      <c r="F1368" s="33" t="s">
        <v>64</v>
      </c>
      <c r="G1368" s="33" t="s">
        <v>21</v>
      </c>
      <c r="H1368" s="35">
        <v>0.90000000000000013</v>
      </c>
      <c r="I1368" s="36">
        <v>5250</v>
      </c>
      <c r="J1368" s="37">
        <f t="shared" si="10"/>
        <v>4725.0000000000009</v>
      </c>
      <c r="K1368" s="37">
        <f t="shared" si="11"/>
        <v>945.00000000000023</v>
      </c>
      <c r="L1368" s="38">
        <v>0.2</v>
      </c>
      <c r="N1368" s="44"/>
      <c r="O1368" s="45">
        <f>[1]Data!$H1368-0</f>
        <v>0.90000000000000013</v>
      </c>
      <c r="P1368" s="39">
        <f>[1]Data!$I1368+1000</f>
        <v>6250</v>
      </c>
      <c r="Q1368" s="41">
        <f>[1]Data!$L1368+5%</f>
        <v>0.25</v>
      </c>
    </row>
    <row r="1369" spans="1:17" ht="15.75" customHeight="1">
      <c r="A1369" s="33" t="s">
        <v>27</v>
      </c>
      <c r="B1369" s="33">
        <v>1128299</v>
      </c>
      <c r="C1369" s="34">
        <v>44546</v>
      </c>
      <c r="D1369" s="33" t="s">
        <v>28</v>
      </c>
      <c r="E1369" s="33" t="s">
        <v>63</v>
      </c>
      <c r="F1369" s="33" t="s">
        <v>64</v>
      </c>
      <c r="G1369" s="33" t="s">
        <v>22</v>
      </c>
      <c r="H1369" s="35">
        <v>0.95000000000000018</v>
      </c>
      <c r="I1369" s="36">
        <v>6250</v>
      </c>
      <c r="J1369" s="37">
        <f t="shared" si="10"/>
        <v>5937.5000000000009</v>
      </c>
      <c r="K1369" s="37">
        <f t="shared" si="11"/>
        <v>2671.8750000000005</v>
      </c>
      <c r="L1369" s="38">
        <v>0.45</v>
      </c>
      <c r="N1369" s="44"/>
      <c r="O1369" s="45">
        <f>[1]Data!$H1369-0</f>
        <v>0.95000000000000018</v>
      </c>
      <c r="P1369" s="39">
        <f>[1]Data!$I1369+1000</f>
        <v>7250</v>
      </c>
      <c r="Q1369" s="41">
        <f>[1]Data!$L1369+5%</f>
        <v>0.5</v>
      </c>
    </row>
    <row r="1370" spans="1:17" ht="15.75" customHeight="1">
      <c r="A1370" s="33" t="s">
        <v>14</v>
      </c>
      <c r="B1370" s="33">
        <v>1185732</v>
      </c>
      <c r="C1370" s="34">
        <v>44208</v>
      </c>
      <c r="D1370" s="33" t="s">
        <v>46</v>
      </c>
      <c r="E1370" s="33" t="s">
        <v>47</v>
      </c>
      <c r="F1370" s="33" t="s">
        <v>65</v>
      </c>
      <c r="G1370" s="33" t="s">
        <v>17</v>
      </c>
      <c r="H1370" s="35">
        <v>0.45</v>
      </c>
      <c r="I1370" s="36">
        <v>8500</v>
      </c>
      <c r="J1370" s="37">
        <f t="shared" si="10"/>
        <v>3825</v>
      </c>
      <c r="K1370" s="37">
        <f t="shared" si="11"/>
        <v>1721.25</v>
      </c>
      <c r="L1370" s="38">
        <v>0.45</v>
      </c>
      <c r="O1370" s="39"/>
    </row>
    <row r="1371" spans="1:17" ht="15.75" customHeight="1">
      <c r="A1371" s="33" t="s">
        <v>14</v>
      </c>
      <c r="B1371" s="33">
        <v>1185732</v>
      </c>
      <c r="C1371" s="34">
        <v>44208</v>
      </c>
      <c r="D1371" s="33" t="s">
        <v>46</v>
      </c>
      <c r="E1371" s="33" t="s">
        <v>47</v>
      </c>
      <c r="F1371" s="33" t="s">
        <v>65</v>
      </c>
      <c r="G1371" s="33" t="s">
        <v>18</v>
      </c>
      <c r="H1371" s="35">
        <v>0.45</v>
      </c>
      <c r="I1371" s="36">
        <v>6500</v>
      </c>
      <c r="J1371" s="37">
        <f t="shared" si="10"/>
        <v>2925</v>
      </c>
      <c r="K1371" s="37">
        <f t="shared" si="11"/>
        <v>1023.7499999999999</v>
      </c>
      <c r="L1371" s="38">
        <v>0.35</v>
      </c>
      <c r="O1371" s="39"/>
    </row>
    <row r="1372" spans="1:17" ht="15.75" customHeight="1">
      <c r="A1372" s="33" t="s">
        <v>14</v>
      </c>
      <c r="B1372" s="33">
        <v>1185732</v>
      </c>
      <c r="C1372" s="34">
        <v>44208</v>
      </c>
      <c r="D1372" s="33" t="s">
        <v>46</v>
      </c>
      <c r="E1372" s="33" t="s">
        <v>47</v>
      </c>
      <c r="F1372" s="33" t="s">
        <v>65</v>
      </c>
      <c r="G1372" s="33" t="s">
        <v>19</v>
      </c>
      <c r="H1372" s="35">
        <v>0.35000000000000003</v>
      </c>
      <c r="I1372" s="36">
        <v>6500</v>
      </c>
      <c r="J1372" s="37">
        <f t="shared" si="10"/>
        <v>2275</v>
      </c>
      <c r="K1372" s="37">
        <f t="shared" si="11"/>
        <v>568.75</v>
      </c>
      <c r="L1372" s="38">
        <v>0.25</v>
      </c>
      <c r="O1372" s="39"/>
    </row>
    <row r="1373" spans="1:17" ht="15.75" customHeight="1">
      <c r="A1373" s="33" t="s">
        <v>14</v>
      </c>
      <c r="B1373" s="33">
        <v>1185732</v>
      </c>
      <c r="C1373" s="34">
        <v>44208</v>
      </c>
      <c r="D1373" s="33" t="s">
        <v>46</v>
      </c>
      <c r="E1373" s="33" t="s">
        <v>47</v>
      </c>
      <c r="F1373" s="33" t="s">
        <v>65</v>
      </c>
      <c r="G1373" s="33" t="s">
        <v>20</v>
      </c>
      <c r="H1373" s="35">
        <v>0.39999999999999997</v>
      </c>
      <c r="I1373" s="36">
        <v>5000</v>
      </c>
      <c r="J1373" s="37">
        <f t="shared" si="10"/>
        <v>1999.9999999999998</v>
      </c>
      <c r="K1373" s="37">
        <f t="shared" si="11"/>
        <v>599.99999999999989</v>
      </c>
      <c r="L1373" s="38">
        <v>0.3</v>
      </c>
      <c r="O1373" s="39"/>
    </row>
    <row r="1374" spans="1:17" ht="15.75" customHeight="1">
      <c r="A1374" s="33" t="s">
        <v>14</v>
      </c>
      <c r="B1374" s="33">
        <v>1185732</v>
      </c>
      <c r="C1374" s="34">
        <v>44208</v>
      </c>
      <c r="D1374" s="33" t="s">
        <v>46</v>
      </c>
      <c r="E1374" s="33" t="s">
        <v>47</v>
      </c>
      <c r="F1374" s="33" t="s">
        <v>65</v>
      </c>
      <c r="G1374" s="33" t="s">
        <v>21</v>
      </c>
      <c r="H1374" s="35">
        <v>0.55000000000000004</v>
      </c>
      <c r="I1374" s="36">
        <v>5500</v>
      </c>
      <c r="J1374" s="37">
        <f t="shared" si="10"/>
        <v>3025.0000000000005</v>
      </c>
      <c r="K1374" s="37">
        <f t="shared" si="11"/>
        <v>1058.75</v>
      </c>
      <c r="L1374" s="38">
        <v>0.35</v>
      </c>
      <c r="O1374" s="39"/>
    </row>
    <row r="1375" spans="1:17" ht="15.75" customHeight="1">
      <c r="A1375" s="33" t="s">
        <v>14</v>
      </c>
      <c r="B1375" s="33">
        <v>1185732</v>
      </c>
      <c r="C1375" s="34">
        <v>44208</v>
      </c>
      <c r="D1375" s="33" t="s">
        <v>46</v>
      </c>
      <c r="E1375" s="33" t="s">
        <v>47</v>
      </c>
      <c r="F1375" s="33" t="s">
        <v>65</v>
      </c>
      <c r="G1375" s="33" t="s">
        <v>22</v>
      </c>
      <c r="H1375" s="35">
        <v>0.45</v>
      </c>
      <c r="I1375" s="36">
        <v>6500</v>
      </c>
      <c r="J1375" s="37">
        <f t="shared" si="10"/>
        <v>2925</v>
      </c>
      <c r="K1375" s="37">
        <f t="shared" si="11"/>
        <v>1462.5</v>
      </c>
      <c r="L1375" s="38">
        <v>0.5</v>
      </c>
      <c r="O1375" s="39"/>
    </row>
    <row r="1376" spans="1:17" ht="15.75" customHeight="1">
      <c r="A1376" s="33" t="s">
        <v>14</v>
      </c>
      <c r="B1376" s="33">
        <v>1185732</v>
      </c>
      <c r="C1376" s="34">
        <v>44237</v>
      </c>
      <c r="D1376" s="33" t="s">
        <v>46</v>
      </c>
      <c r="E1376" s="33" t="s">
        <v>47</v>
      </c>
      <c r="F1376" s="33" t="s">
        <v>65</v>
      </c>
      <c r="G1376" s="33" t="s">
        <v>17</v>
      </c>
      <c r="H1376" s="35">
        <v>0.45</v>
      </c>
      <c r="I1376" s="36">
        <v>9000</v>
      </c>
      <c r="J1376" s="37">
        <f t="shared" si="10"/>
        <v>4050</v>
      </c>
      <c r="K1376" s="37">
        <f t="shared" si="11"/>
        <v>1822.5</v>
      </c>
      <c r="L1376" s="38">
        <v>0.45</v>
      </c>
      <c r="O1376" s="39"/>
    </row>
    <row r="1377" spans="1:15" ht="15.75" customHeight="1">
      <c r="A1377" s="33" t="s">
        <v>14</v>
      </c>
      <c r="B1377" s="33">
        <v>1185732</v>
      </c>
      <c r="C1377" s="34">
        <v>44237</v>
      </c>
      <c r="D1377" s="33" t="s">
        <v>46</v>
      </c>
      <c r="E1377" s="33" t="s">
        <v>47</v>
      </c>
      <c r="F1377" s="33" t="s">
        <v>65</v>
      </c>
      <c r="G1377" s="33" t="s">
        <v>18</v>
      </c>
      <c r="H1377" s="35">
        <v>0.45</v>
      </c>
      <c r="I1377" s="36">
        <v>5500</v>
      </c>
      <c r="J1377" s="37">
        <f t="shared" si="10"/>
        <v>2475</v>
      </c>
      <c r="K1377" s="37">
        <f t="shared" si="11"/>
        <v>866.25</v>
      </c>
      <c r="L1377" s="38">
        <v>0.35</v>
      </c>
      <c r="O1377" s="39"/>
    </row>
    <row r="1378" spans="1:15" ht="15.75" customHeight="1">
      <c r="A1378" s="33" t="s">
        <v>14</v>
      </c>
      <c r="B1378" s="33">
        <v>1185732</v>
      </c>
      <c r="C1378" s="34">
        <v>44237</v>
      </c>
      <c r="D1378" s="33" t="s">
        <v>46</v>
      </c>
      <c r="E1378" s="33" t="s">
        <v>47</v>
      </c>
      <c r="F1378" s="33" t="s">
        <v>65</v>
      </c>
      <c r="G1378" s="33" t="s">
        <v>19</v>
      </c>
      <c r="H1378" s="35">
        <v>0.35000000000000003</v>
      </c>
      <c r="I1378" s="36">
        <v>6000</v>
      </c>
      <c r="J1378" s="37">
        <f t="shared" si="10"/>
        <v>2100</v>
      </c>
      <c r="K1378" s="37">
        <f t="shared" si="11"/>
        <v>525</v>
      </c>
      <c r="L1378" s="38">
        <v>0.25</v>
      </c>
      <c r="O1378" s="39"/>
    </row>
    <row r="1379" spans="1:15" ht="15.75" customHeight="1">
      <c r="A1379" s="33" t="s">
        <v>14</v>
      </c>
      <c r="B1379" s="33">
        <v>1185732</v>
      </c>
      <c r="C1379" s="34">
        <v>44237</v>
      </c>
      <c r="D1379" s="33" t="s">
        <v>46</v>
      </c>
      <c r="E1379" s="33" t="s">
        <v>47</v>
      </c>
      <c r="F1379" s="33" t="s">
        <v>65</v>
      </c>
      <c r="G1379" s="33" t="s">
        <v>20</v>
      </c>
      <c r="H1379" s="35">
        <v>0.39999999999999997</v>
      </c>
      <c r="I1379" s="36">
        <v>4750</v>
      </c>
      <c r="J1379" s="37">
        <f t="shared" si="10"/>
        <v>1899.9999999999998</v>
      </c>
      <c r="K1379" s="37">
        <f t="shared" si="11"/>
        <v>569.99999999999989</v>
      </c>
      <c r="L1379" s="38">
        <v>0.3</v>
      </c>
      <c r="O1379" s="39"/>
    </row>
    <row r="1380" spans="1:15" ht="15.75" customHeight="1">
      <c r="A1380" s="33" t="s">
        <v>14</v>
      </c>
      <c r="B1380" s="33">
        <v>1185732</v>
      </c>
      <c r="C1380" s="34">
        <v>44237</v>
      </c>
      <c r="D1380" s="33" t="s">
        <v>46</v>
      </c>
      <c r="E1380" s="33" t="s">
        <v>47</v>
      </c>
      <c r="F1380" s="33" t="s">
        <v>65</v>
      </c>
      <c r="G1380" s="33" t="s">
        <v>21</v>
      </c>
      <c r="H1380" s="35">
        <v>0.55000000000000004</v>
      </c>
      <c r="I1380" s="36">
        <v>5500</v>
      </c>
      <c r="J1380" s="37">
        <f t="shared" si="10"/>
        <v>3025.0000000000005</v>
      </c>
      <c r="K1380" s="37">
        <f t="shared" si="11"/>
        <v>1058.75</v>
      </c>
      <c r="L1380" s="38">
        <v>0.35</v>
      </c>
      <c r="O1380" s="39"/>
    </row>
    <row r="1381" spans="1:15" ht="15.75" customHeight="1">
      <c r="A1381" s="33" t="s">
        <v>14</v>
      </c>
      <c r="B1381" s="33">
        <v>1185732</v>
      </c>
      <c r="C1381" s="34">
        <v>44237</v>
      </c>
      <c r="D1381" s="33" t="s">
        <v>46</v>
      </c>
      <c r="E1381" s="33" t="s">
        <v>47</v>
      </c>
      <c r="F1381" s="33" t="s">
        <v>65</v>
      </c>
      <c r="G1381" s="33" t="s">
        <v>22</v>
      </c>
      <c r="H1381" s="35">
        <v>0.45</v>
      </c>
      <c r="I1381" s="36">
        <v>6500</v>
      </c>
      <c r="J1381" s="37">
        <f t="shared" si="10"/>
        <v>2925</v>
      </c>
      <c r="K1381" s="37">
        <f t="shared" si="11"/>
        <v>1462.5</v>
      </c>
      <c r="L1381" s="38">
        <v>0.5</v>
      </c>
      <c r="O1381" s="39"/>
    </row>
    <row r="1382" spans="1:15" ht="15.75" customHeight="1">
      <c r="A1382" s="33" t="s">
        <v>14</v>
      </c>
      <c r="B1382" s="33">
        <v>1185732</v>
      </c>
      <c r="C1382" s="34">
        <v>44263</v>
      </c>
      <c r="D1382" s="33" t="s">
        <v>46</v>
      </c>
      <c r="E1382" s="33" t="s">
        <v>47</v>
      </c>
      <c r="F1382" s="33" t="s">
        <v>65</v>
      </c>
      <c r="G1382" s="33" t="s">
        <v>17</v>
      </c>
      <c r="H1382" s="35">
        <v>0.45</v>
      </c>
      <c r="I1382" s="36">
        <v>8700</v>
      </c>
      <c r="J1382" s="37">
        <f t="shared" si="10"/>
        <v>3915</v>
      </c>
      <c r="K1382" s="37">
        <f t="shared" si="11"/>
        <v>1761.75</v>
      </c>
      <c r="L1382" s="38">
        <v>0.45</v>
      </c>
      <c r="O1382" s="39"/>
    </row>
    <row r="1383" spans="1:15" ht="15.75" customHeight="1">
      <c r="A1383" s="33" t="s">
        <v>14</v>
      </c>
      <c r="B1383" s="33">
        <v>1185732</v>
      </c>
      <c r="C1383" s="34">
        <v>44263</v>
      </c>
      <c r="D1383" s="33" t="s">
        <v>46</v>
      </c>
      <c r="E1383" s="33" t="s">
        <v>47</v>
      </c>
      <c r="F1383" s="33" t="s">
        <v>65</v>
      </c>
      <c r="G1383" s="33" t="s">
        <v>18</v>
      </c>
      <c r="H1383" s="35">
        <v>0.45</v>
      </c>
      <c r="I1383" s="36">
        <v>5500</v>
      </c>
      <c r="J1383" s="37">
        <f t="shared" si="10"/>
        <v>2475</v>
      </c>
      <c r="K1383" s="37">
        <f t="shared" si="11"/>
        <v>866.25</v>
      </c>
      <c r="L1383" s="38">
        <v>0.35</v>
      </c>
      <c r="O1383" s="39"/>
    </row>
    <row r="1384" spans="1:15" ht="15.75" customHeight="1">
      <c r="A1384" s="33" t="s">
        <v>14</v>
      </c>
      <c r="B1384" s="33">
        <v>1185732</v>
      </c>
      <c r="C1384" s="34">
        <v>44263</v>
      </c>
      <c r="D1384" s="33" t="s">
        <v>46</v>
      </c>
      <c r="E1384" s="33" t="s">
        <v>47</v>
      </c>
      <c r="F1384" s="33" t="s">
        <v>65</v>
      </c>
      <c r="G1384" s="33" t="s">
        <v>19</v>
      </c>
      <c r="H1384" s="35">
        <v>0.35000000000000003</v>
      </c>
      <c r="I1384" s="36">
        <v>5750</v>
      </c>
      <c r="J1384" s="37">
        <f t="shared" si="10"/>
        <v>2012.5000000000002</v>
      </c>
      <c r="K1384" s="37">
        <f t="shared" si="11"/>
        <v>503.12500000000006</v>
      </c>
      <c r="L1384" s="38">
        <v>0.25</v>
      </c>
      <c r="O1384" s="39"/>
    </row>
    <row r="1385" spans="1:15" ht="15.75" customHeight="1">
      <c r="A1385" s="33" t="s">
        <v>14</v>
      </c>
      <c r="B1385" s="33">
        <v>1185732</v>
      </c>
      <c r="C1385" s="34">
        <v>44263</v>
      </c>
      <c r="D1385" s="33" t="s">
        <v>46</v>
      </c>
      <c r="E1385" s="33" t="s">
        <v>47</v>
      </c>
      <c r="F1385" s="33" t="s">
        <v>65</v>
      </c>
      <c r="G1385" s="33" t="s">
        <v>20</v>
      </c>
      <c r="H1385" s="35">
        <v>0.39999999999999997</v>
      </c>
      <c r="I1385" s="36">
        <v>4250</v>
      </c>
      <c r="J1385" s="37">
        <f t="shared" si="10"/>
        <v>1699.9999999999998</v>
      </c>
      <c r="K1385" s="37">
        <f t="shared" si="11"/>
        <v>509.99999999999989</v>
      </c>
      <c r="L1385" s="38">
        <v>0.3</v>
      </c>
      <c r="O1385" s="39"/>
    </row>
    <row r="1386" spans="1:15" ht="15.75" customHeight="1">
      <c r="A1386" s="33" t="s">
        <v>14</v>
      </c>
      <c r="B1386" s="33">
        <v>1185732</v>
      </c>
      <c r="C1386" s="34">
        <v>44263</v>
      </c>
      <c r="D1386" s="33" t="s">
        <v>46</v>
      </c>
      <c r="E1386" s="33" t="s">
        <v>47</v>
      </c>
      <c r="F1386" s="33" t="s">
        <v>65</v>
      </c>
      <c r="G1386" s="33" t="s">
        <v>21</v>
      </c>
      <c r="H1386" s="35">
        <v>0.55000000000000004</v>
      </c>
      <c r="I1386" s="36">
        <v>4750</v>
      </c>
      <c r="J1386" s="37">
        <f t="shared" si="10"/>
        <v>2612.5</v>
      </c>
      <c r="K1386" s="37">
        <f t="shared" si="11"/>
        <v>914.37499999999989</v>
      </c>
      <c r="L1386" s="38">
        <v>0.35</v>
      </c>
      <c r="O1386" s="39"/>
    </row>
    <row r="1387" spans="1:15" ht="15.75" customHeight="1">
      <c r="A1387" s="33" t="s">
        <v>14</v>
      </c>
      <c r="B1387" s="33">
        <v>1185732</v>
      </c>
      <c r="C1387" s="34">
        <v>44263</v>
      </c>
      <c r="D1387" s="33" t="s">
        <v>46</v>
      </c>
      <c r="E1387" s="33" t="s">
        <v>47</v>
      </c>
      <c r="F1387" s="33" t="s">
        <v>65</v>
      </c>
      <c r="G1387" s="33" t="s">
        <v>22</v>
      </c>
      <c r="H1387" s="35">
        <v>0.45</v>
      </c>
      <c r="I1387" s="36">
        <v>5750</v>
      </c>
      <c r="J1387" s="37">
        <f t="shared" si="10"/>
        <v>2587.5</v>
      </c>
      <c r="K1387" s="37">
        <f t="shared" si="11"/>
        <v>1293.75</v>
      </c>
      <c r="L1387" s="38">
        <v>0.5</v>
      </c>
      <c r="O1387" s="39"/>
    </row>
    <row r="1388" spans="1:15" ht="15.75" customHeight="1">
      <c r="A1388" s="33" t="s">
        <v>14</v>
      </c>
      <c r="B1388" s="33">
        <v>1185732</v>
      </c>
      <c r="C1388" s="34">
        <v>44295</v>
      </c>
      <c r="D1388" s="33" t="s">
        <v>46</v>
      </c>
      <c r="E1388" s="33" t="s">
        <v>47</v>
      </c>
      <c r="F1388" s="33" t="s">
        <v>65</v>
      </c>
      <c r="G1388" s="33" t="s">
        <v>17</v>
      </c>
      <c r="H1388" s="35">
        <v>0.45</v>
      </c>
      <c r="I1388" s="36">
        <v>8250</v>
      </c>
      <c r="J1388" s="37">
        <f t="shared" si="10"/>
        <v>3712.5</v>
      </c>
      <c r="K1388" s="37">
        <f t="shared" si="11"/>
        <v>1670.625</v>
      </c>
      <c r="L1388" s="38">
        <v>0.45</v>
      </c>
      <c r="O1388" s="39"/>
    </row>
    <row r="1389" spans="1:15" ht="15.75" customHeight="1">
      <c r="A1389" s="33" t="s">
        <v>14</v>
      </c>
      <c r="B1389" s="33">
        <v>1185732</v>
      </c>
      <c r="C1389" s="34">
        <v>44295</v>
      </c>
      <c r="D1389" s="33" t="s">
        <v>46</v>
      </c>
      <c r="E1389" s="33" t="s">
        <v>47</v>
      </c>
      <c r="F1389" s="33" t="s">
        <v>65</v>
      </c>
      <c r="G1389" s="33" t="s">
        <v>18</v>
      </c>
      <c r="H1389" s="35">
        <v>0.45</v>
      </c>
      <c r="I1389" s="36">
        <v>5250</v>
      </c>
      <c r="J1389" s="37">
        <f t="shared" si="10"/>
        <v>2362.5</v>
      </c>
      <c r="K1389" s="37">
        <f t="shared" si="11"/>
        <v>826.875</v>
      </c>
      <c r="L1389" s="38">
        <v>0.35</v>
      </c>
      <c r="O1389" s="39"/>
    </row>
    <row r="1390" spans="1:15" ht="15.75" customHeight="1">
      <c r="A1390" s="33" t="s">
        <v>14</v>
      </c>
      <c r="B1390" s="33">
        <v>1185732</v>
      </c>
      <c r="C1390" s="34">
        <v>44295</v>
      </c>
      <c r="D1390" s="33" t="s">
        <v>46</v>
      </c>
      <c r="E1390" s="33" t="s">
        <v>47</v>
      </c>
      <c r="F1390" s="33" t="s">
        <v>65</v>
      </c>
      <c r="G1390" s="33" t="s">
        <v>19</v>
      </c>
      <c r="H1390" s="35">
        <v>0.35000000000000003</v>
      </c>
      <c r="I1390" s="36">
        <v>5250</v>
      </c>
      <c r="J1390" s="37">
        <f t="shared" si="10"/>
        <v>1837.5000000000002</v>
      </c>
      <c r="K1390" s="37">
        <f t="shared" si="11"/>
        <v>459.37500000000006</v>
      </c>
      <c r="L1390" s="38">
        <v>0.25</v>
      </c>
      <c r="O1390" s="39"/>
    </row>
    <row r="1391" spans="1:15" ht="15.75" customHeight="1">
      <c r="A1391" s="33" t="s">
        <v>14</v>
      </c>
      <c r="B1391" s="33">
        <v>1185732</v>
      </c>
      <c r="C1391" s="34">
        <v>44295</v>
      </c>
      <c r="D1391" s="33" t="s">
        <v>46</v>
      </c>
      <c r="E1391" s="33" t="s">
        <v>47</v>
      </c>
      <c r="F1391" s="33" t="s">
        <v>65</v>
      </c>
      <c r="G1391" s="33" t="s">
        <v>20</v>
      </c>
      <c r="H1391" s="35">
        <v>0.39999999999999997</v>
      </c>
      <c r="I1391" s="36">
        <v>4500</v>
      </c>
      <c r="J1391" s="37">
        <f t="shared" si="10"/>
        <v>1799.9999999999998</v>
      </c>
      <c r="K1391" s="37">
        <f t="shared" si="11"/>
        <v>539.99999999999989</v>
      </c>
      <c r="L1391" s="38">
        <v>0.3</v>
      </c>
      <c r="O1391" s="39"/>
    </row>
    <row r="1392" spans="1:15" ht="15.75" customHeight="1">
      <c r="A1392" s="33" t="s">
        <v>14</v>
      </c>
      <c r="B1392" s="33">
        <v>1185732</v>
      </c>
      <c r="C1392" s="34">
        <v>44295</v>
      </c>
      <c r="D1392" s="33" t="s">
        <v>46</v>
      </c>
      <c r="E1392" s="33" t="s">
        <v>47</v>
      </c>
      <c r="F1392" s="33" t="s">
        <v>65</v>
      </c>
      <c r="G1392" s="33" t="s">
        <v>21</v>
      </c>
      <c r="H1392" s="35">
        <v>0.55000000000000004</v>
      </c>
      <c r="I1392" s="36">
        <v>4750</v>
      </c>
      <c r="J1392" s="37">
        <f t="shared" si="10"/>
        <v>2612.5</v>
      </c>
      <c r="K1392" s="37">
        <f t="shared" si="11"/>
        <v>914.37499999999989</v>
      </c>
      <c r="L1392" s="38">
        <v>0.35</v>
      </c>
      <c r="O1392" s="39"/>
    </row>
    <row r="1393" spans="1:15" ht="15.75" customHeight="1">
      <c r="A1393" s="33" t="s">
        <v>14</v>
      </c>
      <c r="B1393" s="33">
        <v>1185732</v>
      </c>
      <c r="C1393" s="34">
        <v>44295</v>
      </c>
      <c r="D1393" s="33" t="s">
        <v>46</v>
      </c>
      <c r="E1393" s="33" t="s">
        <v>47</v>
      </c>
      <c r="F1393" s="33" t="s">
        <v>65</v>
      </c>
      <c r="G1393" s="33" t="s">
        <v>22</v>
      </c>
      <c r="H1393" s="35">
        <v>0.45</v>
      </c>
      <c r="I1393" s="36">
        <v>6000</v>
      </c>
      <c r="J1393" s="37">
        <f t="shared" si="10"/>
        <v>2700</v>
      </c>
      <c r="K1393" s="37">
        <f t="shared" si="11"/>
        <v>1350</v>
      </c>
      <c r="L1393" s="38">
        <v>0.5</v>
      </c>
      <c r="O1393" s="39"/>
    </row>
    <row r="1394" spans="1:15" ht="15.75" customHeight="1">
      <c r="A1394" s="33" t="s">
        <v>14</v>
      </c>
      <c r="B1394" s="33">
        <v>1185732</v>
      </c>
      <c r="C1394" s="34">
        <v>44324</v>
      </c>
      <c r="D1394" s="33" t="s">
        <v>46</v>
      </c>
      <c r="E1394" s="33" t="s">
        <v>47</v>
      </c>
      <c r="F1394" s="33" t="s">
        <v>65</v>
      </c>
      <c r="G1394" s="33" t="s">
        <v>17</v>
      </c>
      <c r="H1394" s="35">
        <v>0.55000000000000004</v>
      </c>
      <c r="I1394" s="36">
        <v>8700</v>
      </c>
      <c r="J1394" s="37">
        <f t="shared" si="10"/>
        <v>4785</v>
      </c>
      <c r="K1394" s="37">
        <f t="shared" si="11"/>
        <v>2153.25</v>
      </c>
      <c r="L1394" s="38">
        <v>0.45</v>
      </c>
      <c r="O1394" s="39"/>
    </row>
    <row r="1395" spans="1:15" ht="15.75" customHeight="1">
      <c r="A1395" s="33" t="s">
        <v>14</v>
      </c>
      <c r="B1395" s="33">
        <v>1185732</v>
      </c>
      <c r="C1395" s="34">
        <v>44324</v>
      </c>
      <c r="D1395" s="33" t="s">
        <v>46</v>
      </c>
      <c r="E1395" s="33" t="s">
        <v>47</v>
      </c>
      <c r="F1395" s="33" t="s">
        <v>65</v>
      </c>
      <c r="G1395" s="33" t="s">
        <v>18</v>
      </c>
      <c r="H1395" s="35">
        <v>0.55000000000000004</v>
      </c>
      <c r="I1395" s="36">
        <v>5750</v>
      </c>
      <c r="J1395" s="37">
        <f t="shared" si="10"/>
        <v>3162.5000000000005</v>
      </c>
      <c r="K1395" s="37">
        <f t="shared" si="11"/>
        <v>1106.875</v>
      </c>
      <c r="L1395" s="38">
        <v>0.35</v>
      </c>
      <c r="O1395" s="39"/>
    </row>
    <row r="1396" spans="1:15" ht="15.75" customHeight="1">
      <c r="A1396" s="33" t="s">
        <v>14</v>
      </c>
      <c r="B1396" s="33">
        <v>1185732</v>
      </c>
      <c r="C1396" s="34">
        <v>44324</v>
      </c>
      <c r="D1396" s="33" t="s">
        <v>46</v>
      </c>
      <c r="E1396" s="33" t="s">
        <v>47</v>
      </c>
      <c r="F1396" s="33" t="s">
        <v>65</v>
      </c>
      <c r="G1396" s="33" t="s">
        <v>19</v>
      </c>
      <c r="H1396" s="35">
        <v>0.5</v>
      </c>
      <c r="I1396" s="36">
        <v>5500</v>
      </c>
      <c r="J1396" s="37">
        <f t="shared" si="10"/>
        <v>2750</v>
      </c>
      <c r="K1396" s="37">
        <f t="shared" si="11"/>
        <v>687.5</v>
      </c>
      <c r="L1396" s="38">
        <v>0.25</v>
      </c>
      <c r="O1396" s="39"/>
    </row>
    <row r="1397" spans="1:15" ht="15.75" customHeight="1">
      <c r="A1397" s="33" t="s">
        <v>14</v>
      </c>
      <c r="B1397" s="33">
        <v>1185732</v>
      </c>
      <c r="C1397" s="34">
        <v>44324</v>
      </c>
      <c r="D1397" s="33" t="s">
        <v>46</v>
      </c>
      <c r="E1397" s="33" t="s">
        <v>47</v>
      </c>
      <c r="F1397" s="33" t="s">
        <v>65</v>
      </c>
      <c r="G1397" s="33" t="s">
        <v>20</v>
      </c>
      <c r="H1397" s="35">
        <v>0.5</v>
      </c>
      <c r="I1397" s="36">
        <v>5000</v>
      </c>
      <c r="J1397" s="37">
        <f t="shared" si="10"/>
        <v>2500</v>
      </c>
      <c r="K1397" s="37">
        <f t="shared" si="11"/>
        <v>750</v>
      </c>
      <c r="L1397" s="38">
        <v>0.3</v>
      </c>
      <c r="O1397" s="39"/>
    </row>
    <row r="1398" spans="1:15" ht="15.75" customHeight="1">
      <c r="A1398" s="33" t="s">
        <v>14</v>
      </c>
      <c r="B1398" s="33">
        <v>1185732</v>
      </c>
      <c r="C1398" s="34">
        <v>44324</v>
      </c>
      <c r="D1398" s="33" t="s">
        <v>46</v>
      </c>
      <c r="E1398" s="33" t="s">
        <v>47</v>
      </c>
      <c r="F1398" s="33" t="s">
        <v>65</v>
      </c>
      <c r="G1398" s="33" t="s">
        <v>21</v>
      </c>
      <c r="H1398" s="35">
        <v>0.6</v>
      </c>
      <c r="I1398" s="36">
        <v>5250</v>
      </c>
      <c r="J1398" s="37">
        <f t="shared" si="10"/>
        <v>3150</v>
      </c>
      <c r="K1398" s="37">
        <f t="shared" si="11"/>
        <v>1102.5</v>
      </c>
      <c r="L1398" s="38">
        <v>0.35</v>
      </c>
      <c r="O1398" s="39"/>
    </row>
    <row r="1399" spans="1:15" ht="15.75" customHeight="1">
      <c r="A1399" s="33" t="s">
        <v>14</v>
      </c>
      <c r="B1399" s="33">
        <v>1185732</v>
      </c>
      <c r="C1399" s="34">
        <v>44324</v>
      </c>
      <c r="D1399" s="33" t="s">
        <v>46</v>
      </c>
      <c r="E1399" s="33" t="s">
        <v>47</v>
      </c>
      <c r="F1399" s="33" t="s">
        <v>65</v>
      </c>
      <c r="G1399" s="33" t="s">
        <v>22</v>
      </c>
      <c r="H1399" s="35">
        <v>0.65</v>
      </c>
      <c r="I1399" s="36">
        <v>6250</v>
      </c>
      <c r="J1399" s="37">
        <f t="shared" si="10"/>
        <v>4062.5</v>
      </c>
      <c r="K1399" s="37">
        <f t="shared" si="11"/>
        <v>2031.25</v>
      </c>
      <c r="L1399" s="38">
        <v>0.5</v>
      </c>
      <c r="O1399" s="39"/>
    </row>
    <row r="1400" spans="1:15" ht="15.75" customHeight="1">
      <c r="A1400" s="33" t="s">
        <v>14</v>
      </c>
      <c r="B1400" s="33">
        <v>1185732</v>
      </c>
      <c r="C1400" s="34">
        <v>44357</v>
      </c>
      <c r="D1400" s="33" t="s">
        <v>46</v>
      </c>
      <c r="E1400" s="33" t="s">
        <v>47</v>
      </c>
      <c r="F1400" s="33" t="s">
        <v>65</v>
      </c>
      <c r="G1400" s="33" t="s">
        <v>17</v>
      </c>
      <c r="H1400" s="35">
        <v>0.6</v>
      </c>
      <c r="I1400" s="36">
        <v>8750</v>
      </c>
      <c r="J1400" s="37">
        <f t="shared" si="10"/>
        <v>5250</v>
      </c>
      <c r="K1400" s="37">
        <f t="shared" si="11"/>
        <v>2362.5</v>
      </c>
      <c r="L1400" s="38">
        <v>0.45</v>
      </c>
      <c r="O1400" s="39"/>
    </row>
    <row r="1401" spans="1:15" ht="15.75" customHeight="1">
      <c r="A1401" s="33" t="s">
        <v>14</v>
      </c>
      <c r="B1401" s="33">
        <v>1185732</v>
      </c>
      <c r="C1401" s="34">
        <v>44357</v>
      </c>
      <c r="D1401" s="33" t="s">
        <v>46</v>
      </c>
      <c r="E1401" s="33" t="s">
        <v>47</v>
      </c>
      <c r="F1401" s="33" t="s">
        <v>65</v>
      </c>
      <c r="G1401" s="33" t="s">
        <v>18</v>
      </c>
      <c r="H1401" s="35">
        <v>0.55000000000000004</v>
      </c>
      <c r="I1401" s="36">
        <v>6250</v>
      </c>
      <c r="J1401" s="37">
        <f t="shared" si="10"/>
        <v>3437.5000000000005</v>
      </c>
      <c r="K1401" s="37">
        <f t="shared" si="11"/>
        <v>1203.125</v>
      </c>
      <c r="L1401" s="38">
        <v>0.35</v>
      </c>
      <c r="O1401" s="39"/>
    </row>
    <row r="1402" spans="1:15" ht="15.75" customHeight="1">
      <c r="A1402" s="33" t="s">
        <v>14</v>
      </c>
      <c r="B1402" s="33">
        <v>1185732</v>
      </c>
      <c r="C1402" s="34">
        <v>44357</v>
      </c>
      <c r="D1402" s="33" t="s">
        <v>46</v>
      </c>
      <c r="E1402" s="33" t="s">
        <v>47</v>
      </c>
      <c r="F1402" s="33" t="s">
        <v>65</v>
      </c>
      <c r="G1402" s="33" t="s">
        <v>19</v>
      </c>
      <c r="H1402" s="35">
        <v>0.5</v>
      </c>
      <c r="I1402" s="36">
        <v>6000</v>
      </c>
      <c r="J1402" s="37">
        <f t="shared" si="10"/>
        <v>3000</v>
      </c>
      <c r="K1402" s="37">
        <f t="shared" si="11"/>
        <v>750</v>
      </c>
      <c r="L1402" s="38">
        <v>0.25</v>
      </c>
      <c r="O1402" s="39"/>
    </row>
    <row r="1403" spans="1:15" ht="15.75" customHeight="1">
      <c r="A1403" s="33" t="s">
        <v>14</v>
      </c>
      <c r="B1403" s="33">
        <v>1185732</v>
      </c>
      <c r="C1403" s="34">
        <v>44357</v>
      </c>
      <c r="D1403" s="33" t="s">
        <v>46</v>
      </c>
      <c r="E1403" s="33" t="s">
        <v>47</v>
      </c>
      <c r="F1403" s="33" t="s">
        <v>65</v>
      </c>
      <c r="G1403" s="33" t="s">
        <v>20</v>
      </c>
      <c r="H1403" s="35">
        <v>0.5</v>
      </c>
      <c r="I1403" s="36">
        <v>5750</v>
      </c>
      <c r="J1403" s="37">
        <f t="shared" si="10"/>
        <v>2875</v>
      </c>
      <c r="K1403" s="37">
        <f t="shared" si="11"/>
        <v>862.5</v>
      </c>
      <c r="L1403" s="38">
        <v>0.3</v>
      </c>
      <c r="O1403" s="39"/>
    </row>
    <row r="1404" spans="1:15" ht="15.75" customHeight="1">
      <c r="A1404" s="33" t="s">
        <v>14</v>
      </c>
      <c r="B1404" s="33">
        <v>1185732</v>
      </c>
      <c r="C1404" s="34">
        <v>44357</v>
      </c>
      <c r="D1404" s="33" t="s">
        <v>46</v>
      </c>
      <c r="E1404" s="33" t="s">
        <v>47</v>
      </c>
      <c r="F1404" s="33" t="s">
        <v>65</v>
      </c>
      <c r="G1404" s="33" t="s">
        <v>21</v>
      </c>
      <c r="H1404" s="35">
        <v>0.65</v>
      </c>
      <c r="I1404" s="36">
        <v>5750</v>
      </c>
      <c r="J1404" s="37">
        <f t="shared" si="10"/>
        <v>3737.5</v>
      </c>
      <c r="K1404" s="37">
        <f t="shared" si="11"/>
        <v>1308.125</v>
      </c>
      <c r="L1404" s="38">
        <v>0.35</v>
      </c>
      <c r="O1404" s="39"/>
    </row>
    <row r="1405" spans="1:15" ht="15.75" customHeight="1">
      <c r="A1405" s="33" t="s">
        <v>14</v>
      </c>
      <c r="B1405" s="33">
        <v>1185732</v>
      </c>
      <c r="C1405" s="34">
        <v>44357</v>
      </c>
      <c r="D1405" s="33" t="s">
        <v>46</v>
      </c>
      <c r="E1405" s="33" t="s">
        <v>47</v>
      </c>
      <c r="F1405" s="33" t="s">
        <v>65</v>
      </c>
      <c r="G1405" s="33" t="s">
        <v>22</v>
      </c>
      <c r="H1405" s="35">
        <v>0.70000000000000007</v>
      </c>
      <c r="I1405" s="36">
        <v>7250</v>
      </c>
      <c r="J1405" s="37">
        <f t="shared" si="10"/>
        <v>5075.0000000000009</v>
      </c>
      <c r="K1405" s="37">
        <f t="shared" si="11"/>
        <v>2537.5000000000005</v>
      </c>
      <c r="L1405" s="38">
        <v>0.5</v>
      </c>
      <c r="O1405" s="39"/>
    </row>
    <row r="1406" spans="1:15" ht="15.75" customHeight="1">
      <c r="A1406" s="33" t="s">
        <v>14</v>
      </c>
      <c r="B1406" s="33">
        <v>1185732</v>
      </c>
      <c r="C1406" s="34">
        <v>44385</v>
      </c>
      <c r="D1406" s="33" t="s">
        <v>46</v>
      </c>
      <c r="E1406" s="33" t="s">
        <v>47</v>
      </c>
      <c r="F1406" s="33" t="s">
        <v>65</v>
      </c>
      <c r="G1406" s="33" t="s">
        <v>17</v>
      </c>
      <c r="H1406" s="35">
        <v>0.65</v>
      </c>
      <c r="I1406" s="36">
        <v>9500</v>
      </c>
      <c r="J1406" s="37">
        <f t="shared" si="10"/>
        <v>6175</v>
      </c>
      <c r="K1406" s="37">
        <f t="shared" si="11"/>
        <v>2778.75</v>
      </c>
      <c r="L1406" s="38">
        <v>0.45</v>
      </c>
      <c r="O1406" s="39"/>
    </row>
    <row r="1407" spans="1:15" ht="15.75" customHeight="1">
      <c r="A1407" s="33" t="s">
        <v>14</v>
      </c>
      <c r="B1407" s="33">
        <v>1185732</v>
      </c>
      <c r="C1407" s="34">
        <v>44385</v>
      </c>
      <c r="D1407" s="33" t="s">
        <v>46</v>
      </c>
      <c r="E1407" s="33" t="s">
        <v>47</v>
      </c>
      <c r="F1407" s="33" t="s">
        <v>65</v>
      </c>
      <c r="G1407" s="33" t="s">
        <v>18</v>
      </c>
      <c r="H1407" s="35">
        <v>0.60000000000000009</v>
      </c>
      <c r="I1407" s="36">
        <v>7000</v>
      </c>
      <c r="J1407" s="37">
        <f t="shared" si="10"/>
        <v>4200.0000000000009</v>
      </c>
      <c r="K1407" s="37">
        <f t="shared" si="11"/>
        <v>1470.0000000000002</v>
      </c>
      <c r="L1407" s="38">
        <v>0.35</v>
      </c>
      <c r="O1407" s="39"/>
    </row>
    <row r="1408" spans="1:15" ht="15.75" customHeight="1">
      <c r="A1408" s="33" t="s">
        <v>14</v>
      </c>
      <c r="B1408" s="33">
        <v>1185732</v>
      </c>
      <c r="C1408" s="34">
        <v>44385</v>
      </c>
      <c r="D1408" s="33" t="s">
        <v>46</v>
      </c>
      <c r="E1408" s="33" t="s">
        <v>47</v>
      </c>
      <c r="F1408" s="33" t="s">
        <v>65</v>
      </c>
      <c r="G1408" s="33" t="s">
        <v>19</v>
      </c>
      <c r="H1408" s="35">
        <v>0.55000000000000004</v>
      </c>
      <c r="I1408" s="36">
        <v>6250</v>
      </c>
      <c r="J1408" s="37">
        <f t="shared" si="10"/>
        <v>3437.5000000000005</v>
      </c>
      <c r="K1408" s="37">
        <f t="shared" si="11"/>
        <v>859.37500000000011</v>
      </c>
      <c r="L1408" s="38">
        <v>0.25</v>
      </c>
      <c r="O1408" s="39"/>
    </row>
    <row r="1409" spans="1:15" ht="15.75" customHeight="1">
      <c r="A1409" s="33" t="s">
        <v>14</v>
      </c>
      <c r="B1409" s="33">
        <v>1185732</v>
      </c>
      <c r="C1409" s="34">
        <v>44385</v>
      </c>
      <c r="D1409" s="33" t="s">
        <v>46</v>
      </c>
      <c r="E1409" s="33" t="s">
        <v>47</v>
      </c>
      <c r="F1409" s="33" t="s">
        <v>65</v>
      </c>
      <c r="G1409" s="33" t="s">
        <v>20</v>
      </c>
      <c r="H1409" s="35">
        <v>0.55000000000000004</v>
      </c>
      <c r="I1409" s="36">
        <v>5750</v>
      </c>
      <c r="J1409" s="37">
        <f t="shared" si="10"/>
        <v>3162.5000000000005</v>
      </c>
      <c r="K1409" s="37">
        <f t="shared" si="11"/>
        <v>948.75000000000011</v>
      </c>
      <c r="L1409" s="38">
        <v>0.3</v>
      </c>
      <c r="O1409" s="39"/>
    </row>
    <row r="1410" spans="1:15" ht="15.75" customHeight="1">
      <c r="A1410" s="33" t="s">
        <v>14</v>
      </c>
      <c r="B1410" s="33">
        <v>1185732</v>
      </c>
      <c r="C1410" s="34">
        <v>44385</v>
      </c>
      <c r="D1410" s="33" t="s">
        <v>46</v>
      </c>
      <c r="E1410" s="33" t="s">
        <v>47</v>
      </c>
      <c r="F1410" s="33" t="s">
        <v>65</v>
      </c>
      <c r="G1410" s="33" t="s">
        <v>21</v>
      </c>
      <c r="H1410" s="35">
        <v>0.65</v>
      </c>
      <c r="I1410" s="36">
        <v>6000</v>
      </c>
      <c r="J1410" s="37">
        <f t="shared" si="10"/>
        <v>3900</v>
      </c>
      <c r="K1410" s="37">
        <f t="shared" si="11"/>
        <v>1365</v>
      </c>
      <c r="L1410" s="38">
        <v>0.35</v>
      </c>
      <c r="O1410" s="39"/>
    </row>
    <row r="1411" spans="1:15" ht="15.75" customHeight="1">
      <c r="A1411" s="33" t="s">
        <v>14</v>
      </c>
      <c r="B1411" s="33">
        <v>1185732</v>
      </c>
      <c r="C1411" s="34">
        <v>44385</v>
      </c>
      <c r="D1411" s="33" t="s">
        <v>46</v>
      </c>
      <c r="E1411" s="33" t="s">
        <v>47</v>
      </c>
      <c r="F1411" s="33" t="s">
        <v>65</v>
      </c>
      <c r="G1411" s="33" t="s">
        <v>22</v>
      </c>
      <c r="H1411" s="35">
        <v>0.70000000000000007</v>
      </c>
      <c r="I1411" s="36">
        <v>7750</v>
      </c>
      <c r="J1411" s="37">
        <f t="shared" si="10"/>
        <v>5425.0000000000009</v>
      </c>
      <c r="K1411" s="37">
        <f t="shared" si="11"/>
        <v>2712.5000000000005</v>
      </c>
      <c r="L1411" s="38">
        <v>0.5</v>
      </c>
      <c r="O1411" s="39"/>
    </row>
    <row r="1412" spans="1:15" ht="15.75" customHeight="1">
      <c r="A1412" s="33" t="s">
        <v>14</v>
      </c>
      <c r="B1412" s="33">
        <v>1185732</v>
      </c>
      <c r="C1412" s="34">
        <v>44417</v>
      </c>
      <c r="D1412" s="33" t="s">
        <v>46</v>
      </c>
      <c r="E1412" s="33" t="s">
        <v>47</v>
      </c>
      <c r="F1412" s="33" t="s">
        <v>65</v>
      </c>
      <c r="G1412" s="33" t="s">
        <v>17</v>
      </c>
      <c r="H1412" s="35">
        <v>0.65</v>
      </c>
      <c r="I1412" s="36">
        <v>9250</v>
      </c>
      <c r="J1412" s="37">
        <f t="shared" si="10"/>
        <v>6012.5</v>
      </c>
      <c r="K1412" s="37">
        <f t="shared" si="11"/>
        <v>2705.625</v>
      </c>
      <c r="L1412" s="38">
        <v>0.45</v>
      </c>
      <c r="O1412" s="39"/>
    </row>
    <row r="1413" spans="1:15" ht="15.75" customHeight="1">
      <c r="A1413" s="33" t="s">
        <v>14</v>
      </c>
      <c r="B1413" s="33">
        <v>1185732</v>
      </c>
      <c r="C1413" s="34">
        <v>44417</v>
      </c>
      <c r="D1413" s="33" t="s">
        <v>46</v>
      </c>
      <c r="E1413" s="33" t="s">
        <v>47</v>
      </c>
      <c r="F1413" s="33" t="s">
        <v>65</v>
      </c>
      <c r="G1413" s="33" t="s">
        <v>18</v>
      </c>
      <c r="H1413" s="35">
        <v>0.60000000000000009</v>
      </c>
      <c r="I1413" s="36">
        <v>7000</v>
      </c>
      <c r="J1413" s="37">
        <f t="shared" si="10"/>
        <v>4200.0000000000009</v>
      </c>
      <c r="K1413" s="37">
        <f t="shared" si="11"/>
        <v>1470.0000000000002</v>
      </c>
      <c r="L1413" s="38">
        <v>0.35</v>
      </c>
      <c r="O1413" s="39"/>
    </row>
    <row r="1414" spans="1:15" ht="15.75" customHeight="1">
      <c r="A1414" s="33" t="s">
        <v>14</v>
      </c>
      <c r="B1414" s="33">
        <v>1185732</v>
      </c>
      <c r="C1414" s="34">
        <v>44417</v>
      </c>
      <c r="D1414" s="33" t="s">
        <v>46</v>
      </c>
      <c r="E1414" s="33" t="s">
        <v>47</v>
      </c>
      <c r="F1414" s="33" t="s">
        <v>65</v>
      </c>
      <c r="G1414" s="33" t="s">
        <v>19</v>
      </c>
      <c r="H1414" s="35">
        <v>0.55000000000000004</v>
      </c>
      <c r="I1414" s="36">
        <v>6250</v>
      </c>
      <c r="J1414" s="37">
        <f t="shared" si="10"/>
        <v>3437.5000000000005</v>
      </c>
      <c r="K1414" s="37">
        <f t="shared" si="11"/>
        <v>859.37500000000011</v>
      </c>
      <c r="L1414" s="38">
        <v>0.25</v>
      </c>
      <c r="O1414" s="39"/>
    </row>
    <row r="1415" spans="1:15" ht="15.75" customHeight="1">
      <c r="A1415" s="33" t="s">
        <v>14</v>
      </c>
      <c r="B1415" s="33">
        <v>1185732</v>
      </c>
      <c r="C1415" s="34">
        <v>44417</v>
      </c>
      <c r="D1415" s="33" t="s">
        <v>46</v>
      </c>
      <c r="E1415" s="33" t="s">
        <v>47</v>
      </c>
      <c r="F1415" s="33" t="s">
        <v>65</v>
      </c>
      <c r="G1415" s="33" t="s">
        <v>20</v>
      </c>
      <c r="H1415" s="35">
        <v>0.45</v>
      </c>
      <c r="I1415" s="36">
        <v>5750</v>
      </c>
      <c r="J1415" s="37">
        <f t="shared" si="10"/>
        <v>2587.5</v>
      </c>
      <c r="K1415" s="37">
        <f t="shared" si="11"/>
        <v>776.25</v>
      </c>
      <c r="L1415" s="38">
        <v>0.3</v>
      </c>
      <c r="O1415" s="39"/>
    </row>
    <row r="1416" spans="1:15" ht="15.75" customHeight="1">
      <c r="A1416" s="33" t="s">
        <v>14</v>
      </c>
      <c r="B1416" s="33">
        <v>1185732</v>
      </c>
      <c r="C1416" s="34">
        <v>44417</v>
      </c>
      <c r="D1416" s="33" t="s">
        <v>46</v>
      </c>
      <c r="E1416" s="33" t="s">
        <v>47</v>
      </c>
      <c r="F1416" s="33" t="s">
        <v>65</v>
      </c>
      <c r="G1416" s="33" t="s">
        <v>21</v>
      </c>
      <c r="H1416" s="35">
        <v>0.55000000000000004</v>
      </c>
      <c r="I1416" s="36">
        <v>5500</v>
      </c>
      <c r="J1416" s="37">
        <f t="shared" si="10"/>
        <v>3025.0000000000005</v>
      </c>
      <c r="K1416" s="37">
        <f t="shared" si="11"/>
        <v>1058.75</v>
      </c>
      <c r="L1416" s="38">
        <v>0.35</v>
      </c>
      <c r="O1416" s="39"/>
    </row>
    <row r="1417" spans="1:15" ht="15.75" customHeight="1">
      <c r="A1417" s="33" t="s">
        <v>14</v>
      </c>
      <c r="B1417" s="33">
        <v>1185732</v>
      </c>
      <c r="C1417" s="34">
        <v>44417</v>
      </c>
      <c r="D1417" s="33" t="s">
        <v>46</v>
      </c>
      <c r="E1417" s="33" t="s">
        <v>47</v>
      </c>
      <c r="F1417" s="33" t="s">
        <v>65</v>
      </c>
      <c r="G1417" s="33" t="s">
        <v>22</v>
      </c>
      <c r="H1417" s="35">
        <v>0.60000000000000009</v>
      </c>
      <c r="I1417" s="36">
        <v>7250</v>
      </c>
      <c r="J1417" s="37">
        <f t="shared" si="10"/>
        <v>4350.0000000000009</v>
      </c>
      <c r="K1417" s="37">
        <f t="shared" si="11"/>
        <v>2175.0000000000005</v>
      </c>
      <c r="L1417" s="38">
        <v>0.5</v>
      </c>
      <c r="O1417" s="39"/>
    </row>
    <row r="1418" spans="1:15" ht="15.75" customHeight="1">
      <c r="A1418" s="33" t="s">
        <v>14</v>
      </c>
      <c r="B1418" s="33">
        <v>1185732</v>
      </c>
      <c r="C1418" s="34">
        <v>44447</v>
      </c>
      <c r="D1418" s="33" t="s">
        <v>46</v>
      </c>
      <c r="E1418" s="33" t="s">
        <v>47</v>
      </c>
      <c r="F1418" s="33" t="s">
        <v>65</v>
      </c>
      <c r="G1418" s="33" t="s">
        <v>17</v>
      </c>
      <c r="H1418" s="35">
        <v>0.55000000000000004</v>
      </c>
      <c r="I1418" s="36">
        <v>8500</v>
      </c>
      <c r="J1418" s="37">
        <f t="shared" si="10"/>
        <v>4675</v>
      </c>
      <c r="K1418" s="37">
        <f t="shared" si="11"/>
        <v>2103.75</v>
      </c>
      <c r="L1418" s="38">
        <v>0.45</v>
      </c>
      <c r="O1418" s="39"/>
    </row>
    <row r="1419" spans="1:15" ht="15.75" customHeight="1">
      <c r="A1419" s="33" t="s">
        <v>14</v>
      </c>
      <c r="B1419" s="33">
        <v>1185732</v>
      </c>
      <c r="C1419" s="34">
        <v>44447</v>
      </c>
      <c r="D1419" s="33" t="s">
        <v>46</v>
      </c>
      <c r="E1419" s="33" t="s">
        <v>47</v>
      </c>
      <c r="F1419" s="33" t="s">
        <v>65</v>
      </c>
      <c r="G1419" s="33" t="s">
        <v>18</v>
      </c>
      <c r="H1419" s="35">
        <v>0.50000000000000011</v>
      </c>
      <c r="I1419" s="36">
        <v>6500</v>
      </c>
      <c r="J1419" s="37">
        <f t="shared" si="10"/>
        <v>3250.0000000000009</v>
      </c>
      <c r="K1419" s="37">
        <f t="shared" si="11"/>
        <v>1137.5000000000002</v>
      </c>
      <c r="L1419" s="38">
        <v>0.35</v>
      </c>
      <c r="O1419" s="39"/>
    </row>
    <row r="1420" spans="1:15" ht="15.75" customHeight="1">
      <c r="A1420" s="33" t="s">
        <v>14</v>
      </c>
      <c r="B1420" s="33">
        <v>1185732</v>
      </c>
      <c r="C1420" s="34">
        <v>44447</v>
      </c>
      <c r="D1420" s="33" t="s">
        <v>46</v>
      </c>
      <c r="E1420" s="33" t="s">
        <v>47</v>
      </c>
      <c r="F1420" s="33" t="s">
        <v>65</v>
      </c>
      <c r="G1420" s="33" t="s">
        <v>19</v>
      </c>
      <c r="H1420" s="35">
        <v>0.45</v>
      </c>
      <c r="I1420" s="36">
        <v>5500</v>
      </c>
      <c r="J1420" s="37">
        <f t="shared" si="10"/>
        <v>2475</v>
      </c>
      <c r="K1420" s="37">
        <f t="shared" si="11"/>
        <v>618.75</v>
      </c>
      <c r="L1420" s="38">
        <v>0.25</v>
      </c>
      <c r="O1420" s="39"/>
    </row>
    <row r="1421" spans="1:15" ht="15.75" customHeight="1">
      <c r="A1421" s="33" t="s">
        <v>14</v>
      </c>
      <c r="B1421" s="33">
        <v>1185732</v>
      </c>
      <c r="C1421" s="34">
        <v>44447</v>
      </c>
      <c r="D1421" s="33" t="s">
        <v>46</v>
      </c>
      <c r="E1421" s="33" t="s">
        <v>47</v>
      </c>
      <c r="F1421" s="33" t="s">
        <v>65</v>
      </c>
      <c r="G1421" s="33" t="s">
        <v>20</v>
      </c>
      <c r="H1421" s="35">
        <v>0.45</v>
      </c>
      <c r="I1421" s="36">
        <v>5250</v>
      </c>
      <c r="J1421" s="37">
        <f t="shared" si="10"/>
        <v>2362.5</v>
      </c>
      <c r="K1421" s="37">
        <f t="shared" si="11"/>
        <v>708.75</v>
      </c>
      <c r="L1421" s="38">
        <v>0.3</v>
      </c>
      <c r="O1421" s="39"/>
    </row>
    <row r="1422" spans="1:15" ht="15.75" customHeight="1">
      <c r="A1422" s="33" t="s">
        <v>14</v>
      </c>
      <c r="B1422" s="33">
        <v>1185732</v>
      </c>
      <c r="C1422" s="34">
        <v>44447</v>
      </c>
      <c r="D1422" s="33" t="s">
        <v>46</v>
      </c>
      <c r="E1422" s="33" t="s">
        <v>47</v>
      </c>
      <c r="F1422" s="33" t="s">
        <v>65</v>
      </c>
      <c r="G1422" s="33" t="s">
        <v>21</v>
      </c>
      <c r="H1422" s="35">
        <v>0.55000000000000004</v>
      </c>
      <c r="I1422" s="36">
        <v>5250</v>
      </c>
      <c r="J1422" s="37">
        <f t="shared" si="10"/>
        <v>2887.5000000000005</v>
      </c>
      <c r="K1422" s="37">
        <f t="shared" si="11"/>
        <v>1010.6250000000001</v>
      </c>
      <c r="L1422" s="38">
        <v>0.35</v>
      </c>
      <c r="O1422" s="39"/>
    </row>
    <row r="1423" spans="1:15" ht="15.75" customHeight="1">
      <c r="A1423" s="33" t="s">
        <v>14</v>
      </c>
      <c r="B1423" s="33">
        <v>1185732</v>
      </c>
      <c r="C1423" s="34">
        <v>44447</v>
      </c>
      <c r="D1423" s="33" t="s">
        <v>46</v>
      </c>
      <c r="E1423" s="33" t="s">
        <v>47</v>
      </c>
      <c r="F1423" s="33" t="s">
        <v>65</v>
      </c>
      <c r="G1423" s="33" t="s">
        <v>22</v>
      </c>
      <c r="H1423" s="35">
        <v>0.60000000000000009</v>
      </c>
      <c r="I1423" s="36">
        <v>6250</v>
      </c>
      <c r="J1423" s="37">
        <f t="shared" si="10"/>
        <v>3750.0000000000005</v>
      </c>
      <c r="K1423" s="37">
        <f t="shared" si="11"/>
        <v>1875.0000000000002</v>
      </c>
      <c r="L1423" s="38">
        <v>0.5</v>
      </c>
      <c r="O1423" s="39"/>
    </row>
    <row r="1424" spans="1:15" ht="15.75" customHeight="1">
      <c r="A1424" s="33" t="s">
        <v>14</v>
      </c>
      <c r="B1424" s="33">
        <v>1185732</v>
      </c>
      <c r="C1424" s="34">
        <v>44479</v>
      </c>
      <c r="D1424" s="33" t="s">
        <v>46</v>
      </c>
      <c r="E1424" s="33" t="s">
        <v>47</v>
      </c>
      <c r="F1424" s="33" t="s">
        <v>65</v>
      </c>
      <c r="G1424" s="33" t="s">
        <v>17</v>
      </c>
      <c r="H1424" s="35">
        <v>0.60000000000000009</v>
      </c>
      <c r="I1424" s="36">
        <v>8000</v>
      </c>
      <c r="J1424" s="37">
        <f t="shared" si="10"/>
        <v>4800.0000000000009</v>
      </c>
      <c r="K1424" s="37">
        <f t="shared" si="11"/>
        <v>2160.0000000000005</v>
      </c>
      <c r="L1424" s="38">
        <v>0.45</v>
      </c>
      <c r="O1424" s="39"/>
    </row>
    <row r="1425" spans="1:15" ht="15.75" customHeight="1">
      <c r="A1425" s="33" t="s">
        <v>14</v>
      </c>
      <c r="B1425" s="33">
        <v>1185732</v>
      </c>
      <c r="C1425" s="34">
        <v>44479</v>
      </c>
      <c r="D1425" s="33" t="s">
        <v>46</v>
      </c>
      <c r="E1425" s="33" t="s">
        <v>47</v>
      </c>
      <c r="F1425" s="33" t="s">
        <v>65</v>
      </c>
      <c r="G1425" s="33" t="s">
        <v>18</v>
      </c>
      <c r="H1425" s="35">
        <v>0.50000000000000011</v>
      </c>
      <c r="I1425" s="36">
        <v>6250</v>
      </c>
      <c r="J1425" s="37">
        <f t="shared" si="10"/>
        <v>3125.0000000000009</v>
      </c>
      <c r="K1425" s="37">
        <f t="shared" si="11"/>
        <v>1093.7500000000002</v>
      </c>
      <c r="L1425" s="38">
        <v>0.35</v>
      </c>
      <c r="O1425" s="39"/>
    </row>
    <row r="1426" spans="1:15" ht="15.75" customHeight="1">
      <c r="A1426" s="33" t="s">
        <v>14</v>
      </c>
      <c r="B1426" s="33">
        <v>1185732</v>
      </c>
      <c r="C1426" s="34">
        <v>44479</v>
      </c>
      <c r="D1426" s="33" t="s">
        <v>46</v>
      </c>
      <c r="E1426" s="33" t="s">
        <v>47</v>
      </c>
      <c r="F1426" s="33" t="s">
        <v>65</v>
      </c>
      <c r="G1426" s="33" t="s">
        <v>19</v>
      </c>
      <c r="H1426" s="35">
        <v>0.50000000000000011</v>
      </c>
      <c r="I1426" s="36">
        <v>5250</v>
      </c>
      <c r="J1426" s="37">
        <f t="shared" si="10"/>
        <v>2625.0000000000005</v>
      </c>
      <c r="K1426" s="37">
        <f t="shared" si="11"/>
        <v>656.25000000000011</v>
      </c>
      <c r="L1426" s="38">
        <v>0.25</v>
      </c>
      <c r="O1426" s="39"/>
    </row>
    <row r="1427" spans="1:15" ht="15.75" customHeight="1">
      <c r="A1427" s="33" t="s">
        <v>14</v>
      </c>
      <c r="B1427" s="33">
        <v>1185732</v>
      </c>
      <c r="C1427" s="34">
        <v>44479</v>
      </c>
      <c r="D1427" s="33" t="s">
        <v>46</v>
      </c>
      <c r="E1427" s="33" t="s">
        <v>47</v>
      </c>
      <c r="F1427" s="33" t="s">
        <v>65</v>
      </c>
      <c r="G1427" s="33" t="s">
        <v>20</v>
      </c>
      <c r="H1427" s="35">
        <v>0.50000000000000011</v>
      </c>
      <c r="I1427" s="36">
        <v>5000</v>
      </c>
      <c r="J1427" s="37">
        <f t="shared" si="10"/>
        <v>2500.0000000000005</v>
      </c>
      <c r="K1427" s="37">
        <f t="shared" si="11"/>
        <v>750.00000000000011</v>
      </c>
      <c r="L1427" s="38">
        <v>0.3</v>
      </c>
      <c r="O1427" s="39"/>
    </row>
    <row r="1428" spans="1:15" ht="15.75" customHeight="1">
      <c r="A1428" s="33" t="s">
        <v>14</v>
      </c>
      <c r="B1428" s="33">
        <v>1185732</v>
      </c>
      <c r="C1428" s="34">
        <v>44479</v>
      </c>
      <c r="D1428" s="33" t="s">
        <v>46</v>
      </c>
      <c r="E1428" s="33" t="s">
        <v>47</v>
      </c>
      <c r="F1428" s="33" t="s">
        <v>65</v>
      </c>
      <c r="G1428" s="33" t="s">
        <v>21</v>
      </c>
      <c r="H1428" s="35">
        <v>0.60000000000000009</v>
      </c>
      <c r="I1428" s="36">
        <v>5000</v>
      </c>
      <c r="J1428" s="37">
        <f t="shared" si="10"/>
        <v>3000.0000000000005</v>
      </c>
      <c r="K1428" s="37">
        <f t="shared" si="11"/>
        <v>1050</v>
      </c>
      <c r="L1428" s="38">
        <v>0.35</v>
      </c>
      <c r="O1428" s="39"/>
    </row>
    <row r="1429" spans="1:15" ht="15.75" customHeight="1">
      <c r="A1429" s="33" t="s">
        <v>14</v>
      </c>
      <c r="B1429" s="33">
        <v>1185732</v>
      </c>
      <c r="C1429" s="34">
        <v>44479</v>
      </c>
      <c r="D1429" s="33" t="s">
        <v>46</v>
      </c>
      <c r="E1429" s="33" t="s">
        <v>47</v>
      </c>
      <c r="F1429" s="33" t="s">
        <v>65</v>
      </c>
      <c r="G1429" s="33" t="s">
        <v>22</v>
      </c>
      <c r="H1429" s="35">
        <v>0.65</v>
      </c>
      <c r="I1429" s="36">
        <v>6250</v>
      </c>
      <c r="J1429" s="37">
        <f t="shared" si="10"/>
        <v>4062.5</v>
      </c>
      <c r="K1429" s="37">
        <f t="shared" si="11"/>
        <v>2031.25</v>
      </c>
      <c r="L1429" s="38">
        <v>0.5</v>
      </c>
      <c r="O1429" s="39"/>
    </row>
    <row r="1430" spans="1:15" ht="15.75" customHeight="1">
      <c r="A1430" s="33" t="s">
        <v>14</v>
      </c>
      <c r="B1430" s="33">
        <v>1185732</v>
      </c>
      <c r="C1430" s="34">
        <v>44509</v>
      </c>
      <c r="D1430" s="33" t="s">
        <v>46</v>
      </c>
      <c r="E1430" s="33" t="s">
        <v>47</v>
      </c>
      <c r="F1430" s="33" t="s">
        <v>65</v>
      </c>
      <c r="G1430" s="33" t="s">
        <v>17</v>
      </c>
      <c r="H1430" s="35">
        <v>0.60000000000000009</v>
      </c>
      <c r="I1430" s="36">
        <v>7750</v>
      </c>
      <c r="J1430" s="37">
        <f t="shared" si="10"/>
        <v>4650.0000000000009</v>
      </c>
      <c r="K1430" s="37">
        <f t="shared" si="11"/>
        <v>2092.5000000000005</v>
      </c>
      <c r="L1430" s="38">
        <v>0.45</v>
      </c>
      <c r="O1430" s="39"/>
    </row>
    <row r="1431" spans="1:15" ht="15.75" customHeight="1">
      <c r="A1431" s="33" t="s">
        <v>14</v>
      </c>
      <c r="B1431" s="33">
        <v>1185732</v>
      </c>
      <c r="C1431" s="34">
        <v>44509</v>
      </c>
      <c r="D1431" s="33" t="s">
        <v>46</v>
      </c>
      <c r="E1431" s="33" t="s">
        <v>47</v>
      </c>
      <c r="F1431" s="33" t="s">
        <v>65</v>
      </c>
      <c r="G1431" s="33" t="s">
        <v>18</v>
      </c>
      <c r="H1431" s="35">
        <v>0.50000000000000011</v>
      </c>
      <c r="I1431" s="36">
        <v>6000</v>
      </c>
      <c r="J1431" s="37">
        <f t="shared" si="10"/>
        <v>3000.0000000000005</v>
      </c>
      <c r="K1431" s="37">
        <f t="shared" si="11"/>
        <v>1050</v>
      </c>
      <c r="L1431" s="38">
        <v>0.35</v>
      </c>
      <c r="O1431" s="39"/>
    </row>
    <row r="1432" spans="1:15" ht="15.75" customHeight="1">
      <c r="A1432" s="33" t="s">
        <v>14</v>
      </c>
      <c r="B1432" s="33">
        <v>1185732</v>
      </c>
      <c r="C1432" s="34">
        <v>44509</v>
      </c>
      <c r="D1432" s="33" t="s">
        <v>46</v>
      </c>
      <c r="E1432" s="33" t="s">
        <v>47</v>
      </c>
      <c r="F1432" s="33" t="s">
        <v>65</v>
      </c>
      <c r="G1432" s="33" t="s">
        <v>19</v>
      </c>
      <c r="H1432" s="35">
        <v>0.50000000000000011</v>
      </c>
      <c r="I1432" s="36">
        <v>5450</v>
      </c>
      <c r="J1432" s="37">
        <f t="shared" si="10"/>
        <v>2725.0000000000005</v>
      </c>
      <c r="K1432" s="37">
        <f t="shared" si="11"/>
        <v>681.25000000000011</v>
      </c>
      <c r="L1432" s="38">
        <v>0.25</v>
      </c>
      <c r="O1432" s="39"/>
    </row>
    <row r="1433" spans="1:15" ht="15.75" customHeight="1">
      <c r="A1433" s="33" t="s">
        <v>14</v>
      </c>
      <c r="B1433" s="33">
        <v>1185732</v>
      </c>
      <c r="C1433" s="34">
        <v>44509</v>
      </c>
      <c r="D1433" s="33" t="s">
        <v>46</v>
      </c>
      <c r="E1433" s="33" t="s">
        <v>47</v>
      </c>
      <c r="F1433" s="33" t="s">
        <v>65</v>
      </c>
      <c r="G1433" s="33" t="s">
        <v>20</v>
      </c>
      <c r="H1433" s="35">
        <v>0.50000000000000011</v>
      </c>
      <c r="I1433" s="36">
        <v>5750</v>
      </c>
      <c r="J1433" s="37">
        <f t="shared" si="10"/>
        <v>2875.0000000000005</v>
      </c>
      <c r="K1433" s="37">
        <f t="shared" si="11"/>
        <v>862.50000000000011</v>
      </c>
      <c r="L1433" s="38">
        <v>0.3</v>
      </c>
      <c r="O1433" s="39"/>
    </row>
    <row r="1434" spans="1:15" ht="15.75" customHeight="1">
      <c r="A1434" s="33" t="s">
        <v>14</v>
      </c>
      <c r="B1434" s="33">
        <v>1185732</v>
      </c>
      <c r="C1434" s="34">
        <v>44509</v>
      </c>
      <c r="D1434" s="33" t="s">
        <v>46</v>
      </c>
      <c r="E1434" s="33" t="s">
        <v>47</v>
      </c>
      <c r="F1434" s="33" t="s">
        <v>65</v>
      </c>
      <c r="G1434" s="33" t="s">
        <v>21</v>
      </c>
      <c r="H1434" s="35">
        <v>0.65</v>
      </c>
      <c r="I1434" s="36">
        <v>5500</v>
      </c>
      <c r="J1434" s="37">
        <f t="shared" si="10"/>
        <v>3575</v>
      </c>
      <c r="K1434" s="37">
        <f t="shared" si="11"/>
        <v>1251.25</v>
      </c>
      <c r="L1434" s="38">
        <v>0.35</v>
      </c>
      <c r="O1434" s="39"/>
    </row>
    <row r="1435" spans="1:15" ht="15.75" customHeight="1">
      <c r="A1435" s="33" t="s">
        <v>14</v>
      </c>
      <c r="B1435" s="33">
        <v>1185732</v>
      </c>
      <c r="C1435" s="34">
        <v>44509</v>
      </c>
      <c r="D1435" s="33" t="s">
        <v>46</v>
      </c>
      <c r="E1435" s="33" t="s">
        <v>47</v>
      </c>
      <c r="F1435" s="33" t="s">
        <v>65</v>
      </c>
      <c r="G1435" s="33" t="s">
        <v>22</v>
      </c>
      <c r="H1435" s="35">
        <v>0.7</v>
      </c>
      <c r="I1435" s="36">
        <v>6500</v>
      </c>
      <c r="J1435" s="37">
        <f t="shared" si="10"/>
        <v>4550</v>
      </c>
      <c r="K1435" s="37">
        <f t="shared" si="11"/>
        <v>2275</v>
      </c>
      <c r="L1435" s="38">
        <v>0.5</v>
      </c>
      <c r="O1435" s="39"/>
    </row>
    <row r="1436" spans="1:15" ht="15.75" customHeight="1">
      <c r="A1436" s="33" t="s">
        <v>14</v>
      </c>
      <c r="B1436" s="33">
        <v>1185732</v>
      </c>
      <c r="C1436" s="34">
        <v>44538</v>
      </c>
      <c r="D1436" s="33" t="s">
        <v>46</v>
      </c>
      <c r="E1436" s="33" t="s">
        <v>47</v>
      </c>
      <c r="F1436" s="33" t="s">
        <v>65</v>
      </c>
      <c r="G1436" s="33" t="s">
        <v>17</v>
      </c>
      <c r="H1436" s="35">
        <v>0.65</v>
      </c>
      <c r="I1436" s="36">
        <v>8750</v>
      </c>
      <c r="J1436" s="37">
        <f t="shared" si="10"/>
        <v>5687.5</v>
      </c>
      <c r="K1436" s="37">
        <f t="shared" si="11"/>
        <v>2559.375</v>
      </c>
      <c r="L1436" s="38">
        <v>0.45</v>
      </c>
      <c r="O1436" s="39"/>
    </row>
    <row r="1437" spans="1:15" ht="15.75" customHeight="1">
      <c r="A1437" s="33" t="s">
        <v>14</v>
      </c>
      <c r="B1437" s="33">
        <v>1185732</v>
      </c>
      <c r="C1437" s="34">
        <v>44538</v>
      </c>
      <c r="D1437" s="33" t="s">
        <v>46</v>
      </c>
      <c r="E1437" s="33" t="s">
        <v>47</v>
      </c>
      <c r="F1437" s="33" t="s">
        <v>65</v>
      </c>
      <c r="G1437" s="33" t="s">
        <v>18</v>
      </c>
      <c r="H1437" s="35">
        <v>0.55000000000000004</v>
      </c>
      <c r="I1437" s="36">
        <v>6750</v>
      </c>
      <c r="J1437" s="37">
        <f t="shared" si="10"/>
        <v>3712.5000000000005</v>
      </c>
      <c r="K1437" s="37">
        <f t="shared" si="11"/>
        <v>1299.375</v>
      </c>
      <c r="L1437" s="38">
        <v>0.35</v>
      </c>
      <c r="O1437" s="39"/>
    </row>
    <row r="1438" spans="1:15" ht="15.75" customHeight="1">
      <c r="A1438" s="33" t="s">
        <v>14</v>
      </c>
      <c r="B1438" s="33">
        <v>1185732</v>
      </c>
      <c r="C1438" s="34">
        <v>44538</v>
      </c>
      <c r="D1438" s="33" t="s">
        <v>46</v>
      </c>
      <c r="E1438" s="33" t="s">
        <v>47</v>
      </c>
      <c r="F1438" s="33" t="s">
        <v>65</v>
      </c>
      <c r="G1438" s="33" t="s">
        <v>19</v>
      </c>
      <c r="H1438" s="35">
        <v>0.55000000000000004</v>
      </c>
      <c r="I1438" s="36">
        <v>6250</v>
      </c>
      <c r="J1438" s="37">
        <f t="shared" si="10"/>
        <v>3437.5000000000005</v>
      </c>
      <c r="K1438" s="37">
        <f t="shared" si="11"/>
        <v>859.37500000000011</v>
      </c>
      <c r="L1438" s="38">
        <v>0.25</v>
      </c>
      <c r="O1438" s="39"/>
    </row>
    <row r="1439" spans="1:15" ht="15.75" customHeight="1">
      <c r="A1439" s="33" t="s">
        <v>14</v>
      </c>
      <c r="B1439" s="33">
        <v>1185732</v>
      </c>
      <c r="C1439" s="34">
        <v>44538</v>
      </c>
      <c r="D1439" s="33" t="s">
        <v>46</v>
      </c>
      <c r="E1439" s="33" t="s">
        <v>47</v>
      </c>
      <c r="F1439" s="33" t="s">
        <v>65</v>
      </c>
      <c r="G1439" s="33" t="s">
        <v>20</v>
      </c>
      <c r="H1439" s="35">
        <v>0.55000000000000004</v>
      </c>
      <c r="I1439" s="36">
        <v>5750</v>
      </c>
      <c r="J1439" s="37">
        <f t="shared" si="10"/>
        <v>3162.5000000000005</v>
      </c>
      <c r="K1439" s="37">
        <f t="shared" si="11"/>
        <v>948.75000000000011</v>
      </c>
      <c r="L1439" s="38">
        <v>0.3</v>
      </c>
      <c r="O1439" s="39"/>
    </row>
    <row r="1440" spans="1:15" ht="15.75" customHeight="1">
      <c r="A1440" s="33" t="s">
        <v>14</v>
      </c>
      <c r="B1440" s="33">
        <v>1185732</v>
      </c>
      <c r="C1440" s="34">
        <v>44538</v>
      </c>
      <c r="D1440" s="33" t="s">
        <v>46</v>
      </c>
      <c r="E1440" s="33" t="s">
        <v>47</v>
      </c>
      <c r="F1440" s="33" t="s">
        <v>65</v>
      </c>
      <c r="G1440" s="33" t="s">
        <v>21</v>
      </c>
      <c r="H1440" s="35">
        <v>0.65</v>
      </c>
      <c r="I1440" s="36">
        <v>5750</v>
      </c>
      <c r="J1440" s="37">
        <f t="shared" si="10"/>
        <v>3737.5</v>
      </c>
      <c r="K1440" s="37">
        <f t="shared" si="11"/>
        <v>1308.125</v>
      </c>
      <c r="L1440" s="38">
        <v>0.35</v>
      </c>
      <c r="O1440" s="39"/>
    </row>
    <row r="1441" spans="1:17" ht="15.75" customHeight="1">
      <c r="A1441" s="33" t="s">
        <v>14</v>
      </c>
      <c r="B1441" s="33">
        <v>1185732</v>
      </c>
      <c r="C1441" s="34">
        <v>44538</v>
      </c>
      <c r="D1441" s="33" t="s">
        <v>46</v>
      </c>
      <c r="E1441" s="33" t="s">
        <v>47</v>
      </c>
      <c r="F1441" s="33" t="s">
        <v>65</v>
      </c>
      <c r="G1441" s="33" t="s">
        <v>22</v>
      </c>
      <c r="H1441" s="35">
        <v>0.7</v>
      </c>
      <c r="I1441" s="36">
        <v>6750</v>
      </c>
      <c r="J1441" s="37">
        <f t="shared" si="10"/>
        <v>4725</v>
      </c>
      <c r="K1441" s="37">
        <f t="shared" si="11"/>
        <v>2362.5</v>
      </c>
      <c r="L1441" s="38">
        <v>0.5</v>
      </c>
      <c r="O1441" s="39"/>
    </row>
    <row r="1442" spans="1:17" ht="15.75" customHeight="1">
      <c r="A1442" s="33" t="s">
        <v>14</v>
      </c>
      <c r="B1442" s="33">
        <v>1185732</v>
      </c>
      <c r="C1442" s="34">
        <v>44210</v>
      </c>
      <c r="D1442" s="33" t="s">
        <v>15</v>
      </c>
      <c r="E1442" s="33" t="s">
        <v>16</v>
      </c>
      <c r="F1442" s="33" t="s">
        <v>66</v>
      </c>
      <c r="G1442" s="33" t="s">
        <v>17</v>
      </c>
      <c r="H1442" s="35">
        <v>0.4</v>
      </c>
      <c r="I1442" s="36">
        <v>8000</v>
      </c>
      <c r="J1442" s="37">
        <f t="shared" si="10"/>
        <v>3200</v>
      </c>
      <c r="K1442" s="37">
        <f t="shared" si="11"/>
        <v>1600</v>
      </c>
      <c r="L1442" s="38">
        <v>0.5</v>
      </c>
      <c r="N1442" s="44"/>
      <c r="O1442" s="45"/>
      <c r="P1442" s="39"/>
      <c r="Q1442" s="41"/>
    </row>
    <row r="1443" spans="1:17" ht="15.75" customHeight="1">
      <c r="A1443" s="33" t="s">
        <v>14</v>
      </c>
      <c r="B1443" s="33">
        <v>1185732</v>
      </c>
      <c r="C1443" s="34">
        <v>44210</v>
      </c>
      <c r="D1443" s="33" t="s">
        <v>15</v>
      </c>
      <c r="E1443" s="33" t="s">
        <v>16</v>
      </c>
      <c r="F1443" s="33" t="s">
        <v>66</v>
      </c>
      <c r="G1443" s="33" t="s">
        <v>18</v>
      </c>
      <c r="H1443" s="35">
        <v>0.4</v>
      </c>
      <c r="I1443" s="36">
        <v>6000</v>
      </c>
      <c r="J1443" s="37">
        <f t="shared" si="10"/>
        <v>2400</v>
      </c>
      <c r="K1443" s="37">
        <f t="shared" si="11"/>
        <v>720</v>
      </c>
      <c r="L1443" s="38">
        <v>0.3</v>
      </c>
      <c r="N1443" s="44"/>
      <c r="O1443" s="45"/>
      <c r="P1443" s="39"/>
      <c r="Q1443" s="41"/>
    </row>
    <row r="1444" spans="1:17" ht="15.75" customHeight="1">
      <c r="A1444" s="33" t="s">
        <v>14</v>
      </c>
      <c r="B1444" s="33">
        <v>1185732</v>
      </c>
      <c r="C1444" s="34">
        <v>44210</v>
      </c>
      <c r="D1444" s="33" t="s">
        <v>15</v>
      </c>
      <c r="E1444" s="33" t="s">
        <v>16</v>
      </c>
      <c r="F1444" s="33" t="s">
        <v>66</v>
      </c>
      <c r="G1444" s="33" t="s">
        <v>19</v>
      </c>
      <c r="H1444" s="35">
        <v>0.30000000000000004</v>
      </c>
      <c r="I1444" s="36">
        <v>6000</v>
      </c>
      <c r="J1444" s="37">
        <f t="shared" si="10"/>
        <v>1800.0000000000002</v>
      </c>
      <c r="K1444" s="37">
        <f t="shared" si="11"/>
        <v>630</v>
      </c>
      <c r="L1444" s="38">
        <v>0.35</v>
      </c>
      <c r="N1444" s="44"/>
      <c r="O1444" s="45"/>
      <c r="P1444" s="39"/>
      <c r="Q1444" s="41"/>
    </row>
    <row r="1445" spans="1:17" ht="15.75" customHeight="1">
      <c r="A1445" s="33" t="s">
        <v>14</v>
      </c>
      <c r="B1445" s="33">
        <v>1185732</v>
      </c>
      <c r="C1445" s="34">
        <v>44210</v>
      </c>
      <c r="D1445" s="33" t="s">
        <v>15</v>
      </c>
      <c r="E1445" s="33" t="s">
        <v>16</v>
      </c>
      <c r="F1445" s="33" t="s">
        <v>66</v>
      </c>
      <c r="G1445" s="33" t="s">
        <v>20</v>
      </c>
      <c r="H1445" s="35">
        <v>0.35</v>
      </c>
      <c r="I1445" s="36">
        <v>4500</v>
      </c>
      <c r="J1445" s="37">
        <f t="shared" si="10"/>
        <v>1575</v>
      </c>
      <c r="K1445" s="37">
        <f t="shared" si="11"/>
        <v>551.25</v>
      </c>
      <c r="L1445" s="38">
        <v>0.35</v>
      </c>
      <c r="N1445" s="44"/>
      <c r="O1445" s="45"/>
      <c r="P1445" s="39"/>
      <c r="Q1445" s="41"/>
    </row>
    <row r="1446" spans="1:17" ht="15.75" customHeight="1">
      <c r="A1446" s="33" t="s">
        <v>14</v>
      </c>
      <c r="B1446" s="33">
        <v>1185732</v>
      </c>
      <c r="C1446" s="34">
        <v>44210</v>
      </c>
      <c r="D1446" s="33" t="s">
        <v>15</v>
      </c>
      <c r="E1446" s="33" t="s">
        <v>16</v>
      </c>
      <c r="F1446" s="33" t="s">
        <v>66</v>
      </c>
      <c r="G1446" s="33" t="s">
        <v>21</v>
      </c>
      <c r="H1446" s="35">
        <v>0.5</v>
      </c>
      <c r="I1446" s="36">
        <v>5000</v>
      </c>
      <c r="J1446" s="37">
        <f t="shared" si="10"/>
        <v>2500</v>
      </c>
      <c r="K1446" s="37">
        <f t="shared" si="11"/>
        <v>750</v>
      </c>
      <c r="L1446" s="38">
        <v>0.3</v>
      </c>
      <c r="N1446" s="44"/>
      <c r="O1446" s="45"/>
      <c r="P1446" s="39"/>
      <c r="Q1446" s="41"/>
    </row>
    <row r="1447" spans="1:17" ht="15.75" customHeight="1">
      <c r="A1447" s="33" t="s">
        <v>14</v>
      </c>
      <c r="B1447" s="33">
        <v>1185732</v>
      </c>
      <c r="C1447" s="34">
        <v>44210</v>
      </c>
      <c r="D1447" s="33" t="s">
        <v>15</v>
      </c>
      <c r="E1447" s="33" t="s">
        <v>16</v>
      </c>
      <c r="F1447" s="33" t="s">
        <v>66</v>
      </c>
      <c r="G1447" s="33" t="s">
        <v>22</v>
      </c>
      <c r="H1447" s="35">
        <v>0.4</v>
      </c>
      <c r="I1447" s="36">
        <v>6000</v>
      </c>
      <c r="J1447" s="37">
        <f t="shared" si="10"/>
        <v>2400</v>
      </c>
      <c r="K1447" s="37">
        <f t="shared" si="11"/>
        <v>600</v>
      </c>
      <c r="L1447" s="38">
        <v>0.25</v>
      </c>
      <c r="N1447" s="44"/>
      <c r="O1447" s="45"/>
      <c r="P1447" s="39"/>
      <c r="Q1447" s="41"/>
    </row>
    <row r="1448" spans="1:17" ht="15.75" customHeight="1">
      <c r="A1448" s="33" t="s">
        <v>14</v>
      </c>
      <c r="B1448" s="33">
        <v>1185732</v>
      </c>
      <c r="C1448" s="34">
        <v>44239</v>
      </c>
      <c r="D1448" s="33" t="s">
        <v>15</v>
      </c>
      <c r="E1448" s="33" t="s">
        <v>16</v>
      </c>
      <c r="F1448" s="33" t="s">
        <v>66</v>
      </c>
      <c r="G1448" s="33" t="s">
        <v>17</v>
      </c>
      <c r="H1448" s="35">
        <v>0.4</v>
      </c>
      <c r="I1448" s="36">
        <v>8500</v>
      </c>
      <c r="J1448" s="37">
        <f t="shared" si="10"/>
        <v>3400</v>
      </c>
      <c r="K1448" s="37">
        <f t="shared" si="11"/>
        <v>1700</v>
      </c>
      <c r="L1448" s="38">
        <v>0.5</v>
      </c>
      <c r="N1448" s="44"/>
      <c r="O1448" s="45"/>
      <c r="P1448" s="39"/>
      <c r="Q1448" s="41"/>
    </row>
    <row r="1449" spans="1:17" ht="15.75" customHeight="1">
      <c r="A1449" s="33" t="s">
        <v>14</v>
      </c>
      <c r="B1449" s="33">
        <v>1185732</v>
      </c>
      <c r="C1449" s="34">
        <v>44239</v>
      </c>
      <c r="D1449" s="33" t="s">
        <v>15</v>
      </c>
      <c r="E1449" s="33" t="s">
        <v>16</v>
      </c>
      <c r="F1449" s="33" t="s">
        <v>66</v>
      </c>
      <c r="G1449" s="33" t="s">
        <v>18</v>
      </c>
      <c r="H1449" s="35">
        <v>0.4</v>
      </c>
      <c r="I1449" s="36">
        <v>5000</v>
      </c>
      <c r="J1449" s="37">
        <f t="shared" si="10"/>
        <v>2000</v>
      </c>
      <c r="K1449" s="37">
        <f t="shared" si="11"/>
        <v>600</v>
      </c>
      <c r="L1449" s="38">
        <v>0.3</v>
      </c>
      <c r="N1449" s="44"/>
      <c r="O1449" s="45"/>
      <c r="P1449" s="39"/>
      <c r="Q1449" s="41"/>
    </row>
    <row r="1450" spans="1:17" ht="15.75" customHeight="1">
      <c r="A1450" s="33" t="s">
        <v>14</v>
      </c>
      <c r="B1450" s="33">
        <v>1185732</v>
      </c>
      <c r="C1450" s="34">
        <v>44239</v>
      </c>
      <c r="D1450" s="33" t="s">
        <v>15</v>
      </c>
      <c r="E1450" s="33" t="s">
        <v>16</v>
      </c>
      <c r="F1450" s="33" t="s">
        <v>66</v>
      </c>
      <c r="G1450" s="33" t="s">
        <v>19</v>
      </c>
      <c r="H1450" s="35">
        <v>0.30000000000000004</v>
      </c>
      <c r="I1450" s="36">
        <v>5500</v>
      </c>
      <c r="J1450" s="37">
        <f t="shared" si="10"/>
        <v>1650.0000000000002</v>
      </c>
      <c r="K1450" s="37">
        <f t="shared" si="11"/>
        <v>577.5</v>
      </c>
      <c r="L1450" s="38">
        <v>0.35</v>
      </c>
      <c r="N1450" s="44"/>
      <c r="O1450" s="45"/>
      <c r="P1450" s="39"/>
      <c r="Q1450" s="41"/>
    </row>
    <row r="1451" spans="1:17" ht="15.75" customHeight="1">
      <c r="A1451" s="33" t="s">
        <v>14</v>
      </c>
      <c r="B1451" s="33">
        <v>1185732</v>
      </c>
      <c r="C1451" s="34">
        <v>44239</v>
      </c>
      <c r="D1451" s="33" t="s">
        <v>15</v>
      </c>
      <c r="E1451" s="33" t="s">
        <v>16</v>
      </c>
      <c r="F1451" s="33" t="s">
        <v>66</v>
      </c>
      <c r="G1451" s="33" t="s">
        <v>20</v>
      </c>
      <c r="H1451" s="35">
        <v>0.35</v>
      </c>
      <c r="I1451" s="36">
        <v>4250</v>
      </c>
      <c r="J1451" s="37">
        <f t="shared" si="10"/>
        <v>1487.5</v>
      </c>
      <c r="K1451" s="37">
        <f t="shared" si="11"/>
        <v>520.625</v>
      </c>
      <c r="L1451" s="38">
        <v>0.35</v>
      </c>
      <c r="N1451" s="44"/>
      <c r="O1451" s="45"/>
      <c r="P1451" s="39"/>
      <c r="Q1451" s="41"/>
    </row>
    <row r="1452" spans="1:17" ht="15.75" customHeight="1">
      <c r="A1452" s="33" t="s">
        <v>14</v>
      </c>
      <c r="B1452" s="33">
        <v>1185732</v>
      </c>
      <c r="C1452" s="34">
        <v>44239</v>
      </c>
      <c r="D1452" s="33" t="s">
        <v>15</v>
      </c>
      <c r="E1452" s="33" t="s">
        <v>16</v>
      </c>
      <c r="F1452" s="33" t="s">
        <v>66</v>
      </c>
      <c r="G1452" s="33" t="s">
        <v>21</v>
      </c>
      <c r="H1452" s="35">
        <v>0.5</v>
      </c>
      <c r="I1452" s="36">
        <v>5000</v>
      </c>
      <c r="J1452" s="37">
        <f t="shared" si="10"/>
        <v>2500</v>
      </c>
      <c r="K1452" s="37">
        <f t="shared" si="11"/>
        <v>750</v>
      </c>
      <c r="L1452" s="38">
        <v>0.3</v>
      </c>
      <c r="N1452" s="44"/>
      <c r="O1452" s="45"/>
      <c r="P1452" s="39"/>
      <c r="Q1452" s="41"/>
    </row>
    <row r="1453" spans="1:17" ht="15.75" customHeight="1">
      <c r="A1453" s="33" t="s">
        <v>14</v>
      </c>
      <c r="B1453" s="33">
        <v>1185732</v>
      </c>
      <c r="C1453" s="34">
        <v>44239</v>
      </c>
      <c r="D1453" s="33" t="s">
        <v>15</v>
      </c>
      <c r="E1453" s="33" t="s">
        <v>16</v>
      </c>
      <c r="F1453" s="33" t="s">
        <v>66</v>
      </c>
      <c r="G1453" s="33" t="s">
        <v>22</v>
      </c>
      <c r="H1453" s="35">
        <v>0.4</v>
      </c>
      <c r="I1453" s="36">
        <v>6000</v>
      </c>
      <c r="J1453" s="37">
        <f t="shared" si="10"/>
        <v>2400</v>
      </c>
      <c r="K1453" s="37">
        <f t="shared" si="11"/>
        <v>600</v>
      </c>
      <c r="L1453" s="38">
        <v>0.25</v>
      </c>
      <c r="N1453" s="44"/>
      <c r="O1453" s="45"/>
      <c r="P1453" s="39"/>
      <c r="Q1453" s="41"/>
    </row>
    <row r="1454" spans="1:17" ht="15.75" customHeight="1">
      <c r="A1454" s="33" t="s">
        <v>14</v>
      </c>
      <c r="B1454" s="33">
        <v>1185732</v>
      </c>
      <c r="C1454" s="34">
        <v>44265</v>
      </c>
      <c r="D1454" s="33" t="s">
        <v>15</v>
      </c>
      <c r="E1454" s="33" t="s">
        <v>16</v>
      </c>
      <c r="F1454" s="33" t="s">
        <v>66</v>
      </c>
      <c r="G1454" s="33" t="s">
        <v>17</v>
      </c>
      <c r="H1454" s="35">
        <v>0.4</v>
      </c>
      <c r="I1454" s="36">
        <v>8200</v>
      </c>
      <c r="J1454" s="37">
        <f t="shared" si="10"/>
        <v>3280</v>
      </c>
      <c r="K1454" s="37">
        <f t="shared" si="11"/>
        <v>1640</v>
      </c>
      <c r="L1454" s="38">
        <v>0.5</v>
      </c>
      <c r="N1454" s="44"/>
      <c r="O1454" s="45"/>
      <c r="P1454" s="39"/>
      <c r="Q1454" s="41"/>
    </row>
    <row r="1455" spans="1:17" ht="15.75" customHeight="1">
      <c r="A1455" s="33" t="s">
        <v>14</v>
      </c>
      <c r="B1455" s="33">
        <v>1185732</v>
      </c>
      <c r="C1455" s="34">
        <v>44265</v>
      </c>
      <c r="D1455" s="33" t="s">
        <v>15</v>
      </c>
      <c r="E1455" s="33" t="s">
        <v>16</v>
      </c>
      <c r="F1455" s="33" t="s">
        <v>66</v>
      </c>
      <c r="G1455" s="33" t="s">
        <v>18</v>
      </c>
      <c r="H1455" s="35">
        <v>0.4</v>
      </c>
      <c r="I1455" s="36">
        <v>5250</v>
      </c>
      <c r="J1455" s="37">
        <f t="shared" si="10"/>
        <v>2100</v>
      </c>
      <c r="K1455" s="37">
        <f t="shared" si="11"/>
        <v>630</v>
      </c>
      <c r="L1455" s="38">
        <v>0.3</v>
      </c>
      <c r="N1455" s="44"/>
      <c r="O1455" s="45"/>
      <c r="P1455" s="39"/>
      <c r="Q1455" s="41"/>
    </row>
    <row r="1456" spans="1:17" ht="15.75" customHeight="1">
      <c r="A1456" s="33" t="s">
        <v>14</v>
      </c>
      <c r="B1456" s="33">
        <v>1185732</v>
      </c>
      <c r="C1456" s="34">
        <v>44265</v>
      </c>
      <c r="D1456" s="33" t="s">
        <v>15</v>
      </c>
      <c r="E1456" s="33" t="s">
        <v>16</v>
      </c>
      <c r="F1456" s="33" t="s">
        <v>66</v>
      </c>
      <c r="G1456" s="33" t="s">
        <v>19</v>
      </c>
      <c r="H1456" s="35">
        <v>0.30000000000000004</v>
      </c>
      <c r="I1456" s="36">
        <v>5500</v>
      </c>
      <c r="J1456" s="37">
        <f t="shared" si="10"/>
        <v>1650.0000000000002</v>
      </c>
      <c r="K1456" s="37">
        <f t="shared" si="11"/>
        <v>577.5</v>
      </c>
      <c r="L1456" s="38">
        <v>0.35</v>
      </c>
      <c r="N1456" s="44"/>
      <c r="O1456" s="45"/>
      <c r="P1456" s="39"/>
      <c r="Q1456" s="41"/>
    </row>
    <row r="1457" spans="1:17" ht="15.75" customHeight="1">
      <c r="A1457" s="33" t="s">
        <v>14</v>
      </c>
      <c r="B1457" s="33">
        <v>1185732</v>
      </c>
      <c r="C1457" s="34">
        <v>44265</v>
      </c>
      <c r="D1457" s="33" t="s">
        <v>15</v>
      </c>
      <c r="E1457" s="33" t="s">
        <v>16</v>
      </c>
      <c r="F1457" s="33" t="s">
        <v>66</v>
      </c>
      <c r="G1457" s="33" t="s">
        <v>20</v>
      </c>
      <c r="H1457" s="35">
        <v>0.35</v>
      </c>
      <c r="I1457" s="36">
        <v>4000</v>
      </c>
      <c r="J1457" s="37">
        <f t="shared" si="10"/>
        <v>1400</v>
      </c>
      <c r="K1457" s="37">
        <f t="shared" si="11"/>
        <v>489.99999999999994</v>
      </c>
      <c r="L1457" s="38">
        <v>0.35</v>
      </c>
      <c r="N1457" s="44"/>
      <c r="O1457" s="45"/>
      <c r="P1457" s="39"/>
      <c r="Q1457" s="41"/>
    </row>
    <row r="1458" spans="1:17" ht="15.75" customHeight="1">
      <c r="A1458" s="33" t="s">
        <v>14</v>
      </c>
      <c r="B1458" s="33">
        <v>1185732</v>
      </c>
      <c r="C1458" s="34">
        <v>44265</v>
      </c>
      <c r="D1458" s="33" t="s">
        <v>15</v>
      </c>
      <c r="E1458" s="33" t="s">
        <v>16</v>
      </c>
      <c r="F1458" s="33" t="s">
        <v>66</v>
      </c>
      <c r="G1458" s="33" t="s">
        <v>21</v>
      </c>
      <c r="H1458" s="35">
        <v>0.5</v>
      </c>
      <c r="I1458" s="36">
        <v>4500</v>
      </c>
      <c r="J1458" s="37">
        <f t="shared" si="10"/>
        <v>2250</v>
      </c>
      <c r="K1458" s="37">
        <f t="shared" si="11"/>
        <v>675</v>
      </c>
      <c r="L1458" s="38">
        <v>0.3</v>
      </c>
      <c r="N1458" s="44"/>
      <c r="O1458" s="45"/>
      <c r="P1458" s="39"/>
      <c r="Q1458" s="41"/>
    </row>
    <row r="1459" spans="1:17" ht="15.75" customHeight="1">
      <c r="A1459" s="33" t="s">
        <v>14</v>
      </c>
      <c r="B1459" s="33">
        <v>1185732</v>
      </c>
      <c r="C1459" s="34">
        <v>44265</v>
      </c>
      <c r="D1459" s="33" t="s">
        <v>15</v>
      </c>
      <c r="E1459" s="33" t="s">
        <v>16</v>
      </c>
      <c r="F1459" s="33" t="s">
        <v>66</v>
      </c>
      <c r="G1459" s="33" t="s">
        <v>22</v>
      </c>
      <c r="H1459" s="35">
        <v>0.4</v>
      </c>
      <c r="I1459" s="36">
        <v>5500</v>
      </c>
      <c r="J1459" s="37">
        <f t="shared" si="10"/>
        <v>2200</v>
      </c>
      <c r="K1459" s="37">
        <f t="shared" si="11"/>
        <v>550</v>
      </c>
      <c r="L1459" s="38">
        <v>0.25</v>
      </c>
      <c r="N1459" s="44"/>
      <c r="O1459" s="45"/>
      <c r="P1459" s="39"/>
      <c r="Q1459" s="41"/>
    </row>
    <row r="1460" spans="1:17" ht="15.75" customHeight="1">
      <c r="A1460" s="33" t="s">
        <v>14</v>
      </c>
      <c r="B1460" s="33">
        <v>1185732</v>
      </c>
      <c r="C1460" s="34">
        <v>44297</v>
      </c>
      <c r="D1460" s="33" t="s">
        <v>15</v>
      </c>
      <c r="E1460" s="33" t="s">
        <v>16</v>
      </c>
      <c r="F1460" s="33" t="s">
        <v>66</v>
      </c>
      <c r="G1460" s="33" t="s">
        <v>17</v>
      </c>
      <c r="H1460" s="35">
        <v>0.4</v>
      </c>
      <c r="I1460" s="36">
        <v>8000</v>
      </c>
      <c r="J1460" s="37">
        <f t="shared" si="10"/>
        <v>3200</v>
      </c>
      <c r="K1460" s="37">
        <f t="shared" si="11"/>
        <v>1600</v>
      </c>
      <c r="L1460" s="38">
        <v>0.5</v>
      </c>
      <c r="N1460" s="44"/>
      <c r="O1460" s="45"/>
      <c r="P1460" s="39"/>
      <c r="Q1460" s="41"/>
    </row>
    <row r="1461" spans="1:17" ht="15.75" customHeight="1">
      <c r="A1461" s="33" t="s">
        <v>14</v>
      </c>
      <c r="B1461" s="33">
        <v>1185732</v>
      </c>
      <c r="C1461" s="34">
        <v>44297</v>
      </c>
      <c r="D1461" s="33" t="s">
        <v>15</v>
      </c>
      <c r="E1461" s="33" t="s">
        <v>16</v>
      </c>
      <c r="F1461" s="33" t="s">
        <v>66</v>
      </c>
      <c r="G1461" s="33" t="s">
        <v>18</v>
      </c>
      <c r="H1461" s="35">
        <v>0.4</v>
      </c>
      <c r="I1461" s="36">
        <v>5000</v>
      </c>
      <c r="J1461" s="37">
        <f t="shared" si="10"/>
        <v>2000</v>
      </c>
      <c r="K1461" s="37">
        <f t="shared" si="11"/>
        <v>600</v>
      </c>
      <c r="L1461" s="38">
        <v>0.3</v>
      </c>
      <c r="N1461" s="44"/>
      <c r="O1461" s="45"/>
      <c r="P1461" s="39"/>
      <c r="Q1461" s="41"/>
    </row>
    <row r="1462" spans="1:17" ht="15.75" customHeight="1">
      <c r="A1462" s="33" t="s">
        <v>14</v>
      </c>
      <c r="B1462" s="33">
        <v>1185732</v>
      </c>
      <c r="C1462" s="34">
        <v>44297</v>
      </c>
      <c r="D1462" s="33" t="s">
        <v>15</v>
      </c>
      <c r="E1462" s="33" t="s">
        <v>16</v>
      </c>
      <c r="F1462" s="33" t="s">
        <v>66</v>
      </c>
      <c r="G1462" s="33" t="s">
        <v>19</v>
      </c>
      <c r="H1462" s="35">
        <v>0.30000000000000004</v>
      </c>
      <c r="I1462" s="36">
        <v>5000</v>
      </c>
      <c r="J1462" s="37">
        <f t="shared" si="10"/>
        <v>1500.0000000000002</v>
      </c>
      <c r="K1462" s="37">
        <f t="shared" si="11"/>
        <v>525</v>
      </c>
      <c r="L1462" s="38">
        <v>0.35</v>
      </c>
      <c r="N1462" s="44"/>
      <c r="O1462" s="45"/>
      <c r="P1462" s="39"/>
      <c r="Q1462" s="41"/>
    </row>
    <row r="1463" spans="1:17" ht="15.75" customHeight="1">
      <c r="A1463" s="33" t="s">
        <v>14</v>
      </c>
      <c r="B1463" s="33">
        <v>1185732</v>
      </c>
      <c r="C1463" s="34">
        <v>44297</v>
      </c>
      <c r="D1463" s="33" t="s">
        <v>15</v>
      </c>
      <c r="E1463" s="33" t="s">
        <v>16</v>
      </c>
      <c r="F1463" s="33" t="s">
        <v>66</v>
      </c>
      <c r="G1463" s="33" t="s">
        <v>20</v>
      </c>
      <c r="H1463" s="35">
        <v>0.35</v>
      </c>
      <c r="I1463" s="36">
        <v>4250</v>
      </c>
      <c r="J1463" s="37">
        <f t="shared" si="10"/>
        <v>1487.5</v>
      </c>
      <c r="K1463" s="37">
        <f t="shared" si="11"/>
        <v>520.625</v>
      </c>
      <c r="L1463" s="38">
        <v>0.35</v>
      </c>
      <c r="N1463" s="44"/>
      <c r="O1463" s="45"/>
      <c r="P1463" s="39"/>
      <c r="Q1463" s="41"/>
    </row>
    <row r="1464" spans="1:17" ht="15.75" customHeight="1">
      <c r="A1464" s="33" t="s">
        <v>14</v>
      </c>
      <c r="B1464" s="33">
        <v>1185732</v>
      </c>
      <c r="C1464" s="34">
        <v>44297</v>
      </c>
      <c r="D1464" s="33" t="s">
        <v>15</v>
      </c>
      <c r="E1464" s="33" t="s">
        <v>16</v>
      </c>
      <c r="F1464" s="33" t="s">
        <v>66</v>
      </c>
      <c r="G1464" s="33" t="s">
        <v>21</v>
      </c>
      <c r="H1464" s="35">
        <v>0.5</v>
      </c>
      <c r="I1464" s="36">
        <v>4250</v>
      </c>
      <c r="J1464" s="37">
        <f t="shared" si="10"/>
        <v>2125</v>
      </c>
      <c r="K1464" s="37">
        <f t="shared" si="11"/>
        <v>637.5</v>
      </c>
      <c r="L1464" s="38">
        <v>0.3</v>
      </c>
      <c r="N1464" s="44"/>
      <c r="O1464" s="45"/>
      <c r="P1464" s="39"/>
      <c r="Q1464" s="41"/>
    </row>
    <row r="1465" spans="1:17" ht="15.75" customHeight="1">
      <c r="A1465" s="33" t="s">
        <v>14</v>
      </c>
      <c r="B1465" s="33">
        <v>1185732</v>
      </c>
      <c r="C1465" s="34">
        <v>44297</v>
      </c>
      <c r="D1465" s="33" t="s">
        <v>15</v>
      </c>
      <c r="E1465" s="33" t="s">
        <v>16</v>
      </c>
      <c r="F1465" s="33" t="s">
        <v>66</v>
      </c>
      <c r="G1465" s="33" t="s">
        <v>22</v>
      </c>
      <c r="H1465" s="35">
        <v>0.4</v>
      </c>
      <c r="I1465" s="36">
        <v>5500</v>
      </c>
      <c r="J1465" s="37">
        <f t="shared" si="10"/>
        <v>2200</v>
      </c>
      <c r="K1465" s="37">
        <f t="shared" si="11"/>
        <v>550</v>
      </c>
      <c r="L1465" s="38">
        <v>0.25</v>
      </c>
      <c r="N1465" s="44"/>
      <c r="O1465" s="45"/>
      <c r="P1465" s="39"/>
      <c r="Q1465" s="41"/>
    </row>
    <row r="1466" spans="1:17" ht="15.75" customHeight="1">
      <c r="A1466" s="33" t="s">
        <v>14</v>
      </c>
      <c r="B1466" s="33">
        <v>1185732</v>
      </c>
      <c r="C1466" s="34">
        <v>44326</v>
      </c>
      <c r="D1466" s="33" t="s">
        <v>15</v>
      </c>
      <c r="E1466" s="33" t="s">
        <v>16</v>
      </c>
      <c r="F1466" s="33" t="s">
        <v>66</v>
      </c>
      <c r="G1466" s="33" t="s">
        <v>17</v>
      </c>
      <c r="H1466" s="35">
        <v>0.5</v>
      </c>
      <c r="I1466" s="36">
        <v>8200</v>
      </c>
      <c r="J1466" s="37">
        <f t="shared" si="10"/>
        <v>4100</v>
      </c>
      <c r="K1466" s="37">
        <f t="shared" si="11"/>
        <v>2050</v>
      </c>
      <c r="L1466" s="38">
        <v>0.5</v>
      </c>
      <c r="N1466" s="44"/>
      <c r="O1466" s="45"/>
      <c r="P1466" s="39"/>
      <c r="Q1466" s="41"/>
    </row>
    <row r="1467" spans="1:17" ht="15.75" customHeight="1">
      <c r="A1467" s="33" t="s">
        <v>14</v>
      </c>
      <c r="B1467" s="33">
        <v>1185732</v>
      </c>
      <c r="C1467" s="34">
        <v>44326</v>
      </c>
      <c r="D1467" s="33" t="s">
        <v>15</v>
      </c>
      <c r="E1467" s="33" t="s">
        <v>16</v>
      </c>
      <c r="F1467" s="33" t="s">
        <v>66</v>
      </c>
      <c r="G1467" s="33" t="s">
        <v>18</v>
      </c>
      <c r="H1467" s="35">
        <v>0.45000000000000007</v>
      </c>
      <c r="I1467" s="36">
        <v>5250</v>
      </c>
      <c r="J1467" s="37">
        <f t="shared" si="10"/>
        <v>2362.5000000000005</v>
      </c>
      <c r="K1467" s="37">
        <f t="shared" si="11"/>
        <v>708.75000000000011</v>
      </c>
      <c r="L1467" s="38">
        <v>0.3</v>
      </c>
      <c r="N1467" s="44"/>
      <c r="O1467" s="45"/>
      <c r="P1467" s="39"/>
      <c r="Q1467" s="41"/>
    </row>
    <row r="1468" spans="1:17" ht="15.75" customHeight="1">
      <c r="A1468" s="33" t="s">
        <v>14</v>
      </c>
      <c r="B1468" s="33">
        <v>1185732</v>
      </c>
      <c r="C1468" s="34">
        <v>44326</v>
      </c>
      <c r="D1468" s="33" t="s">
        <v>15</v>
      </c>
      <c r="E1468" s="33" t="s">
        <v>16</v>
      </c>
      <c r="F1468" s="33" t="s">
        <v>66</v>
      </c>
      <c r="G1468" s="33" t="s">
        <v>19</v>
      </c>
      <c r="H1468" s="35">
        <v>0.4</v>
      </c>
      <c r="I1468" s="36">
        <v>5000</v>
      </c>
      <c r="J1468" s="37">
        <f t="shared" si="10"/>
        <v>2000</v>
      </c>
      <c r="K1468" s="37">
        <f t="shared" si="11"/>
        <v>700</v>
      </c>
      <c r="L1468" s="38">
        <v>0.35</v>
      </c>
      <c r="N1468" s="44"/>
      <c r="O1468" s="45"/>
      <c r="P1468" s="39"/>
      <c r="Q1468" s="41"/>
    </row>
    <row r="1469" spans="1:17" ht="15.75" customHeight="1">
      <c r="A1469" s="33" t="s">
        <v>14</v>
      </c>
      <c r="B1469" s="33">
        <v>1185732</v>
      </c>
      <c r="C1469" s="34">
        <v>44326</v>
      </c>
      <c r="D1469" s="33" t="s">
        <v>15</v>
      </c>
      <c r="E1469" s="33" t="s">
        <v>16</v>
      </c>
      <c r="F1469" s="33" t="s">
        <v>66</v>
      </c>
      <c r="G1469" s="33" t="s">
        <v>20</v>
      </c>
      <c r="H1469" s="35">
        <v>0.4</v>
      </c>
      <c r="I1469" s="36">
        <v>4500</v>
      </c>
      <c r="J1469" s="37">
        <f t="shared" si="10"/>
        <v>1800</v>
      </c>
      <c r="K1469" s="37">
        <f t="shared" si="11"/>
        <v>630</v>
      </c>
      <c r="L1469" s="38">
        <v>0.35</v>
      </c>
      <c r="N1469" s="44"/>
      <c r="O1469" s="45"/>
      <c r="P1469" s="39"/>
      <c r="Q1469" s="41"/>
    </row>
    <row r="1470" spans="1:17" ht="15.75" customHeight="1">
      <c r="A1470" s="33" t="s">
        <v>14</v>
      </c>
      <c r="B1470" s="33">
        <v>1185732</v>
      </c>
      <c r="C1470" s="34">
        <v>44326</v>
      </c>
      <c r="D1470" s="33" t="s">
        <v>15</v>
      </c>
      <c r="E1470" s="33" t="s">
        <v>16</v>
      </c>
      <c r="F1470" s="33" t="s">
        <v>66</v>
      </c>
      <c r="G1470" s="33" t="s">
        <v>21</v>
      </c>
      <c r="H1470" s="35">
        <v>0.5</v>
      </c>
      <c r="I1470" s="36">
        <v>4750</v>
      </c>
      <c r="J1470" s="37">
        <f t="shared" si="10"/>
        <v>2375</v>
      </c>
      <c r="K1470" s="37">
        <f t="shared" si="11"/>
        <v>712.5</v>
      </c>
      <c r="L1470" s="38">
        <v>0.3</v>
      </c>
      <c r="N1470" s="44"/>
      <c r="O1470" s="45"/>
      <c r="P1470" s="39"/>
      <c r="Q1470" s="41"/>
    </row>
    <row r="1471" spans="1:17" ht="15.75" customHeight="1">
      <c r="A1471" s="33" t="s">
        <v>14</v>
      </c>
      <c r="B1471" s="33">
        <v>1185732</v>
      </c>
      <c r="C1471" s="34">
        <v>44326</v>
      </c>
      <c r="D1471" s="33" t="s">
        <v>15</v>
      </c>
      <c r="E1471" s="33" t="s">
        <v>16</v>
      </c>
      <c r="F1471" s="33" t="s">
        <v>66</v>
      </c>
      <c r="G1471" s="33" t="s">
        <v>22</v>
      </c>
      <c r="H1471" s="35">
        <v>0.55000000000000004</v>
      </c>
      <c r="I1471" s="36">
        <v>6000</v>
      </c>
      <c r="J1471" s="37">
        <f t="shared" si="10"/>
        <v>3300.0000000000005</v>
      </c>
      <c r="K1471" s="37">
        <f t="shared" si="11"/>
        <v>825.00000000000011</v>
      </c>
      <c r="L1471" s="38">
        <v>0.25</v>
      </c>
      <c r="N1471" s="44"/>
      <c r="O1471" s="45"/>
      <c r="P1471" s="39"/>
      <c r="Q1471" s="41"/>
    </row>
    <row r="1472" spans="1:17" ht="15.75" customHeight="1">
      <c r="A1472" s="33" t="s">
        <v>14</v>
      </c>
      <c r="B1472" s="33">
        <v>1185732</v>
      </c>
      <c r="C1472" s="34">
        <v>44359</v>
      </c>
      <c r="D1472" s="33" t="s">
        <v>15</v>
      </c>
      <c r="E1472" s="33" t="s">
        <v>16</v>
      </c>
      <c r="F1472" s="33" t="s">
        <v>66</v>
      </c>
      <c r="G1472" s="33" t="s">
        <v>17</v>
      </c>
      <c r="H1472" s="35">
        <v>0.5</v>
      </c>
      <c r="I1472" s="36">
        <v>8500</v>
      </c>
      <c r="J1472" s="37">
        <f t="shared" si="10"/>
        <v>4250</v>
      </c>
      <c r="K1472" s="37">
        <f t="shared" si="11"/>
        <v>2125</v>
      </c>
      <c r="L1472" s="38">
        <v>0.5</v>
      </c>
      <c r="N1472" s="44"/>
      <c r="O1472" s="45"/>
      <c r="P1472" s="39"/>
      <c r="Q1472" s="41"/>
    </row>
    <row r="1473" spans="1:17" ht="15.75" customHeight="1">
      <c r="A1473" s="33" t="s">
        <v>14</v>
      </c>
      <c r="B1473" s="33">
        <v>1185732</v>
      </c>
      <c r="C1473" s="34">
        <v>44359</v>
      </c>
      <c r="D1473" s="33" t="s">
        <v>15</v>
      </c>
      <c r="E1473" s="33" t="s">
        <v>16</v>
      </c>
      <c r="F1473" s="33" t="s">
        <v>66</v>
      </c>
      <c r="G1473" s="33" t="s">
        <v>18</v>
      </c>
      <c r="H1473" s="35">
        <v>0.45000000000000007</v>
      </c>
      <c r="I1473" s="36">
        <v>6000</v>
      </c>
      <c r="J1473" s="37">
        <f t="shared" si="10"/>
        <v>2700.0000000000005</v>
      </c>
      <c r="K1473" s="37">
        <f t="shared" si="11"/>
        <v>810.00000000000011</v>
      </c>
      <c r="L1473" s="38">
        <v>0.3</v>
      </c>
      <c r="N1473" s="44"/>
      <c r="O1473" s="45"/>
      <c r="P1473" s="39"/>
      <c r="Q1473" s="41"/>
    </row>
    <row r="1474" spans="1:17" ht="15.75" customHeight="1">
      <c r="A1474" s="33" t="s">
        <v>14</v>
      </c>
      <c r="B1474" s="33">
        <v>1185732</v>
      </c>
      <c r="C1474" s="34">
        <v>44359</v>
      </c>
      <c r="D1474" s="33" t="s">
        <v>15</v>
      </c>
      <c r="E1474" s="33" t="s">
        <v>16</v>
      </c>
      <c r="F1474" s="33" t="s">
        <v>66</v>
      </c>
      <c r="G1474" s="33" t="s">
        <v>19</v>
      </c>
      <c r="H1474" s="35">
        <v>0.4</v>
      </c>
      <c r="I1474" s="36">
        <v>5250</v>
      </c>
      <c r="J1474" s="37">
        <f t="shared" si="10"/>
        <v>2100</v>
      </c>
      <c r="K1474" s="37">
        <f t="shared" si="11"/>
        <v>735</v>
      </c>
      <c r="L1474" s="38">
        <v>0.35</v>
      </c>
      <c r="N1474" s="44"/>
      <c r="O1474" s="45"/>
      <c r="P1474" s="39"/>
      <c r="Q1474" s="41"/>
    </row>
    <row r="1475" spans="1:17" ht="15.75" customHeight="1">
      <c r="A1475" s="33" t="s">
        <v>14</v>
      </c>
      <c r="B1475" s="33">
        <v>1185732</v>
      </c>
      <c r="C1475" s="34">
        <v>44359</v>
      </c>
      <c r="D1475" s="33" t="s">
        <v>15</v>
      </c>
      <c r="E1475" s="33" t="s">
        <v>16</v>
      </c>
      <c r="F1475" s="33" t="s">
        <v>66</v>
      </c>
      <c r="G1475" s="33" t="s">
        <v>20</v>
      </c>
      <c r="H1475" s="35">
        <v>0.4</v>
      </c>
      <c r="I1475" s="36">
        <v>5000</v>
      </c>
      <c r="J1475" s="37">
        <f t="shared" si="10"/>
        <v>2000</v>
      </c>
      <c r="K1475" s="37">
        <f t="shared" si="11"/>
        <v>700</v>
      </c>
      <c r="L1475" s="38">
        <v>0.35</v>
      </c>
      <c r="N1475" s="44"/>
      <c r="O1475" s="45"/>
      <c r="P1475" s="39"/>
      <c r="Q1475" s="41"/>
    </row>
    <row r="1476" spans="1:17" ht="15.75" customHeight="1">
      <c r="A1476" s="33" t="s">
        <v>14</v>
      </c>
      <c r="B1476" s="33">
        <v>1185732</v>
      </c>
      <c r="C1476" s="34">
        <v>44359</v>
      </c>
      <c r="D1476" s="33" t="s">
        <v>15</v>
      </c>
      <c r="E1476" s="33" t="s">
        <v>16</v>
      </c>
      <c r="F1476" s="33" t="s">
        <v>66</v>
      </c>
      <c r="G1476" s="33" t="s">
        <v>21</v>
      </c>
      <c r="H1476" s="35">
        <v>0.5</v>
      </c>
      <c r="I1476" s="36">
        <v>5000</v>
      </c>
      <c r="J1476" s="37">
        <f t="shared" si="10"/>
        <v>2500</v>
      </c>
      <c r="K1476" s="37">
        <f t="shared" si="11"/>
        <v>750</v>
      </c>
      <c r="L1476" s="38">
        <v>0.3</v>
      </c>
      <c r="N1476" s="44"/>
      <c r="O1476" s="45"/>
      <c r="P1476" s="39"/>
      <c r="Q1476" s="41"/>
    </row>
    <row r="1477" spans="1:17" ht="15.75" customHeight="1">
      <c r="A1477" s="33" t="s">
        <v>14</v>
      </c>
      <c r="B1477" s="33">
        <v>1185732</v>
      </c>
      <c r="C1477" s="34">
        <v>44359</v>
      </c>
      <c r="D1477" s="33" t="s">
        <v>15</v>
      </c>
      <c r="E1477" s="33" t="s">
        <v>16</v>
      </c>
      <c r="F1477" s="33" t="s">
        <v>66</v>
      </c>
      <c r="G1477" s="33" t="s">
        <v>22</v>
      </c>
      <c r="H1477" s="35">
        <v>0.55000000000000004</v>
      </c>
      <c r="I1477" s="36">
        <v>6500</v>
      </c>
      <c r="J1477" s="37">
        <f t="shared" si="10"/>
        <v>3575.0000000000005</v>
      </c>
      <c r="K1477" s="37">
        <f t="shared" si="11"/>
        <v>893.75000000000011</v>
      </c>
      <c r="L1477" s="38">
        <v>0.25</v>
      </c>
      <c r="N1477" s="44"/>
      <c r="O1477" s="45"/>
      <c r="P1477" s="39"/>
      <c r="Q1477" s="41"/>
    </row>
    <row r="1478" spans="1:17" ht="15.75" customHeight="1">
      <c r="A1478" s="33" t="s">
        <v>14</v>
      </c>
      <c r="B1478" s="33">
        <v>1185732</v>
      </c>
      <c r="C1478" s="34">
        <v>44387</v>
      </c>
      <c r="D1478" s="33" t="s">
        <v>15</v>
      </c>
      <c r="E1478" s="33" t="s">
        <v>16</v>
      </c>
      <c r="F1478" s="33" t="s">
        <v>66</v>
      </c>
      <c r="G1478" s="33" t="s">
        <v>17</v>
      </c>
      <c r="H1478" s="35">
        <v>0.5</v>
      </c>
      <c r="I1478" s="36">
        <v>8750</v>
      </c>
      <c r="J1478" s="37">
        <f t="shared" si="10"/>
        <v>4375</v>
      </c>
      <c r="K1478" s="37">
        <f t="shared" si="11"/>
        <v>2187.5</v>
      </c>
      <c r="L1478" s="38">
        <v>0.5</v>
      </c>
      <c r="N1478" s="44"/>
      <c r="O1478" s="45"/>
      <c r="P1478" s="39"/>
      <c r="Q1478" s="41"/>
    </row>
    <row r="1479" spans="1:17" ht="15.75" customHeight="1">
      <c r="A1479" s="33" t="s">
        <v>14</v>
      </c>
      <c r="B1479" s="33">
        <v>1185732</v>
      </c>
      <c r="C1479" s="34">
        <v>44387</v>
      </c>
      <c r="D1479" s="33" t="s">
        <v>15</v>
      </c>
      <c r="E1479" s="33" t="s">
        <v>16</v>
      </c>
      <c r="F1479" s="33" t="s">
        <v>66</v>
      </c>
      <c r="G1479" s="33" t="s">
        <v>18</v>
      </c>
      <c r="H1479" s="35">
        <v>0.45000000000000007</v>
      </c>
      <c r="I1479" s="36">
        <v>6250</v>
      </c>
      <c r="J1479" s="37">
        <f t="shared" si="10"/>
        <v>2812.5000000000005</v>
      </c>
      <c r="K1479" s="37">
        <f t="shared" si="11"/>
        <v>843.75000000000011</v>
      </c>
      <c r="L1479" s="38">
        <v>0.3</v>
      </c>
      <c r="N1479" s="44"/>
      <c r="O1479" s="45"/>
      <c r="P1479" s="39"/>
      <c r="Q1479" s="41"/>
    </row>
    <row r="1480" spans="1:17" ht="15.75" customHeight="1">
      <c r="A1480" s="33" t="s">
        <v>14</v>
      </c>
      <c r="B1480" s="33">
        <v>1185732</v>
      </c>
      <c r="C1480" s="34">
        <v>44387</v>
      </c>
      <c r="D1480" s="33" t="s">
        <v>15</v>
      </c>
      <c r="E1480" s="33" t="s">
        <v>16</v>
      </c>
      <c r="F1480" s="33" t="s">
        <v>66</v>
      </c>
      <c r="G1480" s="33" t="s">
        <v>19</v>
      </c>
      <c r="H1480" s="35">
        <v>0.4</v>
      </c>
      <c r="I1480" s="36">
        <v>5500</v>
      </c>
      <c r="J1480" s="37">
        <f t="shared" si="10"/>
        <v>2200</v>
      </c>
      <c r="K1480" s="37">
        <f t="shared" si="11"/>
        <v>770</v>
      </c>
      <c r="L1480" s="38">
        <v>0.35</v>
      </c>
      <c r="N1480" s="44"/>
      <c r="O1480" s="45"/>
      <c r="P1480" s="39"/>
      <c r="Q1480" s="41"/>
    </row>
    <row r="1481" spans="1:17" ht="15.75" customHeight="1">
      <c r="A1481" s="33" t="s">
        <v>14</v>
      </c>
      <c r="B1481" s="33">
        <v>1185732</v>
      </c>
      <c r="C1481" s="34">
        <v>44387</v>
      </c>
      <c r="D1481" s="33" t="s">
        <v>15</v>
      </c>
      <c r="E1481" s="33" t="s">
        <v>16</v>
      </c>
      <c r="F1481" s="33" t="s">
        <v>66</v>
      </c>
      <c r="G1481" s="33" t="s">
        <v>20</v>
      </c>
      <c r="H1481" s="35">
        <v>0.4</v>
      </c>
      <c r="I1481" s="36">
        <v>5000</v>
      </c>
      <c r="J1481" s="37">
        <f t="shared" si="10"/>
        <v>2000</v>
      </c>
      <c r="K1481" s="37">
        <f t="shared" si="11"/>
        <v>700</v>
      </c>
      <c r="L1481" s="38">
        <v>0.35</v>
      </c>
      <c r="N1481" s="44"/>
      <c r="O1481" s="45"/>
      <c r="P1481" s="39"/>
      <c r="Q1481" s="41"/>
    </row>
    <row r="1482" spans="1:17" ht="15.75" customHeight="1">
      <c r="A1482" s="33" t="s">
        <v>14</v>
      </c>
      <c r="B1482" s="33">
        <v>1185732</v>
      </c>
      <c r="C1482" s="34">
        <v>44387</v>
      </c>
      <c r="D1482" s="33" t="s">
        <v>15</v>
      </c>
      <c r="E1482" s="33" t="s">
        <v>16</v>
      </c>
      <c r="F1482" s="33" t="s">
        <v>66</v>
      </c>
      <c r="G1482" s="33" t="s">
        <v>21</v>
      </c>
      <c r="H1482" s="35">
        <v>0.5</v>
      </c>
      <c r="I1482" s="36">
        <v>5250</v>
      </c>
      <c r="J1482" s="37">
        <f t="shared" si="10"/>
        <v>2625</v>
      </c>
      <c r="K1482" s="37">
        <f t="shared" si="11"/>
        <v>787.5</v>
      </c>
      <c r="L1482" s="38">
        <v>0.3</v>
      </c>
      <c r="N1482" s="44"/>
      <c r="O1482" s="45"/>
      <c r="P1482" s="39"/>
      <c r="Q1482" s="41"/>
    </row>
    <row r="1483" spans="1:17" ht="15.75" customHeight="1">
      <c r="A1483" s="33" t="s">
        <v>14</v>
      </c>
      <c r="B1483" s="33">
        <v>1185732</v>
      </c>
      <c r="C1483" s="34">
        <v>44387</v>
      </c>
      <c r="D1483" s="33" t="s">
        <v>15</v>
      </c>
      <c r="E1483" s="33" t="s">
        <v>16</v>
      </c>
      <c r="F1483" s="33" t="s">
        <v>66</v>
      </c>
      <c r="G1483" s="33" t="s">
        <v>22</v>
      </c>
      <c r="H1483" s="35">
        <v>0.55000000000000004</v>
      </c>
      <c r="I1483" s="36">
        <v>7000</v>
      </c>
      <c r="J1483" s="37">
        <f t="shared" si="10"/>
        <v>3850.0000000000005</v>
      </c>
      <c r="K1483" s="37">
        <f t="shared" si="11"/>
        <v>962.50000000000011</v>
      </c>
      <c r="L1483" s="38">
        <v>0.25</v>
      </c>
      <c r="N1483" s="44"/>
      <c r="O1483" s="45"/>
      <c r="P1483" s="39"/>
      <c r="Q1483" s="41"/>
    </row>
    <row r="1484" spans="1:17" ht="15.75" customHeight="1">
      <c r="A1484" s="33" t="s">
        <v>14</v>
      </c>
      <c r="B1484" s="33">
        <v>1185732</v>
      </c>
      <c r="C1484" s="34">
        <v>44419</v>
      </c>
      <c r="D1484" s="33" t="s">
        <v>15</v>
      </c>
      <c r="E1484" s="33" t="s">
        <v>16</v>
      </c>
      <c r="F1484" s="33" t="s">
        <v>66</v>
      </c>
      <c r="G1484" s="33" t="s">
        <v>17</v>
      </c>
      <c r="H1484" s="35">
        <v>0.5</v>
      </c>
      <c r="I1484" s="36">
        <v>8500</v>
      </c>
      <c r="J1484" s="37">
        <f t="shared" si="10"/>
        <v>4250</v>
      </c>
      <c r="K1484" s="37">
        <f t="shared" si="11"/>
        <v>2125</v>
      </c>
      <c r="L1484" s="38">
        <v>0.5</v>
      </c>
      <c r="N1484" s="44"/>
      <c r="O1484" s="45"/>
      <c r="P1484" s="39"/>
      <c r="Q1484" s="41"/>
    </row>
    <row r="1485" spans="1:17" ht="15.75" customHeight="1">
      <c r="A1485" s="33" t="s">
        <v>14</v>
      </c>
      <c r="B1485" s="33">
        <v>1185732</v>
      </c>
      <c r="C1485" s="34">
        <v>44419</v>
      </c>
      <c r="D1485" s="33" t="s">
        <v>15</v>
      </c>
      <c r="E1485" s="33" t="s">
        <v>16</v>
      </c>
      <c r="F1485" s="33" t="s">
        <v>66</v>
      </c>
      <c r="G1485" s="33" t="s">
        <v>18</v>
      </c>
      <c r="H1485" s="35">
        <v>0.45000000000000007</v>
      </c>
      <c r="I1485" s="36">
        <v>6250</v>
      </c>
      <c r="J1485" s="37">
        <f t="shared" si="10"/>
        <v>2812.5000000000005</v>
      </c>
      <c r="K1485" s="37">
        <f t="shared" si="11"/>
        <v>843.75000000000011</v>
      </c>
      <c r="L1485" s="38">
        <v>0.3</v>
      </c>
      <c r="N1485" s="44"/>
      <c r="O1485" s="45"/>
      <c r="P1485" s="39"/>
      <c r="Q1485" s="41"/>
    </row>
    <row r="1486" spans="1:17" ht="15.75" customHeight="1">
      <c r="A1486" s="33" t="s">
        <v>14</v>
      </c>
      <c r="B1486" s="33">
        <v>1185732</v>
      </c>
      <c r="C1486" s="34">
        <v>44419</v>
      </c>
      <c r="D1486" s="33" t="s">
        <v>15</v>
      </c>
      <c r="E1486" s="33" t="s">
        <v>16</v>
      </c>
      <c r="F1486" s="33" t="s">
        <v>66</v>
      </c>
      <c r="G1486" s="33" t="s">
        <v>19</v>
      </c>
      <c r="H1486" s="35">
        <v>0.4</v>
      </c>
      <c r="I1486" s="36">
        <v>5500</v>
      </c>
      <c r="J1486" s="37">
        <f t="shared" si="10"/>
        <v>2200</v>
      </c>
      <c r="K1486" s="37">
        <f t="shared" si="11"/>
        <v>770</v>
      </c>
      <c r="L1486" s="38">
        <v>0.35</v>
      </c>
      <c r="N1486" s="44"/>
      <c r="O1486" s="45"/>
      <c r="P1486" s="39"/>
      <c r="Q1486" s="41"/>
    </row>
    <row r="1487" spans="1:17" ht="15.75" customHeight="1">
      <c r="A1487" s="33" t="s">
        <v>14</v>
      </c>
      <c r="B1487" s="33">
        <v>1185732</v>
      </c>
      <c r="C1487" s="34">
        <v>44419</v>
      </c>
      <c r="D1487" s="33" t="s">
        <v>15</v>
      </c>
      <c r="E1487" s="33" t="s">
        <v>16</v>
      </c>
      <c r="F1487" s="33" t="s">
        <v>66</v>
      </c>
      <c r="G1487" s="33" t="s">
        <v>20</v>
      </c>
      <c r="H1487" s="35">
        <v>0.4</v>
      </c>
      <c r="I1487" s="36">
        <v>5250</v>
      </c>
      <c r="J1487" s="37">
        <f t="shared" si="10"/>
        <v>2100</v>
      </c>
      <c r="K1487" s="37">
        <f t="shared" si="11"/>
        <v>735</v>
      </c>
      <c r="L1487" s="38">
        <v>0.35</v>
      </c>
      <c r="N1487" s="44"/>
      <c r="O1487" s="45"/>
      <c r="P1487" s="39"/>
      <c r="Q1487" s="41"/>
    </row>
    <row r="1488" spans="1:17" ht="15.75" customHeight="1">
      <c r="A1488" s="33" t="s">
        <v>14</v>
      </c>
      <c r="B1488" s="33">
        <v>1185732</v>
      </c>
      <c r="C1488" s="34">
        <v>44419</v>
      </c>
      <c r="D1488" s="33" t="s">
        <v>15</v>
      </c>
      <c r="E1488" s="33" t="s">
        <v>16</v>
      </c>
      <c r="F1488" s="33" t="s">
        <v>66</v>
      </c>
      <c r="G1488" s="33" t="s">
        <v>21</v>
      </c>
      <c r="H1488" s="35">
        <v>0.5</v>
      </c>
      <c r="I1488" s="36">
        <v>5000</v>
      </c>
      <c r="J1488" s="37">
        <f t="shared" si="10"/>
        <v>2500</v>
      </c>
      <c r="K1488" s="37">
        <f t="shared" si="11"/>
        <v>750</v>
      </c>
      <c r="L1488" s="38">
        <v>0.3</v>
      </c>
      <c r="N1488" s="44"/>
      <c r="O1488" s="45"/>
      <c r="P1488" s="39"/>
      <c r="Q1488" s="41"/>
    </row>
    <row r="1489" spans="1:17" ht="15.75" customHeight="1">
      <c r="A1489" s="33" t="s">
        <v>14</v>
      </c>
      <c r="B1489" s="33">
        <v>1185732</v>
      </c>
      <c r="C1489" s="34">
        <v>44419</v>
      </c>
      <c r="D1489" s="33" t="s">
        <v>15</v>
      </c>
      <c r="E1489" s="33" t="s">
        <v>16</v>
      </c>
      <c r="F1489" s="33" t="s">
        <v>66</v>
      </c>
      <c r="G1489" s="33" t="s">
        <v>22</v>
      </c>
      <c r="H1489" s="35">
        <v>0.55000000000000004</v>
      </c>
      <c r="I1489" s="36">
        <v>6750</v>
      </c>
      <c r="J1489" s="37">
        <f t="shared" si="10"/>
        <v>3712.5000000000005</v>
      </c>
      <c r="K1489" s="37">
        <f t="shared" si="11"/>
        <v>928.12500000000011</v>
      </c>
      <c r="L1489" s="38">
        <v>0.25</v>
      </c>
      <c r="N1489" s="44"/>
      <c r="O1489" s="45"/>
      <c r="P1489" s="39"/>
      <c r="Q1489" s="41"/>
    </row>
    <row r="1490" spans="1:17" ht="15.75" customHeight="1">
      <c r="A1490" s="33" t="s">
        <v>14</v>
      </c>
      <c r="B1490" s="33">
        <v>1185732</v>
      </c>
      <c r="C1490" s="34">
        <v>44449</v>
      </c>
      <c r="D1490" s="33" t="s">
        <v>15</v>
      </c>
      <c r="E1490" s="33" t="s">
        <v>16</v>
      </c>
      <c r="F1490" s="33" t="s">
        <v>66</v>
      </c>
      <c r="G1490" s="33" t="s">
        <v>17</v>
      </c>
      <c r="H1490" s="35">
        <v>0.5</v>
      </c>
      <c r="I1490" s="36">
        <v>8000</v>
      </c>
      <c r="J1490" s="37">
        <f t="shared" si="10"/>
        <v>4000</v>
      </c>
      <c r="K1490" s="37">
        <f t="shared" si="11"/>
        <v>2000</v>
      </c>
      <c r="L1490" s="38">
        <v>0.5</v>
      </c>
      <c r="N1490" s="44"/>
      <c r="O1490" s="45"/>
      <c r="P1490" s="39"/>
      <c r="Q1490" s="41"/>
    </row>
    <row r="1491" spans="1:17" ht="15.75" customHeight="1">
      <c r="A1491" s="33" t="s">
        <v>14</v>
      </c>
      <c r="B1491" s="33">
        <v>1185732</v>
      </c>
      <c r="C1491" s="34">
        <v>44449</v>
      </c>
      <c r="D1491" s="33" t="s">
        <v>15</v>
      </c>
      <c r="E1491" s="33" t="s">
        <v>16</v>
      </c>
      <c r="F1491" s="33" t="s">
        <v>66</v>
      </c>
      <c r="G1491" s="33" t="s">
        <v>18</v>
      </c>
      <c r="H1491" s="35">
        <v>0.45000000000000007</v>
      </c>
      <c r="I1491" s="36">
        <v>6000</v>
      </c>
      <c r="J1491" s="37">
        <f t="shared" si="10"/>
        <v>2700.0000000000005</v>
      </c>
      <c r="K1491" s="37">
        <f t="shared" si="11"/>
        <v>810.00000000000011</v>
      </c>
      <c r="L1491" s="38">
        <v>0.3</v>
      </c>
      <c r="N1491" s="44"/>
      <c r="O1491" s="45"/>
      <c r="P1491" s="39"/>
      <c r="Q1491" s="41"/>
    </row>
    <row r="1492" spans="1:17" ht="15.75" customHeight="1">
      <c r="A1492" s="33" t="s">
        <v>14</v>
      </c>
      <c r="B1492" s="33">
        <v>1185732</v>
      </c>
      <c r="C1492" s="34">
        <v>44449</v>
      </c>
      <c r="D1492" s="33" t="s">
        <v>15</v>
      </c>
      <c r="E1492" s="33" t="s">
        <v>16</v>
      </c>
      <c r="F1492" s="33" t="s">
        <v>66</v>
      </c>
      <c r="G1492" s="33" t="s">
        <v>19</v>
      </c>
      <c r="H1492" s="35">
        <v>0.4</v>
      </c>
      <c r="I1492" s="36">
        <v>5250</v>
      </c>
      <c r="J1492" s="37">
        <f t="shared" si="10"/>
        <v>2100</v>
      </c>
      <c r="K1492" s="37">
        <f t="shared" si="11"/>
        <v>735</v>
      </c>
      <c r="L1492" s="38">
        <v>0.35</v>
      </c>
      <c r="N1492" s="44"/>
      <c r="O1492" s="45"/>
      <c r="P1492" s="39"/>
      <c r="Q1492" s="41"/>
    </row>
    <row r="1493" spans="1:17" ht="15.75" customHeight="1">
      <c r="A1493" s="33" t="s">
        <v>14</v>
      </c>
      <c r="B1493" s="33">
        <v>1185732</v>
      </c>
      <c r="C1493" s="34">
        <v>44449</v>
      </c>
      <c r="D1493" s="33" t="s">
        <v>15</v>
      </c>
      <c r="E1493" s="33" t="s">
        <v>16</v>
      </c>
      <c r="F1493" s="33" t="s">
        <v>66</v>
      </c>
      <c r="G1493" s="33" t="s">
        <v>20</v>
      </c>
      <c r="H1493" s="35">
        <v>0.4</v>
      </c>
      <c r="I1493" s="36">
        <v>5000</v>
      </c>
      <c r="J1493" s="37">
        <f t="shared" si="10"/>
        <v>2000</v>
      </c>
      <c r="K1493" s="37">
        <f t="shared" si="11"/>
        <v>700</v>
      </c>
      <c r="L1493" s="38">
        <v>0.35</v>
      </c>
      <c r="N1493" s="44"/>
      <c r="O1493" s="45"/>
      <c r="P1493" s="39"/>
      <c r="Q1493" s="41"/>
    </row>
    <row r="1494" spans="1:17" ht="15.75" customHeight="1">
      <c r="A1494" s="33" t="s">
        <v>14</v>
      </c>
      <c r="B1494" s="33">
        <v>1185732</v>
      </c>
      <c r="C1494" s="34">
        <v>44449</v>
      </c>
      <c r="D1494" s="33" t="s">
        <v>15</v>
      </c>
      <c r="E1494" s="33" t="s">
        <v>16</v>
      </c>
      <c r="F1494" s="33" t="s">
        <v>66</v>
      </c>
      <c r="G1494" s="33" t="s">
        <v>21</v>
      </c>
      <c r="H1494" s="35">
        <v>0.5</v>
      </c>
      <c r="I1494" s="36">
        <v>5000</v>
      </c>
      <c r="J1494" s="37">
        <f t="shared" si="10"/>
        <v>2500</v>
      </c>
      <c r="K1494" s="37">
        <f t="shared" si="11"/>
        <v>750</v>
      </c>
      <c r="L1494" s="38">
        <v>0.3</v>
      </c>
      <c r="N1494" s="44"/>
      <c r="O1494" s="45"/>
      <c r="P1494" s="39"/>
      <c r="Q1494" s="41"/>
    </row>
    <row r="1495" spans="1:17" ht="15.75" customHeight="1">
      <c r="A1495" s="33" t="s">
        <v>14</v>
      </c>
      <c r="B1495" s="33">
        <v>1185732</v>
      </c>
      <c r="C1495" s="34">
        <v>44449</v>
      </c>
      <c r="D1495" s="33" t="s">
        <v>15</v>
      </c>
      <c r="E1495" s="33" t="s">
        <v>16</v>
      </c>
      <c r="F1495" s="33" t="s">
        <v>66</v>
      </c>
      <c r="G1495" s="33" t="s">
        <v>22</v>
      </c>
      <c r="H1495" s="35">
        <v>0.55000000000000004</v>
      </c>
      <c r="I1495" s="36">
        <v>6000</v>
      </c>
      <c r="J1495" s="37">
        <f t="shared" si="10"/>
        <v>3300.0000000000005</v>
      </c>
      <c r="K1495" s="37">
        <f t="shared" si="11"/>
        <v>825.00000000000011</v>
      </c>
      <c r="L1495" s="38">
        <v>0.25</v>
      </c>
      <c r="N1495" s="44"/>
      <c r="O1495" s="45"/>
      <c r="P1495" s="39"/>
      <c r="Q1495" s="41"/>
    </row>
    <row r="1496" spans="1:17" ht="15.75" customHeight="1">
      <c r="A1496" s="33" t="s">
        <v>14</v>
      </c>
      <c r="B1496" s="33">
        <v>1185732</v>
      </c>
      <c r="C1496" s="34">
        <v>44481</v>
      </c>
      <c r="D1496" s="33" t="s">
        <v>15</v>
      </c>
      <c r="E1496" s="33" t="s">
        <v>16</v>
      </c>
      <c r="F1496" s="33" t="s">
        <v>66</v>
      </c>
      <c r="G1496" s="33" t="s">
        <v>17</v>
      </c>
      <c r="H1496" s="35">
        <v>0.55000000000000004</v>
      </c>
      <c r="I1496" s="36">
        <v>7750</v>
      </c>
      <c r="J1496" s="37">
        <f t="shared" si="10"/>
        <v>4262.5</v>
      </c>
      <c r="K1496" s="37">
        <f t="shared" si="11"/>
        <v>2131.25</v>
      </c>
      <c r="L1496" s="38">
        <v>0.5</v>
      </c>
      <c r="N1496" s="44"/>
      <c r="O1496" s="45"/>
      <c r="P1496" s="39"/>
      <c r="Q1496" s="41"/>
    </row>
    <row r="1497" spans="1:17" ht="15.75" customHeight="1">
      <c r="A1497" s="33" t="s">
        <v>14</v>
      </c>
      <c r="B1497" s="33">
        <v>1185732</v>
      </c>
      <c r="C1497" s="34">
        <v>44481</v>
      </c>
      <c r="D1497" s="33" t="s">
        <v>15</v>
      </c>
      <c r="E1497" s="33" t="s">
        <v>16</v>
      </c>
      <c r="F1497" s="33" t="s">
        <v>66</v>
      </c>
      <c r="G1497" s="33" t="s">
        <v>18</v>
      </c>
      <c r="H1497" s="35">
        <v>0.45000000000000007</v>
      </c>
      <c r="I1497" s="36">
        <v>6000</v>
      </c>
      <c r="J1497" s="37">
        <f t="shared" si="10"/>
        <v>2700.0000000000005</v>
      </c>
      <c r="K1497" s="37">
        <f t="shared" si="11"/>
        <v>810.00000000000011</v>
      </c>
      <c r="L1497" s="38">
        <v>0.3</v>
      </c>
      <c r="N1497" s="44"/>
      <c r="O1497" s="45"/>
      <c r="P1497" s="39"/>
      <c r="Q1497" s="41"/>
    </row>
    <row r="1498" spans="1:17" ht="15.75" customHeight="1">
      <c r="A1498" s="33" t="s">
        <v>14</v>
      </c>
      <c r="B1498" s="33">
        <v>1185732</v>
      </c>
      <c r="C1498" s="34">
        <v>44481</v>
      </c>
      <c r="D1498" s="33" t="s">
        <v>15</v>
      </c>
      <c r="E1498" s="33" t="s">
        <v>16</v>
      </c>
      <c r="F1498" s="33" t="s">
        <v>66</v>
      </c>
      <c r="G1498" s="33" t="s">
        <v>19</v>
      </c>
      <c r="H1498" s="35">
        <v>0.45000000000000007</v>
      </c>
      <c r="I1498" s="36">
        <v>5000</v>
      </c>
      <c r="J1498" s="37">
        <f t="shared" si="10"/>
        <v>2250.0000000000005</v>
      </c>
      <c r="K1498" s="37">
        <f t="shared" si="11"/>
        <v>787.50000000000011</v>
      </c>
      <c r="L1498" s="38">
        <v>0.35</v>
      </c>
      <c r="N1498" s="44"/>
      <c r="O1498" s="45"/>
      <c r="P1498" s="39"/>
      <c r="Q1498" s="41"/>
    </row>
    <row r="1499" spans="1:17" ht="15.75" customHeight="1">
      <c r="A1499" s="33" t="s">
        <v>14</v>
      </c>
      <c r="B1499" s="33">
        <v>1185732</v>
      </c>
      <c r="C1499" s="34">
        <v>44481</v>
      </c>
      <c r="D1499" s="33" t="s">
        <v>15</v>
      </c>
      <c r="E1499" s="33" t="s">
        <v>16</v>
      </c>
      <c r="F1499" s="33" t="s">
        <v>66</v>
      </c>
      <c r="G1499" s="33" t="s">
        <v>20</v>
      </c>
      <c r="H1499" s="35">
        <v>0.45000000000000007</v>
      </c>
      <c r="I1499" s="36">
        <v>4750</v>
      </c>
      <c r="J1499" s="37">
        <f t="shared" si="10"/>
        <v>2137.5000000000005</v>
      </c>
      <c r="K1499" s="37">
        <f t="shared" si="11"/>
        <v>748.12500000000011</v>
      </c>
      <c r="L1499" s="38">
        <v>0.35</v>
      </c>
      <c r="N1499" s="44"/>
      <c r="O1499" s="45"/>
      <c r="P1499" s="39"/>
      <c r="Q1499" s="41"/>
    </row>
    <row r="1500" spans="1:17" ht="15.75" customHeight="1">
      <c r="A1500" s="33" t="s">
        <v>14</v>
      </c>
      <c r="B1500" s="33">
        <v>1185732</v>
      </c>
      <c r="C1500" s="34">
        <v>44481</v>
      </c>
      <c r="D1500" s="33" t="s">
        <v>15</v>
      </c>
      <c r="E1500" s="33" t="s">
        <v>16</v>
      </c>
      <c r="F1500" s="33" t="s">
        <v>66</v>
      </c>
      <c r="G1500" s="33" t="s">
        <v>21</v>
      </c>
      <c r="H1500" s="35">
        <v>0.55000000000000004</v>
      </c>
      <c r="I1500" s="36">
        <v>4750</v>
      </c>
      <c r="J1500" s="37">
        <f t="shared" si="10"/>
        <v>2612.5</v>
      </c>
      <c r="K1500" s="37">
        <f t="shared" si="11"/>
        <v>783.75</v>
      </c>
      <c r="L1500" s="38">
        <v>0.3</v>
      </c>
      <c r="N1500" s="44"/>
      <c r="O1500" s="45"/>
      <c r="P1500" s="39"/>
      <c r="Q1500" s="41"/>
    </row>
    <row r="1501" spans="1:17" ht="15.75" customHeight="1">
      <c r="A1501" s="33" t="s">
        <v>14</v>
      </c>
      <c r="B1501" s="33">
        <v>1185732</v>
      </c>
      <c r="C1501" s="34">
        <v>44481</v>
      </c>
      <c r="D1501" s="33" t="s">
        <v>15</v>
      </c>
      <c r="E1501" s="33" t="s">
        <v>16</v>
      </c>
      <c r="F1501" s="33" t="s">
        <v>66</v>
      </c>
      <c r="G1501" s="33" t="s">
        <v>22</v>
      </c>
      <c r="H1501" s="35">
        <v>0.6</v>
      </c>
      <c r="I1501" s="36">
        <v>6000</v>
      </c>
      <c r="J1501" s="37">
        <f t="shared" si="10"/>
        <v>3600</v>
      </c>
      <c r="K1501" s="37">
        <f t="shared" si="11"/>
        <v>900</v>
      </c>
      <c r="L1501" s="38">
        <v>0.25</v>
      </c>
      <c r="N1501" s="44"/>
      <c r="O1501" s="45"/>
      <c r="P1501" s="39"/>
      <c r="Q1501" s="41"/>
    </row>
    <row r="1502" spans="1:17" ht="15.75" customHeight="1">
      <c r="A1502" s="33" t="s">
        <v>14</v>
      </c>
      <c r="B1502" s="33">
        <v>1185732</v>
      </c>
      <c r="C1502" s="34">
        <v>44511</v>
      </c>
      <c r="D1502" s="33" t="s">
        <v>15</v>
      </c>
      <c r="E1502" s="33" t="s">
        <v>16</v>
      </c>
      <c r="F1502" s="33" t="s">
        <v>66</v>
      </c>
      <c r="G1502" s="33" t="s">
        <v>17</v>
      </c>
      <c r="H1502" s="35">
        <v>0.55000000000000004</v>
      </c>
      <c r="I1502" s="36">
        <v>7500</v>
      </c>
      <c r="J1502" s="37">
        <f t="shared" si="10"/>
        <v>4125</v>
      </c>
      <c r="K1502" s="37">
        <f t="shared" si="11"/>
        <v>2062.5</v>
      </c>
      <c r="L1502" s="38">
        <v>0.5</v>
      </c>
      <c r="N1502" s="44"/>
      <c r="O1502" s="45"/>
      <c r="P1502" s="39"/>
      <c r="Q1502" s="41"/>
    </row>
    <row r="1503" spans="1:17" ht="15.75" customHeight="1">
      <c r="A1503" s="33" t="s">
        <v>14</v>
      </c>
      <c r="B1503" s="33">
        <v>1185732</v>
      </c>
      <c r="C1503" s="34">
        <v>44511</v>
      </c>
      <c r="D1503" s="33" t="s">
        <v>15</v>
      </c>
      <c r="E1503" s="33" t="s">
        <v>16</v>
      </c>
      <c r="F1503" s="33" t="s">
        <v>66</v>
      </c>
      <c r="G1503" s="33" t="s">
        <v>18</v>
      </c>
      <c r="H1503" s="35">
        <v>0.45000000000000007</v>
      </c>
      <c r="I1503" s="36">
        <v>5750</v>
      </c>
      <c r="J1503" s="37">
        <f t="shared" si="10"/>
        <v>2587.5000000000005</v>
      </c>
      <c r="K1503" s="37">
        <f t="shared" si="11"/>
        <v>776.25000000000011</v>
      </c>
      <c r="L1503" s="38">
        <v>0.3</v>
      </c>
      <c r="N1503" s="44"/>
      <c r="O1503" s="45"/>
      <c r="P1503" s="39"/>
      <c r="Q1503" s="41"/>
    </row>
    <row r="1504" spans="1:17" ht="15.75" customHeight="1">
      <c r="A1504" s="33" t="s">
        <v>14</v>
      </c>
      <c r="B1504" s="33">
        <v>1185732</v>
      </c>
      <c r="C1504" s="34">
        <v>44511</v>
      </c>
      <c r="D1504" s="33" t="s">
        <v>15</v>
      </c>
      <c r="E1504" s="33" t="s">
        <v>16</v>
      </c>
      <c r="F1504" s="33" t="s">
        <v>66</v>
      </c>
      <c r="G1504" s="33" t="s">
        <v>19</v>
      </c>
      <c r="H1504" s="35">
        <v>0.45000000000000007</v>
      </c>
      <c r="I1504" s="36">
        <v>5200</v>
      </c>
      <c r="J1504" s="37">
        <f t="shared" si="10"/>
        <v>2340.0000000000005</v>
      </c>
      <c r="K1504" s="37">
        <f t="shared" si="11"/>
        <v>819.00000000000011</v>
      </c>
      <c r="L1504" s="38">
        <v>0.35</v>
      </c>
      <c r="N1504" s="44"/>
      <c r="O1504" s="45"/>
      <c r="P1504" s="39"/>
      <c r="Q1504" s="41"/>
    </row>
    <row r="1505" spans="1:17" ht="15.75" customHeight="1">
      <c r="A1505" s="33" t="s">
        <v>14</v>
      </c>
      <c r="B1505" s="33">
        <v>1185732</v>
      </c>
      <c r="C1505" s="34">
        <v>44511</v>
      </c>
      <c r="D1505" s="33" t="s">
        <v>15</v>
      </c>
      <c r="E1505" s="33" t="s">
        <v>16</v>
      </c>
      <c r="F1505" s="33" t="s">
        <v>66</v>
      </c>
      <c r="G1505" s="33" t="s">
        <v>20</v>
      </c>
      <c r="H1505" s="35">
        <v>0.45000000000000007</v>
      </c>
      <c r="I1505" s="36">
        <v>5000</v>
      </c>
      <c r="J1505" s="37">
        <f t="shared" si="10"/>
        <v>2250.0000000000005</v>
      </c>
      <c r="K1505" s="37">
        <f t="shared" si="11"/>
        <v>787.50000000000011</v>
      </c>
      <c r="L1505" s="38">
        <v>0.35</v>
      </c>
      <c r="N1505" s="44"/>
      <c r="O1505" s="45"/>
      <c r="P1505" s="39"/>
      <c r="Q1505" s="41"/>
    </row>
    <row r="1506" spans="1:17" ht="15.75" customHeight="1">
      <c r="A1506" s="33" t="s">
        <v>14</v>
      </c>
      <c r="B1506" s="33">
        <v>1185732</v>
      </c>
      <c r="C1506" s="34">
        <v>44511</v>
      </c>
      <c r="D1506" s="33" t="s">
        <v>15</v>
      </c>
      <c r="E1506" s="33" t="s">
        <v>16</v>
      </c>
      <c r="F1506" s="33" t="s">
        <v>66</v>
      </c>
      <c r="G1506" s="33" t="s">
        <v>21</v>
      </c>
      <c r="H1506" s="35">
        <v>0.55000000000000004</v>
      </c>
      <c r="I1506" s="36">
        <v>4750</v>
      </c>
      <c r="J1506" s="37">
        <f t="shared" si="10"/>
        <v>2612.5</v>
      </c>
      <c r="K1506" s="37">
        <f t="shared" si="11"/>
        <v>783.75</v>
      </c>
      <c r="L1506" s="38">
        <v>0.3</v>
      </c>
      <c r="N1506" s="44"/>
      <c r="O1506" s="45"/>
      <c r="P1506" s="39"/>
      <c r="Q1506" s="41"/>
    </row>
    <row r="1507" spans="1:17" ht="15.75" customHeight="1">
      <c r="A1507" s="33" t="s">
        <v>14</v>
      </c>
      <c r="B1507" s="33">
        <v>1185732</v>
      </c>
      <c r="C1507" s="34">
        <v>44511</v>
      </c>
      <c r="D1507" s="33" t="s">
        <v>15</v>
      </c>
      <c r="E1507" s="33" t="s">
        <v>16</v>
      </c>
      <c r="F1507" s="33" t="s">
        <v>66</v>
      </c>
      <c r="G1507" s="33" t="s">
        <v>22</v>
      </c>
      <c r="H1507" s="35">
        <v>0.6</v>
      </c>
      <c r="I1507" s="36">
        <v>5750</v>
      </c>
      <c r="J1507" s="37">
        <f t="shared" si="10"/>
        <v>3450</v>
      </c>
      <c r="K1507" s="37">
        <f t="shared" si="11"/>
        <v>862.5</v>
      </c>
      <c r="L1507" s="38">
        <v>0.25</v>
      </c>
      <c r="N1507" s="44"/>
      <c r="O1507" s="45"/>
      <c r="P1507" s="39"/>
      <c r="Q1507" s="41"/>
    </row>
    <row r="1508" spans="1:17" ht="15.75" customHeight="1">
      <c r="A1508" s="33" t="s">
        <v>14</v>
      </c>
      <c r="B1508" s="33">
        <v>1185732</v>
      </c>
      <c r="C1508" s="34">
        <v>44540</v>
      </c>
      <c r="D1508" s="33" t="s">
        <v>15</v>
      </c>
      <c r="E1508" s="33" t="s">
        <v>16</v>
      </c>
      <c r="F1508" s="33" t="s">
        <v>66</v>
      </c>
      <c r="G1508" s="33" t="s">
        <v>17</v>
      </c>
      <c r="H1508" s="35">
        <v>0.55000000000000004</v>
      </c>
      <c r="I1508" s="36">
        <v>8000</v>
      </c>
      <c r="J1508" s="37">
        <f t="shared" si="10"/>
        <v>4400</v>
      </c>
      <c r="K1508" s="37">
        <f t="shared" si="11"/>
        <v>2200</v>
      </c>
      <c r="L1508" s="38">
        <v>0.5</v>
      </c>
      <c r="N1508" s="44"/>
      <c r="O1508" s="45"/>
      <c r="P1508" s="39"/>
      <c r="Q1508" s="41"/>
    </row>
    <row r="1509" spans="1:17" ht="15.75" customHeight="1">
      <c r="A1509" s="33" t="s">
        <v>14</v>
      </c>
      <c r="B1509" s="33">
        <v>1185732</v>
      </c>
      <c r="C1509" s="34">
        <v>44540</v>
      </c>
      <c r="D1509" s="33" t="s">
        <v>15</v>
      </c>
      <c r="E1509" s="33" t="s">
        <v>16</v>
      </c>
      <c r="F1509" s="33" t="s">
        <v>66</v>
      </c>
      <c r="G1509" s="33" t="s">
        <v>18</v>
      </c>
      <c r="H1509" s="35">
        <v>0.45000000000000007</v>
      </c>
      <c r="I1509" s="36">
        <v>6000</v>
      </c>
      <c r="J1509" s="37">
        <f t="shared" si="10"/>
        <v>2700.0000000000005</v>
      </c>
      <c r="K1509" s="37">
        <f t="shared" si="11"/>
        <v>810.00000000000011</v>
      </c>
      <c r="L1509" s="38">
        <v>0.3</v>
      </c>
      <c r="N1509" s="44"/>
      <c r="O1509" s="45"/>
      <c r="P1509" s="39"/>
      <c r="Q1509" s="41"/>
    </row>
    <row r="1510" spans="1:17" ht="15.75" customHeight="1">
      <c r="A1510" s="33" t="s">
        <v>14</v>
      </c>
      <c r="B1510" s="33">
        <v>1185732</v>
      </c>
      <c r="C1510" s="34">
        <v>44540</v>
      </c>
      <c r="D1510" s="33" t="s">
        <v>15</v>
      </c>
      <c r="E1510" s="33" t="s">
        <v>16</v>
      </c>
      <c r="F1510" s="33" t="s">
        <v>66</v>
      </c>
      <c r="G1510" s="33" t="s">
        <v>19</v>
      </c>
      <c r="H1510" s="35">
        <v>0.45000000000000007</v>
      </c>
      <c r="I1510" s="36">
        <v>5500</v>
      </c>
      <c r="J1510" s="37">
        <f t="shared" si="10"/>
        <v>2475.0000000000005</v>
      </c>
      <c r="K1510" s="37">
        <f t="shared" si="11"/>
        <v>866.25000000000011</v>
      </c>
      <c r="L1510" s="38">
        <v>0.35</v>
      </c>
      <c r="N1510" s="44"/>
      <c r="O1510" s="45"/>
      <c r="P1510" s="39"/>
      <c r="Q1510" s="41"/>
    </row>
    <row r="1511" spans="1:17" ht="15.75" customHeight="1">
      <c r="A1511" s="33" t="s">
        <v>14</v>
      </c>
      <c r="B1511" s="33">
        <v>1185732</v>
      </c>
      <c r="C1511" s="34">
        <v>44540</v>
      </c>
      <c r="D1511" s="33" t="s">
        <v>15</v>
      </c>
      <c r="E1511" s="33" t="s">
        <v>16</v>
      </c>
      <c r="F1511" s="33" t="s">
        <v>66</v>
      </c>
      <c r="G1511" s="33" t="s">
        <v>20</v>
      </c>
      <c r="H1511" s="35">
        <v>0.45000000000000007</v>
      </c>
      <c r="I1511" s="36">
        <v>5000</v>
      </c>
      <c r="J1511" s="37">
        <f t="shared" si="10"/>
        <v>2250.0000000000005</v>
      </c>
      <c r="K1511" s="37">
        <f t="shared" si="11"/>
        <v>787.50000000000011</v>
      </c>
      <c r="L1511" s="38">
        <v>0.35</v>
      </c>
      <c r="N1511" s="44"/>
      <c r="O1511" s="45"/>
      <c r="P1511" s="39"/>
      <c r="Q1511" s="41"/>
    </row>
    <row r="1512" spans="1:17" ht="15.75" customHeight="1">
      <c r="A1512" s="33" t="s">
        <v>14</v>
      </c>
      <c r="B1512" s="33">
        <v>1185732</v>
      </c>
      <c r="C1512" s="34">
        <v>44540</v>
      </c>
      <c r="D1512" s="33" t="s">
        <v>15</v>
      </c>
      <c r="E1512" s="33" t="s">
        <v>16</v>
      </c>
      <c r="F1512" s="33" t="s">
        <v>66</v>
      </c>
      <c r="G1512" s="33" t="s">
        <v>21</v>
      </c>
      <c r="H1512" s="35">
        <v>0.55000000000000004</v>
      </c>
      <c r="I1512" s="36">
        <v>5000</v>
      </c>
      <c r="J1512" s="37">
        <f t="shared" si="10"/>
        <v>2750</v>
      </c>
      <c r="K1512" s="37">
        <f t="shared" si="11"/>
        <v>825</v>
      </c>
      <c r="L1512" s="38">
        <v>0.3</v>
      </c>
      <c r="N1512" s="44"/>
      <c r="O1512" s="45"/>
      <c r="P1512" s="39"/>
      <c r="Q1512" s="41"/>
    </row>
    <row r="1513" spans="1:17" ht="15.75" customHeight="1">
      <c r="A1513" s="33" t="s">
        <v>14</v>
      </c>
      <c r="B1513" s="33">
        <v>1185732</v>
      </c>
      <c r="C1513" s="34">
        <v>44540</v>
      </c>
      <c r="D1513" s="33" t="s">
        <v>15</v>
      </c>
      <c r="E1513" s="33" t="s">
        <v>16</v>
      </c>
      <c r="F1513" s="33" t="s">
        <v>66</v>
      </c>
      <c r="G1513" s="33" t="s">
        <v>22</v>
      </c>
      <c r="H1513" s="35">
        <v>0.6</v>
      </c>
      <c r="I1513" s="36">
        <v>6000</v>
      </c>
      <c r="J1513" s="37">
        <f t="shared" si="10"/>
        <v>3600</v>
      </c>
      <c r="K1513" s="37">
        <f t="shared" si="11"/>
        <v>900</v>
      </c>
      <c r="L1513" s="38">
        <v>0.25</v>
      </c>
      <c r="N1513" s="44"/>
      <c r="O1513" s="45"/>
      <c r="P1513" s="39"/>
      <c r="Q1513" s="41"/>
    </row>
    <row r="1514" spans="1:17" ht="15.75" customHeight="1">
      <c r="A1514" s="33" t="s">
        <v>27</v>
      </c>
      <c r="B1514" s="33">
        <v>1128299</v>
      </c>
      <c r="C1514" s="34">
        <v>44220</v>
      </c>
      <c r="D1514" s="33" t="s">
        <v>28</v>
      </c>
      <c r="E1514" s="33" t="s">
        <v>67</v>
      </c>
      <c r="F1514" s="33" t="s">
        <v>68</v>
      </c>
      <c r="G1514" s="33" t="s">
        <v>17</v>
      </c>
      <c r="H1514" s="35">
        <v>0.30000000000000004</v>
      </c>
      <c r="I1514" s="36">
        <v>3500</v>
      </c>
      <c r="J1514" s="37">
        <f t="shared" si="10"/>
        <v>1050.0000000000002</v>
      </c>
      <c r="K1514" s="37">
        <f t="shared" si="11"/>
        <v>367.50000000000006</v>
      </c>
      <c r="L1514" s="38">
        <v>0.35</v>
      </c>
      <c r="N1514" s="44"/>
      <c r="O1514" s="45"/>
      <c r="P1514" s="39"/>
      <c r="Q1514" s="41"/>
    </row>
    <row r="1515" spans="1:17" ht="15.75" customHeight="1">
      <c r="A1515" s="33" t="s">
        <v>27</v>
      </c>
      <c r="B1515" s="33">
        <v>1128299</v>
      </c>
      <c r="C1515" s="34">
        <v>44220</v>
      </c>
      <c r="D1515" s="33" t="s">
        <v>28</v>
      </c>
      <c r="E1515" s="33" t="s">
        <v>67</v>
      </c>
      <c r="F1515" s="33" t="s">
        <v>68</v>
      </c>
      <c r="G1515" s="33" t="s">
        <v>18</v>
      </c>
      <c r="H1515" s="35">
        <v>0.4</v>
      </c>
      <c r="I1515" s="36">
        <v>3500</v>
      </c>
      <c r="J1515" s="37">
        <f t="shared" si="10"/>
        <v>1400</v>
      </c>
      <c r="K1515" s="37">
        <f t="shared" si="11"/>
        <v>489.99999999999994</v>
      </c>
      <c r="L1515" s="38">
        <v>0.35</v>
      </c>
      <c r="N1515" s="44"/>
      <c r="O1515" s="45"/>
      <c r="P1515" s="39"/>
      <c r="Q1515" s="41"/>
    </row>
    <row r="1516" spans="1:17" ht="15.75" customHeight="1">
      <c r="A1516" s="33" t="s">
        <v>27</v>
      </c>
      <c r="B1516" s="33">
        <v>1128299</v>
      </c>
      <c r="C1516" s="34">
        <v>44220</v>
      </c>
      <c r="D1516" s="33" t="s">
        <v>28</v>
      </c>
      <c r="E1516" s="33" t="s">
        <v>67</v>
      </c>
      <c r="F1516" s="33" t="s">
        <v>68</v>
      </c>
      <c r="G1516" s="33" t="s">
        <v>19</v>
      </c>
      <c r="H1516" s="35">
        <v>0.4</v>
      </c>
      <c r="I1516" s="36">
        <v>3500</v>
      </c>
      <c r="J1516" s="37">
        <f t="shared" si="10"/>
        <v>1400</v>
      </c>
      <c r="K1516" s="37">
        <f t="shared" si="11"/>
        <v>489.99999999999994</v>
      </c>
      <c r="L1516" s="38">
        <v>0.35</v>
      </c>
      <c r="N1516" s="44"/>
      <c r="O1516" s="45"/>
      <c r="P1516" s="39"/>
      <c r="Q1516" s="41"/>
    </row>
    <row r="1517" spans="1:17" ht="15.75" customHeight="1">
      <c r="A1517" s="33" t="s">
        <v>27</v>
      </c>
      <c r="B1517" s="33">
        <v>1128299</v>
      </c>
      <c r="C1517" s="34">
        <v>44220</v>
      </c>
      <c r="D1517" s="33" t="s">
        <v>28</v>
      </c>
      <c r="E1517" s="33" t="s">
        <v>67</v>
      </c>
      <c r="F1517" s="33" t="s">
        <v>68</v>
      </c>
      <c r="G1517" s="33" t="s">
        <v>20</v>
      </c>
      <c r="H1517" s="35">
        <v>0.4</v>
      </c>
      <c r="I1517" s="36">
        <v>2000</v>
      </c>
      <c r="J1517" s="37">
        <f t="shared" si="10"/>
        <v>800</v>
      </c>
      <c r="K1517" s="37">
        <f t="shared" si="11"/>
        <v>280</v>
      </c>
      <c r="L1517" s="38">
        <v>0.35</v>
      </c>
      <c r="N1517" s="44"/>
      <c r="O1517" s="45"/>
      <c r="P1517" s="39"/>
      <c r="Q1517" s="41"/>
    </row>
    <row r="1518" spans="1:17" ht="15.75" customHeight="1">
      <c r="A1518" s="33" t="s">
        <v>27</v>
      </c>
      <c r="B1518" s="33">
        <v>1128299</v>
      </c>
      <c r="C1518" s="34">
        <v>44220</v>
      </c>
      <c r="D1518" s="33" t="s">
        <v>28</v>
      </c>
      <c r="E1518" s="33" t="s">
        <v>67</v>
      </c>
      <c r="F1518" s="33" t="s">
        <v>68</v>
      </c>
      <c r="G1518" s="33" t="s">
        <v>21</v>
      </c>
      <c r="H1518" s="35">
        <v>0.45000000000000007</v>
      </c>
      <c r="I1518" s="36">
        <v>1500</v>
      </c>
      <c r="J1518" s="37">
        <f t="shared" si="10"/>
        <v>675.00000000000011</v>
      </c>
      <c r="K1518" s="37">
        <f t="shared" si="11"/>
        <v>270.00000000000006</v>
      </c>
      <c r="L1518" s="38">
        <v>0.4</v>
      </c>
      <c r="N1518" s="44"/>
      <c r="O1518" s="45"/>
      <c r="P1518" s="39"/>
      <c r="Q1518" s="41"/>
    </row>
    <row r="1519" spans="1:17" ht="15.75" customHeight="1">
      <c r="A1519" s="33" t="s">
        <v>27</v>
      </c>
      <c r="B1519" s="33">
        <v>1128299</v>
      </c>
      <c r="C1519" s="34">
        <v>44220</v>
      </c>
      <c r="D1519" s="33" t="s">
        <v>28</v>
      </c>
      <c r="E1519" s="33" t="s">
        <v>67</v>
      </c>
      <c r="F1519" s="33" t="s">
        <v>68</v>
      </c>
      <c r="G1519" s="33" t="s">
        <v>22</v>
      </c>
      <c r="H1519" s="35">
        <v>0.4</v>
      </c>
      <c r="I1519" s="36">
        <v>4000</v>
      </c>
      <c r="J1519" s="37">
        <f t="shared" si="10"/>
        <v>1600</v>
      </c>
      <c r="K1519" s="37">
        <f t="shared" si="11"/>
        <v>480</v>
      </c>
      <c r="L1519" s="38">
        <v>0.3</v>
      </c>
      <c r="N1519" s="44"/>
      <c r="O1519" s="45"/>
      <c r="P1519" s="39"/>
      <c r="Q1519" s="41"/>
    </row>
    <row r="1520" spans="1:17" ht="15.75" customHeight="1">
      <c r="A1520" s="33" t="s">
        <v>27</v>
      </c>
      <c r="B1520" s="33">
        <v>1128299</v>
      </c>
      <c r="C1520" s="34">
        <v>44251</v>
      </c>
      <c r="D1520" s="33" t="s">
        <v>28</v>
      </c>
      <c r="E1520" s="33" t="s">
        <v>67</v>
      </c>
      <c r="F1520" s="33" t="s">
        <v>68</v>
      </c>
      <c r="G1520" s="33" t="s">
        <v>17</v>
      </c>
      <c r="H1520" s="35">
        <v>0.30000000000000004</v>
      </c>
      <c r="I1520" s="36">
        <v>4500</v>
      </c>
      <c r="J1520" s="37">
        <f t="shared" si="10"/>
        <v>1350.0000000000002</v>
      </c>
      <c r="K1520" s="37">
        <f t="shared" si="11"/>
        <v>472.50000000000006</v>
      </c>
      <c r="L1520" s="38">
        <v>0.35</v>
      </c>
      <c r="N1520" s="44"/>
      <c r="O1520" s="45"/>
      <c r="P1520" s="39"/>
      <c r="Q1520" s="41"/>
    </row>
    <row r="1521" spans="1:17" ht="15.75" customHeight="1">
      <c r="A1521" s="33" t="s">
        <v>27</v>
      </c>
      <c r="B1521" s="33">
        <v>1128299</v>
      </c>
      <c r="C1521" s="34">
        <v>44251</v>
      </c>
      <c r="D1521" s="33" t="s">
        <v>28</v>
      </c>
      <c r="E1521" s="33" t="s">
        <v>67</v>
      </c>
      <c r="F1521" s="33" t="s">
        <v>68</v>
      </c>
      <c r="G1521" s="33" t="s">
        <v>18</v>
      </c>
      <c r="H1521" s="35">
        <v>0.4</v>
      </c>
      <c r="I1521" s="36">
        <v>3500</v>
      </c>
      <c r="J1521" s="37">
        <f t="shared" si="10"/>
        <v>1400</v>
      </c>
      <c r="K1521" s="37">
        <f t="shared" si="11"/>
        <v>489.99999999999994</v>
      </c>
      <c r="L1521" s="38">
        <v>0.35</v>
      </c>
      <c r="N1521" s="44"/>
      <c r="O1521" s="45"/>
      <c r="P1521" s="39"/>
      <c r="Q1521" s="41"/>
    </row>
    <row r="1522" spans="1:17" ht="15.75" customHeight="1">
      <c r="A1522" s="33" t="s">
        <v>27</v>
      </c>
      <c r="B1522" s="33">
        <v>1128299</v>
      </c>
      <c r="C1522" s="34">
        <v>44251</v>
      </c>
      <c r="D1522" s="33" t="s">
        <v>28</v>
      </c>
      <c r="E1522" s="33" t="s">
        <v>67</v>
      </c>
      <c r="F1522" s="33" t="s">
        <v>68</v>
      </c>
      <c r="G1522" s="33" t="s">
        <v>19</v>
      </c>
      <c r="H1522" s="35">
        <v>0.4</v>
      </c>
      <c r="I1522" s="36">
        <v>3500</v>
      </c>
      <c r="J1522" s="37">
        <f t="shared" si="10"/>
        <v>1400</v>
      </c>
      <c r="K1522" s="37">
        <f t="shared" si="11"/>
        <v>489.99999999999994</v>
      </c>
      <c r="L1522" s="38">
        <v>0.35</v>
      </c>
      <c r="N1522" s="44"/>
      <c r="O1522" s="45"/>
      <c r="P1522" s="39"/>
      <c r="Q1522" s="41"/>
    </row>
    <row r="1523" spans="1:17" ht="15.75" customHeight="1">
      <c r="A1523" s="33" t="s">
        <v>27</v>
      </c>
      <c r="B1523" s="33">
        <v>1128299</v>
      </c>
      <c r="C1523" s="34">
        <v>44251</v>
      </c>
      <c r="D1523" s="33" t="s">
        <v>28</v>
      </c>
      <c r="E1523" s="33" t="s">
        <v>67</v>
      </c>
      <c r="F1523" s="33" t="s">
        <v>68</v>
      </c>
      <c r="G1523" s="33" t="s">
        <v>20</v>
      </c>
      <c r="H1523" s="35">
        <v>0.4</v>
      </c>
      <c r="I1523" s="36">
        <v>2000</v>
      </c>
      <c r="J1523" s="37">
        <f t="shared" si="10"/>
        <v>800</v>
      </c>
      <c r="K1523" s="37">
        <f t="shared" si="11"/>
        <v>280</v>
      </c>
      <c r="L1523" s="38">
        <v>0.35</v>
      </c>
      <c r="N1523" s="44"/>
      <c r="O1523" s="45"/>
      <c r="P1523" s="39"/>
      <c r="Q1523" s="41"/>
    </row>
    <row r="1524" spans="1:17" ht="15.75" customHeight="1">
      <c r="A1524" s="33" t="s">
        <v>27</v>
      </c>
      <c r="B1524" s="33">
        <v>1128299</v>
      </c>
      <c r="C1524" s="34">
        <v>44251</v>
      </c>
      <c r="D1524" s="33" t="s">
        <v>28</v>
      </c>
      <c r="E1524" s="33" t="s">
        <v>67</v>
      </c>
      <c r="F1524" s="33" t="s">
        <v>68</v>
      </c>
      <c r="G1524" s="33" t="s">
        <v>21</v>
      </c>
      <c r="H1524" s="35">
        <v>0.45000000000000007</v>
      </c>
      <c r="I1524" s="36">
        <v>1250</v>
      </c>
      <c r="J1524" s="37">
        <f t="shared" si="10"/>
        <v>562.50000000000011</v>
      </c>
      <c r="K1524" s="37">
        <f t="shared" si="11"/>
        <v>225.00000000000006</v>
      </c>
      <c r="L1524" s="38">
        <v>0.4</v>
      </c>
      <c r="N1524" s="44"/>
      <c r="O1524" s="45"/>
      <c r="P1524" s="39"/>
      <c r="Q1524" s="41"/>
    </row>
    <row r="1525" spans="1:17" ht="15.75" customHeight="1">
      <c r="A1525" s="33" t="s">
        <v>27</v>
      </c>
      <c r="B1525" s="33">
        <v>1128299</v>
      </c>
      <c r="C1525" s="34">
        <v>44251</v>
      </c>
      <c r="D1525" s="33" t="s">
        <v>28</v>
      </c>
      <c r="E1525" s="33" t="s">
        <v>67</v>
      </c>
      <c r="F1525" s="33" t="s">
        <v>68</v>
      </c>
      <c r="G1525" s="33" t="s">
        <v>22</v>
      </c>
      <c r="H1525" s="35">
        <v>0.4</v>
      </c>
      <c r="I1525" s="36">
        <v>3250</v>
      </c>
      <c r="J1525" s="37">
        <f t="shared" si="10"/>
        <v>1300</v>
      </c>
      <c r="K1525" s="37">
        <f t="shared" si="11"/>
        <v>390</v>
      </c>
      <c r="L1525" s="38">
        <v>0.3</v>
      </c>
      <c r="N1525" s="44"/>
      <c r="O1525" s="45"/>
      <c r="P1525" s="39"/>
      <c r="Q1525" s="41"/>
    </row>
    <row r="1526" spans="1:17" ht="15.75" customHeight="1">
      <c r="A1526" s="33" t="s">
        <v>27</v>
      </c>
      <c r="B1526" s="33">
        <v>1128299</v>
      </c>
      <c r="C1526" s="34">
        <v>44278</v>
      </c>
      <c r="D1526" s="33" t="s">
        <v>28</v>
      </c>
      <c r="E1526" s="33" t="s">
        <v>67</v>
      </c>
      <c r="F1526" s="33" t="s">
        <v>68</v>
      </c>
      <c r="G1526" s="33" t="s">
        <v>17</v>
      </c>
      <c r="H1526" s="35">
        <v>0.4</v>
      </c>
      <c r="I1526" s="36">
        <v>4750</v>
      </c>
      <c r="J1526" s="37">
        <f t="shared" si="10"/>
        <v>1900</v>
      </c>
      <c r="K1526" s="37">
        <f t="shared" si="11"/>
        <v>665</v>
      </c>
      <c r="L1526" s="38">
        <v>0.35</v>
      </c>
      <c r="N1526" s="44"/>
      <c r="O1526" s="45"/>
      <c r="P1526" s="39"/>
      <c r="Q1526" s="41"/>
    </row>
    <row r="1527" spans="1:17" ht="15.75" customHeight="1">
      <c r="A1527" s="33" t="s">
        <v>27</v>
      </c>
      <c r="B1527" s="33">
        <v>1128299</v>
      </c>
      <c r="C1527" s="34">
        <v>44278</v>
      </c>
      <c r="D1527" s="33" t="s">
        <v>28</v>
      </c>
      <c r="E1527" s="33" t="s">
        <v>67</v>
      </c>
      <c r="F1527" s="33" t="s">
        <v>68</v>
      </c>
      <c r="G1527" s="33" t="s">
        <v>18</v>
      </c>
      <c r="H1527" s="35">
        <v>0.5</v>
      </c>
      <c r="I1527" s="36">
        <v>3250</v>
      </c>
      <c r="J1527" s="37">
        <f t="shared" si="10"/>
        <v>1625</v>
      </c>
      <c r="K1527" s="37">
        <f t="shared" si="11"/>
        <v>568.75</v>
      </c>
      <c r="L1527" s="38">
        <v>0.35</v>
      </c>
      <c r="N1527" s="44"/>
      <c r="O1527" s="45"/>
      <c r="P1527" s="39"/>
      <c r="Q1527" s="41"/>
    </row>
    <row r="1528" spans="1:17" ht="15.75" customHeight="1">
      <c r="A1528" s="33" t="s">
        <v>27</v>
      </c>
      <c r="B1528" s="33">
        <v>1128299</v>
      </c>
      <c r="C1528" s="34">
        <v>44278</v>
      </c>
      <c r="D1528" s="33" t="s">
        <v>28</v>
      </c>
      <c r="E1528" s="33" t="s">
        <v>67</v>
      </c>
      <c r="F1528" s="33" t="s">
        <v>68</v>
      </c>
      <c r="G1528" s="33" t="s">
        <v>19</v>
      </c>
      <c r="H1528" s="35">
        <v>0.54999999999999993</v>
      </c>
      <c r="I1528" s="36">
        <v>3500</v>
      </c>
      <c r="J1528" s="37">
        <f t="shared" si="10"/>
        <v>1924.9999999999998</v>
      </c>
      <c r="K1528" s="37">
        <f t="shared" si="11"/>
        <v>673.74999999999989</v>
      </c>
      <c r="L1528" s="38">
        <v>0.35</v>
      </c>
      <c r="N1528" s="44"/>
      <c r="O1528" s="45"/>
      <c r="P1528" s="39"/>
      <c r="Q1528" s="41"/>
    </row>
    <row r="1529" spans="1:17" ht="15.75" customHeight="1">
      <c r="A1529" s="33" t="s">
        <v>27</v>
      </c>
      <c r="B1529" s="33">
        <v>1128299</v>
      </c>
      <c r="C1529" s="34">
        <v>44278</v>
      </c>
      <c r="D1529" s="33" t="s">
        <v>28</v>
      </c>
      <c r="E1529" s="33" t="s">
        <v>67</v>
      </c>
      <c r="F1529" s="33" t="s">
        <v>68</v>
      </c>
      <c r="G1529" s="33" t="s">
        <v>20</v>
      </c>
      <c r="H1529" s="35">
        <v>0.5</v>
      </c>
      <c r="I1529" s="36">
        <v>2500</v>
      </c>
      <c r="J1529" s="37">
        <f t="shared" si="10"/>
        <v>1250</v>
      </c>
      <c r="K1529" s="37">
        <f t="shared" si="11"/>
        <v>437.5</v>
      </c>
      <c r="L1529" s="38">
        <v>0.35</v>
      </c>
      <c r="N1529" s="44"/>
      <c r="O1529" s="45"/>
      <c r="P1529" s="39"/>
      <c r="Q1529" s="41"/>
    </row>
    <row r="1530" spans="1:17" ht="15.75" customHeight="1">
      <c r="A1530" s="33" t="s">
        <v>27</v>
      </c>
      <c r="B1530" s="33">
        <v>1128299</v>
      </c>
      <c r="C1530" s="34">
        <v>44278</v>
      </c>
      <c r="D1530" s="33" t="s">
        <v>28</v>
      </c>
      <c r="E1530" s="33" t="s">
        <v>67</v>
      </c>
      <c r="F1530" s="33" t="s">
        <v>68</v>
      </c>
      <c r="G1530" s="33" t="s">
        <v>21</v>
      </c>
      <c r="H1530" s="35">
        <v>0.55000000000000004</v>
      </c>
      <c r="I1530" s="36">
        <v>1000</v>
      </c>
      <c r="J1530" s="37">
        <f t="shared" si="10"/>
        <v>550</v>
      </c>
      <c r="K1530" s="37">
        <f t="shared" si="11"/>
        <v>220</v>
      </c>
      <c r="L1530" s="38">
        <v>0.4</v>
      </c>
      <c r="N1530" s="44"/>
      <c r="O1530" s="45"/>
      <c r="P1530" s="39"/>
      <c r="Q1530" s="41"/>
    </row>
    <row r="1531" spans="1:17" ht="15.75" customHeight="1">
      <c r="A1531" s="33" t="s">
        <v>27</v>
      </c>
      <c r="B1531" s="33">
        <v>1128299</v>
      </c>
      <c r="C1531" s="34">
        <v>44278</v>
      </c>
      <c r="D1531" s="33" t="s">
        <v>28</v>
      </c>
      <c r="E1531" s="33" t="s">
        <v>67</v>
      </c>
      <c r="F1531" s="33" t="s">
        <v>68</v>
      </c>
      <c r="G1531" s="33" t="s">
        <v>22</v>
      </c>
      <c r="H1531" s="35">
        <v>0.5</v>
      </c>
      <c r="I1531" s="36">
        <v>3000</v>
      </c>
      <c r="J1531" s="37">
        <f t="shared" si="10"/>
        <v>1500</v>
      </c>
      <c r="K1531" s="37">
        <f t="shared" si="11"/>
        <v>450</v>
      </c>
      <c r="L1531" s="38">
        <v>0.3</v>
      </c>
      <c r="N1531" s="44"/>
      <c r="O1531" s="45"/>
      <c r="P1531" s="39"/>
      <c r="Q1531" s="41"/>
    </row>
    <row r="1532" spans="1:17" ht="15.75" customHeight="1">
      <c r="A1532" s="33" t="s">
        <v>27</v>
      </c>
      <c r="B1532" s="33">
        <v>1128299</v>
      </c>
      <c r="C1532" s="34">
        <v>44310</v>
      </c>
      <c r="D1532" s="33" t="s">
        <v>28</v>
      </c>
      <c r="E1532" s="33" t="s">
        <v>67</v>
      </c>
      <c r="F1532" s="33" t="s">
        <v>68</v>
      </c>
      <c r="G1532" s="33" t="s">
        <v>17</v>
      </c>
      <c r="H1532" s="35">
        <v>0.55000000000000004</v>
      </c>
      <c r="I1532" s="36">
        <v>4750</v>
      </c>
      <c r="J1532" s="37">
        <f t="shared" ref="J1532:J1786" si="12">H1532*I1532</f>
        <v>2612.5</v>
      </c>
      <c r="K1532" s="37">
        <f t="shared" ref="K1532:K1786" si="13">J1532*L1532</f>
        <v>914.37499999999989</v>
      </c>
      <c r="L1532" s="38">
        <v>0.35</v>
      </c>
      <c r="N1532" s="44"/>
      <c r="O1532" s="45"/>
      <c r="P1532" s="39"/>
      <c r="Q1532" s="41"/>
    </row>
    <row r="1533" spans="1:17" ht="15.75" customHeight="1">
      <c r="A1533" s="33" t="s">
        <v>27</v>
      </c>
      <c r="B1533" s="33">
        <v>1128299</v>
      </c>
      <c r="C1533" s="34">
        <v>44310</v>
      </c>
      <c r="D1533" s="33" t="s">
        <v>28</v>
      </c>
      <c r="E1533" s="33" t="s">
        <v>67</v>
      </c>
      <c r="F1533" s="33" t="s">
        <v>68</v>
      </c>
      <c r="G1533" s="33" t="s">
        <v>18</v>
      </c>
      <c r="H1533" s="35">
        <v>0.60000000000000009</v>
      </c>
      <c r="I1533" s="36">
        <v>2750</v>
      </c>
      <c r="J1533" s="37">
        <f t="shared" si="12"/>
        <v>1650.0000000000002</v>
      </c>
      <c r="K1533" s="37">
        <f t="shared" si="13"/>
        <v>577.5</v>
      </c>
      <c r="L1533" s="38">
        <v>0.35</v>
      </c>
      <c r="N1533" s="44"/>
      <c r="O1533" s="45"/>
      <c r="P1533" s="39"/>
      <c r="Q1533" s="41"/>
    </row>
    <row r="1534" spans="1:17" ht="15.75" customHeight="1">
      <c r="A1534" s="33" t="s">
        <v>27</v>
      </c>
      <c r="B1534" s="33">
        <v>1128299</v>
      </c>
      <c r="C1534" s="34">
        <v>44310</v>
      </c>
      <c r="D1534" s="33" t="s">
        <v>28</v>
      </c>
      <c r="E1534" s="33" t="s">
        <v>67</v>
      </c>
      <c r="F1534" s="33" t="s">
        <v>68</v>
      </c>
      <c r="G1534" s="33" t="s">
        <v>19</v>
      </c>
      <c r="H1534" s="35">
        <v>0.60000000000000009</v>
      </c>
      <c r="I1534" s="36">
        <v>3250</v>
      </c>
      <c r="J1534" s="37">
        <f t="shared" si="12"/>
        <v>1950.0000000000002</v>
      </c>
      <c r="K1534" s="37">
        <f t="shared" si="13"/>
        <v>682.5</v>
      </c>
      <c r="L1534" s="38">
        <v>0.35</v>
      </c>
      <c r="N1534" s="44"/>
      <c r="O1534" s="45"/>
      <c r="P1534" s="39"/>
      <c r="Q1534" s="41"/>
    </row>
    <row r="1535" spans="1:17" ht="15.75" customHeight="1">
      <c r="A1535" s="33" t="s">
        <v>27</v>
      </c>
      <c r="B1535" s="33">
        <v>1128299</v>
      </c>
      <c r="C1535" s="34">
        <v>44310</v>
      </c>
      <c r="D1535" s="33" t="s">
        <v>28</v>
      </c>
      <c r="E1535" s="33" t="s">
        <v>67</v>
      </c>
      <c r="F1535" s="33" t="s">
        <v>68</v>
      </c>
      <c r="G1535" s="33" t="s">
        <v>20</v>
      </c>
      <c r="H1535" s="35">
        <v>0.45000000000000007</v>
      </c>
      <c r="I1535" s="36">
        <v>2250</v>
      </c>
      <c r="J1535" s="37">
        <f t="shared" si="12"/>
        <v>1012.5000000000001</v>
      </c>
      <c r="K1535" s="37">
        <f t="shared" si="13"/>
        <v>354.375</v>
      </c>
      <c r="L1535" s="38">
        <v>0.35</v>
      </c>
      <c r="N1535" s="44"/>
      <c r="O1535" s="45"/>
      <c r="P1535" s="39"/>
      <c r="Q1535" s="41"/>
    </row>
    <row r="1536" spans="1:17" ht="15.75" customHeight="1">
      <c r="A1536" s="33" t="s">
        <v>27</v>
      </c>
      <c r="B1536" s="33">
        <v>1128299</v>
      </c>
      <c r="C1536" s="34">
        <v>44310</v>
      </c>
      <c r="D1536" s="33" t="s">
        <v>28</v>
      </c>
      <c r="E1536" s="33" t="s">
        <v>67</v>
      </c>
      <c r="F1536" s="33" t="s">
        <v>68</v>
      </c>
      <c r="G1536" s="33" t="s">
        <v>21</v>
      </c>
      <c r="H1536" s="35">
        <v>0.50000000000000011</v>
      </c>
      <c r="I1536" s="36">
        <v>1250</v>
      </c>
      <c r="J1536" s="37">
        <f t="shared" si="12"/>
        <v>625.00000000000011</v>
      </c>
      <c r="K1536" s="37">
        <f t="shared" si="13"/>
        <v>250.00000000000006</v>
      </c>
      <c r="L1536" s="38">
        <v>0.4</v>
      </c>
      <c r="N1536" s="44"/>
      <c r="O1536" s="45"/>
      <c r="P1536" s="39"/>
      <c r="Q1536" s="41"/>
    </row>
    <row r="1537" spans="1:17" ht="15.75" customHeight="1">
      <c r="A1537" s="33" t="s">
        <v>27</v>
      </c>
      <c r="B1537" s="33">
        <v>1128299</v>
      </c>
      <c r="C1537" s="34">
        <v>44310</v>
      </c>
      <c r="D1537" s="33" t="s">
        <v>28</v>
      </c>
      <c r="E1537" s="33" t="s">
        <v>67</v>
      </c>
      <c r="F1537" s="33" t="s">
        <v>68</v>
      </c>
      <c r="G1537" s="33" t="s">
        <v>22</v>
      </c>
      <c r="H1537" s="35">
        <v>0.65000000000000013</v>
      </c>
      <c r="I1537" s="36">
        <v>3000</v>
      </c>
      <c r="J1537" s="37">
        <f t="shared" si="12"/>
        <v>1950.0000000000005</v>
      </c>
      <c r="K1537" s="37">
        <f t="shared" si="13"/>
        <v>585.00000000000011</v>
      </c>
      <c r="L1537" s="38">
        <v>0.3</v>
      </c>
      <c r="N1537" s="44"/>
      <c r="O1537" s="45"/>
      <c r="P1537" s="39"/>
      <c r="Q1537" s="41"/>
    </row>
    <row r="1538" spans="1:17" ht="15.75" customHeight="1">
      <c r="A1538" s="33" t="s">
        <v>27</v>
      </c>
      <c r="B1538" s="33">
        <v>1128299</v>
      </c>
      <c r="C1538" s="34">
        <v>44341</v>
      </c>
      <c r="D1538" s="33" t="s">
        <v>28</v>
      </c>
      <c r="E1538" s="33" t="s">
        <v>67</v>
      </c>
      <c r="F1538" s="33" t="s">
        <v>68</v>
      </c>
      <c r="G1538" s="33" t="s">
        <v>17</v>
      </c>
      <c r="H1538" s="35">
        <v>0.5</v>
      </c>
      <c r="I1538" s="36">
        <v>5000</v>
      </c>
      <c r="J1538" s="37">
        <f t="shared" si="12"/>
        <v>2500</v>
      </c>
      <c r="K1538" s="37">
        <f t="shared" si="13"/>
        <v>875</v>
      </c>
      <c r="L1538" s="38">
        <v>0.35</v>
      </c>
      <c r="N1538" s="44"/>
      <c r="O1538" s="45"/>
      <c r="P1538" s="39"/>
      <c r="Q1538" s="41"/>
    </row>
    <row r="1539" spans="1:17" ht="15.75" customHeight="1">
      <c r="A1539" s="33" t="s">
        <v>27</v>
      </c>
      <c r="B1539" s="33">
        <v>1128299</v>
      </c>
      <c r="C1539" s="34">
        <v>44341</v>
      </c>
      <c r="D1539" s="33" t="s">
        <v>28</v>
      </c>
      <c r="E1539" s="33" t="s">
        <v>67</v>
      </c>
      <c r="F1539" s="33" t="s">
        <v>68</v>
      </c>
      <c r="G1539" s="33" t="s">
        <v>18</v>
      </c>
      <c r="H1539" s="35">
        <v>0.55000000000000004</v>
      </c>
      <c r="I1539" s="36">
        <v>3500</v>
      </c>
      <c r="J1539" s="37">
        <f t="shared" si="12"/>
        <v>1925.0000000000002</v>
      </c>
      <c r="K1539" s="37">
        <f t="shared" si="13"/>
        <v>673.75</v>
      </c>
      <c r="L1539" s="38">
        <v>0.35</v>
      </c>
      <c r="N1539" s="44"/>
      <c r="O1539" s="45"/>
      <c r="P1539" s="39"/>
      <c r="Q1539" s="41"/>
    </row>
    <row r="1540" spans="1:17" ht="15.75" customHeight="1">
      <c r="A1540" s="33" t="s">
        <v>27</v>
      </c>
      <c r="B1540" s="33">
        <v>1128299</v>
      </c>
      <c r="C1540" s="34">
        <v>44341</v>
      </c>
      <c r="D1540" s="33" t="s">
        <v>28</v>
      </c>
      <c r="E1540" s="33" t="s">
        <v>67</v>
      </c>
      <c r="F1540" s="33" t="s">
        <v>68</v>
      </c>
      <c r="G1540" s="33" t="s">
        <v>19</v>
      </c>
      <c r="H1540" s="35">
        <v>0.55000000000000004</v>
      </c>
      <c r="I1540" s="36">
        <v>3500</v>
      </c>
      <c r="J1540" s="37">
        <f t="shared" si="12"/>
        <v>1925.0000000000002</v>
      </c>
      <c r="K1540" s="37">
        <f t="shared" si="13"/>
        <v>673.75</v>
      </c>
      <c r="L1540" s="38">
        <v>0.35</v>
      </c>
      <c r="N1540" s="44"/>
      <c r="O1540" s="45"/>
      <c r="P1540" s="39"/>
      <c r="Q1540" s="41"/>
    </row>
    <row r="1541" spans="1:17" ht="15.75" customHeight="1">
      <c r="A1541" s="33" t="s">
        <v>27</v>
      </c>
      <c r="B1541" s="33">
        <v>1128299</v>
      </c>
      <c r="C1541" s="34">
        <v>44341</v>
      </c>
      <c r="D1541" s="33" t="s">
        <v>28</v>
      </c>
      <c r="E1541" s="33" t="s">
        <v>67</v>
      </c>
      <c r="F1541" s="33" t="s">
        <v>68</v>
      </c>
      <c r="G1541" s="33" t="s">
        <v>20</v>
      </c>
      <c r="H1541" s="35">
        <v>0.5</v>
      </c>
      <c r="I1541" s="36">
        <v>2750</v>
      </c>
      <c r="J1541" s="37">
        <f t="shared" si="12"/>
        <v>1375</v>
      </c>
      <c r="K1541" s="37">
        <f t="shared" si="13"/>
        <v>481.24999999999994</v>
      </c>
      <c r="L1541" s="38">
        <v>0.35</v>
      </c>
      <c r="N1541" s="44"/>
      <c r="O1541" s="45"/>
      <c r="P1541" s="39"/>
      <c r="Q1541" s="41"/>
    </row>
    <row r="1542" spans="1:17" ht="15.75" customHeight="1">
      <c r="A1542" s="33" t="s">
        <v>27</v>
      </c>
      <c r="B1542" s="33">
        <v>1128299</v>
      </c>
      <c r="C1542" s="34">
        <v>44341</v>
      </c>
      <c r="D1542" s="33" t="s">
        <v>28</v>
      </c>
      <c r="E1542" s="33" t="s">
        <v>67</v>
      </c>
      <c r="F1542" s="33" t="s">
        <v>68</v>
      </c>
      <c r="G1542" s="33" t="s">
        <v>21</v>
      </c>
      <c r="H1542" s="35">
        <v>0.44999999999999996</v>
      </c>
      <c r="I1542" s="36">
        <v>1750</v>
      </c>
      <c r="J1542" s="37">
        <f t="shared" si="12"/>
        <v>787.49999999999989</v>
      </c>
      <c r="K1542" s="37">
        <f t="shared" si="13"/>
        <v>315</v>
      </c>
      <c r="L1542" s="38">
        <v>0.4</v>
      </c>
      <c r="N1542" s="44"/>
      <c r="O1542" s="45"/>
      <c r="P1542" s="39"/>
      <c r="Q1542" s="41"/>
    </row>
    <row r="1543" spans="1:17" ht="15.75" customHeight="1">
      <c r="A1543" s="33" t="s">
        <v>27</v>
      </c>
      <c r="B1543" s="33">
        <v>1128299</v>
      </c>
      <c r="C1543" s="34">
        <v>44341</v>
      </c>
      <c r="D1543" s="33" t="s">
        <v>28</v>
      </c>
      <c r="E1543" s="33" t="s">
        <v>67</v>
      </c>
      <c r="F1543" s="33" t="s">
        <v>68</v>
      </c>
      <c r="G1543" s="33" t="s">
        <v>22</v>
      </c>
      <c r="H1543" s="35">
        <v>0.6</v>
      </c>
      <c r="I1543" s="36">
        <v>5250</v>
      </c>
      <c r="J1543" s="37">
        <f t="shared" si="12"/>
        <v>3150</v>
      </c>
      <c r="K1543" s="37">
        <f t="shared" si="13"/>
        <v>945</v>
      </c>
      <c r="L1543" s="38">
        <v>0.3</v>
      </c>
      <c r="N1543" s="44"/>
      <c r="O1543" s="45"/>
      <c r="P1543" s="39"/>
      <c r="Q1543" s="41"/>
    </row>
    <row r="1544" spans="1:17" ht="15.75" customHeight="1">
      <c r="A1544" s="33" t="s">
        <v>27</v>
      </c>
      <c r="B1544" s="33">
        <v>1128299</v>
      </c>
      <c r="C1544" s="34">
        <v>44371</v>
      </c>
      <c r="D1544" s="33" t="s">
        <v>28</v>
      </c>
      <c r="E1544" s="33" t="s">
        <v>67</v>
      </c>
      <c r="F1544" s="33" t="s">
        <v>68</v>
      </c>
      <c r="G1544" s="33" t="s">
        <v>17</v>
      </c>
      <c r="H1544" s="35">
        <v>0.54999999999999993</v>
      </c>
      <c r="I1544" s="36">
        <v>7750</v>
      </c>
      <c r="J1544" s="37">
        <f t="shared" si="12"/>
        <v>4262.4999999999991</v>
      </c>
      <c r="K1544" s="37">
        <f t="shared" si="13"/>
        <v>1491.8749999999995</v>
      </c>
      <c r="L1544" s="38">
        <v>0.35</v>
      </c>
      <c r="N1544" s="44"/>
      <c r="O1544" s="45"/>
      <c r="P1544" s="39"/>
      <c r="Q1544" s="41"/>
    </row>
    <row r="1545" spans="1:17" ht="15.75" customHeight="1">
      <c r="A1545" s="33" t="s">
        <v>27</v>
      </c>
      <c r="B1545" s="33">
        <v>1128299</v>
      </c>
      <c r="C1545" s="34">
        <v>44371</v>
      </c>
      <c r="D1545" s="33" t="s">
        <v>28</v>
      </c>
      <c r="E1545" s="33" t="s">
        <v>67</v>
      </c>
      <c r="F1545" s="33" t="s">
        <v>68</v>
      </c>
      <c r="G1545" s="33" t="s">
        <v>18</v>
      </c>
      <c r="H1545" s="35">
        <v>0.64999999999999991</v>
      </c>
      <c r="I1545" s="36">
        <v>6500</v>
      </c>
      <c r="J1545" s="37">
        <f t="shared" si="12"/>
        <v>4224.9999999999991</v>
      </c>
      <c r="K1545" s="37">
        <f t="shared" si="13"/>
        <v>1478.7499999999995</v>
      </c>
      <c r="L1545" s="38">
        <v>0.35</v>
      </c>
      <c r="N1545" s="44"/>
      <c r="O1545" s="45"/>
      <c r="P1545" s="39"/>
      <c r="Q1545" s="41"/>
    </row>
    <row r="1546" spans="1:17" ht="15.75" customHeight="1">
      <c r="A1546" s="33" t="s">
        <v>27</v>
      </c>
      <c r="B1546" s="33">
        <v>1128299</v>
      </c>
      <c r="C1546" s="34">
        <v>44371</v>
      </c>
      <c r="D1546" s="33" t="s">
        <v>28</v>
      </c>
      <c r="E1546" s="33" t="s">
        <v>67</v>
      </c>
      <c r="F1546" s="33" t="s">
        <v>68</v>
      </c>
      <c r="G1546" s="33" t="s">
        <v>19</v>
      </c>
      <c r="H1546" s="35">
        <v>0.79999999999999993</v>
      </c>
      <c r="I1546" s="36">
        <v>6500</v>
      </c>
      <c r="J1546" s="37">
        <f t="shared" si="12"/>
        <v>5200</v>
      </c>
      <c r="K1546" s="37">
        <f t="shared" si="13"/>
        <v>1819.9999999999998</v>
      </c>
      <c r="L1546" s="38">
        <v>0.35</v>
      </c>
      <c r="N1546" s="44"/>
      <c r="O1546" s="45"/>
      <c r="P1546" s="39"/>
      <c r="Q1546" s="41"/>
    </row>
    <row r="1547" spans="1:17" ht="15.75" customHeight="1">
      <c r="A1547" s="33" t="s">
        <v>27</v>
      </c>
      <c r="B1547" s="33">
        <v>1128299</v>
      </c>
      <c r="C1547" s="34">
        <v>44371</v>
      </c>
      <c r="D1547" s="33" t="s">
        <v>28</v>
      </c>
      <c r="E1547" s="33" t="s">
        <v>67</v>
      </c>
      <c r="F1547" s="33" t="s">
        <v>68</v>
      </c>
      <c r="G1547" s="33" t="s">
        <v>20</v>
      </c>
      <c r="H1547" s="35">
        <v>0.79999999999999993</v>
      </c>
      <c r="I1547" s="36">
        <v>5250</v>
      </c>
      <c r="J1547" s="37">
        <f t="shared" si="12"/>
        <v>4200</v>
      </c>
      <c r="K1547" s="37">
        <f t="shared" si="13"/>
        <v>1470</v>
      </c>
      <c r="L1547" s="38">
        <v>0.35</v>
      </c>
      <c r="N1547" s="44"/>
      <c r="O1547" s="45"/>
      <c r="P1547" s="39"/>
      <c r="Q1547" s="41"/>
    </row>
    <row r="1548" spans="1:17" ht="15.75" customHeight="1">
      <c r="A1548" s="33" t="s">
        <v>27</v>
      </c>
      <c r="B1548" s="33">
        <v>1128299</v>
      </c>
      <c r="C1548" s="34">
        <v>44371</v>
      </c>
      <c r="D1548" s="33" t="s">
        <v>28</v>
      </c>
      <c r="E1548" s="33" t="s">
        <v>67</v>
      </c>
      <c r="F1548" s="33" t="s">
        <v>68</v>
      </c>
      <c r="G1548" s="33" t="s">
        <v>21</v>
      </c>
      <c r="H1548" s="35">
        <v>0.9</v>
      </c>
      <c r="I1548" s="36">
        <v>4000</v>
      </c>
      <c r="J1548" s="37">
        <f t="shared" si="12"/>
        <v>3600</v>
      </c>
      <c r="K1548" s="37">
        <f t="shared" si="13"/>
        <v>1440</v>
      </c>
      <c r="L1548" s="38">
        <v>0.4</v>
      </c>
      <c r="N1548" s="44"/>
      <c r="O1548" s="45"/>
      <c r="P1548" s="39"/>
      <c r="Q1548" s="41"/>
    </row>
    <row r="1549" spans="1:17" ht="15.75" customHeight="1">
      <c r="A1549" s="33" t="s">
        <v>27</v>
      </c>
      <c r="B1549" s="33">
        <v>1128299</v>
      </c>
      <c r="C1549" s="34">
        <v>44371</v>
      </c>
      <c r="D1549" s="33" t="s">
        <v>28</v>
      </c>
      <c r="E1549" s="33" t="s">
        <v>67</v>
      </c>
      <c r="F1549" s="33" t="s">
        <v>68</v>
      </c>
      <c r="G1549" s="33" t="s">
        <v>22</v>
      </c>
      <c r="H1549" s="35">
        <v>1.05</v>
      </c>
      <c r="I1549" s="36">
        <v>7000</v>
      </c>
      <c r="J1549" s="37">
        <f t="shared" si="12"/>
        <v>7350</v>
      </c>
      <c r="K1549" s="37">
        <f t="shared" si="13"/>
        <v>2205</v>
      </c>
      <c r="L1549" s="38">
        <v>0.3</v>
      </c>
      <c r="N1549" s="44"/>
      <c r="O1549" s="45"/>
      <c r="P1549" s="39"/>
      <c r="Q1549" s="41"/>
    </row>
    <row r="1550" spans="1:17" ht="15.75" customHeight="1">
      <c r="A1550" s="33" t="s">
        <v>27</v>
      </c>
      <c r="B1550" s="33">
        <v>1128299</v>
      </c>
      <c r="C1550" s="34">
        <v>44400</v>
      </c>
      <c r="D1550" s="33" t="s">
        <v>28</v>
      </c>
      <c r="E1550" s="33" t="s">
        <v>67</v>
      </c>
      <c r="F1550" s="33" t="s">
        <v>68</v>
      </c>
      <c r="G1550" s="33" t="s">
        <v>17</v>
      </c>
      <c r="H1550" s="35">
        <v>0.85</v>
      </c>
      <c r="I1550" s="36">
        <v>8500</v>
      </c>
      <c r="J1550" s="37">
        <f t="shared" si="12"/>
        <v>7225</v>
      </c>
      <c r="K1550" s="37">
        <f t="shared" si="13"/>
        <v>2528.75</v>
      </c>
      <c r="L1550" s="38">
        <v>0.35</v>
      </c>
      <c r="N1550" s="44"/>
      <c r="O1550" s="45"/>
      <c r="P1550" s="39"/>
      <c r="Q1550" s="41"/>
    </row>
    <row r="1551" spans="1:17" ht="15.75" customHeight="1">
      <c r="A1551" s="33" t="s">
        <v>27</v>
      </c>
      <c r="B1551" s="33">
        <v>1128299</v>
      </c>
      <c r="C1551" s="34">
        <v>44400</v>
      </c>
      <c r="D1551" s="33" t="s">
        <v>28</v>
      </c>
      <c r="E1551" s="33" t="s">
        <v>67</v>
      </c>
      <c r="F1551" s="33" t="s">
        <v>68</v>
      </c>
      <c r="G1551" s="33" t="s">
        <v>18</v>
      </c>
      <c r="H1551" s="35">
        <v>0.9</v>
      </c>
      <c r="I1551" s="36">
        <v>7000</v>
      </c>
      <c r="J1551" s="37">
        <f t="shared" si="12"/>
        <v>6300</v>
      </c>
      <c r="K1551" s="37">
        <f t="shared" si="13"/>
        <v>2205</v>
      </c>
      <c r="L1551" s="38">
        <v>0.35</v>
      </c>
      <c r="N1551" s="44"/>
      <c r="O1551" s="45"/>
      <c r="P1551" s="39"/>
      <c r="Q1551" s="41"/>
    </row>
    <row r="1552" spans="1:17" ht="15.75" customHeight="1">
      <c r="A1552" s="33" t="s">
        <v>27</v>
      </c>
      <c r="B1552" s="33">
        <v>1128299</v>
      </c>
      <c r="C1552" s="34">
        <v>44400</v>
      </c>
      <c r="D1552" s="33" t="s">
        <v>28</v>
      </c>
      <c r="E1552" s="33" t="s">
        <v>67</v>
      </c>
      <c r="F1552" s="33" t="s">
        <v>68</v>
      </c>
      <c r="G1552" s="33" t="s">
        <v>19</v>
      </c>
      <c r="H1552" s="35">
        <v>0.9</v>
      </c>
      <c r="I1552" s="36">
        <v>6500</v>
      </c>
      <c r="J1552" s="37">
        <f t="shared" si="12"/>
        <v>5850</v>
      </c>
      <c r="K1552" s="37">
        <f t="shared" si="13"/>
        <v>2047.4999999999998</v>
      </c>
      <c r="L1552" s="38">
        <v>0.35</v>
      </c>
      <c r="N1552" s="44"/>
      <c r="O1552" s="45"/>
      <c r="P1552" s="39"/>
      <c r="Q1552" s="41"/>
    </row>
    <row r="1553" spans="1:17" ht="15.75" customHeight="1">
      <c r="A1553" s="33" t="s">
        <v>27</v>
      </c>
      <c r="B1553" s="33">
        <v>1128299</v>
      </c>
      <c r="C1553" s="34">
        <v>44400</v>
      </c>
      <c r="D1553" s="33" t="s">
        <v>28</v>
      </c>
      <c r="E1553" s="33" t="s">
        <v>67</v>
      </c>
      <c r="F1553" s="33" t="s">
        <v>68</v>
      </c>
      <c r="G1553" s="33" t="s">
        <v>20</v>
      </c>
      <c r="H1553" s="35">
        <v>0.85</v>
      </c>
      <c r="I1553" s="36">
        <v>5500</v>
      </c>
      <c r="J1553" s="37">
        <f t="shared" si="12"/>
        <v>4675</v>
      </c>
      <c r="K1553" s="37">
        <f t="shared" si="13"/>
        <v>1636.25</v>
      </c>
      <c r="L1553" s="38">
        <v>0.35</v>
      </c>
      <c r="N1553" s="44"/>
      <c r="O1553" s="45"/>
      <c r="P1553" s="39"/>
      <c r="Q1553" s="41"/>
    </row>
    <row r="1554" spans="1:17" ht="15.75" customHeight="1">
      <c r="A1554" s="33" t="s">
        <v>27</v>
      </c>
      <c r="B1554" s="33">
        <v>1128299</v>
      </c>
      <c r="C1554" s="34">
        <v>44400</v>
      </c>
      <c r="D1554" s="33" t="s">
        <v>28</v>
      </c>
      <c r="E1554" s="33" t="s">
        <v>67</v>
      </c>
      <c r="F1554" s="33" t="s">
        <v>68</v>
      </c>
      <c r="G1554" s="33" t="s">
        <v>21</v>
      </c>
      <c r="H1554" s="35">
        <v>0.9</v>
      </c>
      <c r="I1554" s="36">
        <v>6000</v>
      </c>
      <c r="J1554" s="37">
        <f t="shared" si="12"/>
        <v>5400</v>
      </c>
      <c r="K1554" s="37">
        <f t="shared" si="13"/>
        <v>2160</v>
      </c>
      <c r="L1554" s="38">
        <v>0.4</v>
      </c>
      <c r="N1554" s="44"/>
      <c r="O1554" s="45"/>
      <c r="P1554" s="39"/>
      <c r="Q1554" s="41"/>
    </row>
    <row r="1555" spans="1:17" ht="15.75" customHeight="1">
      <c r="A1555" s="33" t="s">
        <v>27</v>
      </c>
      <c r="B1555" s="33">
        <v>1128299</v>
      </c>
      <c r="C1555" s="34">
        <v>44400</v>
      </c>
      <c r="D1555" s="33" t="s">
        <v>28</v>
      </c>
      <c r="E1555" s="33" t="s">
        <v>67</v>
      </c>
      <c r="F1555" s="33" t="s">
        <v>68</v>
      </c>
      <c r="G1555" s="33" t="s">
        <v>22</v>
      </c>
      <c r="H1555" s="35">
        <v>1.05</v>
      </c>
      <c r="I1555" s="36">
        <v>6000</v>
      </c>
      <c r="J1555" s="37">
        <f t="shared" si="12"/>
        <v>6300</v>
      </c>
      <c r="K1555" s="37">
        <f t="shared" si="13"/>
        <v>1890</v>
      </c>
      <c r="L1555" s="38">
        <v>0.3</v>
      </c>
      <c r="N1555" s="44"/>
      <c r="O1555" s="45"/>
      <c r="P1555" s="39"/>
      <c r="Q1555" s="41"/>
    </row>
    <row r="1556" spans="1:17" ht="15.75" customHeight="1">
      <c r="A1556" s="33" t="s">
        <v>27</v>
      </c>
      <c r="B1556" s="33">
        <v>1128299</v>
      </c>
      <c r="C1556" s="34">
        <v>44432</v>
      </c>
      <c r="D1556" s="33" t="s">
        <v>28</v>
      </c>
      <c r="E1556" s="33" t="s">
        <v>67</v>
      </c>
      <c r="F1556" s="33" t="s">
        <v>68</v>
      </c>
      <c r="G1556" s="33" t="s">
        <v>17</v>
      </c>
      <c r="H1556" s="35">
        <v>0.9</v>
      </c>
      <c r="I1556" s="36">
        <v>8000</v>
      </c>
      <c r="J1556" s="37">
        <f t="shared" si="12"/>
        <v>7200</v>
      </c>
      <c r="K1556" s="37">
        <f t="shared" si="13"/>
        <v>2520</v>
      </c>
      <c r="L1556" s="38">
        <v>0.35</v>
      </c>
      <c r="N1556" s="44"/>
      <c r="O1556" s="45"/>
      <c r="P1556" s="39"/>
      <c r="Q1556" s="41"/>
    </row>
    <row r="1557" spans="1:17" ht="15.75" customHeight="1">
      <c r="A1557" s="33" t="s">
        <v>27</v>
      </c>
      <c r="B1557" s="33">
        <v>1128299</v>
      </c>
      <c r="C1557" s="34">
        <v>44432</v>
      </c>
      <c r="D1557" s="33" t="s">
        <v>28</v>
      </c>
      <c r="E1557" s="33" t="s">
        <v>67</v>
      </c>
      <c r="F1557" s="33" t="s">
        <v>68</v>
      </c>
      <c r="G1557" s="33" t="s">
        <v>18</v>
      </c>
      <c r="H1557" s="35">
        <v>0.8</v>
      </c>
      <c r="I1557" s="36">
        <v>7750</v>
      </c>
      <c r="J1557" s="37">
        <f t="shared" si="12"/>
        <v>6200</v>
      </c>
      <c r="K1557" s="37">
        <f t="shared" si="13"/>
        <v>2170</v>
      </c>
      <c r="L1557" s="38">
        <v>0.35</v>
      </c>
      <c r="N1557" s="44"/>
      <c r="O1557" s="45"/>
      <c r="P1557" s="39"/>
      <c r="Q1557" s="41"/>
    </row>
    <row r="1558" spans="1:17" ht="15.75" customHeight="1">
      <c r="A1558" s="33" t="s">
        <v>27</v>
      </c>
      <c r="B1558" s="33">
        <v>1128299</v>
      </c>
      <c r="C1558" s="34">
        <v>44432</v>
      </c>
      <c r="D1558" s="33" t="s">
        <v>28</v>
      </c>
      <c r="E1558" s="33" t="s">
        <v>67</v>
      </c>
      <c r="F1558" s="33" t="s">
        <v>68</v>
      </c>
      <c r="G1558" s="33" t="s">
        <v>19</v>
      </c>
      <c r="H1558" s="35">
        <v>0.70000000000000007</v>
      </c>
      <c r="I1558" s="36">
        <v>6500</v>
      </c>
      <c r="J1558" s="37">
        <f t="shared" si="12"/>
        <v>4550</v>
      </c>
      <c r="K1558" s="37">
        <f t="shared" si="13"/>
        <v>1592.5</v>
      </c>
      <c r="L1558" s="38">
        <v>0.35</v>
      </c>
      <c r="N1558" s="44"/>
      <c r="O1558" s="45"/>
      <c r="P1558" s="39"/>
      <c r="Q1558" s="41"/>
    </row>
    <row r="1559" spans="1:17" ht="15.75" customHeight="1">
      <c r="A1559" s="33" t="s">
        <v>27</v>
      </c>
      <c r="B1559" s="33">
        <v>1128299</v>
      </c>
      <c r="C1559" s="34">
        <v>44432</v>
      </c>
      <c r="D1559" s="33" t="s">
        <v>28</v>
      </c>
      <c r="E1559" s="33" t="s">
        <v>67</v>
      </c>
      <c r="F1559" s="33" t="s">
        <v>68</v>
      </c>
      <c r="G1559" s="33" t="s">
        <v>20</v>
      </c>
      <c r="H1559" s="35">
        <v>0.70000000000000007</v>
      </c>
      <c r="I1559" s="36">
        <v>4250</v>
      </c>
      <c r="J1559" s="37">
        <f t="shared" si="12"/>
        <v>2975.0000000000005</v>
      </c>
      <c r="K1559" s="37">
        <f t="shared" si="13"/>
        <v>1041.25</v>
      </c>
      <c r="L1559" s="38">
        <v>0.35</v>
      </c>
      <c r="N1559" s="44"/>
      <c r="O1559" s="45"/>
      <c r="P1559" s="39"/>
      <c r="Q1559" s="41"/>
    </row>
    <row r="1560" spans="1:17" ht="15.75" customHeight="1">
      <c r="A1560" s="33" t="s">
        <v>27</v>
      </c>
      <c r="B1560" s="33">
        <v>1128299</v>
      </c>
      <c r="C1560" s="34">
        <v>44432</v>
      </c>
      <c r="D1560" s="33" t="s">
        <v>28</v>
      </c>
      <c r="E1560" s="33" t="s">
        <v>67</v>
      </c>
      <c r="F1560" s="33" t="s">
        <v>68</v>
      </c>
      <c r="G1560" s="33" t="s">
        <v>21</v>
      </c>
      <c r="H1560" s="35">
        <v>0.7</v>
      </c>
      <c r="I1560" s="36">
        <v>4250</v>
      </c>
      <c r="J1560" s="37">
        <f t="shared" si="12"/>
        <v>2975</v>
      </c>
      <c r="K1560" s="37">
        <f t="shared" si="13"/>
        <v>1190</v>
      </c>
      <c r="L1560" s="38">
        <v>0.4</v>
      </c>
      <c r="N1560" s="44"/>
      <c r="O1560" s="45"/>
      <c r="P1560" s="39"/>
      <c r="Q1560" s="41"/>
    </row>
    <row r="1561" spans="1:17" ht="15.75" customHeight="1">
      <c r="A1561" s="33" t="s">
        <v>27</v>
      </c>
      <c r="B1561" s="33">
        <v>1128299</v>
      </c>
      <c r="C1561" s="34">
        <v>44432</v>
      </c>
      <c r="D1561" s="33" t="s">
        <v>28</v>
      </c>
      <c r="E1561" s="33" t="s">
        <v>67</v>
      </c>
      <c r="F1561" s="33" t="s">
        <v>68</v>
      </c>
      <c r="G1561" s="33" t="s">
        <v>22</v>
      </c>
      <c r="H1561" s="35">
        <v>0.75</v>
      </c>
      <c r="I1561" s="36">
        <v>2500</v>
      </c>
      <c r="J1561" s="37">
        <f t="shared" si="12"/>
        <v>1875</v>
      </c>
      <c r="K1561" s="37">
        <f t="shared" si="13"/>
        <v>562.5</v>
      </c>
      <c r="L1561" s="38">
        <v>0.3</v>
      </c>
      <c r="N1561" s="44"/>
      <c r="O1561" s="45"/>
      <c r="P1561" s="39"/>
      <c r="Q1561" s="41"/>
    </row>
    <row r="1562" spans="1:17" ht="15.75" customHeight="1">
      <c r="A1562" s="33" t="s">
        <v>27</v>
      </c>
      <c r="B1562" s="33">
        <v>1128299</v>
      </c>
      <c r="C1562" s="34">
        <v>44464</v>
      </c>
      <c r="D1562" s="33" t="s">
        <v>28</v>
      </c>
      <c r="E1562" s="33" t="s">
        <v>67</v>
      </c>
      <c r="F1562" s="33" t="s">
        <v>68</v>
      </c>
      <c r="G1562" s="33" t="s">
        <v>17</v>
      </c>
      <c r="H1562" s="35">
        <v>0.50000000000000011</v>
      </c>
      <c r="I1562" s="36">
        <v>4500</v>
      </c>
      <c r="J1562" s="37">
        <f t="shared" si="12"/>
        <v>2250.0000000000005</v>
      </c>
      <c r="K1562" s="37">
        <f t="shared" si="13"/>
        <v>787.50000000000011</v>
      </c>
      <c r="L1562" s="38">
        <v>0.35</v>
      </c>
      <c r="N1562" s="44"/>
      <c r="O1562" s="45"/>
      <c r="P1562" s="39"/>
      <c r="Q1562" s="41"/>
    </row>
    <row r="1563" spans="1:17" ht="15.75" customHeight="1">
      <c r="A1563" s="33" t="s">
        <v>27</v>
      </c>
      <c r="B1563" s="33">
        <v>1128299</v>
      </c>
      <c r="C1563" s="34">
        <v>44464</v>
      </c>
      <c r="D1563" s="33" t="s">
        <v>28</v>
      </c>
      <c r="E1563" s="33" t="s">
        <v>67</v>
      </c>
      <c r="F1563" s="33" t="s">
        <v>68</v>
      </c>
      <c r="G1563" s="33" t="s">
        <v>18</v>
      </c>
      <c r="H1563" s="35">
        <v>0.55000000000000016</v>
      </c>
      <c r="I1563" s="36">
        <v>4500</v>
      </c>
      <c r="J1563" s="37">
        <f t="shared" si="12"/>
        <v>2475.0000000000009</v>
      </c>
      <c r="K1563" s="37">
        <f t="shared" si="13"/>
        <v>866.25000000000023</v>
      </c>
      <c r="L1563" s="38">
        <v>0.35</v>
      </c>
      <c r="N1563" s="44"/>
      <c r="O1563" s="45"/>
      <c r="P1563" s="39"/>
      <c r="Q1563" s="41"/>
    </row>
    <row r="1564" spans="1:17" ht="15.75" customHeight="1">
      <c r="A1564" s="33" t="s">
        <v>27</v>
      </c>
      <c r="B1564" s="33">
        <v>1128299</v>
      </c>
      <c r="C1564" s="34">
        <v>44464</v>
      </c>
      <c r="D1564" s="33" t="s">
        <v>28</v>
      </c>
      <c r="E1564" s="33" t="s">
        <v>67</v>
      </c>
      <c r="F1564" s="33" t="s">
        <v>68</v>
      </c>
      <c r="G1564" s="33" t="s">
        <v>19</v>
      </c>
      <c r="H1564" s="35">
        <v>0.50000000000000011</v>
      </c>
      <c r="I1564" s="36">
        <v>2500</v>
      </c>
      <c r="J1564" s="37">
        <f t="shared" si="12"/>
        <v>1250.0000000000002</v>
      </c>
      <c r="K1564" s="37">
        <f t="shared" si="13"/>
        <v>437.50000000000006</v>
      </c>
      <c r="L1564" s="38">
        <v>0.35</v>
      </c>
      <c r="N1564" s="44"/>
      <c r="O1564" s="45"/>
      <c r="P1564" s="39"/>
      <c r="Q1564" s="41"/>
    </row>
    <row r="1565" spans="1:17" ht="15.75" customHeight="1">
      <c r="A1565" s="33" t="s">
        <v>27</v>
      </c>
      <c r="B1565" s="33">
        <v>1128299</v>
      </c>
      <c r="C1565" s="34">
        <v>44464</v>
      </c>
      <c r="D1565" s="33" t="s">
        <v>28</v>
      </c>
      <c r="E1565" s="33" t="s">
        <v>67</v>
      </c>
      <c r="F1565" s="33" t="s">
        <v>68</v>
      </c>
      <c r="G1565" s="33" t="s">
        <v>20</v>
      </c>
      <c r="H1565" s="35">
        <v>0.50000000000000011</v>
      </c>
      <c r="I1565" s="36">
        <v>2000</v>
      </c>
      <c r="J1565" s="37">
        <f t="shared" si="12"/>
        <v>1000.0000000000002</v>
      </c>
      <c r="K1565" s="37">
        <f t="shared" si="13"/>
        <v>350.00000000000006</v>
      </c>
      <c r="L1565" s="38">
        <v>0.35</v>
      </c>
      <c r="N1565" s="44"/>
      <c r="O1565" s="45"/>
      <c r="P1565" s="39"/>
      <c r="Q1565" s="41"/>
    </row>
    <row r="1566" spans="1:17" ht="15.75" customHeight="1">
      <c r="A1566" s="33" t="s">
        <v>27</v>
      </c>
      <c r="B1566" s="33">
        <v>1128299</v>
      </c>
      <c r="C1566" s="34">
        <v>44464</v>
      </c>
      <c r="D1566" s="33" t="s">
        <v>28</v>
      </c>
      <c r="E1566" s="33" t="s">
        <v>67</v>
      </c>
      <c r="F1566" s="33" t="s">
        <v>68</v>
      </c>
      <c r="G1566" s="33" t="s">
        <v>21</v>
      </c>
      <c r="H1566" s="35">
        <v>0.60000000000000009</v>
      </c>
      <c r="I1566" s="36">
        <v>2250</v>
      </c>
      <c r="J1566" s="37">
        <f t="shared" si="12"/>
        <v>1350.0000000000002</v>
      </c>
      <c r="K1566" s="37">
        <f t="shared" si="13"/>
        <v>540.00000000000011</v>
      </c>
      <c r="L1566" s="38">
        <v>0.4</v>
      </c>
      <c r="N1566" s="44"/>
      <c r="O1566" s="45"/>
      <c r="P1566" s="39"/>
      <c r="Q1566" s="41"/>
    </row>
    <row r="1567" spans="1:17" ht="15.75" customHeight="1">
      <c r="A1567" s="33" t="s">
        <v>27</v>
      </c>
      <c r="B1567" s="33">
        <v>1128299</v>
      </c>
      <c r="C1567" s="34">
        <v>44464</v>
      </c>
      <c r="D1567" s="33" t="s">
        <v>28</v>
      </c>
      <c r="E1567" s="33" t="s">
        <v>67</v>
      </c>
      <c r="F1567" s="33" t="s">
        <v>68</v>
      </c>
      <c r="G1567" s="33" t="s">
        <v>22</v>
      </c>
      <c r="H1567" s="35">
        <v>0.44999999999999996</v>
      </c>
      <c r="I1567" s="36">
        <v>2500</v>
      </c>
      <c r="J1567" s="37">
        <f t="shared" si="12"/>
        <v>1125</v>
      </c>
      <c r="K1567" s="37">
        <f t="shared" si="13"/>
        <v>337.5</v>
      </c>
      <c r="L1567" s="38">
        <v>0.3</v>
      </c>
      <c r="N1567" s="44"/>
      <c r="O1567" s="45"/>
      <c r="P1567" s="39"/>
      <c r="Q1567" s="41"/>
    </row>
    <row r="1568" spans="1:17" ht="15.75" customHeight="1">
      <c r="A1568" s="33" t="s">
        <v>27</v>
      </c>
      <c r="B1568" s="33">
        <v>1128299</v>
      </c>
      <c r="C1568" s="34">
        <v>44493</v>
      </c>
      <c r="D1568" s="33" t="s">
        <v>28</v>
      </c>
      <c r="E1568" s="33" t="s">
        <v>67</v>
      </c>
      <c r="F1568" s="33" t="s">
        <v>68</v>
      </c>
      <c r="G1568" s="33" t="s">
        <v>17</v>
      </c>
      <c r="H1568" s="35">
        <v>0.4</v>
      </c>
      <c r="I1568" s="36">
        <v>3500</v>
      </c>
      <c r="J1568" s="37">
        <f t="shared" si="12"/>
        <v>1400</v>
      </c>
      <c r="K1568" s="37">
        <f t="shared" si="13"/>
        <v>489.99999999999994</v>
      </c>
      <c r="L1568" s="38">
        <v>0.35</v>
      </c>
      <c r="N1568" s="44"/>
      <c r="O1568" s="45"/>
      <c r="P1568" s="39"/>
      <c r="Q1568" s="41"/>
    </row>
    <row r="1569" spans="1:17" ht="15.75" customHeight="1">
      <c r="A1569" s="33" t="s">
        <v>27</v>
      </c>
      <c r="B1569" s="33">
        <v>1128299</v>
      </c>
      <c r="C1569" s="34">
        <v>44493</v>
      </c>
      <c r="D1569" s="33" t="s">
        <v>28</v>
      </c>
      <c r="E1569" s="33" t="s">
        <v>67</v>
      </c>
      <c r="F1569" s="33" t="s">
        <v>68</v>
      </c>
      <c r="G1569" s="33" t="s">
        <v>18</v>
      </c>
      <c r="H1569" s="35">
        <v>0.55000000000000016</v>
      </c>
      <c r="I1569" s="36">
        <v>5250</v>
      </c>
      <c r="J1569" s="37">
        <f t="shared" si="12"/>
        <v>2887.5000000000009</v>
      </c>
      <c r="K1569" s="37">
        <f t="shared" si="13"/>
        <v>1010.6250000000002</v>
      </c>
      <c r="L1569" s="38">
        <v>0.35</v>
      </c>
      <c r="N1569" s="44"/>
      <c r="O1569" s="45"/>
      <c r="P1569" s="39"/>
      <c r="Q1569" s="41"/>
    </row>
    <row r="1570" spans="1:17" ht="15.75" customHeight="1">
      <c r="A1570" s="33" t="s">
        <v>27</v>
      </c>
      <c r="B1570" s="33">
        <v>1128299</v>
      </c>
      <c r="C1570" s="34">
        <v>44493</v>
      </c>
      <c r="D1570" s="33" t="s">
        <v>28</v>
      </c>
      <c r="E1570" s="33" t="s">
        <v>67</v>
      </c>
      <c r="F1570" s="33" t="s">
        <v>68</v>
      </c>
      <c r="G1570" s="33" t="s">
        <v>19</v>
      </c>
      <c r="H1570" s="35">
        <v>0.50000000000000011</v>
      </c>
      <c r="I1570" s="36">
        <v>3500</v>
      </c>
      <c r="J1570" s="37">
        <f t="shared" si="12"/>
        <v>1750.0000000000005</v>
      </c>
      <c r="K1570" s="37">
        <f t="shared" si="13"/>
        <v>612.50000000000011</v>
      </c>
      <c r="L1570" s="38">
        <v>0.35</v>
      </c>
      <c r="N1570" s="44"/>
      <c r="O1570" s="45"/>
      <c r="P1570" s="39"/>
      <c r="Q1570" s="41"/>
    </row>
    <row r="1571" spans="1:17" ht="15.75" customHeight="1">
      <c r="A1571" s="33" t="s">
        <v>27</v>
      </c>
      <c r="B1571" s="33">
        <v>1128299</v>
      </c>
      <c r="C1571" s="34">
        <v>44493</v>
      </c>
      <c r="D1571" s="33" t="s">
        <v>28</v>
      </c>
      <c r="E1571" s="33" t="s">
        <v>67</v>
      </c>
      <c r="F1571" s="33" t="s">
        <v>68</v>
      </c>
      <c r="G1571" s="33" t="s">
        <v>20</v>
      </c>
      <c r="H1571" s="35">
        <v>0.45000000000000007</v>
      </c>
      <c r="I1571" s="36">
        <v>3250</v>
      </c>
      <c r="J1571" s="37">
        <f t="shared" si="12"/>
        <v>1462.5000000000002</v>
      </c>
      <c r="K1571" s="37">
        <f t="shared" si="13"/>
        <v>511.87500000000006</v>
      </c>
      <c r="L1571" s="38">
        <v>0.35</v>
      </c>
      <c r="N1571" s="44"/>
      <c r="O1571" s="45"/>
      <c r="P1571" s="39"/>
      <c r="Q1571" s="41"/>
    </row>
    <row r="1572" spans="1:17" ht="15.75" customHeight="1">
      <c r="A1572" s="33" t="s">
        <v>27</v>
      </c>
      <c r="B1572" s="33">
        <v>1128299</v>
      </c>
      <c r="C1572" s="34">
        <v>44493</v>
      </c>
      <c r="D1572" s="33" t="s">
        <v>28</v>
      </c>
      <c r="E1572" s="33" t="s">
        <v>67</v>
      </c>
      <c r="F1572" s="33" t="s">
        <v>68</v>
      </c>
      <c r="G1572" s="33" t="s">
        <v>21</v>
      </c>
      <c r="H1572" s="35">
        <v>0.55000000000000004</v>
      </c>
      <c r="I1572" s="36">
        <v>3000</v>
      </c>
      <c r="J1572" s="37">
        <f t="shared" si="12"/>
        <v>1650.0000000000002</v>
      </c>
      <c r="K1572" s="37">
        <f t="shared" si="13"/>
        <v>660.00000000000011</v>
      </c>
      <c r="L1572" s="38">
        <v>0.4</v>
      </c>
      <c r="N1572" s="44"/>
      <c r="O1572" s="45"/>
      <c r="P1572" s="39"/>
      <c r="Q1572" s="41"/>
    </row>
    <row r="1573" spans="1:17" ht="15.75" customHeight="1">
      <c r="A1573" s="33" t="s">
        <v>27</v>
      </c>
      <c r="B1573" s="33">
        <v>1128299</v>
      </c>
      <c r="C1573" s="34">
        <v>44493</v>
      </c>
      <c r="D1573" s="33" t="s">
        <v>28</v>
      </c>
      <c r="E1573" s="33" t="s">
        <v>67</v>
      </c>
      <c r="F1573" s="33" t="s">
        <v>68</v>
      </c>
      <c r="G1573" s="33" t="s">
        <v>22</v>
      </c>
      <c r="H1573" s="35">
        <v>0.60000000000000009</v>
      </c>
      <c r="I1573" s="36">
        <v>3500</v>
      </c>
      <c r="J1573" s="37">
        <f t="shared" si="12"/>
        <v>2100.0000000000005</v>
      </c>
      <c r="K1573" s="37">
        <f t="shared" si="13"/>
        <v>630.00000000000011</v>
      </c>
      <c r="L1573" s="38">
        <v>0.3</v>
      </c>
      <c r="N1573" s="44"/>
      <c r="O1573" s="45"/>
      <c r="P1573" s="39"/>
      <c r="Q1573" s="41"/>
    </row>
    <row r="1574" spans="1:17" ht="15.75" customHeight="1">
      <c r="A1574" s="33" t="s">
        <v>27</v>
      </c>
      <c r="B1574" s="33">
        <v>1128299</v>
      </c>
      <c r="C1574" s="34">
        <v>44524</v>
      </c>
      <c r="D1574" s="33" t="s">
        <v>28</v>
      </c>
      <c r="E1574" s="33" t="s">
        <v>67</v>
      </c>
      <c r="F1574" s="33" t="s">
        <v>68</v>
      </c>
      <c r="G1574" s="33" t="s">
        <v>17</v>
      </c>
      <c r="H1574" s="35">
        <v>0.45000000000000007</v>
      </c>
      <c r="I1574" s="36">
        <v>5750</v>
      </c>
      <c r="J1574" s="37">
        <f t="shared" si="12"/>
        <v>2587.5000000000005</v>
      </c>
      <c r="K1574" s="37">
        <f t="shared" si="13"/>
        <v>905.62500000000011</v>
      </c>
      <c r="L1574" s="38">
        <v>0.35</v>
      </c>
      <c r="N1574" s="44"/>
      <c r="O1574" s="45"/>
      <c r="P1574" s="39"/>
      <c r="Q1574" s="41"/>
    </row>
    <row r="1575" spans="1:17" ht="15.75" customHeight="1">
      <c r="A1575" s="33" t="s">
        <v>27</v>
      </c>
      <c r="B1575" s="33">
        <v>1128299</v>
      </c>
      <c r="C1575" s="34">
        <v>44524</v>
      </c>
      <c r="D1575" s="33" t="s">
        <v>28</v>
      </c>
      <c r="E1575" s="33" t="s">
        <v>67</v>
      </c>
      <c r="F1575" s="33" t="s">
        <v>68</v>
      </c>
      <c r="G1575" s="33" t="s">
        <v>18</v>
      </c>
      <c r="H1575" s="35">
        <v>0.50000000000000011</v>
      </c>
      <c r="I1575" s="36">
        <v>6500</v>
      </c>
      <c r="J1575" s="37">
        <f t="shared" si="12"/>
        <v>3250.0000000000009</v>
      </c>
      <c r="K1575" s="37">
        <f t="shared" si="13"/>
        <v>1137.5000000000002</v>
      </c>
      <c r="L1575" s="38">
        <v>0.35</v>
      </c>
      <c r="N1575" s="44"/>
      <c r="O1575" s="45"/>
      <c r="P1575" s="39"/>
      <c r="Q1575" s="41"/>
    </row>
    <row r="1576" spans="1:17" ht="15.75" customHeight="1">
      <c r="A1576" s="33" t="s">
        <v>27</v>
      </c>
      <c r="B1576" s="33">
        <v>1128299</v>
      </c>
      <c r="C1576" s="34">
        <v>44524</v>
      </c>
      <c r="D1576" s="33" t="s">
        <v>28</v>
      </c>
      <c r="E1576" s="33" t="s">
        <v>67</v>
      </c>
      <c r="F1576" s="33" t="s">
        <v>68</v>
      </c>
      <c r="G1576" s="33" t="s">
        <v>19</v>
      </c>
      <c r="H1576" s="35">
        <v>0.45000000000000007</v>
      </c>
      <c r="I1576" s="36">
        <v>4750</v>
      </c>
      <c r="J1576" s="37">
        <f t="shared" si="12"/>
        <v>2137.5000000000005</v>
      </c>
      <c r="K1576" s="37">
        <f t="shared" si="13"/>
        <v>748.12500000000011</v>
      </c>
      <c r="L1576" s="38">
        <v>0.35</v>
      </c>
      <c r="N1576" s="44"/>
      <c r="O1576" s="45"/>
      <c r="P1576" s="39"/>
      <c r="Q1576" s="41"/>
    </row>
    <row r="1577" spans="1:17" ht="15.75" customHeight="1">
      <c r="A1577" s="33" t="s">
        <v>27</v>
      </c>
      <c r="B1577" s="33">
        <v>1128299</v>
      </c>
      <c r="C1577" s="34">
        <v>44524</v>
      </c>
      <c r="D1577" s="33" t="s">
        <v>28</v>
      </c>
      <c r="E1577" s="33" t="s">
        <v>67</v>
      </c>
      <c r="F1577" s="33" t="s">
        <v>68</v>
      </c>
      <c r="G1577" s="33" t="s">
        <v>20</v>
      </c>
      <c r="H1577" s="35">
        <v>0.55000000000000016</v>
      </c>
      <c r="I1577" s="36">
        <v>4500</v>
      </c>
      <c r="J1577" s="37">
        <f t="shared" si="12"/>
        <v>2475.0000000000009</v>
      </c>
      <c r="K1577" s="37">
        <f t="shared" si="13"/>
        <v>866.25000000000023</v>
      </c>
      <c r="L1577" s="38">
        <v>0.35</v>
      </c>
      <c r="N1577" s="44"/>
      <c r="O1577" s="45"/>
      <c r="P1577" s="39"/>
      <c r="Q1577" s="41"/>
    </row>
    <row r="1578" spans="1:17" ht="15.75" customHeight="1">
      <c r="A1578" s="33" t="s">
        <v>27</v>
      </c>
      <c r="B1578" s="33">
        <v>1128299</v>
      </c>
      <c r="C1578" s="34">
        <v>44524</v>
      </c>
      <c r="D1578" s="33" t="s">
        <v>28</v>
      </c>
      <c r="E1578" s="33" t="s">
        <v>67</v>
      </c>
      <c r="F1578" s="33" t="s">
        <v>68</v>
      </c>
      <c r="G1578" s="33" t="s">
        <v>21</v>
      </c>
      <c r="H1578" s="35">
        <v>0.75000000000000011</v>
      </c>
      <c r="I1578" s="36">
        <v>4250</v>
      </c>
      <c r="J1578" s="37">
        <f t="shared" si="12"/>
        <v>3187.5000000000005</v>
      </c>
      <c r="K1578" s="37">
        <f t="shared" si="13"/>
        <v>1275.0000000000002</v>
      </c>
      <c r="L1578" s="38">
        <v>0.4</v>
      </c>
      <c r="N1578" s="44"/>
      <c r="O1578" s="45"/>
      <c r="P1578" s="39"/>
      <c r="Q1578" s="41"/>
    </row>
    <row r="1579" spans="1:17" ht="15.75" customHeight="1">
      <c r="A1579" s="33" t="s">
        <v>27</v>
      </c>
      <c r="B1579" s="33">
        <v>1128299</v>
      </c>
      <c r="C1579" s="34">
        <v>44524</v>
      </c>
      <c r="D1579" s="33" t="s">
        <v>28</v>
      </c>
      <c r="E1579" s="33" t="s">
        <v>67</v>
      </c>
      <c r="F1579" s="33" t="s">
        <v>68</v>
      </c>
      <c r="G1579" s="33" t="s">
        <v>22</v>
      </c>
      <c r="H1579" s="35">
        <v>0.80000000000000016</v>
      </c>
      <c r="I1579" s="36">
        <v>5500</v>
      </c>
      <c r="J1579" s="37">
        <f t="shared" si="12"/>
        <v>4400.0000000000009</v>
      </c>
      <c r="K1579" s="37">
        <f t="shared" si="13"/>
        <v>1320.0000000000002</v>
      </c>
      <c r="L1579" s="38">
        <v>0.3</v>
      </c>
      <c r="N1579" s="44"/>
      <c r="O1579" s="45"/>
      <c r="P1579" s="39"/>
      <c r="Q1579" s="41"/>
    </row>
    <row r="1580" spans="1:17" ht="15.75" customHeight="1">
      <c r="A1580" s="33" t="s">
        <v>27</v>
      </c>
      <c r="B1580" s="33">
        <v>1128299</v>
      </c>
      <c r="C1580" s="34">
        <v>44553</v>
      </c>
      <c r="D1580" s="33" t="s">
        <v>28</v>
      </c>
      <c r="E1580" s="33" t="s">
        <v>67</v>
      </c>
      <c r="F1580" s="33" t="s">
        <v>68</v>
      </c>
      <c r="G1580" s="33" t="s">
        <v>17</v>
      </c>
      <c r="H1580" s="35">
        <v>0.65000000000000013</v>
      </c>
      <c r="I1580" s="36">
        <v>7500</v>
      </c>
      <c r="J1580" s="37">
        <f t="shared" si="12"/>
        <v>4875.0000000000009</v>
      </c>
      <c r="K1580" s="37">
        <f t="shared" si="13"/>
        <v>1706.2500000000002</v>
      </c>
      <c r="L1580" s="38">
        <v>0.35</v>
      </c>
      <c r="N1580" s="44"/>
      <c r="O1580" s="45"/>
      <c r="P1580" s="39"/>
      <c r="Q1580" s="41"/>
    </row>
    <row r="1581" spans="1:17" ht="15.75" customHeight="1">
      <c r="A1581" s="33" t="s">
        <v>27</v>
      </c>
      <c r="B1581" s="33">
        <v>1128299</v>
      </c>
      <c r="C1581" s="34">
        <v>44553</v>
      </c>
      <c r="D1581" s="33" t="s">
        <v>28</v>
      </c>
      <c r="E1581" s="33" t="s">
        <v>67</v>
      </c>
      <c r="F1581" s="33" t="s">
        <v>68</v>
      </c>
      <c r="G1581" s="33" t="s">
        <v>18</v>
      </c>
      <c r="H1581" s="35">
        <v>0.75000000000000022</v>
      </c>
      <c r="I1581" s="36">
        <v>7500</v>
      </c>
      <c r="J1581" s="37">
        <f t="shared" si="12"/>
        <v>5625.0000000000018</v>
      </c>
      <c r="K1581" s="37">
        <f t="shared" si="13"/>
        <v>1968.7500000000005</v>
      </c>
      <c r="L1581" s="38">
        <v>0.35</v>
      </c>
      <c r="N1581" s="44"/>
      <c r="O1581" s="45"/>
      <c r="P1581" s="39"/>
      <c r="Q1581" s="41"/>
    </row>
    <row r="1582" spans="1:17" ht="15.75" customHeight="1">
      <c r="A1582" s="33" t="s">
        <v>27</v>
      </c>
      <c r="B1582" s="33">
        <v>1128299</v>
      </c>
      <c r="C1582" s="34">
        <v>44553</v>
      </c>
      <c r="D1582" s="33" t="s">
        <v>28</v>
      </c>
      <c r="E1582" s="33" t="s">
        <v>67</v>
      </c>
      <c r="F1582" s="33" t="s">
        <v>68</v>
      </c>
      <c r="G1582" s="33" t="s">
        <v>19</v>
      </c>
      <c r="H1582" s="35">
        <v>0.70000000000000018</v>
      </c>
      <c r="I1582" s="36">
        <v>5500</v>
      </c>
      <c r="J1582" s="37">
        <f t="shared" si="12"/>
        <v>3850.0000000000009</v>
      </c>
      <c r="K1582" s="37">
        <f t="shared" si="13"/>
        <v>1347.5000000000002</v>
      </c>
      <c r="L1582" s="38">
        <v>0.35</v>
      </c>
      <c r="N1582" s="44"/>
      <c r="O1582" s="45"/>
      <c r="P1582" s="39"/>
      <c r="Q1582" s="41"/>
    </row>
    <row r="1583" spans="1:17" ht="15.75" customHeight="1">
      <c r="A1583" s="33" t="s">
        <v>27</v>
      </c>
      <c r="B1583" s="33">
        <v>1128299</v>
      </c>
      <c r="C1583" s="34">
        <v>44553</v>
      </c>
      <c r="D1583" s="33" t="s">
        <v>28</v>
      </c>
      <c r="E1583" s="33" t="s">
        <v>67</v>
      </c>
      <c r="F1583" s="33" t="s">
        <v>68</v>
      </c>
      <c r="G1583" s="33" t="s">
        <v>20</v>
      </c>
      <c r="H1583" s="35">
        <v>0.70000000000000018</v>
      </c>
      <c r="I1583" s="36">
        <v>5500</v>
      </c>
      <c r="J1583" s="37">
        <f t="shared" si="12"/>
        <v>3850.0000000000009</v>
      </c>
      <c r="K1583" s="37">
        <f t="shared" si="13"/>
        <v>1347.5000000000002</v>
      </c>
      <c r="L1583" s="38">
        <v>0.35</v>
      </c>
      <c r="N1583" s="44"/>
      <c r="O1583" s="45"/>
      <c r="P1583" s="39"/>
      <c r="Q1583" s="41"/>
    </row>
    <row r="1584" spans="1:17" ht="15.75" customHeight="1">
      <c r="A1584" s="33" t="s">
        <v>27</v>
      </c>
      <c r="B1584" s="33">
        <v>1128299</v>
      </c>
      <c r="C1584" s="34">
        <v>44553</v>
      </c>
      <c r="D1584" s="33" t="s">
        <v>28</v>
      </c>
      <c r="E1584" s="33" t="s">
        <v>67</v>
      </c>
      <c r="F1584" s="33" t="s">
        <v>68</v>
      </c>
      <c r="G1584" s="33" t="s">
        <v>21</v>
      </c>
      <c r="H1584" s="35">
        <v>0.80000000000000016</v>
      </c>
      <c r="I1584" s="36">
        <v>4750</v>
      </c>
      <c r="J1584" s="37">
        <f t="shared" si="12"/>
        <v>3800.0000000000009</v>
      </c>
      <c r="K1584" s="37">
        <f t="shared" si="13"/>
        <v>1520.0000000000005</v>
      </c>
      <c r="L1584" s="38">
        <v>0.4</v>
      </c>
      <c r="N1584" s="44"/>
      <c r="O1584" s="45"/>
      <c r="P1584" s="39"/>
      <c r="Q1584" s="41"/>
    </row>
    <row r="1585" spans="1:17" ht="15.75" customHeight="1">
      <c r="A1585" s="33" t="s">
        <v>27</v>
      </c>
      <c r="B1585" s="33">
        <v>1128299</v>
      </c>
      <c r="C1585" s="34">
        <v>44553</v>
      </c>
      <c r="D1585" s="33" t="s">
        <v>28</v>
      </c>
      <c r="E1585" s="33" t="s">
        <v>67</v>
      </c>
      <c r="F1585" s="33" t="s">
        <v>68</v>
      </c>
      <c r="G1585" s="33" t="s">
        <v>22</v>
      </c>
      <c r="H1585" s="35">
        <v>0.8500000000000002</v>
      </c>
      <c r="I1585" s="36">
        <v>5750</v>
      </c>
      <c r="J1585" s="37">
        <f t="shared" si="12"/>
        <v>4887.5000000000009</v>
      </c>
      <c r="K1585" s="37">
        <f t="shared" si="13"/>
        <v>1466.2500000000002</v>
      </c>
      <c r="L1585" s="38">
        <v>0.3</v>
      </c>
      <c r="N1585" s="44"/>
      <c r="O1585" s="45"/>
      <c r="P1585" s="39"/>
      <c r="Q1585" s="41"/>
    </row>
    <row r="1586" spans="1:17" ht="15.75" customHeight="1">
      <c r="A1586" s="33" t="s">
        <v>14</v>
      </c>
      <c r="B1586" s="33">
        <v>1185732</v>
      </c>
      <c r="C1586" s="34">
        <v>44215</v>
      </c>
      <c r="D1586" s="33" t="s">
        <v>46</v>
      </c>
      <c r="E1586" s="33" t="s">
        <v>69</v>
      </c>
      <c r="F1586" s="33" t="s">
        <v>70</v>
      </c>
      <c r="G1586" s="33" t="s">
        <v>17</v>
      </c>
      <c r="H1586" s="35">
        <v>0.35</v>
      </c>
      <c r="I1586" s="36">
        <v>7500</v>
      </c>
      <c r="J1586" s="37">
        <f t="shared" si="12"/>
        <v>2625</v>
      </c>
      <c r="K1586" s="37">
        <f t="shared" si="13"/>
        <v>1312.5</v>
      </c>
      <c r="L1586" s="38">
        <v>0.5</v>
      </c>
      <c r="N1586" s="44"/>
      <c r="O1586" s="45"/>
      <c r="P1586" s="39"/>
      <c r="Q1586" s="41"/>
    </row>
    <row r="1587" spans="1:17" ht="15.75" customHeight="1">
      <c r="A1587" s="33" t="s">
        <v>14</v>
      </c>
      <c r="B1587" s="33">
        <v>1185732</v>
      </c>
      <c r="C1587" s="34">
        <v>44215</v>
      </c>
      <c r="D1587" s="33" t="s">
        <v>46</v>
      </c>
      <c r="E1587" s="33" t="s">
        <v>69</v>
      </c>
      <c r="F1587" s="33" t="s">
        <v>70</v>
      </c>
      <c r="G1587" s="33" t="s">
        <v>18</v>
      </c>
      <c r="H1587" s="35">
        <v>0.35</v>
      </c>
      <c r="I1587" s="36">
        <v>5500</v>
      </c>
      <c r="J1587" s="37">
        <f t="shared" si="12"/>
        <v>1924.9999999999998</v>
      </c>
      <c r="K1587" s="37">
        <f t="shared" si="13"/>
        <v>769.99999999999989</v>
      </c>
      <c r="L1587" s="38">
        <v>0.39999999999999997</v>
      </c>
      <c r="N1587" s="44"/>
      <c r="O1587" s="45"/>
      <c r="P1587" s="39"/>
      <c r="Q1587" s="41"/>
    </row>
    <row r="1588" spans="1:17" ht="15.75" customHeight="1">
      <c r="A1588" s="33" t="s">
        <v>14</v>
      </c>
      <c r="B1588" s="33">
        <v>1185732</v>
      </c>
      <c r="C1588" s="34">
        <v>44215</v>
      </c>
      <c r="D1588" s="33" t="s">
        <v>46</v>
      </c>
      <c r="E1588" s="33" t="s">
        <v>69</v>
      </c>
      <c r="F1588" s="33" t="s">
        <v>70</v>
      </c>
      <c r="G1588" s="33" t="s">
        <v>19</v>
      </c>
      <c r="H1588" s="35">
        <v>0.25</v>
      </c>
      <c r="I1588" s="36">
        <v>5500</v>
      </c>
      <c r="J1588" s="37">
        <f t="shared" si="12"/>
        <v>1375</v>
      </c>
      <c r="K1588" s="37">
        <f t="shared" si="13"/>
        <v>412.5</v>
      </c>
      <c r="L1588" s="38">
        <v>0.3</v>
      </c>
      <c r="N1588" s="44"/>
      <c r="O1588" s="45"/>
      <c r="P1588" s="39"/>
      <c r="Q1588" s="41"/>
    </row>
    <row r="1589" spans="1:17" ht="15.75" customHeight="1">
      <c r="A1589" s="33" t="s">
        <v>14</v>
      </c>
      <c r="B1589" s="33">
        <v>1185732</v>
      </c>
      <c r="C1589" s="34">
        <v>44215</v>
      </c>
      <c r="D1589" s="33" t="s">
        <v>46</v>
      </c>
      <c r="E1589" s="33" t="s">
        <v>69</v>
      </c>
      <c r="F1589" s="33" t="s">
        <v>70</v>
      </c>
      <c r="G1589" s="33" t="s">
        <v>20</v>
      </c>
      <c r="H1589" s="35">
        <v>0.29999999999999993</v>
      </c>
      <c r="I1589" s="36">
        <v>4000</v>
      </c>
      <c r="J1589" s="37">
        <f t="shared" si="12"/>
        <v>1199.9999999999998</v>
      </c>
      <c r="K1589" s="37">
        <f t="shared" si="13"/>
        <v>419.99999999999989</v>
      </c>
      <c r="L1589" s="38">
        <v>0.35</v>
      </c>
      <c r="N1589" s="44"/>
      <c r="O1589" s="45"/>
      <c r="P1589" s="39"/>
      <c r="Q1589" s="41"/>
    </row>
    <row r="1590" spans="1:17" ht="15.75" customHeight="1">
      <c r="A1590" s="33" t="s">
        <v>14</v>
      </c>
      <c r="B1590" s="33">
        <v>1185732</v>
      </c>
      <c r="C1590" s="34">
        <v>44215</v>
      </c>
      <c r="D1590" s="33" t="s">
        <v>46</v>
      </c>
      <c r="E1590" s="33" t="s">
        <v>69</v>
      </c>
      <c r="F1590" s="33" t="s">
        <v>70</v>
      </c>
      <c r="G1590" s="33" t="s">
        <v>21</v>
      </c>
      <c r="H1590" s="35">
        <v>0.45000000000000007</v>
      </c>
      <c r="I1590" s="36">
        <v>4500</v>
      </c>
      <c r="J1590" s="37">
        <f t="shared" si="12"/>
        <v>2025.0000000000002</v>
      </c>
      <c r="K1590" s="37">
        <f t="shared" si="13"/>
        <v>810</v>
      </c>
      <c r="L1590" s="38">
        <v>0.39999999999999997</v>
      </c>
      <c r="N1590" s="44"/>
      <c r="O1590" s="45"/>
      <c r="P1590" s="39"/>
      <c r="Q1590" s="41"/>
    </row>
    <row r="1591" spans="1:17" ht="15.75" customHeight="1">
      <c r="A1591" s="33" t="s">
        <v>14</v>
      </c>
      <c r="B1591" s="33">
        <v>1185732</v>
      </c>
      <c r="C1591" s="34">
        <v>44215</v>
      </c>
      <c r="D1591" s="33" t="s">
        <v>46</v>
      </c>
      <c r="E1591" s="33" t="s">
        <v>69</v>
      </c>
      <c r="F1591" s="33" t="s">
        <v>70</v>
      </c>
      <c r="G1591" s="33" t="s">
        <v>22</v>
      </c>
      <c r="H1591" s="35">
        <v>0.35</v>
      </c>
      <c r="I1591" s="36">
        <v>5500</v>
      </c>
      <c r="J1591" s="37">
        <f t="shared" si="12"/>
        <v>1924.9999999999998</v>
      </c>
      <c r="K1591" s="37">
        <f t="shared" si="13"/>
        <v>1058.75</v>
      </c>
      <c r="L1591" s="38">
        <v>0.55000000000000004</v>
      </c>
      <c r="N1591" s="44"/>
      <c r="O1591" s="45"/>
      <c r="P1591" s="39"/>
      <c r="Q1591" s="41"/>
    </row>
    <row r="1592" spans="1:17" ht="15.75" customHeight="1">
      <c r="A1592" s="33" t="s">
        <v>14</v>
      </c>
      <c r="B1592" s="33">
        <v>1185732</v>
      </c>
      <c r="C1592" s="34">
        <v>44244</v>
      </c>
      <c r="D1592" s="33" t="s">
        <v>46</v>
      </c>
      <c r="E1592" s="33" t="s">
        <v>69</v>
      </c>
      <c r="F1592" s="33" t="s">
        <v>70</v>
      </c>
      <c r="G1592" s="33" t="s">
        <v>17</v>
      </c>
      <c r="H1592" s="35">
        <v>0.35</v>
      </c>
      <c r="I1592" s="36">
        <v>8000</v>
      </c>
      <c r="J1592" s="37">
        <f t="shared" si="12"/>
        <v>2800</v>
      </c>
      <c r="K1592" s="37">
        <f t="shared" si="13"/>
        <v>1400</v>
      </c>
      <c r="L1592" s="38">
        <v>0.5</v>
      </c>
      <c r="N1592" s="44"/>
      <c r="O1592" s="45"/>
      <c r="P1592" s="39"/>
      <c r="Q1592" s="41"/>
    </row>
    <row r="1593" spans="1:17" ht="15.75" customHeight="1">
      <c r="A1593" s="33" t="s">
        <v>14</v>
      </c>
      <c r="B1593" s="33">
        <v>1185732</v>
      </c>
      <c r="C1593" s="34">
        <v>44244</v>
      </c>
      <c r="D1593" s="33" t="s">
        <v>46</v>
      </c>
      <c r="E1593" s="33" t="s">
        <v>69</v>
      </c>
      <c r="F1593" s="33" t="s">
        <v>70</v>
      </c>
      <c r="G1593" s="33" t="s">
        <v>18</v>
      </c>
      <c r="H1593" s="35">
        <v>0.35</v>
      </c>
      <c r="I1593" s="36">
        <v>4500</v>
      </c>
      <c r="J1593" s="37">
        <f t="shared" si="12"/>
        <v>1575</v>
      </c>
      <c r="K1593" s="37">
        <f t="shared" si="13"/>
        <v>630</v>
      </c>
      <c r="L1593" s="38">
        <v>0.39999999999999997</v>
      </c>
      <c r="N1593" s="44"/>
      <c r="O1593" s="45"/>
      <c r="P1593" s="39"/>
      <c r="Q1593" s="41"/>
    </row>
    <row r="1594" spans="1:17" ht="15.75" customHeight="1">
      <c r="A1594" s="33" t="s">
        <v>14</v>
      </c>
      <c r="B1594" s="33">
        <v>1185732</v>
      </c>
      <c r="C1594" s="34">
        <v>44244</v>
      </c>
      <c r="D1594" s="33" t="s">
        <v>46</v>
      </c>
      <c r="E1594" s="33" t="s">
        <v>69</v>
      </c>
      <c r="F1594" s="33" t="s">
        <v>70</v>
      </c>
      <c r="G1594" s="33" t="s">
        <v>19</v>
      </c>
      <c r="H1594" s="35">
        <v>0.25</v>
      </c>
      <c r="I1594" s="36">
        <v>5000</v>
      </c>
      <c r="J1594" s="37">
        <f t="shared" si="12"/>
        <v>1250</v>
      </c>
      <c r="K1594" s="37">
        <f t="shared" si="13"/>
        <v>375</v>
      </c>
      <c r="L1594" s="38">
        <v>0.3</v>
      </c>
      <c r="N1594" s="44"/>
      <c r="O1594" s="45"/>
      <c r="P1594" s="39"/>
      <c r="Q1594" s="41"/>
    </row>
    <row r="1595" spans="1:17" ht="15.75" customHeight="1">
      <c r="A1595" s="33" t="s">
        <v>14</v>
      </c>
      <c r="B1595" s="33">
        <v>1185732</v>
      </c>
      <c r="C1595" s="34">
        <v>44244</v>
      </c>
      <c r="D1595" s="33" t="s">
        <v>46</v>
      </c>
      <c r="E1595" s="33" t="s">
        <v>69</v>
      </c>
      <c r="F1595" s="33" t="s">
        <v>70</v>
      </c>
      <c r="G1595" s="33" t="s">
        <v>20</v>
      </c>
      <c r="H1595" s="35">
        <v>0.29999999999999993</v>
      </c>
      <c r="I1595" s="36">
        <v>3750</v>
      </c>
      <c r="J1595" s="37">
        <f t="shared" si="12"/>
        <v>1124.9999999999998</v>
      </c>
      <c r="K1595" s="37">
        <f t="shared" si="13"/>
        <v>393.74999999999989</v>
      </c>
      <c r="L1595" s="38">
        <v>0.35</v>
      </c>
      <c r="N1595" s="44"/>
      <c r="O1595" s="45"/>
      <c r="P1595" s="39"/>
      <c r="Q1595" s="41"/>
    </row>
    <row r="1596" spans="1:17" ht="15.75" customHeight="1">
      <c r="A1596" s="33" t="s">
        <v>14</v>
      </c>
      <c r="B1596" s="33">
        <v>1185732</v>
      </c>
      <c r="C1596" s="34">
        <v>44244</v>
      </c>
      <c r="D1596" s="33" t="s">
        <v>46</v>
      </c>
      <c r="E1596" s="33" t="s">
        <v>69</v>
      </c>
      <c r="F1596" s="33" t="s">
        <v>70</v>
      </c>
      <c r="G1596" s="33" t="s">
        <v>21</v>
      </c>
      <c r="H1596" s="35">
        <v>0.45000000000000007</v>
      </c>
      <c r="I1596" s="36">
        <v>4500</v>
      </c>
      <c r="J1596" s="37">
        <f t="shared" si="12"/>
        <v>2025.0000000000002</v>
      </c>
      <c r="K1596" s="37">
        <f t="shared" si="13"/>
        <v>810</v>
      </c>
      <c r="L1596" s="38">
        <v>0.39999999999999997</v>
      </c>
      <c r="N1596" s="44"/>
      <c r="O1596" s="45"/>
      <c r="P1596" s="39"/>
      <c r="Q1596" s="41"/>
    </row>
    <row r="1597" spans="1:17" ht="15.75" customHeight="1">
      <c r="A1597" s="33" t="s">
        <v>14</v>
      </c>
      <c r="B1597" s="33">
        <v>1185732</v>
      </c>
      <c r="C1597" s="34">
        <v>44244</v>
      </c>
      <c r="D1597" s="33" t="s">
        <v>46</v>
      </c>
      <c r="E1597" s="33" t="s">
        <v>69</v>
      </c>
      <c r="F1597" s="33" t="s">
        <v>70</v>
      </c>
      <c r="G1597" s="33" t="s">
        <v>22</v>
      </c>
      <c r="H1597" s="35">
        <v>0.35</v>
      </c>
      <c r="I1597" s="36">
        <v>5500</v>
      </c>
      <c r="J1597" s="37">
        <f t="shared" si="12"/>
        <v>1924.9999999999998</v>
      </c>
      <c r="K1597" s="37">
        <f t="shared" si="13"/>
        <v>1058.75</v>
      </c>
      <c r="L1597" s="38">
        <v>0.55000000000000004</v>
      </c>
      <c r="N1597" s="44"/>
      <c r="O1597" s="45"/>
      <c r="P1597" s="39"/>
      <c r="Q1597" s="41"/>
    </row>
    <row r="1598" spans="1:17" ht="15.75" customHeight="1">
      <c r="A1598" s="33" t="s">
        <v>14</v>
      </c>
      <c r="B1598" s="33">
        <v>1185732</v>
      </c>
      <c r="C1598" s="34">
        <v>44270</v>
      </c>
      <c r="D1598" s="33" t="s">
        <v>46</v>
      </c>
      <c r="E1598" s="33" t="s">
        <v>69</v>
      </c>
      <c r="F1598" s="33" t="s">
        <v>70</v>
      </c>
      <c r="G1598" s="33" t="s">
        <v>17</v>
      </c>
      <c r="H1598" s="35">
        <v>0.35</v>
      </c>
      <c r="I1598" s="36">
        <v>7700</v>
      </c>
      <c r="J1598" s="37">
        <f t="shared" si="12"/>
        <v>2695</v>
      </c>
      <c r="K1598" s="37">
        <f t="shared" si="13"/>
        <v>1347.5</v>
      </c>
      <c r="L1598" s="38">
        <v>0.5</v>
      </c>
      <c r="N1598" s="44"/>
      <c r="O1598" s="45"/>
      <c r="P1598" s="39"/>
      <c r="Q1598" s="41"/>
    </row>
    <row r="1599" spans="1:17" ht="15.75" customHeight="1">
      <c r="A1599" s="33" t="s">
        <v>14</v>
      </c>
      <c r="B1599" s="33">
        <v>1185732</v>
      </c>
      <c r="C1599" s="34">
        <v>44270</v>
      </c>
      <c r="D1599" s="33" t="s">
        <v>46</v>
      </c>
      <c r="E1599" s="33" t="s">
        <v>69</v>
      </c>
      <c r="F1599" s="33" t="s">
        <v>70</v>
      </c>
      <c r="G1599" s="33" t="s">
        <v>18</v>
      </c>
      <c r="H1599" s="35">
        <v>0.35</v>
      </c>
      <c r="I1599" s="36">
        <v>4500</v>
      </c>
      <c r="J1599" s="37">
        <f t="shared" si="12"/>
        <v>1575</v>
      </c>
      <c r="K1599" s="37">
        <f t="shared" si="13"/>
        <v>630</v>
      </c>
      <c r="L1599" s="38">
        <v>0.39999999999999997</v>
      </c>
      <c r="N1599" s="44"/>
      <c r="O1599" s="45"/>
      <c r="P1599" s="39"/>
      <c r="Q1599" s="41"/>
    </row>
    <row r="1600" spans="1:17" ht="15.75" customHeight="1">
      <c r="A1600" s="33" t="s">
        <v>14</v>
      </c>
      <c r="B1600" s="33">
        <v>1185732</v>
      </c>
      <c r="C1600" s="34">
        <v>44270</v>
      </c>
      <c r="D1600" s="33" t="s">
        <v>46</v>
      </c>
      <c r="E1600" s="33" t="s">
        <v>69</v>
      </c>
      <c r="F1600" s="33" t="s">
        <v>70</v>
      </c>
      <c r="G1600" s="33" t="s">
        <v>19</v>
      </c>
      <c r="H1600" s="35">
        <v>0.25</v>
      </c>
      <c r="I1600" s="36">
        <v>4750</v>
      </c>
      <c r="J1600" s="37">
        <f t="shared" si="12"/>
        <v>1187.5</v>
      </c>
      <c r="K1600" s="37">
        <f t="shared" si="13"/>
        <v>356.25</v>
      </c>
      <c r="L1600" s="38">
        <v>0.3</v>
      </c>
      <c r="N1600" s="44"/>
      <c r="O1600" s="45"/>
      <c r="P1600" s="39"/>
      <c r="Q1600" s="41"/>
    </row>
    <row r="1601" spans="1:17" ht="15.75" customHeight="1">
      <c r="A1601" s="33" t="s">
        <v>14</v>
      </c>
      <c r="B1601" s="33">
        <v>1185732</v>
      </c>
      <c r="C1601" s="34">
        <v>44270</v>
      </c>
      <c r="D1601" s="33" t="s">
        <v>46</v>
      </c>
      <c r="E1601" s="33" t="s">
        <v>69</v>
      </c>
      <c r="F1601" s="33" t="s">
        <v>70</v>
      </c>
      <c r="G1601" s="33" t="s">
        <v>20</v>
      </c>
      <c r="H1601" s="35">
        <v>0.29999999999999993</v>
      </c>
      <c r="I1601" s="36">
        <v>3250</v>
      </c>
      <c r="J1601" s="37">
        <f t="shared" si="12"/>
        <v>974.99999999999977</v>
      </c>
      <c r="K1601" s="37">
        <f t="shared" si="13"/>
        <v>341.24999999999989</v>
      </c>
      <c r="L1601" s="38">
        <v>0.35</v>
      </c>
      <c r="N1601" s="44"/>
      <c r="O1601" s="45"/>
      <c r="P1601" s="39"/>
      <c r="Q1601" s="41"/>
    </row>
    <row r="1602" spans="1:17" ht="15.75" customHeight="1">
      <c r="A1602" s="33" t="s">
        <v>14</v>
      </c>
      <c r="B1602" s="33">
        <v>1185732</v>
      </c>
      <c r="C1602" s="34">
        <v>44270</v>
      </c>
      <c r="D1602" s="33" t="s">
        <v>46</v>
      </c>
      <c r="E1602" s="33" t="s">
        <v>69</v>
      </c>
      <c r="F1602" s="33" t="s">
        <v>70</v>
      </c>
      <c r="G1602" s="33" t="s">
        <v>21</v>
      </c>
      <c r="H1602" s="35">
        <v>0.45000000000000007</v>
      </c>
      <c r="I1602" s="36">
        <v>3750</v>
      </c>
      <c r="J1602" s="37">
        <f t="shared" si="12"/>
        <v>1687.5000000000002</v>
      </c>
      <c r="K1602" s="37">
        <f t="shared" si="13"/>
        <v>675</v>
      </c>
      <c r="L1602" s="38">
        <v>0.39999999999999997</v>
      </c>
      <c r="N1602" s="44"/>
      <c r="O1602" s="45"/>
      <c r="P1602" s="39"/>
      <c r="Q1602" s="41"/>
    </row>
    <row r="1603" spans="1:17" ht="15.75" customHeight="1">
      <c r="A1603" s="33" t="s">
        <v>14</v>
      </c>
      <c r="B1603" s="33">
        <v>1185732</v>
      </c>
      <c r="C1603" s="34">
        <v>44270</v>
      </c>
      <c r="D1603" s="33" t="s">
        <v>46</v>
      </c>
      <c r="E1603" s="33" t="s">
        <v>69</v>
      </c>
      <c r="F1603" s="33" t="s">
        <v>70</v>
      </c>
      <c r="G1603" s="33" t="s">
        <v>22</v>
      </c>
      <c r="H1603" s="35">
        <v>0.35</v>
      </c>
      <c r="I1603" s="36">
        <v>4750</v>
      </c>
      <c r="J1603" s="37">
        <f t="shared" si="12"/>
        <v>1662.5</v>
      </c>
      <c r="K1603" s="37">
        <f t="shared" si="13"/>
        <v>914.37500000000011</v>
      </c>
      <c r="L1603" s="38">
        <v>0.55000000000000004</v>
      </c>
      <c r="N1603" s="44"/>
      <c r="O1603" s="45"/>
      <c r="P1603" s="39"/>
      <c r="Q1603" s="41"/>
    </row>
    <row r="1604" spans="1:17" ht="15.75" customHeight="1">
      <c r="A1604" s="33" t="s">
        <v>14</v>
      </c>
      <c r="B1604" s="33">
        <v>1185732</v>
      </c>
      <c r="C1604" s="34">
        <v>44302</v>
      </c>
      <c r="D1604" s="33" t="s">
        <v>46</v>
      </c>
      <c r="E1604" s="33" t="s">
        <v>69</v>
      </c>
      <c r="F1604" s="33" t="s">
        <v>70</v>
      </c>
      <c r="G1604" s="33" t="s">
        <v>17</v>
      </c>
      <c r="H1604" s="35">
        <v>0.35</v>
      </c>
      <c r="I1604" s="36">
        <v>7250</v>
      </c>
      <c r="J1604" s="37">
        <f t="shared" si="12"/>
        <v>2537.5</v>
      </c>
      <c r="K1604" s="37">
        <f t="shared" si="13"/>
        <v>1268.75</v>
      </c>
      <c r="L1604" s="38">
        <v>0.5</v>
      </c>
      <c r="N1604" s="44"/>
      <c r="O1604" s="45"/>
      <c r="P1604" s="39"/>
      <c r="Q1604" s="41"/>
    </row>
    <row r="1605" spans="1:17" ht="15.75" customHeight="1">
      <c r="A1605" s="33" t="s">
        <v>14</v>
      </c>
      <c r="B1605" s="33">
        <v>1185732</v>
      </c>
      <c r="C1605" s="34">
        <v>44302</v>
      </c>
      <c r="D1605" s="33" t="s">
        <v>46</v>
      </c>
      <c r="E1605" s="33" t="s">
        <v>69</v>
      </c>
      <c r="F1605" s="33" t="s">
        <v>70</v>
      </c>
      <c r="G1605" s="33" t="s">
        <v>18</v>
      </c>
      <c r="H1605" s="35">
        <v>0.4</v>
      </c>
      <c r="I1605" s="36">
        <v>4250</v>
      </c>
      <c r="J1605" s="37">
        <f t="shared" si="12"/>
        <v>1700</v>
      </c>
      <c r="K1605" s="37">
        <f t="shared" si="13"/>
        <v>680</v>
      </c>
      <c r="L1605" s="38">
        <v>0.39999999999999997</v>
      </c>
      <c r="N1605" s="44"/>
      <c r="O1605" s="45"/>
      <c r="P1605" s="39"/>
      <c r="Q1605" s="41"/>
    </row>
    <row r="1606" spans="1:17" ht="15.75" customHeight="1">
      <c r="A1606" s="33" t="s">
        <v>14</v>
      </c>
      <c r="B1606" s="33">
        <v>1185732</v>
      </c>
      <c r="C1606" s="34">
        <v>44302</v>
      </c>
      <c r="D1606" s="33" t="s">
        <v>46</v>
      </c>
      <c r="E1606" s="33" t="s">
        <v>69</v>
      </c>
      <c r="F1606" s="33" t="s">
        <v>70</v>
      </c>
      <c r="G1606" s="33" t="s">
        <v>19</v>
      </c>
      <c r="H1606" s="35">
        <v>0.30000000000000004</v>
      </c>
      <c r="I1606" s="36">
        <v>4500</v>
      </c>
      <c r="J1606" s="37">
        <f t="shared" si="12"/>
        <v>1350.0000000000002</v>
      </c>
      <c r="K1606" s="37">
        <f t="shared" si="13"/>
        <v>405.00000000000006</v>
      </c>
      <c r="L1606" s="38">
        <v>0.3</v>
      </c>
      <c r="N1606" s="44"/>
      <c r="O1606" s="45"/>
      <c r="P1606" s="39"/>
      <c r="Q1606" s="41"/>
    </row>
    <row r="1607" spans="1:17" ht="15.75" customHeight="1">
      <c r="A1607" s="33" t="s">
        <v>14</v>
      </c>
      <c r="B1607" s="33">
        <v>1185732</v>
      </c>
      <c r="C1607" s="34">
        <v>44302</v>
      </c>
      <c r="D1607" s="33" t="s">
        <v>46</v>
      </c>
      <c r="E1607" s="33" t="s">
        <v>69</v>
      </c>
      <c r="F1607" s="33" t="s">
        <v>70</v>
      </c>
      <c r="G1607" s="33" t="s">
        <v>20</v>
      </c>
      <c r="H1607" s="35">
        <v>0.35</v>
      </c>
      <c r="I1607" s="36">
        <v>3750</v>
      </c>
      <c r="J1607" s="37">
        <f t="shared" si="12"/>
        <v>1312.5</v>
      </c>
      <c r="K1607" s="37">
        <f t="shared" si="13"/>
        <v>459.37499999999994</v>
      </c>
      <c r="L1607" s="38">
        <v>0.35</v>
      </c>
      <c r="N1607" s="44"/>
      <c r="O1607" s="45"/>
      <c r="P1607" s="39"/>
      <c r="Q1607" s="41"/>
    </row>
    <row r="1608" spans="1:17" ht="15.75" customHeight="1">
      <c r="A1608" s="33" t="s">
        <v>14</v>
      </c>
      <c r="B1608" s="33">
        <v>1185732</v>
      </c>
      <c r="C1608" s="34">
        <v>44302</v>
      </c>
      <c r="D1608" s="33" t="s">
        <v>46</v>
      </c>
      <c r="E1608" s="33" t="s">
        <v>69</v>
      </c>
      <c r="F1608" s="33" t="s">
        <v>70</v>
      </c>
      <c r="G1608" s="33" t="s">
        <v>21</v>
      </c>
      <c r="H1608" s="35">
        <v>0.5</v>
      </c>
      <c r="I1608" s="36">
        <v>4000</v>
      </c>
      <c r="J1608" s="37">
        <f t="shared" si="12"/>
        <v>2000</v>
      </c>
      <c r="K1608" s="37">
        <f t="shared" si="13"/>
        <v>799.99999999999989</v>
      </c>
      <c r="L1608" s="38">
        <v>0.39999999999999997</v>
      </c>
      <c r="N1608" s="44"/>
      <c r="O1608" s="45"/>
      <c r="P1608" s="39"/>
      <c r="Q1608" s="41"/>
    </row>
    <row r="1609" spans="1:17" ht="15.75" customHeight="1">
      <c r="A1609" s="33" t="s">
        <v>14</v>
      </c>
      <c r="B1609" s="33">
        <v>1185732</v>
      </c>
      <c r="C1609" s="34">
        <v>44302</v>
      </c>
      <c r="D1609" s="33" t="s">
        <v>46</v>
      </c>
      <c r="E1609" s="33" t="s">
        <v>69</v>
      </c>
      <c r="F1609" s="33" t="s">
        <v>70</v>
      </c>
      <c r="G1609" s="33" t="s">
        <v>22</v>
      </c>
      <c r="H1609" s="35">
        <v>0.4</v>
      </c>
      <c r="I1609" s="36">
        <v>5250</v>
      </c>
      <c r="J1609" s="37">
        <f t="shared" si="12"/>
        <v>2100</v>
      </c>
      <c r="K1609" s="37">
        <f t="shared" si="13"/>
        <v>1155</v>
      </c>
      <c r="L1609" s="38">
        <v>0.55000000000000004</v>
      </c>
      <c r="N1609" s="44"/>
      <c r="O1609" s="45"/>
      <c r="P1609" s="39"/>
      <c r="Q1609" s="41"/>
    </row>
    <row r="1610" spans="1:17" ht="15.75" customHeight="1">
      <c r="A1610" s="33" t="s">
        <v>14</v>
      </c>
      <c r="B1610" s="33">
        <v>1185732</v>
      </c>
      <c r="C1610" s="34">
        <v>44331</v>
      </c>
      <c r="D1610" s="33" t="s">
        <v>46</v>
      </c>
      <c r="E1610" s="33" t="s">
        <v>69</v>
      </c>
      <c r="F1610" s="33" t="s">
        <v>70</v>
      </c>
      <c r="G1610" s="33" t="s">
        <v>17</v>
      </c>
      <c r="H1610" s="35">
        <v>0.5</v>
      </c>
      <c r="I1610" s="36">
        <v>7950</v>
      </c>
      <c r="J1610" s="37">
        <f t="shared" si="12"/>
        <v>3975</v>
      </c>
      <c r="K1610" s="37">
        <f t="shared" si="13"/>
        <v>1987.5</v>
      </c>
      <c r="L1610" s="38">
        <v>0.5</v>
      </c>
      <c r="N1610" s="44"/>
      <c r="O1610" s="45"/>
      <c r="P1610" s="39"/>
      <c r="Q1610" s="41"/>
    </row>
    <row r="1611" spans="1:17" ht="15.75" customHeight="1">
      <c r="A1611" s="33" t="s">
        <v>14</v>
      </c>
      <c r="B1611" s="33">
        <v>1185732</v>
      </c>
      <c r="C1611" s="34">
        <v>44331</v>
      </c>
      <c r="D1611" s="33" t="s">
        <v>46</v>
      </c>
      <c r="E1611" s="33" t="s">
        <v>69</v>
      </c>
      <c r="F1611" s="33" t="s">
        <v>70</v>
      </c>
      <c r="G1611" s="33" t="s">
        <v>18</v>
      </c>
      <c r="H1611" s="35">
        <v>0.5</v>
      </c>
      <c r="I1611" s="36">
        <v>5000</v>
      </c>
      <c r="J1611" s="37">
        <f t="shared" si="12"/>
        <v>2500</v>
      </c>
      <c r="K1611" s="37">
        <f t="shared" si="13"/>
        <v>999.99999999999989</v>
      </c>
      <c r="L1611" s="38">
        <v>0.39999999999999997</v>
      </c>
      <c r="N1611" s="44"/>
      <c r="O1611" s="45"/>
      <c r="P1611" s="39"/>
      <c r="Q1611" s="41"/>
    </row>
    <row r="1612" spans="1:17" ht="15.75" customHeight="1">
      <c r="A1612" s="33" t="s">
        <v>14</v>
      </c>
      <c r="B1612" s="33">
        <v>1185732</v>
      </c>
      <c r="C1612" s="34">
        <v>44331</v>
      </c>
      <c r="D1612" s="33" t="s">
        <v>46</v>
      </c>
      <c r="E1612" s="33" t="s">
        <v>69</v>
      </c>
      <c r="F1612" s="33" t="s">
        <v>70</v>
      </c>
      <c r="G1612" s="33" t="s">
        <v>19</v>
      </c>
      <c r="H1612" s="35">
        <v>0.45</v>
      </c>
      <c r="I1612" s="36">
        <v>4750</v>
      </c>
      <c r="J1612" s="37">
        <f t="shared" si="12"/>
        <v>2137.5</v>
      </c>
      <c r="K1612" s="37">
        <f t="shared" si="13"/>
        <v>641.25</v>
      </c>
      <c r="L1612" s="38">
        <v>0.3</v>
      </c>
      <c r="N1612" s="44"/>
      <c r="O1612" s="45"/>
      <c r="P1612" s="39"/>
      <c r="Q1612" s="41"/>
    </row>
    <row r="1613" spans="1:17" ht="15.75" customHeight="1">
      <c r="A1613" s="33" t="s">
        <v>14</v>
      </c>
      <c r="B1613" s="33">
        <v>1185732</v>
      </c>
      <c r="C1613" s="34">
        <v>44331</v>
      </c>
      <c r="D1613" s="33" t="s">
        <v>46</v>
      </c>
      <c r="E1613" s="33" t="s">
        <v>69</v>
      </c>
      <c r="F1613" s="33" t="s">
        <v>70</v>
      </c>
      <c r="G1613" s="33" t="s">
        <v>20</v>
      </c>
      <c r="H1613" s="35">
        <v>0.45</v>
      </c>
      <c r="I1613" s="36">
        <v>4500</v>
      </c>
      <c r="J1613" s="37">
        <f t="shared" si="12"/>
        <v>2025</v>
      </c>
      <c r="K1613" s="37">
        <f t="shared" si="13"/>
        <v>708.75</v>
      </c>
      <c r="L1613" s="38">
        <v>0.35</v>
      </c>
      <c r="N1613" s="44"/>
      <c r="O1613" s="45"/>
      <c r="P1613" s="39"/>
      <c r="Q1613" s="41"/>
    </row>
    <row r="1614" spans="1:17" ht="15.75" customHeight="1">
      <c r="A1614" s="33" t="s">
        <v>14</v>
      </c>
      <c r="B1614" s="33">
        <v>1185732</v>
      </c>
      <c r="C1614" s="34">
        <v>44331</v>
      </c>
      <c r="D1614" s="33" t="s">
        <v>46</v>
      </c>
      <c r="E1614" s="33" t="s">
        <v>69</v>
      </c>
      <c r="F1614" s="33" t="s">
        <v>70</v>
      </c>
      <c r="G1614" s="33" t="s">
        <v>21</v>
      </c>
      <c r="H1614" s="35">
        <v>0.54999999999999993</v>
      </c>
      <c r="I1614" s="36">
        <v>4750</v>
      </c>
      <c r="J1614" s="37">
        <f t="shared" si="12"/>
        <v>2612.4999999999995</v>
      </c>
      <c r="K1614" s="37">
        <f t="shared" si="13"/>
        <v>1044.9999999999998</v>
      </c>
      <c r="L1614" s="38">
        <v>0.39999999999999997</v>
      </c>
      <c r="N1614" s="44"/>
      <c r="O1614" s="45"/>
      <c r="P1614" s="39"/>
      <c r="Q1614" s="41"/>
    </row>
    <row r="1615" spans="1:17" ht="15.75" customHeight="1">
      <c r="A1615" s="33" t="s">
        <v>14</v>
      </c>
      <c r="B1615" s="33">
        <v>1185732</v>
      </c>
      <c r="C1615" s="34">
        <v>44331</v>
      </c>
      <c r="D1615" s="33" t="s">
        <v>46</v>
      </c>
      <c r="E1615" s="33" t="s">
        <v>69</v>
      </c>
      <c r="F1615" s="33" t="s">
        <v>70</v>
      </c>
      <c r="G1615" s="33" t="s">
        <v>22</v>
      </c>
      <c r="H1615" s="35">
        <v>0.6</v>
      </c>
      <c r="I1615" s="36">
        <v>5750</v>
      </c>
      <c r="J1615" s="37">
        <f t="shared" si="12"/>
        <v>3450</v>
      </c>
      <c r="K1615" s="37">
        <f t="shared" si="13"/>
        <v>1897.5000000000002</v>
      </c>
      <c r="L1615" s="38">
        <v>0.55000000000000004</v>
      </c>
      <c r="N1615" s="44"/>
      <c r="O1615" s="45"/>
      <c r="P1615" s="39"/>
      <c r="Q1615" s="41"/>
    </row>
    <row r="1616" spans="1:17" ht="15.75" customHeight="1">
      <c r="A1616" s="33" t="s">
        <v>14</v>
      </c>
      <c r="B1616" s="33">
        <v>1185732</v>
      </c>
      <c r="C1616" s="34">
        <v>44364</v>
      </c>
      <c r="D1616" s="33" t="s">
        <v>46</v>
      </c>
      <c r="E1616" s="33" t="s">
        <v>69</v>
      </c>
      <c r="F1616" s="33" t="s">
        <v>70</v>
      </c>
      <c r="G1616" s="33" t="s">
        <v>17</v>
      </c>
      <c r="H1616" s="35">
        <v>0.54999999999999993</v>
      </c>
      <c r="I1616" s="36">
        <v>8250</v>
      </c>
      <c r="J1616" s="37">
        <f t="shared" si="12"/>
        <v>4537.4999999999991</v>
      </c>
      <c r="K1616" s="37">
        <f t="shared" si="13"/>
        <v>2268.7499999999995</v>
      </c>
      <c r="L1616" s="38">
        <v>0.5</v>
      </c>
      <c r="N1616" s="44"/>
      <c r="O1616" s="45"/>
      <c r="P1616" s="39"/>
      <c r="Q1616" s="41"/>
    </row>
    <row r="1617" spans="1:17" ht="15.75" customHeight="1">
      <c r="A1617" s="33" t="s">
        <v>14</v>
      </c>
      <c r="B1617" s="33">
        <v>1185732</v>
      </c>
      <c r="C1617" s="34">
        <v>44364</v>
      </c>
      <c r="D1617" s="33" t="s">
        <v>46</v>
      </c>
      <c r="E1617" s="33" t="s">
        <v>69</v>
      </c>
      <c r="F1617" s="33" t="s">
        <v>70</v>
      </c>
      <c r="G1617" s="33" t="s">
        <v>18</v>
      </c>
      <c r="H1617" s="35">
        <v>0.5</v>
      </c>
      <c r="I1617" s="36">
        <v>5750</v>
      </c>
      <c r="J1617" s="37">
        <f t="shared" si="12"/>
        <v>2875</v>
      </c>
      <c r="K1617" s="37">
        <f t="shared" si="13"/>
        <v>1150</v>
      </c>
      <c r="L1617" s="38">
        <v>0.39999999999999997</v>
      </c>
      <c r="N1617" s="44"/>
      <c r="O1617" s="45"/>
      <c r="P1617" s="39"/>
      <c r="Q1617" s="41"/>
    </row>
    <row r="1618" spans="1:17" ht="15.75" customHeight="1">
      <c r="A1618" s="33" t="s">
        <v>14</v>
      </c>
      <c r="B1618" s="33">
        <v>1185732</v>
      </c>
      <c r="C1618" s="34">
        <v>44364</v>
      </c>
      <c r="D1618" s="33" t="s">
        <v>46</v>
      </c>
      <c r="E1618" s="33" t="s">
        <v>69</v>
      </c>
      <c r="F1618" s="33" t="s">
        <v>70</v>
      </c>
      <c r="G1618" s="33" t="s">
        <v>19</v>
      </c>
      <c r="H1618" s="35">
        <v>0.45</v>
      </c>
      <c r="I1618" s="36">
        <v>5500</v>
      </c>
      <c r="J1618" s="37">
        <f t="shared" si="12"/>
        <v>2475</v>
      </c>
      <c r="K1618" s="37">
        <f t="shared" si="13"/>
        <v>742.5</v>
      </c>
      <c r="L1618" s="38">
        <v>0.3</v>
      </c>
      <c r="N1618" s="44"/>
      <c r="O1618" s="45"/>
      <c r="P1618" s="39"/>
      <c r="Q1618" s="41"/>
    </row>
    <row r="1619" spans="1:17" ht="15.75" customHeight="1">
      <c r="A1619" s="33" t="s">
        <v>14</v>
      </c>
      <c r="B1619" s="33">
        <v>1185732</v>
      </c>
      <c r="C1619" s="34">
        <v>44364</v>
      </c>
      <c r="D1619" s="33" t="s">
        <v>46</v>
      </c>
      <c r="E1619" s="33" t="s">
        <v>69</v>
      </c>
      <c r="F1619" s="33" t="s">
        <v>70</v>
      </c>
      <c r="G1619" s="33" t="s">
        <v>20</v>
      </c>
      <c r="H1619" s="35">
        <v>0.45</v>
      </c>
      <c r="I1619" s="36">
        <v>5250</v>
      </c>
      <c r="J1619" s="37">
        <f t="shared" si="12"/>
        <v>2362.5</v>
      </c>
      <c r="K1619" s="37">
        <f t="shared" si="13"/>
        <v>826.875</v>
      </c>
      <c r="L1619" s="38">
        <v>0.35</v>
      </c>
      <c r="N1619" s="44"/>
      <c r="O1619" s="45"/>
      <c r="P1619" s="39"/>
      <c r="Q1619" s="41"/>
    </row>
    <row r="1620" spans="1:17" ht="15.75" customHeight="1">
      <c r="A1620" s="33" t="s">
        <v>14</v>
      </c>
      <c r="B1620" s="33">
        <v>1185732</v>
      </c>
      <c r="C1620" s="34">
        <v>44364</v>
      </c>
      <c r="D1620" s="33" t="s">
        <v>46</v>
      </c>
      <c r="E1620" s="33" t="s">
        <v>69</v>
      </c>
      <c r="F1620" s="33" t="s">
        <v>70</v>
      </c>
      <c r="G1620" s="33" t="s">
        <v>21</v>
      </c>
      <c r="H1620" s="35">
        <v>0.6</v>
      </c>
      <c r="I1620" s="36">
        <v>5250</v>
      </c>
      <c r="J1620" s="37">
        <f t="shared" si="12"/>
        <v>3150</v>
      </c>
      <c r="K1620" s="37">
        <f t="shared" si="13"/>
        <v>1260</v>
      </c>
      <c r="L1620" s="38">
        <v>0.39999999999999997</v>
      </c>
      <c r="N1620" s="44"/>
      <c r="O1620" s="45"/>
      <c r="P1620" s="39"/>
      <c r="Q1620" s="41"/>
    </row>
    <row r="1621" spans="1:17" ht="15.75" customHeight="1">
      <c r="A1621" s="33" t="s">
        <v>14</v>
      </c>
      <c r="B1621" s="33">
        <v>1185732</v>
      </c>
      <c r="C1621" s="34">
        <v>44364</v>
      </c>
      <c r="D1621" s="33" t="s">
        <v>46</v>
      </c>
      <c r="E1621" s="33" t="s">
        <v>69</v>
      </c>
      <c r="F1621" s="33" t="s">
        <v>70</v>
      </c>
      <c r="G1621" s="33" t="s">
        <v>22</v>
      </c>
      <c r="H1621" s="35">
        <v>0.65</v>
      </c>
      <c r="I1621" s="36">
        <v>6750</v>
      </c>
      <c r="J1621" s="37">
        <f t="shared" si="12"/>
        <v>4387.5</v>
      </c>
      <c r="K1621" s="37">
        <f t="shared" si="13"/>
        <v>2413.125</v>
      </c>
      <c r="L1621" s="38">
        <v>0.55000000000000004</v>
      </c>
      <c r="N1621" s="44"/>
      <c r="O1621" s="45"/>
      <c r="P1621" s="39"/>
      <c r="Q1621" s="41"/>
    </row>
    <row r="1622" spans="1:17" ht="15.75" customHeight="1">
      <c r="A1622" s="33" t="s">
        <v>14</v>
      </c>
      <c r="B1622" s="33">
        <v>1185732</v>
      </c>
      <c r="C1622" s="34">
        <v>44392</v>
      </c>
      <c r="D1622" s="33" t="s">
        <v>46</v>
      </c>
      <c r="E1622" s="33" t="s">
        <v>69</v>
      </c>
      <c r="F1622" s="33" t="s">
        <v>70</v>
      </c>
      <c r="G1622" s="33" t="s">
        <v>17</v>
      </c>
      <c r="H1622" s="35">
        <v>0.6</v>
      </c>
      <c r="I1622" s="36">
        <v>9000</v>
      </c>
      <c r="J1622" s="37">
        <f t="shared" si="12"/>
        <v>5400</v>
      </c>
      <c r="K1622" s="37">
        <f t="shared" si="13"/>
        <v>2700</v>
      </c>
      <c r="L1622" s="38">
        <v>0.5</v>
      </c>
      <c r="N1622" s="44"/>
      <c r="O1622" s="45"/>
      <c r="P1622" s="39"/>
      <c r="Q1622" s="41"/>
    </row>
    <row r="1623" spans="1:17" ht="15.75" customHeight="1">
      <c r="A1623" s="33" t="s">
        <v>14</v>
      </c>
      <c r="B1623" s="33">
        <v>1185732</v>
      </c>
      <c r="C1623" s="34">
        <v>44392</v>
      </c>
      <c r="D1623" s="33" t="s">
        <v>46</v>
      </c>
      <c r="E1623" s="33" t="s">
        <v>69</v>
      </c>
      <c r="F1623" s="33" t="s">
        <v>70</v>
      </c>
      <c r="G1623" s="33" t="s">
        <v>18</v>
      </c>
      <c r="H1623" s="35">
        <v>0.55000000000000004</v>
      </c>
      <c r="I1623" s="36">
        <v>6500</v>
      </c>
      <c r="J1623" s="37">
        <f t="shared" si="12"/>
        <v>3575.0000000000005</v>
      </c>
      <c r="K1623" s="37">
        <f t="shared" si="13"/>
        <v>1430</v>
      </c>
      <c r="L1623" s="38">
        <v>0.39999999999999997</v>
      </c>
      <c r="N1623" s="44"/>
      <c r="O1623" s="45"/>
      <c r="P1623" s="39"/>
      <c r="Q1623" s="41"/>
    </row>
    <row r="1624" spans="1:17" ht="15.75" customHeight="1">
      <c r="A1624" s="33" t="s">
        <v>14</v>
      </c>
      <c r="B1624" s="33">
        <v>1185732</v>
      </c>
      <c r="C1624" s="34">
        <v>44392</v>
      </c>
      <c r="D1624" s="33" t="s">
        <v>46</v>
      </c>
      <c r="E1624" s="33" t="s">
        <v>69</v>
      </c>
      <c r="F1624" s="33" t="s">
        <v>70</v>
      </c>
      <c r="G1624" s="33" t="s">
        <v>19</v>
      </c>
      <c r="H1624" s="35">
        <v>0.5</v>
      </c>
      <c r="I1624" s="36">
        <v>5750</v>
      </c>
      <c r="J1624" s="37">
        <f t="shared" si="12"/>
        <v>2875</v>
      </c>
      <c r="K1624" s="37">
        <f t="shared" si="13"/>
        <v>862.5</v>
      </c>
      <c r="L1624" s="38">
        <v>0.3</v>
      </c>
      <c r="N1624" s="44"/>
      <c r="O1624" s="45"/>
      <c r="P1624" s="39"/>
      <c r="Q1624" s="41"/>
    </row>
    <row r="1625" spans="1:17" ht="15.75" customHeight="1">
      <c r="A1625" s="33" t="s">
        <v>14</v>
      </c>
      <c r="B1625" s="33">
        <v>1185732</v>
      </c>
      <c r="C1625" s="34">
        <v>44392</v>
      </c>
      <c r="D1625" s="33" t="s">
        <v>46</v>
      </c>
      <c r="E1625" s="33" t="s">
        <v>69</v>
      </c>
      <c r="F1625" s="33" t="s">
        <v>70</v>
      </c>
      <c r="G1625" s="33" t="s">
        <v>20</v>
      </c>
      <c r="H1625" s="35">
        <v>0.5</v>
      </c>
      <c r="I1625" s="36">
        <v>5250</v>
      </c>
      <c r="J1625" s="37">
        <f t="shared" si="12"/>
        <v>2625</v>
      </c>
      <c r="K1625" s="37">
        <f t="shared" si="13"/>
        <v>918.74999999999989</v>
      </c>
      <c r="L1625" s="38">
        <v>0.35</v>
      </c>
      <c r="N1625" s="44"/>
      <c r="O1625" s="45"/>
      <c r="P1625" s="39"/>
      <c r="Q1625" s="41"/>
    </row>
    <row r="1626" spans="1:17" ht="15.75" customHeight="1">
      <c r="A1626" s="33" t="s">
        <v>14</v>
      </c>
      <c r="B1626" s="33">
        <v>1185732</v>
      </c>
      <c r="C1626" s="34">
        <v>44392</v>
      </c>
      <c r="D1626" s="33" t="s">
        <v>46</v>
      </c>
      <c r="E1626" s="33" t="s">
        <v>69</v>
      </c>
      <c r="F1626" s="33" t="s">
        <v>70</v>
      </c>
      <c r="G1626" s="33" t="s">
        <v>21</v>
      </c>
      <c r="H1626" s="35">
        <v>0.6</v>
      </c>
      <c r="I1626" s="36">
        <v>5500</v>
      </c>
      <c r="J1626" s="37">
        <f t="shared" si="12"/>
        <v>3300</v>
      </c>
      <c r="K1626" s="37">
        <f t="shared" si="13"/>
        <v>1320</v>
      </c>
      <c r="L1626" s="38">
        <v>0.39999999999999997</v>
      </c>
      <c r="N1626" s="44"/>
      <c r="O1626" s="45"/>
      <c r="P1626" s="39"/>
      <c r="Q1626" s="41"/>
    </row>
    <row r="1627" spans="1:17" ht="15.75" customHeight="1">
      <c r="A1627" s="33" t="s">
        <v>14</v>
      </c>
      <c r="B1627" s="33">
        <v>1185732</v>
      </c>
      <c r="C1627" s="34">
        <v>44392</v>
      </c>
      <c r="D1627" s="33" t="s">
        <v>46</v>
      </c>
      <c r="E1627" s="33" t="s">
        <v>69</v>
      </c>
      <c r="F1627" s="33" t="s">
        <v>70</v>
      </c>
      <c r="G1627" s="33" t="s">
        <v>22</v>
      </c>
      <c r="H1627" s="35">
        <v>0.65</v>
      </c>
      <c r="I1627" s="36">
        <v>7250</v>
      </c>
      <c r="J1627" s="37">
        <f t="shared" si="12"/>
        <v>4712.5</v>
      </c>
      <c r="K1627" s="37">
        <f t="shared" si="13"/>
        <v>2591.875</v>
      </c>
      <c r="L1627" s="38">
        <v>0.55000000000000004</v>
      </c>
      <c r="N1627" s="44"/>
      <c r="O1627" s="45"/>
      <c r="P1627" s="39"/>
      <c r="Q1627" s="41"/>
    </row>
    <row r="1628" spans="1:17" ht="15.75" customHeight="1">
      <c r="A1628" s="33" t="s">
        <v>14</v>
      </c>
      <c r="B1628" s="33">
        <v>1185732</v>
      </c>
      <c r="C1628" s="34">
        <v>44424</v>
      </c>
      <c r="D1628" s="33" t="s">
        <v>46</v>
      </c>
      <c r="E1628" s="33" t="s">
        <v>69</v>
      </c>
      <c r="F1628" s="33" t="s">
        <v>70</v>
      </c>
      <c r="G1628" s="33" t="s">
        <v>17</v>
      </c>
      <c r="H1628" s="35">
        <v>0.6</v>
      </c>
      <c r="I1628" s="36">
        <v>8750</v>
      </c>
      <c r="J1628" s="37">
        <f t="shared" si="12"/>
        <v>5250</v>
      </c>
      <c r="K1628" s="37">
        <f t="shared" si="13"/>
        <v>2625</v>
      </c>
      <c r="L1628" s="38">
        <v>0.5</v>
      </c>
      <c r="N1628" s="44"/>
      <c r="O1628" s="45"/>
      <c r="P1628" s="39"/>
      <c r="Q1628" s="41"/>
    </row>
    <row r="1629" spans="1:17" ht="15.75" customHeight="1">
      <c r="A1629" s="33" t="s">
        <v>14</v>
      </c>
      <c r="B1629" s="33">
        <v>1185732</v>
      </c>
      <c r="C1629" s="34">
        <v>44424</v>
      </c>
      <c r="D1629" s="33" t="s">
        <v>46</v>
      </c>
      <c r="E1629" s="33" t="s">
        <v>69</v>
      </c>
      <c r="F1629" s="33" t="s">
        <v>70</v>
      </c>
      <c r="G1629" s="33" t="s">
        <v>18</v>
      </c>
      <c r="H1629" s="35">
        <v>0.55000000000000004</v>
      </c>
      <c r="I1629" s="36">
        <v>6500</v>
      </c>
      <c r="J1629" s="37">
        <f t="shared" si="12"/>
        <v>3575.0000000000005</v>
      </c>
      <c r="K1629" s="37">
        <f t="shared" si="13"/>
        <v>1430</v>
      </c>
      <c r="L1629" s="38">
        <v>0.39999999999999997</v>
      </c>
      <c r="N1629" s="44"/>
      <c r="O1629" s="45"/>
      <c r="P1629" s="39"/>
      <c r="Q1629" s="41"/>
    </row>
    <row r="1630" spans="1:17" ht="15.75" customHeight="1">
      <c r="A1630" s="33" t="s">
        <v>14</v>
      </c>
      <c r="B1630" s="33">
        <v>1185732</v>
      </c>
      <c r="C1630" s="34">
        <v>44424</v>
      </c>
      <c r="D1630" s="33" t="s">
        <v>46</v>
      </c>
      <c r="E1630" s="33" t="s">
        <v>69</v>
      </c>
      <c r="F1630" s="33" t="s">
        <v>70</v>
      </c>
      <c r="G1630" s="33" t="s">
        <v>19</v>
      </c>
      <c r="H1630" s="35">
        <v>0.45000000000000007</v>
      </c>
      <c r="I1630" s="36">
        <v>5750</v>
      </c>
      <c r="J1630" s="37">
        <f t="shared" si="12"/>
        <v>2587.5000000000005</v>
      </c>
      <c r="K1630" s="37">
        <f t="shared" si="13"/>
        <v>776.25000000000011</v>
      </c>
      <c r="L1630" s="38">
        <v>0.3</v>
      </c>
      <c r="N1630" s="44"/>
      <c r="O1630" s="45"/>
      <c r="P1630" s="39"/>
      <c r="Q1630" s="41"/>
    </row>
    <row r="1631" spans="1:17" ht="15.75" customHeight="1">
      <c r="A1631" s="33" t="s">
        <v>14</v>
      </c>
      <c r="B1631" s="33">
        <v>1185732</v>
      </c>
      <c r="C1631" s="34">
        <v>44424</v>
      </c>
      <c r="D1631" s="33" t="s">
        <v>46</v>
      </c>
      <c r="E1631" s="33" t="s">
        <v>69</v>
      </c>
      <c r="F1631" s="33" t="s">
        <v>70</v>
      </c>
      <c r="G1631" s="33" t="s">
        <v>20</v>
      </c>
      <c r="H1631" s="35">
        <v>0.35</v>
      </c>
      <c r="I1631" s="36">
        <v>5250</v>
      </c>
      <c r="J1631" s="37">
        <f t="shared" si="12"/>
        <v>1837.4999999999998</v>
      </c>
      <c r="K1631" s="37">
        <f t="shared" si="13"/>
        <v>643.12499999999989</v>
      </c>
      <c r="L1631" s="38">
        <v>0.35</v>
      </c>
      <c r="N1631" s="44"/>
      <c r="O1631" s="45"/>
      <c r="P1631" s="39"/>
      <c r="Q1631" s="41"/>
    </row>
    <row r="1632" spans="1:17" ht="15.75" customHeight="1">
      <c r="A1632" s="33" t="s">
        <v>14</v>
      </c>
      <c r="B1632" s="33">
        <v>1185732</v>
      </c>
      <c r="C1632" s="34">
        <v>44424</v>
      </c>
      <c r="D1632" s="33" t="s">
        <v>46</v>
      </c>
      <c r="E1632" s="33" t="s">
        <v>69</v>
      </c>
      <c r="F1632" s="33" t="s">
        <v>70</v>
      </c>
      <c r="G1632" s="33" t="s">
        <v>21</v>
      </c>
      <c r="H1632" s="35">
        <v>0.45000000000000007</v>
      </c>
      <c r="I1632" s="36">
        <v>5000</v>
      </c>
      <c r="J1632" s="37">
        <f t="shared" si="12"/>
        <v>2250.0000000000005</v>
      </c>
      <c r="K1632" s="37">
        <f t="shared" si="13"/>
        <v>900.00000000000011</v>
      </c>
      <c r="L1632" s="38">
        <v>0.39999999999999997</v>
      </c>
      <c r="N1632" s="44"/>
      <c r="O1632" s="45"/>
      <c r="P1632" s="39"/>
      <c r="Q1632" s="41"/>
    </row>
    <row r="1633" spans="1:17" ht="15.75" customHeight="1">
      <c r="A1633" s="33" t="s">
        <v>14</v>
      </c>
      <c r="B1633" s="33">
        <v>1185732</v>
      </c>
      <c r="C1633" s="34">
        <v>44424</v>
      </c>
      <c r="D1633" s="33" t="s">
        <v>46</v>
      </c>
      <c r="E1633" s="33" t="s">
        <v>69</v>
      </c>
      <c r="F1633" s="33" t="s">
        <v>70</v>
      </c>
      <c r="G1633" s="33" t="s">
        <v>22</v>
      </c>
      <c r="H1633" s="35">
        <v>0.50000000000000011</v>
      </c>
      <c r="I1633" s="36">
        <v>6750</v>
      </c>
      <c r="J1633" s="37">
        <f t="shared" si="12"/>
        <v>3375.0000000000009</v>
      </c>
      <c r="K1633" s="37">
        <f t="shared" si="13"/>
        <v>1856.2500000000007</v>
      </c>
      <c r="L1633" s="38">
        <v>0.55000000000000004</v>
      </c>
      <c r="N1633" s="44"/>
      <c r="O1633" s="45"/>
      <c r="P1633" s="39"/>
      <c r="Q1633" s="41"/>
    </row>
    <row r="1634" spans="1:17" ht="15.75" customHeight="1">
      <c r="A1634" s="33" t="s">
        <v>14</v>
      </c>
      <c r="B1634" s="33">
        <v>1185732</v>
      </c>
      <c r="C1634" s="34">
        <v>44454</v>
      </c>
      <c r="D1634" s="33" t="s">
        <v>46</v>
      </c>
      <c r="E1634" s="33" t="s">
        <v>69</v>
      </c>
      <c r="F1634" s="33" t="s">
        <v>70</v>
      </c>
      <c r="G1634" s="33" t="s">
        <v>17</v>
      </c>
      <c r="H1634" s="35">
        <v>0.45000000000000007</v>
      </c>
      <c r="I1634" s="36">
        <v>8000</v>
      </c>
      <c r="J1634" s="37">
        <f t="shared" si="12"/>
        <v>3600.0000000000005</v>
      </c>
      <c r="K1634" s="37">
        <f t="shared" si="13"/>
        <v>1800.0000000000002</v>
      </c>
      <c r="L1634" s="38">
        <v>0.5</v>
      </c>
      <c r="N1634" s="44"/>
      <c r="O1634" s="45"/>
      <c r="P1634" s="39"/>
      <c r="Q1634" s="41"/>
    </row>
    <row r="1635" spans="1:17" ht="15.75" customHeight="1">
      <c r="A1635" s="33" t="s">
        <v>14</v>
      </c>
      <c r="B1635" s="33">
        <v>1185732</v>
      </c>
      <c r="C1635" s="34">
        <v>44454</v>
      </c>
      <c r="D1635" s="33" t="s">
        <v>46</v>
      </c>
      <c r="E1635" s="33" t="s">
        <v>69</v>
      </c>
      <c r="F1635" s="33" t="s">
        <v>70</v>
      </c>
      <c r="G1635" s="33" t="s">
        <v>18</v>
      </c>
      <c r="H1635" s="35">
        <v>0.40000000000000013</v>
      </c>
      <c r="I1635" s="36">
        <v>6000</v>
      </c>
      <c r="J1635" s="37">
        <f t="shared" si="12"/>
        <v>2400.0000000000009</v>
      </c>
      <c r="K1635" s="37">
        <f t="shared" si="13"/>
        <v>960.00000000000023</v>
      </c>
      <c r="L1635" s="38">
        <v>0.39999999999999997</v>
      </c>
      <c r="N1635" s="44"/>
      <c r="O1635" s="45"/>
      <c r="P1635" s="39"/>
      <c r="Q1635" s="41"/>
    </row>
    <row r="1636" spans="1:17" ht="15.75" customHeight="1">
      <c r="A1636" s="33" t="s">
        <v>14</v>
      </c>
      <c r="B1636" s="33">
        <v>1185732</v>
      </c>
      <c r="C1636" s="34">
        <v>44454</v>
      </c>
      <c r="D1636" s="33" t="s">
        <v>46</v>
      </c>
      <c r="E1636" s="33" t="s">
        <v>69</v>
      </c>
      <c r="F1636" s="33" t="s">
        <v>70</v>
      </c>
      <c r="G1636" s="33" t="s">
        <v>19</v>
      </c>
      <c r="H1636" s="35">
        <v>0.35</v>
      </c>
      <c r="I1636" s="36">
        <v>5000</v>
      </c>
      <c r="J1636" s="37">
        <f t="shared" si="12"/>
        <v>1750</v>
      </c>
      <c r="K1636" s="37">
        <f t="shared" si="13"/>
        <v>525</v>
      </c>
      <c r="L1636" s="38">
        <v>0.3</v>
      </c>
      <c r="N1636" s="44"/>
      <c r="O1636" s="45"/>
      <c r="P1636" s="39"/>
      <c r="Q1636" s="41"/>
    </row>
    <row r="1637" spans="1:17" ht="15.75" customHeight="1">
      <c r="A1637" s="33" t="s">
        <v>14</v>
      </c>
      <c r="B1637" s="33">
        <v>1185732</v>
      </c>
      <c r="C1637" s="34">
        <v>44454</v>
      </c>
      <c r="D1637" s="33" t="s">
        <v>46</v>
      </c>
      <c r="E1637" s="33" t="s">
        <v>69</v>
      </c>
      <c r="F1637" s="33" t="s">
        <v>70</v>
      </c>
      <c r="G1637" s="33" t="s">
        <v>20</v>
      </c>
      <c r="H1637" s="35">
        <v>0.35</v>
      </c>
      <c r="I1637" s="36">
        <v>4750</v>
      </c>
      <c r="J1637" s="37">
        <f t="shared" si="12"/>
        <v>1662.5</v>
      </c>
      <c r="K1637" s="37">
        <f t="shared" si="13"/>
        <v>581.875</v>
      </c>
      <c r="L1637" s="38">
        <v>0.35</v>
      </c>
      <c r="N1637" s="44"/>
      <c r="O1637" s="45"/>
      <c r="P1637" s="39"/>
      <c r="Q1637" s="41"/>
    </row>
    <row r="1638" spans="1:17" ht="15.75" customHeight="1">
      <c r="A1638" s="33" t="s">
        <v>14</v>
      </c>
      <c r="B1638" s="33">
        <v>1185732</v>
      </c>
      <c r="C1638" s="34">
        <v>44454</v>
      </c>
      <c r="D1638" s="33" t="s">
        <v>46</v>
      </c>
      <c r="E1638" s="33" t="s">
        <v>69</v>
      </c>
      <c r="F1638" s="33" t="s">
        <v>70</v>
      </c>
      <c r="G1638" s="33" t="s">
        <v>21</v>
      </c>
      <c r="H1638" s="35">
        <v>0.45000000000000007</v>
      </c>
      <c r="I1638" s="36">
        <v>4750</v>
      </c>
      <c r="J1638" s="37">
        <f t="shared" si="12"/>
        <v>2137.5000000000005</v>
      </c>
      <c r="K1638" s="37">
        <f t="shared" si="13"/>
        <v>855.00000000000011</v>
      </c>
      <c r="L1638" s="38">
        <v>0.39999999999999997</v>
      </c>
      <c r="N1638" s="44"/>
      <c r="O1638" s="45"/>
      <c r="P1638" s="39"/>
      <c r="Q1638" s="41"/>
    </row>
    <row r="1639" spans="1:17" ht="15.75" customHeight="1">
      <c r="A1639" s="33" t="s">
        <v>14</v>
      </c>
      <c r="B1639" s="33">
        <v>1185732</v>
      </c>
      <c r="C1639" s="34">
        <v>44454</v>
      </c>
      <c r="D1639" s="33" t="s">
        <v>46</v>
      </c>
      <c r="E1639" s="33" t="s">
        <v>69</v>
      </c>
      <c r="F1639" s="33" t="s">
        <v>70</v>
      </c>
      <c r="G1639" s="33" t="s">
        <v>22</v>
      </c>
      <c r="H1639" s="35">
        <v>0.50000000000000011</v>
      </c>
      <c r="I1639" s="36">
        <v>5750</v>
      </c>
      <c r="J1639" s="37">
        <f t="shared" si="12"/>
        <v>2875.0000000000005</v>
      </c>
      <c r="K1639" s="37">
        <f t="shared" si="13"/>
        <v>1581.2500000000005</v>
      </c>
      <c r="L1639" s="38">
        <v>0.55000000000000004</v>
      </c>
      <c r="N1639" s="44"/>
      <c r="O1639" s="45"/>
      <c r="P1639" s="39"/>
      <c r="Q1639" s="41"/>
    </row>
    <row r="1640" spans="1:17" ht="15.75" customHeight="1">
      <c r="A1640" s="33" t="s">
        <v>14</v>
      </c>
      <c r="B1640" s="33">
        <v>1185732</v>
      </c>
      <c r="C1640" s="34">
        <v>44486</v>
      </c>
      <c r="D1640" s="33" t="s">
        <v>46</v>
      </c>
      <c r="E1640" s="33" t="s">
        <v>69</v>
      </c>
      <c r="F1640" s="33" t="s">
        <v>70</v>
      </c>
      <c r="G1640" s="33" t="s">
        <v>17</v>
      </c>
      <c r="H1640" s="35">
        <v>0.50000000000000011</v>
      </c>
      <c r="I1640" s="36">
        <v>7500</v>
      </c>
      <c r="J1640" s="37">
        <f t="shared" si="12"/>
        <v>3750.0000000000009</v>
      </c>
      <c r="K1640" s="37">
        <f t="shared" si="13"/>
        <v>1875.0000000000005</v>
      </c>
      <c r="L1640" s="38">
        <v>0.5</v>
      </c>
      <c r="N1640" s="44"/>
      <c r="O1640" s="45"/>
      <c r="P1640" s="39"/>
      <c r="Q1640" s="41"/>
    </row>
    <row r="1641" spans="1:17" ht="15.75" customHeight="1">
      <c r="A1641" s="33" t="s">
        <v>14</v>
      </c>
      <c r="B1641" s="33">
        <v>1185732</v>
      </c>
      <c r="C1641" s="34">
        <v>44486</v>
      </c>
      <c r="D1641" s="33" t="s">
        <v>46</v>
      </c>
      <c r="E1641" s="33" t="s">
        <v>69</v>
      </c>
      <c r="F1641" s="33" t="s">
        <v>70</v>
      </c>
      <c r="G1641" s="33" t="s">
        <v>18</v>
      </c>
      <c r="H1641" s="35">
        <v>0.40000000000000013</v>
      </c>
      <c r="I1641" s="36">
        <v>5750</v>
      </c>
      <c r="J1641" s="37">
        <f t="shared" si="12"/>
        <v>2300.0000000000009</v>
      </c>
      <c r="K1641" s="37">
        <f t="shared" si="13"/>
        <v>920.00000000000034</v>
      </c>
      <c r="L1641" s="38">
        <v>0.39999999999999997</v>
      </c>
      <c r="N1641" s="44"/>
      <c r="O1641" s="45"/>
      <c r="P1641" s="39"/>
      <c r="Q1641" s="41"/>
    </row>
    <row r="1642" spans="1:17" ht="15.75" customHeight="1">
      <c r="A1642" s="33" t="s">
        <v>14</v>
      </c>
      <c r="B1642" s="33">
        <v>1185732</v>
      </c>
      <c r="C1642" s="34">
        <v>44486</v>
      </c>
      <c r="D1642" s="33" t="s">
        <v>46</v>
      </c>
      <c r="E1642" s="33" t="s">
        <v>69</v>
      </c>
      <c r="F1642" s="33" t="s">
        <v>70</v>
      </c>
      <c r="G1642" s="33" t="s">
        <v>19</v>
      </c>
      <c r="H1642" s="35">
        <v>0.40000000000000013</v>
      </c>
      <c r="I1642" s="36">
        <v>4250</v>
      </c>
      <c r="J1642" s="37">
        <f t="shared" si="12"/>
        <v>1700.0000000000005</v>
      </c>
      <c r="K1642" s="37">
        <f t="shared" si="13"/>
        <v>510.00000000000011</v>
      </c>
      <c r="L1642" s="38">
        <v>0.3</v>
      </c>
      <c r="N1642" s="44"/>
      <c r="O1642" s="45"/>
      <c r="P1642" s="39"/>
      <c r="Q1642" s="41"/>
    </row>
    <row r="1643" spans="1:17" ht="15.75" customHeight="1">
      <c r="A1643" s="33" t="s">
        <v>14</v>
      </c>
      <c r="B1643" s="33">
        <v>1185732</v>
      </c>
      <c r="C1643" s="34">
        <v>44486</v>
      </c>
      <c r="D1643" s="33" t="s">
        <v>46</v>
      </c>
      <c r="E1643" s="33" t="s">
        <v>69</v>
      </c>
      <c r="F1643" s="33" t="s">
        <v>70</v>
      </c>
      <c r="G1643" s="33" t="s">
        <v>20</v>
      </c>
      <c r="H1643" s="35">
        <v>0.40000000000000013</v>
      </c>
      <c r="I1643" s="36">
        <v>4000</v>
      </c>
      <c r="J1643" s="37">
        <f t="shared" si="12"/>
        <v>1600.0000000000005</v>
      </c>
      <c r="K1643" s="37">
        <f t="shared" si="13"/>
        <v>560.00000000000011</v>
      </c>
      <c r="L1643" s="38">
        <v>0.35</v>
      </c>
      <c r="N1643" s="44"/>
      <c r="O1643" s="45"/>
      <c r="P1643" s="39"/>
      <c r="Q1643" s="41"/>
    </row>
    <row r="1644" spans="1:17" ht="15.75" customHeight="1">
      <c r="A1644" s="33" t="s">
        <v>14</v>
      </c>
      <c r="B1644" s="33">
        <v>1185732</v>
      </c>
      <c r="C1644" s="34">
        <v>44486</v>
      </c>
      <c r="D1644" s="33" t="s">
        <v>46</v>
      </c>
      <c r="E1644" s="33" t="s">
        <v>69</v>
      </c>
      <c r="F1644" s="33" t="s">
        <v>70</v>
      </c>
      <c r="G1644" s="33" t="s">
        <v>21</v>
      </c>
      <c r="H1644" s="35">
        <v>0.50000000000000011</v>
      </c>
      <c r="I1644" s="36">
        <v>4000</v>
      </c>
      <c r="J1644" s="37">
        <f t="shared" si="12"/>
        <v>2000.0000000000005</v>
      </c>
      <c r="K1644" s="37">
        <f t="shared" si="13"/>
        <v>800.00000000000011</v>
      </c>
      <c r="L1644" s="38">
        <v>0.39999999999999997</v>
      </c>
      <c r="N1644" s="44"/>
      <c r="O1644" s="45"/>
      <c r="P1644" s="39"/>
      <c r="Q1644" s="41"/>
    </row>
    <row r="1645" spans="1:17" ht="15.75" customHeight="1">
      <c r="A1645" s="33" t="s">
        <v>14</v>
      </c>
      <c r="B1645" s="33">
        <v>1185732</v>
      </c>
      <c r="C1645" s="34">
        <v>44486</v>
      </c>
      <c r="D1645" s="33" t="s">
        <v>46</v>
      </c>
      <c r="E1645" s="33" t="s">
        <v>69</v>
      </c>
      <c r="F1645" s="33" t="s">
        <v>70</v>
      </c>
      <c r="G1645" s="33" t="s">
        <v>22</v>
      </c>
      <c r="H1645" s="35">
        <v>0.55000000000000004</v>
      </c>
      <c r="I1645" s="36">
        <v>5250</v>
      </c>
      <c r="J1645" s="37">
        <f t="shared" si="12"/>
        <v>2887.5000000000005</v>
      </c>
      <c r="K1645" s="37">
        <f t="shared" si="13"/>
        <v>1588.1250000000005</v>
      </c>
      <c r="L1645" s="38">
        <v>0.55000000000000004</v>
      </c>
      <c r="N1645" s="44"/>
      <c r="O1645" s="45"/>
      <c r="P1645" s="39"/>
      <c r="Q1645" s="41"/>
    </row>
    <row r="1646" spans="1:17" ht="15.75" customHeight="1">
      <c r="A1646" s="33" t="s">
        <v>14</v>
      </c>
      <c r="B1646" s="33">
        <v>1185732</v>
      </c>
      <c r="C1646" s="34">
        <v>44516</v>
      </c>
      <c r="D1646" s="33" t="s">
        <v>46</v>
      </c>
      <c r="E1646" s="33" t="s">
        <v>69</v>
      </c>
      <c r="F1646" s="33" t="s">
        <v>70</v>
      </c>
      <c r="G1646" s="33" t="s">
        <v>17</v>
      </c>
      <c r="H1646" s="35">
        <v>0.50000000000000011</v>
      </c>
      <c r="I1646" s="36">
        <v>6750</v>
      </c>
      <c r="J1646" s="37">
        <f t="shared" si="12"/>
        <v>3375.0000000000009</v>
      </c>
      <c r="K1646" s="37">
        <f t="shared" si="13"/>
        <v>1687.5000000000005</v>
      </c>
      <c r="L1646" s="38">
        <v>0.5</v>
      </c>
      <c r="N1646" s="44"/>
      <c r="O1646" s="45"/>
      <c r="P1646" s="39"/>
      <c r="Q1646" s="41"/>
    </row>
    <row r="1647" spans="1:17" ht="15.75" customHeight="1">
      <c r="A1647" s="33" t="s">
        <v>14</v>
      </c>
      <c r="B1647" s="33">
        <v>1185732</v>
      </c>
      <c r="C1647" s="34">
        <v>44516</v>
      </c>
      <c r="D1647" s="33" t="s">
        <v>46</v>
      </c>
      <c r="E1647" s="33" t="s">
        <v>69</v>
      </c>
      <c r="F1647" s="33" t="s">
        <v>70</v>
      </c>
      <c r="G1647" s="33" t="s">
        <v>18</v>
      </c>
      <c r="H1647" s="35">
        <v>0.45000000000000012</v>
      </c>
      <c r="I1647" s="36">
        <v>5000</v>
      </c>
      <c r="J1647" s="37">
        <f t="shared" si="12"/>
        <v>2250.0000000000005</v>
      </c>
      <c r="K1647" s="37">
        <f t="shared" si="13"/>
        <v>900.00000000000011</v>
      </c>
      <c r="L1647" s="38">
        <v>0.39999999999999997</v>
      </c>
      <c r="N1647" s="44"/>
      <c r="O1647" s="45"/>
      <c r="P1647" s="39"/>
      <c r="Q1647" s="41"/>
    </row>
    <row r="1648" spans="1:17" ht="15.75" customHeight="1">
      <c r="A1648" s="33" t="s">
        <v>14</v>
      </c>
      <c r="B1648" s="33">
        <v>1185732</v>
      </c>
      <c r="C1648" s="34">
        <v>44516</v>
      </c>
      <c r="D1648" s="33" t="s">
        <v>46</v>
      </c>
      <c r="E1648" s="33" t="s">
        <v>69</v>
      </c>
      <c r="F1648" s="33" t="s">
        <v>70</v>
      </c>
      <c r="G1648" s="33" t="s">
        <v>19</v>
      </c>
      <c r="H1648" s="35">
        <v>0.45000000000000012</v>
      </c>
      <c r="I1648" s="36">
        <v>4450</v>
      </c>
      <c r="J1648" s="37">
        <f t="shared" si="12"/>
        <v>2002.5000000000005</v>
      </c>
      <c r="K1648" s="37">
        <f t="shared" si="13"/>
        <v>600.75000000000011</v>
      </c>
      <c r="L1648" s="38">
        <v>0.3</v>
      </c>
      <c r="N1648" s="44"/>
      <c r="O1648" s="45"/>
      <c r="P1648" s="39"/>
      <c r="Q1648" s="41"/>
    </row>
    <row r="1649" spans="1:17" ht="15.75" customHeight="1">
      <c r="A1649" s="33" t="s">
        <v>14</v>
      </c>
      <c r="B1649" s="33">
        <v>1185732</v>
      </c>
      <c r="C1649" s="34">
        <v>44516</v>
      </c>
      <c r="D1649" s="33" t="s">
        <v>46</v>
      </c>
      <c r="E1649" s="33" t="s">
        <v>69</v>
      </c>
      <c r="F1649" s="33" t="s">
        <v>70</v>
      </c>
      <c r="G1649" s="33" t="s">
        <v>20</v>
      </c>
      <c r="H1649" s="35">
        <v>0.45000000000000012</v>
      </c>
      <c r="I1649" s="36">
        <v>4750</v>
      </c>
      <c r="J1649" s="37">
        <f t="shared" si="12"/>
        <v>2137.5000000000005</v>
      </c>
      <c r="K1649" s="37">
        <f t="shared" si="13"/>
        <v>748.12500000000011</v>
      </c>
      <c r="L1649" s="38">
        <v>0.35</v>
      </c>
      <c r="N1649" s="44"/>
      <c r="O1649" s="45"/>
      <c r="P1649" s="39"/>
      <c r="Q1649" s="41"/>
    </row>
    <row r="1650" spans="1:17" ht="15.75" customHeight="1">
      <c r="A1650" s="33" t="s">
        <v>14</v>
      </c>
      <c r="B1650" s="33">
        <v>1185732</v>
      </c>
      <c r="C1650" s="34">
        <v>44516</v>
      </c>
      <c r="D1650" s="33" t="s">
        <v>46</v>
      </c>
      <c r="E1650" s="33" t="s">
        <v>69</v>
      </c>
      <c r="F1650" s="33" t="s">
        <v>70</v>
      </c>
      <c r="G1650" s="33" t="s">
        <v>21</v>
      </c>
      <c r="H1650" s="35">
        <v>0.6</v>
      </c>
      <c r="I1650" s="36">
        <v>4500</v>
      </c>
      <c r="J1650" s="37">
        <f t="shared" si="12"/>
        <v>2700</v>
      </c>
      <c r="K1650" s="37">
        <f t="shared" si="13"/>
        <v>1080</v>
      </c>
      <c r="L1650" s="38">
        <v>0.39999999999999997</v>
      </c>
      <c r="N1650" s="44"/>
      <c r="O1650" s="45"/>
      <c r="P1650" s="39"/>
      <c r="Q1650" s="41"/>
    </row>
    <row r="1651" spans="1:17" ht="15.75" customHeight="1">
      <c r="A1651" s="33" t="s">
        <v>14</v>
      </c>
      <c r="B1651" s="33">
        <v>1185732</v>
      </c>
      <c r="C1651" s="34">
        <v>44516</v>
      </c>
      <c r="D1651" s="33" t="s">
        <v>46</v>
      </c>
      <c r="E1651" s="33" t="s">
        <v>69</v>
      </c>
      <c r="F1651" s="33" t="s">
        <v>70</v>
      </c>
      <c r="G1651" s="33" t="s">
        <v>22</v>
      </c>
      <c r="H1651" s="35">
        <v>0.64999999999999991</v>
      </c>
      <c r="I1651" s="36">
        <v>6250</v>
      </c>
      <c r="J1651" s="37">
        <f t="shared" si="12"/>
        <v>4062.4999999999995</v>
      </c>
      <c r="K1651" s="37">
        <f t="shared" si="13"/>
        <v>2234.375</v>
      </c>
      <c r="L1651" s="38">
        <v>0.55000000000000004</v>
      </c>
      <c r="N1651" s="44"/>
      <c r="O1651" s="45"/>
      <c r="P1651" s="39"/>
      <c r="Q1651" s="41"/>
    </row>
    <row r="1652" spans="1:17" ht="15.75" customHeight="1">
      <c r="A1652" s="33" t="s">
        <v>14</v>
      </c>
      <c r="B1652" s="33">
        <v>1185732</v>
      </c>
      <c r="C1652" s="34">
        <v>44545</v>
      </c>
      <c r="D1652" s="33" t="s">
        <v>46</v>
      </c>
      <c r="E1652" s="33" t="s">
        <v>69</v>
      </c>
      <c r="F1652" s="33" t="s">
        <v>70</v>
      </c>
      <c r="G1652" s="33" t="s">
        <v>17</v>
      </c>
      <c r="H1652" s="35">
        <v>0.6</v>
      </c>
      <c r="I1652" s="36">
        <v>8500</v>
      </c>
      <c r="J1652" s="37">
        <f t="shared" si="12"/>
        <v>5100</v>
      </c>
      <c r="K1652" s="37">
        <f t="shared" si="13"/>
        <v>2550</v>
      </c>
      <c r="L1652" s="38">
        <v>0.5</v>
      </c>
      <c r="N1652" s="44"/>
      <c r="O1652" s="45"/>
      <c r="P1652" s="39"/>
      <c r="Q1652" s="41"/>
    </row>
    <row r="1653" spans="1:17" ht="15.75" customHeight="1">
      <c r="A1653" s="33" t="s">
        <v>14</v>
      </c>
      <c r="B1653" s="33">
        <v>1185732</v>
      </c>
      <c r="C1653" s="34">
        <v>44545</v>
      </c>
      <c r="D1653" s="33" t="s">
        <v>46</v>
      </c>
      <c r="E1653" s="33" t="s">
        <v>69</v>
      </c>
      <c r="F1653" s="33" t="s">
        <v>70</v>
      </c>
      <c r="G1653" s="33" t="s">
        <v>18</v>
      </c>
      <c r="H1653" s="35">
        <v>0.5</v>
      </c>
      <c r="I1653" s="36">
        <v>6500</v>
      </c>
      <c r="J1653" s="37">
        <f t="shared" si="12"/>
        <v>3250</v>
      </c>
      <c r="K1653" s="37">
        <f t="shared" si="13"/>
        <v>1300</v>
      </c>
      <c r="L1653" s="38">
        <v>0.39999999999999997</v>
      </c>
      <c r="N1653" s="44"/>
      <c r="O1653" s="45"/>
      <c r="P1653" s="39"/>
      <c r="Q1653" s="41"/>
    </row>
    <row r="1654" spans="1:17" ht="15.75" customHeight="1">
      <c r="A1654" s="33" t="s">
        <v>14</v>
      </c>
      <c r="B1654" s="33">
        <v>1185732</v>
      </c>
      <c r="C1654" s="34">
        <v>44545</v>
      </c>
      <c r="D1654" s="33" t="s">
        <v>46</v>
      </c>
      <c r="E1654" s="33" t="s">
        <v>69</v>
      </c>
      <c r="F1654" s="33" t="s">
        <v>70</v>
      </c>
      <c r="G1654" s="33" t="s">
        <v>19</v>
      </c>
      <c r="H1654" s="35">
        <v>0.5</v>
      </c>
      <c r="I1654" s="36">
        <v>6000</v>
      </c>
      <c r="J1654" s="37">
        <f t="shared" si="12"/>
        <v>3000</v>
      </c>
      <c r="K1654" s="37">
        <f t="shared" si="13"/>
        <v>900</v>
      </c>
      <c r="L1654" s="38">
        <v>0.3</v>
      </c>
      <c r="N1654" s="44"/>
      <c r="O1654" s="45"/>
      <c r="P1654" s="39"/>
      <c r="Q1654" s="41"/>
    </row>
    <row r="1655" spans="1:17" ht="15.75" customHeight="1">
      <c r="A1655" s="33" t="s">
        <v>14</v>
      </c>
      <c r="B1655" s="33">
        <v>1185732</v>
      </c>
      <c r="C1655" s="34">
        <v>44545</v>
      </c>
      <c r="D1655" s="33" t="s">
        <v>46</v>
      </c>
      <c r="E1655" s="33" t="s">
        <v>69</v>
      </c>
      <c r="F1655" s="33" t="s">
        <v>70</v>
      </c>
      <c r="G1655" s="33" t="s">
        <v>20</v>
      </c>
      <c r="H1655" s="35">
        <v>0.5</v>
      </c>
      <c r="I1655" s="36">
        <v>5500</v>
      </c>
      <c r="J1655" s="37">
        <f t="shared" si="12"/>
        <v>2750</v>
      </c>
      <c r="K1655" s="37">
        <f t="shared" si="13"/>
        <v>962.49999999999989</v>
      </c>
      <c r="L1655" s="38">
        <v>0.35</v>
      </c>
      <c r="N1655" s="44"/>
      <c r="O1655" s="45"/>
      <c r="P1655" s="39"/>
      <c r="Q1655" s="41"/>
    </row>
    <row r="1656" spans="1:17" ht="15.75" customHeight="1">
      <c r="A1656" s="33" t="s">
        <v>14</v>
      </c>
      <c r="B1656" s="33">
        <v>1185732</v>
      </c>
      <c r="C1656" s="34">
        <v>44545</v>
      </c>
      <c r="D1656" s="33" t="s">
        <v>46</v>
      </c>
      <c r="E1656" s="33" t="s">
        <v>69</v>
      </c>
      <c r="F1656" s="33" t="s">
        <v>70</v>
      </c>
      <c r="G1656" s="33" t="s">
        <v>21</v>
      </c>
      <c r="H1656" s="35">
        <v>0.6</v>
      </c>
      <c r="I1656" s="36">
        <v>5500</v>
      </c>
      <c r="J1656" s="37">
        <f t="shared" si="12"/>
        <v>3300</v>
      </c>
      <c r="K1656" s="37">
        <f t="shared" si="13"/>
        <v>1320</v>
      </c>
      <c r="L1656" s="38">
        <v>0.39999999999999997</v>
      </c>
      <c r="N1656" s="44"/>
      <c r="O1656" s="45"/>
      <c r="P1656" s="39"/>
      <c r="Q1656" s="41"/>
    </row>
    <row r="1657" spans="1:17" ht="15.75" customHeight="1">
      <c r="A1657" s="33" t="s">
        <v>14</v>
      </c>
      <c r="B1657" s="33">
        <v>1185732</v>
      </c>
      <c r="C1657" s="34">
        <v>44545</v>
      </c>
      <c r="D1657" s="33" t="s">
        <v>46</v>
      </c>
      <c r="E1657" s="33" t="s">
        <v>69</v>
      </c>
      <c r="F1657" s="33" t="s">
        <v>70</v>
      </c>
      <c r="G1657" s="33" t="s">
        <v>22</v>
      </c>
      <c r="H1657" s="35">
        <v>0.64999999999999991</v>
      </c>
      <c r="I1657" s="36">
        <v>6500</v>
      </c>
      <c r="J1657" s="37">
        <f t="shared" si="12"/>
        <v>4224.9999999999991</v>
      </c>
      <c r="K1657" s="37">
        <f t="shared" si="13"/>
        <v>2323.7499999999995</v>
      </c>
      <c r="L1657" s="38">
        <v>0.55000000000000004</v>
      </c>
      <c r="N1657" s="44"/>
      <c r="O1657" s="45"/>
      <c r="P1657" s="39"/>
      <c r="Q1657" s="41"/>
    </row>
    <row r="1658" spans="1:17" ht="15.75" customHeight="1">
      <c r="A1658" s="33" t="s">
        <v>14</v>
      </c>
      <c r="B1658" s="33">
        <v>1185732</v>
      </c>
      <c r="C1658" s="34">
        <v>44214</v>
      </c>
      <c r="D1658" s="33" t="s">
        <v>33</v>
      </c>
      <c r="E1658" s="33" t="s">
        <v>71</v>
      </c>
      <c r="F1658" s="33" t="s">
        <v>72</v>
      </c>
      <c r="G1658" s="33" t="s">
        <v>17</v>
      </c>
      <c r="H1658" s="35">
        <v>0.3</v>
      </c>
      <c r="I1658" s="36">
        <v>6250</v>
      </c>
      <c r="J1658" s="37">
        <f t="shared" si="12"/>
        <v>1875</v>
      </c>
      <c r="K1658" s="37">
        <f t="shared" si="13"/>
        <v>750</v>
      </c>
      <c r="L1658" s="38">
        <v>0.4</v>
      </c>
      <c r="N1658" s="44"/>
      <c r="O1658" s="42"/>
      <c r="P1658" s="39"/>
      <c r="Q1658" s="41"/>
    </row>
    <row r="1659" spans="1:17" ht="15.75" customHeight="1">
      <c r="A1659" s="33" t="s">
        <v>14</v>
      </c>
      <c r="B1659" s="33">
        <v>1185732</v>
      </c>
      <c r="C1659" s="34">
        <v>44214</v>
      </c>
      <c r="D1659" s="33" t="s">
        <v>33</v>
      </c>
      <c r="E1659" s="33" t="s">
        <v>71</v>
      </c>
      <c r="F1659" s="33" t="s">
        <v>72</v>
      </c>
      <c r="G1659" s="33" t="s">
        <v>18</v>
      </c>
      <c r="H1659" s="35">
        <v>0.3</v>
      </c>
      <c r="I1659" s="36">
        <v>4250</v>
      </c>
      <c r="J1659" s="37">
        <f t="shared" si="12"/>
        <v>1275</v>
      </c>
      <c r="K1659" s="37">
        <f t="shared" si="13"/>
        <v>446.25</v>
      </c>
      <c r="L1659" s="38">
        <v>0.35</v>
      </c>
      <c r="N1659" s="44"/>
      <c r="O1659" s="42"/>
      <c r="P1659" s="39"/>
      <c r="Q1659" s="41"/>
    </row>
    <row r="1660" spans="1:17" ht="15.75" customHeight="1">
      <c r="A1660" s="33" t="s">
        <v>14</v>
      </c>
      <c r="B1660" s="33">
        <v>1185732</v>
      </c>
      <c r="C1660" s="34">
        <v>44214</v>
      </c>
      <c r="D1660" s="33" t="s">
        <v>33</v>
      </c>
      <c r="E1660" s="33" t="s">
        <v>71</v>
      </c>
      <c r="F1660" s="33" t="s">
        <v>72</v>
      </c>
      <c r="G1660" s="33" t="s">
        <v>19</v>
      </c>
      <c r="H1660" s="35">
        <v>0.2</v>
      </c>
      <c r="I1660" s="36">
        <v>4250</v>
      </c>
      <c r="J1660" s="37">
        <f t="shared" si="12"/>
        <v>850</v>
      </c>
      <c r="K1660" s="37">
        <f t="shared" si="13"/>
        <v>297.5</v>
      </c>
      <c r="L1660" s="38">
        <v>0.35</v>
      </c>
      <c r="N1660" s="44"/>
      <c r="O1660" s="42"/>
      <c r="P1660" s="39"/>
      <c r="Q1660" s="41"/>
    </row>
    <row r="1661" spans="1:17" ht="15.75" customHeight="1">
      <c r="A1661" s="33" t="s">
        <v>14</v>
      </c>
      <c r="B1661" s="33">
        <v>1185732</v>
      </c>
      <c r="C1661" s="34">
        <v>44214</v>
      </c>
      <c r="D1661" s="33" t="s">
        <v>33</v>
      </c>
      <c r="E1661" s="33" t="s">
        <v>71</v>
      </c>
      <c r="F1661" s="33" t="s">
        <v>72</v>
      </c>
      <c r="G1661" s="33" t="s">
        <v>20</v>
      </c>
      <c r="H1661" s="35">
        <v>0.25000000000000006</v>
      </c>
      <c r="I1661" s="36">
        <v>2750</v>
      </c>
      <c r="J1661" s="37">
        <f t="shared" si="12"/>
        <v>687.50000000000011</v>
      </c>
      <c r="K1661" s="37">
        <f t="shared" si="13"/>
        <v>275.00000000000006</v>
      </c>
      <c r="L1661" s="38">
        <v>0.4</v>
      </c>
      <c r="N1661" s="44"/>
      <c r="O1661" s="42"/>
      <c r="P1661" s="39"/>
      <c r="Q1661" s="41"/>
    </row>
    <row r="1662" spans="1:17" ht="15.75" customHeight="1">
      <c r="A1662" s="33" t="s">
        <v>14</v>
      </c>
      <c r="B1662" s="33">
        <v>1185732</v>
      </c>
      <c r="C1662" s="34">
        <v>44214</v>
      </c>
      <c r="D1662" s="33" t="s">
        <v>33</v>
      </c>
      <c r="E1662" s="33" t="s">
        <v>71</v>
      </c>
      <c r="F1662" s="33" t="s">
        <v>72</v>
      </c>
      <c r="G1662" s="33" t="s">
        <v>21</v>
      </c>
      <c r="H1662" s="35">
        <v>0.39999999999999997</v>
      </c>
      <c r="I1662" s="36">
        <v>3250</v>
      </c>
      <c r="J1662" s="37">
        <f t="shared" si="12"/>
        <v>1300</v>
      </c>
      <c r="K1662" s="37">
        <f t="shared" si="13"/>
        <v>454.99999999999994</v>
      </c>
      <c r="L1662" s="38">
        <v>0.35</v>
      </c>
      <c r="N1662" s="44"/>
      <c r="O1662" s="42"/>
      <c r="P1662" s="39"/>
      <c r="Q1662" s="41"/>
    </row>
    <row r="1663" spans="1:17" ht="15.75" customHeight="1">
      <c r="A1663" s="33" t="s">
        <v>14</v>
      </c>
      <c r="B1663" s="33">
        <v>1185732</v>
      </c>
      <c r="C1663" s="34">
        <v>44214</v>
      </c>
      <c r="D1663" s="33" t="s">
        <v>33</v>
      </c>
      <c r="E1663" s="33" t="s">
        <v>71</v>
      </c>
      <c r="F1663" s="33" t="s">
        <v>72</v>
      </c>
      <c r="G1663" s="33" t="s">
        <v>22</v>
      </c>
      <c r="H1663" s="35">
        <v>0.3</v>
      </c>
      <c r="I1663" s="36">
        <v>4250</v>
      </c>
      <c r="J1663" s="37">
        <f t="shared" si="12"/>
        <v>1275</v>
      </c>
      <c r="K1663" s="37">
        <f t="shared" si="13"/>
        <v>637.5</v>
      </c>
      <c r="L1663" s="38">
        <v>0.5</v>
      </c>
      <c r="N1663" s="44"/>
      <c r="O1663" s="42"/>
      <c r="P1663" s="39"/>
      <c r="Q1663" s="41"/>
    </row>
    <row r="1664" spans="1:17" ht="15.75" customHeight="1">
      <c r="A1664" s="33" t="s">
        <v>14</v>
      </c>
      <c r="B1664" s="33">
        <v>1185732</v>
      </c>
      <c r="C1664" s="34">
        <v>44245</v>
      </c>
      <c r="D1664" s="33" t="s">
        <v>33</v>
      </c>
      <c r="E1664" s="33" t="s">
        <v>71</v>
      </c>
      <c r="F1664" s="33" t="s">
        <v>72</v>
      </c>
      <c r="G1664" s="33" t="s">
        <v>17</v>
      </c>
      <c r="H1664" s="35">
        <v>0.3</v>
      </c>
      <c r="I1664" s="36">
        <v>6750</v>
      </c>
      <c r="J1664" s="37">
        <f t="shared" si="12"/>
        <v>2025</v>
      </c>
      <c r="K1664" s="37">
        <f t="shared" si="13"/>
        <v>810</v>
      </c>
      <c r="L1664" s="38">
        <v>0.4</v>
      </c>
      <c r="N1664" s="44"/>
      <c r="O1664" s="42"/>
      <c r="P1664" s="39"/>
      <c r="Q1664" s="41"/>
    </row>
    <row r="1665" spans="1:17" ht="15.75" customHeight="1">
      <c r="A1665" s="33" t="s">
        <v>14</v>
      </c>
      <c r="B1665" s="33">
        <v>1185732</v>
      </c>
      <c r="C1665" s="34">
        <v>44245</v>
      </c>
      <c r="D1665" s="33" t="s">
        <v>33</v>
      </c>
      <c r="E1665" s="33" t="s">
        <v>71</v>
      </c>
      <c r="F1665" s="33" t="s">
        <v>72</v>
      </c>
      <c r="G1665" s="33" t="s">
        <v>18</v>
      </c>
      <c r="H1665" s="35">
        <v>0.3</v>
      </c>
      <c r="I1665" s="36">
        <v>3250</v>
      </c>
      <c r="J1665" s="37">
        <f t="shared" si="12"/>
        <v>975</v>
      </c>
      <c r="K1665" s="37">
        <f t="shared" si="13"/>
        <v>341.25</v>
      </c>
      <c r="L1665" s="38">
        <v>0.35</v>
      </c>
      <c r="N1665" s="44"/>
      <c r="O1665" s="42"/>
      <c r="P1665" s="39"/>
      <c r="Q1665" s="41"/>
    </row>
    <row r="1666" spans="1:17" ht="15.75" customHeight="1">
      <c r="A1666" s="33" t="s">
        <v>14</v>
      </c>
      <c r="B1666" s="33">
        <v>1185732</v>
      </c>
      <c r="C1666" s="34">
        <v>44245</v>
      </c>
      <c r="D1666" s="33" t="s">
        <v>33</v>
      </c>
      <c r="E1666" s="33" t="s">
        <v>71</v>
      </c>
      <c r="F1666" s="33" t="s">
        <v>72</v>
      </c>
      <c r="G1666" s="33" t="s">
        <v>19</v>
      </c>
      <c r="H1666" s="35">
        <v>0.2</v>
      </c>
      <c r="I1666" s="36">
        <v>3750</v>
      </c>
      <c r="J1666" s="37">
        <f t="shared" si="12"/>
        <v>750</v>
      </c>
      <c r="K1666" s="37">
        <f t="shared" si="13"/>
        <v>262.5</v>
      </c>
      <c r="L1666" s="38">
        <v>0.35</v>
      </c>
      <c r="N1666" s="44"/>
      <c r="O1666" s="42"/>
      <c r="P1666" s="39"/>
      <c r="Q1666" s="41"/>
    </row>
    <row r="1667" spans="1:17" ht="15.75" customHeight="1">
      <c r="A1667" s="33" t="s">
        <v>14</v>
      </c>
      <c r="B1667" s="33">
        <v>1185732</v>
      </c>
      <c r="C1667" s="34">
        <v>44245</v>
      </c>
      <c r="D1667" s="33" t="s">
        <v>33</v>
      </c>
      <c r="E1667" s="33" t="s">
        <v>71</v>
      </c>
      <c r="F1667" s="33" t="s">
        <v>72</v>
      </c>
      <c r="G1667" s="33" t="s">
        <v>20</v>
      </c>
      <c r="H1667" s="35">
        <v>0.25000000000000006</v>
      </c>
      <c r="I1667" s="36">
        <v>2500</v>
      </c>
      <c r="J1667" s="37">
        <f t="shared" si="12"/>
        <v>625.00000000000011</v>
      </c>
      <c r="K1667" s="37">
        <f t="shared" si="13"/>
        <v>250.00000000000006</v>
      </c>
      <c r="L1667" s="38">
        <v>0.4</v>
      </c>
      <c r="N1667" s="44"/>
      <c r="O1667" s="42"/>
      <c r="P1667" s="39"/>
      <c r="Q1667" s="41"/>
    </row>
    <row r="1668" spans="1:17" ht="15.75" customHeight="1">
      <c r="A1668" s="33" t="s">
        <v>14</v>
      </c>
      <c r="B1668" s="33">
        <v>1185732</v>
      </c>
      <c r="C1668" s="34">
        <v>44245</v>
      </c>
      <c r="D1668" s="33" t="s">
        <v>33</v>
      </c>
      <c r="E1668" s="33" t="s">
        <v>71</v>
      </c>
      <c r="F1668" s="33" t="s">
        <v>72</v>
      </c>
      <c r="G1668" s="33" t="s">
        <v>21</v>
      </c>
      <c r="H1668" s="35">
        <v>0.39999999999999997</v>
      </c>
      <c r="I1668" s="36">
        <v>3250</v>
      </c>
      <c r="J1668" s="37">
        <f t="shared" si="12"/>
        <v>1300</v>
      </c>
      <c r="K1668" s="37">
        <f t="shared" si="13"/>
        <v>454.99999999999994</v>
      </c>
      <c r="L1668" s="38">
        <v>0.35</v>
      </c>
      <c r="N1668" s="44"/>
      <c r="O1668" s="42"/>
      <c r="P1668" s="39"/>
      <c r="Q1668" s="41"/>
    </row>
    <row r="1669" spans="1:17" ht="15.75" customHeight="1">
      <c r="A1669" s="33" t="s">
        <v>14</v>
      </c>
      <c r="B1669" s="33">
        <v>1185732</v>
      </c>
      <c r="C1669" s="34">
        <v>44245</v>
      </c>
      <c r="D1669" s="33" t="s">
        <v>33</v>
      </c>
      <c r="E1669" s="33" t="s">
        <v>71</v>
      </c>
      <c r="F1669" s="33" t="s">
        <v>72</v>
      </c>
      <c r="G1669" s="33" t="s">
        <v>22</v>
      </c>
      <c r="H1669" s="35">
        <v>0.3</v>
      </c>
      <c r="I1669" s="36">
        <v>4000</v>
      </c>
      <c r="J1669" s="37">
        <f t="shared" si="12"/>
        <v>1200</v>
      </c>
      <c r="K1669" s="37">
        <f t="shared" si="13"/>
        <v>600</v>
      </c>
      <c r="L1669" s="38">
        <v>0.5</v>
      </c>
      <c r="N1669" s="44"/>
      <c r="O1669" s="42"/>
      <c r="P1669" s="39"/>
      <c r="Q1669" s="41"/>
    </row>
    <row r="1670" spans="1:17" ht="15.75" customHeight="1">
      <c r="A1670" s="33" t="s">
        <v>14</v>
      </c>
      <c r="B1670" s="33">
        <v>1185732</v>
      </c>
      <c r="C1670" s="34">
        <v>44272</v>
      </c>
      <c r="D1670" s="33" t="s">
        <v>33</v>
      </c>
      <c r="E1670" s="33" t="s">
        <v>71</v>
      </c>
      <c r="F1670" s="33" t="s">
        <v>72</v>
      </c>
      <c r="G1670" s="33" t="s">
        <v>17</v>
      </c>
      <c r="H1670" s="35">
        <v>0.35000000000000003</v>
      </c>
      <c r="I1670" s="36">
        <v>6200</v>
      </c>
      <c r="J1670" s="37">
        <f t="shared" si="12"/>
        <v>2170</v>
      </c>
      <c r="K1670" s="37">
        <f t="shared" si="13"/>
        <v>868</v>
      </c>
      <c r="L1670" s="38">
        <v>0.4</v>
      </c>
      <c r="N1670" s="44"/>
      <c r="O1670" s="42"/>
      <c r="P1670" s="39"/>
      <c r="Q1670" s="41"/>
    </row>
    <row r="1671" spans="1:17" ht="15.75" customHeight="1">
      <c r="A1671" s="33" t="s">
        <v>14</v>
      </c>
      <c r="B1671" s="33">
        <v>1185732</v>
      </c>
      <c r="C1671" s="34">
        <v>44272</v>
      </c>
      <c r="D1671" s="33" t="s">
        <v>33</v>
      </c>
      <c r="E1671" s="33" t="s">
        <v>71</v>
      </c>
      <c r="F1671" s="33" t="s">
        <v>72</v>
      </c>
      <c r="G1671" s="33" t="s">
        <v>18</v>
      </c>
      <c r="H1671" s="35">
        <v>0.35000000000000003</v>
      </c>
      <c r="I1671" s="36">
        <v>3000</v>
      </c>
      <c r="J1671" s="37">
        <f t="shared" si="12"/>
        <v>1050</v>
      </c>
      <c r="K1671" s="37">
        <f t="shared" si="13"/>
        <v>367.5</v>
      </c>
      <c r="L1671" s="38">
        <v>0.35</v>
      </c>
      <c r="N1671" s="44"/>
      <c r="O1671" s="42"/>
      <c r="P1671" s="39"/>
      <c r="Q1671" s="41"/>
    </row>
    <row r="1672" spans="1:17" ht="15.75" customHeight="1">
      <c r="A1672" s="33" t="s">
        <v>14</v>
      </c>
      <c r="B1672" s="33">
        <v>1185732</v>
      </c>
      <c r="C1672" s="34">
        <v>44272</v>
      </c>
      <c r="D1672" s="33" t="s">
        <v>33</v>
      </c>
      <c r="E1672" s="33" t="s">
        <v>71</v>
      </c>
      <c r="F1672" s="33" t="s">
        <v>72</v>
      </c>
      <c r="G1672" s="33" t="s">
        <v>19</v>
      </c>
      <c r="H1672" s="35">
        <v>0.25000000000000006</v>
      </c>
      <c r="I1672" s="36">
        <v>3500</v>
      </c>
      <c r="J1672" s="37">
        <f t="shared" si="12"/>
        <v>875.00000000000023</v>
      </c>
      <c r="K1672" s="37">
        <f t="shared" si="13"/>
        <v>306.25000000000006</v>
      </c>
      <c r="L1672" s="38">
        <v>0.35</v>
      </c>
      <c r="N1672" s="44"/>
      <c r="O1672" s="42"/>
      <c r="P1672" s="39"/>
      <c r="Q1672" s="41"/>
    </row>
    <row r="1673" spans="1:17" ht="15.75" customHeight="1">
      <c r="A1673" s="33" t="s">
        <v>14</v>
      </c>
      <c r="B1673" s="33">
        <v>1185732</v>
      </c>
      <c r="C1673" s="34">
        <v>44272</v>
      </c>
      <c r="D1673" s="33" t="s">
        <v>33</v>
      </c>
      <c r="E1673" s="33" t="s">
        <v>71</v>
      </c>
      <c r="F1673" s="33" t="s">
        <v>72</v>
      </c>
      <c r="G1673" s="33" t="s">
        <v>20</v>
      </c>
      <c r="H1673" s="35">
        <v>0.3</v>
      </c>
      <c r="I1673" s="36">
        <v>2000</v>
      </c>
      <c r="J1673" s="37">
        <f t="shared" si="12"/>
        <v>600</v>
      </c>
      <c r="K1673" s="37">
        <f t="shared" si="13"/>
        <v>240</v>
      </c>
      <c r="L1673" s="38">
        <v>0.4</v>
      </c>
      <c r="N1673" s="44"/>
      <c r="O1673" s="42"/>
      <c r="P1673" s="39"/>
      <c r="Q1673" s="41"/>
    </row>
    <row r="1674" spans="1:17" ht="15.75" customHeight="1">
      <c r="A1674" s="33" t="s">
        <v>14</v>
      </c>
      <c r="B1674" s="33">
        <v>1185732</v>
      </c>
      <c r="C1674" s="34">
        <v>44272</v>
      </c>
      <c r="D1674" s="33" t="s">
        <v>33</v>
      </c>
      <c r="E1674" s="33" t="s">
        <v>71</v>
      </c>
      <c r="F1674" s="33" t="s">
        <v>72</v>
      </c>
      <c r="G1674" s="33" t="s">
        <v>21</v>
      </c>
      <c r="H1674" s="35">
        <v>0.45</v>
      </c>
      <c r="I1674" s="36">
        <v>2500</v>
      </c>
      <c r="J1674" s="37">
        <f t="shared" si="12"/>
        <v>1125</v>
      </c>
      <c r="K1674" s="37">
        <f t="shared" si="13"/>
        <v>393.75</v>
      </c>
      <c r="L1674" s="38">
        <v>0.35</v>
      </c>
      <c r="N1674" s="44"/>
      <c r="O1674" s="42"/>
      <c r="P1674" s="39"/>
      <c r="Q1674" s="41"/>
    </row>
    <row r="1675" spans="1:17" ht="15.75" customHeight="1">
      <c r="A1675" s="33" t="s">
        <v>14</v>
      </c>
      <c r="B1675" s="33">
        <v>1185732</v>
      </c>
      <c r="C1675" s="34">
        <v>44272</v>
      </c>
      <c r="D1675" s="33" t="s">
        <v>33</v>
      </c>
      <c r="E1675" s="33" t="s">
        <v>71</v>
      </c>
      <c r="F1675" s="33" t="s">
        <v>72</v>
      </c>
      <c r="G1675" s="33" t="s">
        <v>22</v>
      </c>
      <c r="H1675" s="35">
        <v>0.35000000000000003</v>
      </c>
      <c r="I1675" s="36">
        <v>3500</v>
      </c>
      <c r="J1675" s="37">
        <f t="shared" si="12"/>
        <v>1225.0000000000002</v>
      </c>
      <c r="K1675" s="37">
        <f t="shared" si="13"/>
        <v>612.50000000000011</v>
      </c>
      <c r="L1675" s="38">
        <v>0.5</v>
      </c>
      <c r="N1675" s="44"/>
      <c r="O1675" s="42"/>
      <c r="P1675" s="39"/>
      <c r="Q1675" s="41"/>
    </row>
    <row r="1676" spans="1:17" ht="15.75" customHeight="1">
      <c r="A1676" s="33" t="s">
        <v>14</v>
      </c>
      <c r="B1676" s="33">
        <v>1185732</v>
      </c>
      <c r="C1676" s="34">
        <v>44304</v>
      </c>
      <c r="D1676" s="33" t="s">
        <v>33</v>
      </c>
      <c r="E1676" s="33" t="s">
        <v>71</v>
      </c>
      <c r="F1676" s="33" t="s">
        <v>72</v>
      </c>
      <c r="G1676" s="33" t="s">
        <v>17</v>
      </c>
      <c r="H1676" s="35">
        <v>0.35000000000000003</v>
      </c>
      <c r="I1676" s="36">
        <v>5750</v>
      </c>
      <c r="J1676" s="37">
        <f t="shared" si="12"/>
        <v>2012.5000000000002</v>
      </c>
      <c r="K1676" s="37">
        <f t="shared" si="13"/>
        <v>805.00000000000011</v>
      </c>
      <c r="L1676" s="38">
        <v>0.4</v>
      </c>
      <c r="N1676" s="44"/>
      <c r="O1676" s="42"/>
      <c r="P1676" s="39"/>
      <c r="Q1676" s="41"/>
    </row>
    <row r="1677" spans="1:17" ht="15.75" customHeight="1">
      <c r="A1677" s="33" t="s">
        <v>14</v>
      </c>
      <c r="B1677" s="33">
        <v>1185732</v>
      </c>
      <c r="C1677" s="34">
        <v>44304</v>
      </c>
      <c r="D1677" s="33" t="s">
        <v>33</v>
      </c>
      <c r="E1677" s="33" t="s">
        <v>71</v>
      </c>
      <c r="F1677" s="33" t="s">
        <v>72</v>
      </c>
      <c r="G1677" s="33" t="s">
        <v>18</v>
      </c>
      <c r="H1677" s="35">
        <v>0.30000000000000004</v>
      </c>
      <c r="I1677" s="36">
        <v>2750</v>
      </c>
      <c r="J1677" s="37">
        <f t="shared" si="12"/>
        <v>825.00000000000011</v>
      </c>
      <c r="K1677" s="37">
        <f t="shared" si="13"/>
        <v>288.75</v>
      </c>
      <c r="L1677" s="38">
        <v>0.35</v>
      </c>
      <c r="N1677" s="44"/>
      <c r="O1677" s="42"/>
      <c r="P1677" s="39"/>
      <c r="Q1677" s="41"/>
    </row>
    <row r="1678" spans="1:17" ht="15.75" customHeight="1">
      <c r="A1678" s="33" t="s">
        <v>14</v>
      </c>
      <c r="B1678" s="33">
        <v>1185732</v>
      </c>
      <c r="C1678" s="34">
        <v>44304</v>
      </c>
      <c r="D1678" s="33" t="s">
        <v>33</v>
      </c>
      <c r="E1678" s="33" t="s">
        <v>71</v>
      </c>
      <c r="F1678" s="33" t="s">
        <v>72</v>
      </c>
      <c r="G1678" s="33" t="s">
        <v>19</v>
      </c>
      <c r="H1678" s="35">
        <v>0.20000000000000007</v>
      </c>
      <c r="I1678" s="36">
        <v>2750</v>
      </c>
      <c r="J1678" s="37">
        <f t="shared" si="12"/>
        <v>550.00000000000023</v>
      </c>
      <c r="K1678" s="37">
        <f t="shared" si="13"/>
        <v>192.50000000000006</v>
      </c>
      <c r="L1678" s="38">
        <v>0.35</v>
      </c>
      <c r="N1678" s="44"/>
      <c r="O1678" s="42"/>
      <c r="P1678" s="39"/>
      <c r="Q1678" s="41"/>
    </row>
    <row r="1679" spans="1:17" ht="15.75" customHeight="1">
      <c r="A1679" s="33" t="s">
        <v>14</v>
      </c>
      <c r="B1679" s="33">
        <v>1185732</v>
      </c>
      <c r="C1679" s="34">
        <v>44304</v>
      </c>
      <c r="D1679" s="33" t="s">
        <v>33</v>
      </c>
      <c r="E1679" s="33" t="s">
        <v>71</v>
      </c>
      <c r="F1679" s="33" t="s">
        <v>72</v>
      </c>
      <c r="G1679" s="33" t="s">
        <v>20</v>
      </c>
      <c r="H1679" s="35">
        <v>0.25</v>
      </c>
      <c r="I1679" s="36">
        <v>2000</v>
      </c>
      <c r="J1679" s="37">
        <f t="shared" si="12"/>
        <v>500</v>
      </c>
      <c r="K1679" s="37">
        <f t="shared" si="13"/>
        <v>200</v>
      </c>
      <c r="L1679" s="38">
        <v>0.4</v>
      </c>
      <c r="N1679" s="44"/>
      <c r="O1679" s="42"/>
      <c r="P1679" s="39"/>
      <c r="Q1679" s="41"/>
    </row>
    <row r="1680" spans="1:17" ht="15.75" customHeight="1">
      <c r="A1680" s="33" t="s">
        <v>14</v>
      </c>
      <c r="B1680" s="33">
        <v>1185732</v>
      </c>
      <c r="C1680" s="34">
        <v>44304</v>
      </c>
      <c r="D1680" s="33" t="s">
        <v>33</v>
      </c>
      <c r="E1680" s="33" t="s">
        <v>71</v>
      </c>
      <c r="F1680" s="33" t="s">
        <v>72</v>
      </c>
      <c r="G1680" s="33" t="s">
        <v>21</v>
      </c>
      <c r="H1680" s="35">
        <v>0.4</v>
      </c>
      <c r="I1680" s="36">
        <v>2250</v>
      </c>
      <c r="J1680" s="37">
        <f t="shared" si="12"/>
        <v>900</v>
      </c>
      <c r="K1680" s="37">
        <f t="shared" si="13"/>
        <v>315</v>
      </c>
      <c r="L1680" s="38">
        <v>0.35</v>
      </c>
      <c r="N1680" s="44"/>
      <c r="O1680" s="42"/>
      <c r="P1680" s="39"/>
      <c r="Q1680" s="41"/>
    </row>
    <row r="1681" spans="1:17" ht="15.75" customHeight="1">
      <c r="A1681" s="33" t="s">
        <v>14</v>
      </c>
      <c r="B1681" s="33">
        <v>1185732</v>
      </c>
      <c r="C1681" s="34">
        <v>44304</v>
      </c>
      <c r="D1681" s="33" t="s">
        <v>33</v>
      </c>
      <c r="E1681" s="33" t="s">
        <v>71</v>
      </c>
      <c r="F1681" s="33" t="s">
        <v>72</v>
      </c>
      <c r="G1681" s="33" t="s">
        <v>22</v>
      </c>
      <c r="H1681" s="35">
        <v>0.30000000000000004</v>
      </c>
      <c r="I1681" s="36">
        <v>3500</v>
      </c>
      <c r="J1681" s="37">
        <f t="shared" si="12"/>
        <v>1050.0000000000002</v>
      </c>
      <c r="K1681" s="37">
        <f t="shared" si="13"/>
        <v>525.00000000000011</v>
      </c>
      <c r="L1681" s="38">
        <v>0.5</v>
      </c>
      <c r="N1681" s="44"/>
      <c r="O1681" s="42"/>
      <c r="P1681" s="39"/>
      <c r="Q1681" s="41"/>
    </row>
    <row r="1682" spans="1:17" ht="15.75" customHeight="1">
      <c r="A1682" s="33" t="s">
        <v>14</v>
      </c>
      <c r="B1682" s="33">
        <v>1185732</v>
      </c>
      <c r="C1682" s="34">
        <v>44335</v>
      </c>
      <c r="D1682" s="33" t="s">
        <v>33</v>
      </c>
      <c r="E1682" s="33" t="s">
        <v>71</v>
      </c>
      <c r="F1682" s="33" t="s">
        <v>72</v>
      </c>
      <c r="G1682" s="33" t="s">
        <v>17</v>
      </c>
      <c r="H1682" s="35">
        <v>0.4</v>
      </c>
      <c r="I1682" s="36">
        <v>6200</v>
      </c>
      <c r="J1682" s="37">
        <f t="shared" si="12"/>
        <v>2480</v>
      </c>
      <c r="K1682" s="37">
        <f t="shared" si="13"/>
        <v>992</v>
      </c>
      <c r="L1682" s="38">
        <v>0.4</v>
      </c>
      <c r="N1682" s="44"/>
      <c r="O1682" s="42"/>
      <c r="P1682" s="39"/>
      <c r="Q1682" s="41"/>
    </row>
    <row r="1683" spans="1:17" ht="15.75" customHeight="1">
      <c r="A1683" s="33" t="s">
        <v>14</v>
      </c>
      <c r="B1683" s="33">
        <v>1185732</v>
      </c>
      <c r="C1683" s="34">
        <v>44335</v>
      </c>
      <c r="D1683" s="33" t="s">
        <v>33</v>
      </c>
      <c r="E1683" s="33" t="s">
        <v>71</v>
      </c>
      <c r="F1683" s="33" t="s">
        <v>72</v>
      </c>
      <c r="G1683" s="33" t="s">
        <v>18</v>
      </c>
      <c r="H1683" s="35">
        <v>0.35000000000000009</v>
      </c>
      <c r="I1683" s="36">
        <v>3250</v>
      </c>
      <c r="J1683" s="37">
        <f t="shared" si="12"/>
        <v>1137.5000000000002</v>
      </c>
      <c r="K1683" s="37">
        <f t="shared" si="13"/>
        <v>398.12500000000006</v>
      </c>
      <c r="L1683" s="38">
        <v>0.35</v>
      </c>
      <c r="N1683" s="44"/>
      <c r="O1683" s="42"/>
      <c r="P1683" s="39"/>
      <c r="Q1683" s="41"/>
    </row>
    <row r="1684" spans="1:17" ht="15.75" customHeight="1">
      <c r="A1684" s="33" t="s">
        <v>14</v>
      </c>
      <c r="B1684" s="33">
        <v>1185732</v>
      </c>
      <c r="C1684" s="34">
        <v>44335</v>
      </c>
      <c r="D1684" s="33" t="s">
        <v>33</v>
      </c>
      <c r="E1684" s="33" t="s">
        <v>71</v>
      </c>
      <c r="F1684" s="33" t="s">
        <v>72</v>
      </c>
      <c r="G1684" s="33" t="s">
        <v>19</v>
      </c>
      <c r="H1684" s="35">
        <v>0.30000000000000004</v>
      </c>
      <c r="I1684" s="36">
        <v>3000</v>
      </c>
      <c r="J1684" s="37">
        <f t="shared" si="12"/>
        <v>900.00000000000011</v>
      </c>
      <c r="K1684" s="37">
        <f t="shared" si="13"/>
        <v>315</v>
      </c>
      <c r="L1684" s="38">
        <v>0.35</v>
      </c>
      <c r="N1684" s="44"/>
      <c r="O1684" s="42"/>
      <c r="P1684" s="39"/>
      <c r="Q1684" s="41"/>
    </row>
    <row r="1685" spans="1:17" ht="15.75" customHeight="1">
      <c r="A1685" s="33" t="s">
        <v>14</v>
      </c>
      <c r="B1685" s="33">
        <v>1185732</v>
      </c>
      <c r="C1685" s="34">
        <v>44335</v>
      </c>
      <c r="D1685" s="33" t="s">
        <v>33</v>
      </c>
      <c r="E1685" s="33" t="s">
        <v>71</v>
      </c>
      <c r="F1685" s="33" t="s">
        <v>72</v>
      </c>
      <c r="G1685" s="33" t="s">
        <v>20</v>
      </c>
      <c r="H1685" s="35">
        <v>0.30000000000000004</v>
      </c>
      <c r="I1685" s="36">
        <v>2250</v>
      </c>
      <c r="J1685" s="37">
        <f t="shared" si="12"/>
        <v>675.00000000000011</v>
      </c>
      <c r="K1685" s="37">
        <f t="shared" si="13"/>
        <v>270.00000000000006</v>
      </c>
      <c r="L1685" s="38">
        <v>0.4</v>
      </c>
      <c r="N1685" s="44"/>
      <c r="O1685" s="42"/>
      <c r="P1685" s="39"/>
      <c r="Q1685" s="41"/>
    </row>
    <row r="1686" spans="1:17" ht="15.75" customHeight="1">
      <c r="A1686" s="33" t="s">
        <v>14</v>
      </c>
      <c r="B1686" s="33">
        <v>1185732</v>
      </c>
      <c r="C1686" s="34">
        <v>44335</v>
      </c>
      <c r="D1686" s="33" t="s">
        <v>33</v>
      </c>
      <c r="E1686" s="33" t="s">
        <v>71</v>
      </c>
      <c r="F1686" s="33" t="s">
        <v>72</v>
      </c>
      <c r="G1686" s="33" t="s">
        <v>21</v>
      </c>
      <c r="H1686" s="35">
        <v>0.44999999999999996</v>
      </c>
      <c r="I1686" s="36">
        <v>2500</v>
      </c>
      <c r="J1686" s="37">
        <f t="shared" si="12"/>
        <v>1125</v>
      </c>
      <c r="K1686" s="37">
        <f t="shared" si="13"/>
        <v>393.75</v>
      </c>
      <c r="L1686" s="38">
        <v>0.35</v>
      </c>
      <c r="N1686" s="44"/>
      <c r="O1686" s="42"/>
      <c r="P1686" s="39"/>
      <c r="Q1686" s="41"/>
    </row>
    <row r="1687" spans="1:17" ht="15.75" customHeight="1">
      <c r="A1687" s="33" t="s">
        <v>14</v>
      </c>
      <c r="B1687" s="33">
        <v>1185732</v>
      </c>
      <c r="C1687" s="34">
        <v>44335</v>
      </c>
      <c r="D1687" s="33" t="s">
        <v>33</v>
      </c>
      <c r="E1687" s="33" t="s">
        <v>71</v>
      </c>
      <c r="F1687" s="33" t="s">
        <v>72</v>
      </c>
      <c r="G1687" s="33" t="s">
        <v>22</v>
      </c>
      <c r="H1687" s="35">
        <v>0.49999999999999994</v>
      </c>
      <c r="I1687" s="36">
        <v>3500</v>
      </c>
      <c r="J1687" s="37">
        <f t="shared" si="12"/>
        <v>1749.9999999999998</v>
      </c>
      <c r="K1687" s="37">
        <f t="shared" si="13"/>
        <v>874.99999999999989</v>
      </c>
      <c r="L1687" s="38">
        <v>0.5</v>
      </c>
      <c r="N1687" s="44"/>
      <c r="O1687" s="42"/>
      <c r="P1687" s="39"/>
      <c r="Q1687" s="41"/>
    </row>
    <row r="1688" spans="1:17" ht="15.75" customHeight="1">
      <c r="A1688" s="33" t="s">
        <v>14</v>
      </c>
      <c r="B1688" s="33">
        <v>1185732</v>
      </c>
      <c r="C1688" s="34">
        <v>44365</v>
      </c>
      <c r="D1688" s="33" t="s">
        <v>33</v>
      </c>
      <c r="E1688" s="33" t="s">
        <v>71</v>
      </c>
      <c r="F1688" s="33" t="s">
        <v>72</v>
      </c>
      <c r="G1688" s="33" t="s">
        <v>17</v>
      </c>
      <c r="H1688" s="35">
        <v>0.35000000000000003</v>
      </c>
      <c r="I1688" s="36">
        <v>6000</v>
      </c>
      <c r="J1688" s="37">
        <f t="shared" si="12"/>
        <v>2100</v>
      </c>
      <c r="K1688" s="37">
        <f t="shared" si="13"/>
        <v>840</v>
      </c>
      <c r="L1688" s="38">
        <v>0.4</v>
      </c>
      <c r="N1688" s="44"/>
      <c r="O1688" s="42"/>
      <c r="P1688" s="39"/>
      <c r="Q1688" s="41"/>
    </row>
    <row r="1689" spans="1:17" ht="15.75" customHeight="1">
      <c r="A1689" s="33" t="s">
        <v>14</v>
      </c>
      <c r="B1689" s="33">
        <v>1185732</v>
      </c>
      <c r="C1689" s="34">
        <v>44365</v>
      </c>
      <c r="D1689" s="33" t="s">
        <v>33</v>
      </c>
      <c r="E1689" s="33" t="s">
        <v>71</v>
      </c>
      <c r="F1689" s="33" t="s">
        <v>72</v>
      </c>
      <c r="G1689" s="33" t="s">
        <v>18</v>
      </c>
      <c r="H1689" s="35">
        <v>0.3000000000000001</v>
      </c>
      <c r="I1689" s="36">
        <v>3500</v>
      </c>
      <c r="J1689" s="37">
        <f t="shared" si="12"/>
        <v>1050.0000000000005</v>
      </c>
      <c r="K1689" s="37">
        <f t="shared" si="13"/>
        <v>367.50000000000011</v>
      </c>
      <c r="L1689" s="38">
        <v>0.35</v>
      </c>
      <c r="N1689" s="44"/>
      <c r="O1689" s="42"/>
      <c r="P1689" s="39"/>
      <c r="Q1689" s="41"/>
    </row>
    <row r="1690" spans="1:17" ht="15.75" customHeight="1">
      <c r="A1690" s="33" t="s">
        <v>14</v>
      </c>
      <c r="B1690" s="33">
        <v>1185732</v>
      </c>
      <c r="C1690" s="34">
        <v>44365</v>
      </c>
      <c r="D1690" s="33" t="s">
        <v>33</v>
      </c>
      <c r="E1690" s="33" t="s">
        <v>71</v>
      </c>
      <c r="F1690" s="33" t="s">
        <v>72</v>
      </c>
      <c r="G1690" s="33" t="s">
        <v>19</v>
      </c>
      <c r="H1690" s="35">
        <v>0.25000000000000006</v>
      </c>
      <c r="I1690" s="36">
        <v>3750</v>
      </c>
      <c r="J1690" s="37">
        <f t="shared" si="12"/>
        <v>937.50000000000023</v>
      </c>
      <c r="K1690" s="37">
        <f t="shared" si="13"/>
        <v>328.12500000000006</v>
      </c>
      <c r="L1690" s="38">
        <v>0.35</v>
      </c>
      <c r="N1690" s="44"/>
      <c r="O1690" s="42"/>
      <c r="P1690" s="39"/>
      <c r="Q1690" s="41"/>
    </row>
    <row r="1691" spans="1:17" ht="15.75" customHeight="1">
      <c r="A1691" s="33" t="s">
        <v>14</v>
      </c>
      <c r="B1691" s="33">
        <v>1185732</v>
      </c>
      <c r="C1691" s="34">
        <v>44365</v>
      </c>
      <c r="D1691" s="33" t="s">
        <v>33</v>
      </c>
      <c r="E1691" s="33" t="s">
        <v>71</v>
      </c>
      <c r="F1691" s="33" t="s">
        <v>72</v>
      </c>
      <c r="G1691" s="33" t="s">
        <v>20</v>
      </c>
      <c r="H1691" s="35">
        <v>0.25000000000000006</v>
      </c>
      <c r="I1691" s="36">
        <v>3500</v>
      </c>
      <c r="J1691" s="37">
        <f t="shared" si="12"/>
        <v>875.00000000000023</v>
      </c>
      <c r="K1691" s="37">
        <f t="shared" si="13"/>
        <v>350.00000000000011</v>
      </c>
      <c r="L1691" s="38">
        <v>0.4</v>
      </c>
      <c r="N1691" s="44"/>
      <c r="O1691" s="42"/>
      <c r="P1691" s="39"/>
      <c r="Q1691" s="41"/>
    </row>
    <row r="1692" spans="1:17" ht="15.75" customHeight="1">
      <c r="A1692" s="33" t="s">
        <v>14</v>
      </c>
      <c r="B1692" s="33">
        <v>1185732</v>
      </c>
      <c r="C1692" s="34">
        <v>44365</v>
      </c>
      <c r="D1692" s="33" t="s">
        <v>33</v>
      </c>
      <c r="E1692" s="33" t="s">
        <v>71</v>
      </c>
      <c r="F1692" s="33" t="s">
        <v>72</v>
      </c>
      <c r="G1692" s="33" t="s">
        <v>21</v>
      </c>
      <c r="H1692" s="35">
        <v>0.4</v>
      </c>
      <c r="I1692" s="36">
        <v>3500</v>
      </c>
      <c r="J1692" s="37">
        <f t="shared" si="12"/>
        <v>1400</v>
      </c>
      <c r="K1692" s="37">
        <f t="shared" si="13"/>
        <v>489.99999999999994</v>
      </c>
      <c r="L1692" s="38">
        <v>0.35</v>
      </c>
      <c r="N1692" s="44"/>
      <c r="O1692" s="42"/>
      <c r="P1692" s="39"/>
      <c r="Q1692" s="41"/>
    </row>
    <row r="1693" spans="1:17" ht="15.75" customHeight="1">
      <c r="A1693" s="33" t="s">
        <v>14</v>
      </c>
      <c r="B1693" s="33">
        <v>1185732</v>
      </c>
      <c r="C1693" s="34">
        <v>44365</v>
      </c>
      <c r="D1693" s="33" t="s">
        <v>33</v>
      </c>
      <c r="E1693" s="33" t="s">
        <v>71</v>
      </c>
      <c r="F1693" s="33" t="s">
        <v>72</v>
      </c>
      <c r="G1693" s="33" t="s">
        <v>22</v>
      </c>
      <c r="H1693" s="35">
        <v>0.45</v>
      </c>
      <c r="I1693" s="36">
        <v>5250</v>
      </c>
      <c r="J1693" s="37">
        <f t="shared" si="12"/>
        <v>2362.5</v>
      </c>
      <c r="K1693" s="37">
        <f t="shared" si="13"/>
        <v>1181.25</v>
      </c>
      <c r="L1693" s="38">
        <v>0.5</v>
      </c>
      <c r="N1693" s="44"/>
      <c r="O1693" s="42"/>
      <c r="P1693" s="39"/>
      <c r="Q1693" s="41"/>
    </row>
    <row r="1694" spans="1:17" ht="15.75" customHeight="1">
      <c r="A1694" s="33" t="s">
        <v>14</v>
      </c>
      <c r="B1694" s="33">
        <v>1185732</v>
      </c>
      <c r="C1694" s="34">
        <v>44394</v>
      </c>
      <c r="D1694" s="33" t="s">
        <v>33</v>
      </c>
      <c r="E1694" s="33" t="s">
        <v>71</v>
      </c>
      <c r="F1694" s="33" t="s">
        <v>72</v>
      </c>
      <c r="G1694" s="33" t="s">
        <v>17</v>
      </c>
      <c r="H1694" s="35">
        <v>0.4</v>
      </c>
      <c r="I1694" s="36">
        <v>7500</v>
      </c>
      <c r="J1694" s="37">
        <f t="shared" si="12"/>
        <v>3000</v>
      </c>
      <c r="K1694" s="37">
        <f t="shared" si="13"/>
        <v>1200</v>
      </c>
      <c r="L1694" s="38">
        <v>0.4</v>
      </c>
      <c r="N1694" s="44"/>
      <c r="O1694" s="42"/>
      <c r="P1694" s="39"/>
      <c r="Q1694" s="41"/>
    </row>
    <row r="1695" spans="1:17" ht="15.75" customHeight="1">
      <c r="A1695" s="33" t="s">
        <v>14</v>
      </c>
      <c r="B1695" s="33">
        <v>1185732</v>
      </c>
      <c r="C1695" s="34">
        <v>44394</v>
      </c>
      <c r="D1695" s="33" t="s">
        <v>33</v>
      </c>
      <c r="E1695" s="33" t="s">
        <v>71</v>
      </c>
      <c r="F1695" s="33" t="s">
        <v>72</v>
      </c>
      <c r="G1695" s="33" t="s">
        <v>18</v>
      </c>
      <c r="H1695" s="35">
        <v>0.35000000000000009</v>
      </c>
      <c r="I1695" s="36">
        <v>5000</v>
      </c>
      <c r="J1695" s="37">
        <f t="shared" si="12"/>
        <v>1750.0000000000005</v>
      </c>
      <c r="K1695" s="37">
        <f t="shared" si="13"/>
        <v>612.50000000000011</v>
      </c>
      <c r="L1695" s="38">
        <v>0.35</v>
      </c>
      <c r="N1695" s="44"/>
      <c r="O1695" s="42"/>
      <c r="P1695" s="39"/>
      <c r="Q1695" s="41"/>
    </row>
    <row r="1696" spans="1:17" ht="15.75" customHeight="1">
      <c r="A1696" s="33" t="s">
        <v>14</v>
      </c>
      <c r="B1696" s="33">
        <v>1185732</v>
      </c>
      <c r="C1696" s="34">
        <v>44394</v>
      </c>
      <c r="D1696" s="33" t="s">
        <v>33</v>
      </c>
      <c r="E1696" s="33" t="s">
        <v>71</v>
      </c>
      <c r="F1696" s="33" t="s">
        <v>72</v>
      </c>
      <c r="G1696" s="33" t="s">
        <v>19</v>
      </c>
      <c r="H1696" s="35">
        <v>0.30000000000000004</v>
      </c>
      <c r="I1696" s="36">
        <v>4250</v>
      </c>
      <c r="J1696" s="37">
        <f t="shared" si="12"/>
        <v>1275.0000000000002</v>
      </c>
      <c r="K1696" s="37">
        <f t="shared" si="13"/>
        <v>446.25000000000006</v>
      </c>
      <c r="L1696" s="38">
        <v>0.35</v>
      </c>
      <c r="N1696" s="44"/>
      <c r="O1696" s="42"/>
      <c r="P1696" s="39"/>
      <c r="Q1696" s="41"/>
    </row>
    <row r="1697" spans="1:17" ht="15.75" customHeight="1">
      <c r="A1697" s="33" t="s">
        <v>14</v>
      </c>
      <c r="B1697" s="33">
        <v>1185732</v>
      </c>
      <c r="C1697" s="34">
        <v>44394</v>
      </c>
      <c r="D1697" s="33" t="s">
        <v>33</v>
      </c>
      <c r="E1697" s="33" t="s">
        <v>71</v>
      </c>
      <c r="F1697" s="33" t="s">
        <v>72</v>
      </c>
      <c r="G1697" s="33" t="s">
        <v>20</v>
      </c>
      <c r="H1697" s="35">
        <v>0.30000000000000004</v>
      </c>
      <c r="I1697" s="36">
        <v>3750</v>
      </c>
      <c r="J1697" s="37">
        <f t="shared" si="12"/>
        <v>1125.0000000000002</v>
      </c>
      <c r="K1697" s="37">
        <f t="shared" si="13"/>
        <v>450.00000000000011</v>
      </c>
      <c r="L1697" s="38">
        <v>0.4</v>
      </c>
      <c r="N1697" s="44"/>
      <c r="O1697" s="42"/>
      <c r="P1697" s="39"/>
      <c r="Q1697" s="41"/>
    </row>
    <row r="1698" spans="1:17" ht="15.75" customHeight="1">
      <c r="A1698" s="33" t="s">
        <v>14</v>
      </c>
      <c r="B1698" s="33">
        <v>1185732</v>
      </c>
      <c r="C1698" s="34">
        <v>44394</v>
      </c>
      <c r="D1698" s="33" t="s">
        <v>33</v>
      </c>
      <c r="E1698" s="33" t="s">
        <v>71</v>
      </c>
      <c r="F1698" s="33" t="s">
        <v>72</v>
      </c>
      <c r="G1698" s="33" t="s">
        <v>21</v>
      </c>
      <c r="H1698" s="35">
        <v>0.4</v>
      </c>
      <c r="I1698" s="36">
        <v>3750</v>
      </c>
      <c r="J1698" s="37">
        <f t="shared" si="12"/>
        <v>1500</v>
      </c>
      <c r="K1698" s="37">
        <f t="shared" si="13"/>
        <v>525</v>
      </c>
      <c r="L1698" s="38">
        <v>0.35</v>
      </c>
      <c r="N1698" s="44"/>
      <c r="O1698" s="42"/>
      <c r="P1698" s="39"/>
      <c r="Q1698" s="41"/>
    </row>
    <row r="1699" spans="1:17" ht="15.75" customHeight="1">
      <c r="A1699" s="33" t="s">
        <v>14</v>
      </c>
      <c r="B1699" s="33">
        <v>1185732</v>
      </c>
      <c r="C1699" s="34">
        <v>44394</v>
      </c>
      <c r="D1699" s="33" t="s">
        <v>33</v>
      </c>
      <c r="E1699" s="33" t="s">
        <v>71</v>
      </c>
      <c r="F1699" s="33" t="s">
        <v>72</v>
      </c>
      <c r="G1699" s="33" t="s">
        <v>22</v>
      </c>
      <c r="H1699" s="35">
        <v>0.45</v>
      </c>
      <c r="I1699" s="36">
        <v>5500</v>
      </c>
      <c r="J1699" s="37">
        <f t="shared" si="12"/>
        <v>2475</v>
      </c>
      <c r="K1699" s="37">
        <f t="shared" si="13"/>
        <v>1237.5</v>
      </c>
      <c r="L1699" s="38">
        <v>0.5</v>
      </c>
      <c r="N1699" s="44"/>
      <c r="O1699" s="42"/>
      <c r="P1699" s="39"/>
      <c r="Q1699" s="41"/>
    </row>
    <row r="1700" spans="1:17" ht="15.75" customHeight="1">
      <c r="A1700" s="33" t="s">
        <v>14</v>
      </c>
      <c r="B1700" s="33">
        <v>1185732</v>
      </c>
      <c r="C1700" s="34">
        <v>44426</v>
      </c>
      <c r="D1700" s="33" t="s">
        <v>33</v>
      </c>
      <c r="E1700" s="33" t="s">
        <v>71</v>
      </c>
      <c r="F1700" s="33" t="s">
        <v>72</v>
      </c>
      <c r="G1700" s="33" t="s">
        <v>17</v>
      </c>
      <c r="H1700" s="35">
        <v>0.4</v>
      </c>
      <c r="I1700" s="36">
        <v>7000</v>
      </c>
      <c r="J1700" s="37">
        <f t="shared" si="12"/>
        <v>2800</v>
      </c>
      <c r="K1700" s="37">
        <f t="shared" si="13"/>
        <v>1120</v>
      </c>
      <c r="L1700" s="38">
        <v>0.4</v>
      </c>
      <c r="N1700" s="44"/>
      <c r="O1700" s="42"/>
      <c r="P1700" s="39"/>
      <c r="Q1700" s="41"/>
    </row>
    <row r="1701" spans="1:17" ht="15.75" customHeight="1">
      <c r="A1701" s="33" t="s">
        <v>14</v>
      </c>
      <c r="B1701" s="33">
        <v>1185732</v>
      </c>
      <c r="C1701" s="34">
        <v>44426</v>
      </c>
      <c r="D1701" s="33" t="s">
        <v>33</v>
      </c>
      <c r="E1701" s="33" t="s">
        <v>71</v>
      </c>
      <c r="F1701" s="33" t="s">
        <v>72</v>
      </c>
      <c r="G1701" s="33" t="s">
        <v>18</v>
      </c>
      <c r="H1701" s="35">
        <v>0.40000000000000008</v>
      </c>
      <c r="I1701" s="36">
        <v>4750</v>
      </c>
      <c r="J1701" s="37">
        <f t="shared" si="12"/>
        <v>1900.0000000000005</v>
      </c>
      <c r="K1701" s="37">
        <f t="shared" si="13"/>
        <v>665.00000000000011</v>
      </c>
      <c r="L1701" s="38">
        <v>0.35</v>
      </c>
      <c r="N1701" s="44"/>
      <c r="O1701" s="42"/>
      <c r="P1701" s="39"/>
      <c r="Q1701" s="41"/>
    </row>
    <row r="1702" spans="1:17" ht="15.75" customHeight="1">
      <c r="A1702" s="33" t="s">
        <v>14</v>
      </c>
      <c r="B1702" s="33">
        <v>1185732</v>
      </c>
      <c r="C1702" s="34">
        <v>44426</v>
      </c>
      <c r="D1702" s="33" t="s">
        <v>33</v>
      </c>
      <c r="E1702" s="33" t="s">
        <v>71</v>
      </c>
      <c r="F1702" s="33" t="s">
        <v>72</v>
      </c>
      <c r="G1702" s="33" t="s">
        <v>19</v>
      </c>
      <c r="H1702" s="35">
        <v>0.35000000000000003</v>
      </c>
      <c r="I1702" s="36">
        <v>4000</v>
      </c>
      <c r="J1702" s="37">
        <f t="shared" si="12"/>
        <v>1400.0000000000002</v>
      </c>
      <c r="K1702" s="37">
        <f t="shared" si="13"/>
        <v>490.00000000000006</v>
      </c>
      <c r="L1702" s="38">
        <v>0.35</v>
      </c>
      <c r="N1702" s="44"/>
      <c r="O1702" s="42"/>
      <c r="P1702" s="39"/>
      <c r="Q1702" s="41"/>
    </row>
    <row r="1703" spans="1:17" ht="15.75" customHeight="1">
      <c r="A1703" s="33" t="s">
        <v>14</v>
      </c>
      <c r="B1703" s="33">
        <v>1185732</v>
      </c>
      <c r="C1703" s="34">
        <v>44426</v>
      </c>
      <c r="D1703" s="33" t="s">
        <v>33</v>
      </c>
      <c r="E1703" s="33" t="s">
        <v>71</v>
      </c>
      <c r="F1703" s="33" t="s">
        <v>72</v>
      </c>
      <c r="G1703" s="33" t="s">
        <v>20</v>
      </c>
      <c r="H1703" s="35">
        <v>0.25000000000000006</v>
      </c>
      <c r="I1703" s="36">
        <v>3250</v>
      </c>
      <c r="J1703" s="37">
        <f t="shared" si="12"/>
        <v>812.50000000000023</v>
      </c>
      <c r="K1703" s="37">
        <f t="shared" si="13"/>
        <v>325.00000000000011</v>
      </c>
      <c r="L1703" s="38">
        <v>0.4</v>
      </c>
      <c r="N1703" s="44"/>
      <c r="O1703" s="42"/>
      <c r="P1703" s="39"/>
      <c r="Q1703" s="41"/>
    </row>
    <row r="1704" spans="1:17" ht="15.75" customHeight="1">
      <c r="A1704" s="33" t="s">
        <v>14</v>
      </c>
      <c r="B1704" s="33">
        <v>1185732</v>
      </c>
      <c r="C1704" s="34">
        <v>44426</v>
      </c>
      <c r="D1704" s="33" t="s">
        <v>33</v>
      </c>
      <c r="E1704" s="33" t="s">
        <v>71</v>
      </c>
      <c r="F1704" s="33" t="s">
        <v>72</v>
      </c>
      <c r="G1704" s="33" t="s">
        <v>21</v>
      </c>
      <c r="H1704" s="35">
        <v>0.35000000000000003</v>
      </c>
      <c r="I1704" s="36">
        <v>3000</v>
      </c>
      <c r="J1704" s="37">
        <f t="shared" si="12"/>
        <v>1050</v>
      </c>
      <c r="K1704" s="37">
        <f t="shared" si="13"/>
        <v>367.5</v>
      </c>
      <c r="L1704" s="38">
        <v>0.35</v>
      </c>
      <c r="N1704" s="44"/>
      <c r="O1704" s="42"/>
      <c r="P1704" s="39"/>
      <c r="Q1704" s="41"/>
    </row>
    <row r="1705" spans="1:17" ht="15.75" customHeight="1">
      <c r="A1705" s="33" t="s">
        <v>14</v>
      </c>
      <c r="B1705" s="33">
        <v>1185732</v>
      </c>
      <c r="C1705" s="34">
        <v>44426</v>
      </c>
      <c r="D1705" s="33" t="s">
        <v>33</v>
      </c>
      <c r="E1705" s="33" t="s">
        <v>71</v>
      </c>
      <c r="F1705" s="33" t="s">
        <v>72</v>
      </c>
      <c r="G1705" s="33" t="s">
        <v>22</v>
      </c>
      <c r="H1705" s="35">
        <v>0.4</v>
      </c>
      <c r="I1705" s="36">
        <v>4750</v>
      </c>
      <c r="J1705" s="37">
        <f t="shared" si="12"/>
        <v>1900</v>
      </c>
      <c r="K1705" s="37">
        <f t="shared" si="13"/>
        <v>950</v>
      </c>
      <c r="L1705" s="38">
        <v>0.5</v>
      </c>
      <c r="N1705" s="44"/>
      <c r="O1705" s="42"/>
      <c r="P1705" s="39"/>
      <c r="Q1705" s="41"/>
    </row>
    <row r="1706" spans="1:17" ht="15.75" customHeight="1">
      <c r="A1706" s="33" t="s">
        <v>14</v>
      </c>
      <c r="B1706" s="33">
        <v>1185732</v>
      </c>
      <c r="C1706" s="34">
        <v>44458</v>
      </c>
      <c r="D1706" s="33" t="s">
        <v>33</v>
      </c>
      <c r="E1706" s="33" t="s">
        <v>71</v>
      </c>
      <c r="F1706" s="33" t="s">
        <v>72</v>
      </c>
      <c r="G1706" s="33" t="s">
        <v>17</v>
      </c>
      <c r="H1706" s="35">
        <v>0.35000000000000003</v>
      </c>
      <c r="I1706" s="36">
        <v>6000</v>
      </c>
      <c r="J1706" s="37">
        <f t="shared" si="12"/>
        <v>2100</v>
      </c>
      <c r="K1706" s="37">
        <f t="shared" si="13"/>
        <v>840</v>
      </c>
      <c r="L1706" s="38">
        <v>0.4</v>
      </c>
      <c r="N1706" s="44"/>
      <c r="O1706" s="42"/>
      <c r="P1706" s="39"/>
      <c r="Q1706" s="41"/>
    </row>
    <row r="1707" spans="1:17" ht="15.75" customHeight="1">
      <c r="A1707" s="33" t="s">
        <v>14</v>
      </c>
      <c r="B1707" s="33">
        <v>1185732</v>
      </c>
      <c r="C1707" s="34">
        <v>44458</v>
      </c>
      <c r="D1707" s="33" t="s">
        <v>33</v>
      </c>
      <c r="E1707" s="33" t="s">
        <v>71</v>
      </c>
      <c r="F1707" s="33" t="s">
        <v>72</v>
      </c>
      <c r="G1707" s="33" t="s">
        <v>18</v>
      </c>
      <c r="H1707" s="35">
        <v>0.3000000000000001</v>
      </c>
      <c r="I1707" s="36">
        <v>4000</v>
      </c>
      <c r="J1707" s="37">
        <f t="shared" si="12"/>
        <v>1200.0000000000005</v>
      </c>
      <c r="K1707" s="37">
        <f t="shared" si="13"/>
        <v>420.00000000000011</v>
      </c>
      <c r="L1707" s="38">
        <v>0.35</v>
      </c>
      <c r="N1707" s="44"/>
      <c r="O1707" s="42"/>
      <c r="P1707" s="39"/>
      <c r="Q1707" s="41"/>
    </row>
    <row r="1708" spans="1:17" ht="15.75" customHeight="1">
      <c r="A1708" s="33" t="s">
        <v>14</v>
      </c>
      <c r="B1708" s="33">
        <v>1185732</v>
      </c>
      <c r="C1708" s="34">
        <v>44458</v>
      </c>
      <c r="D1708" s="33" t="s">
        <v>33</v>
      </c>
      <c r="E1708" s="33" t="s">
        <v>71</v>
      </c>
      <c r="F1708" s="33" t="s">
        <v>72</v>
      </c>
      <c r="G1708" s="33" t="s">
        <v>19</v>
      </c>
      <c r="H1708" s="35">
        <v>0.15000000000000002</v>
      </c>
      <c r="I1708" s="36">
        <v>3000</v>
      </c>
      <c r="J1708" s="37">
        <f t="shared" si="12"/>
        <v>450.00000000000006</v>
      </c>
      <c r="K1708" s="37">
        <f t="shared" si="13"/>
        <v>157.5</v>
      </c>
      <c r="L1708" s="38">
        <v>0.35</v>
      </c>
      <c r="N1708" s="44"/>
      <c r="O1708" s="42"/>
      <c r="P1708" s="39"/>
      <c r="Q1708" s="41"/>
    </row>
    <row r="1709" spans="1:17" ht="15.75" customHeight="1">
      <c r="A1709" s="33" t="s">
        <v>14</v>
      </c>
      <c r="B1709" s="33">
        <v>1185732</v>
      </c>
      <c r="C1709" s="34">
        <v>44458</v>
      </c>
      <c r="D1709" s="33" t="s">
        <v>33</v>
      </c>
      <c r="E1709" s="33" t="s">
        <v>71</v>
      </c>
      <c r="F1709" s="33" t="s">
        <v>72</v>
      </c>
      <c r="G1709" s="33" t="s">
        <v>20</v>
      </c>
      <c r="H1709" s="35">
        <v>0.15000000000000002</v>
      </c>
      <c r="I1709" s="36">
        <v>2750</v>
      </c>
      <c r="J1709" s="37">
        <f t="shared" si="12"/>
        <v>412.50000000000006</v>
      </c>
      <c r="K1709" s="37">
        <f t="shared" si="13"/>
        <v>165.00000000000003</v>
      </c>
      <c r="L1709" s="38">
        <v>0.4</v>
      </c>
      <c r="N1709" s="44"/>
      <c r="O1709" s="42"/>
      <c r="P1709" s="39"/>
      <c r="Q1709" s="41"/>
    </row>
    <row r="1710" spans="1:17" ht="15.75" customHeight="1">
      <c r="A1710" s="33" t="s">
        <v>14</v>
      </c>
      <c r="B1710" s="33">
        <v>1185732</v>
      </c>
      <c r="C1710" s="34">
        <v>44458</v>
      </c>
      <c r="D1710" s="33" t="s">
        <v>33</v>
      </c>
      <c r="E1710" s="33" t="s">
        <v>71</v>
      </c>
      <c r="F1710" s="33" t="s">
        <v>72</v>
      </c>
      <c r="G1710" s="33" t="s">
        <v>21</v>
      </c>
      <c r="H1710" s="35">
        <v>0.25</v>
      </c>
      <c r="I1710" s="36">
        <v>2750</v>
      </c>
      <c r="J1710" s="37">
        <f t="shared" si="12"/>
        <v>687.5</v>
      </c>
      <c r="K1710" s="37">
        <f t="shared" si="13"/>
        <v>240.62499999999997</v>
      </c>
      <c r="L1710" s="38">
        <v>0.35</v>
      </c>
      <c r="N1710" s="44"/>
      <c r="O1710" s="42"/>
      <c r="P1710" s="39"/>
      <c r="Q1710" s="41"/>
    </row>
    <row r="1711" spans="1:17" ht="15.75" customHeight="1">
      <c r="A1711" s="33" t="s">
        <v>14</v>
      </c>
      <c r="B1711" s="33">
        <v>1185732</v>
      </c>
      <c r="C1711" s="34">
        <v>44458</v>
      </c>
      <c r="D1711" s="33" t="s">
        <v>33</v>
      </c>
      <c r="E1711" s="33" t="s">
        <v>71</v>
      </c>
      <c r="F1711" s="33" t="s">
        <v>72</v>
      </c>
      <c r="G1711" s="33" t="s">
        <v>22</v>
      </c>
      <c r="H1711" s="35">
        <v>0.30000000000000004</v>
      </c>
      <c r="I1711" s="36">
        <v>3500</v>
      </c>
      <c r="J1711" s="37">
        <f t="shared" si="12"/>
        <v>1050.0000000000002</v>
      </c>
      <c r="K1711" s="37">
        <f t="shared" si="13"/>
        <v>525.00000000000011</v>
      </c>
      <c r="L1711" s="38">
        <v>0.5</v>
      </c>
      <c r="N1711" s="44"/>
      <c r="O1711" s="42"/>
      <c r="P1711" s="39"/>
      <c r="Q1711" s="41"/>
    </row>
    <row r="1712" spans="1:17" ht="15.75" customHeight="1">
      <c r="A1712" s="33" t="s">
        <v>14</v>
      </c>
      <c r="B1712" s="33">
        <v>1185732</v>
      </c>
      <c r="C1712" s="34">
        <v>44487</v>
      </c>
      <c r="D1712" s="33" t="s">
        <v>33</v>
      </c>
      <c r="E1712" s="33" t="s">
        <v>71</v>
      </c>
      <c r="F1712" s="33" t="s">
        <v>72</v>
      </c>
      <c r="G1712" s="33" t="s">
        <v>17</v>
      </c>
      <c r="H1712" s="35">
        <v>0.35</v>
      </c>
      <c r="I1712" s="36">
        <v>5250</v>
      </c>
      <c r="J1712" s="37">
        <f t="shared" si="12"/>
        <v>1837.4999999999998</v>
      </c>
      <c r="K1712" s="37">
        <f t="shared" si="13"/>
        <v>735</v>
      </c>
      <c r="L1712" s="38">
        <v>0.4</v>
      </c>
      <c r="N1712" s="44"/>
      <c r="O1712" s="42"/>
      <c r="P1712" s="39"/>
      <c r="Q1712" s="41"/>
    </row>
    <row r="1713" spans="1:17" ht="15.75" customHeight="1">
      <c r="A1713" s="33" t="s">
        <v>14</v>
      </c>
      <c r="B1713" s="33">
        <v>1185732</v>
      </c>
      <c r="C1713" s="34">
        <v>44487</v>
      </c>
      <c r="D1713" s="33" t="s">
        <v>33</v>
      </c>
      <c r="E1713" s="33" t="s">
        <v>71</v>
      </c>
      <c r="F1713" s="33" t="s">
        <v>72</v>
      </c>
      <c r="G1713" s="33" t="s">
        <v>18</v>
      </c>
      <c r="H1713" s="35">
        <v>0.25</v>
      </c>
      <c r="I1713" s="36">
        <v>3500</v>
      </c>
      <c r="J1713" s="37">
        <f t="shared" si="12"/>
        <v>875</v>
      </c>
      <c r="K1713" s="37">
        <f t="shared" si="13"/>
        <v>306.25</v>
      </c>
      <c r="L1713" s="38">
        <v>0.35</v>
      </c>
      <c r="N1713" s="44"/>
      <c r="O1713" s="42"/>
      <c r="P1713" s="39"/>
      <c r="Q1713" s="41"/>
    </row>
    <row r="1714" spans="1:17" ht="15.75" customHeight="1">
      <c r="A1714" s="33" t="s">
        <v>14</v>
      </c>
      <c r="B1714" s="33">
        <v>1185732</v>
      </c>
      <c r="C1714" s="34">
        <v>44487</v>
      </c>
      <c r="D1714" s="33" t="s">
        <v>33</v>
      </c>
      <c r="E1714" s="33" t="s">
        <v>71</v>
      </c>
      <c r="F1714" s="33" t="s">
        <v>72</v>
      </c>
      <c r="G1714" s="33" t="s">
        <v>19</v>
      </c>
      <c r="H1714" s="35">
        <v>0.25</v>
      </c>
      <c r="I1714" s="36">
        <v>2500</v>
      </c>
      <c r="J1714" s="37">
        <f t="shared" si="12"/>
        <v>625</v>
      </c>
      <c r="K1714" s="37">
        <f t="shared" si="13"/>
        <v>218.75</v>
      </c>
      <c r="L1714" s="38">
        <v>0.35</v>
      </c>
      <c r="N1714" s="44"/>
      <c r="O1714" s="42"/>
      <c r="P1714" s="39"/>
      <c r="Q1714" s="41"/>
    </row>
    <row r="1715" spans="1:17" ht="15.75" customHeight="1">
      <c r="A1715" s="33" t="s">
        <v>14</v>
      </c>
      <c r="B1715" s="33">
        <v>1185732</v>
      </c>
      <c r="C1715" s="34">
        <v>44487</v>
      </c>
      <c r="D1715" s="33" t="s">
        <v>33</v>
      </c>
      <c r="E1715" s="33" t="s">
        <v>71</v>
      </c>
      <c r="F1715" s="33" t="s">
        <v>72</v>
      </c>
      <c r="G1715" s="33" t="s">
        <v>20</v>
      </c>
      <c r="H1715" s="35">
        <v>0.25</v>
      </c>
      <c r="I1715" s="36">
        <v>2250</v>
      </c>
      <c r="J1715" s="37">
        <f t="shared" si="12"/>
        <v>562.5</v>
      </c>
      <c r="K1715" s="37">
        <f t="shared" si="13"/>
        <v>225</v>
      </c>
      <c r="L1715" s="38">
        <v>0.4</v>
      </c>
      <c r="N1715" s="44"/>
      <c r="O1715" s="42"/>
      <c r="P1715" s="39"/>
      <c r="Q1715" s="41"/>
    </row>
    <row r="1716" spans="1:17" ht="15.75" customHeight="1">
      <c r="A1716" s="33" t="s">
        <v>14</v>
      </c>
      <c r="B1716" s="33">
        <v>1185732</v>
      </c>
      <c r="C1716" s="34">
        <v>44487</v>
      </c>
      <c r="D1716" s="33" t="s">
        <v>33</v>
      </c>
      <c r="E1716" s="33" t="s">
        <v>71</v>
      </c>
      <c r="F1716" s="33" t="s">
        <v>72</v>
      </c>
      <c r="G1716" s="33" t="s">
        <v>21</v>
      </c>
      <c r="H1716" s="35">
        <v>0.35</v>
      </c>
      <c r="I1716" s="36">
        <v>2250</v>
      </c>
      <c r="J1716" s="37">
        <f t="shared" si="12"/>
        <v>787.5</v>
      </c>
      <c r="K1716" s="37">
        <f t="shared" si="13"/>
        <v>275.625</v>
      </c>
      <c r="L1716" s="38">
        <v>0.35</v>
      </c>
      <c r="N1716" s="44"/>
      <c r="O1716" s="42"/>
      <c r="P1716" s="39"/>
      <c r="Q1716" s="41"/>
    </row>
    <row r="1717" spans="1:17" ht="15.75" customHeight="1">
      <c r="A1717" s="33" t="s">
        <v>14</v>
      </c>
      <c r="B1717" s="33">
        <v>1185732</v>
      </c>
      <c r="C1717" s="34">
        <v>44487</v>
      </c>
      <c r="D1717" s="33" t="s">
        <v>33</v>
      </c>
      <c r="E1717" s="33" t="s">
        <v>71</v>
      </c>
      <c r="F1717" s="33" t="s">
        <v>72</v>
      </c>
      <c r="G1717" s="33" t="s">
        <v>22</v>
      </c>
      <c r="H1717" s="35">
        <v>0.39999999999999991</v>
      </c>
      <c r="I1717" s="36">
        <v>3500</v>
      </c>
      <c r="J1717" s="37">
        <f t="shared" si="12"/>
        <v>1399.9999999999998</v>
      </c>
      <c r="K1717" s="37">
        <f t="shared" si="13"/>
        <v>699.99999999999989</v>
      </c>
      <c r="L1717" s="38">
        <v>0.5</v>
      </c>
      <c r="N1717" s="44"/>
      <c r="O1717" s="42"/>
      <c r="P1717" s="39"/>
      <c r="Q1717" s="41"/>
    </row>
    <row r="1718" spans="1:17" ht="15.75" customHeight="1">
      <c r="A1718" s="33" t="s">
        <v>14</v>
      </c>
      <c r="B1718" s="33">
        <v>1185732</v>
      </c>
      <c r="C1718" s="34">
        <v>44518</v>
      </c>
      <c r="D1718" s="33" t="s">
        <v>33</v>
      </c>
      <c r="E1718" s="33" t="s">
        <v>71</v>
      </c>
      <c r="F1718" s="33" t="s">
        <v>72</v>
      </c>
      <c r="G1718" s="33" t="s">
        <v>17</v>
      </c>
      <c r="H1718" s="35">
        <v>0.35000000000000003</v>
      </c>
      <c r="I1718" s="36">
        <v>5000</v>
      </c>
      <c r="J1718" s="37">
        <f t="shared" si="12"/>
        <v>1750.0000000000002</v>
      </c>
      <c r="K1718" s="37">
        <f t="shared" si="13"/>
        <v>700.00000000000011</v>
      </c>
      <c r="L1718" s="38">
        <v>0.4</v>
      </c>
      <c r="N1718" s="44"/>
      <c r="O1718" s="42"/>
      <c r="P1718" s="39"/>
      <c r="Q1718" s="41"/>
    </row>
    <row r="1719" spans="1:17" ht="15.75" customHeight="1">
      <c r="A1719" s="33" t="s">
        <v>14</v>
      </c>
      <c r="B1719" s="33">
        <v>1185732</v>
      </c>
      <c r="C1719" s="34">
        <v>44518</v>
      </c>
      <c r="D1719" s="33" t="s">
        <v>33</v>
      </c>
      <c r="E1719" s="33" t="s">
        <v>71</v>
      </c>
      <c r="F1719" s="33" t="s">
        <v>72</v>
      </c>
      <c r="G1719" s="33" t="s">
        <v>18</v>
      </c>
      <c r="H1719" s="35">
        <v>0.25000000000000006</v>
      </c>
      <c r="I1719" s="36">
        <v>3500</v>
      </c>
      <c r="J1719" s="37">
        <f t="shared" si="12"/>
        <v>875.00000000000023</v>
      </c>
      <c r="K1719" s="37">
        <f t="shared" si="13"/>
        <v>306.25000000000006</v>
      </c>
      <c r="L1719" s="38">
        <v>0.35</v>
      </c>
      <c r="N1719" s="44"/>
      <c r="O1719" s="42"/>
      <c r="P1719" s="39"/>
      <c r="Q1719" s="41"/>
    </row>
    <row r="1720" spans="1:17" ht="15.75" customHeight="1">
      <c r="A1720" s="33" t="s">
        <v>14</v>
      </c>
      <c r="B1720" s="33">
        <v>1185732</v>
      </c>
      <c r="C1720" s="34">
        <v>44518</v>
      </c>
      <c r="D1720" s="33" t="s">
        <v>33</v>
      </c>
      <c r="E1720" s="33" t="s">
        <v>71</v>
      </c>
      <c r="F1720" s="33" t="s">
        <v>72</v>
      </c>
      <c r="G1720" s="33" t="s">
        <v>19</v>
      </c>
      <c r="H1720" s="35">
        <v>0.25000000000000006</v>
      </c>
      <c r="I1720" s="36">
        <v>2950</v>
      </c>
      <c r="J1720" s="37">
        <f t="shared" si="12"/>
        <v>737.50000000000011</v>
      </c>
      <c r="K1720" s="37">
        <f t="shared" si="13"/>
        <v>258.125</v>
      </c>
      <c r="L1720" s="38">
        <v>0.35</v>
      </c>
      <c r="N1720" s="44"/>
      <c r="O1720" s="42"/>
      <c r="P1720" s="39"/>
      <c r="Q1720" s="41"/>
    </row>
    <row r="1721" spans="1:17" ht="15.75" customHeight="1">
      <c r="A1721" s="33" t="s">
        <v>14</v>
      </c>
      <c r="B1721" s="33">
        <v>1185732</v>
      </c>
      <c r="C1721" s="34">
        <v>44518</v>
      </c>
      <c r="D1721" s="33" t="s">
        <v>33</v>
      </c>
      <c r="E1721" s="33" t="s">
        <v>71</v>
      </c>
      <c r="F1721" s="33" t="s">
        <v>72</v>
      </c>
      <c r="G1721" s="33" t="s">
        <v>20</v>
      </c>
      <c r="H1721" s="35">
        <v>0.25000000000000006</v>
      </c>
      <c r="I1721" s="36">
        <v>3250</v>
      </c>
      <c r="J1721" s="37">
        <f t="shared" si="12"/>
        <v>812.50000000000023</v>
      </c>
      <c r="K1721" s="37">
        <f t="shared" si="13"/>
        <v>325.00000000000011</v>
      </c>
      <c r="L1721" s="38">
        <v>0.4</v>
      </c>
      <c r="N1721" s="44"/>
      <c r="O1721" s="42"/>
      <c r="P1721" s="39"/>
      <c r="Q1721" s="41"/>
    </row>
    <row r="1722" spans="1:17" ht="15.75" customHeight="1">
      <c r="A1722" s="33" t="s">
        <v>14</v>
      </c>
      <c r="B1722" s="33">
        <v>1185732</v>
      </c>
      <c r="C1722" s="34">
        <v>44518</v>
      </c>
      <c r="D1722" s="33" t="s">
        <v>33</v>
      </c>
      <c r="E1722" s="33" t="s">
        <v>71</v>
      </c>
      <c r="F1722" s="33" t="s">
        <v>72</v>
      </c>
      <c r="G1722" s="33" t="s">
        <v>21</v>
      </c>
      <c r="H1722" s="35">
        <v>0.44999999999999996</v>
      </c>
      <c r="I1722" s="36">
        <v>3000</v>
      </c>
      <c r="J1722" s="37">
        <f t="shared" si="12"/>
        <v>1349.9999999999998</v>
      </c>
      <c r="K1722" s="37">
        <f t="shared" si="13"/>
        <v>472.49999999999989</v>
      </c>
      <c r="L1722" s="38">
        <v>0.35</v>
      </c>
      <c r="N1722" s="44"/>
      <c r="O1722" s="42"/>
      <c r="P1722" s="39"/>
      <c r="Q1722" s="41"/>
    </row>
    <row r="1723" spans="1:17" ht="15.75" customHeight="1">
      <c r="A1723" s="33" t="s">
        <v>14</v>
      </c>
      <c r="B1723" s="33">
        <v>1185732</v>
      </c>
      <c r="C1723" s="34">
        <v>44518</v>
      </c>
      <c r="D1723" s="33" t="s">
        <v>33</v>
      </c>
      <c r="E1723" s="33" t="s">
        <v>71</v>
      </c>
      <c r="F1723" s="33" t="s">
        <v>72</v>
      </c>
      <c r="G1723" s="33" t="s">
        <v>22</v>
      </c>
      <c r="H1723" s="35">
        <v>0.49999999999999983</v>
      </c>
      <c r="I1723" s="36">
        <v>4000</v>
      </c>
      <c r="J1723" s="37">
        <f t="shared" si="12"/>
        <v>1999.9999999999993</v>
      </c>
      <c r="K1723" s="37">
        <f t="shared" si="13"/>
        <v>999.99999999999966</v>
      </c>
      <c r="L1723" s="38">
        <v>0.5</v>
      </c>
      <c r="N1723" s="44"/>
      <c r="O1723" s="42"/>
      <c r="P1723" s="39"/>
      <c r="Q1723" s="41"/>
    </row>
    <row r="1724" spans="1:17" ht="15.75" customHeight="1">
      <c r="A1724" s="33" t="s">
        <v>14</v>
      </c>
      <c r="B1724" s="33">
        <v>1185732</v>
      </c>
      <c r="C1724" s="34">
        <v>44547</v>
      </c>
      <c r="D1724" s="33" t="s">
        <v>33</v>
      </c>
      <c r="E1724" s="33" t="s">
        <v>71</v>
      </c>
      <c r="F1724" s="33" t="s">
        <v>72</v>
      </c>
      <c r="G1724" s="33" t="s">
        <v>17</v>
      </c>
      <c r="H1724" s="35">
        <v>0.44999999999999996</v>
      </c>
      <c r="I1724" s="36">
        <v>6500</v>
      </c>
      <c r="J1724" s="37">
        <f t="shared" si="12"/>
        <v>2924.9999999999995</v>
      </c>
      <c r="K1724" s="37">
        <f t="shared" si="13"/>
        <v>1169.9999999999998</v>
      </c>
      <c r="L1724" s="38">
        <v>0.4</v>
      </c>
      <c r="N1724" s="44"/>
      <c r="O1724" s="42"/>
      <c r="P1724" s="39"/>
      <c r="Q1724" s="41"/>
    </row>
    <row r="1725" spans="1:17" ht="15.75" customHeight="1">
      <c r="A1725" s="33" t="s">
        <v>14</v>
      </c>
      <c r="B1725" s="33">
        <v>1185732</v>
      </c>
      <c r="C1725" s="34">
        <v>44547</v>
      </c>
      <c r="D1725" s="33" t="s">
        <v>33</v>
      </c>
      <c r="E1725" s="33" t="s">
        <v>71</v>
      </c>
      <c r="F1725" s="33" t="s">
        <v>72</v>
      </c>
      <c r="G1725" s="33" t="s">
        <v>18</v>
      </c>
      <c r="H1725" s="35">
        <v>0.35000000000000003</v>
      </c>
      <c r="I1725" s="36">
        <v>4500</v>
      </c>
      <c r="J1725" s="37">
        <f t="shared" si="12"/>
        <v>1575.0000000000002</v>
      </c>
      <c r="K1725" s="37">
        <f t="shared" si="13"/>
        <v>551.25</v>
      </c>
      <c r="L1725" s="38">
        <v>0.35</v>
      </c>
      <c r="N1725" s="44"/>
      <c r="O1725" s="42"/>
      <c r="P1725" s="39"/>
      <c r="Q1725" s="41"/>
    </row>
    <row r="1726" spans="1:17" ht="15.75" customHeight="1">
      <c r="A1726" s="33" t="s">
        <v>14</v>
      </c>
      <c r="B1726" s="33">
        <v>1185732</v>
      </c>
      <c r="C1726" s="34">
        <v>44547</v>
      </c>
      <c r="D1726" s="33" t="s">
        <v>33</v>
      </c>
      <c r="E1726" s="33" t="s">
        <v>71</v>
      </c>
      <c r="F1726" s="33" t="s">
        <v>72</v>
      </c>
      <c r="G1726" s="33" t="s">
        <v>19</v>
      </c>
      <c r="H1726" s="35">
        <v>0.35000000000000003</v>
      </c>
      <c r="I1726" s="36">
        <v>4000</v>
      </c>
      <c r="J1726" s="37">
        <f t="shared" si="12"/>
        <v>1400.0000000000002</v>
      </c>
      <c r="K1726" s="37">
        <f t="shared" si="13"/>
        <v>490.00000000000006</v>
      </c>
      <c r="L1726" s="38">
        <v>0.35</v>
      </c>
      <c r="N1726" s="44"/>
      <c r="O1726" s="42"/>
      <c r="P1726" s="39"/>
      <c r="Q1726" s="41"/>
    </row>
    <row r="1727" spans="1:17" ht="15.75" customHeight="1">
      <c r="A1727" s="33" t="s">
        <v>14</v>
      </c>
      <c r="B1727" s="33">
        <v>1185732</v>
      </c>
      <c r="C1727" s="34">
        <v>44547</v>
      </c>
      <c r="D1727" s="33" t="s">
        <v>33</v>
      </c>
      <c r="E1727" s="33" t="s">
        <v>71</v>
      </c>
      <c r="F1727" s="33" t="s">
        <v>72</v>
      </c>
      <c r="G1727" s="33" t="s">
        <v>20</v>
      </c>
      <c r="H1727" s="35">
        <v>0.35000000000000003</v>
      </c>
      <c r="I1727" s="36">
        <v>3500</v>
      </c>
      <c r="J1727" s="37">
        <f t="shared" si="12"/>
        <v>1225.0000000000002</v>
      </c>
      <c r="K1727" s="37">
        <f t="shared" si="13"/>
        <v>490.00000000000011</v>
      </c>
      <c r="L1727" s="38">
        <v>0.4</v>
      </c>
      <c r="N1727" s="44"/>
      <c r="O1727" s="42"/>
      <c r="P1727" s="39"/>
      <c r="Q1727" s="41"/>
    </row>
    <row r="1728" spans="1:17" ht="15.75" customHeight="1">
      <c r="A1728" s="33" t="s">
        <v>14</v>
      </c>
      <c r="B1728" s="33">
        <v>1185732</v>
      </c>
      <c r="C1728" s="34">
        <v>44547</v>
      </c>
      <c r="D1728" s="33" t="s">
        <v>33</v>
      </c>
      <c r="E1728" s="33" t="s">
        <v>71</v>
      </c>
      <c r="F1728" s="33" t="s">
        <v>72</v>
      </c>
      <c r="G1728" s="33" t="s">
        <v>21</v>
      </c>
      <c r="H1728" s="35">
        <v>0.44999999999999996</v>
      </c>
      <c r="I1728" s="36">
        <v>3500</v>
      </c>
      <c r="J1728" s="37">
        <f t="shared" si="12"/>
        <v>1574.9999999999998</v>
      </c>
      <c r="K1728" s="37">
        <f t="shared" si="13"/>
        <v>551.24999999999989</v>
      </c>
      <c r="L1728" s="38">
        <v>0.35</v>
      </c>
      <c r="N1728" s="44"/>
      <c r="O1728" s="42"/>
      <c r="P1728" s="39"/>
      <c r="Q1728" s="41"/>
    </row>
    <row r="1729" spans="1:17" ht="15.75" customHeight="1">
      <c r="A1729" s="33" t="s">
        <v>14</v>
      </c>
      <c r="B1729" s="33">
        <v>1185732</v>
      </c>
      <c r="C1729" s="34">
        <v>44547</v>
      </c>
      <c r="D1729" s="33" t="s">
        <v>33</v>
      </c>
      <c r="E1729" s="33" t="s">
        <v>71</v>
      </c>
      <c r="F1729" s="33" t="s">
        <v>72</v>
      </c>
      <c r="G1729" s="33" t="s">
        <v>22</v>
      </c>
      <c r="H1729" s="35">
        <v>0.49999999999999983</v>
      </c>
      <c r="I1729" s="36">
        <v>4500</v>
      </c>
      <c r="J1729" s="37">
        <f t="shared" si="12"/>
        <v>2249.9999999999991</v>
      </c>
      <c r="K1729" s="37">
        <f t="shared" si="13"/>
        <v>1124.9999999999995</v>
      </c>
      <c r="L1729" s="38">
        <v>0.5</v>
      </c>
      <c r="N1729" s="44"/>
      <c r="O1729" s="42"/>
      <c r="P1729" s="39"/>
      <c r="Q1729" s="41"/>
    </row>
    <row r="1730" spans="1:17" ht="15.75" customHeight="1">
      <c r="A1730" s="33" t="s">
        <v>14</v>
      </c>
      <c r="B1730" s="33">
        <v>1185732</v>
      </c>
      <c r="C1730" s="34">
        <v>44207</v>
      </c>
      <c r="D1730" s="33" t="s">
        <v>33</v>
      </c>
      <c r="E1730" s="33" t="s">
        <v>73</v>
      </c>
      <c r="F1730" s="33" t="s">
        <v>74</v>
      </c>
      <c r="G1730" s="33" t="s">
        <v>17</v>
      </c>
      <c r="H1730" s="35">
        <v>0.25</v>
      </c>
      <c r="I1730" s="36">
        <v>6750</v>
      </c>
      <c r="J1730" s="37">
        <f t="shared" si="12"/>
        <v>1687.5</v>
      </c>
      <c r="K1730" s="37">
        <f t="shared" si="13"/>
        <v>675</v>
      </c>
      <c r="L1730" s="38">
        <v>0.4</v>
      </c>
      <c r="N1730" s="44"/>
      <c r="O1730" s="42"/>
      <c r="P1730" s="39"/>
      <c r="Q1730" s="41"/>
    </row>
    <row r="1731" spans="1:17" ht="15.75" customHeight="1">
      <c r="A1731" s="33" t="s">
        <v>14</v>
      </c>
      <c r="B1731" s="33">
        <v>1185732</v>
      </c>
      <c r="C1731" s="34">
        <v>44207</v>
      </c>
      <c r="D1731" s="33" t="s">
        <v>33</v>
      </c>
      <c r="E1731" s="33" t="s">
        <v>73</v>
      </c>
      <c r="F1731" s="33" t="s">
        <v>74</v>
      </c>
      <c r="G1731" s="33" t="s">
        <v>18</v>
      </c>
      <c r="H1731" s="35">
        <v>0.25</v>
      </c>
      <c r="I1731" s="36">
        <v>4750</v>
      </c>
      <c r="J1731" s="37">
        <f t="shared" si="12"/>
        <v>1187.5</v>
      </c>
      <c r="K1731" s="37">
        <f t="shared" si="13"/>
        <v>415.625</v>
      </c>
      <c r="L1731" s="38">
        <v>0.35</v>
      </c>
      <c r="N1731" s="44"/>
      <c r="O1731" s="42"/>
      <c r="P1731" s="39"/>
      <c r="Q1731" s="41"/>
    </row>
    <row r="1732" spans="1:17" ht="15.75" customHeight="1">
      <c r="A1732" s="33" t="s">
        <v>14</v>
      </c>
      <c r="B1732" s="33">
        <v>1185732</v>
      </c>
      <c r="C1732" s="34">
        <v>44207</v>
      </c>
      <c r="D1732" s="33" t="s">
        <v>33</v>
      </c>
      <c r="E1732" s="33" t="s">
        <v>73</v>
      </c>
      <c r="F1732" s="33" t="s">
        <v>74</v>
      </c>
      <c r="G1732" s="33" t="s">
        <v>19</v>
      </c>
      <c r="H1732" s="35">
        <v>0.15000000000000002</v>
      </c>
      <c r="I1732" s="36">
        <v>4750</v>
      </c>
      <c r="J1732" s="37">
        <f t="shared" si="12"/>
        <v>712.50000000000011</v>
      </c>
      <c r="K1732" s="37">
        <f t="shared" si="13"/>
        <v>249.37500000000003</v>
      </c>
      <c r="L1732" s="38">
        <v>0.35</v>
      </c>
      <c r="N1732" s="44"/>
      <c r="O1732" s="42"/>
      <c r="P1732" s="39"/>
      <c r="Q1732" s="41"/>
    </row>
    <row r="1733" spans="1:17" ht="15.75" customHeight="1">
      <c r="A1733" s="33" t="s">
        <v>14</v>
      </c>
      <c r="B1733" s="33">
        <v>1185732</v>
      </c>
      <c r="C1733" s="34">
        <v>44207</v>
      </c>
      <c r="D1733" s="33" t="s">
        <v>33</v>
      </c>
      <c r="E1733" s="33" t="s">
        <v>73</v>
      </c>
      <c r="F1733" s="33" t="s">
        <v>74</v>
      </c>
      <c r="G1733" s="33" t="s">
        <v>20</v>
      </c>
      <c r="H1733" s="35">
        <v>0.20000000000000007</v>
      </c>
      <c r="I1733" s="36">
        <v>3250</v>
      </c>
      <c r="J1733" s="37">
        <f t="shared" si="12"/>
        <v>650.00000000000023</v>
      </c>
      <c r="K1733" s="37">
        <f t="shared" si="13"/>
        <v>260.00000000000011</v>
      </c>
      <c r="L1733" s="38">
        <v>0.4</v>
      </c>
      <c r="N1733" s="44"/>
      <c r="O1733" s="42"/>
      <c r="P1733" s="39"/>
      <c r="Q1733" s="41"/>
    </row>
    <row r="1734" spans="1:17" ht="15.75" customHeight="1">
      <c r="A1734" s="33" t="s">
        <v>14</v>
      </c>
      <c r="B1734" s="33">
        <v>1185732</v>
      </c>
      <c r="C1734" s="34">
        <v>44207</v>
      </c>
      <c r="D1734" s="33" t="s">
        <v>33</v>
      </c>
      <c r="E1734" s="33" t="s">
        <v>73</v>
      </c>
      <c r="F1734" s="33" t="s">
        <v>74</v>
      </c>
      <c r="G1734" s="33" t="s">
        <v>21</v>
      </c>
      <c r="H1734" s="35">
        <v>0.35</v>
      </c>
      <c r="I1734" s="36">
        <v>3750</v>
      </c>
      <c r="J1734" s="37">
        <f t="shared" si="12"/>
        <v>1312.5</v>
      </c>
      <c r="K1734" s="37">
        <f t="shared" si="13"/>
        <v>459.37499999999994</v>
      </c>
      <c r="L1734" s="38">
        <v>0.35</v>
      </c>
      <c r="N1734" s="44"/>
      <c r="O1734" s="42"/>
      <c r="P1734" s="39"/>
      <c r="Q1734" s="41"/>
    </row>
    <row r="1735" spans="1:17" ht="15.75" customHeight="1">
      <c r="A1735" s="33" t="s">
        <v>14</v>
      </c>
      <c r="B1735" s="33">
        <v>1185732</v>
      </c>
      <c r="C1735" s="34">
        <v>44207</v>
      </c>
      <c r="D1735" s="33" t="s">
        <v>33</v>
      </c>
      <c r="E1735" s="33" t="s">
        <v>73</v>
      </c>
      <c r="F1735" s="33" t="s">
        <v>74</v>
      </c>
      <c r="G1735" s="33" t="s">
        <v>22</v>
      </c>
      <c r="H1735" s="35">
        <v>0.25</v>
      </c>
      <c r="I1735" s="36">
        <v>4750</v>
      </c>
      <c r="J1735" s="37">
        <f t="shared" si="12"/>
        <v>1187.5</v>
      </c>
      <c r="K1735" s="37">
        <f t="shared" si="13"/>
        <v>593.75</v>
      </c>
      <c r="L1735" s="38">
        <v>0.5</v>
      </c>
      <c r="N1735" s="44"/>
      <c r="O1735" s="42"/>
      <c r="P1735" s="39"/>
      <c r="Q1735" s="41"/>
    </row>
    <row r="1736" spans="1:17" ht="15.75" customHeight="1">
      <c r="A1736" s="33" t="s">
        <v>14</v>
      </c>
      <c r="B1736" s="33">
        <v>1185732</v>
      </c>
      <c r="C1736" s="34">
        <v>44238</v>
      </c>
      <c r="D1736" s="33" t="s">
        <v>33</v>
      </c>
      <c r="E1736" s="33" t="s">
        <v>73</v>
      </c>
      <c r="F1736" s="33" t="s">
        <v>74</v>
      </c>
      <c r="G1736" s="33" t="s">
        <v>17</v>
      </c>
      <c r="H1736" s="35">
        <v>0.25</v>
      </c>
      <c r="I1736" s="36">
        <v>7250</v>
      </c>
      <c r="J1736" s="37">
        <f t="shared" si="12"/>
        <v>1812.5</v>
      </c>
      <c r="K1736" s="37">
        <f t="shared" si="13"/>
        <v>725</v>
      </c>
      <c r="L1736" s="38">
        <v>0.4</v>
      </c>
      <c r="N1736" s="44"/>
      <c r="O1736" s="42"/>
      <c r="P1736" s="39"/>
      <c r="Q1736" s="41"/>
    </row>
    <row r="1737" spans="1:17" ht="15.75" customHeight="1">
      <c r="A1737" s="33" t="s">
        <v>14</v>
      </c>
      <c r="B1737" s="33">
        <v>1185732</v>
      </c>
      <c r="C1737" s="34">
        <v>44238</v>
      </c>
      <c r="D1737" s="33" t="s">
        <v>33</v>
      </c>
      <c r="E1737" s="33" t="s">
        <v>73</v>
      </c>
      <c r="F1737" s="33" t="s">
        <v>74</v>
      </c>
      <c r="G1737" s="33" t="s">
        <v>18</v>
      </c>
      <c r="H1737" s="35">
        <v>0.25</v>
      </c>
      <c r="I1737" s="36">
        <v>3750</v>
      </c>
      <c r="J1737" s="37">
        <f t="shared" si="12"/>
        <v>937.5</v>
      </c>
      <c r="K1737" s="37">
        <f t="shared" si="13"/>
        <v>328.125</v>
      </c>
      <c r="L1737" s="38">
        <v>0.35</v>
      </c>
      <c r="N1737" s="44"/>
      <c r="O1737" s="42"/>
      <c r="P1737" s="39"/>
      <c r="Q1737" s="41"/>
    </row>
    <row r="1738" spans="1:17" ht="15.75" customHeight="1">
      <c r="A1738" s="33" t="s">
        <v>14</v>
      </c>
      <c r="B1738" s="33">
        <v>1185732</v>
      </c>
      <c r="C1738" s="34">
        <v>44238</v>
      </c>
      <c r="D1738" s="33" t="s">
        <v>33</v>
      </c>
      <c r="E1738" s="33" t="s">
        <v>73</v>
      </c>
      <c r="F1738" s="33" t="s">
        <v>74</v>
      </c>
      <c r="G1738" s="33" t="s">
        <v>19</v>
      </c>
      <c r="H1738" s="35">
        <v>0.15000000000000002</v>
      </c>
      <c r="I1738" s="36">
        <v>4250</v>
      </c>
      <c r="J1738" s="37">
        <f t="shared" si="12"/>
        <v>637.50000000000011</v>
      </c>
      <c r="K1738" s="37">
        <f t="shared" si="13"/>
        <v>223.12500000000003</v>
      </c>
      <c r="L1738" s="38">
        <v>0.35</v>
      </c>
      <c r="N1738" s="44"/>
      <c r="O1738" s="42"/>
      <c r="P1738" s="39"/>
      <c r="Q1738" s="41"/>
    </row>
    <row r="1739" spans="1:17" ht="15.75" customHeight="1">
      <c r="A1739" s="33" t="s">
        <v>14</v>
      </c>
      <c r="B1739" s="33">
        <v>1185732</v>
      </c>
      <c r="C1739" s="34">
        <v>44238</v>
      </c>
      <c r="D1739" s="33" t="s">
        <v>33</v>
      </c>
      <c r="E1739" s="33" t="s">
        <v>73</v>
      </c>
      <c r="F1739" s="33" t="s">
        <v>74</v>
      </c>
      <c r="G1739" s="33" t="s">
        <v>20</v>
      </c>
      <c r="H1739" s="35">
        <v>0.20000000000000007</v>
      </c>
      <c r="I1739" s="36">
        <v>3000</v>
      </c>
      <c r="J1739" s="37">
        <f t="shared" si="12"/>
        <v>600.00000000000023</v>
      </c>
      <c r="K1739" s="37">
        <f t="shared" si="13"/>
        <v>240.00000000000011</v>
      </c>
      <c r="L1739" s="38">
        <v>0.4</v>
      </c>
      <c r="N1739" s="44"/>
      <c r="O1739" s="42"/>
      <c r="P1739" s="39"/>
      <c r="Q1739" s="41"/>
    </row>
    <row r="1740" spans="1:17" ht="15.75" customHeight="1">
      <c r="A1740" s="33" t="s">
        <v>14</v>
      </c>
      <c r="B1740" s="33">
        <v>1185732</v>
      </c>
      <c r="C1740" s="34">
        <v>44238</v>
      </c>
      <c r="D1740" s="33" t="s">
        <v>33</v>
      </c>
      <c r="E1740" s="33" t="s">
        <v>73</v>
      </c>
      <c r="F1740" s="33" t="s">
        <v>74</v>
      </c>
      <c r="G1740" s="33" t="s">
        <v>21</v>
      </c>
      <c r="H1740" s="35">
        <v>0.35</v>
      </c>
      <c r="I1740" s="36">
        <v>3750</v>
      </c>
      <c r="J1740" s="37">
        <f t="shared" si="12"/>
        <v>1312.5</v>
      </c>
      <c r="K1740" s="37">
        <f t="shared" si="13"/>
        <v>459.37499999999994</v>
      </c>
      <c r="L1740" s="38">
        <v>0.35</v>
      </c>
      <c r="N1740" s="44"/>
      <c r="O1740" s="42"/>
      <c r="P1740" s="39"/>
      <c r="Q1740" s="41"/>
    </row>
    <row r="1741" spans="1:17" ht="15.75" customHeight="1">
      <c r="A1741" s="33" t="s">
        <v>14</v>
      </c>
      <c r="B1741" s="33">
        <v>1185732</v>
      </c>
      <c r="C1741" s="34">
        <v>44238</v>
      </c>
      <c r="D1741" s="33" t="s">
        <v>33</v>
      </c>
      <c r="E1741" s="33" t="s">
        <v>73</v>
      </c>
      <c r="F1741" s="33" t="s">
        <v>74</v>
      </c>
      <c r="G1741" s="33" t="s">
        <v>22</v>
      </c>
      <c r="H1741" s="35">
        <v>0.25</v>
      </c>
      <c r="I1741" s="36">
        <v>4500</v>
      </c>
      <c r="J1741" s="37">
        <f t="shared" si="12"/>
        <v>1125</v>
      </c>
      <c r="K1741" s="37">
        <f t="shared" si="13"/>
        <v>562.5</v>
      </c>
      <c r="L1741" s="38">
        <v>0.5</v>
      </c>
      <c r="N1741" s="44"/>
      <c r="O1741" s="42"/>
      <c r="P1741" s="39"/>
      <c r="Q1741" s="41"/>
    </row>
    <row r="1742" spans="1:17" ht="15.75" customHeight="1">
      <c r="A1742" s="33" t="s">
        <v>14</v>
      </c>
      <c r="B1742" s="33">
        <v>1185732</v>
      </c>
      <c r="C1742" s="34">
        <v>44265</v>
      </c>
      <c r="D1742" s="33" t="s">
        <v>33</v>
      </c>
      <c r="E1742" s="33" t="s">
        <v>73</v>
      </c>
      <c r="F1742" s="33" t="s">
        <v>74</v>
      </c>
      <c r="G1742" s="33" t="s">
        <v>17</v>
      </c>
      <c r="H1742" s="35">
        <v>0.30000000000000004</v>
      </c>
      <c r="I1742" s="36">
        <v>6700</v>
      </c>
      <c r="J1742" s="37">
        <f t="shared" si="12"/>
        <v>2010.0000000000002</v>
      </c>
      <c r="K1742" s="37">
        <f t="shared" si="13"/>
        <v>804.00000000000011</v>
      </c>
      <c r="L1742" s="38">
        <v>0.4</v>
      </c>
      <c r="N1742" s="44"/>
      <c r="O1742" s="42"/>
      <c r="P1742" s="39"/>
      <c r="Q1742" s="41"/>
    </row>
    <row r="1743" spans="1:17" ht="15.75" customHeight="1">
      <c r="A1743" s="33" t="s">
        <v>14</v>
      </c>
      <c r="B1743" s="33">
        <v>1185732</v>
      </c>
      <c r="C1743" s="34">
        <v>44265</v>
      </c>
      <c r="D1743" s="33" t="s">
        <v>33</v>
      </c>
      <c r="E1743" s="33" t="s">
        <v>73</v>
      </c>
      <c r="F1743" s="33" t="s">
        <v>74</v>
      </c>
      <c r="G1743" s="33" t="s">
        <v>18</v>
      </c>
      <c r="H1743" s="35">
        <v>0.30000000000000004</v>
      </c>
      <c r="I1743" s="36">
        <v>3500</v>
      </c>
      <c r="J1743" s="37">
        <f t="shared" si="12"/>
        <v>1050.0000000000002</v>
      </c>
      <c r="K1743" s="37">
        <f t="shared" si="13"/>
        <v>367.50000000000006</v>
      </c>
      <c r="L1743" s="38">
        <v>0.35</v>
      </c>
      <c r="N1743" s="44"/>
      <c r="O1743" s="42"/>
      <c r="P1743" s="39"/>
      <c r="Q1743" s="41"/>
    </row>
    <row r="1744" spans="1:17" ht="15.75" customHeight="1">
      <c r="A1744" s="33" t="s">
        <v>14</v>
      </c>
      <c r="B1744" s="33">
        <v>1185732</v>
      </c>
      <c r="C1744" s="34">
        <v>44265</v>
      </c>
      <c r="D1744" s="33" t="s">
        <v>33</v>
      </c>
      <c r="E1744" s="33" t="s">
        <v>73</v>
      </c>
      <c r="F1744" s="33" t="s">
        <v>74</v>
      </c>
      <c r="G1744" s="33" t="s">
        <v>19</v>
      </c>
      <c r="H1744" s="35">
        <v>0.20000000000000007</v>
      </c>
      <c r="I1744" s="36">
        <v>4000</v>
      </c>
      <c r="J1744" s="37">
        <f t="shared" si="12"/>
        <v>800.00000000000023</v>
      </c>
      <c r="K1744" s="37">
        <f t="shared" si="13"/>
        <v>280.00000000000006</v>
      </c>
      <c r="L1744" s="38">
        <v>0.35</v>
      </c>
      <c r="N1744" s="44"/>
      <c r="O1744" s="42"/>
      <c r="P1744" s="39"/>
      <c r="Q1744" s="41"/>
    </row>
    <row r="1745" spans="1:17" ht="15.75" customHeight="1">
      <c r="A1745" s="33" t="s">
        <v>14</v>
      </c>
      <c r="B1745" s="33">
        <v>1185732</v>
      </c>
      <c r="C1745" s="34">
        <v>44265</v>
      </c>
      <c r="D1745" s="33" t="s">
        <v>33</v>
      </c>
      <c r="E1745" s="33" t="s">
        <v>73</v>
      </c>
      <c r="F1745" s="33" t="s">
        <v>74</v>
      </c>
      <c r="G1745" s="33" t="s">
        <v>20</v>
      </c>
      <c r="H1745" s="35">
        <v>0.25</v>
      </c>
      <c r="I1745" s="36">
        <v>2500</v>
      </c>
      <c r="J1745" s="37">
        <f t="shared" si="12"/>
        <v>625</v>
      </c>
      <c r="K1745" s="37">
        <f t="shared" si="13"/>
        <v>250</v>
      </c>
      <c r="L1745" s="38">
        <v>0.4</v>
      </c>
      <c r="N1745" s="44"/>
      <c r="O1745" s="42"/>
      <c r="P1745" s="39"/>
      <c r="Q1745" s="41"/>
    </row>
    <row r="1746" spans="1:17" ht="15.75" customHeight="1">
      <c r="A1746" s="33" t="s">
        <v>14</v>
      </c>
      <c r="B1746" s="33">
        <v>1185732</v>
      </c>
      <c r="C1746" s="34">
        <v>44265</v>
      </c>
      <c r="D1746" s="33" t="s">
        <v>33</v>
      </c>
      <c r="E1746" s="33" t="s">
        <v>73</v>
      </c>
      <c r="F1746" s="33" t="s">
        <v>74</v>
      </c>
      <c r="G1746" s="33" t="s">
        <v>21</v>
      </c>
      <c r="H1746" s="35">
        <v>0.4</v>
      </c>
      <c r="I1746" s="36">
        <v>3000</v>
      </c>
      <c r="J1746" s="37">
        <f t="shared" si="12"/>
        <v>1200</v>
      </c>
      <c r="K1746" s="37">
        <f t="shared" si="13"/>
        <v>420</v>
      </c>
      <c r="L1746" s="38">
        <v>0.35</v>
      </c>
      <c r="N1746" s="44"/>
      <c r="O1746" s="42"/>
      <c r="P1746" s="39"/>
      <c r="Q1746" s="41"/>
    </row>
    <row r="1747" spans="1:17" ht="15.75" customHeight="1">
      <c r="A1747" s="33" t="s">
        <v>14</v>
      </c>
      <c r="B1747" s="33">
        <v>1185732</v>
      </c>
      <c r="C1747" s="34">
        <v>44265</v>
      </c>
      <c r="D1747" s="33" t="s">
        <v>33</v>
      </c>
      <c r="E1747" s="33" t="s">
        <v>73</v>
      </c>
      <c r="F1747" s="33" t="s">
        <v>74</v>
      </c>
      <c r="G1747" s="33" t="s">
        <v>22</v>
      </c>
      <c r="H1747" s="35">
        <v>0.30000000000000004</v>
      </c>
      <c r="I1747" s="36">
        <v>4000</v>
      </c>
      <c r="J1747" s="37">
        <f t="shared" si="12"/>
        <v>1200.0000000000002</v>
      </c>
      <c r="K1747" s="37">
        <f t="shared" si="13"/>
        <v>600.00000000000011</v>
      </c>
      <c r="L1747" s="38">
        <v>0.5</v>
      </c>
      <c r="N1747" s="44"/>
      <c r="O1747" s="42"/>
      <c r="P1747" s="39"/>
      <c r="Q1747" s="41"/>
    </row>
    <row r="1748" spans="1:17" ht="15.75" customHeight="1">
      <c r="A1748" s="33" t="s">
        <v>14</v>
      </c>
      <c r="B1748" s="33">
        <v>1185732</v>
      </c>
      <c r="C1748" s="34">
        <v>44297</v>
      </c>
      <c r="D1748" s="33" t="s">
        <v>33</v>
      </c>
      <c r="E1748" s="33" t="s">
        <v>73</v>
      </c>
      <c r="F1748" s="33" t="s">
        <v>74</v>
      </c>
      <c r="G1748" s="33" t="s">
        <v>17</v>
      </c>
      <c r="H1748" s="35">
        <v>0.30000000000000004</v>
      </c>
      <c r="I1748" s="36">
        <v>6250</v>
      </c>
      <c r="J1748" s="37">
        <f t="shared" si="12"/>
        <v>1875.0000000000002</v>
      </c>
      <c r="K1748" s="37">
        <f t="shared" si="13"/>
        <v>750.00000000000011</v>
      </c>
      <c r="L1748" s="38">
        <v>0.4</v>
      </c>
      <c r="N1748" s="44"/>
      <c r="O1748" s="42"/>
      <c r="P1748" s="39"/>
      <c r="Q1748" s="41"/>
    </row>
    <row r="1749" spans="1:17" ht="15.75" customHeight="1">
      <c r="A1749" s="33" t="s">
        <v>14</v>
      </c>
      <c r="B1749" s="33">
        <v>1185732</v>
      </c>
      <c r="C1749" s="34">
        <v>44297</v>
      </c>
      <c r="D1749" s="33" t="s">
        <v>33</v>
      </c>
      <c r="E1749" s="33" t="s">
        <v>73</v>
      </c>
      <c r="F1749" s="33" t="s">
        <v>74</v>
      </c>
      <c r="G1749" s="33" t="s">
        <v>18</v>
      </c>
      <c r="H1749" s="35">
        <v>0.25000000000000006</v>
      </c>
      <c r="I1749" s="36">
        <v>3250</v>
      </c>
      <c r="J1749" s="37">
        <f t="shared" si="12"/>
        <v>812.50000000000023</v>
      </c>
      <c r="K1749" s="37">
        <f t="shared" si="13"/>
        <v>284.37500000000006</v>
      </c>
      <c r="L1749" s="38">
        <v>0.35</v>
      </c>
      <c r="N1749" s="44"/>
      <c r="O1749" s="42"/>
      <c r="P1749" s="39"/>
      <c r="Q1749" s="41"/>
    </row>
    <row r="1750" spans="1:17" ht="15.75" customHeight="1">
      <c r="A1750" s="33" t="s">
        <v>14</v>
      </c>
      <c r="B1750" s="33">
        <v>1185732</v>
      </c>
      <c r="C1750" s="34">
        <v>44297</v>
      </c>
      <c r="D1750" s="33" t="s">
        <v>33</v>
      </c>
      <c r="E1750" s="33" t="s">
        <v>73</v>
      </c>
      <c r="F1750" s="33" t="s">
        <v>74</v>
      </c>
      <c r="G1750" s="33" t="s">
        <v>19</v>
      </c>
      <c r="H1750" s="35">
        <v>0.15000000000000008</v>
      </c>
      <c r="I1750" s="36">
        <v>3250</v>
      </c>
      <c r="J1750" s="37">
        <f t="shared" si="12"/>
        <v>487.50000000000023</v>
      </c>
      <c r="K1750" s="37">
        <f t="shared" si="13"/>
        <v>170.62500000000006</v>
      </c>
      <c r="L1750" s="38">
        <v>0.35</v>
      </c>
      <c r="N1750" s="44"/>
      <c r="O1750" s="42"/>
      <c r="P1750" s="39"/>
      <c r="Q1750" s="41"/>
    </row>
    <row r="1751" spans="1:17" ht="15.75" customHeight="1">
      <c r="A1751" s="33" t="s">
        <v>14</v>
      </c>
      <c r="B1751" s="33">
        <v>1185732</v>
      </c>
      <c r="C1751" s="34">
        <v>44297</v>
      </c>
      <c r="D1751" s="33" t="s">
        <v>33</v>
      </c>
      <c r="E1751" s="33" t="s">
        <v>73</v>
      </c>
      <c r="F1751" s="33" t="s">
        <v>74</v>
      </c>
      <c r="G1751" s="33" t="s">
        <v>20</v>
      </c>
      <c r="H1751" s="35">
        <v>0.2</v>
      </c>
      <c r="I1751" s="36">
        <v>2500</v>
      </c>
      <c r="J1751" s="37">
        <f t="shared" si="12"/>
        <v>500</v>
      </c>
      <c r="K1751" s="37">
        <f t="shared" si="13"/>
        <v>200</v>
      </c>
      <c r="L1751" s="38">
        <v>0.4</v>
      </c>
      <c r="N1751" s="44"/>
      <c r="O1751" s="42"/>
      <c r="P1751" s="39"/>
      <c r="Q1751" s="41"/>
    </row>
    <row r="1752" spans="1:17" ht="15.75" customHeight="1">
      <c r="A1752" s="33" t="s">
        <v>14</v>
      </c>
      <c r="B1752" s="33">
        <v>1185732</v>
      </c>
      <c r="C1752" s="34">
        <v>44297</v>
      </c>
      <c r="D1752" s="33" t="s">
        <v>33</v>
      </c>
      <c r="E1752" s="33" t="s">
        <v>73</v>
      </c>
      <c r="F1752" s="33" t="s">
        <v>74</v>
      </c>
      <c r="G1752" s="33" t="s">
        <v>21</v>
      </c>
      <c r="H1752" s="35">
        <v>0.35000000000000003</v>
      </c>
      <c r="I1752" s="36">
        <v>2750</v>
      </c>
      <c r="J1752" s="37">
        <f t="shared" si="12"/>
        <v>962.50000000000011</v>
      </c>
      <c r="K1752" s="37">
        <f t="shared" si="13"/>
        <v>336.875</v>
      </c>
      <c r="L1752" s="38">
        <v>0.35</v>
      </c>
      <c r="N1752" s="44"/>
      <c r="O1752" s="42"/>
      <c r="P1752" s="39"/>
      <c r="Q1752" s="41"/>
    </row>
    <row r="1753" spans="1:17" ht="15.75" customHeight="1">
      <c r="A1753" s="33" t="s">
        <v>14</v>
      </c>
      <c r="B1753" s="33">
        <v>1185732</v>
      </c>
      <c r="C1753" s="34">
        <v>44297</v>
      </c>
      <c r="D1753" s="33" t="s">
        <v>33</v>
      </c>
      <c r="E1753" s="33" t="s">
        <v>73</v>
      </c>
      <c r="F1753" s="33" t="s">
        <v>74</v>
      </c>
      <c r="G1753" s="33" t="s">
        <v>22</v>
      </c>
      <c r="H1753" s="35">
        <v>0.25000000000000006</v>
      </c>
      <c r="I1753" s="36">
        <v>4000</v>
      </c>
      <c r="J1753" s="37">
        <f t="shared" si="12"/>
        <v>1000.0000000000002</v>
      </c>
      <c r="K1753" s="37">
        <f t="shared" si="13"/>
        <v>500.00000000000011</v>
      </c>
      <c r="L1753" s="38">
        <v>0.5</v>
      </c>
      <c r="N1753" s="44"/>
      <c r="O1753" s="42"/>
      <c r="P1753" s="39"/>
      <c r="Q1753" s="41"/>
    </row>
    <row r="1754" spans="1:17" ht="15.75" customHeight="1">
      <c r="A1754" s="33" t="s">
        <v>14</v>
      </c>
      <c r="B1754" s="33">
        <v>1185732</v>
      </c>
      <c r="C1754" s="34">
        <v>44328</v>
      </c>
      <c r="D1754" s="33" t="s">
        <v>33</v>
      </c>
      <c r="E1754" s="33" t="s">
        <v>73</v>
      </c>
      <c r="F1754" s="33" t="s">
        <v>74</v>
      </c>
      <c r="G1754" s="33" t="s">
        <v>17</v>
      </c>
      <c r="H1754" s="35">
        <v>0.35000000000000003</v>
      </c>
      <c r="I1754" s="36">
        <v>6700</v>
      </c>
      <c r="J1754" s="37">
        <f t="shared" si="12"/>
        <v>2345</v>
      </c>
      <c r="K1754" s="37">
        <f t="shared" si="13"/>
        <v>938</v>
      </c>
      <c r="L1754" s="38">
        <v>0.4</v>
      </c>
      <c r="N1754" s="44"/>
      <c r="O1754" s="42"/>
      <c r="P1754" s="39"/>
      <c r="Q1754" s="41"/>
    </row>
    <row r="1755" spans="1:17" ht="15.75" customHeight="1">
      <c r="A1755" s="33" t="s">
        <v>14</v>
      </c>
      <c r="B1755" s="33">
        <v>1185732</v>
      </c>
      <c r="C1755" s="34">
        <v>44328</v>
      </c>
      <c r="D1755" s="33" t="s">
        <v>33</v>
      </c>
      <c r="E1755" s="33" t="s">
        <v>73</v>
      </c>
      <c r="F1755" s="33" t="s">
        <v>74</v>
      </c>
      <c r="G1755" s="33" t="s">
        <v>18</v>
      </c>
      <c r="H1755" s="35">
        <v>0.3000000000000001</v>
      </c>
      <c r="I1755" s="36">
        <v>3750</v>
      </c>
      <c r="J1755" s="37">
        <f t="shared" si="12"/>
        <v>1125.0000000000005</v>
      </c>
      <c r="K1755" s="37">
        <f t="shared" si="13"/>
        <v>393.75000000000011</v>
      </c>
      <c r="L1755" s="38">
        <v>0.35</v>
      </c>
      <c r="N1755" s="44"/>
      <c r="O1755" s="42"/>
      <c r="P1755" s="39"/>
      <c r="Q1755" s="41"/>
    </row>
    <row r="1756" spans="1:17" ht="15.75" customHeight="1">
      <c r="A1756" s="33" t="s">
        <v>14</v>
      </c>
      <c r="B1756" s="33">
        <v>1185732</v>
      </c>
      <c r="C1756" s="34">
        <v>44328</v>
      </c>
      <c r="D1756" s="33" t="s">
        <v>33</v>
      </c>
      <c r="E1756" s="33" t="s">
        <v>73</v>
      </c>
      <c r="F1756" s="33" t="s">
        <v>74</v>
      </c>
      <c r="G1756" s="33" t="s">
        <v>19</v>
      </c>
      <c r="H1756" s="35">
        <v>0.25000000000000006</v>
      </c>
      <c r="I1756" s="36">
        <v>3500</v>
      </c>
      <c r="J1756" s="37">
        <f t="shared" si="12"/>
        <v>875.00000000000023</v>
      </c>
      <c r="K1756" s="37">
        <f t="shared" si="13"/>
        <v>306.25000000000006</v>
      </c>
      <c r="L1756" s="38">
        <v>0.35</v>
      </c>
      <c r="N1756" s="44"/>
      <c r="O1756" s="42"/>
      <c r="P1756" s="39"/>
      <c r="Q1756" s="41"/>
    </row>
    <row r="1757" spans="1:17" ht="15.75" customHeight="1">
      <c r="A1757" s="33" t="s">
        <v>14</v>
      </c>
      <c r="B1757" s="33">
        <v>1185732</v>
      </c>
      <c r="C1757" s="34">
        <v>44328</v>
      </c>
      <c r="D1757" s="33" t="s">
        <v>33</v>
      </c>
      <c r="E1757" s="33" t="s">
        <v>73</v>
      </c>
      <c r="F1757" s="33" t="s">
        <v>74</v>
      </c>
      <c r="G1757" s="33" t="s">
        <v>20</v>
      </c>
      <c r="H1757" s="35">
        <v>0.25000000000000006</v>
      </c>
      <c r="I1757" s="36">
        <v>2750</v>
      </c>
      <c r="J1757" s="37">
        <f t="shared" si="12"/>
        <v>687.50000000000011</v>
      </c>
      <c r="K1757" s="37">
        <f t="shared" si="13"/>
        <v>275.00000000000006</v>
      </c>
      <c r="L1757" s="38">
        <v>0.4</v>
      </c>
      <c r="N1757" s="44"/>
      <c r="O1757" s="42"/>
      <c r="P1757" s="39"/>
      <c r="Q1757" s="41"/>
    </row>
    <row r="1758" spans="1:17" ht="15.75" customHeight="1">
      <c r="A1758" s="33" t="s">
        <v>14</v>
      </c>
      <c r="B1758" s="33">
        <v>1185732</v>
      </c>
      <c r="C1758" s="34">
        <v>44328</v>
      </c>
      <c r="D1758" s="33" t="s">
        <v>33</v>
      </c>
      <c r="E1758" s="33" t="s">
        <v>73</v>
      </c>
      <c r="F1758" s="33" t="s">
        <v>74</v>
      </c>
      <c r="G1758" s="33" t="s">
        <v>21</v>
      </c>
      <c r="H1758" s="35">
        <v>0.39999999999999997</v>
      </c>
      <c r="I1758" s="36">
        <v>3000</v>
      </c>
      <c r="J1758" s="37">
        <f t="shared" si="12"/>
        <v>1200</v>
      </c>
      <c r="K1758" s="37">
        <f t="shared" si="13"/>
        <v>420</v>
      </c>
      <c r="L1758" s="38">
        <v>0.35</v>
      </c>
      <c r="N1758" s="44"/>
      <c r="O1758" s="42"/>
      <c r="P1758" s="39"/>
      <c r="Q1758" s="41"/>
    </row>
    <row r="1759" spans="1:17" ht="15.75" customHeight="1">
      <c r="A1759" s="33" t="s">
        <v>14</v>
      </c>
      <c r="B1759" s="33">
        <v>1185732</v>
      </c>
      <c r="C1759" s="34">
        <v>44328</v>
      </c>
      <c r="D1759" s="33" t="s">
        <v>33</v>
      </c>
      <c r="E1759" s="33" t="s">
        <v>73</v>
      </c>
      <c r="F1759" s="33" t="s">
        <v>74</v>
      </c>
      <c r="G1759" s="33" t="s">
        <v>22</v>
      </c>
      <c r="H1759" s="35">
        <v>0.44999999999999996</v>
      </c>
      <c r="I1759" s="36">
        <v>4000</v>
      </c>
      <c r="J1759" s="37">
        <f t="shared" si="12"/>
        <v>1799.9999999999998</v>
      </c>
      <c r="K1759" s="37">
        <f t="shared" si="13"/>
        <v>899.99999999999989</v>
      </c>
      <c r="L1759" s="38">
        <v>0.5</v>
      </c>
      <c r="N1759" s="44"/>
      <c r="O1759" s="42"/>
      <c r="P1759" s="39"/>
      <c r="Q1759" s="41"/>
    </row>
    <row r="1760" spans="1:17" ht="15.75" customHeight="1">
      <c r="A1760" s="33" t="s">
        <v>14</v>
      </c>
      <c r="B1760" s="33">
        <v>1185732</v>
      </c>
      <c r="C1760" s="34">
        <v>44358</v>
      </c>
      <c r="D1760" s="33" t="s">
        <v>33</v>
      </c>
      <c r="E1760" s="33" t="s">
        <v>73</v>
      </c>
      <c r="F1760" s="33" t="s">
        <v>74</v>
      </c>
      <c r="G1760" s="33" t="s">
        <v>17</v>
      </c>
      <c r="H1760" s="35">
        <v>0.30000000000000004</v>
      </c>
      <c r="I1760" s="36">
        <v>6500</v>
      </c>
      <c r="J1760" s="37">
        <f t="shared" si="12"/>
        <v>1950.0000000000002</v>
      </c>
      <c r="K1760" s="37">
        <f t="shared" si="13"/>
        <v>780.00000000000011</v>
      </c>
      <c r="L1760" s="38">
        <v>0.4</v>
      </c>
      <c r="N1760" s="44"/>
      <c r="O1760" s="42"/>
      <c r="P1760" s="39"/>
      <c r="Q1760" s="41"/>
    </row>
    <row r="1761" spans="1:17" ht="15.75" customHeight="1">
      <c r="A1761" s="33" t="s">
        <v>14</v>
      </c>
      <c r="B1761" s="33">
        <v>1185732</v>
      </c>
      <c r="C1761" s="34">
        <v>44358</v>
      </c>
      <c r="D1761" s="33" t="s">
        <v>33</v>
      </c>
      <c r="E1761" s="33" t="s">
        <v>73</v>
      </c>
      <c r="F1761" s="33" t="s">
        <v>74</v>
      </c>
      <c r="G1761" s="33" t="s">
        <v>18</v>
      </c>
      <c r="H1761" s="35">
        <v>0.25000000000000011</v>
      </c>
      <c r="I1761" s="36">
        <v>4000</v>
      </c>
      <c r="J1761" s="37">
        <f t="shared" si="12"/>
        <v>1000.0000000000005</v>
      </c>
      <c r="K1761" s="37">
        <f t="shared" si="13"/>
        <v>350.00000000000011</v>
      </c>
      <c r="L1761" s="38">
        <v>0.35</v>
      </c>
      <c r="N1761" s="44"/>
      <c r="O1761" s="42"/>
      <c r="P1761" s="39"/>
      <c r="Q1761" s="41"/>
    </row>
    <row r="1762" spans="1:17" ht="15.75" customHeight="1">
      <c r="A1762" s="33" t="s">
        <v>14</v>
      </c>
      <c r="B1762" s="33">
        <v>1185732</v>
      </c>
      <c r="C1762" s="34">
        <v>44358</v>
      </c>
      <c r="D1762" s="33" t="s">
        <v>33</v>
      </c>
      <c r="E1762" s="33" t="s">
        <v>73</v>
      </c>
      <c r="F1762" s="33" t="s">
        <v>74</v>
      </c>
      <c r="G1762" s="33" t="s">
        <v>19</v>
      </c>
      <c r="H1762" s="35">
        <v>0.20000000000000007</v>
      </c>
      <c r="I1762" s="36">
        <v>4250</v>
      </c>
      <c r="J1762" s="37">
        <f t="shared" si="12"/>
        <v>850.00000000000023</v>
      </c>
      <c r="K1762" s="37">
        <f t="shared" si="13"/>
        <v>297.50000000000006</v>
      </c>
      <c r="L1762" s="38">
        <v>0.35</v>
      </c>
      <c r="N1762" s="44"/>
      <c r="O1762" s="42"/>
      <c r="P1762" s="39"/>
      <c r="Q1762" s="41"/>
    </row>
    <row r="1763" spans="1:17" ht="15.75" customHeight="1">
      <c r="A1763" s="33" t="s">
        <v>14</v>
      </c>
      <c r="B1763" s="33">
        <v>1185732</v>
      </c>
      <c r="C1763" s="34">
        <v>44358</v>
      </c>
      <c r="D1763" s="33" t="s">
        <v>33</v>
      </c>
      <c r="E1763" s="33" t="s">
        <v>73</v>
      </c>
      <c r="F1763" s="33" t="s">
        <v>74</v>
      </c>
      <c r="G1763" s="33" t="s">
        <v>20</v>
      </c>
      <c r="H1763" s="35">
        <v>0.20000000000000007</v>
      </c>
      <c r="I1763" s="36">
        <v>4000</v>
      </c>
      <c r="J1763" s="37">
        <f t="shared" si="12"/>
        <v>800.00000000000023</v>
      </c>
      <c r="K1763" s="37">
        <f t="shared" si="13"/>
        <v>320.00000000000011</v>
      </c>
      <c r="L1763" s="38">
        <v>0.4</v>
      </c>
      <c r="N1763" s="44"/>
      <c r="O1763" s="42"/>
      <c r="P1763" s="39"/>
      <c r="Q1763" s="41"/>
    </row>
    <row r="1764" spans="1:17" ht="15.75" customHeight="1">
      <c r="A1764" s="33" t="s">
        <v>14</v>
      </c>
      <c r="B1764" s="33">
        <v>1185732</v>
      </c>
      <c r="C1764" s="34">
        <v>44358</v>
      </c>
      <c r="D1764" s="33" t="s">
        <v>33</v>
      </c>
      <c r="E1764" s="33" t="s">
        <v>73</v>
      </c>
      <c r="F1764" s="33" t="s">
        <v>74</v>
      </c>
      <c r="G1764" s="33" t="s">
        <v>21</v>
      </c>
      <c r="H1764" s="35">
        <v>0.35000000000000003</v>
      </c>
      <c r="I1764" s="36">
        <v>4000</v>
      </c>
      <c r="J1764" s="37">
        <f t="shared" si="12"/>
        <v>1400.0000000000002</v>
      </c>
      <c r="K1764" s="37">
        <f t="shared" si="13"/>
        <v>490.00000000000006</v>
      </c>
      <c r="L1764" s="38">
        <v>0.35</v>
      </c>
      <c r="N1764" s="44"/>
      <c r="O1764" s="42"/>
      <c r="P1764" s="39"/>
      <c r="Q1764" s="41"/>
    </row>
    <row r="1765" spans="1:17" ht="15.75" customHeight="1">
      <c r="A1765" s="33" t="s">
        <v>14</v>
      </c>
      <c r="B1765" s="33">
        <v>1185732</v>
      </c>
      <c r="C1765" s="34">
        <v>44358</v>
      </c>
      <c r="D1765" s="33" t="s">
        <v>33</v>
      </c>
      <c r="E1765" s="33" t="s">
        <v>73</v>
      </c>
      <c r="F1765" s="33" t="s">
        <v>74</v>
      </c>
      <c r="G1765" s="33" t="s">
        <v>22</v>
      </c>
      <c r="H1765" s="35">
        <v>0.4</v>
      </c>
      <c r="I1765" s="36">
        <v>5750</v>
      </c>
      <c r="J1765" s="37">
        <f t="shared" si="12"/>
        <v>2300</v>
      </c>
      <c r="K1765" s="37">
        <f t="shared" si="13"/>
        <v>1150</v>
      </c>
      <c r="L1765" s="38">
        <v>0.5</v>
      </c>
      <c r="N1765" s="44"/>
      <c r="O1765" s="42"/>
      <c r="P1765" s="39"/>
      <c r="Q1765" s="41"/>
    </row>
    <row r="1766" spans="1:17" ht="15.75" customHeight="1">
      <c r="A1766" s="33" t="s">
        <v>14</v>
      </c>
      <c r="B1766" s="33">
        <v>1185732</v>
      </c>
      <c r="C1766" s="34">
        <v>44387</v>
      </c>
      <c r="D1766" s="33" t="s">
        <v>33</v>
      </c>
      <c r="E1766" s="33" t="s">
        <v>73</v>
      </c>
      <c r="F1766" s="33" t="s">
        <v>74</v>
      </c>
      <c r="G1766" s="33" t="s">
        <v>17</v>
      </c>
      <c r="H1766" s="35">
        <v>0.35000000000000003</v>
      </c>
      <c r="I1766" s="36">
        <v>8000</v>
      </c>
      <c r="J1766" s="37">
        <f t="shared" si="12"/>
        <v>2800.0000000000005</v>
      </c>
      <c r="K1766" s="37">
        <f t="shared" si="13"/>
        <v>1120.0000000000002</v>
      </c>
      <c r="L1766" s="38">
        <v>0.4</v>
      </c>
      <c r="N1766" s="44"/>
      <c r="O1766" s="42"/>
      <c r="P1766" s="39"/>
      <c r="Q1766" s="41"/>
    </row>
    <row r="1767" spans="1:17" ht="15.75" customHeight="1">
      <c r="A1767" s="33" t="s">
        <v>14</v>
      </c>
      <c r="B1767" s="33">
        <v>1185732</v>
      </c>
      <c r="C1767" s="34">
        <v>44387</v>
      </c>
      <c r="D1767" s="33" t="s">
        <v>33</v>
      </c>
      <c r="E1767" s="33" t="s">
        <v>73</v>
      </c>
      <c r="F1767" s="33" t="s">
        <v>74</v>
      </c>
      <c r="G1767" s="33" t="s">
        <v>18</v>
      </c>
      <c r="H1767" s="35">
        <v>0.3000000000000001</v>
      </c>
      <c r="I1767" s="36">
        <v>5500</v>
      </c>
      <c r="J1767" s="37">
        <f t="shared" si="12"/>
        <v>1650.0000000000005</v>
      </c>
      <c r="K1767" s="37">
        <f t="shared" si="13"/>
        <v>577.50000000000011</v>
      </c>
      <c r="L1767" s="38">
        <v>0.35</v>
      </c>
      <c r="N1767" s="44"/>
      <c r="O1767" s="42"/>
      <c r="P1767" s="39"/>
      <c r="Q1767" s="41"/>
    </row>
    <row r="1768" spans="1:17" ht="15.75" customHeight="1">
      <c r="A1768" s="33" t="s">
        <v>14</v>
      </c>
      <c r="B1768" s="33">
        <v>1185732</v>
      </c>
      <c r="C1768" s="34">
        <v>44387</v>
      </c>
      <c r="D1768" s="33" t="s">
        <v>33</v>
      </c>
      <c r="E1768" s="33" t="s">
        <v>73</v>
      </c>
      <c r="F1768" s="33" t="s">
        <v>74</v>
      </c>
      <c r="G1768" s="33" t="s">
        <v>19</v>
      </c>
      <c r="H1768" s="35">
        <v>0.25000000000000006</v>
      </c>
      <c r="I1768" s="36">
        <v>4750</v>
      </c>
      <c r="J1768" s="37">
        <f t="shared" si="12"/>
        <v>1187.5000000000002</v>
      </c>
      <c r="K1768" s="37">
        <f t="shared" si="13"/>
        <v>415.62500000000006</v>
      </c>
      <c r="L1768" s="38">
        <v>0.35</v>
      </c>
      <c r="N1768" s="44"/>
      <c r="O1768" s="42"/>
      <c r="P1768" s="39"/>
      <c r="Q1768" s="41"/>
    </row>
    <row r="1769" spans="1:17" ht="15.75" customHeight="1">
      <c r="A1769" s="33" t="s">
        <v>14</v>
      </c>
      <c r="B1769" s="33">
        <v>1185732</v>
      </c>
      <c r="C1769" s="34">
        <v>44387</v>
      </c>
      <c r="D1769" s="33" t="s">
        <v>33</v>
      </c>
      <c r="E1769" s="33" t="s">
        <v>73</v>
      </c>
      <c r="F1769" s="33" t="s">
        <v>74</v>
      </c>
      <c r="G1769" s="33" t="s">
        <v>20</v>
      </c>
      <c r="H1769" s="35">
        <v>0.25000000000000006</v>
      </c>
      <c r="I1769" s="36">
        <v>4250</v>
      </c>
      <c r="J1769" s="37">
        <f t="shared" si="12"/>
        <v>1062.5000000000002</v>
      </c>
      <c r="K1769" s="37">
        <f t="shared" si="13"/>
        <v>425.00000000000011</v>
      </c>
      <c r="L1769" s="38">
        <v>0.4</v>
      </c>
      <c r="N1769" s="44"/>
      <c r="O1769" s="42"/>
      <c r="P1769" s="39"/>
      <c r="Q1769" s="41"/>
    </row>
    <row r="1770" spans="1:17" ht="15.75" customHeight="1">
      <c r="A1770" s="33" t="s">
        <v>14</v>
      </c>
      <c r="B1770" s="33">
        <v>1185732</v>
      </c>
      <c r="C1770" s="34">
        <v>44387</v>
      </c>
      <c r="D1770" s="33" t="s">
        <v>33</v>
      </c>
      <c r="E1770" s="33" t="s">
        <v>73</v>
      </c>
      <c r="F1770" s="33" t="s">
        <v>74</v>
      </c>
      <c r="G1770" s="33" t="s">
        <v>21</v>
      </c>
      <c r="H1770" s="35">
        <v>0.35000000000000003</v>
      </c>
      <c r="I1770" s="36">
        <v>4250</v>
      </c>
      <c r="J1770" s="37">
        <f t="shared" si="12"/>
        <v>1487.5000000000002</v>
      </c>
      <c r="K1770" s="37">
        <f t="shared" si="13"/>
        <v>520.625</v>
      </c>
      <c r="L1770" s="38">
        <v>0.35</v>
      </c>
      <c r="N1770" s="44"/>
      <c r="O1770" s="42"/>
      <c r="P1770" s="39"/>
      <c r="Q1770" s="41"/>
    </row>
    <row r="1771" spans="1:17" ht="15.75" customHeight="1">
      <c r="A1771" s="33" t="s">
        <v>14</v>
      </c>
      <c r="B1771" s="33">
        <v>1185732</v>
      </c>
      <c r="C1771" s="34">
        <v>44387</v>
      </c>
      <c r="D1771" s="33" t="s">
        <v>33</v>
      </c>
      <c r="E1771" s="33" t="s">
        <v>73</v>
      </c>
      <c r="F1771" s="33" t="s">
        <v>74</v>
      </c>
      <c r="G1771" s="33" t="s">
        <v>22</v>
      </c>
      <c r="H1771" s="35">
        <v>0.4</v>
      </c>
      <c r="I1771" s="36">
        <v>6000</v>
      </c>
      <c r="J1771" s="37">
        <f t="shared" si="12"/>
        <v>2400</v>
      </c>
      <c r="K1771" s="37">
        <f t="shared" si="13"/>
        <v>1200</v>
      </c>
      <c r="L1771" s="38">
        <v>0.5</v>
      </c>
      <c r="N1771" s="44"/>
      <c r="O1771" s="42"/>
      <c r="P1771" s="39"/>
      <c r="Q1771" s="41"/>
    </row>
    <row r="1772" spans="1:17" ht="15.75" customHeight="1">
      <c r="A1772" s="33" t="s">
        <v>14</v>
      </c>
      <c r="B1772" s="33">
        <v>1185732</v>
      </c>
      <c r="C1772" s="34">
        <v>44419</v>
      </c>
      <c r="D1772" s="33" t="s">
        <v>33</v>
      </c>
      <c r="E1772" s="33" t="s">
        <v>73</v>
      </c>
      <c r="F1772" s="33" t="s">
        <v>74</v>
      </c>
      <c r="G1772" s="33" t="s">
        <v>17</v>
      </c>
      <c r="H1772" s="35">
        <v>0.35000000000000003</v>
      </c>
      <c r="I1772" s="36">
        <v>7500</v>
      </c>
      <c r="J1772" s="37">
        <f t="shared" si="12"/>
        <v>2625.0000000000005</v>
      </c>
      <c r="K1772" s="37">
        <f t="shared" si="13"/>
        <v>1050.0000000000002</v>
      </c>
      <c r="L1772" s="38">
        <v>0.4</v>
      </c>
      <c r="N1772" s="44"/>
      <c r="O1772" s="42"/>
      <c r="P1772" s="39"/>
      <c r="Q1772" s="41"/>
    </row>
    <row r="1773" spans="1:17" ht="15.75" customHeight="1">
      <c r="A1773" s="33" t="s">
        <v>14</v>
      </c>
      <c r="B1773" s="33">
        <v>1185732</v>
      </c>
      <c r="C1773" s="34">
        <v>44419</v>
      </c>
      <c r="D1773" s="33" t="s">
        <v>33</v>
      </c>
      <c r="E1773" s="33" t="s">
        <v>73</v>
      </c>
      <c r="F1773" s="33" t="s">
        <v>74</v>
      </c>
      <c r="G1773" s="33" t="s">
        <v>18</v>
      </c>
      <c r="H1773" s="35">
        <v>0.35000000000000009</v>
      </c>
      <c r="I1773" s="36">
        <v>5250</v>
      </c>
      <c r="J1773" s="37">
        <f t="shared" si="12"/>
        <v>1837.5000000000005</v>
      </c>
      <c r="K1773" s="37">
        <f t="shared" si="13"/>
        <v>643.12500000000011</v>
      </c>
      <c r="L1773" s="38">
        <v>0.35</v>
      </c>
      <c r="N1773" s="44"/>
      <c r="O1773" s="42"/>
      <c r="P1773" s="39"/>
      <c r="Q1773" s="41"/>
    </row>
    <row r="1774" spans="1:17" ht="15.75" customHeight="1">
      <c r="A1774" s="33" t="s">
        <v>14</v>
      </c>
      <c r="B1774" s="33">
        <v>1185732</v>
      </c>
      <c r="C1774" s="34">
        <v>44419</v>
      </c>
      <c r="D1774" s="33" t="s">
        <v>33</v>
      </c>
      <c r="E1774" s="33" t="s">
        <v>73</v>
      </c>
      <c r="F1774" s="33" t="s">
        <v>74</v>
      </c>
      <c r="G1774" s="33" t="s">
        <v>19</v>
      </c>
      <c r="H1774" s="35">
        <v>0.30000000000000004</v>
      </c>
      <c r="I1774" s="36">
        <v>4500</v>
      </c>
      <c r="J1774" s="37">
        <f t="shared" si="12"/>
        <v>1350.0000000000002</v>
      </c>
      <c r="K1774" s="37">
        <f t="shared" si="13"/>
        <v>472.50000000000006</v>
      </c>
      <c r="L1774" s="38">
        <v>0.35</v>
      </c>
      <c r="N1774" s="44"/>
      <c r="O1774" s="42"/>
      <c r="P1774" s="39"/>
      <c r="Q1774" s="41"/>
    </row>
    <row r="1775" spans="1:17" ht="15.75" customHeight="1">
      <c r="A1775" s="33" t="s">
        <v>14</v>
      </c>
      <c r="B1775" s="33">
        <v>1185732</v>
      </c>
      <c r="C1775" s="34">
        <v>44419</v>
      </c>
      <c r="D1775" s="33" t="s">
        <v>33</v>
      </c>
      <c r="E1775" s="33" t="s">
        <v>73</v>
      </c>
      <c r="F1775" s="33" t="s">
        <v>74</v>
      </c>
      <c r="G1775" s="33" t="s">
        <v>20</v>
      </c>
      <c r="H1775" s="35">
        <v>0.20000000000000007</v>
      </c>
      <c r="I1775" s="36">
        <v>3750</v>
      </c>
      <c r="J1775" s="37">
        <f t="shared" si="12"/>
        <v>750.00000000000023</v>
      </c>
      <c r="K1775" s="37">
        <f t="shared" si="13"/>
        <v>300.00000000000011</v>
      </c>
      <c r="L1775" s="38">
        <v>0.4</v>
      </c>
      <c r="N1775" s="44"/>
      <c r="O1775" s="42"/>
      <c r="P1775" s="39"/>
      <c r="Q1775" s="41"/>
    </row>
    <row r="1776" spans="1:17" ht="15.75" customHeight="1">
      <c r="A1776" s="33" t="s">
        <v>14</v>
      </c>
      <c r="B1776" s="33">
        <v>1185732</v>
      </c>
      <c r="C1776" s="34">
        <v>44419</v>
      </c>
      <c r="D1776" s="33" t="s">
        <v>33</v>
      </c>
      <c r="E1776" s="33" t="s">
        <v>73</v>
      </c>
      <c r="F1776" s="33" t="s">
        <v>74</v>
      </c>
      <c r="G1776" s="33" t="s">
        <v>21</v>
      </c>
      <c r="H1776" s="35">
        <v>0.30000000000000004</v>
      </c>
      <c r="I1776" s="36">
        <v>3500</v>
      </c>
      <c r="J1776" s="37">
        <f t="shared" si="12"/>
        <v>1050.0000000000002</v>
      </c>
      <c r="K1776" s="37">
        <f t="shared" si="13"/>
        <v>367.50000000000006</v>
      </c>
      <c r="L1776" s="38">
        <v>0.35</v>
      </c>
      <c r="N1776" s="44"/>
      <c r="O1776" s="42"/>
      <c r="P1776" s="39"/>
      <c r="Q1776" s="41"/>
    </row>
    <row r="1777" spans="1:17" ht="15.75" customHeight="1">
      <c r="A1777" s="33" t="s">
        <v>14</v>
      </c>
      <c r="B1777" s="33">
        <v>1185732</v>
      </c>
      <c r="C1777" s="34">
        <v>44419</v>
      </c>
      <c r="D1777" s="33" t="s">
        <v>33</v>
      </c>
      <c r="E1777" s="33" t="s">
        <v>73</v>
      </c>
      <c r="F1777" s="33" t="s">
        <v>74</v>
      </c>
      <c r="G1777" s="33" t="s">
        <v>22</v>
      </c>
      <c r="H1777" s="35">
        <v>0.35000000000000003</v>
      </c>
      <c r="I1777" s="36">
        <v>5250</v>
      </c>
      <c r="J1777" s="37">
        <f t="shared" si="12"/>
        <v>1837.5000000000002</v>
      </c>
      <c r="K1777" s="37">
        <f t="shared" si="13"/>
        <v>918.75000000000011</v>
      </c>
      <c r="L1777" s="38">
        <v>0.5</v>
      </c>
      <c r="N1777" s="44"/>
      <c r="O1777" s="42"/>
      <c r="P1777" s="39"/>
      <c r="Q1777" s="41"/>
    </row>
    <row r="1778" spans="1:17" ht="15.75" customHeight="1">
      <c r="A1778" s="33" t="s">
        <v>14</v>
      </c>
      <c r="B1778" s="33">
        <v>1185732</v>
      </c>
      <c r="C1778" s="34">
        <v>44451</v>
      </c>
      <c r="D1778" s="33" t="s">
        <v>33</v>
      </c>
      <c r="E1778" s="33" t="s">
        <v>73</v>
      </c>
      <c r="F1778" s="33" t="s">
        <v>74</v>
      </c>
      <c r="G1778" s="33" t="s">
        <v>17</v>
      </c>
      <c r="H1778" s="35">
        <v>0.30000000000000004</v>
      </c>
      <c r="I1778" s="36">
        <v>6500</v>
      </c>
      <c r="J1778" s="37">
        <f t="shared" si="12"/>
        <v>1950.0000000000002</v>
      </c>
      <c r="K1778" s="37">
        <f t="shared" si="13"/>
        <v>780.00000000000011</v>
      </c>
      <c r="L1778" s="38">
        <v>0.4</v>
      </c>
      <c r="N1778" s="44"/>
      <c r="O1778" s="42"/>
      <c r="P1778" s="39"/>
      <c r="Q1778" s="41"/>
    </row>
    <row r="1779" spans="1:17" ht="15.75" customHeight="1">
      <c r="A1779" s="33" t="s">
        <v>14</v>
      </c>
      <c r="B1779" s="33">
        <v>1185732</v>
      </c>
      <c r="C1779" s="34">
        <v>44451</v>
      </c>
      <c r="D1779" s="33" t="s">
        <v>33</v>
      </c>
      <c r="E1779" s="33" t="s">
        <v>73</v>
      </c>
      <c r="F1779" s="33" t="s">
        <v>74</v>
      </c>
      <c r="G1779" s="33" t="s">
        <v>18</v>
      </c>
      <c r="H1779" s="35">
        <v>0.25000000000000011</v>
      </c>
      <c r="I1779" s="36">
        <v>4500</v>
      </c>
      <c r="J1779" s="37">
        <f t="shared" si="12"/>
        <v>1125.0000000000005</v>
      </c>
      <c r="K1779" s="37">
        <f t="shared" si="13"/>
        <v>393.75000000000011</v>
      </c>
      <c r="L1779" s="38">
        <v>0.35</v>
      </c>
      <c r="N1779" s="44"/>
      <c r="O1779" s="42"/>
      <c r="P1779" s="39"/>
      <c r="Q1779" s="41"/>
    </row>
    <row r="1780" spans="1:17" ht="15.75" customHeight="1">
      <c r="A1780" s="33" t="s">
        <v>14</v>
      </c>
      <c r="B1780" s="33">
        <v>1185732</v>
      </c>
      <c r="C1780" s="34">
        <v>44451</v>
      </c>
      <c r="D1780" s="33" t="s">
        <v>33</v>
      </c>
      <c r="E1780" s="33" t="s">
        <v>73</v>
      </c>
      <c r="F1780" s="33" t="s">
        <v>74</v>
      </c>
      <c r="G1780" s="33" t="s">
        <v>19</v>
      </c>
      <c r="H1780" s="35">
        <v>0.10000000000000002</v>
      </c>
      <c r="I1780" s="36">
        <v>3500</v>
      </c>
      <c r="J1780" s="37">
        <f t="shared" si="12"/>
        <v>350.00000000000006</v>
      </c>
      <c r="K1780" s="37">
        <f t="shared" si="13"/>
        <v>122.50000000000001</v>
      </c>
      <c r="L1780" s="38">
        <v>0.35</v>
      </c>
      <c r="N1780" s="44"/>
      <c r="O1780" s="42"/>
      <c r="P1780" s="39"/>
      <c r="Q1780" s="41"/>
    </row>
    <row r="1781" spans="1:17" ht="15.75" customHeight="1">
      <c r="A1781" s="33" t="s">
        <v>14</v>
      </c>
      <c r="B1781" s="33">
        <v>1185732</v>
      </c>
      <c r="C1781" s="34">
        <v>44451</v>
      </c>
      <c r="D1781" s="33" t="s">
        <v>33</v>
      </c>
      <c r="E1781" s="33" t="s">
        <v>73</v>
      </c>
      <c r="F1781" s="33" t="s">
        <v>74</v>
      </c>
      <c r="G1781" s="33" t="s">
        <v>20</v>
      </c>
      <c r="H1781" s="35">
        <v>0.10000000000000002</v>
      </c>
      <c r="I1781" s="36">
        <v>3250</v>
      </c>
      <c r="J1781" s="37">
        <f t="shared" si="12"/>
        <v>325.00000000000006</v>
      </c>
      <c r="K1781" s="37">
        <f t="shared" si="13"/>
        <v>130.00000000000003</v>
      </c>
      <c r="L1781" s="38">
        <v>0.4</v>
      </c>
      <c r="N1781" s="44"/>
      <c r="O1781" s="42"/>
      <c r="P1781" s="39"/>
      <c r="Q1781" s="41"/>
    </row>
    <row r="1782" spans="1:17" ht="15.75" customHeight="1">
      <c r="A1782" s="33" t="s">
        <v>14</v>
      </c>
      <c r="B1782" s="33">
        <v>1185732</v>
      </c>
      <c r="C1782" s="34">
        <v>44451</v>
      </c>
      <c r="D1782" s="33" t="s">
        <v>33</v>
      </c>
      <c r="E1782" s="33" t="s">
        <v>73</v>
      </c>
      <c r="F1782" s="33" t="s">
        <v>74</v>
      </c>
      <c r="G1782" s="33" t="s">
        <v>21</v>
      </c>
      <c r="H1782" s="35">
        <v>0.2</v>
      </c>
      <c r="I1782" s="36">
        <v>3250</v>
      </c>
      <c r="J1782" s="37">
        <f t="shared" si="12"/>
        <v>650</v>
      </c>
      <c r="K1782" s="37">
        <f t="shared" si="13"/>
        <v>227.49999999999997</v>
      </c>
      <c r="L1782" s="38">
        <v>0.35</v>
      </c>
      <c r="N1782" s="44"/>
      <c r="O1782" s="42"/>
      <c r="P1782" s="39"/>
      <c r="Q1782" s="41"/>
    </row>
    <row r="1783" spans="1:17" ht="15.75" customHeight="1">
      <c r="A1783" s="33" t="s">
        <v>14</v>
      </c>
      <c r="B1783" s="33">
        <v>1185732</v>
      </c>
      <c r="C1783" s="34">
        <v>44451</v>
      </c>
      <c r="D1783" s="33" t="s">
        <v>33</v>
      </c>
      <c r="E1783" s="33" t="s">
        <v>73</v>
      </c>
      <c r="F1783" s="33" t="s">
        <v>74</v>
      </c>
      <c r="G1783" s="33" t="s">
        <v>22</v>
      </c>
      <c r="H1783" s="35">
        <v>0.25000000000000006</v>
      </c>
      <c r="I1783" s="36">
        <v>4000</v>
      </c>
      <c r="J1783" s="37">
        <f t="shared" si="12"/>
        <v>1000.0000000000002</v>
      </c>
      <c r="K1783" s="37">
        <f t="shared" si="13"/>
        <v>500.00000000000011</v>
      </c>
      <c r="L1783" s="38">
        <v>0.5</v>
      </c>
      <c r="N1783" s="44"/>
      <c r="O1783" s="42"/>
      <c r="P1783" s="39"/>
      <c r="Q1783" s="41"/>
    </row>
    <row r="1784" spans="1:17" ht="15.75" customHeight="1">
      <c r="A1784" s="33" t="s">
        <v>14</v>
      </c>
      <c r="B1784" s="33">
        <v>1185732</v>
      </c>
      <c r="C1784" s="34">
        <v>44480</v>
      </c>
      <c r="D1784" s="33" t="s">
        <v>33</v>
      </c>
      <c r="E1784" s="33" t="s">
        <v>73</v>
      </c>
      <c r="F1784" s="33" t="s">
        <v>74</v>
      </c>
      <c r="G1784" s="33" t="s">
        <v>17</v>
      </c>
      <c r="H1784" s="35">
        <v>0.3</v>
      </c>
      <c r="I1784" s="36">
        <v>5750</v>
      </c>
      <c r="J1784" s="37">
        <f t="shared" si="12"/>
        <v>1725</v>
      </c>
      <c r="K1784" s="37">
        <f t="shared" si="13"/>
        <v>690</v>
      </c>
      <c r="L1784" s="38">
        <v>0.4</v>
      </c>
      <c r="N1784" s="44"/>
      <c r="O1784" s="42"/>
      <c r="P1784" s="39"/>
      <c r="Q1784" s="41"/>
    </row>
    <row r="1785" spans="1:17" ht="15.75" customHeight="1">
      <c r="A1785" s="33" t="s">
        <v>14</v>
      </c>
      <c r="B1785" s="33">
        <v>1185732</v>
      </c>
      <c r="C1785" s="34">
        <v>44480</v>
      </c>
      <c r="D1785" s="33" t="s">
        <v>33</v>
      </c>
      <c r="E1785" s="33" t="s">
        <v>73</v>
      </c>
      <c r="F1785" s="33" t="s">
        <v>74</v>
      </c>
      <c r="G1785" s="33" t="s">
        <v>18</v>
      </c>
      <c r="H1785" s="35">
        <v>0.2</v>
      </c>
      <c r="I1785" s="36">
        <v>4000</v>
      </c>
      <c r="J1785" s="37">
        <f t="shared" si="12"/>
        <v>800</v>
      </c>
      <c r="K1785" s="37">
        <f t="shared" si="13"/>
        <v>280</v>
      </c>
      <c r="L1785" s="38">
        <v>0.35</v>
      </c>
      <c r="N1785" s="44"/>
      <c r="O1785" s="42"/>
      <c r="P1785" s="39"/>
      <c r="Q1785" s="41"/>
    </row>
    <row r="1786" spans="1:17" ht="15.75" customHeight="1">
      <c r="A1786" s="33" t="s">
        <v>14</v>
      </c>
      <c r="B1786" s="33">
        <v>1185732</v>
      </c>
      <c r="C1786" s="34">
        <v>44480</v>
      </c>
      <c r="D1786" s="33" t="s">
        <v>33</v>
      </c>
      <c r="E1786" s="33" t="s">
        <v>73</v>
      </c>
      <c r="F1786" s="33" t="s">
        <v>74</v>
      </c>
      <c r="G1786" s="33" t="s">
        <v>19</v>
      </c>
      <c r="H1786" s="35">
        <v>0.2</v>
      </c>
      <c r="I1786" s="36">
        <v>3000</v>
      </c>
      <c r="J1786" s="37">
        <f t="shared" si="12"/>
        <v>600</v>
      </c>
      <c r="K1786" s="37">
        <f t="shared" si="13"/>
        <v>210</v>
      </c>
      <c r="L1786" s="38">
        <v>0.35</v>
      </c>
      <c r="N1786" s="44"/>
      <c r="O1786" s="42"/>
      <c r="P1786" s="39"/>
      <c r="Q1786" s="41"/>
    </row>
    <row r="1787" spans="1:17" ht="15.75" customHeight="1">
      <c r="A1787" s="33" t="s">
        <v>14</v>
      </c>
      <c r="B1787" s="33">
        <v>1185732</v>
      </c>
      <c r="C1787" s="34">
        <v>44480</v>
      </c>
      <c r="D1787" s="33" t="s">
        <v>33</v>
      </c>
      <c r="E1787" s="33" t="s">
        <v>73</v>
      </c>
      <c r="F1787" s="33" t="s">
        <v>74</v>
      </c>
      <c r="G1787" s="33" t="s">
        <v>20</v>
      </c>
      <c r="H1787" s="35">
        <v>0.2</v>
      </c>
      <c r="I1787" s="36">
        <v>2750</v>
      </c>
      <c r="J1787" s="37">
        <f t="shared" ref="J1787:J2041" si="14">H1787*I1787</f>
        <v>550</v>
      </c>
      <c r="K1787" s="37">
        <f t="shared" ref="K1787:K2041" si="15">J1787*L1787</f>
        <v>220</v>
      </c>
      <c r="L1787" s="38">
        <v>0.4</v>
      </c>
      <c r="N1787" s="44"/>
      <c r="O1787" s="42"/>
      <c r="P1787" s="39"/>
      <c r="Q1787" s="41"/>
    </row>
    <row r="1788" spans="1:17" ht="15.75" customHeight="1">
      <c r="A1788" s="33" t="s">
        <v>14</v>
      </c>
      <c r="B1788" s="33">
        <v>1185732</v>
      </c>
      <c r="C1788" s="34">
        <v>44480</v>
      </c>
      <c r="D1788" s="33" t="s">
        <v>33</v>
      </c>
      <c r="E1788" s="33" t="s">
        <v>73</v>
      </c>
      <c r="F1788" s="33" t="s">
        <v>74</v>
      </c>
      <c r="G1788" s="33" t="s">
        <v>21</v>
      </c>
      <c r="H1788" s="35">
        <v>0.3</v>
      </c>
      <c r="I1788" s="36">
        <v>2750</v>
      </c>
      <c r="J1788" s="37">
        <f t="shared" si="14"/>
        <v>825</v>
      </c>
      <c r="K1788" s="37">
        <f t="shared" si="15"/>
        <v>288.75</v>
      </c>
      <c r="L1788" s="38">
        <v>0.35</v>
      </c>
      <c r="N1788" s="44"/>
      <c r="O1788" s="42"/>
      <c r="P1788" s="39"/>
      <c r="Q1788" s="41"/>
    </row>
    <row r="1789" spans="1:17" ht="15.75" customHeight="1">
      <c r="A1789" s="33" t="s">
        <v>14</v>
      </c>
      <c r="B1789" s="33">
        <v>1185732</v>
      </c>
      <c r="C1789" s="34">
        <v>44480</v>
      </c>
      <c r="D1789" s="33" t="s">
        <v>33</v>
      </c>
      <c r="E1789" s="33" t="s">
        <v>73</v>
      </c>
      <c r="F1789" s="33" t="s">
        <v>74</v>
      </c>
      <c r="G1789" s="33" t="s">
        <v>22</v>
      </c>
      <c r="H1789" s="35">
        <v>0.34999999999999992</v>
      </c>
      <c r="I1789" s="36">
        <v>4000</v>
      </c>
      <c r="J1789" s="37">
        <f t="shared" si="14"/>
        <v>1399.9999999999998</v>
      </c>
      <c r="K1789" s="37">
        <f t="shared" si="15"/>
        <v>699.99999999999989</v>
      </c>
      <c r="L1789" s="38">
        <v>0.5</v>
      </c>
      <c r="N1789" s="44"/>
      <c r="O1789" s="42"/>
      <c r="P1789" s="39"/>
      <c r="Q1789" s="41"/>
    </row>
    <row r="1790" spans="1:17" ht="15.75" customHeight="1">
      <c r="A1790" s="33" t="s">
        <v>14</v>
      </c>
      <c r="B1790" s="33">
        <v>1185732</v>
      </c>
      <c r="C1790" s="34">
        <v>44511</v>
      </c>
      <c r="D1790" s="33" t="s">
        <v>33</v>
      </c>
      <c r="E1790" s="33" t="s">
        <v>73</v>
      </c>
      <c r="F1790" s="33" t="s">
        <v>74</v>
      </c>
      <c r="G1790" s="33" t="s">
        <v>17</v>
      </c>
      <c r="H1790" s="35">
        <v>0.30000000000000004</v>
      </c>
      <c r="I1790" s="36">
        <v>5500</v>
      </c>
      <c r="J1790" s="37">
        <f t="shared" si="14"/>
        <v>1650.0000000000002</v>
      </c>
      <c r="K1790" s="37">
        <f t="shared" si="15"/>
        <v>660.00000000000011</v>
      </c>
      <c r="L1790" s="38">
        <v>0.4</v>
      </c>
      <c r="N1790" s="44"/>
      <c r="O1790" s="42"/>
      <c r="P1790" s="39"/>
      <c r="Q1790" s="41"/>
    </row>
    <row r="1791" spans="1:17" ht="15.75" customHeight="1">
      <c r="A1791" s="33" t="s">
        <v>14</v>
      </c>
      <c r="B1791" s="33">
        <v>1185732</v>
      </c>
      <c r="C1791" s="34">
        <v>44511</v>
      </c>
      <c r="D1791" s="33" t="s">
        <v>33</v>
      </c>
      <c r="E1791" s="33" t="s">
        <v>73</v>
      </c>
      <c r="F1791" s="33" t="s">
        <v>74</v>
      </c>
      <c r="G1791" s="33" t="s">
        <v>18</v>
      </c>
      <c r="H1791" s="35">
        <v>0.20000000000000007</v>
      </c>
      <c r="I1791" s="36">
        <v>4000</v>
      </c>
      <c r="J1791" s="37">
        <f t="shared" si="14"/>
        <v>800.00000000000023</v>
      </c>
      <c r="K1791" s="37">
        <f t="shared" si="15"/>
        <v>280.00000000000006</v>
      </c>
      <c r="L1791" s="38">
        <v>0.35</v>
      </c>
      <c r="N1791" s="44"/>
      <c r="O1791" s="42"/>
      <c r="P1791" s="39"/>
      <c r="Q1791" s="41"/>
    </row>
    <row r="1792" spans="1:17" ht="15.75" customHeight="1">
      <c r="A1792" s="33" t="s">
        <v>14</v>
      </c>
      <c r="B1792" s="33">
        <v>1185732</v>
      </c>
      <c r="C1792" s="34">
        <v>44511</v>
      </c>
      <c r="D1792" s="33" t="s">
        <v>33</v>
      </c>
      <c r="E1792" s="33" t="s">
        <v>73</v>
      </c>
      <c r="F1792" s="33" t="s">
        <v>74</v>
      </c>
      <c r="G1792" s="33" t="s">
        <v>19</v>
      </c>
      <c r="H1792" s="35">
        <v>0.20000000000000007</v>
      </c>
      <c r="I1792" s="36">
        <v>3450</v>
      </c>
      <c r="J1792" s="37">
        <f t="shared" si="14"/>
        <v>690.00000000000023</v>
      </c>
      <c r="K1792" s="37">
        <f t="shared" si="15"/>
        <v>241.50000000000006</v>
      </c>
      <c r="L1792" s="38">
        <v>0.35</v>
      </c>
      <c r="N1792" s="44"/>
      <c r="O1792" s="42"/>
      <c r="P1792" s="39"/>
      <c r="Q1792" s="41"/>
    </row>
    <row r="1793" spans="1:17" ht="15.75" customHeight="1">
      <c r="A1793" s="33" t="s">
        <v>14</v>
      </c>
      <c r="B1793" s="33">
        <v>1185732</v>
      </c>
      <c r="C1793" s="34">
        <v>44511</v>
      </c>
      <c r="D1793" s="33" t="s">
        <v>33</v>
      </c>
      <c r="E1793" s="33" t="s">
        <v>73</v>
      </c>
      <c r="F1793" s="33" t="s">
        <v>74</v>
      </c>
      <c r="G1793" s="33" t="s">
        <v>20</v>
      </c>
      <c r="H1793" s="35">
        <v>0.20000000000000007</v>
      </c>
      <c r="I1793" s="36">
        <v>3750</v>
      </c>
      <c r="J1793" s="37">
        <f t="shared" si="14"/>
        <v>750.00000000000023</v>
      </c>
      <c r="K1793" s="37">
        <f t="shared" si="15"/>
        <v>300.00000000000011</v>
      </c>
      <c r="L1793" s="38">
        <v>0.4</v>
      </c>
      <c r="N1793" s="44"/>
      <c r="O1793" s="42"/>
      <c r="P1793" s="39"/>
      <c r="Q1793" s="41"/>
    </row>
    <row r="1794" spans="1:17" ht="15.75" customHeight="1">
      <c r="A1794" s="33" t="s">
        <v>14</v>
      </c>
      <c r="B1794" s="33">
        <v>1185732</v>
      </c>
      <c r="C1794" s="34">
        <v>44511</v>
      </c>
      <c r="D1794" s="33" t="s">
        <v>33</v>
      </c>
      <c r="E1794" s="33" t="s">
        <v>73</v>
      </c>
      <c r="F1794" s="33" t="s">
        <v>74</v>
      </c>
      <c r="G1794" s="33" t="s">
        <v>21</v>
      </c>
      <c r="H1794" s="35">
        <v>0.39999999999999997</v>
      </c>
      <c r="I1794" s="36">
        <v>3500</v>
      </c>
      <c r="J1794" s="37">
        <f t="shared" si="14"/>
        <v>1399.9999999999998</v>
      </c>
      <c r="K1794" s="37">
        <f t="shared" si="15"/>
        <v>489.99999999999989</v>
      </c>
      <c r="L1794" s="38">
        <v>0.35</v>
      </c>
      <c r="N1794" s="44"/>
      <c r="O1794" s="42"/>
      <c r="P1794" s="39"/>
      <c r="Q1794" s="41"/>
    </row>
    <row r="1795" spans="1:17" ht="15.75" customHeight="1">
      <c r="A1795" s="33" t="s">
        <v>14</v>
      </c>
      <c r="B1795" s="33">
        <v>1185732</v>
      </c>
      <c r="C1795" s="34">
        <v>44511</v>
      </c>
      <c r="D1795" s="33" t="s">
        <v>33</v>
      </c>
      <c r="E1795" s="33" t="s">
        <v>73</v>
      </c>
      <c r="F1795" s="33" t="s">
        <v>74</v>
      </c>
      <c r="G1795" s="33" t="s">
        <v>22</v>
      </c>
      <c r="H1795" s="35">
        <v>0.44999999999999984</v>
      </c>
      <c r="I1795" s="36">
        <v>4500</v>
      </c>
      <c r="J1795" s="37">
        <f t="shared" si="14"/>
        <v>2024.9999999999993</v>
      </c>
      <c r="K1795" s="37">
        <f t="shared" si="15"/>
        <v>1012.4999999999997</v>
      </c>
      <c r="L1795" s="38">
        <v>0.5</v>
      </c>
      <c r="N1795" s="44"/>
      <c r="O1795" s="42"/>
      <c r="P1795" s="39"/>
      <c r="Q1795" s="41"/>
    </row>
    <row r="1796" spans="1:17" ht="15.75" customHeight="1">
      <c r="A1796" s="33" t="s">
        <v>14</v>
      </c>
      <c r="B1796" s="33">
        <v>1185732</v>
      </c>
      <c r="C1796" s="34">
        <v>44540</v>
      </c>
      <c r="D1796" s="33" t="s">
        <v>33</v>
      </c>
      <c r="E1796" s="33" t="s">
        <v>73</v>
      </c>
      <c r="F1796" s="33" t="s">
        <v>74</v>
      </c>
      <c r="G1796" s="33" t="s">
        <v>17</v>
      </c>
      <c r="H1796" s="35">
        <v>0.39999999999999997</v>
      </c>
      <c r="I1796" s="36">
        <v>7000</v>
      </c>
      <c r="J1796" s="37">
        <f t="shared" si="14"/>
        <v>2799.9999999999995</v>
      </c>
      <c r="K1796" s="37">
        <f t="shared" si="15"/>
        <v>1119.9999999999998</v>
      </c>
      <c r="L1796" s="38">
        <v>0.4</v>
      </c>
      <c r="N1796" s="44"/>
      <c r="O1796" s="42"/>
      <c r="P1796" s="39"/>
      <c r="Q1796" s="41"/>
    </row>
    <row r="1797" spans="1:17" ht="15.75" customHeight="1">
      <c r="A1797" s="33" t="s">
        <v>14</v>
      </c>
      <c r="B1797" s="33">
        <v>1185732</v>
      </c>
      <c r="C1797" s="34">
        <v>44540</v>
      </c>
      <c r="D1797" s="33" t="s">
        <v>33</v>
      </c>
      <c r="E1797" s="33" t="s">
        <v>73</v>
      </c>
      <c r="F1797" s="33" t="s">
        <v>74</v>
      </c>
      <c r="G1797" s="33" t="s">
        <v>18</v>
      </c>
      <c r="H1797" s="35">
        <v>0.30000000000000004</v>
      </c>
      <c r="I1797" s="36">
        <v>5000</v>
      </c>
      <c r="J1797" s="37">
        <f t="shared" si="14"/>
        <v>1500.0000000000002</v>
      </c>
      <c r="K1797" s="37">
        <f t="shared" si="15"/>
        <v>525</v>
      </c>
      <c r="L1797" s="38">
        <v>0.35</v>
      </c>
      <c r="N1797" s="44"/>
      <c r="O1797" s="42"/>
      <c r="P1797" s="39"/>
      <c r="Q1797" s="41"/>
    </row>
    <row r="1798" spans="1:17" ht="15.75" customHeight="1">
      <c r="A1798" s="33" t="s">
        <v>14</v>
      </c>
      <c r="B1798" s="33">
        <v>1185732</v>
      </c>
      <c r="C1798" s="34">
        <v>44540</v>
      </c>
      <c r="D1798" s="33" t="s">
        <v>33</v>
      </c>
      <c r="E1798" s="33" t="s">
        <v>73</v>
      </c>
      <c r="F1798" s="33" t="s">
        <v>74</v>
      </c>
      <c r="G1798" s="33" t="s">
        <v>19</v>
      </c>
      <c r="H1798" s="35">
        <v>0.30000000000000004</v>
      </c>
      <c r="I1798" s="36">
        <v>4500</v>
      </c>
      <c r="J1798" s="37">
        <f t="shared" si="14"/>
        <v>1350.0000000000002</v>
      </c>
      <c r="K1798" s="37">
        <f t="shared" si="15"/>
        <v>472.50000000000006</v>
      </c>
      <c r="L1798" s="38">
        <v>0.35</v>
      </c>
      <c r="N1798" s="44"/>
      <c r="O1798" s="42"/>
      <c r="P1798" s="39"/>
      <c r="Q1798" s="41"/>
    </row>
    <row r="1799" spans="1:17" ht="15.75" customHeight="1">
      <c r="A1799" s="33" t="s">
        <v>14</v>
      </c>
      <c r="B1799" s="33">
        <v>1185732</v>
      </c>
      <c r="C1799" s="34">
        <v>44540</v>
      </c>
      <c r="D1799" s="33" t="s">
        <v>33</v>
      </c>
      <c r="E1799" s="33" t="s">
        <v>73</v>
      </c>
      <c r="F1799" s="33" t="s">
        <v>74</v>
      </c>
      <c r="G1799" s="33" t="s">
        <v>20</v>
      </c>
      <c r="H1799" s="35">
        <v>0.30000000000000004</v>
      </c>
      <c r="I1799" s="36">
        <v>4000</v>
      </c>
      <c r="J1799" s="37">
        <f t="shared" si="14"/>
        <v>1200.0000000000002</v>
      </c>
      <c r="K1799" s="37">
        <f t="shared" si="15"/>
        <v>480.00000000000011</v>
      </c>
      <c r="L1799" s="38">
        <v>0.4</v>
      </c>
      <c r="N1799" s="44"/>
      <c r="O1799" s="42"/>
      <c r="P1799" s="39"/>
      <c r="Q1799" s="41"/>
    </row>
    <row r="1800" spans="1:17" ht="15.75" customHeight="1">
      <c r="A1800" s="33" t="s">
        <v>14</v>
      </c>
      <c r="B1800" s="33">
        <v>1185732</v>
      </c>
      <c r="C1800" s="34">
        <v>44540</v>
      </c>
      <c r="D1800" s="33" t="s">
        <v>33</v>
      </c>
      <c r="E1800" s="33" t="s">
        <v>73</v>
      </c>
      <c r="F1800" s="33" t="s">
        <v>74</v>
      </c>
      <c r="G1800" s="33" t="s">
        <v>21</v>
      </c>
      <c r="H1800" s="35">
        <v>0.39999999999999997</v>
      </c>
      <c r="I1800" s="36">
        <v>4000</v>
      </c>
      <c r="J1800" s="37">
        <f t="shared" si="14"/>
        <v>1599.9999999999998</v>
      </c>
      <c r="K1800" s="37">
        <f t="shared" si="15"/>
        <v>559.99999999999989</v>
      </c>
      <c r="L1800" s="38">
        <v>0.35</v>
      </c>
      <c r="N1800" s="44"/>
      <c r="O1800" s="42"/>
      <c r="P1800" s="39"/>
      <c r="Q1800" s="41"/>
    </row>
    <row r="1801" spans="1:17" ht="15.75" customHeight="1">
      <c r="A1801" s="33" t="s">
        <v>14</v>
      </c>
      <c r="B1801" s="33">
        <v>1185732</v>
      </c>
      <c r="C1801" s="34">
        <v>44540</v>
      </c>
      <c r="D1801" s="33" t="s">
        <v>33</v>
      </c>
      <c r="E1801" s="33" t="s">
        <v>73</v>
      </c>
      <c r="F1801" s="33" t="s">
        <v>74</v>
      </c>
      <c r="G1801" s="33" t="s">
        <v>22</v>
      </c>
      <c r="H1801" s="35">
        <v>0.44999999999999984</v>
      </c>
      <c r="I1801" s="36">
        <v>5000</v>
      </c>
      <c r="J1801" s="37">
        <f t="shared" si="14"/>
        <v>2249.9999999999991</v>
      </c>
      <c r="K1801" s="37">
        <f t="shared" si="15"/>
        <v>1124.9999999999995</v>
      </c>
      <c r="L1801" s="38">
        <v>0.5</v>
      </c>
      <c r="N1801" s="44"/>
      <c r="O1801" s="42"/>
      <c r="P1801" s="39"/>
      <c r="Q1801" s="41"/>
    </row>
    <row r="1802" spans="1:17" ht="15.75" customHeight="1">
      <c r="A1802" s="33" t="s">
        <v>27</v>
      </c>
      <c r="B1802" s="33">
        <v>1128299</v>
      </c>
      <c r="C1802" s="34">
        <v>44220</v>
      </c>
      <c r="D1802" s="33" t="s">
        <v>28</v>
      </c>
      <c r="E1802" s="33" t="s">
        <v>75</v>
      </c>
      <c r="F1802" s="33" t="s">
        <v>76</v>
      </c>
      <c r="G1802" s="33" t="s">
        <v>17</v>
      </c>
      <c r="H1802" s="35">
        <v>0.30000000000000004</v>
      </c>
      <c r="I1802" s="36">
        <v>3500</v>
      </c>
      <c r="J1802" s="37">
        <f t="shared" si="14"/>
        <v>1050.0000000000002</v>
      </c>
      <c r="K1802" s="37">
        <f t="shared" si="15"/>
        <v>367.50000000000006</v>
      </c>
      <c r="L1802" s="38">
        <v>0.35</v>
      </c>
      <c r="N1802" s="44"/>
      <c r="O1802" s="42"/>
      <c r="P1802" s="39"/>
      <c r="Q1802" s="41"/>
    </row>
    <row r="1803" spans="1:17" ht="15.75" customHeight="1">
      <c r="A1803" s="33" t="s">
        <v>27</v>
      </c>
      <c r="B1803" s="33">
        <v>1128299</v>
      </c>
      <c r="C1803" s="34">
        <v>44220</v>
      </c>
      <c r="D1803" s="33" t="s">
        <v>28</v>
      </c>
      <c r="E1803" s="33" t="s">
        <v>75</v>
      </c>
      <c r="F1803" s="33" t="s">
        <v>76</v>
      </c>
      <c r="G1803" s="33" t="s">
        <v>18</v>
      </c>
      <c r="H1803" s="35">
        <v>0.4</v>
      </c>
      <c r="I1803" s="36">
        <v>3500</v>
      </c>
      <c r="J1803" s="37">
        <f t="shared" si="14"/>
        <v>1400</v>
      </c>
      <c r="K1803" s="37">
        <f t="shared" si="15"/>
        <v>489.99999999999994</v>
      </c>
      <c r="L1803" s="38">
        <v>0.35</v>
      </c>
      <c r="N1803" s="44"/>
      <c r="O1803" s="42"/>
      <c r="P1803" s="39"/>
      <c r="Q1803" s="41"/>
    </row>
    <row r="1804" spans="1:17" ht="15.75" customHeight="1">
      <c r="A1804" s="33" t="s">
        <v>27</v>
      </c>
      <c r="B1804" s="33">
        <v>1128299</v>
      </c>
      <c r="C1804" s="34">
        <v>44220</v>
      </c>
      <c r="D1804" s="33" t="s">
        <v>28</v>
      </c>
      <c r="E1804" s="33" t="s">
        <v>75</v>
      </c>
      <c r="F1804" s="33" t="s">
        <v>76</v>
      </c>
      <c r="G1804" s="33" t="s">
        <v>19</v>
      </c>
      <c r="H1804" s="35">
        <v>0.4</v>
      </c>
      <c r="I1804" s="36">
        <v>3500</v>
      </c>
      <c r="J1804" s="37">
        <f t="shared" si="14"/>
        <v>1400</v>
      </c>
      <c r="K1804" s="37">
        <f t="shared" si="15"/>
        <v>489.99999999999994</v>
      </c>
      <c r="L1804" s="38">
        <v>0.35</v>
      </c>
      <c r="N1804" s="44"/>
      <c r="O1804" s="42"/>
      <c r="P1804" s="39"/>
      <c r="Q1804" s="41"/>
    </row>
    <row r="1805" spans="1:17" ht="15.75" customHeight="1">
      <c r="A1805" s="33" t="s">
        <v>27</v>
      </c>
      <c r="B1805" s="33">
        <v>1128299</v>
      </c>
      <c r="C1805" s="34">
        <v>44220</v>
      </c>
      <c r="D1805" s="33" t="s">
        <v>28</v>
      </c>
      <c r="E1805" s="33" t="s">
        <v>75</v>
      </c>
      <c r="F1805" s="33" t="s">
        <v>76</v>
      </c>
      <c r="G1805" s="33" t="s">
        <v>20</v>
      </c>
      <c r="H1805" s="35">
        <v>0.4</v>
      </c>
      <c r="I1805" s="36">
        <v>2000</v>
      </c>
      <c r="J1805" s="37">
        <f t="shared" si="14"/>
        <v>800</v>
      </c>
      <c r="K1805" s="37">
        <f t="shared" si="15"/>
        <v>280</v>
      </c>
      <c r="L1805" s="38">
        <v>0.35</v>
      </c>
      <c r="N1805" s="44"/>
      <c r="O1805" s="42"/>
      <c r="P1805" s="39"/>
      <c r="Q1805" s="41"/>
    </row>
    <row r="1806" spans="1:17" ht="15.75" customHeight="1">
      <c r="A1806" s="33" t="s">
        <v>27</v>
      </c>
      <c r="B1806" s="33">
        <v>1128299</v>
      </c>
      <c r="C1806" s="34">
        <v>44220</v>
      </c>
      <c r="D1806" s="33" t="s">
        <v>28</v>
      </c>
      <c r="E1806" s="33" t="s">
        <v>75</v>
      </c>
      <c r="F1806" s="33" t="s">
        <v>76</v>
      </c>
      <c r="G1806" s="33" t="s">
        <v>21</v>
      </c>
      <c r="H1806" s="35">
        <v>0.45000000000000007</v>
      </c>
      <c r="I1806" s="36">
        <v>1500</v>
      </c>
      <c r="J1806" s="37">
        <f t="shared" si="14"/>
        <v>675.00000000000011</v>
      </c>
      <c r="K1806" s="37">
        <f t="shared" si="15"/>
        <v>270.00000000000006</v>
      </c>
      <c r="L1806" s="38">
        <v>0.4</v>
      </c>
      <c r="N1806" s="44"/>
      <c r="O1806" s="42"/>
      <c r="P1806" s="39"/>
      <c r="Q1806" s="41"/>
    </row>
    <row r="1807" spans="1:17" ht="15.75" customHeight="1">
      <c r="A1807" s="33" t="s">
        <v>27</v>
      </c>
      <c r="B1807" s="33">
        <v>1128299</v>
      </c>
      <c r="C1807" s="34">
        <v>44220</v>
      </c>
      <c r="D1807" s="33" t="s">
        <v>28</v>
      </c>
      <c r="E1807" s="33" t="s">
        <v>75</v>
      </c>
      <c r="F1807" s="33" t="s">
        <v>76</v>
      </c>
      <c r="G1807" s="33" t="s">
        <v>22</v>
      </c>
      <c r="H1807" s="35">
        <v>0.4</v>
      </c>
      <c r="I1807" s="36">
        <v>4000</v>
      </c>
      <c r="J1807" s="37">
        <f t="shared" si="14"/>
        <v>1600</v>
      </c>
      <c r="K1807" s="37">
        <f t="shared" si="15"/>
        <v>480</v>
      </c>
      <c r="L1807" s="38">
        <v>0.3</v>
      </c>
      <c r="N1807" s="44"/>
      <c r="O1807" s="42"/>
      <c r="P1807" s="39"/>
      <c r="Q1807" s="41"/>
    </row>
    <row r="1808" spans="1:17" ht="15.75" customHeight="1">
      <c r="A1808" s="33" t="s">
        <v>27</v>
      </c>
      <c r="B1808" s="33">
        <v>1128299</v>
      </c>
      <c r="C1808" s="34">
        <v>44251</v>
      </c>
      <c r="D1808" s="33" t="s">
        <v>28</v>
      </c>
      <c r="E1808" s="33" t="s">
        <v>75</v>
      </c>
      <c r="F1808" s="33" t="s">
        <v>76</v>
      </c>
      <c r="G1808" s="33" t="s">
        <v>17</v>
      </c>
      <c r="H1808" s="35">
        <v>0.30000000000000004</v>
      </c>
      <c r="I1808" s="36">
        <v>4500</v>
      </c>
      <c r="J1808" s="37">
        <f t="shared" si="14"/>
        <v>1350.0000000000002</v>
      </c>
      <c r="K1808" s="37">
        <f t="shared" si="15"/>
        <v>472.50000000000006</v>
      </c>
      <c r="L1808" s="38">
        <v>0.35</v>
      </c>
      <c r="N1808" s="44"/>
      <c r="O1808" s="42"/>
      <c r="P1808" s="39"/>
      <c r="Q1808" s="41"/>
    </row>
    <row r="1809" spans="1:17" ht="15.75" customHeight="1">
      <c r="A1809" s="33" t="s">
        <v>27</v>
      </c>
      <c r="B1809" s="33">
        <v>1128299</v>
      </c>
      <c r="C1809" s="34">
        <v>44251</v>
      </c>
      <c r="D1809" s="33" t="s">
        <v>28</v>
      </c>
      <c r="E1809" s="33" t="s">
        <v>75</v>
      </c>
      <c r="F1809" s="33" t="s">
        <v>76</v>
      </c>
      <c r="G1809" s="33" t="s">
        <v>18</v>
      </c>
      <c r="H1809" s="35">
        <v>0.4</v>
      </c>
      <c r="I1809" s="36">
        <v>3500</v>
      </c>
      <c r="J1809" s="37">
        <f t="shared" si="14"/>
        <v>1400</v>
      </c>
      <c r="K1809" s="37">
        <f t="shared" si="15"/>
        <v>489.99999999999994</v>
      </c>
      <c r="L1809" s="38">
        <v>0.35</v>
      </c>
      <c r="N1809" s="44"/>
      <c r="O1809" s="42"/>
      <c r="P1809" s="39"/>
      <c r="Q1809" s="41"/>
    </row>
    <row r="1810" spans="1:17" ht="15.75" customHeight="1">
      <c r="A1810" s="33" t="s">
        <v>27</v>
      </c>
      <c r="B1810" s="33">
        <v>1128299</v>
      </c>
      <c r="C1810" s="34">
        <v>44251</v>
      </c>
      <c r="D1810" s="33" t="s">
        <v>28</v>
      </c>
      <c r="E1810" s="33" t="s">
        <v>75</v>
      </c>
      <c r="F1810" s="33" t="s">
        <v>76</v>
      </c>
      <c r="G1810" s="33" t="s">
        <v>19</v>
      </c>
      <c r="H1810" s="35">
        <v>0.4</v>
      </c>
      <c r="I1810" s="36">
        <v>3500</v>
      </c>
      <c r="J1810" s="37">
        <f t="shared" si="14"/>
        <v>1400</v>
      </c>
      <c r="K1810" s="37">
        <f t="shared" si="15"/>
        <v>489.99999999999994</v>
      </c>
      <c r="L1810" s="38">
        <v>0.35</v>
      </c>
      <c r="N1810" s="44"/>
      <c r="O1810" s="42"/>
      <c r="P1810" s="39"/>
      <c r="Q1810" s="41"/>
    </row>
    <row r="1811" spans="1:17" ht="15.75" customHeight="1">
      <c r="A1811" s="33" t="s">
        <v>27</v>
      </c>
      <c r="B1811" s="33">
        <v>1128299</v>
      </c>
      <c r="C1811" s="34">
        <v>44251</v>
      </c>
      <c r="D1811" s="33" t="s">
        <v>28</v>
      </c>
      <c r="E1811" s="33" t="s">
        <v>75</v>
      </c>
      <c r="F1811" s="33" t="s">
        <v>76</v>
      </c>
      <c r="G1811" s="33" t="s">
        <v>20</v>
      </c>
      <c r="H1811" s="35">
        <v>0.4</v>
      </c>
      <c r="I1811" s="36">
        <v>2000</v>
      </c>
      <c r="J1811" s="37">
        <f t="shared" si="14"/>
        <v>800</v>
      </c>
      <c r="K1811" s="37">
        <f t="shared" si="15"/>
        <v>280</v>
      </c>
      <c r="L1811" s="38">
        <v>0.35</v>
      </c>
      <c r="N1811" s="44"/>
      <c r="O1811" s="42"/>
      <c r="P1811" s="39"/>
      <c r="Q1811" s="41"/>
    </row>
    <row r="1812" spans="1:17" ht="15.75" customHeight="1">
      <c r="A1812" s="33" t="s">
        <v>27</v>
      </c>
      <c r="B1812" s="33">
        <v>1128299</v>
      </c>
      <c r="C1812" s="34">
        <v>44251</v>
      </c>
      <c r="D1812" s="33" t="s">
        <v>28</v>
      </c>
      <c r="E1812" s="33" t="s">
        <v>75</v>
      </c>
      <c r="F1812" s="33" t="s">
        <v>76</v>
      </c>
      <c r="G1812" s="33" t="s">
        <v>21</v>
      </c>
      <c r="H1812" s="35">
        <v>0.45000000000000007</v>
      </c>
      <c r="I1812" s="36">
        <v>1250</v>
      </c>
      <c r="J1812" s="37">
        <f t="shared" si="14"/>
        <v>562.50000000000011</v>
      </c>
      <c r="K1812" s="37">
        <f t="shared" si="15"/>
        <v>225.00000000000006</v>
      </c>
      <c r="L1812" s="38">
        <v>0.4</v>
      </c>
      <c r="N1812" s="44"/>
      <c r="O1812" s="42"/>
      <c r="P1812" s="39"/>
      <c r="Q1812" s="41"/>
    </row>
    <row r="1813" spans="1:17" ht="15.75" customHeight="1">
      <c r="A1813" s="33" t="s">
        <v>27</v>
      </c>
      <c r="B1813" s="33">
        <v>1128299</v>
      </c>
      <c r="C1813" s="34">
        <v>44251</v>
      </c>
      <c r="D1813" s="33" t="s">
        <v>28</v>
      </c>
      <c r="E1813" s="33" t="s">
        <v>75</v>
      </c>
      <c r="F1813" s="33" t="s">
        <v>76</v>
      </c>
      <c r="G1813" s="33" t="s">
        <v>22</v>
      </c>
      <c r="H1813" s="35">
        <v>0.4</v>
      </c>
      <c r="I1813" s="36">
        <v>3250</v>
      </c>
      <c r="J1813" s="37">
        <f t="shared" si="14"/>
        <v>1300</v>
      </c>
      <c r="K1813" s="37">
        <f t="shared" si="15"/>
        <v>390</v>
      </c>
      <c r="L1813" s="38">
        <v>0.3</v>
      </c>
      <c r="N1813" s="44"/>
      <c r="O1813" s="42"/>
      <c r="P1813" s="39"/>
      <c r="Q1813" s="41"/>
    </row>
    <row r="1814" spans="1:17" ht="15.75" customHeight="1">
      <c r="A1814" s="33" t="s">
        <v>27</v>
      </c>
      <c r="B1814" s="33">
        <v>1128299</v>
      </c>
      <c r="C1814" s="34">
        <v>44278</v>
      </c>
      <c r="D1814" s="33" t="s">
        <v>28</v>
      </c>
      <c r="E1814" s="33" t="s">
        <v>75</v>
      </c>
      <c r="F1814" s="33" t="s">
        <v>76</v>
      </c>
      <c r="G1814" s="33" t="s">
        <v>17</v>
      </c>
      <c r="H1814" s="35">
        <v>0.4</v>
      </c>
      <c r="I1814" s="36">
        <v>4750</v>
      </c>
      <c r="J1814" s="37">
        <f t="shared" si="14"/>
        <v>1900</v>
      </c>
      <c r="K1814" s="37">
        <f t="shared" si="15"/>
        <v>665</v>
      </c>
      <c r="L1814" s="38">
        <v>0.35</v>
      </c>
      <c r="N1814" s="44"/>
      <c r="O1814" s="42"/>
      <c r="P1814" s="39"/>
      <c r="Q1814" s="41"/>
    </row>
    <row r="1815" spans="1:17" ht="15.75" customHeight="1">
      <c r="A1815" s="33" t="s">
        <v>27</v>
      </c>
      <c r="B1815" s="33">
        <v>1128299</v>
      </c>
      <c r="C1815" s="34">
        <v>44278</v>
      </c>
      <c r="D1815" s="33" t="s">
        <v>28</v>
      </c>
      <c r="E1815" s="33" t="s">
        <v>75</v>
      </c>
      <c r="F1815" s="33" t="s">
        <v>76</v>
      </c>
      <c r="G1815" s="33" t="s">
        <v>18</v>
      </c>
      <c r="H1815" s="35">
        <v>0.5</v>
      </c>
      <c r="I1815" s="36">
        <v>3250</v>
      </c>
      <c r="J1815" s="37">
        <f t="shared" si="14"/>
        <v>1625</v>
      </c>
      <c r="K1815" s="37">
        <f t="shared" si="15"/>
        <v>568.75</v>
      </c>
      <c r="L1815" s="38">
        <v>0.35</v>
      </c>
      <c r="N1815" s="44"/>
      <c r="O1815" s="42"/>
      <c r="P1815" s="39"/>
      <c r="Q1815" s="41"/>
    </row>
    <row r="1816" spans="1:17" ht="15.75" customHeight="1">
      <c r="A1816" s="33" t="s">
        <v>27</v>
      </c>
      <c r="B1816" s="33">
        <v>1128299</v>
      </c>
      <c r="C1816" s="34">
        <v>44278</v>
      </c>
      <c r="D1816" s="33" t="s">
        <v>28</v>
      </c>
      <c r="E1816" s="33" t="s">
        <v>75</v>
      </c>
      <c r="F1816" s="33" t="s">
        <v>76</v>
      </c>
      <c r="G1816" s="33" t="s">
        <v>19</v>
      </c>
      <c r="H1816" s="35">
        <v>0.54999999999999993</v>
      </c>
      <c r="I1816" s="36">
        <v>3500</v>
      </c>
      <c r="J1816" s="37">
        <f t="shared" si="14"/>
        <v>1924.9999999999998</v>
      </c>
      <c r="K1816" s="37">
        <f t="shared" si="15"/>
        <v>673.74999999999989</v>
      </c>
      <c r="L1816" s="38">
        <v>0.35</v>
      </c>
      <c r="N1816" s="44"/>
      <c r="O1816" s="42"/>
      <c r="P1816" s="39"/>
      <c r="Q1816" s="41"/>
    </row>
    <row r="1817" spans="1:17" ht="15.75" customHeight="1">
      <c r="A1817" s="33" t="s">
        <v>27</v>
      </c>
      <c r="B1817" s="33">
        <v>1128299</v>
      </c>
      <c r="C1817" s="34">
        <v>44278</v>
      </c>
      <c r="D1817" s="33" t="s">
        <v>28</v>
      </c>
      <c r="E1817" s="33" t="s">
        <v>75</v>
      </c>
      <c r="F1817" s="33" t="s">
        <v>76</v>
      </c>
      <c r="G1817" s="33" t="s">
        <v>20</v>
      </c>
      <c r="H1817" s="35">
        <v>0.5</v>
      </c>
      <c r="I1817" s="36">
        <v>2500</v>
      </c>
      <c r="J1817" s="37">
        <f t="shared" si="14"/>
        <v>1250</v>
      </c>
      <c r="K1817" s="37">
        <f t="shared" si="15"/>
        <v>437.5</v>
      </c>
      <c r="L1817" s="38">
        <v>0.35</v>
      </c>
      <c r="N1817" s="44"/>
      <c r="O1817" s="42"/>
      <c r="P1817" s="39"/>
      <c r="Q1817" s="41"/>
    </row>
    <row r="1818" spans="1:17" ht="15.75" customHeight="1">
      <c r="A1818" s="33" t="s">
        <v>27</v>
      </c>
      <c r="B1818" s="33">
        <v>1128299</v>
      </c>
      <c r="C1818" s="34">
        <v>44278</v>
      </c>
      <c r="D1818" s="33" t="s">
        <v>28</v>
      </c>
      <c r="E1818" s="33" t="s">
        <v>75</v>
      </c>
      <c r="F1818" s="33" t="s">
        <v>76</v>
      </c>
      <c r="G1818" s="33" t="s">
        <v>21</v>
      </c>
      <c r="H1818" s="35">
        <v>0.55000000000000004</v>
      </c>
      <c r="I1818" s="36">
        <v>1000</v>
      </c>
      <c r="J1818" s="37">
        <f t="shared" si="14"/>
        <v>550</v>
      </c>
      <c r="K1818" s="37">
        <f t="shared" si="15"/>
        <v>220</v>
      </c>
      <c r="L1818" s="38">
        <v>0.4</v>
      </c>
      <c r="N1818" s="44"/>
      <c r="O1818" s="42"/>
      <c r="P1818" s="39"/>
      <c r="Q1818" s="41"/>
    </row>
    <row r="1819" spans="1:17" ht="15.75" customHeight="1">
      <c r="A1819" s="33" t="s">
        <v>27</v>
      </c>
      <c r="B1819" s="33">
        <v>1128299</v>
      </c>
      <c r="C1819" s="34">
        <v>44278</v>
      </c>
      <c r="D1819" s="33" t="s">
        <v>28</v>
      </c>
      <c r="E1819" s="33" t="s">
        <v>75</v>
      </c>
      <c r="F1819" s="33" t="s">
        <v>76</v>
      </c>
      <c r="G1819" s="33" t="s">
        <v>22</v>
      </c>
      <c r="H1819" s="35">
        <v>0.5</v>
      </c>
      <c r="I1819" s="36">
        <v>3000</v>
      </c>
      <c r="J1819" s="37">
        <f t="shared" si="14"/>
        <v>1500</v>
      </c>
      <c r="K1819" s="37">
        <f t="shared" si="15"/>
        <v>450</v>
      </c>
      <c r="L1819" s="38">
        <v>0.3</v>
      </c>
      <c r="N1819" s="44"/>
      <c r="O1819" s="42"/>
      <c r="P1819" s="39"/>
      <c r="Q1819" s="41"/>
    </row>
    <row r="1820" spans="1:17" ht="15.75" customHeight="1">
      <c r="A1820" s="33" t="s">
        <v>27</v>
      </c>
      <c r="B1820" s="33">
        <v>1128299</v>
      </c>
      <c r="C1820" s="34">
        <v>44310</v>
      </c>
      <c r="D1820" s="33" t="s">
        <v>28</v>
      </c>
      <c r="E1820" s="33" t="s">
        <v>75</v>
      </c>
      <c r="F1820" s="33" t="s">
        <v>76</v>
      </c>
      <c r="G1820" s="33" t="s">
        <v>17</v>
      </c>
      <c r="H1820" s="35">
        <v>0.55000000000000004</v>
      </c>
      <c r="I1820" s="36">
        <v>4750</v>
      </c>
      <c r="J1820" s="37">
        <f t="shared" si="14"/>
        <v>2612.5</v>
      </c>
      <c r="K1820" s="37">
        <f t="shared" si="15"/>
        <v>914.37499999999989</v>
      </c>
      <c r="L1820" s="38">
        <v>0.35</v>
      </c>
      <c r="N1820" s="44"/>
      <c r="O1820" s="42"/>
      <c r="P1820" s="39"/>
      <c r="Q1820" s="41"/>
    </row>
    <row r="1821" spans="1:17" ht="15.75" customHeight="1">
      <c r="A1821" s="33" t="s">
        <v>27</v>
      </c>
      <c r="B1821" s="33">
        <v>1128299</v>
      </c>
      <c r="C1821" s="34">
        <v>44310</v>
      </c>
      <c r="D1821" s="33" t="s">
        <v>28</v>
      </c>
      <c r="E1821" s="33" t="s">
        <v>75</v>
      </c>
      <c r="F1821" s="33" t="s">
        <v>76</v>
      </c>
      <c r="G1821" s="33" t="s">
        <v>18</v>
      </c>
      <c r="H1821" s="35">
        <v>0.60000000000000009</v>
      </c>
      <c r="I1821" s="36">
        <v>2750</v>
      </c>
      <c r="J1821" s="37">
        <f t="shared" si="14"/>
        <v>1650.0000000000002</v>
      </c>
      <c r="K1821" s="37">
        <f t="shared" si="15"/>
        <v>577.5</v>
      </c>
      <c r="L1821" s="38">
        <v>0.35</v>
      </c>
      <c r="N1821" s="44"/>
      <c r="O1821" s="42"/>
      <c r="P1821" s="39"/>
      <c r="Q1821" s="41"/>
    </row>
    <row r="1822" spans="1:17" ht="15.75" customHeight="1">
      <c r="A1822" s="33" t="s">
        <v>27</v>
      </c>
      <c r="B1822" s="33">
        <v>1128299</v>
      </c>
      <c r="C1822" s="34">
        <v>44310</v>
      </c>
      <c r="D1822" s="33" t="s">
        <v>28</v>
      </c>
      <c r="E1822" s="33" t="s">
        <v>75</v>
      </c>
      <c r="F1822" s="33" t="s">
        <v>76</v>
      </c>
      <c r="G1822" s="33" t="s">
        <v>19</v>
      </c>
      <c r="H1822" s="35">
        <v>0.60000000000000009</v>
      </c>
      <c r="I1822" s="36">
        <v>3250</v>
      </c>
      <c r="J1822" s="37">
        <f t="shared" si="14"/>
        <v>1950.0000000000002</v>
      </c>
      <c r="K1822" s="37">
        <f t="shared" si="15"/>
        <v>682.5</v>
      </c>
      <c r="L1822" s="38">
        <v>0.35</v>
      </c>
      <c r="N1822" s="44"/>
      <c r="O1822" s="42"/>
      <c r="P1822" s="39"/>
      <c r="Q1822" s="41"/>
    </row>
    <row r="1823" spans="1:17" ht="15.75" customHeight="1">
      <c r="A1823" s="33" t="s">
        <v>27</v>
      </c>
      <c r="B1823" s="33">
        <v>1128299</v>
      </c>
      <c r="C1823" s="34">
        <v>44310</v>
      </c>
      <c r="D1823" s="33" t="s">
        <v>28</v>
      </c>
      <c r="E1823" s="33" t="s">
        <v>75</v>
      </c>
      <c r="F1823" s="33" t="s">
        <v>76</v>
      </c>
      <c r="G1823" s="33" t="s">
        <v>20</v>
      </c>
      <c r="H1823" s="35">
        <v>0.45000000000000007</v>
      </c>
      <c r="I1823" s="36">
        <v>2250</v>
      </c>
      <c r="J1823" s="37">
        <f t="shared" si="14"/>
        <v>1012.5000000000001</v>
      </c>
      <c r="K1823" s="37">
        <f t="shared" si="15"/>
        <v>354.375</v>
      </c>
      <c r="L1823" s="38">
        <v>0.35</v>
      </c>
      <c r="N1823" s="44"/>
      <c r="O1823" s="42"/>
      <c r="P1823" s="39"/>
      <c r="Q1823" s="41"/>
    </row>
    <row r="1824" spans="1:17" ht="15.75" customHeight="1">
      <c r="A1824" s="33" t="s">
        <v>27</v>
      </c>
      <c r="B1824" s="33">
        <v>1128299</v>
      </c>
      <c r="C1824" s="34">
        <v>44310</v>
      </c>
      <c r="D1824" s="33" t="s">
        <v>28</v>
      </c>
      <c r="E1824" s="33" t="s">
        <v>75</v>
      </c>
      <c r="F1824" s="33" t="s">
        <v>76</v>
      </c>
      <c r="G1824" s="33" t="s">
        <v>21</v>
      </c>
      <c r="H1824" s="35">
        <v>0.50000000000000011</v>
      </c>
      <c r="I1824" s="36">
        <v>1250</v>
      </c>
      <c r="J1824" s="37">
        <f t="shared" si="14"/>
        <v>625.00000000000011</v>
      </c>
      <c r="K1824" s="37">
        <f t="shared" si="15"/>
        <v>250.00000000000006</v>
      </c>
      <c r="L1824" s="38">
        <v>0.4</v>
      </c>
      <c r="N1824" s="44"/>
      <c r="O1824" s="42"/>
      <c r="P1824" s="39"/>
      <c r="Q1824" s="41"/>
    </row>
    <row r="1825" spans="1:17" ht="15.75" customHeight="1">
      <c r="A1825" s="33" t="s">
        <v>27</v>
      </c>
      <c r="B1825" s="33">
        <v>1128299</v>
      </c>
      <c r="C1825" s="34">
        <v>44310</v>
      </c>
      <c r="D1825" s="33" t="s">
        <v>28</v>
      </c>
      <c r="E1825" s="33" t="s">
        <v>75</v>
      </c>
      <c r="F1825" s="33" t="s">
        <v>76</v>
      </c>
      <c r="G1825" s="33" t="s">
        <v>22</v>
      </c>
      <c r="H1825" s="35">
        <v>0.65000000000000013</v>
      </c>
      <c r="I1825" s="36">
        <v>3000</v>
      </c>
      <c r="J1825" s="37">
        <f t="shared" si="14"/>
        <v>1950.0000000000005</v>
      </c>
      <c r="K1825" s="37">
        <f t="shared" si="15"/>
        <v>585.00000000000011</v>
      </c>
      <c r="L1825" s="38">
        <v>0.3</v>
      </c>
      <c r="N1825" s="44"/>
      <c r="O1825" s="42"/>
      <c r="P1825" s="39"/>
      <c r="Q1825" s="41"/>
    </row>
    <row r="1826" spans="1:17" ht="15.75" customHeight="1">
      <c r="A1826" s="33" t="s">
        <v>27</v>
      </c>
      <c r="B1826" s="33">
        <v>1128299</v>
      </c>
      <c r="C1826" s="34">
        <v>44341</v>
      </c>
      <c r="D1826" s="33" t="s">
        <v>28</v>
      </c>
      <c r="E1826" s="33" t="s">
        <v>75</v>
      </c>
      <c r="F1826" s="33" t="s">
        <v>76</v>
      </c>
      <c r="G1826" s="33" t="s">
        <v>17</v>
      </c>
      <c r="H1826" s="35">
        <v>0.5</v>
      </c>
      <c r="I1826" s="36">
        <v>5000</v>
      </c>
      <c r="J1826" s="37">
        <f t="shared" si="14"/>
        <v>2500</v>
      </c>
      <c r="K1826" s="37">
        <f t="shared" si="15"/>
        <v>875</v>
      </c>
      <c r="L1826" s="38">
        <v>0.35</v>
      </c>
      <c r="N1826" s="44"/>
      <c r="O1826" s="42"/>
      <c r="P1826" s="39"/>
      <c r="Q1826" s="41"/>
    </row>
    <row r="1827" spans="1:17" ht="15.75" customHeight="1">
      <c r="A1827" s="33" t="s">
        <v>27</v>
      </c>
      <c r="B1827" s="33">
        <v>1128299</v>
      </c>
      <c r="C1827" s="34">
        <v>44341</v>
      </c>
      <c r="D1827" s="33" t="s">
        <v>28</v>
      </c>
      <c r="E1827" s="33" t="s">
        <v>75</v>
      </c>
      <c r="F1827" s="33" t="s">
        <v>76</v>
      </c>
      <c r="G1827" s="33" t="s">
        <v>18</v>
      </c>
      <c r="H1827" s="35">
        <v>0.55000000000000004</v>
      </c>
      <c r="I1827" s="36">
        <v>3500</v>
      </c>
      <c r="J1827" s="37">
        <f t="shared" si="14"/>
        <v>1925.0000000000002</v>
      </c>
      <c r="K1827" s="37">
        <f t="shared" si="15"/>
        <v>673.75</v>
      </c>
      <c r="L1827" s="38">
        <v>0.35</v>
      </c>
      <c r="N1827" s="44"/>
      <c r="O1827" s="42"/>
      <c r="P1827" s="39"/>
      <c r="Q1827" s="41"/>
    </row>
    <row r="1828" spans="1:17" ht="15.75" customHeight="1">
      <c r="A1828" s="33" t="s">
        <v>27</v>
      </c>
      <c r="B1828" s="33">
        <v>1128299</v>
      </c>
      <c r="C1828" s="34">
        <v>44341</v>
      </c>
      <c r="D1828" s="33" t="s">
        <v>28</v>
      </c>
      <c r="E1828" s="33" t="s">
        <v>75</v>
      </c>
      <c r="F1828" s="33" t="s">
        <v>76</v>
      </c>
      <c r="G1828" s="33" t="s">
        <v>19</v>
      </c>
      <c r="H1828" s="35">
        <v>0.55000000000000004</v>
      </c>
      <c r="I1828" s="36">
        <v>3500</v>
      </c>
      <c r="J1828" s="37">
        <f t="shared" si="14"/>
        <v>1925.0000000000002</v>
      </c>
      <c r="K1828" s="37">
        <f t="shared" si="15"/>
        <v>673.75</v>
      </c>
      <c r="L1828" s="38">
        <v>0.35</v>
      </c>
      <c r="N1828" s="44"/>
      <c r="O1828" s="42"/>
      <c r="P1828" s="39"/>
      <c r="Q1828" s="41"/>
    </row>
    <row r="1829" spans="1:17" ht="15.75" customHeight="1">
      <c r="A1829" s="33" t="s">
        <v>27</v>
      </c>
      <c r="B1829" s="33">
        <v>1128299</v>
      </c>
      <c r="C1829" s="34">
        <v>44341</v>
      </c>
      <c r="D1829" s="33" t="s">
        <v>28</v>
      </c>
      <c r="E1829" s="33" t="s">
        <v>75</v>
      </c>
      <c r="F1829" s="33" t="s">
        <v>76</v>
      </c>
      <c r="G1829" s="33" t="s">
        <v>20</v>
      </c>
      <c r="H1829" s="35">
        <v>0.5</v>
      </c>
      <c r="I1829" s="36">
        <v>2750</v>
      </c>
      <c r="J1829" s="37">
        <f t="shared" si="14"/>
        <v>1375</v>
      </c>
      <c r="K1829" s="37">
        <f t="shared" si="15"/>
        <v>481.24999999999994</v>
      </c>
      <c r="L1829" s="38">
        <v>0.35</v>
      </c>
      <c r="N1829" s="44"/>
      <c r="O1829" s="42"/>
      <c r="P1829" s="39"/>
      <c r="Q1829" s="41"/>
    </row>
    <row r="1830" spans="1:17" ht="15.75" customHeight="1">
      <c r="A1830" s="33" t="s">
        <v>27</v>
      </c>
      <c r="B1830" s="33">
        <v>1128299</v>
      </c>
      <c r="C1830" s="34">
        <v>44341</v>
      </c>
      <c r="D1830" s="33" t="s">
        <v>28</v>
      </c>
      <c r="E1830" s="33" t="s">
        <v>75</v>
      </c>
      <c r="F1830" s="33" t="s">
        <v>76</v>
      </c>
      <c r="G1830" s="33" t="s">
        <v>21</v>
      </c>
      <c r="H1830" s="35">
        <v>0.44999999999999996</v>
      </c>
      <c r="I1830" s="36">
        <v>1750</v>
      </c>
      <c r="J1830" s="37">
        <f t="shared" si="14"/>
        <v>787.49999999999989</v>
      </c>
      <c r="K1830" s="37">
        <f t="shared" si="15"/>
        <v>315</v>
      </c>
      <c r="L1830" s="38">
        <v>0.4</v>
      </c>
      <c r="N1830" s="44"/>
      <c r="O1830" s="42"/>
      <c r="P1830" s="39"/>
      <c r="Q1830" s="41"/>
    </row>
    <row r="1831" spans="1:17" ht="15.75" customHeight="1">
      <c r="A1831" s="33" t="s">
        <v>27</v>
      </c>
      <c r="B1831" s="33">
        <v>1128299</v>
      </c>
      <c r="C1831" s="34">
        <v>44341</v>
      </c>
      <c r="D1831" s="33" t="s">
        <v>28</v>
      </c>
      <c r="E1831" s="33" t="s">
        <v>75</v>
      </c>
      <c r="F1831" s="33" t="s">
        <v>76</v>
      </c>
      <c r="G1831" s="33" t="s">
        <v>22</v>
      </c>
      <c r="H1831" s="35">
        <v>0.6</v>
      </c>
      <c r="I1831" s="36">
        <v>5250</v>
      </c>
      <c r="J1831" s="37">
        <f t="shared" si="14"/>
        <v>3150</v>
      </c>
      <c r="K1831" s="37">
        <f t="shared" si="15"/>
        <v>945</v>
      </c>
      <c r="L1831" s="38">
        <v>0.3</v>
      </c>
      <c r="N1831" s="44"/>
      <c r="O1831" s="42"/>
      <c r="P1831" s="39"/>
      <c r="Q1831" s="41"/>
    </row>
    <row r="1832" spans="1:17" ht="15.75" customHeight="1">
      <c r="A1832" s="33" t="s">
        <v>27</v>
      </c>
      <c r="B1832" s="33">
        <v>1128299</v>
      </c>
      <c r="C1832" s="34">
        <v>44371</v>
      </c>
      <c r="D1832" s="33" t="s">
        <v>28</v>
      </c>
      <c r="E1832" s="33" t="s">
        <v>75</v>
      </c>
      <c r="F1832" s="33" t="s">
        <v>76</v>
      </c>
      <c r="G1832" s="33" t="s">
        <v>17</v>
      </c>
      <c r="H1832" s="35">
        <v>0.54999999999999993</v>
      </c>
      <c r="I1832" s="36">
        <v>7750</v>
      </c>
      <c r="J1832" s="37">
        <f t="shared" si="14"/>
        <v>4262.4999999999991</v>
      </c>
      <c r="K1832" s="37">
        <f t="shared" si="15"/>
        <v>1491.8749999999995</v>
      </c>
      <c r="L1832" s="38">
        <v>0.35</v>
      </c>
      <c r="N1832" s="44"/>
      <c r="O1832" s="42"/>
      <c r="P1832" s="39"/>
      <c r="Q1832" s="41"/>
    </row>
    <row r="1833" spans="1:17" ht="15.75" customHeight="1">
      <c r="A1833" s="33" t="s">
        <v>27</v>
      </c>
      <c r="B1833" s="33">
        <v>1128299</v>
      </c>
      <c r="C1833" s="34">
        <v>44371</v>
      </c>
      <c r="D1833" s="33" t="s">
        <v>28</v>
      </c>
      <c r="E1833" s="33" t="s">
        <v>75</v>
      </c>
      <c r="F1833" s="33" t="s">
        <v>76</v>
      </c>
      <c r="G1833" s="33" t="s">
        <v>18</v>
      </c>
      <c r="H1833" s="35">
        <v>0.64999999999999991</v>
      </c>
      <c r="I1833" s="36">
        <v>6500</v>
      </c>
      <c r="J1833" s="37">
        <f t="shared" si="14"/>
        <v>4224.9999999999991</v>
      </c>
      <c r="K1833" s="37">
        <f t="shared" si="15"/>
        <v>1478.7499999999995</v>
      </c>
      <c r="L1833" s="38">
        <v>0.35</v>
      </c>
      <c r="N1833" s="44"/>
      <c r="O1833" s="42"/>
      <c r="P1833" s="39"/>
      <c r="Q1833" s="41"/>
    </row>
    <row r="1834" spans="1:17" ht="15.75" customHeight="1">
      <c r="A1834" s="33" t="s">
        <v>27</v>
      </c>
      <c r="B1834" s="33">
        <v>1128299</v>
      </c>
      <c r="C1834" s="34">
        <v>44371</v>
      </c>
      <c r="D1834" s="33" t="s">
        <v>28</v>
      </c>
      <c r="E1834" s="33" t="s">
        <v>75</v>
      </c>
      <c r="F1834" s="33" t="s">
        <v>76</v>
      </c>
      <c r="G1834" s="33" t="s">
        <v>19</v>
      </c>
      <c r="H1834" s="35">
        <v>0.79999999999999993</v>
      </c>
      <c r="I1834" s="36">
        <v>6500</v>
      </c>
      <c r="J1834" s="37">
        <f t="shared" si="14"/>
        <v>5200</v>
      </c>
      <c r="K1834" s="37">
        <f t="shared" si="15"/>
        <v>1819.9999999999998</v>
      </c>
      <c r="L1834" s="38">
        <v>0.35</v>
      </c>
      <c r="N1834" s="44"/>
      <c r="O1834" s="42"/>
      <c r="P1834" s="39"/>
      <c r="Q1834" s="41"/>
    </row>
    <row r="1835" spans="1:17" ht="15.75" customHeight="1">
      <c r="A1835" s="33" t="s">
        <v>27</v>
      </c>
      <c r="B1835" s="33">
        <v>1128299</v>
      </c>
      <c r="C1835" s="34">
        <v>44371</v>
      </c>
      <c r="D1835" s="33" t="s">
        <v>28</v>
      </c>
      <c r="E1835" s="33" t="s">
        <v>75</v>
      </c>
      <c r="F1835" s="33" t="s">
        <v>76</v>
      </c>
      <c r="G1835" s="33" t="s">
        <v>20</v>
      </c>
      <c r="H1835" s="35">
        <v>0.79999999999999993</v>
      </c>
      <c r="I1835" s="36">
        <v>5250</v>
      </c>
      <c r="J1835" s="37">
        <f t="shared" si="14"/>
        <v>4200</v>
      </c>
      <c r="K1835" s="37">
        <f t="shared" si="15"/>
        <v>1470</v>
      </c>
      <c r="L1835" s="38">
        <v>0.35</v>
      </c>
      <c r="N1835" s="44"/>
      <c r="O1835" s="42"/>
      <c r="P1835" s="39"/>
      <c r="Q1835" s="41"/>
    </row>
    <row r="1836" spans="1:17" ht="15.75" customHeight="1">
      <c r="A1836" s="33" t="s">
        <v>27</v>
      </c>
      <c r="B1836" s="33">
        <v>1128299</v>
      </c>
      <c r="C1836" s="34">
        <v>44371</v>
      </c>
      <c r="D1836" s="33" t="s">
        <v>28</v>
      </c>
      <c r="E1836" s="33" t="s">
        <v>75</v>
      </c>
      <c r="F1836" s="33" t="s">
        <v>76</v>
      </c>
      <c r="G1836" s="33" t="s">
        <v>21</v>
      </c>
      <c r="H1836" s="35">
        <v>0.9</v>
      </c>
      <c r="I1836" s="36">
        <v>4000</v>
      </c>
      <c r="J1836" s="37">
        <f t="shared" si="14"/>
        <v>3600</v>
      </c>
      <c r="K1836" s="37">
        <f t="shared" si="15"/>
        <v>1440</v>
      </c>
      <c r="L1836" s="38">
        <v>0.4</v>
      </c>
      <c r="N1836" s="44"/>
      <c r="O1836" s="42"/>
      <c r="P1836" s="39"/>
      <c r="Q1836" s="41"/>
    </row>
    <row r="1837" spans="1:17" ht="15.75" customHeight="1">
      <c r="A1837" s="33" t="s">
        <v>27</v>
      </c>
      <c r="B1837" s="33">
        <v>1128299</v>
      </c>
      <c r="C1837" s="34">
        <v>44371</v>
      </c>
      <c r="D1837" s="33" t="s">
        <v>28</v>
      </c>
      <c r="E1837" s="33" t="s">
        <v>75</v>
      </c>
      <c r="F1837" s="33" t="s">
        <v>76</v>
      </c>
      <c r="G1837" s="33" t="s">
        <v>22</v>
      </c>
      <c r="H1837" s="35">
        <v>1.05</v>
      </c>
      <c r="I1837" s="36">
        <v>7000</v>
      </c>
      <c r="J1837" s="37">
        <f t="shared" si="14"/>
        <v>7350</v>
      </c>
      <c r="K1837" s="37">
        <f t="shared" si="15"/>
        <v>2205</v>
      </c>
      <c r="L1837" s="38">
        <v>0.3</v>
      </c>
      <c r="N1837" s="44"/>
      <c r="O1837" s="42"/>
      <c r="P1837" s="39"/>
      <c r="Q1837" s="41"/>
    </row>
    <row r="1838" spans="1:17" ht="15.75" customHeight="1">
      <c r="A1838" s="33" t="s">
        <v>27</v>
      </c>
      <c r="B1838" s="33">
        <v>1128299</v>
      </c>
      <c r="C1838" s="34">
        <v>44400</v>
      </c>
      <c r="D1838" s="33" t="s">
        <v>28</v>
      </c>
      <c r="E1838" s="33" t="s">
        <v>75</v>
      </c>
      <c r="F1838" s="33" t="s">
        <v>76</v>
      </c>
      <c r="G1838" s="33" t="s">
        <v>17</v>
      </c>
      <c r="H1838" s="35">
        <v>0.85</v>
      </c>
      <c r="I1838" s="36">
        <v>8500</v>
      </c>
      <c r="J1838" s="37">
        <f t="shared" si="14"/>
        <v>7225</v>
      </c>
      <c r="K1838" s="37">
        <f t="shared" si="15"/>
        <v>2528.75</v>
      </c>
      <c r="L1838" s="38">
        <v>0.35</v>
      </c>
      <c r="N1838" s="44"/>
      <c r="O1838" s="42"/>
      <c r="P1838" s="39"/>
      <c r="Q1838" s="41"/>
    </row>
    <row r="1839" spans="1:17" ht="15.75" customHeight="1">
      <c r="A1839" s="33" t="s">
        <v>27</v>
      </c>
      <c r="B1839" s="33">
        <v>1128299</v>
      </c>
      <c r="C1839" s="34">
        <v>44400</v>
      </c>
      <c r="D1839" s="33" t="s">
        <v>28</v>
      </c>
      <c r="E1839" s="33" t="s">
        <v>75</v>
      </c>
      <c r="F1839" s="33" t="s">
        <v>76</v>
      </c>
      <c r="G1839" s="33" t="s">
        <v>18</v>
      </c>
      <c r="H1839" s="35">
        <v>0.9</v>
      </c>
      <c r="I1839" s="36">
        <v>7000</v>
      </c>
      <c r="J1839" s="37">
        <f t="shared" si="14"/>
        <v>6300</v>
      </c>
      <c r="K1839" s="37">
        <f t="shared" si="15"/>
        <v>2205</v>
      </c>
      <c r="L1839" s="38">
        <v>0.35</v>
      </c>
      <c r="N1839" s="44"/>
      <c r="O1839" s="42"/>
      <c r="P1839" s="39"/>
      <c r="Q1839" s="41"/>
    </row>
    <row r="1840" spans="1:17" ht="15.75" customHeight="1">
      <c r="A1840" s="33" t="s">
        <v>27</v>
      </c>
      <c r="B1840" s="33">
        <v>1128299</v>
      </c>
      <c r="C1840" s="34">
        <v>44400</v>
      </c>
      <c r="D1840" s="33" t="s">
        <v>28</v>
      </c>
      <c r="E1840" s="33" t="s">
        <v>75</v>
      </c>
      <c r="F1840" s="33" t="s">
        <v>76</v>
      </c>
      <c r="G1840" s="33" t="s">
        <v>19</v>
      </c>
      <c r="H1840" s="35">
        <v>0.9</v>
      </c>
      <c r="I1840" s="36">
        <v>6500</v>
      </c>
      <c r="J1840" s="37">
        <f t="shared" si="14"/>
        <v>5850</v>
      </c>
      <c r="K1840" s="37">
        <f t="shared" si="15"/>
        <v>2047.4999999999998</v>
      </c>
      <c r="L1840" s="38">
        <v>0.35</v>
      </c>
      <c r="N1840" s="44"/>
      <c r="O1840" s="42"/>
      <c r="P1840" s="39"/>
      <c r="Q1840" s="41"/>
    </row>
    <row r="1841" spans="1:17" ht="15.75" customHeight="1">
      <c r="A1841" s="33" t="s">
        <v>27</v>
      </c>
      <c r="B1841" s="33">
        <v>1128299</v>
      </c>
      <c r="C1841" s="34">
        <v>44400</v>
      </c>
      <c r="D1841" s="33" t="s">
        <v>28</v>
      </c>
      <c r="E1841" s="33" t="s">
        <v>75</v>
      </c>
      <c r="F1841" s="33" t="s">
        <v>76</v>
      </c>
      <c r="G1841" s="33" t="s">
        <v>20</v>
      </c>
      <c r="H1841" s="35">
        <v>0.85</v>
      </c>
      <c r="I1841" s="36">
        <v>5500</v>
      </c>
      <c r="J1841" s="37">
        <f t="shared" si="14"/>
        <v>4675</v>
      </c>
      <c r="K1841" s="37">
        <f t="shared" si="15"/>
        <v>1636.25</v>
      </c>
      <c r="L1841" s="38">
        <v>0.35</v>
      </c>
      <c r="N1841" s="44"/>
      <c r="O1841" s="42"/>
      <c r="P1841" s="39"/>
      <c r="Q1841" s="41"/>
    </row>
    <row r="1842" spans="1:17" ht="15.75" customHeight="1">
      <c r="A1842" s="33" t="s">
        <v>27</v>
      </c>
      <c r="B1842" s="33">
        <v>1128299</v>
      </c>
      <c r="C1842" s="34">
        <v>44400</v>
      </c>
      <c r="D1842" s="33" t="s">
        <v>28</v>
      </c>
      <c r="E1842" s="33" t="s">
        <v>75</v>
      </c>
      <c r="F1842" s="33" t="s">
        <v>76</v>
      </c>
      <c r="G1842" s="33" t="s">
        <v>21</v>
      </c>
      <c r="H1842" s="35">
        <v>0.9</v>
      </c>
      <c r="I1842" s="36">
        <v>6000</v>
      </c>
      <c r="J1842" s="37">
        <f t="shared" si="14"/>
        <v>5400</v>
      </c>
      <c r="K1842" s="37">
        <f t="shared" si="15"/>
        <v>2160</v>
      </c>
      <c r="L1842" s="38">
        <v>0.4</v>
      </c>
      <c r="N1842" s="44"/>
      <c r="O1842" s="42"/>
      <c r="P1842" s="39"/>
      <c r="Q1842" s="41"/>
    </row>
    <row r="1843" spans="1:17" ht="15.75" customHeight="1">
      <c r="A1843" s="33" t="s">
        <v>27</v>
      </c>
      <c r="B1843" s="33">
        <v>1128299</v>
      </c>
      <c r="C1843" s="34">
        <v>44400</v>
      </c>
      <c r="D1843" s="33" t="s">
        <v>28</v>
      </c>
      <c r="E1843" s="33" t="s">
        <v>75</v>
      </c>
      <c r="F1843" s="33" t="s">
        <v>76</v>
      </c>
      <c r="G1843" s="33" t="s">
        <v>22</v>
      </c>
      <c r="H1843" s="35">
        <v>1.05</v>
      </c>
      <c r="I1843" s="36">
        <v>6000</v>
      </c>
      <c r="J1843" s="37">
        <f t="shared" si="14"/>
        <v>6300</v>
      </c>
      <c r="K1843" s="37">
        <f t="shared" si="15"/>
        <v>1890</v>
      </c>
      <c r="L1843" s="38">
        <v>0.3</v>
      </c>
      <c r="N1843" s="44"/>
      <c r="O1843" s="42"/>
      <c r="P1843" s="39"/>
      <c r="Q1843" s="41"/>
    </row>
    <row r="1844" spans="1:17" ht="15.75" customHeight="1">
      <c r="A1844" s="33" t="s">
        <v>27</v>
      </c>
      <c r="B1844" s="33">
        <v>1128299</v>
      </c>
      <c r="C1844" s="34">
        <v>44432</v>
      </c>
      <c r="D1844" s="33" t="s">
        <v>28</v>
      </c>
      <c r="E1844" s="33" t="s">
        <v>75</v>
      </c>
      <c r="F1844" s="33" t="s">
        <v>76</v>
      </c>
      <c r="G1844" s="33" t="s">
        <v>17</v>
      </c>
      <c r="H1844" s="35">
        <v>0.9</v>
      </c>
      <c r="I1844" s="36">
        <v>8000</v>
      </c>
      <c r="J1844" s="37">
        <f t="shared" si="14"/>
        <v>7200</v>
      </c>
      <c r="K1844" s="37">
        <f t="shared" si="15"/>
        <v>2520</v>
      </c>
      <c r="L1844" s="38">
        <v>0.35</v>
      </c>
      <c r="N1844" s="44"/>
      <c r="O1844" s="42"/>
      <c r="P1844" s="39"/>
      <c r="Q1844" s="41"/>
    </row>
    <row r="1845" spans="1:17" ht="15.75" customHeight="1">
      <c r="A1845" s="33" t="s">
        <v>27</v>
      </c>
      <c r="B1845" s="33">
        <v>1128299</v>
      </c>
      <c r="C1845" s="34">
        <v>44432</v>
      </c>
      <c r="D1845" s="33" t="s">
        <v>28</v>
      </c>
      <c r="E1845" s="33" t="s">
        <v>75</v>
      </c>
      <c r="F1845" s="33" t="s">
        <v>76</v>
      </c>
      <c r="G1845" s="33" t="s">
        <v>18</v>
      </c>
      <c r="H1845" s="35">
        <v>0.8</v>
      </c>
      <c r="I1845" s="36">
        <v>7750</v>
      </c>
      <c r="J1845" s="37">
        <f t="shared" si="14"/>
        <v>6200</v>
      </c>
      <c r="K1845" s="37">
        <f t="shared" si="15"/>
        <v>2170</v>
      </c>
      <c r="L1845" s="38">
        <v>0.35</v>
      </c>
      <c r="N1845" s="44"/>
      <c r="O1845" s="42"/>
      <c r="P1845" s="39"/>
      <c r="Q1845" s="41"/>
    </row>
    <row r="1846" spans="1:17" ht="15.75" customHeight="1">
      <c r="A1846" s="33" t="s">
        <v>27</v>
      </c>
      <c r="B1846" s="33">
        <v>1128299</v>
      </c>
      <c r="C1846" s="34">
        <v>44432</v>
      </c>
      <c r="D1846" s="33" t="s">
        <v>28</v>
      </c>
      <c r="E1846" s="33" t="s">
        <v>75</v>
      </c>
      <c r="F1846" s="33" t="s">
        <v>76</v>
      </c>
      <c r="G1846" s="33" t="s">
        <v>19</v>
      </c>
      <c r="H1846" s="35">
        <v>0.70000000000000007</v>
      </c>
      <c r="I1846" s="36">
        <v>6500</v>
      </c>
      <c r="J1846" s="37">
        <f t="shared" si="14"/>
        <v>4550</v>
      </c>
      <c r="K1846" s="37">
        <f t="shared" si="15"/>
        <v>1592.5</v>
      </c>
      <c r="L1846" s="38">
        <v>0.35</v>
      </c>
      <c r="N1846" s="44"/>
      <c r="O1846" s="42"/>
      <c r="P1846" s="39"/>
      <c r="Q1846" s="41"/>
    </row>
    <row r="1847" spans="1:17" ht="15.75" customHeight="1">
      <c r="A1847" s="33" t="s">
        <v>27</v>
      </c>
      <c r="B1847" s="33">
        <v>1128299</v>
      </c>
      <c r="C1847" s="34">
        <v>44432</v>
      </c>
      <c r="D1847" s="33" t="s">
        <v>28</v>
      </c>
      <c r="E1847" s="33" t="s">
        <v>75</v>
      </c>
      <c r="F1847" s="33" t="s">
        <v>76</v>
      </c>
      <c r="G1847" s="33" t="s">
        <v>20</v>
      </c>
      <c r="H1847" s="35">
        <v>0.70000000000000007</v>
      </c>
      <c r="I1847" s="36">
        <v>4250</v>
      </c>
      <c r="J1847" s="37">
        <f t="shared" si="14"/>
        <v>2975.0000000000005</v>
      </c>
      <c r="K1847" s="37">
        <f t="shared" si="15"/>
        <v>1041.25</v>
      </c>
      <c r="L1847" s="38">
        <v>0.35</v>
      </c>
      <c r="N1847" s="44"/>
      <c r="O1847" s="42"/>
      <c r="P1847" s="39"/>
      <c r="Q1847" s="41"/>
    </row>
    <row r="1848" spans="1:17" ht="15.75" customHeight="1">
      <c r="A1848" s="33" t="s">
        <v>27</v>
      </c>
      <c r="B1848" s="33">
        <v>1128299</v>
      </c>
      <c r="C1848" s="34">
        <v>44432</v>
      </c>
      <c r="D1848" s="33" t="s">
        <v>28</v>
      </c>
      <c r="E1848" s="33" t="s">
        <v>75</v>
      </c>
      <c r="F1848" s="33" t="s">
        <v>76</v>
      </c>
      <c r="G1848" s="33" t="s">
        <v>21</v>
      </c>
      <c r="H1848" s="35">
        <v>0.7</v>
      </c>
      <c r="I1848" s="36">
        <v>4250</v>
      </c>
      <c r="J1848" s="37">
        <f t="shared" si="14"/>
        <v>2975</v>
      </c>
      <c r="K1848" s="37">
        <f t="shared" si="15"/>
        <v>1190</v>
      </c>
      <c r="L1848" s="38">
        <v>0.4</v>
      </c>
      <c r="N1848" s="44"/>
      <c r="O1848" s="42"/>
      <c r="P1848" s="39"/>
      <c r="Q1848" s="41"/>
    </row>
    <row r="1849" spans="1:17" ht="15.75" customHeight="1">
      <c r="A1849" s="33" t="s">
        <v>27</v>
      </c>
      <c r="B1849" s="33">
        <v>1128299</v>
      </c>
      <c r="C1849" s="34">
        <v>44432</v>
      </c>
      <c r="D1849" s="33" t="s">
        <v>28</v>
      </c>
      <c r="E1849" s="33" t="s">
        <v>75</v>
      </c>
      <c r="F1849" s="33" t="s">
        <v>76</v>
      </c>
      <c r="G1849" s="33" t="s">
        <v>22</v>
      </c>
      <c r="H1849" s="35">
        <v>0.75</v>
      </c>
      <c r="I1849" s="36">
        <v>2500</v>
      </c>
      <c r="J1849" s="37">
        <f t="shared" si="14"/>
        <v>1875</v>
      </c>
      <c r="K1849" s="37">
        <f t="shared" si="15"/>
        <v>562.5</v>
      </c>
      <c r="L1849" s="38">
        <v>0.3</v>
      </c>
      <c r="N1849" s="44"/>
      <c r="O1849" s="42"/>
      <c r="P1849" s="39"/>
      <c r="Q1849" s="41"/>
    </row>
    <row r="1850" spans="1:17" ht="15.75" customHeight="1">
      <c r="A1850" s="33" t="s">
        <v>27</v>
      </c>
      <c r="B1850" s="33">
        <v>1128299</v>
      </c>
      <c r="C1850" s="34">
        <v>44464</v>
      </c>
      <c r="D1850" s="33" t="s">
        <v>28</v>
      </c>
      <c r="E1850" s="33" t="s">
        <v>75</v>
      </c>
      <c r="F1850" s="33" t="s">
        <v>76</v>
      </c>
      <c r="G1850" s="33" t="s">
        <v>17</v>
      </c>
      <c r="H1850" s="35">
        <v>0.50000000000000011</v>
      </c>
      <c r="I1850" s="36">
        <v>4500</v>
      </c>
      <c r="J1850" s="37">
        <f t="shared" si="14"/>
        <v>2250.0000000000005</v>
      </c>
      <c r="K1850" s="37">
        <f t="shared" si="15"/>
        <v>787.50000000000011</v>
      </c>
      <c r="L1850" s="38">
        <v>0.35</v>
      </c>
      <c r="N1850" s="44"/>
      <c r="O1850" s="42"/>
      <c r="P1850" s="39"/>
      <c r="Q1850" s="41"/>
    </row>
    <row r="1851" spans="1:17" ht="15.75" customHeight="1">
      <c r="A1851" s="33" t="s">
        <v>27</v>
      </c>
      <c r="B1851" s="33">
        <v>1128299</v>
      </c>
      <c r="C1851" s="34">
        <v>44464</v>
      </c>
      <c r="D1851" s="33" t="s">
        <v>28</v>
      </c>
      <c r="E1851" s="33" t="s">
        <v>75</v>
      </c>
      <c r="F1851" s="33" t="s">
        <v>76</v>
      </c>
      <c r="G1851" s="33" t="s">
        <v>18</v>
      </c>
      <c r="H1851" s="35">
        <v>0.55000000000000016</v>
      </c>
      <c r="I1851" s="36">
        <v>4500</v>
      </c>
      <c r="J1851" s="37">
        <f t="shared" si="14"/>
        <v>2475.0000000000009</v>
      </c>
      <c r="K1851" s="37">
        <f t="shared" si="15"/>
        <v>866.25000000000023</v>
      </c>
      <c r="L1851" s="38">
        <v>0.35</v>
      </c>
      <c r="N1851" s="44"/>
      <c r="O1851" s="42"/>
      <c r="P1851" s="39"/>
      <c r="Q1851" s="41"/>
    </row>
    <row r="1852" spans="1:17" ht="15.75" customHeight="1">
      <c r="A1852" s="33" t="s">
        <v>27</v>
      </c>
      <c r="B1852" s="33">
        <v>1128299</v>
      </c>
      <c r="C1852" s="34">
        <v>44464</v>
      </c>
      <c r="D1852" s="33" t="s">
        <v>28</v>
      </c>
      <c r="E1852" s="33" t="s">
        <v>75</v>
      </c>
      <c r="F1852" s="33" t="s">
        <v>76</v>
      </c>
      <c r="G1852" s="33" t="s">
        <v>19</v>
      </c>
      <c r="H1852" s="35">
        <v>0.50000000000000011</v>
      </c>
      <c r="I1852" s="36">
        <v>2500</v>
      </c>
      <c r="J1852" s="37">
        <f t="shared" si="14"/>
        <v>1250.0000000000002</v>
      </c>
      <c r="K1852" s="37">
        <f t="shared" si="15"/>
        <v>437.50000000000006</v>
      </c>
      <c r="L1852" s="38">
        <v>0.35</v>
      </c>
      <c r="N1852" s="44"/>
      <c r="O1852" s="42"/>
      <c r="P1852" s="39"/>
      <c r="Q1852" s="41"/>
    </row>
    <row r="1853" spans="1:17" ht="15.75" customHeight="1">
      <c r="A1853" s="33" t="s">
        <v>27</v>
      </c>
      <c r="B1853" s="33">
        <v>1128299</v>
      </c>
      <c r="C1853" s="34">
        <v>44464</v>
      </c>
      <c r="D1853" s="33" t="s">
        <v>28</v>
      </c>
      <c r="E1853" s="33" t="s">
        <v>75</v>
      </c>
      <c r="F1853" s="33" t="s">
        <v>76</v>
      </c>
      <c r="G1853" s="33" t="s">
        <v>20</v>
      </c>
      <c r="H1853" s="35">
        <v>0.50000000000000011</v>
      </c>
      <c r="I1853" s="36">
        <v>2000</v>
      </c>
      <c r="J1853" s="37">
        <f t="shared" si="14"/>
        <v>1000.0000000000002</v>
      </c>
      <c r="K1853" s="37">
        <f t="shared" si="15"/>
        <v>350.00000000000006</v>
      </c>
      <c r="L1853" s="38">
        <v>0.35</v>
      </c>
      <c r="N1853" s="44"/>
      <c r="O1853" s="42"/>
      <c r="P1853" s="39"/>
      <c r="Q1853" s="41"/>
    </row>
    <row r="1854" spans="1:17" ht="15.75" customHeight="1">
      <c r="A1854" s="33" t="s">
        <v>27</v>
      </c>
      <c r="B1854" s="33">
        <v>1128299</v>
      </c>
      <c r="C1854" s="34">
        <v>44464</v>
      </c>
      <c r="D1854" s="33" t="s">
        <v>28</v>
      </c>
      <c r="E1854" s="33" t="s">
        <v>75</v>
      </c>
      <c r="F1854" s="33" t="s">
        <v>76</v>
      </c>
      <c r="G1854" s="33" t="s">
        <v>21</v>
      </c>
      <c r="H1854" s="35">
        <v>0.60000000000000009</v>
      </c>
      <c r="I1854" s="36">
        <v>2250</v>
      </c>
      <c r="J1854" s="37">
        <f t="shared" si="14"/>
        <v>1350.0000000000002</v>
      </c>
      <c r="K1854" s="37">
        <f t="shared" si="15"/>
        <v>540.00000000000011</v>
      </c>
      <c r="L1854" s="38">
        <v>0.4</v>
      </c>
      <c r="N1854" s="44"/>
      <c r="O1854" s="42"/>
      <c r="P1854" s="39"/>
      <c r="Q1854" s="41"/>
    </row>
    <row r="1855" spans="1:17" ht="15.75" customHeight="1">
      <c r="A1855" s="33" t="s">
        <v>27</v>
      </c>
      <c r="B1855" s="33">
        <v>1128299</v>
      </c>
      <c r="C1855" s="34">
        <v>44464</v>
      </c>
      <c r="D1855" s="33" t="s">
        <v>28</v>
      </c>
      <c r="E1855" s="33" t="s">
        <v>75</v>
      </c>
      <c r="F1855" s="33" t="s">
        <v>76</v>
      </c>
      <c r="G1855" s="33" t="s">
        <v>22</v>
      </c>
      <c r="H1855" s="35">
        <v>0.44999999999999996</v>
      </c>
      <c r="I1855" s="36">
        <v>2500</v>
      </c>
      <c r="J1855" s="37">
        <f t="shared" si="14"/>
        <v>1125</v>
      </c>
      <c r="K1855" s="37">
        <f t="shared" si="15"/>
        <v>337.5</v>
      </c>
      <c r="L1855" s="38">
        <v>0.3</v>
      </c>
      <c r="N1855" s="44"/>
      <c r="O1855" s="42"/>
      <c r="P1855" s="39"/>
      <c r="Q1855" s="41"/>
    </row>
    <row r="1856" spans="1:17" ht="15.75" customHeight="1">
      <c r="A1856" s="33" t="s">
        <v>27</v>
      </c>
      <c r="B1856" s="33">
        <v>1128299</v>
      </c>
      <c r="C1856" s="34">
        <v>44493</v>
      </c>
      <c r="D1856" s="33" t="s">
        <v>28</v>
      </c>
      <c r="E1856" s="33" t="s">
        <v>75</v>
      </c>
      <c r="F1856" s="33" t="s">
        <v>76</v>
      </c>
      <c r="G1856" s="33" t="s">
        <v>17</v>
      </c>
      <c r="H1856" s="35">
        <v>0.4</v>
      </c>
      <c r="I1856" s="36">
        <v>3500</v>
      </c>
      <c r="J1856" s="37">
        <f t="shared" si="14"/>
        <v>1400</v>
      </c>
      <c r="K1856" s="37">
        <f t="shared" si="15"/>
        <v>489.99999999999994</v>
      </c>
      <c r="L1856" s="38">
        <v>0.35</v>
      </c>
      <c r="N1856" s="44"/>
      <c r="O1856" s="42"/>
      <c r="P1856" s="39"/>
      <c r="Q1856" s="41"/>
    </row>
    <row r="1857" spans="1:17" ht="15.75" customHeight="1">
      <c r="A1857" s="33" t="s">
        <v>27</v>
      </c>
      <c r="B1857" s="33">
        <v>1128299</v>
      </c>
      <c r="C1857" s="34">
        <v>44493</v>
      </c>
      <c r="D1857" s="33" t="s">
        <v>28</v>
      </c>
      <c r="E1857" s="33" t="s">
        <v>75</v>
      </c>
      <c r="F1857" s="33" t="s">
        <v>76</v>
      </c>
      <c r="G1857" s="33" t="s">
        <v>18</v>
      </c>
      <c r="H1857" s="35">
        <v>0.55000000000000016</v>
      </c>
      <c r="I1857" s="36">
        <v>5250</v>
      </c>
      <c r="J1857" s="37">
        <f t="shared" si="14"/>
        <v>2887.5000000000009</v>
      </c>
      <c r="K1857" s="37">
        <f t="shared" si="15"/>
        <v>1010.6250000000002</v>
      </c>
      <c r="L1857" s="38">
        <v>0.35</v>
      </c>
      <c r="N1857" s="44"/>
      <c r="O1857" s="42"/>
      <c r="P1857" s="39"/>
      <c r="Q1857" s="41"/>
    </row>
    <row r="1858" spans="1:17" ht="15.75" customHeight="1">
      <c r="A1858" s="33" t="s">
        <v>27</v>
      </c>
      <c r="B1858" s="33">
        <v>1128299</v>
      </c>
      <c r="C1858" s="34">
        <v>44493</v>
      </c>
      <c r="D1858" s="33" t="s">
        <v>28</v>
      </c>
      <c r="E1858" s="33" t="s">
        <v>75</v>
      </c>
      <c r="F1858" s="33" t="s">
        <v>76</v>
      </c>
      <c r="G1858" s="33" t="s">
        <v>19</v>
      </c>
      <c r="H1858" s="35">
        <v>0.50000000000000011</v>
      </c>
      <c r="I1858" s="36">
        <v>3500</v>
      </c>
      <c r="J1858" s="37">
        <f t="shared" si="14"/>
        <v>1750.0000000000005</v>
      </c>
      <c r="K1858" s="37">
        <f t="shared" si="15"/>
        <v>612.50000000000011</v>
      </c>
      <c r="L1858" s="38">
        <v>0.35</v>
      </c>
      <c r="N1858" s="44"/>
      <c r="O1858" s="42"/>
      <c r="P1858" s="39"/>
      <c r="Q1858" s="41"/>
    </row>
    <row r="1859" spans="1:17" ht="15.75" customHeight="1">
      <c r="A1859" s="33" t="s">
        <v>27</v>
      </c>
      <c r="B1859" s="33">
        <v>1128299</v>
      </c>
      <c r="C1859" s="34">
        <v>44493</v>
      </c>
      <c r="D1859" s="33" t="s">
        <v>28</v>
      </c>
      <c r="E1859" s="33" t="s">
        <v>75</v>
      </c>
      <c r="F1859" s="33" t="s">
        <v>76</v>
      </c>
      <c r="G1859" s="33" t="s">
        <v>20</v>
      </c>
      <c r="H1859" s="35">
        <v>0.45000000000000007</v>
      </c>
      <c r="I1859" s="36">
        <v>3250</v>
      </c>
      <c r="J1859" s="37">
        <f t="shared" si="14"/>
        <v>1462.5000000000002</v>
      </c>
      <c r="K1859" s="37">
        <f t="shared" si="15"/>
        <v>511.87500000000006</v>
      </c>
      <c r="L1859" s="38">
        <v>0.35</v>
      </c>
      <c r="N1859" s="44"/>
      <c r="O1859" s="42"/>
      <c r="P1859" s="39"/>
      <c r="Q1859" s="41"/>
    </row>
    <row r="1860" spans="1:17" ht="15.75" customHeight="1">
      <c r="A1860" s="33" t="s">
        <v>27</v>
      </c>
      <c r="B1860" s="33">
        <v>1128299</v>
      </c>
      <c r="C1860" s="34">
        <v>44493</v>
      </c>
      <c r="D1860" s="33" t="s">
        <v>28</v>
      </c>
      <c r="E1860" s="33" t="s">
        <v>75</v>
      </c>
      <c r="F1860" s="33" t="s">
        <v>76</v>
      </c>
      <c r="G1860" s="33" t="s">
        <v>21</v>
      </c>
      <c r="H1860" s="35">
        <v>0.55000000000000004</v>
      </c>
      <c r="I1860" s="36">
        <v>3000</v>
      </c>
      <c r="J1860" s="37">
        <f t="shared" si="14"/>
        <v>1650.0000000000002</v>
      </c>
      <c r="K1860" s="37">
        <f t="shared" si="15"/>
        <v>660.00000000000011</v>
      </c>
      <c r="L1860" s="38">
        <v>0.4</v>
      </c>
      <c r="N1860" s="44"/>
      <c r="O1860" s="42"/>
      <c r="P1860" s="39"/>
      <c r="Q1860" s="41"/>
    </row>
    <row r="1861" spans="1:17" ht="15.75" customHeight="1">
      <c r="A1861" s="33" t="s">
        <v>27</v>
      </c>
      <c r="B1861" s="33">
        <v>1128299</v>
      </c>
      <c r="C1861" s="34">
        <v>44493</v>
      </c>
      <c r="D1861" s="33" t="s">
        <v>28</v>
      </c>
      <c r="E1861" s="33" t="s">
        <v>75</v>
      </c>
      <c r="F1861" s="33" t="s">
        <v>76</v>
      </c>
      <c r="G1861" s="33" t="s">
        <v>22</v>
      </c>
      <c r="H1861" s="35">
        <v>0.60000000000000009</v>
      </c>
      <c r="I1861" s="36">
        <v>3500</v>
      </c>
      <c r="J1861" s="37">
        <f t="shared" si="14"/>
        <v>2100.0000000000005</v>
      </c>
      <c r="K1861" s="37">
        <f t="shared" si="15"/>
        <v>630.00000000000011</v>
      </c>
      <c r="L1861" s="38">
        <v>0.3</v>
      </c>
      <c r="N1861" s="44"/>
      <c r="O1861" s="42"/>
      <c r="P1861" s="39"/>
      <c r="Q1861" s="41"/>
    </row>
    <row r="1862" spans="1:17" ht="15.75" customHeight="1">
      <c r="A1862" s="33" t="s">
        <v>27</v>
      </c>
      <c r="B1862" s="33">
        <v>1128299</v>
      </c>
      <c r="C1862" s="34">
        <v>44524</v>
      </c>
      <c r="D1862" s="33" t="s">
        <v>28</v>
      </c>
      <c r="E1862" s="33" t="s">
        <v>75</v>
      </c>
      <c r="F1862" s="33" t="s">
        <v>76</v>
      </c>
      <c r="G1862" s="33" t="s">
        <v>17</v>
      </c>
      <c r="H1862" s="35">
        <v>0.45000000000000007</v>
      </c>
      <c r="I1862" s="36">
        <v>5750</v>
      </c>
      <c r="J1862" s="37">
        <f t="shared" si="14"/>
        <v>2587.5000000000005</v>
      </c>
      <c r="K1862" s="37">
        <f t="shared" si="15"/>
        <v>905.62500000000011</v>
      </c>
      <c r="L1862" s="38">
        <v>0.35</v>
      </c>
      <c r="N1862" s="44"/>
      <c r="O1862" s="42"/>
      <c r="P1862" s="39"/>
      <c r="Q1862" s="41"/>
    </row>
    <row r="1863" spans="1:17" ht="15.75" customHeight="1">
      <c r="A1863" s="33" t="s">
        <v>27</v>
      </c>
      <c r="B1863" s="33">
        <v>1128299</v>
      </c>
      <c r="C1863" s="34">
        <v>44524</v>
      </c>
      <c r="D1863" s="33" t="s">
        <v>28</v>
      </c>
      <c r="E1863" s="33" t="s">
        <v>75</v>
      </c>
      <c r="F1863" s="33" t="s">
        <v>76</v>
      </c>
      <c r="G1863" s="33" t="s">
        <v>18</v>
      </c>
      <c r="H1863" s="35">
        <v>0.50000000000000011</v>
      </c>
      <c r="I1863" s="36">
        <v>6500</v>
      </c>
      <c r="J1863" s="37">
        <f t="shared" si="14"/>
        <v>3250.0000000000009</v>
      </c>
      <c r="K1863" s="37">
        <f t="shared" si="15"/>
        <v>1137.5000000000002</v>
      </c>
      <c r="L1863" s="38">
        <v>0.35</v>
      </c>
      <c r="N1863" s="44"/>
      <c r="O1863" s="42"/>
      <c r="P1863" s="39"/>
      <c r="Q1863" s="41"/>
    </row>
    <row r="1864" spans="1:17" ht="15.75" customHeight="1">
      <c r="A1864" s="33" t="s">
        <v>27</v>
      </c>
      <c r="B1864" s="33">
        <v>1128299</v>
      </c>
      <c r="C1864" s="34">
        <v>44524</v>
      </c>
      <c r="D1864" s="33" t="s">
        <v>28</v>
      </c>
      <c r="E1864" s="33" t="s">
        <v>75</v>
      </c>
      <c r="F1864" s="33" t="s">
        <v>76</v>
      </c>
      <c r="G1864" s="33" t="s">
        <v>19</v>
      </c>
      <c r="H1864" s="35">
        <v>0.45000000000000007</v>
      </c>
      <c r="I1864" s="36">
        <v>4750</v>
      </c>
      <c r="J1864" s="37">
        <f t="shared" si="14"/>
        <v>2137.5000000000005</v>
      </c>
      <c r="K1864" s="37">
        <f t="shared" si="15"/>
        <v>748.12500000000011</v>
      </c>
      <c r="L1864" s="38">
        <v>0.35</v>
      </c>
      <c r="N1864" s="44"/>
      <c r="O1864" s="42"/>
      <c r="P1864" s="39"/>
      <c r="Q1864" s="41"/>
    </row>
    <row r="1865" spans="1:17" ht="15.75" customHeight="1">
      <c r="A1865" s="33" t="s">
        <v>27</v>
      </c>
      <c r="B1865" s="33">
        <v>1128299</v>
      </c>
      <c r="C1865" s="34">
        <v>44524</v>
      </c>
      <c r="D1865" s="33" t="s">
        <v>28</v>
      </c>
      <c r="E1865" s="33" t="s">
        <v>75</v>
      </c>
      <c r="F1865" s="33" t="s">
        <v>76</v>
      </c>
      <c r="G1865" s="33" t="s">
        <v>20</v>
      </c>
      <c r="H1865" s="35">
        <v>0.55000000000000016</v>
      </c>
      <c r="I1865" s="36">
        <v>4500</v>
      </c>
      <c r="J1865" s="37">
        <f t="shared" si="14"/>
        <v>2475.0000000000009</v>
      </c>
      <c r="K1865" s="37">
        <f t="shared" si="15"/>
        <v>866.25000000000023</v>
      </c>
      <c r="L1865" s="38">
        <v>0.35</v>
      </c>
      <c r="N1865" s="44"/>
      <c r="O1865" s="42"/>
      <c r="P1865" s="39"/>
      <c r="Q1865" s="41"/>
    </row>
    <row r="1866" spans="1:17" ht="15.75" customHeight="1">
      <c r="A1866" s="33" t="s">
        <v>27</v>
      </c>
      <c r="B1866" s="33">
        <v>1128299</v>
      </c>
      <c r="C1866" s="34">
        <v>44524</v>
      </c>
      <c r="D1866" s="33" t="s">
        <v>28</v>
      </c>
      <c r="E1866" s="33" t="s">
        <v>75</v>
      </c>
      <c r="F1866" s="33" t="s">
        <v>76</v>
      </c>
      <c r="G1866" s="33" t="s">
        <v>21</v>
      </c>
      <c r="H1866" s="35">
        <v>0.75000000000000011</v>
      </c>
      <c r="I1866" s="36">
        <v>4250</v>
      </c>
      <c r="J1866" s="37">
        <f t="shared" si="14"/>
        <v>3187.5000000000005</v>
      </c>
      <c r="K1866" s="37">
        <f t="shared" si="15"/>
        <v>1275.0000000000002</v>
      </c>
      <c r="L1866" s="38">
        <v>0.4</v>
      </c>
      <c r="N1866" s="44"/>
      <c r="O1866" s="42"/>
      <c r="P1866" s="39"/>
      <c r="Q1866" s="41"/>
    </row>
    <row r="1867" spans="1:17" ht="15.75" customHeight="1">
      <c r="A1867" s="33" t="s">
        <v>27</v>
      </c>
      <c r="B1867" s="33">
        <v>1128299</v>
      </c>
      <c r="C1867" s="34">
        <v>44524</v>
      </c>
      <c r="D1867" s="33" t="s">
        <v>28</v>
      </c>
      <c r="E1867" s="33" t="s">
        <v>75</v>
      </c>
      <c r="F1867" s="33" t="s">
        <v>76</v>
      </c>
      <c r="G1867" s="33" t="s">
        <v>22</v>
      </c>
      <c r="H1867" s="35">
        <v>0.80000000000000016</v>
      </c>
      <c r="I1867" s="36">
        <v>5500</v>
      </c>
      <c r="J1867" s="37">
        <f t="shared" si="14"/>
        <v>4400.0000000000009</v>
      </c>
      <c r="K1867" s="37">
        <f t="shared" si="15"/>
        <v>1320.0000000000002</v>
      </c>
      <c r="L1867" s="38">
        <v>0.3</v>
      </c>
      <c r="N1867" s="44"/>
      <c r="O1867" s="42"/>
      <c r="P1867" s="39"/>
      <c r="Q1867" s="41"/>
    </row>
    <row r="1868" spans="1:17" ht="15.75" customHeight="1">
      <c r="A1868" s="33" t="s">
        <v>27</v>
      </c>
      <c r="B1868" s="33">
        <v>1128299</v>
      </c>
      <c r="C1868" s="34">
        <v>44553</v>
      </c>
      <c r="D1868" s="33" t="s">
        <v>28</v>
      </c>
      <c r="E1868" s="33" t="s">
        <v>75</v>
      </c>
      <c r="F1868" s="33" t="s">
        <v>76</v>
      </c>
      <c r="G1868" s="33" t="s">
        <v>17</v>
      </c>
      <c r="H1868" s="35">
        <v>0.65000000000000013</v>
      </c>
      <c r="I1868" s="36">
        <v>7500</v>
      </c>
      <c r="J1868" s="37">
        <f t="shared" si="14"/>
        <v>4875.0000000000009</v>
      </c>
      <c r="K1868" s="37">
        <f t="shared" si="15"/>
        <v>1706.2500000000002</v>
      </c>
      <c r="L1868" s="38">
        <v>0.35</v>
      </c>
      <c r="N1868" s="44"/>
      <c r="O1868" s="42"/>
      <c r="P1868" s="39"/>
      <c r="Q1868" s="41"/>
    </row>
    <row r="1869" spans="1:17" ht="15.75" customHeight="1">
      <c r="A1869" s="33" t="s">
        <v>27</v>
      </c>
      <c r="B1869" s="33">
        <v>1128299</v>
      </c>
      <c r="C1869" s="34">
        <v>44553</v>
      </c>
      <c r="D1869" s="33" t="s">
        <v>28</v>
      </c>
      <c r="E1869" s="33" t="s">
        <v>75</v>
      </c>
      <c r="F1869" s="33" t="s">
        <v>76</v>
      </c>
      <c r="G1869" s="33" t="s">
        <v>18</v>
      </c>
      <c r="H1869" s="35">
        <v>0.75000000000000022</v>
      </c>
      <c r="I1869" s="36">
        <v>7500</v>
      </c>
      <c r="J1869" s="37">
        <f t="shared" si="14"/>
        <v>5625.0000000000018</v>
      </c>
      <c r="K1869" s="37">
        <f t="shared" si="15"/>
        <v>1968.7500000000005</v>
      </c>
      <c r="L1869" s="38">
        <v>0.35</v>
      </c>
      <c r="N1869" s="44"/>
      <c r="O1869" s="42"/>
      <c r="P1869" s="39"/>
      <c r="Q1869" s="41"/>
    </row>
    <row r="1870" spans="1:17" ht="15.75" customHeight="1">
      <c r="A1870" s="33" t="s">
        <v>27</v>
      </c>
      <c r="B1870" s="33">
        <v>1128299</v>
      </c>
      <c r="C1870" s="34">
        <v>44553</v>
      </c>
      <c r="D1870" s="33" t="s">
        <v>28</v>
      </c>
      <c r="E1870" s="33" t="s">
        <v>75</v>
      </c>
      <c r="F1870" s="33" t="s">
        <v>76</v>
      </c>
      <c r="G1870" s="33" t="s">
        <v>19</v>
      </c>
      <c r="H1870" s="35">
        <v>0.70000000000000018</v>
      </c>
      <c r="I1870" s="36">
        <v>5500</v>
      </c>
      <c r="J1870" s="37">
        <f t="shared" si="14"/>
        <v>3850.0000000000009</v>
      </c>
      <c r="K1870" s="37">
        <f t="shared" si="15"/>
        <v>1347.5000000000002</v>
      </c>
      <c r="L1870" s="38">
        <v>0.35</v>
      </c>
      <c r="N1870" s="44"/>
      <c r="O1870" s="42"/>
      <c r="P1870" s="39"/>
      <c r="Q1870" s="41"/>
    </row>
    <row r="1871" spans="1:17" ht="15.75" customHeight="1">
      <c r="A1871" s="33" t="s">
        <v>27</v>
      </c>
      <c r="B1871" s="33">
        <v>1128299</v>
      </c>
      <c r="C1871" s="34">
        <v>44553</v>
      </c>
      <c r="D1871" s="33" t="s">
        <v>28</v>
      </c>
      <c r="E1871" s="33" t="s">
        <v>75</v>
      </c>
      <c r="F1871" s="33" t="s">
        <v>76</v>
      </c>
      <c r="G1871" s="33" t="s">
        <v>20</v>
      </c>
      <c r="H1871" s="35">
        <v>0.70000000000000018</v>
      </c>
      <c r="I1871" s="36">
        <v>5500</v>
      </c>
      <c r="J1871" s="37">
        <f t="shared" si="14"/>
        <v>3850.0000000000009</v>
      </c>
      <c r="K1871" s="37">
        <f t="shared" si="15"/>
        <v>1347.5000000000002</v>
      </c>
      <c r="L1871" s="38">
        <v>0.35</v>
      </c>
      <c r="N1871" s="44"/>
      <c r="O1871" s="42"/>
      <c r="P1871" s="39"/>
      <c r="Q1871" s="41"/>
    </row>
    <row r="1872" spans="1:17" ht="15.75" customHeight="1">
      <c r="A1872" s="33" t="s">
        <v>27</v>
      </c>
      <c r="B1872" s="33">
        <v>1128299</v>
      </c>
      <c r="C1872" s="34">
        <v>44553</v>
      </c>
      <c r="D1872" s="33" t="s">
        <v>28</v>
      </c>
      <c r="E1872" s="33" t="s">
        <v>75</v>
      </c>
      <c r="F1872" s="33" t="s">
        <v>76</v>
      </c>
      <c r="G1872" s="33" t="s">
        <v>21</v>
      </c>
      <c r="H1872" s="35">
        <v>0.80000000000000016</v>
      </c>
      <c r="I1872" s="36">
        <v>4750</v>
      </c>
      <c r="J1872" s="37">
        <f t="shared" si="14"/>
        <v>3800.0000000000009</v>
      </c>
      <c r="K1872" s="37">
        <f t="shared" si="15"/>
        <v>1520.0000000000005</v>
      </c>
      <c r="L1872" s="38">
        <v>0.4</v>
      </c>
      <c r="N1872" s="44"/>
      <c r="O1872" s="42"/>
      <c r="P1872" s="39"/>
      <c r="Q1872" s="41"/>
    </row>
    <row r="1873" spans="1:17" ht="15.75" customHeight="1">
      <c r="A1873" s="33" t="s">
        <v>27</v>
      </c>
      <c r="B1873" s="33">
        <v>1128299</v>
      </c>
      <c r="C1873" s="34">
        <v>44553</v>
      </c>
      <c r="D1873" s="33" t="s">
        <v>28</v>
      </c>
      <c r="E1873" s="33" t="s">
        <v>75</v>
      </c>
      <c r="F1873" s="33" t="s">
        <v>76</v>
      </c>
      <c r="G1873" s="33" t="s">
        <v>22</v>
      </c>
      <c r="H1873" s="35">
        <v>0.8500000000000002</v>
      </c>
      <c r="I1873" s="36">
        <v>5750</v>
      </c>
      <c r="J1873" s="37">
        <f t="shared" si="14"/>
        <v>4887.5000000000009</v>
      </c>
      <c r="K1873" s="37">
        <f t="shared" si="15"/>
        <v>1466.2500000000002</v>
      </c>
      <c r="L1873" s="38">
        <v>0.3</v>
      </c>
      <c r="N1873" s="44"/>
      <c r="O1873" s="42"/>
      <c r="P1873" s="39"/>
      <c r="Q1873" s="41"/>
    </row>
    <row r="1874" spans="1:17" ht="15.75" customHeight="1">
      <c r="A1874" s="33" t="s">
        <v>27</v>
      </c>
      <c r="B1874" s="33">
        <v>1128299</v>
      </c>
      <c r="C1874" s="34">
        <v>44213</v>
      </c>
      <c r="D1874" s="33" t="s">
        <v>28</v>
      </c>
      <c r="E1874" s="33" t="s">
        <v>77</v>
      </c>
      <c r="F1874" s="33" t="s">
        <v>60</v>
      </c>
      <c r="G1874" s="33" t="s">
        <v>17</v>
      </c>
      <c r="H1874" s="35">
        <v>0.35000000000000003</v>
      </c>
      <c r="I1874" s="36">
        <v>4000</v>
      </c>
      <c r="J1874" s="37">
        <f t="shared" si="14"/>
        <v>1400.0000000000002</v>
      </c>
      <c r="K1874" s="37">
        <f t="shared" si="15"/>
        <v>560</v>
      </c>
      <c r="L1874" s="38">
        <v>0.39999999999999997</v>
      </c>
      <c r="N1874" s="44"/>
      <c r="O1874" s="42"/>
      <c r="P1874" s="39"/>
      <c r="Q1874" s="41"/>
    </row>
    <row r="1875" spans="1:17" ht="15.75" customHeight="1">
      <c r="A1875" s="33" t="s">
        <v>27</v>
      </c>
      <c r="B1875" s="33">
        <v>1128299</v>
      </c>
      <c r="C1875" s="34">
        <v>44213</v>
      </c>
      <c r="D1875" s="33" t="s">
        <v>28</v>
      </c>
      <c r="E1875" s="33" t="s">
        <v>77</v>
      </c>
      <c r="F1875" s="33" t="s">
        <v>60</v>
      </c>
      <c r="G1875" s="33" t="s">
        <v>18</v>
      </c>
      <c r="H1875" s="35">
        <v>0.45</v>
      </c>
      <c r="I1875" s="36">
        <v>4000</v>
      </c>
      <c r="J1875" s="37">
        <f t="shared" si="14"/>
        <v>1800</v>
      </c>
      <c r="K1875" s="37">
        <f t="shared" si="15"/>
        <v>719.99999999999989</v>
      </c>
      <c r="L1875" s="38">
        <v>0.39999999999999997</v>
      </c>
      <c r="N1875" s="44"/>
      <c r="O1875" s="42"/>
      <c r="P1875" s="39"/>
      <c r="Q1875" s="41"/>
    </row>
    <row r="1876" spans="1:17" ht="15.75" customHeight="1">
      <c r="A1876" s="33" t="s">
        <v>27</v>
      </c>
      <c r="B1876" s="33">
        <v>1128299</v>
      </c>
      <c r="C1876" s="34">
        <v>44213</v>
      </c>
      <c r="D1876" s="33" t="s">
        <v>28</v>
      </c>
      <c r="E1876" s="33" t="s">
        <v>77</v>
      </c>
      <c r="F1876" s="33" t="s">
        <v>60</v>
      </c>
      <c r="G1876" s="33" t="s">
        <v>19</v>
      </c>
      <c r="H1876" s="35">
        <v>0.45</v>
      </c>
      <c r="I1876" s="36">
        <v>4000</v>
      </c>
      <c r="J1876" s="37">
        <f t="shared" si="14"/>
        <v>1800</v>
      </c>
      <c r="K1876" s="37">
        <f t="shared" si="15"/>
        <v>719.99999999999989</v>
      </c>
      <c r="L1876" s="38">
        <v>0.39999999999999997</v>
      </c>
      <c r="N1876" s="44"/>
      <c r="O1876" s="42"/>
      <c r="P1876" s="39"/>
      <c r="Q1876" s="41"/>
    </row>
    <row r="1877" spans="1:17" ht="15.75" customHeight="1">
      <c r="A1877" s="33" t="s">
        <v>27</v>
      </c>
      <c r="B1877" s="33">
        <v>1128299</v>
      </c>
      <c r="C1877" s="34">
        <v>44213</v>
      </c>
      <c r="D1877" s="33" t="s">
        <v>28</v>
      </c>
      <c r="E1877" s="33" t="s">
        <v>77</v>
      </c>
      <c r="F1877" s="33" t="s">
        <v>60</v>
      </c>
      <c r="G1877" s="33" t="s">
        <v>20</v>
      </c>
      <c r="H1877" s="35">
        <v>0.45</v>
      </c>
      <c r="I1877" s="36">
        <v>2500</v>
      </c>
      <c r="J1877" s="37">
        <f t="shared" si="14"/>
        <v>1125</v>
      </c>
      <c r="K1877" s="37">
        <f t="shared" si="15"/>
        <v>449.99999999999994</v>
      </c>
      <c r="L1877" s="38">
        <v>0.39999999999999997</v>
      </c>
      <c r="N1877" s="44"/>
      <c r="O1877" s="42"/>
      <c r="P1877" s="39"/>
      <c r="Q1877" s="41"/>
    </row>
    <row r="1878" spans="1:17" ht="15.75" customHeight="1">
      <c r="A1878" s="33" t="s">
        <v>27</v>
      </c>
      <c r="B1878" s="33">
        <v>1128299</v>
      </c>
      <c r="C1878" s="34">
        <v>44213</v>
      </c>
      <c r="D1878" s="33" t="s">
        <v>28</v>
      </c>
      <c r="E1878" s="33" t="s">
        <v>77</v>
      </c>
      <c r="F1878" s="33" t="s">
        <v>60</v>
      </c>
      <c r="G1878" s="33" t="s">
        <v>21</v>
      </c>
      <c r="H1878" s="35">
        <v>0.50000000000000011</v>
      </c>
      <c r="I1878" s="36">
        <v>2000</v>
      </c>
      <c r="J1878" s="37">
        <f t="shared" si="14"/>
        <v>1000.0000000000002</v>
      </c>
      <c r="K1878" s="37">
        <f t="shared" si="15"/>
        <v>450.00000000000011</v>
      </c>
      <c r="L1878" s="38">
        <v>0.45</v>
      </c>
      <c r="N1878" s="44"/>
      <c r="O1878" s="42"/>
      <c r="P1878" s="39"/>
      <c r="Q1878" s="41"/>
    </row>
    <row r="1879" spans="1:17" ht="15.75" customHeight="1">
      <c r="A1879" s="33" t="s">
        <v>27</v>
      </c>
      <c r="B1879" s="33">
        <v>1128299</v>
      </c>
      <c r="C1879" s="34">
        <v>44213</v>
      </c>
      <c r="D1879" s="33" t="s">
        <v>28</v>
      </c>
      <c r="E1879" s="33" t="s">
        <v>77</v>
      </c>
      <c r="F1879" s="33" t="s">
        <v>60</v>
      </c>
      <c r="G1879" s="33" t="s">
        <v>22</v>
      </c>
      <c r="H1879" s="35">
        <v>0.45</v>
      </c>
      <c r="I1879" s="36">
        <v>4500</v>
      </c>
      <c r="J1879" s="37">
        <f t="shared" si="14"/>
        <v>2025</v>
      </c>
      <c r="K1879" s="37">
        <f t="shared" si="15"/>
        <v>708.75</v>
      </c>
      <c r="L1879" s="38">
        <v>0.35</v>
      </c>
      <c r="N1879" s="44"/>
      <c r="O1879" s="42"/>
      <c r="P1879" s="39"/>
      <c r="Q1879" s="41"/>
    </row>
    <row r="1880" spans="1:17" ht="15.75" customHeight="1">
      <c r="A1880" s="33" t="s">
        <v>27</v>
      </c>
      <c r="B1880" s="33">
        <v>1128299</v>
      </c>
      <c r="C1880" s="34">
        <v>44244</v>
      </c>
      <c r="D1880" s="33" t="s">
        <v>28</v>
      </c>
      <c r="E1880" s="33" t="s">
        <v>77</v>
      </c>
      <c r="F1880" s="33" t="s">
        <v>60</v>
      </c>
      <c r="G1880" s="33" t="s">
        <v>17</v>
      </c>
      <c r="H1880" s="35">
        <v>0.35000000000000003</v>
      </c>
      <c r="I1880" s="36">
        <v>5000</v>
      </c>
      <c r="J1880" s="37">
        <f t="shared" si="14"/>
        <v>1750.0000000000002</v>
      </c>
      <c r="K1880" s="37">
        <f t="shared" si="15"/>
        <v>700</v>
      </c>
      <c r="L1880" s="38">
        <v>0.39999999999999997</v>
      </c>
      <c r="N1880" s="44"/>
      <c r="O1880" s="42"/>
      <c r="P1880" s="39"/>
      <c r="Q1880" s="41"/>
    </row>
    <row r="1881" spans="1:17" ht="15.75" customHeight="1">
      <c r="A1881" s="33" t="s">
        <v>27</v>
      </c>
      <c r="B1881" s="33">
        <v>1128299</v>
      </c>
      <c r="C1881" s="34">
        <v>44244</v>
      </c>
      <c r="D1881" s="33" t="s">
        <v>28</v>
      </c>
      <c r="E1881" s="33" t="s">
        <v>77</v>
      </c>
      <c r="F1881" s="33" t="s">
        <v>60</v>
      </c>
      <c r="G1881" s="33" t="s">
        <v>18</v>
      </c>
      <c r="H1881" s="35">
        <v>0.45</v>
      </c>
      <c r="I1881" s="36">
        <v>4000</v>
      </c>
      <c r="J1881" s="37">
        <f t="shared" si="14"/>
        <v>1800</v>
      </c>
      <c r="K1881" s="37">
        <f t="shared" si="15"/>
        <v>719.99999999999989</v>
      </c>
      <c r="L1881" s="38">
        <v>0.39999999999999997</v>
      </c>
      <c r="N1881" s="44"/>
      <c r="O1881" s="42"/>
      <c r="P1881" s="39"/>
      <c r="Q1881" s="41"/>
    </row>
    <row r="1882" spans="1:17" ht="15.75" customHeight="1">
      <c r="A1882" s="33" t="s">
        <v>27</v>
      </c>
      <c r="B1882" s="33">
        <v>1128299</v>
      </c>
      <c r="C1882" s="34">
        <v>44244</v>
      </c>
      <c r="D1882" s="33" t="s">
        <v>28</v>
      </c>
      <c r="E1882" s="33" t="s">
        <v>77</v>
      </c>
      <c r="F1882" s="33" t="s">
        <v>60</v>
      </c>
      <c r="G1882" s="33" t="s">
        <v>19</v>
      </c>
      <c r="H1882" s="35">
        <v>0.45</v>
      </c>
      <c r="I1882" s="36">
        <v>4000</v>
      </c>
      <c r="J1882" s="37">
        <f t="shared" si="14"/>
        <v>1800</v>
      </c>
      <c r="K1882" s="37">
        <f t="shared" si="15"/>
        <v>719.99999999999989</v>
      </c>
      <c r="L1882" s="38">
        <v>0.39999999999999997</v>
      </c>
      <c r="N1882" s="44"/>
      <c r="O1882" s="42"/>
      <c r="P1882" s="39"/>
      <c r="Q1882" s="41"/>
    </row>
    <row r="1883" spans="1:17" ht="15.75" customHeight="1">
      <c r="A1883" s="33" t="s">
        <v>27</v>
      </c>
      <c r="B1883" s="33">
        <v>1128299</v>
      </c>
      <c r="C1883" s="34">
        <v>44244</v>
      </c>
      <c r="D1883" s="33" t="s">
        <v>28</v>
      </c>
      <c r="E1883" s="33" t="s">
        <v>77</v>
      </c>
      <c r="F1883" s="33" t="s">
        <v>60</v>
      </c>
      <c r="G1883" s="33" t="s">
        <v>20</v>
      </c>
      <c r="H1883" s="35">
        <v>0.45</v>
      </c>
      <c r="I1883" s="36">
        <v>2500</v>
      </c>
      <c r="J1883" s="37">
        <f t="shared" si="14"/>
        <v>1125</v>
      </c>
      <c r="K1883" s="37">
        <f t="shared" si="15"/>
        <v>449.99999999999994</v>
      </c>
      <c r="L1883" s="38">
        <v>0.39999999999999997</v>
      </c>
      <c r="N1883" s="44"/>
      <c r="O1883" s="42"/>
      <c r="P1883" s="39"/>
      <c r="Q1883" s="41"/>
    </row>
    <row r="1884" spans="1:17" ht="15.75" customHeight="1">
      <c r="A1884" s="33" t="s">
        <v>27</v>
      </c>
      <c r="B1884" s="33">
        <v>1128299</v>
      </c>
      <c r="C1884" s="34">
        <v>44244</v>
      </c>
      <c r="D1884" s="33" t="s">
        <v>28</v>
      </c>
      <c r="E1884" s="33" t="s">
        <v>77</v>
      </c>
      <c r="F1884" s="33" t="s">
        <v>60</v>
      </c>
      <c r="G1884" s="33" t="s">
        <v>21</v>
      </c>
      <c r="H1884" s="35">
        <v>0.50000000000000011</v>
      </c>
      <c r="I1884" s="36">
        <v>1750</v>
      </c>
      <c r="J1884" s="37">
        <f t="shared" si="14"/>
        <v>875.00000000000023</v>
      </c>
      <c r="K1884" s="37">
        <f t="shared" si="15"/>
        <v>393.75000000000011</v>
      </c>
      <c r="L1884" s="38">
        <v>0.45</v>
      </c>
      <c r="N1884" s="44"/>
      <c r="O1884" s="42"/>
      <c r="P1884" s="39"/>
      <c r="Q1884" s="41"/>
    </row>
    <row r="1885" spans="1:17" ht="15.75" customHeight="1">
      <c r="A1885" s="33" t="s">
        <v>27</v>
      </c>
      <c r="B1885" s="33">
        <v>1128299</v>
      </c>
      <c r="C1885" s="34">
        <v>44244</v>
      </c>
      <c r="D1885" s="33" t="s">
        <v>28</v>
      </c>
      <c r="E1885" s="33" t="s">
        <v>77</v>
      </c>
      <c r="F1885" s="33" t="s">
        <v>60</v>
      </c>
      <c r="G1885" s="33" t="s">
        <v>22</v>
      </c>
      <c r="H1885" s="35">
        <v>0.45</v>
      </c>
      <c r="I1885" s="36">
        <v>3750</v>
      </c>
      <c r="J1885" s="37">
        <f t="shared" si="14"/>
        <v>1687.5</v>
      </c>
      <c r="K1885" s="37">
        <f t="shared" si="15"/>
        <v>590.625</v>
      </c>
      <c r="L1885" s="38">
        <v>0.35</v>
      </c>
      <c r="N1885" s="44"/>
      <c r="O1885" s="42"/>
      <c r="P1885" s="39"/>
      <c r="Q1885" s="41"/>
    </row>
    <row r="1886" spans="1:17" ht="15.75" customHeight="1">
      <c r="A1886" s="33" t="s">
        <v>27</v>
      </c>
      <c r="B1886" s="33">
        <v>1128299</v>
      </c>
      <c r="C1886" s="34">
        <v>44271</v>
      </c>
      <c r="D1886" s="33" t="s">
        <v>28</v>
      </c>
      <c r="E1886" s="33" t="s">
        <v>77</v>
      </c>
      <c r="F1886" s="33" t="s">
        <v>60</v>
      </c>
      <c r="G1886" s="33" t="s">
        <v>17</v>
      </c>
      <c r="H1886" s="35">
        <v>0.45</v>
      </c>
      <c r="I1886" s="36">
        <v>5250</v>
      </c>
      <c r="J1886" s="37">
        <f t="shared" si="14"/>
        <v>2362.5</v>
      </c>
      <c r="K1886" s="37">
        <f t="shared" si="15"/>
        <v>944.99999999999989</v>
      </c>
      <c r="L1886" s="38">
        <v>0.39999999999999997</v>
      </c>
      <c r="N1886" s="44"/>
      <c r="O1886" s="42"/>
      <c r="P1886" s="39"/>
      <c r="Q1886" s="41"/>
    </row>
    <row r="1887" spans="1:17" ht="15.75" customHeight="1">
      <c r="A1887" s="33" t="s">
        <v>27</v>
      </c>
      <c r="B1887" s="33">
        <v>1128299</v>
      </c>
      <c r="C1887" s="34">
        <v>44271</v>
      </c>
      <c r="D1887" s="33" t="s">
        <v>28</v>
      </c>
      <c r="E1887" s="33" t="s">
        <v>77</v>
      </c>
      <c r="F1887" s="33" t="s">
        <v>60</v>
      </c>
      <c r="G1887" s="33" t="s">
        <v>18</v>
      </c>
      <c r="H1887" s="35">
        <v>0.55000000000000004</v>
      </c>
      <c r="I1887" s="36">
        <v>3750</v>
      </c>
      <c r="J1887" s="37">
        <f t="shared" si="14"/>
        <v>2062.5</v>
      </c>
      <c r="K1887" s="37">
        <f t="shared" si="15"/>
        <v>824.99999999999989</v>
      </c>
      <c r="L1887" s="38">
        <v>0.39999999999999997</v>
      </c>
      <c r="N1887" s="44"/>
      <c r="O1887" s="42"/>
      <c r="P1887" s="39"/>
      <c r="Q1887" s="41"/>
    </row>
    <row r="1888" spans="1:17" ht="15.75" customHeight="1">
      <c r="A1888" s="33" t="s">
        <v>27</v>
      </c>
      <c r="B1888" s="33">
        <v>1128299</v>
      </c>
      <c r="C1888" s="34">
        <v>44271</v>
      </c>
      <c r="D1888" s="33" t="s">
        <v>28</v>
      </c>
      <c r="E1888" s="33" t="s">
        <v>77</v>
      </c>
      <c r="F1888" s="33" t="s">
        <v>60</v>
      </c>
      <c r="G1888" s="33" t="s">
        <v>19</v>
      </c>
      <c r="H1888" s="35">
        <v>0.6</v>
      </c>
      <c r="I1888" s="36">
        <v>4000</v>
      </c>
      <c r="J1888" s="37">
        <f t="shared" si="14"/>
        <v>2400</v>
      </c>
      <c r="K1888" s="37">
        <f t="shared" si="15"/>
        <v>959.99999999999989</v>
      </c>
      <c r="L1888" s="38">
        <v>0.39999999999999997</v>
      </c>
      <c r="N1888" s="44"/>
      <c r="O1888" s="42"/>
      <c r="P1888" s="39"/>
      <c r="Q1888" s="41"/>
    </row>
    <row r="1889" spans="1:17" ht="15.75" customHeight="1">
      <c r="A1889" s="33" t="s">
        <v>27</v>
      </c>
      <c r="B1889" s="33">
        <v>1128299</v>
      </c>
      <c r="C1889" s="34">
        <v>44271</v>
      </c>
      <c r="D1889" s="33" t="s">
        <v>28</v>
      </c>
      <c r="E1889" s="33" t="s">
        <v>77</v>
      </c>
      <c r="F1889" s="33" t="s">
        <v>60</v>
      </c>
      <c r="G1889" s="33" t="s">
        <v>20</v>
      </c>
      <c r="H1889" s="35">
        <v>0.55000000000000004</v>
      </c>
      <c r="I1889" s="36">
        <v>3000</v>
      </c>
      <c r="J1889" s="37">
        <f t="shared" si="14"/>
        <v>1650.0000000000002</v>
      </c>
      <c r="K1889" s="37">
        <f t="shared" si="15"/>
        <v>660</v>
      </c>
      <c r="L1889" s="38">
        <v>0.39999999999999997</v>
      </c>
      <c r="N1889" s="44"/>
      <c r="O1889" s="42"/>
      <c r="P1889" s="39"/>
      <c r="Q1889" s="41"/>
    </row>
    <row r="1890" spans="1:17" ht="15.75" customHeight="1">
      <c r="A1890" s="33" t="s">
        <v>27</v>
      </c>
      <c r="B1890" s="33">
        <v>1128299</v>
      </c>
      <c r="C1890" s="34">
        <v>44271</v>
      </c>
      <c r="D1890" s="33" t="s">
        <v>28</v>
      </c>
      <c r="E1890" s="33" t="s">
        <v>77</v>
      </c>
      <c r="F1890" s="33" t="s">
        <v>60</v>
      </c>
      <c r="G1890" s="33" t="s">
        <v>21</v>
      </c>
      <c r="H1890" s="35">
        <v>0.60000000000000009</v>
      </c>
      <c r="I1890" s="36">
        <v>1500</v>
      </c>
      <c r="J1890" s="37">
        <f t="shared" si="14"/>
        <v>900.00000000000011</v>
      </c>
      <c r="K1890" s="37">
        <f t="shared" si="15"/>
        <v>405.00000000000006</v>
      </c>
      <c r="L1890" s="38">
        <v>0.45</v>
      </c>
      <c r="N1890" s="44"/>
      <c r="O1890" s="42"/>
      <c r="P1890" s="39"/>
      <c r="Q1890" s="41"/>
    </row>
    <row r="1891" spans="1:17" ht="15.75" customHeight="1">
      <c r="A1891" s="33" t="s">
        <v>27</v>
      </c>
      <c r="B1891" s="33">
        <v>1128299</v>
      </c>
      <c r="C1891" s="34">
        <v>44271</v>
      </c>
      <c r="D1891" s="33" t="s">
        <v>28</v>
      </c>
      <c r="E1891" s="33" t="s">
        <v>77</v>
      </c>
      <c r="F1891" s="33" t="s">
        <v>60</v>
      </c>
      <c r="G1891" s="33" t="s">
        <v>22</v>
      </c>
      <c r="H1891" s="35">
        <v>0.45</v>
      </c>
      <c r="I1891" s="36">
        <v>3500</v>
      </c>
      <c r="J1891" s="37">
        <f t="shared" si="14"/>
        <v>1575</v>
      </c>
      <c r="K1891" s="37">
        <f t="shared" si="15"/>
        <v>551.25</v>
      </c>
      <c r="L1891" s="38">
        <v>0.35</v>
      </c>
      <c r="N1891" s="44"/>
      <c r="O1891" s="42"/>
      <c r="P1891" s="39"/>
      <c r="Q1891" s="41"/>
    </row>
    <row r="1892" spans="1:17" ht="15.75" customHeight="1">
      <c r="A1892" s="33" t="s">
        <v>27</v>
      </c>
      <c r="B1892" s="33">
        <v>1128299</v>
      </c>
      <c r="C1892" s="34">
        <v>44303</v>
      </c>
      <c r="D1892" s="33" t="s">
        <v>28</v>
      </c>
      <c r="E1892" s="33" t="s">
        <v>77</v>
      </c>
      <c r="F1892" s="33" t="s">
        <v>60</v>
      </c>
      <c r="G1892" s="33" t="s">
        <v>17</v>
      </c>
      <c r="H1892" s="35">
        <v>0.5</v>
      </c>
      <c r="I1892" s="36">
        <v>5250</v>
      </c>
      <c r="J1892" s="37">
        <f t="shared" si="14"/>
        <v>2625</v>
      </c>
      <c r="K1892" s="37">
        <f t="shared" si="15"/>
        <v>1050</v>
      </c>
      <c r="L1892" s="38">
        <v>0.39999999999999997</v>
      </c>
      <c r="N1892" s="44"/>
      <c r="O1892" s="42"/>
      <c r="P1892" s="39"/>
      <c r="Q1892" s="41"/>
    </row>
    <row r="1893" spans="1:17" ht="15.75" customHeight="1">
      <c r="A1893" s="33" t="s">
        <v>27</v>
      </c>
      <c r="B1893" s="33">
        <v>1128299</v>
      </c>
      <c r="C1893" s="34">
        <v>44303</v>
      </c>
      <c r="D1893" s="33" t="s">
        <v>28</v>
      </c>
      <c r="E1893" s="33" t="s">
        <v>77</v>
      </c>
      <c r="F1893" s="33" t="s">
        <v>60</v>
      </c>
      <c r="G1893" s="33" t="s">
        <v>18</v>
      </c>
      <c r="H1893" s="35">
        <v>0.55000000000000004</v>
      </c>
      <c r="I1893" s="36">
        <v>3250</v>
      </c>
      <c r="J1893" s="37">
        <f t="shared" si="14"/>
        <v>1787.5000000000002</v>
      </c>
      <c r="K1893" s="37">
        <f t="shared" si="15"/>
        <v>715</v>
      </c>
      <c r="L1893" s="38">
        <v>0.39999999999999997</v>
      </c>
      <c r="N1893" s="44"/>
      <c r="O1893" s="42"/>
      <c r="P1893" s="39"/>
      <c r="Q1893" s="41"/>
    </row>
    <row r="1894" spans="1:17" ht="15.75" customHeight="1">
      <c r="A1894" s="33" t="s">
        <v>27</v>
      </c>
      <c r="B1894" s="33">
        <v>1128299</v>
      </c>
      <c r="C1894" s="34">
        <v>44303</v>
      </c>
      <c r="D1894" s="33" t="s">
        <v>28</v>
      </c>
      <c r="E1894" s="33" t="s">
        <v>77</v>
      </c>
      <c r="F1894" s="33" t="s">
        <v>60</v>
      </c>
      <c r="G1894" s="33" t="s">
        <v>19</v>
      </c>
      <c r="H1894" s="35">
        <v>0.55000000000000004</v>
      </c>
      <c r="I1894" s="36">
        <v>3750</v>
      </c>
      <c r="J1894" s="37">
        <f t="shared" si="14"/>
        <v>2062.5</v>
      </c>
      <c r="K1894" s="37">
        <f t="shared" si="15"/>
        <v>824.99999999999989</v>
      </c>
      <c r="L1894" s="38">
        <v>0.39999999999999997</v>
      </c>
      <c r="N1894" s="44"/>
      <c r="O1894" s="42"/>
      <c r="P1894" s="39"/>
      <c r="Q1894" s="41"/>
    </row>
    <row r="1895" spans="1:17" ht="15.75" customHeight="1">
      <c r="A1895" s="33" t="s">
        <v>27</v>
      </c>
      <c r="B1895" s="33">
        <v>1128299</v>
      </c>
      <c r="C1895" s="34">
        <v>44303</v>
      </c>
      <c r="D1895" s="33" t="s">
        <v>28</v>
      </c>
      <c r="E1895" s="33" t="s">
        <v>77</v>
      </c>
      <c r="F1895" s="33" t="s">
        <v>60</v>
      </c>
      <c r="G1895" s="33" t="s">
        <v>20</v>
      </c>
      <c r="H1895" s="35">
        <v>0.40000000000000008</v>
      </c>
      <c r="I1895" s="36">
        <v>2750</v>
      </c>
      <c r="J1895" s="37">
        <f t="shared" si="14"/>
        <v>1100.0000000000002</v>
      </c>
      <c r="K1895" s="37">
        <f t="shared" si="15"/>
        <v>440.00000000000006</v>
      </c>
      <c r="L1895" s="38">
        <v>0.39999999999999997</v>
      </c>
      <c r="N1895" s="44"/>
      <c r="O1895" s="42"/>
      <c r="P1895" s="39"/>
      <c r="Q1895" s="41"/>
    </row>
    <row r="1896" spans="1:17" ht="15.75" customHeight="1">
      <c r="A1896" s="33" t="s">
        <v>27</v>
      </c>
      <c r="B1896" s="33">
        <v>1128299</v>
      </c>
      <c r="C1896" s="34">
        <v>44303</v>
      </c>
      <c r="D1896" s="33" t="s">
        <v>28</v>
      </c>
      <c r="E1896" s="33" t="s">
        <v>77</v>
      </c>
      <c r="F1896" s="33" t="s">
        <v>60</v>
      </c>
      <c r="G1896" s="33" t="s">
        <v>21</v>
      </c>
      <c r="H1896" s="35">
        <v>0.45000000000000012</v>
      </c>
      <c r="I1896" s="36">
        <v>1750</v>
      </c>
      <c r="J1896" s="37">
        <f t="shared" si="14"/>
        <v>787.50000000000023</v>
      </c>
      <c r="K1896" s="37">
        <f t="shared" si="15"/>
        <v>354.37500000000011</v>
      </c>
      <c r="L1896" s="38">
        <v>0.45</v>
      </c>
      <c r="N1896" s="44"/>
      <c r="O1896" s="42"/>
      <c r="P1896" s="39"/>
      <c r="Q1896" s="41"/>
    </row>
    <row r="1897" spans="1:17" ht="15.75" customHeight="1">
      <c r="A1897" s="33" t="s">
        <v>27</v>
      </c>
      <c r="B1897" s="33">
        <v>1128299</v>
      </c>
      <c r="C1897" s="34">
        <v>44303</v>
      </c>
      <c r="D1897" s="33" t="s">
        <v>28</v>
      </c>
      <c r="E1897" s="33" t="s">
        <v>77</v>
      </c>
      <c r="F1897" s="33" t="s">
        <v>60</v>
      </c>
      <c r="G1897" s="33" t="s">
        <v>22</v>
      </c>
      <c r="H1897" s="35">
        <v>0.60000000000000009</v>
      </c>
      <c r="I1897" s="36">
        <v>3500</v>
      </c>
      <c r="J1897" s="37">
        <f t="shared" si="14"/>
        <v>2100.0000000000005</v>
      </c>
      <c r="K1897" s="37">
        <f t="shared" si="15"/>
        <v>735.00000000000011</v>
      </c>
      <c r="L1897" s="38">
        <v>0.35</v>
      </c>
      <c r="N1897" s="44"/>
      <c r="O1897" s="42"/>
      <c r="P1897" s="39"/>
      <c r="Q1897" s="41"/>
    </row>
    <row r="1898" spans="1:17" ht="15.75" customHeight="1">
      <c r="A1898" s="33" t="s">
        <v>27</v>
      </c>
      <c r="B1898" s="33">
        <v>1128299</v>
      </c>
      <c r="C1898" s="34">
        <v>44334</v>
      </c>
      <c r="D1898" s="33" t="s">
        <v>28</v>
      </c>
      <c r="E1898" s="33" t="s">
        <v>77</v>
      </c>
      <c r="F1898" s="33" t="s">
        <v>60</v>
      </c>
      <c r="G1898" s="33" t="s">
        <v>17</v>
      </c>
      <c r="H1898" s="35">
        <v>0.45</v>
      </c>
      <c r="I1898" s="36">
        <v>5500</v>
      </c>
      <c r="J1898" s="37">
        <f t="shared" si="14"/>
        <v>2475</v>
      </c>
      <c r="K1898" s="37">
        <f t="shared" si="15"/>
        <v>989.99999999999989</v>
      </c>
      <c r="L1898" s="38">
        <v>0.39999999999999997</v>
      </c>
      <c r="N1898" s="44"/>
      <c r="O1898" s="42"/>
      <c r="P1898" s="39"/>
      <c r="Q1898" s="41"/>
    </row>
    <row r="1899" spans="1:17" ht="15.75" customHeight="1">
      <c r="A1899" s="33" t="s">
        <v>27</v>
      </c>
      <c r="B1899" s="33">
        <v>1128299</v>
      </c>
      <c r="C1899" s="34">
        <v>44334</v>
      </c>
      <c r="D1899" s="33" t="s">
        <v>28</v>
      </c>
      <c r="E1899" s="33" t="s">
        <v>77</v>
      </c>
      <c r="F1899" s="33" t="s">
        <v>60</v>
      </c>
      <c r="G1899" s="33" t="s">
        <v>18</v>
      </c>
      <c r="H1899" s="35">
        <v>0.5</v>
      </c>
      <c r="I1899" s="36">
        <v>4000</v>
      </c>
      <c r="J1899" s="37">
        <f t="shared" si="14"/>
        <v>2000</v>
      </c>
      <c r="K1899" s="37">
        <f t="shared" si="15"/>
        <v>799.99999999999989</v>
      </c>
      <c r="L1899" s="38">
        <v>0.39999999999999997</v>
      </c>
      <c r="N1899" s="44"/>
      <c r="O1899" s="42"/>
      <c r="P1899" s="39"/>
      <c r="Q1899" s="41"/>
    </row>
    <row r="1900" spans="1:17" ht="15.75" customHeight="1">
      <c r="A1900" s="33" t="s">
        <v>27</v>
      </c>
      <c r="B1900" s="33">
        <v>1128299</v>
      </c>
      <c r="C1900" s="34">
        <v>44334</v>
      </c>
      <c r="D1900" s="33" t="s">
        <v>28</v>
      </c>
      <c r="E1900" s="33" t="s">
        <v>77</v>
      </c>
      <c r="F1900" s="33" t="s">
        <v>60</v>
      </c>
      <c r="G1900" s="33" t="s">
        <v>19</v>
      </c>
      <c r="H1900" s="35">
        <v>0.5</v>
      </c>
      <c r="I1900" s="36">
        <v>4000</v>
      </c>
      <c r="J1900" s="37">
        <f t="shared" si="14"/>
        <v>2000</v>
      </c>
      <c r="K1900" s="37">
        <f t="shared" si="15"/>
        <v>799.99999999999989</v>
      </c>
      <c r="L1900" s="38">
        <v>0.39999999999999997</v>
      </c>
      <c r="N1900" s="44"/>
      <c r="O1900" s="42"/>
      <c r="P1900" s="39"/>
      <c r="Q1900" s="41"/>
    </row>
    <row r="1901" spans="1:17" ht="15.75" customHeight="1">
      <c r="A1901" s="33" t="s">
        <v>27</v>
      </c>
      <c r="B1901" s="33">
        <v>1128299</v>
      </c>
      <c r="C1901" s="34">
        <v>44334</v>
      </c>
      <c r="D1901" s="33" t="s">
        <v>28</v>
      </c>
      <c r="E1901" s="33" t="s">
        <v>77</v>
      </c>
      <c r="F1901" s="33" t="s">
        <v>60</v>
      </c>
      <c r="G1901" s="33" t="s">
        <v>20</v>
      </c>
      <c r="H1901" s="35">
        <v>0.45</v>
      </c>
      <c r="I1901" s="36">
        <v>3250</v>
      </c>
      <c r="J1901" s="37">
        <f t="shared" si="14"/>
        <v>1462.5</v>
      </c>
      <c r="K1901" s="37">
        <f t="shared" si="15"/>
        <v>585</v>
      </c>
      <c r="L1901" s="38">
        <v>0.39999999999999997</v>
      </c>
      <c r="N1901" s="44"/>
      <c r="O1901" s="42"/>
      <c r="P1901" s="39"/>
      <c r="Q1901" s="41"/>
    </row>
    <row r="1902" spans="1:17" ht="15.75" customHeight="1">
      <c r="A1902" s="33" t="s">
        <v>27</v>
      </c>
      <c r="B1902" s="33">
        <v>1128299</v>
      </c>
      <c r="C1902" s="34">
        <v>44334</v>
      </c>
      <c r="D1902" s="33" t="s">
        <v>28</v>
      </c>
      <c r="E1902" s="33" t="s">
        <v>77</v>
      </c>
      <c r="F1902" s="33" t="s">
        <v>60</v>
      </c>
      <c r="G1902" s="33" t="s">
        <v>21</v>
      </c>
      <c r="H1902" s="35">
        <v>0.39999999999999997</v>
      </c>
      <c r="I1902" s="36">
        <v>2250</v>
      </c>
      <c r="J1902" s="37">
        <f t="shared" si="14"/>
        <v>899.99999999999989</v>
      </c>
      <c r="K1902" s="37">
        <f t="shared" si="15"/>
        <v>404.99999999999994</v>
      </c>
      <c r="L1902" s="38">
        <v>0.45</v>
      </c>
      <c r="N1902" s="44"/>
      <c r="O1902" s="42"/>
      <c r="P1902" s="39"/>
      <c r="Q1902" s="41"/>
    </row>
    <row r="1903" spans="1:17" ht="15.75" customHeight="1">
      <c r="A1903" s="33" t="s">
        <v>27</v>
      </c>
      <c r="B1903" s="33">
        <v>1128299</v>
      </c>
      <c r="C1903" s="34">
        <v>44334</v>
      </c>
      <c r="D1903" s="33" t="s">
        <v>28</v>
      </c>
      <c r="E1903" s="33" t="s">
        <v>77</v>
      </c>
      <c r="F1903" s="33" t="s">
        <v>60</v>
      </c>
      <c r="G1903" s="33" t="s">
        <v>22</v>
      </c>
      <c r="H1903" s="35">
        <v>0.65</v>
      </c>
      <c r="I1903" s="36">
        <v>5750</v>
      </c>
      <c r="J1903" s="37">
        <f t="shared" si="14"/>
        <v>3737.5</v>
      </c>
      <c r="K1903" s="37">
        <f t="shared" si="15"/>
        <v>1308.125</v>
      </c>
      <c r="L1903" s="38">
        <v>0.35</v>
      </c>
      <c r="N1903" s="44"/>
      <c r="O1903" s="42"/>
      <c r="P1903" s="39"/>
      <c r="Q1903" s="41"/>
    </row>
    <row r="1904" spans="1:17" ht="15.75" customHeight="1">
      <c r="A1904" s="33" t="s">
        <v>27</v>
      </c>
      <c r="B1904" s="33">
        <v>1128299</v>
      </c>
      <c r="C1904" s="34">
        <v>44364</v>
      </c>
      <c r="D1904" s="33" t="s">
        <v>28</v>
      </c>
      <c r="E1904" s="33" t="s">
        <v>77</v>
      </c>
      <c r="F1904" s="33" t="s">
        <v>60</v>
      </c>
      <c r="G1904" s="33" t="s">
        <v>17</v>
      </c>
      <c r="H1904" s="35">
        <v>0.6</v>
      </c>
      <c r="I1904" s="36">
        <v>8250</v>
      </c>
      <c r="J1904" s="37">
        <f t="shared" si="14"/>
        <v>4950</v>
      </c>
      <c r="K1904" s="37">
        <f t="shared" si="15"/>
        <v>1979.9999999999998</v>
      </c>
      <c r="L1904" s="38">
        <v>0.39999999999999997</v>
      </c>
      <c r="N1904" s="44"/>
      <c r="O1904" s="42"/>
      <c r="P1904" s="39"/>
      <c r="Q1904" s="41"/>
    </row>
    <row r="1905" spans="1:17" ht="15.75" customHeight="1">
      <c r="A1905" s="33" t="s">
        <v>27</v>
      </c>
      <c r="B1905" s="33">
        <v>1128299</v>
      </c>
      <c r="C1905" s="34">
        <v>44364</v>
      </c>
      <c r="D1905" s="33" t="s">
        <v>28</v>
      </c>
      <c r="E1905" s="33" t="s">
        <v>77</v>
      </c>
      <c r="F1905" s="33" t="s">
        <v>60</v>
      </c>
      <c r="G1905" s="33" t="s">
        <v>18</v>
      </c>
      <c r="H1905" s="35">
        <v>0.7</v>
      </c>
      <c r="I1905" s="36">
        <v>7000</v>
      </c>
      <c r="J1905" s="37">
        <f t="shared" si="14"/>
        <v>4900</v>
      </c>
      <c r="K1905" s="37">
        <f t="shared" si="15"/>
        <v>1959.9999999999998</v>
      </c>
      <c r="L1905" s="38">
        <v>0.39999999999999997</v>
      </c>
      <c r="N1905" s="44"/>
      <c r="O1905" s="42"/>
      <c r="P1905" s="39"/>
      <c r="Q1905" s="41"/>
    </row>
    <row r="1906" spans="1:17" ht="15.75" customHeight="1">
      <c r="A1906" s="33" t="s">
        <v>27</v>
      </c>
      <c r="B1906" s="33">
        <v>1128299</v>
      </c>
      <c r="C1906" s="34">
        <v>44364</v>
      </c>
      <c r="D1906" s="33" t="s">
        <v>28</v>
      </c>
      <c r="E1906" s="33" t="s">
        <v>77</v>
      </c>
      <c r="F1906" s="33" t="s">
        <v>60</v>
      </c>
      <c r="G1906" s="33" t="s">
        <v>19</v>
      </c>
      <c r="H1906" s="35">
        <v>0.85</v>
      </c>
      <c r="I1906" s="36">
        <v>7000</v>
      </c>
      <c r="J1906" s="37">
        <f t="shared" si="14"/>
        <v>5950</v>
      </c>
      <c r="K1906" s="37">
        <f t="shared" si="15"/>
        <v>2380</v>
      </c>
      <c r="L1906" s="38">
        <v>0.39999999999999997</v>
      </c>
      <c r="N1906" s="44"/>
      <c r="O1906" s="42"/>
      <c r="P1906" s="39"/>
      <c r="Q1906" s="41"/>
    </row>
    <row r="1907" spans="1:17" ht="15.75" customHeight="1">
      <c r="A1907" s="33" t="s">
        <v>27</v>
      </c>
      <c r="B1907" s="33">
        <v>1128299</v>
      </c>
      <c r="C1907" s="34">
        <v>44364</v>
      </c>
      <c r="D1907" s="33" t="s">
        <v>28</v>
      </c>
      <c r="E1907" s="33" t="s">
        <v>77</v>
      </c>
      <c r="F1907" s="33" t="s">
        <v>60</v>
      </c>
      <c r="G1907" s="33" t="s">
        <v>20</v>
      </c>
      <c r="H1907" s="35">
        <v>0.85</v>
      </c>
      <c r="I1907" s="36">
        <v>5750</v>
      </c>
      <c r="J1907" s="37">
        <f t="shared" si="14"/>
        <v>4887.5</v>
      </c>
      <c r="K1907" s="37">
        <f t="shared" si="15"/>
        <v>1954.9999999999998</v>
      </c>
      <c r="L1907" s="38">
        <v>0.39999999999999997</v>
      </c>
      <c r="N1907" s="44"/>
      <c r="O1907" s="42"/>
      <c r="P1907" s="39"/>
      <c r="Q1907" s="41"/>
    </row>
    <row r="1908" spans="1:17" ht="15.75" customHeight="1">
      <c r="A1908" s="33" t="s">
        <v>27</v>
      </c>
      <c r="B1908" s="33">
        <v>1128299</v>
      </c>
      <c r="C1908" s="34">
        <v>44364</v>
      </c>
      <c r="D1908" s="33" t="s">
        <v>28</v>
      </c>
      <c r="E1908" s="33" t="s">
        <v>77</v>
      </c>
      <c r="F1908" s="33" t="s">
        <v>60</v>
      </c>
      <c r="G1908" s="33" t="s">
        <v>21</v>
      </c>
      <c r="H1908" s="35">
        <v>0.95000000000000007</v>
      </c>
      <c r="I1908" s="36">
        <v>4500</v>
      </c>
      <c r="J1908" s="37">
        <f t="shared" si="14"/>
        <v>4275</v>
      </c>
      <c r="K1908" s="37">
        <f t="shared" si="15"/>
        <v>1923.75</v>
      </c>
      <c r="L1908" s="38">
        <v>0.45</v>
      </c>
      <c r="N1908" s="44"/>
      <c r="O1908" s="42"/>
      <c r="P1908" s="39"/>
      <c r="Q1908" s="41"/>
    </row>
    <row r="1909" spans="1:17" ht="15.75" customHeight="1">
      <c r="A1909" s="33" t="s">
        <v>27</v>
      </c>
      <c r="B1909" s="33">
        <v>1128299</v>
      </c>
      <c r="C1909" s="34">
        <v>44364</v>
      </c>
      <c r="D1909" s="33" t="s">
        <v>28</v>
      </c>
      <c r="E1909" s="33" t="s">
        <v>77</v>
      </c>
      <c r="F1909" s="33" t="s">
        <v>60</v>
      </c>
      <c r="G1909" s="33" t="s">
        <v>22</v>
      </c>
      <c r="H1909" s="35">
        <v>1.1000000000000001</v>
      </c>
      <c r="I1909" s="36">
        <v>7500</v>
      </c>
      <c r="J1909" s="37">
        <f t="shared" si="14"/>
        <v>8250</v>
      </c>
      <c r="K1909" s="37">
        <f t="shared" si="15"/>
        <v>2887.5</v>
      </c>
      <c r="L1909" s="38">
        <v>0.35</v>
      </c>
      <c r="N1909" s="44"/>
      <c r="O1909" s="42"/>
      <c r="P1909" s="39"/>
      <c r="Q1909" s="41"/>
    </row>
    <row r="1910" spans="1:17" ht="15.75" customHeight="1">
      <c r="A1910" s="33" t="s">
        <v>27</v>
      </c>
      <c r="B1910" s="33">
        <v>1128299</v>
      </c>
      <c r="C1910" s="34">
        <v>44393</v>
      </c>
      <c r="D1910" s="33" t="s">
        <v>28</v>
      </c>
      <c r="E1910" s="33" t="s">
        <v>77</v>
      </c>
      <c r="F1910" s="33" t="s">
        <v>60</v>
      </c>
      <c r="G1910" s="33" t="s">
        <v>17</v>
      </c>
      <c r="H1910" s="35">
        <v>0.9</v>
      </c>
      <c r="I1910" s="36">
        <v>9000</v>
      </c>
      <c r="J1910" s="37">
        <f t="shared" si="14"/>
        <v>8100</v>
      </c>
      <c r="K1910" s="37">
        <f t="shared" si="15"/>
        <v>3239.9999999999995</v>
      </c>
      <c r="L1910" s="38">
        <v>0.39999999999999997</v>
      </c>
      <c r="N1910" s="44"/>
      <c r="O1910" s="42"/>
      <c r="P1910" s="39"/>
      <c r="Q1910" s="41"/>
    </row>
    <row r="1911" spans="1:17" ht="15.75" customHeight="1">
      <c r="A1911" s="33" t="s">
        <v>27</v>
      </c>
      <c r="B1911" s="33">
        <v>1128299</v>
      </c>
      <c r="C1911" s="34">
        <v>44393</v>
      </c>
      <c r="D1911" s="33" t="s">
        <v>28</v>
      </c>
      <c r="E1911" s="33" t="s">
        <v>77</v>
      </c>
      <c r="F1911" s="33" t="s">
        <v>60</v>
      </c>
      <c r="G1911" s="33" t="s">
        <v>18</v>
      </c>
      <c r="H1911" s="35">
        <v>0.95000000000000007</v>
      </c>
      <c r="I1911" s="36">
        <v>7500</v>
      </c>
      <c r="J1911" s="37">
        <f t="shared" si="14"/>
        <v>7125.0000000000009</v>
      </c>
      <c r="K1911" s="37">
        <f t="shared" si="15"/>
        <v>2850</v>
      </c>
      <c r="L1911" s="38">
        <v>0.39999999999999997</v>
      </c>
      <c r="N1911" s="44"/>
      <c r="O1911" s="42"/>
      <c r="P1911" s="39"/>
      <c r="Q1911" s="41"/>
    </row>
    <row r="1912" spans="1:17" ht="15.75" customHeight="1">
      <c r="A1912" s="33" t="s">
        <v>27</v>
      </c>
      <c r="B1912" s="33">
        <v>1128299</v>
      </c>
      <c r="C1912" s="34">
        <v>44393</v>
      </c>
      <c r="D1912" s="33" t="s">
        <v>28</v>
      </c>
      <c r="E1912" s="33" t="s">
        <v>77</v>
      </c>
      <c r="F1912" s="33" t="s">
        <v>60</v>
      </c>
      <c r="G1912" s="33" t="s">
        <v>19</v>
      </c>
      <c r="H1912" s="35">
        <v>0.95000000000000007</v>
      </c>
      <c r="I1912" s="36">
        <v>7000</v>
      </c>
      <c r="J1912" s="37">
        <f t="shared" si="14"/>
        <v>6650.0000000000009</v>
      </c>
      <c r="K1912" s="37">
        <f t="shared" si="15"/>
        <v>2660</v>
      </c>
      <c r="L1912" s="38">
        <v>0.39999999999999997</v>
      </c>
      <c r="N1912" s="44"/>
      <c r="O1912" s="42"/>
      <c r="P1912" s="39"/>
      <c r="Q1912" s="41"/>
    </row>
    <row r="1913" spans="1:17" ht="15.75" customHeight="1">
      <c r="A1913" s="33" t="s">
        <v>27</v>
      </c>
      <c r="B1913" s="33">
        <v>1128299</v>
      </c>
      <c r="C1913" s="34">
        <v>44393</v>
      </c>
      <c r="D1913" s="33" t="s">
        <v>28</v>
      </c>
      <c r="E1913" s="33" t="s">
        <v>77</v>
      </c>
      <c r="F1913" s="33" t="s">
        <v>60</v>
      </c>
      <c r="G1913" s="33" t="s">
        <v>20</v>
      </c>
      <c r="H1913" s="35">
        <v>0.9</v>
      </c>
      <c r="I1913" s="36">
        <v>6000</v>
      </c>
      <c r="J1913" s="37">
        <f t="shared" si="14"/>
        <v>5400</v>
      </c>
      <c r="K1913" s="37">
        <f t="shared" si="15"/>
        <v>2160</v>
      </c>
      <c r="L1913" s="38">
        <v>0.39999999999999997</v>
      </c>
      <c r="N1913" s="44"/>
      <c r="O1913" s="42"/>
      <c r="P1913" s="39"/>
      <c r="Q1913" s="41"/>
    </row>
    <row r="1914" spans="1:17" ht="15.75" customHeight="1">
      <c r="A1914" s="33" t="s">
        <v>27</v>
      </c>
      <c r="B1914" s="33">
        <v>1128299</v>
      </c>
      <c r="C1914" s="34">
        <v>44393</v>
      </c>
      <c r="D1914" s="33" t="s">
        <v>28</v>
      </c>
      <c r="E1914" s="33" t="s">
        <v>77</v>
      </c>
      <c r="F1914" s="33" t="s">
        <v>60</v>
      </c>
      <c r="G1914" s="33" t="s">
        <v>21</v>
      </c>
      <c r="H1914" s="35">
        <v>0.95000000000000007</v>
      </c>
      <c r="I1914" s="36">
        <v>6500</v>
      </c>
      <c r="J1914" s="37">
        <f t="shared" si="14"/>
        <v>6175</v>
      </c>
      <c r="K1914" s="37">
        <f t="shared" si="15"/>
        <v>2778.75</v>
      </c>
      <c r="L1914" s="38">
        <v>0.45</v>
      </c>
      <c r="N1914" s="44"/>
      <c r="O1914" s="42"/>
      <c r="P1914" s="39"/>
      <c r="Q1914" s="41"/>
    </row>
    <row r="1915" spans="1:17" ht="15.75" customHeight="1">
      <c r="A1915" s="33" t="s">
        <v>27</v>
      </c>
      <c r="B1915" s="33">
        <v>1128299</v>
      </c>
      <c r="C1915" s="34">
        <v>44393</v>
      </c>
      <c r="D1915" s="33" t="s">
        <v>28</v>
      </c>
      <c r="E1915" s="33" t="s">
        <v>77</v>
      </c>
      <c r="F1915" s="33" t="s">
        <v>60</v>
      </c>
      <c r="G1915" s="33" t="s">
        <v>22</v>
      </c>
      <c r="H1915" s="35">
        <v>1.1000000000000001</v>
      </c>
      <c r="I1915" s="36">
        <v>6500</v>
      </c>
      <c r="J1915" s="37">
        <f t="shared" si="14"/>
        <v>7150.0000000000009</v>
      </c>
      <c r="K1915" s="37">
        <f t="shared" si="15"/>
        <v>2502.5</v>
      </c>
      <c r="L1915" s="38">
        <v>0.35</v>
      </c>
      <c r="N1915" s="44"/>
      <c r="O1915" s="42"/>
      <c r="P1915" s="39"/>
      <c r="Q1915" s="41"/>
    </row>
    <row r="1916" spans="1:17" ht="15.75" customHeight="1">
      <c r="A1916" s="33" t="s">
        <v>27</v>
      </c>
      <c r="B1916" s="33">
        <v>1128299</v>
      </c>
      <c r="C1916" s="34">
        <v>44425</v>
      </c>
      <c r="D1916" s="33" t="s">
        <v>28</v>
      </c>
      <c r="E1916" s="33" t="s">
        <v>77</v>
      </c>
      <c r="F1916" s="33" t="s">
        <v>60</v>
      </c>
      <c r="G1916" s="33" t="s">
        <v>17</v>
      </c>
      <c r="H1916" s="35">
        <v>0.95000000000000007</v>
      </c>
      <c r="I1916" s="36">
        <v>8500</v>
      </c>
      <c r="J1916" s="37">
        <f t="shared" si="14"/>
        <v>8075.0000000000009</v>
      </c>
      <c r="K1916" s="37">
        <f t="shared" si="15"/>
        <v>3230</v>
      </c>
      <c r="L1916" s="38">
        <v>0.39999999999999997</v>
      </c>
      <c r="N1916" s="44"/>
      <c r="O1916" s="42"/>
      <c r="P1916" s="39"/>
      <c r="Q1916" s="41"/>
    </row>
    <row r="1917" spans="1:17" ht="15.75" customHeight="1">
      <c r="A1917" s="33" t="s">
        <v>27</v>
      </c>
      <c r="B1917" s="33">
        <v>1128299</v>
      </c>
      <c r="C1917" s="34">
        <v>44425</v>
      </c>
      <c r="D1917" s="33" t="s">
        <v>28</v>
      </c>
      <c r="E1917" s="33" t="s">
        <v>77</v>
      </c>
      <c r="F1917" s="33" t="s">
        <v>60</v>
      </c>
      <c r="G1917" s="33" t="s">
        <v>18</v>
      </c>
      <c r="H1917" s="35">
        <v>0.85000000000000009</v>
      </c>
      <c r="I1917" s="36">
        <v>8250</v>
      </c>
      <c r="J1917" s="37">
        <f t="shared" si="14"/>
        <v>7012.5000000000009</v>
      </c>
      <c r="K1917" s="37">
        <f t="shared" si="15"/>
        <v>2805</v>
      </c>
      <c r="L1917" s="38">
        <v>0.39999999999999997</v>
      </c>
      <c r="N1917" s="44"/>
      <c r="O1917" s="42"/>
      <c r="P1917" s="39"/>
      <c r="Q1917" s="41"/>
    </row>
    <row r="1918" spans="1:17" ht="15.75" customHeight="1">
      <c r="A1918" s="33" t="s">
        <v>27</v>
      </c>
      <c r="B1918" s="33">
        <v>1128299</v>
      </c>
      <c r="C1918" s="34">
        <v>44425</v>
      </c>
      <c r="D1918" s="33" t="s">
        <v>28</v>
      </c>
      <c r="E1918" s="33" t="s">
        <v>77</v>
      </c>
      <c r="F1918" s="33" t="s">
        <v>60</v>
      </c>
      <c r="G1918" s="33" t="s">
        <v>19</v>
      </c>
      <c r="H1918" s="35">
        <v>0.75000000000000011</v>
      </c>
      <c r="I1918" s="36">
        <v>7000</v>
      </c>
      <c r="J1918" s="37">
        <f t="shared" si="14"/>
        <v>5250.0000000000009</v>
      </c>
      <c r="K1918" s="37">
        <f t="shared" si="15"/>
        <v>2100</v>
      </c>
      <c r="L1918" s="38">
        <v>0.39999999999999997</v>
      </c>
      <c r="N1918" s="44"/>
      <c r="O1918" s="42"/>
      <c r="P1918" s="39"/>
      <c r="Q1918" s="41"/>
    </row>
    <row r="1919" spans="1:17" ht="15.75" customHeight="1">
      <c r="A1919" s="33" t="s">
        <v>27</v>
      </c>
      <c r="B1919" s="33">
        <v>1128299</v>
      </c>
      <c r="C1919" s="34">
        <v>44425</v>
      </c>
      <c r="D1919" s="33" t="s">
        <v>28</v>
      </c>
      <c r="E1919" s="33" t="s">
        <v>77</v>
      </c>
      <c r="F1919" s="33" t="s">
        <v>60</v>
      </c>
      <c r="G1919" s="33" t="s">
        <v>20</v>
      </c>
      <c r="H1919" s="35">
        <v>0.75000000000000011</v>
      </c>
      <c r="I1919" s="36">
        <v>4750</v>
      </c>
      <c r="J1919" s="37">
        <f t="shared" si="14"/>
        <v>3562.5000000000005</v>
      </c>
      <c r="K1919" s="37">
        <f t="shared" si="15"/>
        <v>1425</v>
      </c>
      <c r="L1919" s="38">
        <v>0.39999999999999997</v>
      </c>
      <c r="N1919" s="44"/>
      <c r="O1919" s="42"/>
      <c r="P1919" s="39"/>
      <c r="Q1919" s="41"/>
    </row>
    <row r="1920" spans="1:17" ht="15.75" customHeight="1">
      <c r="A1920" s="33" t="s">
        <v>27</v>
      </c>
      <c r="B1920" s="33">
        <v>1128299</v>
      </c>
      <c r="C1920" s="34">
        <v>44425</v>
      </c>
      <c r="D1920" s="33" t="s">
        <v>28</v>
      </c>
      <c r="E1920" s="33" t="s">
        <v>77</v>
      </c>
      <c r="F1920" s="33" t="s">
        <v>60</v>
      </c>
      <c r="G1920" s="33" t="s">
        <v>21</v>
      </c>
      <c r="H1920" s="35">
        <v>0.64999999999999991</v>
      </c>
      <c r="I1920" s="36">
        <v>4750</v>
      </c>
      <c r="J1920" s="37">
        <f t="shared" si="14"/>
        <v>3087.4999999999995</v>
      </c>
      <c r="K1920" s="37">
        <f t="shared" si="15"/>
        <v>1389.3749999999998</v>
      </c>
      <c r="L1920" s="38">
        <v>0.45</v>
      </c>
      <c r="N1920" s="44"/>
      <c r="O1920" s="42"/>
      <c r="P1920" s="39"/>
      <c r="Q1920" s="41"/>
    </row>
    <row r="1921" spans="1:17" ht="15.75" customHeight="1">
      <c r="A1921" s="33" t="s">
        <v>27</v>
      </c>
      <c r="B1921" s="33">
        <v>1128299</v>
      </c>
      <c r="C1921" s="34">
        <v>44425</v>
      </c>
      <c r="D1921" s="33" t="s">
        <v>28</v>
      </c>
      <c r="E1921" s="33" t="s">
        <v>77</v>
      </c>
      <c r="F1921" s="33" t="s">
        <v>60</v>
      </c>
      <c r="G1921" s="33" t="s">
        <v>22</v>
      </c>
      <c r="H1921" s="35">
        <v>0.7</v>
      </c>
      <c r="I1921" s="36">
        <v>3000</v>
      </c>
      <c r="J1921" s="37">
        <f t="shared" si="14"/>
        <v>2100</v>
      </c>
      <c r="K1921" s="37">
        <f t="shared" si="15"/>
        <v>735</v>
      </c>
      <c r="L1921" s="38">
        <v>0.35</v>
      </c>
      <c r="N1921" s="44"/>
      <c r="O1921" s="42"/>
      <c r="P1921" s="39"/>
      <c r="Q1921" s="41"/>
    </row>
    <row r="1922" spans="1:17" ht="15.75" customHeight="1">
      <c r="A1922" s="33" t="s">
        <v>27</v>
      </c>
      <c r="B1922" s="33">
        <v>1128299</v>
      </c>
      <c r="C1922" s="34">
        <v>44457</v>
      </c>
      <c r="D1922" s="33" t="s">
        <v>28</v>
      </c>
      <c r="E1922" s="33" t="s">
        <v>77</v>
      </c>
      <c r="F1922" s="33" t="s">
        <v>60</v>
      </c>
      <c r="G1922" s="33" t="s">
        <v>17</v>
      </c>
      <c r="H1922" s="35">
        <v>0.45000000000000012</v>
      </c>
      <c r="I1922" s="36">
        <v>5000</v>
      </c>
      <c r="J1922" s="37">
        <f t="shared" si="14"/>
        <v>2250.0000000000005</v>
      </c>
      <c r="K1922" s="37">
        <f t="shared" si="15"/>
        <v>900.00000000000011</v>
      </c>
      <c r="L1922" s="38">
        <v>0.39999999999999997</v>
      </c>
      <c r="N1922" s="44"/>
      <c r="O1922" s="42"/>
      <c r="P1922" s="39"/>
      <c r="Q1922" s="41"/>
    </row>
    <row r="1923" spans="1:17" ht="15.75" customHeight="1">
      <c r="A1923" s="33" t="s">
        <v>27</v>
      </c>
      <c r="B1923" s="33">
        <v>1128299</v>
      </c>
      <c r="C1923" s="34">
        <v>44457</v>
      </c>
      <c r="D1923" s="33" t="s">
        <v>28</v>
      </c>
      <c r="E1923" s="33" t="s">
        <v>77</v>
      </c>
      <c r="F1923" s="33" t="s">
        <v>60</v>
      </c>
      <c r="G1923" s="33" t="s">
        <v>18</v>
      </c>
      <c r="H1923" s="35">
        <v>0.50000000000000011</v>
      </c>
      <c r="I1923" s="36">
        <v>5000</v>
      </c>
      <c r="J1923" s="37">
        <f t="shared" si="14"/>
        <v>2500.0000000000005</v>
      </c>
      <c r="K1923" s="37">
        <f t="shared" si="15"/>
        <v>1000.0000000000001</v>
      </c>
      <c r="L1923" s="38">
        <v>0.39999999999999997</v>
      </c>
      <c r="N1923" s="44"/>
      <c r="O1923" s="42"/>
      <c r="P1923" s="39"/>
      <c r="Q1923" s="41"/>
    </row>
    <row r="1924" spans="1:17" ht="15.75" customHeight="1">
      <c r="A1924" s="33" t="s">
        <v>27</v>
      </c>
      <c r="B1924" s="33">
        <v>1128299</v>
      </c>
      <c r="C1924" s="34">
        <v>44457</v>
      </c>
      <c r="D1924" s="33" t="s">
        <v>28</v>
      </c>
      <c r="E1924" s="33" t="s">
        <v>77</v>
      </c>
      <c r="F1924" s="33" t="s">
        <v>60</v>
      </c>
      <c r="G1924" s="33" t="s">
        <v>19</v>
      </c>
      <c r="H1924" s="35">
        <v>0.45000000000000012</v>
      </c>
      <c r="I1924" s="36">
        <v>3000</v>
      </c>
      <c r="J1924" s="37">
        <f t="shared" si="14"/>
        <v>1350.0000000000005</v>
      </c>
      <c r="K1924" s="37">
        <f t="shared" si="15"/>
        <v>540.00000000000011</v>
      </c>
      <c r="L1924" s="38">
        <v>0.39999999999999997</v>
      </c>
      <c r="N1924" s="44"/>
      <c r="O1924" s="42"/>
      <c r="P1924" s="39"/>
      <c r="Q1924" s="41"/>
    </row>
    <row r="1925" spans="1:17" ht="15.75" customHeight="1">
      <c r="A1925" s="33" t="s">
        <v>27</v>
      </c>
      <c r="B1925" s="33">
        <v>1128299</v>
      </c>
      <c r="C1925" s="34">
        <v>44457</v>
      </c>
      <c r="D1925" s="33" t="s">
        <v>28</v>
      </c>
      <c r="E1925" s="33" t="s">
        <v>77</v>
      </c>
      <c r="F1925" s="33" t="s">
        <v>60</v>
      </c>
      <c r="G1925" s="33" t="s">
        <v>20</v>
      </c>
      <c r="H1925" s="35">
        <v>0.45000000000000012</v>
      </c>
      <c r="I1925" s="36">
        <v>2500</v>
      </c>
      <c r="J1925" s="37">
        <f t="shared" si="14"/>
        <v>1125.0000000000002</v>
      </c>
      <c r="K1925" s="37">
        <f t="shared" si="15"/>
        <v>450.00000000000006</v>
      </c>
      <c r="L1925" s="38">
        <v>0.39999999999999997</v>
      </c>
      <c r="N1925" s="44"/>
      <c r="O1925" s="42"/>
      <c r="P1925" s="39"/>
      <c r="Q1925" s="41"/>
    </row>
    <row r="1926" spans="1:17" ht="15.75" customHeight="1">
      <c r="A1926" s="33" t="s">
        <v>27</v>
      </c>
      <c r="B1926" s="33">
        <v>1128299</v>
      </c>
      <c r="C1926" s="34">
        <v>44457</v>
      </c>
      <c r="D1926" s="33" t="s">
        <v>28</v>
      </c>
      <c r="E1926" s="33" t="s">
        <v>77</v>
      </c>
      <c r="F1926" s="33" t="s">
        <v>60</v>
      </c>
      <c r="G1926" s="33" t="s">
        <v>21</v>
      </c>
      <c r="H1926" s="35">
        <v>0.55000000000000004</v>
      </c>
      <c r="I1926" s="36">
        <v>2750</v>
      </c>
      <c r="J1926" s="37">
        <f t="shared" si="14"/>
        <v>1512.5000000000002</v>
      </c>
      <c r="K1926" s="37">
        <f t="shared" si="15"/>
        <v>680.62500000000011</v>
      </c>
      <c r="L1926" s="38">
        <v>0.45</v>
      </c>
      <c r="N1926" s="44"/>
      <c r="O1926" s="42"/>
      <c r="P1926" s="39"/>
      <c r="Q1926" s="41"/>
    </row>
    <row r="1927" spans="1:17" ht="15.75" customHeight="1">
      <c r="A1927" s="33" t="s">
        <v>27</v>
      </c>
      <c r="B1927" s="33">
        <v>1128299</v>
      </c>
      <c r="C1927" s="34">
        <v>44457</v>
      </c>
      <c r="D1927" s="33" t="s">
        <v>28</v>
      </c>
      <c r="E1927" s="33" t="s">
        <v>77</v>
      </c>
      <c r="F1927" s="33" t="s">
        <v>60</v>
      </c>
      <c r="G1927" s="33" t="s">
        <v>22</v>
      </c>
      <c r="H1927" s="35">
        <v>0.39999999999999997</v>
      </c>
      <c r="I1927" s="36">
        <v>3000</v>
      </c>
      <c r="J1927" s="37">
        <f t="shared" si="14"/>
        <v>1200</v>
      </c>
      <c r="K1927" s="37">
        <f t="shared" si="15"/>
        <v>420</v>
      </c>
      <c r="L1927" s="38">
        <v>0.35</v>
      </c>
      <c r="N1927" s="44"/>
      <c r="O1927" s="42"/>
      <c r="P1927" s="39"/>
      <c r="Q1927" s="41"/>
    </row>
    <row r="1928" spans="1:17" ht="15.75" customHeight="1">
      <c r="A1928" s="33" t="s">
        <v>27</v>
      </c>
      <c r="B1928" s="33">
        <v>1128299</v>
      </c>
      <c r="C1928" s="34">
        <v>44486</v>
      </c>
      <c r="D1928" s="33" t="s">
        <v>28</v>
      </c>
      <c r="E1928" s="33" t="s">
        <v>77</v>
      </c>
      <c r="F1928" s="33" t="s">
        <v>60</v>
      </c>
      <c r="G1928" s="33" t="s">
        <v>17</v>
      </c>
      <c r="H1928" s="35">
        <v>0.35000000000000003</v>
      </c>
      <c r="I1928" s="36">
        <v>4000</v>
      </c>
      <c r="J1928" s="37">
        <f t="shared" si="14"/>
        <v>1400.0000000000002</v>
      </c>
      <c r="K1928" s="37">
        <f t="shared" si="15"/>
        <v>560</v>
      </c>
      <c r="L1928" s="38">
        <v>0.39999999999999997</v>
      </c>
      <c r="N1928" s="44"/>
      <c r="O1928" s="42"/>
      <c r="P1928" s="39"/>
      <c r="Q1928" s="41"/>
    </row>
    <row r="1929" spans="1:17" ht="15.75" customHeight="1">
      <c r="A1929" s="33" t="s">
        <v>27</v>
      </c>
      <c r="B1929" s="33">
        <v>1128299</v>
      </c>
      <c r="C1929" s="34">
        <v>44486</v>
      </c>
      <c r="D1929" s="33" t="s">
        <v>28</v>
      </c>
      <c r="E1929" s="33" t="s">
        <v>77</v>
      </c>
      <c r="F1929" s="33" t="s">
        <v>60</v>
      </c>
      <c r="G1929" s="33" t="s">
        <v>18</v>
      </c>
      <c r="H1929" s="35">
        <v>0.50000000000000011</v>
      </c>
      <c r="I1929" s="36">
        <v>5750</v>
      </c>
      <c r="J1929" s="37">
        <f t="shared" si="14"/>
        <v>2875.0000000000005</v>
      </c>
      <c r="K1929" s="37">
        <f t="shared" si="15"/>
        <v>1150</v>
      </c>
      <c r="L1929" s="38">
        <v>0.39999999999999997</v>
      </c>
      <c r="N1929" s="44"/>
      <c r="O1929" s="42"/>
      <c r="P1929" s="39"/>
      <c r="Q1929" s="41"/>
    </row>
    <row r="1930" spans="1:17" ht="15.75" customHeight="1">
      <c r="A1930" s="33" t="s">
        <v>27</v>
      </c>
      <c r="B1930" s="33">
        <v>1128299</v>
      </c>
      <c r="C1930" s="34">
        <v>44486</v>
      </c>
      <c r="D1930" s="33" t="s">
        <v>28</v>
      </c>
      <c r="E1930" s="33" t="s">
        <v>77</v>
      </c>
      <c r="F1930" s="33" t="s">
        <v>60</v>
      </c>
      <c r="G1930" s="33" t="s">
        <v>19</v>
      </c>
      <c r="H1930" s="35">
        <v>0.45000000000000012</v>
      </c>
      <c r="I1930" s="36">
        <v>4000</v>
      </c>
      <c r="J1930" s="37">
        <f t="shared" si="14"/>
        <v>1800.0000000000005</v>
      </c>
      <c r="K1930" s="37">
        <f t="shared" si="15"/>
        <v>720.00000000000011</v>
      </c>
      <c r="L1930" s="38">
        <v>0.39999999999999997</v>
      </c>
      <c r="N1930" s="44"/>
      <c r="O1930" s="42"/>
      <c r="P1930" s="39"/>
      <c r="Q1930" s="41"/>
    </row>
    <row r="1931" spans="1:17" ht="15.75" customHeight="1">
      <c r="A1931" s="33" t="s">
        <v>27</v>
      </c>
      <c r="B1931" s="33">
        <v>1128299</v>
      </c>
      <c r="C1931" s="34">
        <v>44486</v>
      </c>
      <c r="D1931" s="33" t="s">
        <v>28</v>
      </c>
      <c r="E1931" s="33" t="s">
        <v>77</v>
      </c>
      <c r="F1931" s="33" t="s">
        <v>60</v>
      </c>
      <c r="G1931" s="33" t="s">
        <v>20</v>
      </c>
      <c r="H1931" s="35">
        <v>0.40000000000000008</v>
      </c>
      <c r="I1931" s="36">
        <v>3750</v>
      </c>
      <c r="J1931" s="37">
        <f t="shared" si="14"/>
        <v>1500.0000000000002</v>
      </c>
      <c r="K1931" s="37">
        <f t="shared" si="15"/>
        <v>600</v>
      </c>
      <c r="L1931" s="38">
        <v>0.39999999999999997</v>
      </c>
      <c r="N1931" s="44"/>
      <c r="O1931" s="42"/>
      <c r="P1931" s="39"/>
      <c r="Q1931" s="41"/>
    </row>
    <row r="1932" spans="1:17" ht="15.75" customHeight="1">
      <c r="A1932" s="33" t="s">
        <v>27</v>
      </c>
      <c r="B1932" s="33">
        <v>1128299</v>
      </c>
      <c r="C1932" s="34">
        <v>44486</v>
      </c>
      <c r="D1932" s="33" t="s">
        <v>28</v>
      </c>
      <c r="E1932" s="33" t="s">
        <v>77</v>
      </c>
      <c r="F1932" s="33" t="s">
        <v>60</v>
      </c>
      <c r="G1932" s="33" t="s">
        <v>21</v>
      </c>
      <c r="H1932" s="35">
        <v>0.5</v>
      </c>
      <c r="I1932" s="36">
        <v>3500</v>
      </c>
      <c r="J1932" s="37">
        <f t="shared" si="14"/>
        <v>1750</v>
      </c>
      <c r="K1932" s="37">
        <f t="shared" si="15"/>
        <v>787.5</v>
      </c>
      <c r="L1932" s="38">
        <v>0.45</v>
      </c>
      <c r="N1932" s="44"/>
      <c r="O1932" s="42"/>
      <c r="P1932" s="39"/>
      <c r="Q1932" s="41"/>
    </row>
    <row r="1933" spans="1:17" ht="15.75" customHeight="1">
      <c r="A1933" s="33" t="s">
        <v>27</v>
      </c>
      <c r="B1933" s="33">
        <v>1128299</v>
      </c>
      <c r="C1933" s="34">
        <v>44486</v>
      </c>
      <c r="D1933" s="33" t="s">
        <v>28</v>
      </c>
      <c r="E1933" s="33" t="s">
        <v>77</v>
      </c>
      <c r="F1933" s="33" t="s">
        <v>60</v>
      </c>
      <c r="G1933" s="33" t="s">
        <v>22</v>
      </c>
      <c r="H1933" s="35">
        <v>0.55000000000000004</v>
      </c>
      <c r="I1933" s="36">
        <v>4000</v>
      </c>
      <c r="J1933" s="37">
        <f t="shared" si="14"/>
        <v>2200</v>
      </c>
      <c r="K1933" s="37">
        <f t="shared" si="15"/>
        <v>770</v>
      </c>
      <c r="L1933" s="38">
        <v>0.35</v>
      </c>
      <c r="N1933" s="44"/>
      <c r="O1933" s="42"/>
      <c r="P1933" s="39"/>
      <c r="Q1933" s="41"/>
    </row>
    <row r="1934" spans="1:17" ht="15.75" customHeight="1">
      <c r="A1934" s="33" t="s">
        <v>27</v>
      </c>
      <c r="B1934" s="33">
        <v>1128299</v>
      </c>
      <c r="C1934" s="34">
        <v>44517</v>
      </c>
      <c r="D1934" s="33" t="s">
        <v>28</v>
      </c>
      <c r="E1934" s="33" t="s">
        <v>77</v>
      </c>
      <c r="F1934" s="33" t="s">
        <v>60</v>
      </c>
      <c r="G1934" s="33" t="s">
        <v>17</v>
      </c>
      <c r="H1934" s="35">
        <v>0.40000000000000008</v>
      </c>
      <c r="I1934" s="36">
        <v>6250</v>
      </c>
      <c r="J1934" s="37">
        <f t="shared" si="14"/>
        <v>2500.0000000000005</v>
      </c>
      <c r="K1934" s="37">
        <f t="shared" si="15"/>
        <v>1000.0000000000001</v>
      </c>
      <c r="L1934" s="38">
        <v>0.39999999999999997</v>
      </c>
      <c r="N1934" s="44"/>
      <c r="O1934" s="42"/>
      <c r="P1934" s="39"/>
      <c r="Q1934" s="41"/>
    </row>
    <row r="1935" spans="1:17" ht="15.75" customHeight="1">
      <c r="A1935" s="33" t="s">
        <v>27</v>
      </c>
      <c r="B1935" s="33">
        <v>1128299</v>
      </c>
      <c r="C1935" s="34">
        <v>44517</v>
      </c>
      <c r="D1935" s="33" t="s">
        <v>28</v>
      </c>
      <c r="E1935" s="33" t="s">
        <v>77</v>
      </c>
      <c r="F1935" s="33" t="s">
        <v>60</v>
      </c>
      <c r="G1935" s="33" t="s">
        <v>18</v>
      </c>
      <c r="H1935" s="35">
        <v>0.45000000000000012</v>
      </c>
      <c r="I1935" s="36">
        <v>7000</v>
      </c>
      <c r="J1935" s="37">
        <f t="shared" si="14"/>
        <v>3150.0000000000009</v>
      </c>
      <c r="K1935" s="37">
        <f t="shared" si="15"/>
        <v>1260.0000000000002</v>
      </c>
      <c r="L1935" s="38">
        <v>0.39999999999999997</v>
      </c>
      <c r="N1935" s="44"/>
      <c r="O1935" s="42"/>
      <c r="P1935" s="39"/>
      <c r="Q1935" s="41"/>
    </row>
    <row r="1936" spans="1:17" ht="15.75" customHeight="1">
      <c r="A1936" s="33" t="s">
        <v>27</v>
      </c>
      <c r="B1936" s="33">
        <v>1128299</v>
      </c>
      <c r="C1936" s="34">
        <v>44517</v>
      </c>
      <c r="D1936" s="33" t="s">
        <v>28</v>
      </c>
      <c r="E1936" s="33" t="s">
        <v>77</v>
      </c>
      <c r="F1936" s="33" t="s">
        <v>60</v>
      </c>
      <c r="G1936" s="33" t="s">
        <v>19</v>
      </c>
      <c r="H1936" s="35">
        <v>0.40000000000000008</v>
      </c>
      <c r="I1936" s="36">
        <v>5250</v>
      </c>
      <c r="J1936" s="37">
        <f t="shared" si="14"/>
        <v>2100.0000000000005</v>
      </c>
      <c r="K1936" s="37">
        <f t="shared" si="15"/>
        <v>840.00000000000011</v>
      </c>
      <c r="L1936" s="38">
        <v>0.39999999999999997</v>
      </c>
      <c r="N1936" s="44"/>
      <c r="O1936" s="42"/>
      <c r="P1936" s="39"/>
      <c r="Q1936" s="41"/>
    </row>
    <row r="1937" spans="1:17" ht="15.75" customHeight="1">
      <c r="A1937" s="33" t="s">
        <v>27</v>
      </c>
      <c r="B1937" s="33">
        <v>1128299</v>
      </c>
      <c r="C1937" s="34">
        <v>44517</v>
      </c>
      <c r="D1937" s="33" t="s">
        <v>28</v>
      </c>
      <c r="E1937" s="33" t="s">
        <v>77</v>
      </c>
      <c r="F1937" s="33" t="s">
        <v>60</v>
      </c>
      <c r="G1937" s="33" t="s">
        <v>20</v>
      </c>
      <c r="H1937" s="35">
        <v>0.50000000000000011</v>
      </c>
      <c r="I1937" s="36">
        <v>5000</v>
      </c>
      <c r="J1937" s="37">
        <f t="shared" si="14"/>
        <v>2500.0000000000005</v>
      </c>
      <c r="K1937" s="37">
        <f t="shared" si="15"/>
        <v>1000.0000000000001</v>
      </c>
      <c r="L1937" s="38">
        <v>0.39999999999999997</v>
      </c>
      <c r="N1937" s="44"/>
      <c r="O1937" s="42"/>
      <c r="P1937" s="39"/>
      <c r="Q1937" s="41"/>
    </row>
    <row r="1938" spans="1:17" ht="15.75" customHeight="1">
      <c r="A1938" s="33" t="s">
        <v>27</v>
      </c>
      <c r="B1938" s="33">
        <v>1128299</v>
      </c>
      <c r="C1938" s="34">
        <v>44517</v>
      </c>
      <c r="D1938" s="33" t="s">
        <v>28</v>
      </c>
      <c r="E1938" s="33" t="s">
        <v>77</v>
      </c>
      <c r="F1938" s="33" t="s">
        <v>60</v>
      </c>
      <c r="G1938" s="33" t="s">
        <v>21</v>
      </c>
      <c r="H1938" s="35">
        <v>0.70000000000000007</v>
      </c>
      <c r="I1938" s="36">
        <v>4750</v>
      </c>
      <c r="J1938" s="37">
        <f t="shared" si="14"/>
        <v>3325.0000000000005</v>
      </c>
      <c r="K1938" s="37">
        <f t="shared" si="15"/>
        <v>1496.2500000000002</v>
      </c>
      <c r="L1938" s="38">
        <v>0.45</v>
      </c>
      <c r="N1938" s="44"/>
      <c r="O1938" s="42"/>
      <c r="P1938" s="39"/>
      <c r="Q1938" s="41"/>
    </row>
    <row r="1939" spans="1:17" ht="15.75" customHeight="1">
      <c r="A1939" s="33" t="s">
        <v>27</v>
      </c>
      <c r="B1939" s="33">
        <v>1128299</v>
      </c>
      <c r="C1939" s="34">
        <v>44517</v>
      </c>
      <c r="D1939" s="33" t="s">
        <v>28</v>
      </c>
      <c r="E1939" s="33" t="s">
        <v>77</v>
      </c>
      <c r="F1939" s="33" t="s">
        <v>60</v>
      </c>
      <c r="G1939" s="33" t="s">
        <v>22</v>
      </c>
      <c r="H1939" s="35">
        <v>0.8500000000000002</v>
      </c>
      <c r="I1939" s="36">
        <v>6000</v>
      </c>
      <c r="J1939" s="37">
        <f t="shared" si="14"/>
        <v>5100.0000000000009</v>
      </c>
      <c r="K1939" s="37">
        <f t="shared" si="15"/>
        <v>1785.0000000000002</v>
      </c>
      <c r="L1939" s="38">
        <v>0.35</v>
      </c>
      <c r="N1939" s="44"/>
      <c r="O1939" s="42"/>
      <c r="P1939" s="39"/>
      <c r="Q1939" s="41"/>
    </row>
    <row r="1940" spans="1:17" ht="15.75" customHeight="1">
      <c r="A1940" s="33" t="s">
        <v>27</v>
      </c>
      <c r="B1940" s="33">
        <v>1128299</v>
      </c>
      <c r="C1940" s="34">
        <v>44546</v>
      </c>
      <c r="D1940" s="33" t="s">
        <v>28</v>
      </c>
      <c r="E1940" s="33" t="s">
        <v>77</v>
      </c>
      <c r="F1940" s="33" t="s">
        <v>60</v>
      </c>
      <c r="G1940" s="33" t="s">
        <v>17</v>
      </c>
      <c r="H1940" s="35">
        <v>0.70000000000000018</v>
      </c>
      <c r="I1940" s="36">
        <v>8000</v>
      </c>
      <c r="J1940" s="37">
        <f t="shared" si="14"/>
        <v>5600.0000000000018</v>
      </c>
      <c r="K1940" s="37">
        <f t="shared" si="15"/>
        <v>2240.0000000000005</v>
      </c>
      <c r="L1940" s="38">
        <v>0.39999999999999997</v>
      </c>
      <c r="N1940" s="44"/>
      <c r="O1940" s="42"/>
      <c r="P1940" s="39"/>
      <c r="Q1940" s="41"/>
    </row>
    <row r="1941" spans="1:17" ht="15.75" customHeight="1">
      <c r="A1941" s="33" t="s">
        <v>27</v>
      </c>
      <c r="B1941" s="33">
        <v>1128299</v>
      </c>
      <c r="C1941" s="34">
        <v>44546</v>
      </c>
      <c r="D1941" s="33" t="s">
        <v>28</v>
      </c>
      <c r="E1941" s="33" t="s">
        <v>77</v>
      </c>
      <c r="F1941" s="33" t="s">
        <v>60</v>
      </c>
      <c r="G1941" s="33" t="s">
        <v>18</v>
      </c>
      <c r="H1941" s="35">
        <v>0.80000000000000027</v>
      </c>
      <c r="I1941" s="36">
        <v>8000</v>
      </c>
      <c r="J1941" s="37">
        <f t="shared" si="14"/>
        <v>6400.0000000000018</v>
      </c>
      <c r="K1941" s="37">
        <f t="shared" si="15"/>
        <v>2560.0000000000005</v>
      </c>
      <c r="L1941" s="38">
        <v>0.39999999999999997</v>
      </c>
      <c r="N1941" s="44"/>
      <c r="O1941" s="42"/>
      <c r="P1941" s="39"/>
      <c r="Q1941" s="41"/>
    </row>
    <row r="1942" spans="1:17" ht="15.75" customHeight="1">
      <c r="A1942" s="33" t="s">
        <v>27</v>
      </c>
      <c r="B1942" s="33">
        <v>1128299</v>
      </c>
      <c r="C1942" s="34">
        <v>44546</v>
      </c>
      <c r="D1942" s="33" t="s">
        <v>28</v>
      </c>
      <c r="E1942" s="33" t="s">
        <v>77</v>
      </c>
      <c r="F1942" s="33" t="s">
        <v>60</v>
      </c>
      <c r="G1942" s="33" t="s">
        <v>19</v>
      </c>
      <c r="H1942" s="35">
        <v>0.75000000000000022</v>
      </c>
      <c r="I1942" s="36">
        <v>6000</v>
      </c>
      <c r="J1942" s="37">
        <f t="shared" si="14"/>
        <v>4500.0000000000009</v>
      </c>
      <c r="K1942" s="37">
        <f t="shared" si="15"/>
        <v>1800.0000000000002</v>
      </c>
      <c r="L1942" s="38">
        <v>0.39999999999999997</v>
      </c>
      <c r="N1942" s="44"/>
      <c r="O1942" s="42"/>
      <c r="P1942" s="39"/>
      <c r="Q1942" s="41"/>
    </row>
    <row r="1943" spans="1:17" ht="15.75" customHeight="1">
      <c r="A1943" s="33" t="s">
        <v>27</v>
      </c>
      <c r="B1943" s="33">
        <v>1128299</v>
      </c>
      <c r="C1943" s="34">
        <v>44546</v>
      </c>
      <c r="D1943" s="33" t="s">
        <v>28</v>
      </c>
      <c r="E1943" s="33" t="s">
        <v>77</v>
      </c>
      <c r="F1943" s="33" t="s">
        <v>60</v>
      </c>
      <c r="G1943" s="33" t="s">
        <v>20</v>
      </c>
      <c r="H1943" s="35">
        <v>0.75000000000000022</v>
      </c>
      <c r="I1943" s="36">
        <v>6000</v>
      </c>
      <c r="J1943" s="37">
        <f t="shared" si="14"/>
        <v>4500.0000000000009</v>
      </c>
      <c r="K1943" s="37">
        <f t="shared" si="15"/>
        <v>1800.0000000000002</v>
      </c>
      <c r="L1943" s="38">
        <v>0.39999999999999997</v>
      </c>
      <c r="N1943" s="44"/>
      <c r="O1943" s="42"/>
      <c r="P1943" s="39"/>
      <c r="Q1943" s="41"/>
    </row>
    <row r="1944" spans="1:17" ht="15.75" customHeight="1">
      <c r="A1944" s="33" t="s">
        <v>27</v>
      </c>
      <c r="B1944" s="33">
        <v>1128299</v>
      </c>
      <c r="C1944" s="34">
        <v>44546</v>
      </c>
      <c r="D1944" s="33" t="s">
        <v>28</v>
      </c>
      <c r="E1944" s="33" t="s">
        <v>77</v>
      </c>
      <c r="F1944" s="33" t="s">
        <v>60</v>
      </c>
      <c r="G1944" s="33" t="s">
        <v>21</v>
      </c>
      <c r="H1944" s="35">
        <v>0.8500000000000002</v>
      </c>
      <c r="I1944" s="36">
        <v>5250</v>
      </c>
      <c r="J1944" s="37">
        <f t="shared" si="14"/>
        <v>4462.5000000000009</v>
      </c>
      <c r="K1944" s="37">
        <f t="shared" si="15"/>
        <v>2008.1250000000005</v>
      </c>
      <c r="L1944" s="38">
        <v>0.45</v>
      </c>
      <c r="N1944" s="44"/>
      <c r="O1944" s="42"/>
      <c r="P1944" s="39"/>
      <c r="Q1944" s="41"/>
    </row>
    <row r="1945" spans="1:17" ht="15.75" customHeight="1">
      <c r="A1945" s="33" t="s">
        <v>27</v>
      </c>
      <c r="B1945" s="33">
        <v>1128299</v>
      </c>
      <c r="C1945" s="34">
        <v>44546</v>
      </c>
      <c r="D1945" s="33" t="s">
        <v>28</v>
      </c>
      <c r="E1945" s="33" t="s">
        <v>77</v>
      </c>
      <c r="F1945" s="33" t="s">
        <v>60</v>
      </c>
      <c r="G1945" s="33" t="s">
        <v>22</v>
      </c>
      <c r="H1945" s="35">
        <v>0.90000000000000024</v>
      </c>
      <c r="I1945" s="36">
        <v>6250</v>
      </c>
      <c r="J1945" s="37">
        <f t="shared" si="14"/>
        <v>5625.0000000000018</v>
      </c>
      <c r="K1945" s="37">
        <f t="shared" si="15"/>
        <v>1968.7500000000005</v>
      </c>
      <c r="L1945" s="38">
        <v>0.35</v>
      </c>
      <c r="N1945" s="44"/>
      <c r="O1945" s="42"/>
      <c r="P1945" s="39"/>
      <c r="Q1945" s="41"/>
    </row>
    <row r="1946" spans="1:17" ht="15.75" customHeight="1">
      <c r="A1946" s="33" t="s">
        <v>23</v>
      </c>
      <c r="B1946" s="33">
        <v>1197831</v>
      </c>
      <c r="C1946" s="34">
        <v>44201</v>
      </c>
      <c r="D1946" s="33" t="s">
        <v>24</v>
      </c>
      <c r="E1946" s="33" t="s">
        <v>78</v>
      </c>
      <c r="F1946" s="33" t="s">
        <v>79</v>
      </c>
      <c r="G1946" s="33" t="s">
        <v>17</v>
      </c>
      <c r="H1946" s="35">
        <v>0.2</v>
      </c>
      <c r="I1946" s="36">
        <v>6750</v>
      </c>
      <c r="J1946" s="37">
        <f t="shared" si="14"/>
        <v>1350</v>
      </c>
      <c r="K1946" s="37">
        <f t="shared" si="15"/>
        <v>405</v>
      </c>
      <c r="L1946" s="38">
        <v>0.3</v>
      </c>
      <c r="N1946" s="44"/>
      <c r="O1946" s="42"/>
      <c r="P1946" s="39"/>
      <c r="Q1946" s="41"/>
    </row>
    <row r="1947" spans="1:17" ht="15.75" customHeight="1">
      <c r="A1947" s="33" t="s">
        <v>23</v>
      </c>
      <c r="B1947" s="33">
        <v>1197831</v>
      </c>
      <c r="C1947" s="34">
        <v>44201</v>
      </c>
      <c r="D1947" s="33" t="s">
        <v>24</v>
      </c>
      <c r="E1947" s="33" t="s">
        <v>78</v>
      </c>
      <c r="F1947" s="33" t="s">
        <v>79</v>
      </c>
      <c r="G1947" s="33" t="s">
        <v>18</v>
      </c>
      <c r="H1947" s="35">
        <v>0.3</v>
      </c>
      <c r="I1947" s="36">
        <v>6750</v>
      </c>
      <c r="J1947" s="37">
        <f t="shared" si="14"/>
        <v>2025</v>
      </c>
      <c r="K1947" s="37">
        <f t="shared" si="15"/>
        <v>607.5</v>
      </c>
      <c r="L1947" s="38">
        <v>0.3</v>
      </c>
      <c r="N1947" s="44"/>
      <c r="O1947" s="42"/>
      <c r="P1947" s="39"/>
      <c r="Q1947" s="41"/>
    </row>
    <row r="1948" spans="1:17" ht="15.75" customHeight="1">
      <c r="A1948" s="33" t="s">
        <v>23</v>
      </c>
      <c r="B1948" s="33">
        <v>1197831</v>
      </c>
      <c r="C1948" s="34">
        <v>44201</v>
      </c>
      <c r="D1948" s="33" t="s">
        <v>24</v>
      </c>
      <c r="E1948" s="33" t="s">
        <v>78</v>
      </c>
      <c r="F1948" s="33" t="s">
        <v>79</v>
      </c>
      <c r="G1948" s="33" t="s">
        <v>19</v>
      </c>
      <c r="H1948" s="35">
        <v>0.3</v>
      </c>
      <c r="I1948" s="36">
        <v>4750</v>
      </c>
      <c r="J1948" s="37">
        <f t="shared" si="14"/>
        <v>1425</v>
      </c>
      <c r="K1948" s="37">
        <f t="shared" si="15"/>
        <v>427.5</v>
      </c>
      <c r="L1948" s="38">
        <v>0.3</v>
      </c>
      <c r="N1948" s="44"/>
      <c r="O1948" s="42"/>
      <c r="P1948" s="39"/>
      <c r="Q1948" s="41"/>
    </row>
    <row r="1949" spans="1:17" ht="15.75" customHeight="1">
      <c r="A1949" s="33" t="s">
        <v>23</v>
      </c>
      <c r="B1949" s="33">
        <v>1197831</v>
      </c>
      <c r="C1949" s="34">
        <v>44201</v>
      </c>
      <c r="D1949" s="33" t="s">
        <v>24</v>
      </c>
      <c r="E1949" s="33" t="s">
        <v>78</v>
      </c>
      <c r="F1949" s="33" t="s">
        <v>79</v>
      </c>
      <c r="G1949" s="33" t="s">
        <v>20</v>
      </c>
      <c r="H1949" s="35">
        <v>0.35</v>
      </c>
      <c r="I1949" s="36">
        <v>4750</v>
      </c>
      <c r="J1949" s="37">
        <f t="shared" si="14"/>
        <v>1662.5</v>
      </c>
      <c r="K1949" s="37">
        <f t="shared" si="15"/>
        <v>665</v>
      </c>
      <c r="L1949" s="38">
        <v>0.4</v>
      </c>
      <c r="N1949" s="44"/>
      <c r="O1949" s="42"/>
      <c r="P1949" s="39"/>
      <c r="Q1949" s="41"/>
    </row>
    <row r="1950" spans="1:17" ht="15.75" customHeight="1">
      <c r="A1950" s="33" t="s">
        <v>23</v>
      </c>
      <c r="B1950" s="33">
        <v>1197831</v>
      </c>
      <c r="C1950" s="34">
        <v>44201</v>
      </c>
      <c r="D1950" s="33" t="s">
        <v>24</v>
      </c>
      <c r="E1950" s="33" t="s">
        <v>78</v>
      </c>
      <c r="F1950" s="33" t="s">
        <v>79</v>
      </c>
      <c r="G1950" s="33" t="s">
        <v>21</v>
      </c>
      <c r="H1950" s="35">
        <v>0.4</v>
      </c>
      <c r="I1950" s="36">
        <v>3250</v>
      </c>
      <c r="J1950" s="37">
        <f t="shared" si="14"/>
        <v>1300</v>
      </c>
      <c r="K1950" s="37">
        <f t="shared" si="15"/>
        <v>325</v>
      </c>
      <c r="L1950" s="38">
        <v>0.25</v>
      </c>
      <c r="N1950" s="44"/>
      <c r="O1950" s="42"/>
      <c r="P1950" s="39"/>
      <c r="Q1950" s="41"/>
    </row>
    <row r="1951" spans="1:17" ht="15.75" customHeight="1">
      <c r="A1951" s="33" t="s">
        <v>23</v>
      </c>
      <c r="B1951" s="33">
        <v>1197831</v>
      </c>
      <c r="C1951" s="34">
        <v>44201</v>
      </c>
      <c r="D1951" s="33" t="s">
        <v>24</v>
      </c>
      <c r="E1951" s="33" t="s">
        <v>78</v>
      </c>
      <c r="F1951" s="33" t="s">
        <v>79</v>
      </c>
      <c r="G1951" s="33" t="s">
        <v>22</v>
      </c>
      <c r="H1951" s="35">
        <v>0.35</v>
      </c>
      <c r="I1951" s="36">
        <v>4750</v>
      </c>
      <c r="J1951" s="37">
        <f t="shared" si="14"/>
        <v>1662.5</v>
      </c>
      <c r="K1951" s="37">
        <f t="shared" si="15"/>
        <v>748.125</v>
      </c>
      <c r="L1951" s="38">
        <v>0.45</v>
      </c>
      <c r="N1951" s="44"/>
      <c r="O1951" s="42"/>
      <c r="P1951" s="39"/>
      <c r="Q1951" s="41"/>
    </row>
    <row r="1952" spans="1:17" ht="15.75" customHeight="1">
      <c r="A1952" s="33" t="s">
        <v>23</v>
      </c>
      <c r="B1952" s="33">
        <v>1197831</v>
      </c>
      <c r="C1952" s="34">
        <v>44231</v>
      </c>
      <c r="D1952" s="33" t="s">
        <v>24</v>
      </c>
      <c r="E1952" s="33" t="s">
        <v>78</v>
      </c>
      <c r="F1952" s="33" t="s">
        <v>79</v>
      </c>
      <c r="G1952" s="33" t="s">
        <v>17</v>
      </c>
      <c r="H1952" s="35">
        <v>0.25</v>
      </c>
      <c r="I1952" s="36">
        <v>6250</v>
      </c>
      <c r="J1952" s="37">
        <f t="shared" si="14"/>
        <v>1562.5</v>
      </c>
      <c r="K1952" s="37">
        <f t="shared" si="15"/>
        <v>468.75</v>
      </c>
      <c r="L1952" s="38">
        <v>0.3</v>
      </c>
      <c r="N1952" s="44"/>
      <c r="O1952" s="42"/>
      <c r="P1952" s="39"/>
      <c r="Q1952" s="41"/>
    </row>
    <row r="1953" spans="1:17" ht="15.75" customHeight="1">
      <c r="A1953" s="33" t="s">
        <v>23</v>
      </c>
      <c r="B1953" s="33">
        <v>1197831</v>
      </c>
      <c r="C1953" s="34">
        <v>44231</v>
      </c>
      <c r="D1953" s="33" t="s">
        <v>24</v>
      </c>
      <c r="E1953" s="33" t="s">
        <v>78</v>
      </c>
      <c r="F1953" s="33" t="s">
        <v>79</v>
      </c>
      <c r="G1953" s="33" t="s">
        <v>18</v>
      </c>
      <c r="H1953" s="35">
        <v>0.35</v>
      </c>
      <c r="I1953" s="36">
        <v>6000</v>
      </c>
      <c r="J1953" s="37">
        <f t="shared" si="14"/>
        <v>2100</v>
      </c>
      <c r="K1953" s="37">
        <f t="shared" si="15"/>
        <v>630</v>
      </c>
      <c r="L1953" s="38">
        <v>0.3</v>
      </c>
      <c r="N1953" s="44"/>
      <c r="O1953" s="42"/>
      <c r="P1953" s="39"/>
      <c r="Q1953" s="41"/>
    </row>
    <row r="1954" spans="1:17" ht="15.75" customHeight="1">
      <c r="A1954" s="33" t="s">
        <v>23</v>
      </c>
      <c r="B1954" s="33">
        <v>1197831</v>
      </c>
      <c r="C1954" s="34">
        <v>44231</v>
      </c>
      <c r="D1954" s="33" t="s">
        <v>24</v>
      </c>
      <c r="E1954" s="33" t="s">
        <v>78</v>
      </c>
      <c r="F1954" s="33" t="s">
        <v>79</v>
      </c>
      <c r="G1954" s="33" t="s">
        <v>19</v>
      </c>
      <c r="H1954" s="35">
        <v>0.35</v>
      </c>
      <c r="I1954" s="36">
        <v>4250</v>
      </c>
      <c r="J1954" s="37">
        <f t="shared" si="14"/>
        <v>1487.5</v>
      </c>
      <c r="K1954" s="37">
        <f t="shared" si="15"/>
        <v>446.25</v>
      </c>
      <c r="L1954" s="38">
        <v>0.3</v>
      </c>
      <c r="N1954" s="44"/>
      <c r="O1954" s="42"/>
      <c r="P1954" s="39"/>
      <c r="Q1954" s="41"/>
    </row>
    <row r="1955" spans="1:17" ht="15.75" customHeight="1">
      <c r="A1955" s="33" t="s">
        <v>23</v>
      </c>
      <c r="B1955" s="33">
        <v>1197831</v>
      </c>
      <c r="C1955" s="34">
        <v>44231</v>
      </c>
      <c r="D1955" s="33" t="s">
        <v>24</v>
      </c>
      <c r="E1955" s="33" t="s">
        <v>78</v>
      </c>
      <c r="F1955" s="33" t="s">
        <v>79</v>
      </c>
      <c r="G1955" s="33" t="s">
        <v>20</v>
      </c>
      <c r="H1955" s="35">
        <v>0.35</v>
      </c>
      <c r="I1955" s="36">
        <v>3750</v>
      </c>
      <c r="J1955" s="37">
        <f t="shared" si="14"/>
        <v>1312.5</v>
      </c>
      <c r="K1955" s="37">
        <f t="shared" si="15"/>
        <v>525</v>
      </c>
      <c r="L1955" s="38">
        <v>0.4</v>
      </c>
      <c r="N1955" s="44"/>
      <c r="O1955" s="42"/>
      <c r="P1955" s="39"/>
      <c r="Q1955" s="41"/>
    </row>
    <row r="1956" spans="1:17" ht="15.75" customHeight="1">
      <c r="A1956" s="33" t="s">
        <v>23</v>
      </c>
      <c r="B1956" s="33">
        <v>1197831</v>
      </c>
      <c r="C1956" s="34">
        <v>44231</v>
      </c>
      <c r="D1956" s="33" t="s">
        <v>24</v>
      </c>
      <c r="E1956" s="33" t="s">
        <v>78</v>
      </c>
      <c r="F1956" s="33" t="s">
        <v>79</v>
      </c>
      <c r="G1956" s="33" t="s">
        <v>21</v>
      </c>
      <c r="H1956" s="35">
        <v>0.4</v>
      </c>
      <c r="I1956" s="36">
        <v>2500</v>
      </c>
      <c r="J1956" s="37">
        <f t="shared" si="14"/>
        <v>1000</v>
      </c>
      <c r="K1956" s="37">
        <f t="shared" si="15"/>
        <v>250</v>
      </c>
      <c r="L1956" s="38">
        <v>0.25</v>
      </c>
      <c r="N1956" s="44"/>
      <c r="O1956" s="42"/>
      <c r="P1956" s="39"/>
      <c r="Q1956" s="41"/>
    </row>
    <row r="1957" spans="1:17" ht="15.75" customHeight="1">
      <c r="A1957" s="33" t="s">
        <v>23</v>
      </c>
      <c r="B1957" s="33">
        <v>1197831</v>
      </c>
      <c r="C1957" s="34">
        <v>44231</v>
      </c>
      <c r="D1957" s="33" t="s">
        <v>24</v>
      </c>
      <c r="E1957" s="33" t="s">
        <v>78</v>
      </c>
      <c r="F1957" s="33" t="s">
        <v>79</v>
      </c>
      <c r="G1957" s="33" t="s">
        <v>22</v>
      </c>
      <c r="H1957" s="35">
        <v>0.35</v>
      </c>
      <c r="I1957" s="36">
        <v>4500</v>
      </c>
      <c r="J1957" s="37">
        <f t="shared" si="14"/>
        <v>1575</v>
      </c>
      <c r="K1957" s="37">
        <f t="shared" si="15"/>
        <v>708.75</v>
      </c>
      <c r="L1957" s="38">
        <v>0.45</v>
      </c>
      <c r="N1957" s="44"/>
      <c r="O1957" s="42"/>
      <c r="P1957" s="39"/>
      <c r="Q1957" s="41"/>
    </row>
    <row r="1958" spans="1:17" ht="15.75" customHeight="1">
      <c r="A1958" s="33" t="s">
        <v>23</v>
      </c>
      <c r="B1958" s="33">
        <v>1197831</v>
      </c>
      <c r="C1958" s="34">
        <v>44261</v>
      </c>
      <c r="D1958" s="33" t="s">
        <v>24</v>
      </c>
      <c r="E1958" s="33" t="s">
        <v>78</v>
      </c>
      <c r="F1958" s="33" t="s">
        <v>79</v>
      </c>
      <c r="G1958" s="33" t="s">
        <v>17</v>
      </c>
      <c r="H1958" s="35">
        <v>0.3</v>
      </c>
      <c r="I1958" s="36">
        <v>6250</v>
      </c>
      <c r="J1958" s="37">
        <f t="shared" si="14"/>
        <v>1875</v>
      </c>
      <c r="K1958" s="37">
        <f t="shared" si="15"/>
        <v>656.25</v>
      </c>
      <c r="L1958" s="38">
        <v>0.35</v>
      </c>
      <c r="N1958" s="44"/>
      <c r="O1958" s="42"/>
      <c r="P1958" s="39"/>
      <c r="Q1958" s="41"/>
    </row>
    <row r="1959" spans="1:17" ht="15.75" customHeight="1">
      <c r="A1959" s="33" t="s">
        <v>23</v>
      </c>
      <c r="B1959" s="33">
        <v>1197831</v>
      </c>
      <c r="C1959" s="34">
        <v>44261</v>
      </c>
      <c r="D1959" s="33" t="s">
        <v>24</v>
      </c>
      <c r="E1959" s="33" t="s">
        <v>78</v>
      </c>
      <c r="F1959" s="33" t="s">
        <v>79</v>
      </c>
      <c r="G1959" s="33" t="s">
        <v>18</v>
      </c>
      <c r="H1959" s="35">
        <v>0.4</v>
      </c>
      <c r="I1959" s="36">
        <v>6250</v>
      </c>
      <c r="J1959" s="37">
        <f t="shared" si="14"/>
        <v>2500</v>
      </c>
      <c r="K1959" s="37">
        <f t="shared" si="15"/>
        <v>875</v>
      </c>
      <c r="L1959" s="38">
        <v>0.35</v>
      </c>
      <c r="N1959" s="44"/>
      <c r="O1959" s="42"/>
      <c r="P1959" s="39"/>
      <c r="Q1959" s="41"/>
    </row>
    <row r="1960" spans="1:17" ht="15.75" customHeight="1">
      <c r="A1960" s="33" t="s">
        <v>23</v>
      </c>
      <c r="B1960" s="33">
        <v>1197831</v>
      </c>
      <c r="C1960" s="34">
        <v>44261</v>
      </c>
      <c r="D1960" s="33" t="s">
        <v>24</v>
      </c>
      <c r="E1960" s="33" t="s">
        <v>78</v>
      </c>
      <c r="F1960" s="33" t="s">
        <v>79</v>
      </c>
      <c r="G1960" s="33" t="s">
        <v>19</v>
      </c>
      <c r="H1960" s="35">
        <v>0.3</v>
      </c>
      <c r="I1960" s="36">
        <v>4500</v>
      </c>
      <c r="J1960" s="37">
        <f t="shared" si="14"/>
        <v>1350</v>
      </c>
      <c r="K1960" s="37">
        <f t="shared" si="15"/>
        <v>472.49999999999994</v>
      </c>
      <c r="L1960" s="38">
        <v>0.35</v>
      </c>
      <c r="N1960" s="44"/>
      <c r="O1960" s="42"/>
      <c r="P1960" s="39"/>
      <c r="Q1960" s="41"/>
    </row>
    <row r="1961" spans="1:17" ht="15.75" customHeight="1">
      <c r="A1961" s="33" t="s">
        <v>23</v>
      </c>
      <c r="B1961" s="33">
        <v>1197831</v>
      </c>
      <c r="C1961" s="34">
        <v>44261</v>
      </c>
      <c r="D1961" s="33" t="s">
        <v>24</v>
      </c>
      <c r="E1961" s="33" t="s">
        <v>78</v>
      </c>
      <c r="F1961" s="33" t="s">
        <v>79</v>
      </c>
      <c r="G1961" s="33" t="s">
        <v>20</v>
      </c>
      <c r="H1961" s="35">
        <v>0.35000000000000003</v>
      </c>
      <c r="I1961" s="36">
        <v>3500</v>
      </c>
      <c r="J1961" s="37">
        <f t="shared" si="14"/>
        <v>1225.0000000000002</v>
      </c>
      <c r="K1961" s="37">
        <f t="shared" si="15"/>
        <v>551.25000000000011</v>
      </c>
      <c r="L1961" s="38">
        <v>0.45</v>
      </c>
      <c r="N1961" s="44"/>
      <c r="O1961" s="42"/>
      <c r="P1961" s="39"/>
      <c r="Q1961" s="41"/>
    </row>
    <row r="1962" spans="1:17" ht="15.75" customHeight="1">
      <c r="A1962" s="33" t="s">
        <v>23</v>
      </c>
      <c r="B1962" s="33">
        <v>1197831</v>
      </c>
      <c r="C1962" s="34">
        <v>44261</v>
      </c>
      <c r="D1962" s="33" t="s">
        <v>24</v>
      </c>
      <c r="E1962" s="33" t="s">
        <v>78</v>
      </c>
      <c r="F1962" s="33" t="s">
        <v>79</v>
      </c>
      <c r="G1962" s="33" t="s">
        <v>21</v>
      </c>
      <c r="H1962" s="35">
        <v>0.4</v>
      </c>
      <c r="I1962" s="36">
        <v>2500</v>
      </c>
      <c r="J1962" s="37">
        <f t="shared" si="14"/>
        <v>1000</v>
      </c>
      <c r="K1962" s="37">
        <f t="shared" si="15"/>
        <v>300</v>
      </c>
      <c r="L1962" s="38">
        <v>0.3</v>
      </c>
      <c r="N1962" s="44"/>
      <c r="O1962" s="42"/>
      <c r="P1962" s="39"/>
      <c r="Q1962" s="41"/>
    </row>
    <row r="1963" spans="1:17" ht="15.75" customHeight="1">
      <c r="A1963" s="33" t="s">
        <v>23</v>
      </c>
      <c r="B1963" s="33">
        <v>1197831</v>
      </c>
      <c r="C1963" s="34">
        <v>44261</v>
      </c>
      <c r="D1963" s="33" t="s">
        <v>24</v>
      </c>
      <c r="E1963" s="33" t="s">
        <v>78</v>
      </c>
      <c r="F1963" s="33" t="s">
        <v>79</v>
      </c>
      <c r="G1963" s="33" t="s">
        <v>22</v>
      </c>
      <c r="H1963" s="35">
        <v>0.35000000000000003</v>
      </c>
      <c r="I1963" s="36">
        <v>4000</v>
      </c>
      <c r="J1963" s="37">
        <f t="shared" si="14"/>
        <v>1400.0000000000002</v>
      </c>
      <c r="K1963" s="37">
        <f t="shared" si="15"/>
        <v>700.00000000000011</v>
      </c>
      <c r="L1963" s="38">
        <v>0.5</v>
      </c>
      <c r="N1963" s="44"/>
      <c r="O1963" s="42"/>
      <c r="P1963" s="39"/>
      <c r="Q1963" s="41"/>
    </row>
    <row r="1964" spans="1:17" ht="15.75" customHeight="1">
      <c r="A1964" s="33" t="s">
        <v>23</v>
      </c>
      <c r="B1964" s="33">
        <v>1197831</v>
      </c>
      <c r="C1964" s="34">
        <v>44291</v>
      </c>
      <c r="D1964" s="33" t="s">
        <v>24</v>
      </c>
      <c r="E1964" s="33" t="s">
        <v>78</v>
      </c>
      <c r="F1964" s="33" t="s">
        <v>79</v>
      </c>
      <c r="G1964" s="33" t="s">
        <v>17</v>
      </c>
      <c r="H1964" s="35">
        <v>0.19999999999999998</v>
      </c>
      <c r="I1964" s="36">
        <v>6500</v>
      </c>
      <c r="J1964" s="37">
        <f t="shared" si="14"/>
        <v>1300</v>
      </c>
      <c r="K1964" s="37">
        <f t="shared" si="15"/>
        <v>454.99999999999994</v>
      </c>
      <c r="L1964" s="38">
        <v>0.35</v>
      </c>
      <c r="N1964" s="44"/>
      <c r="O1964" s="42"/>
      <c r="P1964" s="39"/>
      <c r="Q1964" s="41"/>
    </row>
    <row r="1965" spans="1:17" ht="15.75" customHeight="1">
      <c r="A1965" s="33" t="s">
        <v>23</v>
      </c>
      <c r="B1965" s="33">
        <v>1197831</v>
      </c>
      <c r="C1965" s="34">
        <v>44291</v>
      </c>
      <c r="D1965" s="33" t="s">
        <v>24</v>
      </c>
      <c r="E1965" s="33" t="s">
        <v>78</v>
      </c>
      <c r="F1965" s="33" t="s">
        <v>79</v>
      </c>
      <c r="G1965" s="33" t="s">
        <v>18</v>
      </c>
      <c r="H1965" s="35">
        <v>0.30000000000000004</v>
      </c>
      <c r="I1965" s="36">
        <v>6500</v>
      </c>
      <c r="J1965" s="37">
        <f t="shared" si="14"/>
        <v>1950.0000000000002</v>
      </c>
      <c r="K1965" s="37">
        <f t="shared" si="15"/>
        <v>682.5</v>
      </c>
      <c r="L1965" s="38">
        <v>0.35</v>
      </c>
      <c r="N1965" s="44"/>
      <c r="O1965" s="42"/>
      <c r="P1965" s="39"/>
      <c r="Q1965" s="41"/>
    </row>
    <row r="1966" spans="1:17" ht="15.75" customHeight="1">
      <c r="A1966" s="33" t="s">
        <v>23</v>
      </c>
      <c r="B1966" s="33">
        <v>1197831</v>
      </c>
      <c r="C1966" s="34">
        <v>44291</v>
      </c>
      <c r="D1966" s="33" t="s">
        <v>24</v>
      </c>
      <c r="E1966" s="33" t="s">
        <v>78</v>
      </c>
      <c r="F1966" s="33" t="s">
        <v>79</v>
      </c>
      <c r="G1966" s="33" t="s">
        <v>19</v>
      </c>
      <c r="H1966" s="35">
        <v>0.24999999999999997</v>
      </c>
      <c r="I1966" s="36">
        <v>4750</v>
      </c>
      <c r="J1966" s="37">
        <f t="shared" si="14"/>
        <v>1187.4999999999998</v>
      </c>
      <c r="K1966" s="37">
        <f t="shared" si="15"/>
        <v>415.62499999999989</v>
      </c>
      <c r="L1966" s="38">
        <v>0.35</v>
      </c>
      <c r="N1966" s="44"/>
      <c r="O1966" s="42"/>
      <c r="P1966" s="39"/>
      <c r="Q1966" s="41"/>
    </row>
    <row r="1967" spans="1:17" ht="15.75" customHeight="1">
      <c r="A1967" s="33" t="s">
        <v>23</v>
      </c>
      <c r="B1967" s="33">
        <v>1197831</v>
      </c>
      <c r="C1967" s="34">
        <v>44291</v>
      </c>
      <c r="D1967" s="33" t="s">
        <v>24</v>
      </c>
      <c r="E1967" s="33" t="s">
        <v>78</v>
      </c>
      <c r="F1967" s="33" t="s">
        <v>79</v>
      </c>
      <c r="G1967" s="33" t="s">
        <v>20</v>
      </c>
      <c r="H1967" s="35">
        <v>0.30000000000000004</v>
      </c>
      <c r="I1967" s="36">
        <v>3750</v>
      </c>
      <c r="J1967" s="37">
        <f t="shared" si="14"/>
        <v>1125.0000000000002</v>
      </c>
      <c r="K1967" s="37">
        <f t="shared" si="15"/>
        <v>506.25000000000011</v>
      </c>
      <c r="L1967" s="38">
        <v>0.45</v>
      </c>
      <c r="N1967" s="44"/>
      <c r="O1967" s="42"/>
      <c r="P1967" s="39"/>
      <c r="Q1967" s="41"/>
    </row>
    <row r="1968" spans="1:17" ht="15.75" customHeight="1">
      <c r="A1968" s="33" t="s">
        <v>23</v>
      </c>
      <c r="B1968" s="33">
        <v>1197831</v>
      </c>
      <c r="C1968" s="34">
        <v>44291</v>
      </c>
      <c r="D1968" s="33" t="s">
        <v>24</v>
      </c>
      <c r="E1968" s="33" t="s">
        <v>78</v>
      </c>
      <c r="F1968" s="33" t="s">
        <v>79</v>
      </c>
      <c r="G1968" s="33" t="s">
        <v>21</v>
      </c>
      <c r="H1968" s="35">
        <v>0.35</v>
      </c>
      <c r="I1968" s="36">
        <v>2750</v>
      </c>
      <c r="J1968" s="37">
        <f t="shared" si="14"/>
        <v>962.49999999999989</v>
      </c>
      <c r="K1968" s="37">
        <f t="shared" si="15"/>
        <v>288.74999999999994</v>
      </c>
      <c r="L1968" s="38">
        <v>0.3</v>
      </c>
      <c r="N1968" s="44"/>
      <c r="O1968" s="42"/>
      <c r="P1968" s="39"/>
      <c r="Q1968" s="41"/>
    </row>
    <row r="1969" spans="1:17" ht="15.75" customHeight="1">
      <c r="A1969" s="33" t="s">
        <v>23</v>
      </c>
      <c r="B1969" s="33">
        <v>1197831</v>
      </c>
      <c r="C1969" s="34">
        <v>44291</v>
      </c>
      <c r="D1969" s="33" t="s">
        <v>24</v>
      </c>
      <c r="E1969" s="33" t="s">
        <v>78</v>
      </c>
      <c r="F1969" s="33" t="s">
        <v>79</v>
      </c>
      <c r="G1969" s="33" t="s">
        <v>22</v>
      </c>
      <c r="H1969" s="35">
        <v>0.30000000000000004</v>
      </c>
      <c r="I1969" s="36">
        <v>5500</v>
      </c>
      <c r="J1969" s="37">
        <f t="shared" si="14"/>
        <v>1650.0000000000002</v>
      </c>
      <c r="K1969" s="37">
        <f t="shared" si="15"/>
        <v>825.00000000000011</v>
      </c>
      <c r="L1969" s="38">
        <v>0.5</v>
      </c>
      <c r="N1969" s="44"/>
      <c r="O1969" s="42"/>
      <c r="P1969" s="39"/>
      <c r="Q1969" s="41"/>
    </row>
    <row r="1970" spans="1:17" ht="15.75" customHeight="1">
      <c r="A1970" s="33" t="s">
        <v>23</v>
      </c>
      <c r="B1970" s="33">
        <v>1197831</v>
      </c>
      <c r="C1970" s="34">
        <v>44321</v>
      </c>
      <c r="D1970" s="33" t="s">
        <v>24</v>
      </c>
      <c r="E1970" s="33" t="s">
        <v>78</v>
      </c>
      <c r="F1970" s="33" t="s">
        <v>79</v>
      </c>
      <c r="G1970" s="33" t="s">
        <v>17</v>
      </c>
      <c r="H1970" s="35">
        <v>0.19999999999999998</v>
      </c>
      <c r="I1970" s="36">
        <v>7000</v>
      </c>
      <c r="J1970" s="37">
        <f t="shared" si="14"/>
        <v>1399.9999999999998</v>
      </c>
      <c r="K1970" s="37">
        <f t="shared" si="15"/>
        <v>489.99999999999989</v>
      </c>
      <c r="L1970" s="38">
        <v>0.35</v>
      </c>
      <c r="N1970" s="44"/>
      <c r="O1970" s="42"/>
      <c r="P1970" s="39"/>
      <c r="Q1970" s="41"/>
    </row>
    <row r="1971" spans="1:17" ht="15.75" customHeight="1">
      <c r="A1971" s="33" t="s">
        <v>23</v>
      </c>
      <c r="B1971" s="33">
        <v>1197831</v>
      </c>
      <c r="C1971" s="34">
        <v>44321</v>
      </c>
      <c r="D1971" s="33" t="s">
        <v>24</v>
      </c>
      <c r="E1971" s="33" t="s">
        <v>78</v>
      </c>
      <c r="F1971" s="33" t="s">
        <v>79</v>
      </c>
      <c r="G1971" s="33" t="s">
        <v>18</v>
      </c>
      <c r="H1971" s="35">
        <v>0.30000000000000004</v>
      </c>
      <c r="I1971" s="36">
        <v>7250</v>
      </c>
      <c r="J1971" s="37">
        <f t="shared" si="14"/>
        <v>2175.0000000000005</v>
      </c>
      <c r="K1971" s="37">
        <f t="shared" si="15"/>
        <v>761.25000000000011</v>
      </c>
      <c r="L1971" s="38">
        <v>0.35</v>
      </c>
      <c r="N1971" s="44"/>
      <c r="O1971" s="42"/>
      <c r="P1971" s="39"/>
      <c r="Q1971" s="41"/>
    </row>
    <row r="1972" spans="1:17" ht="15.75" customHeight="1">
      <c r="A1972" s="33" t="s">
        <v>23</v>
      </c>
      <c r="B1972" s="33">
        <v>1197831</v>
      </c>
      <c r="C1972" s="34">
        <v>44321</v>
      </c>
      <c r="D1972" s="33" t="s">
        <v>24</v>
      </c>
      <c r="E1972" s="33" t="s">
        <v>78</v>
      </c>
      <c r="F1972" s="33" t="s">
        <v>79</v>
      </c>
      <c r="G1972" s="33" t="s">
        <v>19</v>
      </c>
      <c r="H1972" s="35">
        <v>0.24999999999999997</v>
      </c>
      <c r="I1972" s="36">
        <v>5750</v>
      </c>
      <c r="J1972" s="37">
        <f t="shared" si="14"/>
        <v>1437.4999999999998</v>
      </c>
      <c r="K1972" s="37">
        <f t="shared" si="15"/>
        <v>503.12499999999989</v>
      </c>
      <c r="L1972" s="38">
        <v>0.35</v>
      </c>
      <c r="N1972" s="44"/>
      <c r="O1972" s="42"/>
      <c r="P1972" s="39"/>
      <c r="Q1972" s="41"/>
    </row>
    <row r="1973" spans="1:17" ht="15.75" customHeight="1">
      <c r="A1973" s="33" t="s">
        <v>23</v>
      </c>
      <c r="B1973" s="33">
        <v>1197831</v>
      </c>
      <c r="C1973" s="34">
        <v>44321</v>
      </c>
      <c r="D1973" s="33" t="s">
        <v>24</v>
      </c>
      <c r="E1973" s="33" t="s">
        <v>78</v>
      </c>
      <c r="F1973" s="33" t="s">
        <v>79</v>
      </c>
      <c r="G1973" s="33" t="s">
        <v>20</v>
      </c>
      <c r="H1973" s="35">
        <v>0.35000000000000003</v>
      </c>
      <c r="I1973" s="36">
        <v>5000</v>
      </c>
      <c r="J1973" s="37">
        <f t="shared" si="14"/>
        <v>1750.0000000000002</v>
      </c>
      <c r="K1973" s="37">
        <f t="shared" si="15"/>
        <v>787.50000000000011</v>
      </c>
      <c r="L1973" s="38">
        <v>0.45</v>
      </c>
      <c r="N1973" s="44"/>
      <c r="O1973" s="42"/>
      <c r="P1973" s="39"/>
      <c r="Q1973" s="41"/>
    </row>
    <row r="1974" spans="1:17" ht="15.75" customHeight="1">
      <c r="A1974" s="33" t="s">
        <v>23</v>
      </c>
      <c r="B1974" s="33">
        <v>1197831</v>
      </c>
      <c r="C1974" s="34">
        <v>44321</v>
      </c>
      <c r="D1974" s="33" t="s">
        <v>24</v>
      </c>
      <c r="E1974" s="33" t="s">
        <v>78</v>
      </c>
      <c r="F1974" s="33" t="s">
        <v>79</v>
      </c>
      <c r="G1974" s="33" t="s">
        <v>21</v>
      </c>
      <c r="H1974" s="35">
        <v>0.5</v>
      </c>
      <c r="I1974" s="36">
        <v>4000</v>
      </c>
      <c r="J1974" s="37">
        <f t="shared" si="14"/>
        <v>2000</v>
      </c>
      <c r="K1974" s="37">
        <f t="shared" si="15"/>
        <v>600</v>
      </c>
      <c r="L1974" s="38">
        <v>0.3</v>
      </c>
      <c r="N1974" s="44"/>
      <c r="O1974" s="42"/>
      <c r="P1974" s="39"/>
      <c r="Q1974" s="41"/>
    </row>
    <row r="1975" spans="1:17" ht="15.75" customHeight="1">
      <c r="A1975" s="33" t="s">
        <v>23</v>
      </c>
      <c r="B1975" s="33">
        <v>1197831</v>
      </c>
      <c r="C1975" s="34">
        <v>44321</v>
      </c>
      <c r="D1975" s="33" t="s">
        <v>24</v>
      </c>
      <c r="E1975" s="33" t="s">
        <v>78</v>
      </c>
      <c r="F1975" s="33" t="s">
        <v>79</v>
      </c>
      <c r="G1975" s="33" t="s">
        <v>22</v>
      </c>
      <c r="H1975" s="35">
        <v>0.45</v>
      </c>
      <c r="I1975" s="36">
        <v>7500</v>
      </c>
      <c r="J1975" s="37">
        <f t="shared" si="14"/>
        <v>3375</v>
      </c>
      <c r="K1975" s="37">
        <f t="shared" si="15"/>
        <v>1687.5</v>
      </c>
      <c r="L1975" s="38">
        <v>0.5</v>
      </c>
      <c r="N1975" s="44"/>
      <c r="O1975" s="42"/>
      <c r="P1975" s="39"/>
      <c r="Q1975" s="41"/>
    </row>
    <row r="1976" spans="1:17" ht="15.75" customHeight="1">
      <c r="A1976" s="33" t="s">
        <v>23</v>
      </c>
      <c r="B1976" s="33">
        <v>1197831</v>
      </c>
      <c r="C1976" s="34">
        <v>44351</v>
      </c>
      <c r="D1976" s="33" t="s">
        <v>24</v>
      </c>
      <c r="E1976" s="33" t="s">
        <v>78</v>
      </c>
      <c r="F1976" s="33" t="s">
        <v>79</v>
      </c>
      <c r="G1976" s="33" t="s">
        <v>17</v>
      </c>
      <c r="H1976" s="35">
        <v>0.45</v>
      </c>
      <c r="I1976" s="36">
        <v>7500</v>
      </c>
      <c r="J1976" s="37">
        <f t="shared" si="14"/>
        <v>3375</v>
      </c>
      <c r="K1976" s="37">
        <f t="shared" si="15"/>
        <v>1181.25</v>
      </c>
      <c r="L1976" s="38">
        <v>0.35</v>
      </c>
      <c r="N1976" s="44"/>
      <c r="O1976" s="42"/>
      <c r="P1976" s="39"/>
      <c r="Q1976" s="41"/>
    </row>
    <row r="1977" spans="1:17" ht="15.75" customHeight="1">
      <c r="A1977" s="33" t="s">
        <v>23</v>
      </c>
      <c r="B1977" s="33">
        <v>1197831</v>
      </c>
      <c r="C1977" s="34">
        <v>44351</v>
      </c>
      <c r="D1977" s="33" t="s">
        <v>24</v>
      </c>
      <c r="E1977" s="33" t="s">
        <v>78</v>
      </c>
      <c r="F1977" s="33" t="s">
        <v>79</v>
      </c>
      <c r="G1977" s="33" t="s">
        <v>18</v>
      </c>
      <c r="H1977" s="35">
        <v>0.5</v>
      </c>
      <c r="I1977" s="36">
        <v>7500</v>
      </c>
      <c r="J1977" s="37">
        <f t="shared" si="14"/>
        <v>3750</v>
      </c>
      <c r="K1977" s="37">
        <f t="shared" si="15"/>
        <v>1312.5</v>
      </c>
      <c r="L1977" s="38">
        <v>0.35</v>
      </c>
      <c r="N1977" s="44"/>
      <c r="O1977" s="42"/>
      <c r="P1977" s="39"/>
      <c r="Q1977" s="41"/>
    </row>
    <row r="1978" spans="1:17" ht="15.75" customHeight="1">
      <c r="A1978" s="33" t="s">
        <v>23</v>
      </c>
      <c r="B1978" s="33">
        <v>1197831</v>
      </c>
      <c r="C1978" s="34">
        <v>44351</v>
      </c>
      <c r="D1978" s="33" t="s">
        <v>24</v>
      </c>
      <c r="E1978" s="33" t="s">
        <v>78</v>
      </c>
      <c r="F1978" s="33" t="s">
        <v>79</v>
      </c>
      <c r="G1978" s="33" t="s">
        <v>19</v>
      </c>
      <c r="H1978" s="35">
        <v>0.5</v>
      </c>
      <c r="I1978" s="36">
        <v>6000</v>
      </c>
      <c r="J1978" s="37">
        <f t="shared" si="14"/>
        <v>3000</v>
      </c>
      <c r="K1978" s="37">
        <f t="shared" si="15"/>
        <v>1050</v>
      </c>
      <c r="L1978" s="38">
        <v>0.35</v>
      </c>
      <c r="N1978" s="44"/>
      <c r="O1978" s="42"/>
      <c r="P1978" s="39"/>
      <c r="Q1978" s="41"/>
    </row>
    <row r="1979" spans="1:17" ht="15.75" customHeight="1">
      <c r="A1979" s="33" t="s">
        <v>23</v>
      </c>
      <c r="B1979" s="33">
        <v>1197831</v>
      </c>
      <c r="C1979" s="34">
        <v>44351</v>
      </c>
      <c r="D1979" s="33" t="s">
        <v>24</v>
      </c>
      <c r="E1979" s="33" t="s">
        <v>78</v>
      </c>
      <c r="F1979" s="33" t="s">
        <v>79</v>
      </c>
      <c r="G1979" s="33" t="s">
        <v>20</v>
      </c>
      <c r="H1979" s="35">
        <v>0.5</v>
      </c>
      <c r="I1979" s="36">
        <v>5500</v>
      </c>
      <c r="J1979" s="37">
        <f t="shared" si="14"/>
        <v>2750</v>
      </c>
      <c r="K1979" s="37">
        <f t="shared" si="15"/>
        <v>1237.5</v>
      </c>
      <c r="L1979" s="38">
        <v>0.45</v>
      </c>
      <c r="N1979" s="44"/>
      <c r="O1979" s="42"/>
      <c r="P1979" s="39"/>
      <c r="Q1979" s="41"/>
    </row>
    <row r="1980" spans="1:17" ht="15.75" customHeight="1">
      <c r="A1980" s="33" t="s">
        <v>23</v>
      </c>
      <c r="B1980" s="33">
        <v>1197831</v>
      </c>
      <c r="C1980" s="34">
        <v>44351</v>
      </c>
      <c r="D1980" s="33" t="s">
        <v>24</v>
      </c>
      <c r="E1980" s="33" t="s">
        <v>78</v>
      </c>
      <c r="F1980" s="33" t="s">
        <v>79</v>
      </c>
      <c r="G1980" s="33" t="s">
        <v>21</v>
      </c>
      <c r="H1980" s="35">
        <v>0.55000000000000004</v>
      </c>
      <c r="I1980" s="36">
        <v>4500</v>
      </c>
      <c r="J1980" s="37">
        <f t="shared" si="14"/>
        <v>2475</v>
      </c>
      <c r="K1980" s="37">
        <f t="shared" si="15"/>
        <v>742.5</v>
      </c>
      <c r="L1980" s="38">
        <v>0.3</v>
      </c>
      <c r="N1980" s="44"/>
      <c r="O1980" s="42"/>
      <c r="P1980" s="39"/>
      <c r="Q1980" s="41"/>
    </row>
    <row r="1981" spans="1:17" ht="15.75" customHeight="1">
      <c r="A1981" s="33" t="s">
        <v>23</v>
      </c>
      <c r="B1981" s="33">
        <v>1197831</v>
      </c>
      <c r="C1981" s="34">
        <v>44351</v>
      </c>
      <c r="D1981" s="33" t="s">
        <v>24</v>
      </c>
      <c r="E1981" s="33" t="s">
        <v>78</v>
      </c>
      <c r="F1981" s="33" t="s">
        <v>79</v>
      </c>
      <c r="G1981" s="33" t="s">
        <v>22</v>
      </c>
      <c r="H1981" s="35">
        <v>0.60000000000000009</v>
      </c>
      <c r="I1981" s="36">
        <v>8250</v>
      </c>
      <c r="J1981" s="37">
        <f t="shared" si="14"/>
        <v>4950.0000000000009</v>
      </c>
      <c r="K1981" s="37">
        <f t="shared" si="15"/>
        <v>2475.0000000000005</v>
      </c>
      <c r="L1981" s="38">
        <v>0.5</v>
      </c>
      <c r="N1981" s="44"/>
      <c r="O1981" s="42"/>
      <c r="P1981" s="39"/>
      <c r="Q1981" s="41"/>
    </row>
    <row r="1982" spans="1:17" ht="15.75" customHeight="1">
      <c r="A1982" s="33" t="s">
        <v>23</v>
      </c>
      <c r="B1982" s="33">
        <v>1197831</v>
      </c>
      <c r="C1982" s="34">
        <v>44383</v>
      </c>
      <c r="D1982" s="33" t="s">
        <v>24</v>
      </c>
      <c r="E1982" s="33" t="s">
        <v>78</v>
      </c>
      <c r="F1982" s="33" t="s">
        <v>79</v>
      </c>
      <c r="G1982" s="33" t="s">
        <v>17</v>
      </c>
      <c r="H1982" s="35">
        <v>0.5</v>
      </c>
      <c r="I1982" s="36">
        <v>7750</v>
      </c>
      <c r="J1982" s="37">
        <f t="shared" si="14"/>
        <v>3875</v>
      </c>
      <c r="K1982" s="37">
        <f t="shared" si="15"/>
        <v>1549.9999999999998</v>
      </c>
      <c r="L1982" s="38">
        <v>0.39999999999999997</v>
      </c>
      <c r="N1982" s="44"/>
      <c r="O1982" s="42"/>
      <c r="P1982" s="39"/>
      <c r="Q1982" s="41"/>
    </row>
    <row r="1983" spans="1:17" ht="15.75" customHeight="1">
      <c r="A1983" s="33" t="s">
        <v>23</v>
      </c>
      <c r="B1983" s="33">
        <v>1197831</v>
      </c>
      <c r="C1983" s="34">
        <v>44383</v>
      </c>
      <c r="D1983" s="33" t="s">
        <v>24</v>
      </c>
      <c r="E1983" s="33" t="s">
        <v>78</v>
      </c>
      <c r="F1983" s="33" t="s">
        <v>79</v>
      </c>
      <c r="G1983" s="33" t="s">
        <v>18</v>
      </c>
      <c r="H1983" s="35">
        <v>0.55000000000000004</v>
      </c>
      <c r="I1983" s="36">
        <v>7750</v>
      </c>
      <c r="J1983" s="37">
        <f t="shared" si="14"/>
        <v>4262.5</v>
      </c>
      <c r="K1983" s="37">
        <f t="shared" si="15"/>
        <v>1704.9999999999998</v>
      </c>
      <c r="L1983" s="38">
        <v>0.39999999999999997</v>
      </c>
      <c r="N1983" s="44"/>
      <c r="O1983" s="42"/>
      <c r="P1983" s="39"/>
      <c r="Q1983" s="41"/>
    </row>
    <row r="1984" spans="1:17" ht="15.75" customHeight="1">
      <c r="A1984" s="33" t="s">
        <v>23</v>
      </c>
      <c r="B1984" s="33">
        <v>1197831</v>
      </c>
      <c r="C1984" s="34">
        <v>44383</v>
      </c>
      <c r="D1984" s="33" t="s">
        <v>24</v>
      </c>
      <c r="E1984" s="33" t="s">
        <v>78</v>
      </c>
      <c r="F1984" s="33" t="s">
        <v>79</v>
      </c>
      <c r="G1984" s="33" t="s">
        <v>19</v>
      </c>
      <c r="H1984" s="35">
        <v>0.5</v>
      </c>
      <c r="I1984" s="36">
        <v>9250</v>
      </c>
      <c r="J1984" s="37">
        <f t="shared" si="14"/>
        <v>4625</v>
      </c>
      <c r="K1984" s="37">
        <f t="shared" si="15"/>
        <v>1849.9999999999998</v>
      </c>
      <c r="L1984" s="38">
        <v>0.39999999999999997</v>
      </c>
      <c r="N1984" s="44"/>
      <c r="O1984" s="42"/>
      <c r="P1984" s="39"/>
      <c r="Q1984" s="41"/>
    </row>
    <row r="1985" spans="1:17" ht="15.75" customHeight="1">
      <c r="A1985" s="33" t="s">
        <v>23</v>
      </c>
      <c r="B1985" s="33">
        <v>1197831</v>
      </c>
      <c r="C1985" s="34">
        <v>44383</v>
      </c>
      <c r="D1985" s="33" t="s">
        <v>24</v>
      </c>
      <c r="E1985" s="33" t="s">
        <v>78</v>
      </c>
      <c r="F1985" s="33" t="s">
        <v>79</v>
      </c>
      <c r="G1985" s="33" t="s">
        <v>20</v>
      </c>
      <c r="H1985" s="35">
        <v>0.5</v>
      </c>
      <c r="I1985" s="36">
        <v>5250</v>
      </c>
      <c r="J1985" s="37">
        <f t="shared" si="14"/>
        <v>2625</v>
      </c>
      <c r="K1985" s="37">
        <f t="shared" si="15"/>
        <v>1312.5</v>
      </c>
      <c r="L1985" s="38">
        <v>0.5</v>
      </c>
      <c r="N1985" s="44"/>
      <c r="O1985" s="42"/>
      <c r="P1985" s="39"/>
      <c r="Q1985" s="41"/>
    </row>
    <row r="1986" spans="1:17" ht="15.75" customHeight="1">
      <c r="A1986" s="33" t="s">
        <v>23</v>
      </c>
      <c r="B1986" s="33">
        <v>1197831</v>
      </c>
      <c r="C1986" s="34">
        <v>44383</v>
      </c>
      <c r="D1986" s="33" t="s">
        <v>24</v>
      </c>
      <c r="E1986" s="33" t="s">
        <v>78</v>
      </c>
      <c r="F1986" s="33" t="s">
        <v>79</v>
      </c>
      <c r="G1986" s="33" t="s">
        <v>21</v>
      </c>
      <c r="H1986" s="35">
        <v>0.55000000000000004</v>
      </c>
      <c r="I1986" s="36">
        <v>5250</v>
      </c>
      <c r="J1986" s="37">
        <f t="shared" si="14"/>
        <v>2887.5000000000005</v>
      </c>
      <c r="K1986" s="37">
        <f t="shared" si="15"/>
        <v>1010.6250000000001</v>
      </c>
      <c r="L1986" s="38">
        <v>0.35</v>
      </c>
      <c r="N1986" s="44"/>
      <c r="O1986" s="42"/>
      <c r="P1986" s="39"/>
      <c r="Q1986" s="41"/>
    </row>
    <row r="1987" spans="1:17" ht="15.75" customHeight="1">
      <c r="A1987" s="33" t="s">
        <v>23</v>
      </c>
      <c r="B1987" s="33">
        <v>1197831</v>
      </c>
      <c r="C1987" s="34">
        <v>44383</v>
      </c>
      <c r="D1987" s="33" t="s">
        <v>24</v>
      </c>
      <c r="E1987" s="33" t="s">
        <v>78</v>
      </c>
      <c r="F1987" s="33" t="s">
        <v>79</v>
      </c>
      <c r="G1987" s="33" t="s">
        <v>22</v>
      </c>
      <c r="H1987" s="35">
        <v>0.65</v>
      </c>
      <c r="I1987" s="36">
        <v>8000</v>
      </c>
      <c r="J1987" s="37">
        <f t="shared" si="14"/>
        <v>5200</v>
      </c>
      <c r="K1987" s="37">
        <f t="shared" si="15"/>
        <v>2860.0000000000005</v>
      </c>
      <c r="L1987" s="38">
        <v>0.55000000000000004</v>
      </c>
      <c r="N1987" s="44"/>
      <c r="O1987" s="42"/>
      <c r="P1987" s="39"/>
      <c r="Q1987" s="41"/>
    </row>
    <row r="1988" spans="1:17" ht="15.75" customHeight="1">
      <c r="A1988" s="33" t="s">
        <v>23</v>
      </c>
      <c r="B1988" s="33">
        <v>1197831</v>
      </c>
      <c r="C1988" s="34">
        <v>44416</v>
      </c>
      <c r="D1988" s="33" t="s">
        <v>24</v>
      </c>
      <c r="E1988" s="33" t="s">
        <v>78</v>
      </c>
      <c r="F1988" s="33" t="s">
        <v>79</v>
      </c>
      <c r="G1988" s="33" t="s">
        <v>17</v>
      </c>
      <c r="H1988" s="35">
        <v>0.5</v>
      </c>
      <c r="I1988" s="36">
        <v>7500</v>
      </c>
      <c r="J1988" s="37">
        <f t="shared" si="14"/>
        <v>3750</v>
      </c>
      <c r="K1988" s="37">
        <f t="shared" si="15"/>
        <v>1499.9999999999998</v>
      </c>
      <c r="L1988" s="38">
        <v>0.39999999999999997</v>
      </c>
      <c r="N1988" s="44"/>
      <c r="O1988" s="42"/>
      <c r="P1988" s="39"/>
      <c r="Q1988" s="41"/>
    </row>
    <row r="1989" spans="1:17" ht="15.75" customHeight="1">
      <c r="A1989" s="33" t="s">
        <v>23</v>
      </c>
      <c r="B1989" s="33">
        <v>1197831</v>
      </c>
      <c r="C1989" s="34">
        <v>44416</v>
      </c>
      <c r="D1989" s="33" t="s">
        <v>24</v>
      </c>
      <c r="E1989" s="33" t="s">
        <v>78</v>
      </c>
      <c r="F1989" s="33" t="s">
        <v>79</v>
      </c>
      <c r="G1989" s="33" t="s">
        <v>18</v>
      </c>
      <c r="H1989" s="35">
        <v>0.55000000000000004</v>
      </c>
      <c r="I1989" s="36">
        <v>7500</v>
      </c>
      <c r="J1989" s="37">
        <f t="shared" si="14"/>
        <v>4125</v>
      </c>
      <c r="K1989" s="37">
        <f t="shared" si="15"/>
        <v>1649.9999999999998</v>
      </c>
      <c r="L1989" s="38">
        <v>0.39999999999999997</v>
      </c>
      <c r="N1989" s="44"/>
      <c r="O1989" s="42"/>
      <c r="P1989" s="39"/>
      <c r="Q1989" s="41"/>
    </row>
    <row r="1990" spans="1:17" ht="15.75" customHeight="1">
      <c r="A1990" s="33" t="s">
        <v>23</v>
      </c>
      <c r="B1990" s="33">
        <v>1197831</v>
      </c>
      <c r="C1990" s="34">
        <v>44416</v>
      </c>
      <c r="D1990" s="33" t="s">
        <v>24</v>
      </c>
      <c r="E1990" s="33" t="s">
        <v>78</v>
      </c>
      <c r="F1990" s="33" t="s">
        <v>79</v>
      </c>
      <c r="G1990" s="33" t="s">
        <v>19</v>
      </c>
      <c r="H1990" s="35">
        <v>0.5</v>
      </c>
      <c r="I1990" s="36">
        <v>9250</v>
      </c>
      <c r="J1990" s="37">
        <f t="shared" si="14"/>
        <v>4625</v>
      </c>
      <c r="K1990" s="37">
        <f t="shared" si="15"/>
        <v>1849.9999999999998</v>
      </c>
      <c r="L1990" s="38">
        <v>0.39999999999999997</v>
      </c>
      <c r="N1990" s="44"/>
      <c r="O1990" s="42"/>
      <c r="P1990" s="39"/>
      <c r="Q1990" s="41"/>
    </row>
    <row r="1991" spans="1:17" ht="15.75" customHeight="1">
      <c r="A1991" s="33" t="s">
        <v>23</v>
      </c>
      <c r="B1991" s="33">
        <v>1197831</v>
      </c>
      <c r="C1991" s="34">
        <v>44416</v>
      </c>
      <c r="D1991" s="33" t="s">
        <v>24</v>
      </c>
      <c r="E1991" s="33" t="s">
        <v>78</v>
      </c>
      <c r="F1991" s="33" t="s">
        <v>79</v>
      </c>
      <c r="G1991" s="33" t="s">
        <v>20</v>
      </c>
      <c r="H1991" s="35">
        <v>0.5</v>
      </c>
      <c r="I1991" s="36">
        <v>4750</v>
      </c>
      <c r="J1991" s="37">
        <f t="shared" si="14"/>
        <v>2375</v>
      </c>
      <c r="K1991" s="37">
        <f t="shared" si="15"/>
        <v>1187.5</v>
      </c>
      <c r="L1991" s="38">
        <v>0.5</v>
      </c>
      <c r="N1991" s="44"/>
      <c r="O1991" s="42"/>
      <c r="P1991" s="39"/>
      <c r="Q1991" s="41"/>
    </row>
    <row r="1992" spans="1:17" ht="15.75" customHeight="1">
      <c r="A1992" s="33" t="s">
        <v>23</v>
      </c>
      <c r="B1992" s="33">
        <v>1197831</v>
      </c>
      <c r="C1992" s="34">
        <v>44416</v>
      </c>
      <c r="D1992" s="33" t="s">
        <v>24</v>
      </c>
      <c r="E1992" s="33" t="s">
        <v>78</v>
      </c>
      <c r="F1992" s="33" t="s">
        <v>79</v>
      </c>
      <c r="G1992" s="33" t="s">
        <v>21</v>
      </c>
      <c r="H1992" s="35">
        <v>0.55000000000000004</v>
      </c>
      <c r="I1992" s="36">
        <v>4750</v>
      </c>
      <c r="J1992" s="37">
        <f t="shared" si="14"/>
        <v>2612.5</v>
      </c>
      <c r="K1992" s="37">
        <f t="shared" si="15"/>
        <v>914.37499999999989</v>
      </c>
      <c r="L1992" s="38">
        <v>0.35</v>
      </c>
      <c r="N1992" s="44"/>
      <c r="O1992" s="42"/>
      <c r="P1992" s="39"/>
      <c r="Q1992" s="41"/>
    </row>
    <row r="1993" spans="1:17" ht="15.75" customHeight="1">
      <c r="A1993" s="33" t="s">
        <v>23</v>
      </c>
      <c r="B1993" s="33">
        <v>1197831</v>
      </c>
      <c r="C1993" s="34">
        <v>44416</v>
      </c>
      <c r="D1993" s="33" t="s">
        <v>24</v>
      </c>
      <c r="E1993" s="33" t="s">
        <v>78</v>
      </c>
      <c r="F1993" s="33" t="s">
        <v>79</v>
      </c>
      <c r="G1993" s="33" t="s">
        <v>22</v>
      </c>
      <c r="H1993" s="35">
        <v>0.6</v>
      </c>
      <c r="I1993" s="36">
        <v>7250</v>
      </c>
      <c r="J1993" s="37">
        <f t="shared" si="14"/>
        <v>4350</v>
      </c>
      <c r="K1993" s="37">
        <f t="shared" si="15"/>
        <v>2392.5</v>
      </c>
      <c r="L1993" s="38">
        <v>0.55000000000000004</v>
      </c>
      <c r="N1993" s="44"/>
      <c r="O1993" s="42"/>
      <c r="P1993" s="39"/>
      <c r="Q1993" s="41"/>
    </row>
    <row r="1994" spans="1:17" ht="15.75" customHeight="1">
      <c r="A1994" s="33" t="s">
        <v>23</v>
      </c>
      <c r="B1994" s="33">
        <v>1197831</v>
      </c>
      <c r="C1994" s="34">
        <v>44444</v>
      </c>
      <c r="D1994" s="33" t="s">
        <v>24</v>
      </c>
      <c r="E1994" s="33" t="s">
        <v>78</v>
      </c>
      <c r="F1994" s="33" t="s">
        <v>79</v>
      </c>
      <c r="G1994" s="33" t="s">
        <v>17</v>
      </c>
      <c r="H1994" s="35">
        <v>0.55000000000000004</v>
      </c>
      <c r="I1994" s="36">
        <v>6750</v>
      </c>
      <c r="J1994" s="37">
        <f t="shared" si="14"/>
        <v>3712.5000000000005</v>
      </c>
      <c r="K1994" s="37">
        <f t="shared" si="15"/>
        <v>1485</v>
      </c>
      <c r="L1994" s="38">
        <v>0.39999999999999997</v>
      </c>
      <c r="N1994" s="44"/>
      <c r="O1994" s="42"/>
      <c r="P1994" s="39"/>
      <c r="Q1994" s="41"/>
    </row>
    <row r="1995" spans="1:17" ht="15.75" customHeight="1">
      <c r="A1995" s="33" t="s">
        <v>23</v>
      </c>
      <c r="B1995" s="33">
        <v>1197831</v>
      </c>
      <c r="C1995" s="34">
        <v>44444</v>
      </c>
      <c r="D1995" s="33" t="s">
        <v>24</v>
      </c>
      <c r="E1995" s="33" t="s">
        <v>78</v>
      </c>
      <c r="F1995" s="33" t="s">
        <v>79</v>
      </c>
      <c r="G1995" s="33" t="s">
        <v>18</v>
      </c>
      <c r="H1995" s="35">
        <v>0.55000000000000004</v>
      </c>
      <c r="I1995" s="36">
        <v>6250</v>
      </c>
      <c r="J1995" s="37">
        <f t="shared" si="14"/>
        <v>3437.5000000000005</v>
      </c>
      <c r="K1995" s="37">
        <f t="shared" si="15"/>
        <v>1375</v>
      </c>
      <c r="L1995" s="38">
        <v>0.39999999999999997</v>
      </c>
      <c r="N1995" s="44"/>
      <c r="O1995" s="42"/>
      <c r="P1995" s="39"/>
      <c r="Q1995" s="41"/>
    </row>
    <row r="1996" spans="1:17" ht="15.75" customHeight="1">
      <c r="A1996" s="33" t="s">
        <v>23</v>
      </c>
      <c r="B1996" s="33">
        <v>1197831</v>
      </c>
      <c r="C1996" s="34">
        <v>44444</v>
      </c>
      <c r="D1996" s="33" t="s">
        <v>24</v>
      </c>
      <c r="E1996" s="33" t="s">
        <v>78</v>
      </c>
      <c r="F1996" s="33" t="s">
        <v>79</v>
      </c>
      <c r="G1996" s="33" t="s">
        <v>19</v>
      </c>
      <c r="H1996" s="35">
        <v>0.6</v>
      </c>
      <c r="I1996" s="36">
        <v>6750</v>
      </c>
      <c r="J1996" s="37">
        <f t="shared" si="14"/>
        <v>4050</v>
      </c>
      <c r="K1996" s="37">
        <f t="shared" si="15"/>
        <v>1619.9999999999998</v>
      </c>
      <c r="L1996" s="38">
        <v>0.39999999999999997</v>
      </c>
      <c r="N1996" s="44"/>
      <c r="O1996" s="42"/>
      <c r="P1996" s="39"/>
      <c r="Q1996" s="41"/>
    </row>
    <row r="1997" spans="1:17" ht="15.75" customHeight="1">
      <c r="A1997" s="33" t="s">
        <v>23</v>
      </c>
      <c r="B1997" s="33">
        <v>1197831</v>
      </c>
      <c r="C1997" s="34">
        <v>44444</v>
      </c>
      <c r="D1997" s="33" t="s">
        <v>24</v>
      </c>
      <c r="E1997" s="33" t="s">
        <v>78</v>
      </c>
      <c r="F1997" s="33" t="s">
        <v>79</v>
      </c>
      <c r="G1997" s="33" t="s">
        <v>20</v>
      </c>
      <c r="H1997" s="35">
        <v>0.6</v>
      </c>
      <c r="I1997" s="36">
        <v>4000</v>
      </c>
      <c r="J1997" s="37">
        <f t="shared" si="14"/>
        <v>2400</v>
      </c>
      <c r="K1997" s="37">
        <f t="shared" si="15"/>
        <v>1200</v>
      </c>
      <c r="L1997" s="38">
        <v>0.5</v>
      </c>
      <c r="N1997" s="44"/>
      <c r="O1997" s="42"/>
      <c r="P1997" s="39"/>
      <c r="Q1997" s="41"/>
    </row>
    <row r="1998" spans="1:17" ht="15.75" customHeight="1">
      <c r="A1998" s="33" t="s">
        <v>23</v>
      </c>
      <c r="B1998" s="33">
        <v>1197831</v>
      </c>
      <c r="C1998" s="34">
        <v>44444</v>
      </c>
      <c r="D1998" s="33" t="s">
        <v>24</v>
      </c>
      <c r="E1998" s="33" t="s">
        <v>78</v>
      </c>
      <c r="F1998" s="33" t="s">
        <v>79</v>
      </c>
      <c r="G1998" s="33" t="s">
        <v>21</v>
      </c>
      <c r="H1998" s="35">
        <v>0.55000000000000004</v>
      </c>
      <c r="I1998" s="36">
        <v>4000</v>
      </c>
      <c r="J1998" s="37">
        <f t="shared" si="14"/>
        <v>2200</v>
      </c>
      <c r="K1998" s="37">
        <f t="shared" si="15"/>
        <v>770</v>
      </c>
      <c r="L1998" s="38">
        <v>0.35</v>
      </c>
      <c r="N1998" s="44"/>
      <c r="O1998" s="42"/>
      <c r="P1998" s="39"/>
      <c r="Q1998" s="41"/>
    </row>
    <row r="1999" spans="1:17" ht="15.75" customHeight="1">
      <c r="A1999" s="33" t="s">
        <v>23</v>
      </c>
      <c r="B1999" s="33">
        <v>1197831</v>
      </c>
      <c r="C1999" s="34">
        <v>44444</v>
      </c>
      <c r="D1999" s="33" t="s">
        <v>24</v>
      </c>
      <c r="E1999" s="33" t="s">
        <v>78</v>
      </c>
      <c r="F1999" s="33" t="s">
        <v>79</v>
      </c>
      <c r="G1999" s="33" t="s">
        <v>22</v>
      </c>
      <c r="H1999" s="35">
        <v>0.5</v>
      </c>
      <c r="I1999" s="36">
        <v>6250</v>
      </c>
      <c r="J1999" s="37">
        <f t="shared" si="14"/>
        <v>3125</v>
      </c>
      <c r="K1999" s="37">
        <f t="shared" si="15"/>
        <v>1718.7500000000002</v>
      </c>
      <c r="L1999" s="38">
        <v>0.55000000000000004</v>
      </c>
      <c r="N1999" s="44"/>
      <c r="O1999" s="42"/>
      <c r="P1999" s="39"/>
      <c r="Q1999" s="41"/>
    </row>
    <row r="2000" spans="1:17" ht="15.75" customHeight="1">
      <c r="A2000" s="33" t="s">
        <v>23</v>
      </c>
      <c r="B2000" s="33">
        <v>1197831</v>
      </c>
      <c r="C2000" s="34">
        <v>44473</v>
      </c>
      <c r="D2000" s="33" t="s">
        <v>24</v>
      </c>
      <c r="E2000" s="33" t="s">
        <v>78</v>
      </c>
      <c r="F2000" s="33" t="s">
        <v>79</v>
      </c>
      <c r="G2000" s="33" t="s">
        <v>17</v>
      </c>
      <c r="H2000" s="35">
        <v>0.4</v>
      </c>
      <c r="I2000" s="36">
        <v>5750</v>
      </c>
      <c r="J2000" s="37">
        <f t="shared" si="14"/>
        <v>2300</v>
      </c>
      <c r="K2000" s="37">
        <f t="shared" si="15"/>
        <v>919.99999999999989</v>
      </c>
      <c r="L2000" s="38">
        <v>0.39999999999999997</v>
      </c>
      <c r="N2000" s="44"/>
      <c r="O2000" s="42"/>
      <c r="P2000" s="39"/>
      <c r="Q2000" s="41"/>
    </row>
    <row r="2001" spans="1:17" ht="15.75" customHeight="1">
      <c r="A2001" s="33" t="s">
        <v>23</v>
      </c>
      <c r="B2001" s="33">
        <v>1197831</v>
      </c>
      <c r="C2001" s="34">
        <v>44473</v>
      </c>
      <c r="D2001" s="33" t="s">
        <v>24</v>
      </c>
      <c r="E2001" s="33" t="s">
        <v>78</v>
      </c>
      <c r="F2001" s="33" t="s">
        <v>79</v>
      </c>
      <c r="G2001" s="33" t="s">
        <v>18</v>
      </c>
      <c r="H2001" s="35">
        <v>0.4</v>
      </c>
      <c r="I2001" s="36">
        <v>5750</v>
      </c>
      <c r="J2001" s="37">
        <f t="shared" si="14"/>
        <v>2300</v>
      </c>
      <c r="K2001" s="37">
        <f t="shared" si="15"/>
        <v>919.99999999999989</v>
      </c>
      <c r="L2001" s="38">
        <v>0.39999999999999997</v>
      </c>
      <c r="N2001" s="44"/>
      <c r="O2001" s="42"/>
      <c r="P2001" s="39"/>
      <c r="Q2001" s="41"/>
    </row>
    <row r="2002" spans="1:17" ht="15.75" customHeight="1">
      <c r="A2002" s="33" t="s">
        <v>23</v>
      </c>
      <c r="B2002" s="33">
        <v>1197831</v>
      </c>
      <c r="C2002" s="34">
        <v>44473</v>
      </c>
      <c r="D2002" s="33" t="s">
        <v>24</v>
      </c>
      <c r="E2002" s="33" t="s">
        <v>78</v>
      </c>
      <c r="F2002" s="33" t="s">
        <v>79</v>
      </c>
      <c r="G2002" s="33" t="s">
        <v>19</v>
      </c>
      <c r="H2002" s="35">
        <v>0.45</v>
      </c>
      <c r="I2002" s="36">
        <v>5250</v>
      </c>
      <c r="J2002" s="37">
        <f t="shared" si="14"/>
        <v>2362.5</v>
      </c>
      <c r="K2002" s="37">
        <f t="shared" si="15"/>
        <v>944.99999999999989</v>
      </c>
      <c r="L2002" s="38">
        <v>0.39999999999999997</v>
      </c>
      <c r="N2002" s="44"/>
      <c r="O2002" s="42"/>
      <c r="P2002" s="39"/>
      <c r="Q2002" s="41"/>
    </row>
    <row r="2003" spans="1:17" ht="15.75" customHeight="1">
      <c r="A2003" s="33" t="s">
        <v>23</v>
      </c>
      <c r="B2003" s="33">
        <v>1197831</v>
      </c>
      <c r="C2003" s="34">
        <v>44473</v>
      </c>
      <c r="D2003" s="33" t="s">
        <v>24</v>
      </c>
      <c r="E2003" s="33" t="s">
        <v>78</v>
      </c>
      <c r="F2003" s="33" t="s">
        <v>79</v>
      </c>
      <c r="G2003" s="33" t="s">
        <v>20</v>
      </c>
      <c r="H2003" s="35">
        <v>0.45</v>
      </c>
      <c r="I2003" s="36">
        <v>3750</v>
      </c>
      <c r="J2003" s="37">
        <f t="shared" si="14"/>
        <v>1687.5</v>
      </c>
      <c r="K2003" s="37">
        <f t="shared" si="15"/>
        <v>843.75</v>
      </c>
      <c r="L2003" s="38">
        <v>0.5</v>
      </c>
      <c r="N2003" s="44"/>
      <c r="O2003" s="42"/>
      <c r="P2003" s="39"/>
      <c r="Q2003" s="41"/>
    </row>
    <row r="2004" spans="1:17" ht="15.75" customHeight="1">
      <c r="A2004" s="33" t="s">
        <v>23</v>
      </c>
      <c r="B2004" s="33">
        <v>1197831</v>
      </c>
      <c r="C2004" s="34">
        <v>44473</v>
      </c>
      <c r="D2004" s="33" t="s">
        <v>24</v>
      </c>
      <c r="E2004" s="33" t="s">
        <v>78</v>
      </c>
      <c r="F2004" s="33" t="s">
        <v>79</v>
      </c>
      <c r="G2004" s="33" t="s">
        <v>21</v>
      </c>
      <c r="H2004" s="35">
        <v>0.35000000000000003</v>
      </c>
      <c r="I2004" s="36">
        <v>3500</v>
      </c>
      <c r="J2004" s="37">
        <f t="shared" si="14"/>
        <v>1225.0000000000002</v>
      </c>
      <c r="K2004" s="37">
        <f t="shared" si="15"/>
        <v>428.75000000000006</v>
      </c>
      <c r="L2004" s="38">
        <v>0.35</v>
      </c>
      <c r="N2004" s="44"/>
      <c r="O2004" s="42"/>
      <c r="P2004" s="39"/>
      <c r="Q2004" s="41"/>
    </row>
    <row r="2005" spans="1:17" ht="15.75" customHeight="1">
      <c r="A2005" s="33" t="s">
        <v>23</v>
      </c>
      <c r="B2005" s="33">
        <v>1197831</v>
      </c>
      <c r="C2005" s="34">
        <v>44473</v>
      </c>
      <c r="D2005" s="33" t="s">
        <v>24</v>
      </c>
      <c r="E2005" s="33" t="s">
        <v>78</v>
      </c>
      <c r="F2005" s="33" t="s">
        <v>79</v>
      </c>
      <c r="G2005" s="33" t="s">
        <v>22</v>
      </c>
      <c r="H2005" s="35">
        <v>0.45</v>
      </c>
      <c r="I2005" s="36">
        <v>5250</v>
      </c>
      <c r="J2005" s="37">
        <f t="shared" si="14"/>
        <v>2362.5</v>
      </c>
      <c r="K2005" s="37">
        <f t="shared" si="15"/>
        <v>1299.375</v>
      </c>
      <c r="L2005" s="38">
        <v>0.55000000000000004</v>
      </c>
      <c r="N2005" s="44"/>
      <c r="O2005" s="42"/>
      <c r="P2005" s="39"/>
      <c r="Q2005" s="41"/>
    </row>
    <row r="2006" spans="1:17" ht="15.75" customHeight="1">
      <c r="A2006" s="33" t="s">
        <v>23</v>
      </c>
      <c r="B2006" s="33">
        <v>1197831</v>
      </c>
      <c r="C2006" s="34">
        <v>44505</v>
      </c>
      <c r="D2006" s="33" t="s">
        <v>24</v>
      </c>
      <c r="E2006" s="33" t="s">
        <v>78</v>
      </c>
      <c r="F2006" s="33" t="s">
        <v>79</v>
      </c>
      <c r="G2006" s="33" t="s">
        <v>17</v>
      </c>
      <c r="H2006" s="35">
        <v>0.35000000000000003</v>
      </c>
      <c r="I2006" s="36">
        <v>6750</v>
      </c>
      <c r="J2006" s="37">
        <f t="shared" si="14"/>
        <v>2362.5</v>
      </c>
      <c r="K2006" s="37">
        <f t="shared" si="15"/>
        <v>944.99999999999989</v>
      </c>
      <c r="L2006" s="38">
        <v>0.39999999999999997</v>
      </c>
      <c r="N2006" s="44"/>
      <c r="O2006" s="42"/>
      <c r="P2006" s="39"/>
      <c r="Q2006" s="41"/>
    </row>
    <row r="2007" spans="1:17" ht="15.75" customHeight="1">
      <c r="A2007" s="33" t="s">
        <v>23</v>
      </c>
      <c r="B2007" s="33">
        <v>1197831</v>
      </c>
      <c r="C2007" s="34">
        <v>44505</v>
      </c>
      <c r="D2007" s="33" t="s">
        <v>24</v>
      </c>
      <c r="E2007" s="33" t="s">
        <v>78</v>
      </c>
      <c r="F2007" s="33" t="s">
        <v>79</v>
      </c>
      <c r="G2007" s="33" t="s">
        <v>18</v>
      </c>
      <c r="H2007" s="35">
        <v>0.35000000000000003</v>
      </c>
      <c r="I2007" s="36">
        <v>6750</v>
      </c>
      <c r="J2007" s="37">
        <f t="shared" si="14"/>
        <v>2362.5</v>
      </c>
      <c r="K2007" s="37">
        <f t="shared" si="15"/>
        <v>944.99999999999989</v>
      </c>
      <c r="L2007" s="38">
        <v>0.39999999999999997</v>
      </c>
      <c r="N2007" s="44"/>
      <c r="O2007" s="42"/>
      <c r="P2007" s="39"/>
      <c r="Q2007" s="41"/>
    </row>
    <row r="2008" spans="1:17" ht="15.75" customHeight="1">
      <c r="A2008" s="33" t="s">
        <v>23</v>
      </c>
      <c r="B2008" s="33">
        <v>1197831</v>
      </c>
      <c r="C2008" s="34">
        <v>44505</v>
      </c>
      <c r="D2008" s="33" t="s">
        <v>24</v>
      </c>
      <c r="E2008" s="33" t="s">
        <v>78</v>
      </c>
      <c r="F2008" s="33" t="s">
        <v>79</v>
      </c>
      <c r="G2008" s="33" t="s">
        <v>19</v>
      </c>
      <c r="H2008" s="35">
        <v>0.6</v>
      </c>
      <c r="I2008" s="36">
        <v>6000</v>
      </c>
      <c r="J2008" s="37">
        <f t="shared" si="14"/>
        <v>3600</v>
      </c>
      <c r="K2008" s="37">
        <f t="shared" si="15"/>
        <v>1439.9999999999998</v>
      </c>
      <c r="L2008" s="38">
        <v>0.39999999999999997</v>
      </c>
      <c r="N2008" s="44"/>
      <c r="O2008" s="42"/>
      <c r="P2008" s="39"/>
      <c r="Q2008" s="41"/>
    </row>
    <row r="2009" spans="1:17" ht="15.75" customHeight="1">
      <c r="A2009" s="33" t="s">
        <v>23</v>
      </c>
      <c r="B2009" s="33">
        <v>1197831</v>
      </c>
      <c r="C2009" s="34">
        <v>44505</v>
      </c>
      <c r="D2009" s="33" t="s">
        <v>24</v>
      </c>
      <c r="E2009" s="33" t="s">
        <v>78</v>
      </c>
      <c r="F2009" s="33" t="s">
        <v>79</v>
      </c>
      <c r="G2009" s="33" t="s">
        <v>20</v>
      </c>
      <c r="H2009" s="35">
        <v>0.6</v>
      </c>
      <c r="I2009" s="36">
        <v>4500</v>
      </c>
      <c r="J2009" s="37">
        <f t="shared" si="14"/>
        <v>2700</v>
      </c>
      <c r="K2009" s="37">
        <f t="shared" si="15"/>
        <v>1350</v>
      </c>
      <c r="L2009" s="38">
        <v>0.5</v>
      </c>
      <c r="N2009" s="44"/>
      <c r="O2009" s="42"/>
      <c r="P2009" s="39"/>
      <c r="Q2009" s="41"/>
    </row>
    <row r="2010" spans="1:17" ht="15.75" customHeight="1">
      <c r="A2010" s="33" t="s">
        <v>23</v>
      </c>
      <c r="B2010" s="33">
        <v>1197831</v>
      </c>
      <c r="C2010" s="34">
        <v>44505</v>
      </c>
      <c r="D2010" s="33" t="s">
        <v>24</v>
      </c>
      <c r="E2010" s="33" t="s">
        <v>78</v>
      </c>
      <c r="F2010" s="33" t="s">
        <v>79</v>
      </c>
      <c r="G2010" s="33" t="s">
        <v>21</v>
      </c>
      <c r="H2010" s="35">
        <v>0.54999999999999993</v>
      </c>
      <c r="I2010" s="36">
        <v>4250</v>
      </c>
      <c r="J2010" s="37">
        <f t="shared" si="14"/>
        <v>2337.4999999999995</v>
      </c>
      <c r="K2010" s="37">
        <f t="shared" si="15"/>
        <v>818.12499999999977</v>
      </c>
      <c r="L2010" s="38">
        <v>0.35</v>
      </c>
      <c r="N2010" s="44"/>
      <c r="O2010" s="42"/>
      <c r="P2010" s="39"/>
      <c r="Q2010" s="41"/>
    </row>
    <row r="2011" spans="1:17" ht="15.75" customHeight="1">
      <c r="A2011" s="33" t="s">
        <v>23</v>
      </c>
      <c r="B2011" s="33">
        <v>1197831</v>
      </c>
      <c r="C2011" s="34">
        <v>44505</v>
      </c>
      <c r="D2011" s="33" t="s">
        <v>24</v>
      </c>
      <c r="E2011" s="33" t="s">
        <v>78</v>
      </c>
      <c r="F2011" s="33" t="s">
        <v>79</v>
      </c>
      <c r="G2011" s="33" t="s">
        <v>22</v>
      </c>
      <c r="H2011" s="35">
        <v>0.65</v>
      </c>
      <c r="I2011" s="36">
        <v>6250</v>
      </c>
      <c r="J2011" s="37">
        <f t="shared" si="14"/>
        <v>4062.5</v>
      </c>
      <c r="K2011" s="37">
        <f t="shared" si="15"/>
        <v>2234.375</v>
      </c>
      <c r="L2011" s="38">
        <v>0.55000000000000004</v>
      </c>
      <c r="N2011" s="44"/>
      <c r="O2011" s="42"/>
      <c r="P2011" s="39"/>
      <c r="Q2011" s="41"/>
    </row>
    <row r="2012" spans="1:17" ht="15.75" customHeight="1">
      <c r="A2012" s="33" t="s">
        <v>23</v>
      </c>
      <c r="B2012" s="33">
        <v>1197831</v>
      </c>
      <c r="C2012" s="34">
        <v>44534</v>
      </c>
      <c r="D2012" s="33" t="s">
        <v>24</v>
      </c>
      <c r="E2012" s="33" t="s">
        <v>78</v>
      </c>
      <c r="F2012" s="33" t="s">
        <v>79</v>
      </c>
      <c r="G2012" s="33" t="s">
        <v>17</v>
      </c>
      <c r="H2012" s="35">
        <v>0.54999999999999993</v>
      </c>
      <c r="I2012" s="36">
        <v>7750</v>
      </c>
      <c r="J2012" s="37">
        <f t="shared" si="14"/>
        <v>4262.4999999999991</v>
      </c>
      <c r="K2012" s="37">
        <f t="shared" si="15"/>
        <v>1704.9999999999995</v>
      </c>
      <c r="L2012" s="38">
        <v>0.39999999999999997</v>
      </c>
      <c r="N2012" s="44"/>
      <c r="O2012" s="42"/>
      <c r="P2012" s="39"/>
      <c r="Q2012" s="41"/>
    </row>
    <row r="2013" spans="1:17" ht="15.75" customHeight="1">
      <c r="A2013" s="33" t="s">
        <v>23</v>
      </c>
      <c r="B2013" s="33">
        <v>1197831</v>
      </c>
      <c r="C2013" s="34">
        <v>44534</v>
      </c>
      <c r="D2013" s="33" t="s">
        <v>24</v>
      </c>
      <c r="E2013" s="33" t="s">
        <v>78</v>
      </c>
      <c r="F2013" s="33" t="s">
        <v>79</v>
      </c>
      <c r="G2013" s="33" t="s">
        <v>18</v>
      </c>
      <c r="H2013" s="35">
        <v>0.54999999999999993</v>
      </c>
      <c r="I2013" s="36">
        <v>7750</v>
      </c>
      <c r="J2013" s="37">
        <f t="shared" si="14"/>
        <v>4262.4999999999991</v>
      </c>
      <c r="K2013" s="37">
        <f t="shared" si="15"/>
        <v>1704.9999999999995</v>
      </c>
      <c r="L2013" s="38">
        <v>0.39999999999999997</v>
      </c>
      <c r="N2013" s="44"/>
      <c r="O2013" s="42"/>
      <c r="P2013" s="39"/>
      <c r="Q2013" s="41"/>
    </row>
    <row r="2014" spans="1:17" ht="15.75" customHeight="1">
      <c r="A2014" s="33" t="s">
        <v>23</v>
      </c>
      <c r="B2014" s="33">
        <v>1197831</v>
      </c>
      <c r="C2014" s="34">
        <v>44534</v>
      </c>
      <c r="D2014" s="33" t="s">
        <v>24</v>
      </c>
      <c r="E2014" s="33" t="s">
        <v>78</v>
      </c>
      <c r="F2014" s="33" t="s">
        <v>79</v>
      </c>
      <c r="G2014" s="33" t="s">
        <v>19</v>
      </c>
      <c r="H2014" s="35">
        <v>0.6</v>
      </c>
      <c r="I2014" s="36">
        <v>6750</v>
      </c>
      <c r="J2014" s="37">
        <f t="shared" si="14"/>
        <v>4050</v>
      </c>
      <c r="K2014" s="37">
        <f t="shared" si="15"/>
        <v>1619.9999999999998</v>
      </c>
      <c r="L2014" s="38">
        <v>0.39999999999999997</v>
      </c>
      <c r="N2014" s="44"/>
      <c r="O2014" s="42"/>
      <c r="P2014" s="39"/>
      <c r="Q2014" s="41"/>
    </row>
    <row r="2015" spans="1:17" ht="15.75" customHeight="1">
      <c r="A2015" s="33" t="s">
        <v>23</v>
      </c>
      <c r="B2015" s="33">
        <v>1197831</v>
      </c>
      <c r="C2015" s="34">
        <v>44534</v>
      </c>
      <c r="D2015" s="33" t="s">
        <v>24</v>
      </c>
      <c r="E2015" s="33" t="s">
        <v>78</v>
      </c>
      <c r="F2015" s="33" t="s">
        <v>79</v>
      </c>
      <c r="G2015" s="33" t="s">
        <v>20</v>
      </c>
      <c r="H2015" s="35">
        <v>0.6</v>
      </c>
      <c r="I2015" s="36">
        <v>5250</v>
      </c>
      <c r="J2015" s="37">
        <f t="shared" si="14"/>
        <v>3150</v>
      </c>
      <c r="K2015" s="37">
        <f t="shared" si="15"/>
        <v>1575</v>
      </c>
      <c r="L2015" s="38">
        <v>0.5</v>
      </c>
      <c r="N2015" s="44"/>
      <c r="O2015" s="42"/>
      <c r="P2015" s="39"/>
      <c r="Q2015" s="41"/>
    </row>
    <row r="2016" spans="1:17" ht="15.75" customHeight="1">
      <c r="A2016" s="33" t="s">
        <v>23</v>
      </c>
      <c r="B2016" s="33">
        <v>1197831</v>
      </c>
      <c r="C2016" s="34">
        <v>44534</v>
      </c>
      <c r="D2016" s="33" t="s">
        <v>24</v>
      </c>
      <c r="E2016" s="33" t="s">
        <v>78</v>
      </c>
      <c r="F2016" s="33" t="s">
        <v>79</v>
      </c>
      <c r="G2016" s="33" t="s">
        <v>21</v>
      </c>
      <c r="H2016" s="35">
        <v>0.54999999999999993</v>
      </c>
      <c r="I2016" s="36">
        <v>4750</v>
      </c>
      <c r="J2016" s="37">
        <f t="shared" si="14"/>
        <v>2612.4999999999995</v>
      </c>
      <c r="K2016" s="37">
        <f t="shared" si="15"/>
        <v>914.37499999999977</v>
      </c>
      <c r="L2016" s="38">
        <v>0.35</v>
      </c>
      <c r="N2016" s="44"/>
      <c r="O2016" s="42"/>
      <c r="P2016" s="39"/>
      <c r="Q2016" s="41"/>
    </row>
    <row r="2017" spans="1:17" ht="15.75" customHeight="1">
      <c r="A2017" s="33" t="s">
        <v>23</v>
      </c>
      <c r="B2017" s="33">
        <v>1197831</v>
      </c>
      <c r="C2017" s="34">
        <v>44534</v>
      </c>
      <c r="D2017" s="33" t="s">
        <v>24</v>
      </c>
      <c r="E2017" s="33" t="s">
        <v>78</v>
      </c>
      <c r="F2017" s="33" t="s">
        <v>79</v>
      </c>
      <c r="G2017" s="33" t="s">
        <v>22</v>
      </c>
      <c r="H2017" s="35">
        <v>0.65</v>
      </c>
      <c r="I2017" s="36">
        <v>7250</v>
      </c>
      <c r="J2017" s="37">
        <f t="shared" si="14"/>
        <v>4712.5</v>
      </c>
      <c r="K2017" s="37">
        <f t="shared" si="15"/>
        <v>2591.875</v>
      </c>
      <c r="L2017" s="38">
        <v>0.55000000000000004</v>
      </c>
      <c r="N2017" s="44"/>
      <c r="O2017" s="42"/>
      <c r="P2017" s="39"/>
      <c r="Q2017" s="41"/>
    </row>
    <row r="2018" spans="1:17" ht="15.75" customHeight="1">
      <c r="A2018" s="33" t="s">
        <v>27</v>
      </c>
      <c r="B2018" s="33">
        <v>1128299</v>
      </c>
      <c r="C2018" s="34">
        <v>44219</v>
      </c>
      <c r="D2018" s="33" t="s">
        <v>28</v>
      </c>
      <c r="E2018" s="33" t="s">
        <v>80</v>
      </c>
      <c r="F2018" s="33" t="s">
        <v>81</v>
      </c>
      <c r="G2018" s="33" t="s">
        <v>17</v>
      </c>
      <c r="H2018" s="35">
        <v>0.29999999999999993</v>
      </c>
      <c r="I2018" s="36">
        <v>4250</v>
      </c>
      <c r="J2018" s="37">
        <f t="shared" si="14"/>
        <v>1274.9999999999998</v>
      </c>
      <c r="K2018" s="37">
        <f t="shared" si="15"/>
        <v>446.24999999999989</v>
      </c>
      <c r="L2018" s="38">
        <v>0.35</v>
      </c>
      <c r="N2018" s="44"/>
      <c r="O2018" s="42"/>
      <c r="P2018" s="39"/>
      <c r="Q2018" s="41"/>
    </row>
    <row r="2019" spans="1:17" ht="15.75" customHeight="1">
      <c r="A2019" s="33" t="s">
        <v>27</v>
      </c>
      <c r="B2019" s="33">
        <v>1128299</v>
      </c>
      <c r="C2019" s="34">
        <v>44219</v>
      </c>
      <c r="D2019" s="33" t="s">
        <v>28</v>
      </c>
      <c r="E2019" s="33" t="s">
        <v>80</v>
      </c>
      <c r="F2019" s="33" t="s">
        <v>81</v>
      </c>
      <c r="G2019" s="33" t="s">
        <v>18</v>
      </c>
      <c r="H2019" s="35">
        <v>0.4</v>
      </c>
      <c r="I2019" s="36">
        <v>4250</v>
      </c>
      <c r="J2019" s="37">
        <f t="shared" si="14"/>
        <v>1700</v>
      </c>
      <c r="K2019" s="37">
        <f t="shared" si="15"/>
        <v>680</v>
      </c>
      <c r="L2019" s="38">
        <v>0.4</v>
      </c>
      <c r="N2019" s="44"/>
      <c r="O2019" s="42"/>
      <c r="P2019" s="39"/>
      <c r="Q2019" s="41"/>
    </row>
    <row r="2020" spans="1:17" ht="15.75" customHeight="1">
      <c r="A2020" s="33" t="s">
        <v>27</v>
      </c>
      <c r="B2020" s="33">
        <v>1128299</v>
      </c>
      <c r="C2020" s="34">
        <v>44219</v>
      </c>
      <c r="D2020" s="33" t="s">
        <v>28</v>
      </c>
      <c r="E2020" s="33" t="s">
        <v>80</v>
      </c>
      <c r="F2020" s="33" t="s">
        <v>81</v>
      </c>
      <c r="G2020" s="33" t="s">
        <v>19</v>
      </c>
      <c r="H2020" s="35">
        <v>0.4</v>
      </c>
      <c r="I2020" s="36">
        <v>4250</v>
      </c>
      <c r="J2020" s="37">
        <f t="shared" si="14"/>
        <v>1700</v>
      </c>
      <c r="K2020" s="37">
        <f t="shared" si="15"/>
        <v>595</v>
      </c>
      <c r="L2020" s="38">
        <v>0.35</v>
      </c>
      <c r="N2020" s="44"/>
      <c r="O2020" s="42"/>
      <c r="P2020" s="39"/>
      <c r="Q2020" s="41"/>
    </row>
    <row r="2021" spans="1:17" ht="15.75" customHeight="1">
      <c r="A2021" s="33" t="s">
        <v>27</v>
      </c>
      <c r="B2021" s="33">
        <v>1128299</v>
      </c>
      <c r="C2021" s="34">
        <v>44219</v>
      </c>
      <c r="D2021" s="33" t="s">
        <v>28</v>
      </c>
      <c r="E2021" s="33" t="s">
        <v>80</v>
      </c>
      <c r="F2021" s="33" t="s">
        <v>81</v>
      </c>
      <c r="G2021" s="33" t="s">
        <v>20</v>
      </c>
      <c r="H2021" s="35">
        <v>0.4</v>
      </c>
      <c r="I2021" s="36">
        <v>2750</v>
      </c>
      <c r="J2021" s="37">
        <f t="shared" si="14"/>
        <v>1100</v>
      </c>
      <c r="K2021" s="37">
        <f t="shared" si="15"/>
        <v>385</v>
      </c>
      <c r="L2021" s="38">
        <v>0.35</v>
      </c>
      <c r="N2021" s="44"/>
      <c r="O2021" s="42"/>
      <c r="P2021" s="39"/>
      <c r="Q2021" s="41"/>
    </row>
    <row r="2022" spans="1:17" ht="15.75" customHeight="1">
      <c r="A2022" s="33" t="s">
        <v>27</v>
      </c>
      <c r="B2022" s="33">
        <v>1128299</v>
      </c>
      <c r="C2022" s="34">
        <v>44219</v>
      </c>
      <c r="D2022" s="33" t="s">
        <v>28</v>
      </c>
      <c r="E2022" s="33" t="s">
        <v>80</v>
      </c>
      <c r="F2022" s="33" t="s">
        <v>81</v>
      </c>
      <c r="G2022" s="33" t="s">
        <v>21</v>
      </c>
      <c r="H2022" s="35">
        <v>0.45000000000000007</v>
      </c>
      <c r="I2022" s="36">
        <v>2250</v>
      </c>
      <c r="J2022" s="37">
        <f t="shared" si="14"/>
        <v>1012.5000000000001</v>
      </c>
      <c r="K2022" s="37">
        <f t="shared" si="15"/>
        <v>303.75</v>
      </c>
      <c r="L2022" s="38">
        <v>0.3</v>
      </c>
      <c r="N2022" s="44"/>
      <c r="O2022" s="42"/>
      <c r="P2022" s="39"/>
      <c r="Q2022" s="41"/>
    </row>
    <row r="2023" spans="1:17" ht="15.75" customHeight="1">
      <c r="A2023" s="33" t="s">
        <v>27</v>
      </c>
      <c r="B2023" s="33">
        <v>1128299</v>
      </c>
      <c r="C2023" s="34">
        <v>44219</v>
      </c>
      <c r="D2023" s="33" t="s">
        <v>28</v>
      </c>
      <c r="E2023" s="33" t="s">
        <v>80</v>
      </c>
      <c r="F2023" s="33" t="s">
        <v>81</v>
      </c>
      <c r="G2023" s="33" t="s">
        <v>22</v>
      </c>
      <c r="H2023" s="35">
        <v>0.4</v>
      </c>
      <c r="I2023" s="36">
        <v>4250</v>
      </c>
      <c r="J2023" s="37">
        <f t="shared" si="14"/>
        <v>1700</v>
      </c>
      <c r="K2023" s="37">
        <f t="shared" si="15"/>
        <v>425</v>
      </c>
      <c r="L2023" s="38">
        <v>0.25</v>
      </c>
      <c r="N2023" s="44"/>
      <c r="O2023" s="42"/>
      <c r="P2023" s="39"/>
      <c r="Q2023" s="41"/>
    </row>
    <row r="2024" spans="1:17" ht="15.75" customHeight="1">
      <c r="A2024" s="33" t="s">
        <v>27</v>
      </c>
      <c r="B2024" s="33">
        <v>1128299</v>
      </c>
      <c r="C2024" s="34">
        <v>44250</v>
      </c>
      <c r="D2024" s="33" t="s">
        <v>28</v>
      </c>
      <c r="E2024" s="33" t="s">
        <v>80</v>
      </c>
      <c r="F2024" s="33" t="s">
        <v>81</v>
      </c>
      <c r="G2024" s="33" t="s">
        <v>17</v>
      </c>
      <c r="H2024" s="35">
        <v>0.29999999999999993</v>
      </c>
      <c r="I2024" s="36">
        <v>4750</v>
      </c>
      <c r="J2024" s="37">
        <f t="shared" si="14"/>
        <v>1424.9999999999998</v>
      </c>
      <c r="K2024" s="37">
        <f t="shared" si="15"/>
        <v>498.74999999999989</v>
      </c>
      <c r="L2024" s="38">
        <v>0.35</v>
      </c>
      <c r="N2024" s="44"/>
      <c r="O2024" s="42"/>
      <c r="P2024" s="39"/>
      <c r="Q2024" s="41"/>
    </row>
    <row r="2025" spans="1:17" ht="15.75" customHeight="1">
      <c r="A2025" s="33" t="s">
        <v>27</v>
      </c>
      <c r="B2025" s="33">
        <v>1128299</v>
      </c>
      <c r="C2025" s="34">
        <v>44250</v>
      </c>
      <c r="D2025" s="33" t="s">
        <v>28</v>
      </c>
      <c r="E2025" s="33" t="s">
        <v>80</v>
      </c>
      <c r="F2025" s="33" t="s">
        <v>81</v>
      </c>
      <c r="G2025" s="33" t="s">
        <v>18</v>
      </c>
      <c r="H2025" s="35">
        <v>0.4</v>
      </c>
      <c r="I2025" s="36">
        <v>3750</v>
      </c>
      <c r="J2025" s="37">
        <f t="shared" si="14"/>
        <v>1500</v>
      </c>
      <c r="K2025" s="37">
        <f t="shared" si="15"/>
        <v>600</v>
      </c>
      <c r="L2025" s="38">
        <v>0.4</v>
      </c>
      <c r="N2025" s="44"/>
      <c r="O2025" s="42"/>
      <c r="P2025" s="39"/>
      <c r="Q2025" s="41"/>
    </row>
    <row r="2026" spans="1:17" ht="15.75" customHeight="1">
      <c r="A2026" s="33" t="s">
        <v>27</v>
      </c>
      <c r="B2026" s="33">
        <v>1128299</v>
      </c>
      <c r="C2026" s="34">
        <v>44250</v>
      </c>
      <c r="D2026" s="33" t="s">
        <v>28</v>
      </c>
      <c r="E2026" s="33" t="s">
        <v>80</v>
      </c>
      <c r="F2026" s="33" t="s">
        <v>81</v>
      </c>
      <c r="G2026" s="33" t="s">
        <v>19</v>
      </c>
      <c r="H2026" s="35">
        <v>0.4</v>
      </c>
      <c r="I2026" s="36">
        <v>3750</v>
      </c>
      <c r="J2026" s="37">
        <f t="shared" si="14"/>
        <v>1500</v>
      </c>
      <c r="K2026" s="37">
        <f t="shared" si="15"/>
        <v>525</v>
      </c>
      <c r="L2026" s="38">
        <v>0.35</v>
      </c>
      <c r="N2026" s="44"/>
      <c r="O2026" s="42"/>
      <c r="P2026" s="39"/>
      <c r="Q2026" s="41"/>
    </row>
    <row r="2027" spans="1:17" ht="15.75" customHeight="1">
      <c r="A2027" s="33" t="s">
        <v>27</v>
      </c>
      <c r="B2027" s="33">
        <v>1128299</v>
      </c>
      <c r="C2027" s="34">
        <v>44250</v>
      </c>
      <c r="D2027" s="33" t="s">
        <v>28</v>
      </c>
      <c r="E2027" s="33" t="s">
        <v>80</v>
      </c>
      <c r="F2027" s="33" t="s">
        <v>81</v>
      </c>
      <c r="G2027" s="33" t="s">
        <v>20</v>
      </c>
      <c r="H2027" s="35">
        <v>0.4</v>
      </c>
      <c r="I2027" s="36">
        <v>2250</v>
      </c>
      <c r="J2027" s="37">
        <f t="shared" si="14"/>
        <v>900</v>
      </c>
      <c r="K2027" s="37">
        <f t="shared" si="15"/>
        <v>315</v>
      </c>
      <c r="L2027" s="38">
        <v>0.35</v>
      </c>
      <c r="N2027" s="44"/>
      <c r="O2027" s="42"/>
      <c r="P2027" s="39"/>
      <c r="Q2027" s="41"/>
    </row>
    <row r="2028" spans="1:17" ht="15.75" customHeight="1">
      <c r="A2028" s="33" t="s">
        <v>27</v>
      </c>
      <c r="B2028" s="33">
        <v>1128299</v>
      </c>
      <c r="C2028" s="34">
        <v>44250</v>
      </c>
      <c r="D2028" s="33" t="s">
        <v>28</v>
      </c>
      <c r="E2028" s="33" t="s">
        <v>80</v>
      </c>
      <c r="F2028" s="33" t="s">
        <v>81</v>
      </c>
      <c r="G2028" s="33" t="s">
        <v>21</v>
      </c>
      <c r="H2028" s="35">
        <v>0.45000000000000007</v>
      </c>
      <c r="I2028" s="36">
        <v>1500</v>
      </c>
      <c r="J2028" s="37">
        <f t="shared" si="14"/>
        <v>675.00000000000011</v>
      </c>
      <c r="K2028" s="37">
        <f t="shared" si="15"/>
        <v>202.50000000000003</v>
      </c>
      <c r="L2028" s="38">
        <v>0.3</v>
      </c>
      <c r="N2028" s="44"/>
      <c r="O2028" s="42"/>
      <c r="P2028" s="39"/>
      <c r="Q2028" s="41"/>
    </row>
    <row r="2029" spans="1:17" ht="15.75" customHeight="1">
      <c r="A2029" s="33" t="s">
        <v>27</v>
      </c>
      <c r="B2029" s="33">
        <v>1128299</v>
      </c>
      <c r="C2029" s="34">
        <v>44250</v>
      </c>
      <c r="D2029" s="33" t="s">
        <v>28</v>
      </c>
      <c r="E2029" s="33" t="s">
        <v>80</v>
      </c>
      <c r="F2029" s="33" t="s">
        <v>81</v>
      </c>
      <c r="G2029" s="33" t="s">
        <v>22</v>
      </c>
      <c r="H2029" s="35">
        <v>0.4</v>
      </c>
      <c r="I2029" s="36">
        <v>3500</v>
      </c>
      <c r="J2029" s="37">
        <f t="shared" si="14"/>
        <v>1400</v>
      </c>
      <c r="K2029" s="37">
        <f t="shared" si="15"/>
        <v>350</v>
      </c>
      <c r="L2029" s="38">
        <v>0.25</v>
      </c>
      <c r="N2029" s="44"/>
      <c r="O2029" s="42"/>
      <c r="P2029" s="39"/>
      <c r="Q2029" s="41"/>
    </row>
    <row r="2030" spans="1:17" ht="15.75" customHeight="1">
      <c r="A2030" s="33" t="s">
        <v>27</v>
      </c>
      <c r="B2030" s="33">
        <v>1128299</v>
      </c>
      <c r="C2030" s="34">
        <v>44277</v>
      </c>
      <c r="D2030" s="33" t="s">
        <v>28</v>
      </c>
      <c r="E2030" s="33" t="s">
        <v>80</v>
      </c>
      <c r="F2030" s="33" t="s">
        <v>81</v>
      </c>
      <c r="G2030" s="33" t="s">
        <v>17</v>
      </c>
      <c r="H2030" s="35">
        <v>0.4</v>
      </c>
      <c r="I2030" s="36">
        <v>5000</v>
      </c>
      <c r="J2030" s="37">
        <f t="shared" si="14"/>
        <v>2000</v>
      </c>
      <c r="K2030" s="37">
        <f t="shared" si="15"/>
        <v>700</v>
      </c>
      <c r="L2030" s="38">
        <v>0.35</v>
      </c>
      <c r="N2030" s="44"/>
      <c r="O2030" s="42"/>
      <c r="P2030" s="39"/>
      <c r="Q2030" s="41"/>
    </row>
    <row r="2031" spans="1:17" ht="15.75" customHeight="1">
      <c r="A2031" s="33" t="s">
        <v>27</v>
      </c>
      <c r="B2031" s="33">
        <v>1128299</v>
      </c>
      <c r="C2031" s="34">
        <v>44277</v>
      </c>
      <c r="D2031" s="33" t="s">
        <v>28</v>
      </c>
      <c r="E2031" s="33" t="s">
        <v>80</v>
      </c>
      <c r="F2031" s="33" t="s">
        <v>81</v>
      </c>
      <c r="G2031" s="33" t="s">
        <v>18</v>
      </c>
      <c r="H2031" s="35">
        <v>0.5</v>
      </c>
      <c r="I2031" s="36">
        <v>3500</v>
      </c>
      <c r="J2031" s="37">
        <f t="shared" si="14"/>
        <v>1750</v>
      </c>
      <c r="K2031" s="37">
        <f t="shared" si="15"/>
        <v>700</v>
      </c>
      <c r="L2031" s="38">
        <v>0.4</v>
      </c>
      <c r="N2031" s="44"/>
      <c r="O2031" s="42"/>
      <c r="P2031" s="39"/>
      <c r="Q2031" s="41"/>
    </row>
    <row r="2032" spans="1:17" ht="15.75" customHeight="1">
      <c r="A2032" s="33" t="s">
        <v>27</v>
      </c>
      <c r="B2032" s="33">
        <v>1128299</v>
      </c>
      <c r="C2032" s="34">
        <v>44277</v>
      </c>
      <c r="D2032" s="33" t="s">
        <v>28</v>
      </c>
      <c r="E2032" s="33" t="s">
        <v>80</v>
      </c>
      <c r="F2032" s="33" t="s">
        <v>81</v>
      </c>
      <c r="G2032" s="33" t="s">
        <v>19</v>
      </c>
      <c r="H2032" s="35">
        <v>0.5</v>
      </c>
      <c r="I2032" s="36">
        <v>3500</v>
      </c>
      <c r="J2032" s="37">
        <f t="shared" si="14"/>
        <v>1750</v>
      </c>
      <c r="K2032" s="37">
        <f t="shared" si="15"/>
        <v>612.5</v>
      </c>
      <c r="L2032" s="38">
        <v>0.35</v>
      </c>
      <c r="N2032" s="44"/>
      <c r="O2032" s="42"/>
      <c r="P2032" s="39"/>
      <c r="Q2032" s="41"/>
    </row>
    <row r="2033" spans="1:17" ht="15.75" customHeight="1">
      <c r="A2033" s="33" t="s">
        <v>27</v>
      </c>
      <c r="B2033" s="33">
        <v>1128299</v>
      </c>
      <c r="C2033" s="34">
        <v>44277</v>
      </c>
      <c r="D2033" s="33" t="s">
        <v>28</v>
      </c>
      <c r="E2033" s="33" t="s">
        <v>80</v>
      </c>
      <c r="F2033" s="33" t="s">
        <v>81</v>
      </c>
      <c r="G2033" s="33" t="s">
        <v>20</v>
      </c>
      <c r="H2033" s="35">
        <v>0.5</v>
      </c>
      <c r="I2033" s="36">
        <v>2250</v>
      </c>
      <c r="J2033" s="37">
        <f t="shared" si="14"/>
        <v>1125</v>
      </c>
      <c r="K2033" s="37">
        <f t="shared" si="15"/>
        <v>393.75</v>
      </c>
      <c r="L2033" s="38">
        <v>0.35</v>
      </c>
      <c r="N2033" s="44"/>
      <c r="O2033" s="42"/>
      <c r="P2033" s="39"/>
      <c r="Q2033" s="41"/>
    </row>
    <row r="2034" spans="1:17" ht="15.75" customHeight="1">
      <c r="A2034" s="33" t="s">
        <v>27</v>
      </c>
      <c r="B2034" s="33">
        <v>1128299</v>
      </c>
      <c r="C2034" s="34">
        <v>44277</v>
      </c>
      <c r="D2034" s="33" t="s">
        <v>28</v>
      </c>
      <c r="E2034" s="33" t="s">
        <v>80</v>
      </c>
      <c r="F2034" s="33" t="s">
        <v>81</v>
      </c>
      <c r="G2034" s="33" t="s">
        <v>21</v>
      </c>
      <c r="H2034" s="35">
        <v>0.55000000000000004</v>
      </c>
      <c r="I2034" s="36">
        <v>1250</v>
      </c>
      <c r="J2034" s="37">
        <f t="shared" si="14"/>
        <v>687.5</v>
      </c>
      <c r="K2034" s="37">
        <f t="shared" si="15"/>
        <v>206.25</v>
      </c>
      <c r="L2034" s="38">
        <v>0.3</v>
      </c>
      <c r="N2034" s="44"/>
      <c r="O2034" s="42"/>
      <c r="P2034" s="39"/>
      <c r="Q2034" s="41"/>
    </row>
    <row r="2035" spans="1:17" ht="15.75" customHeight="1">
      <c r="A2035" s="33" t="s">
        <v>27</v>
      </c>
      <c r="B2035" s="33">
        <v>1128299</v>
      </c>
      <c r="C2035" s="34">
        <v>44277</v>
      </c>
      <c r="D2035" s="33" t="s">
        <v>28</v>
      </c>
      <c r="E2035" s="33" t="s">
        <v>80</v>
      </c>
      <c r="F2035" s="33" t="s">
        <v>81</v>
      </c>
      <c r="G2035" s="33" t="s">
        <v>22</v>
      </c>
      <c r="H2035" s="35">
        <v>0.5</v>
      </c>
      <c r="I2035" s="36">
        <v>3250</v>
      </c>
      <c r="J2035" s="37">
        <f t="shared" si="14"/>
        <v>1625</v>
      </c>
      <c r="K2035" s="37">
        <f t="shared" si="15"/>
        <v>406.25</v>
      </c>
      <c r="L2035" s="38">
        <v>0.25</v>
      </c>
      <c r="N2035" s="44"/>
      <c r="O2035" s="42"/>
      <c r="P2035" s="39"/>
      <c r="Q2035" s="41"/>
    </row>
    <row r="2036" spans="1:17" ht="15.75" customHeight="1">
      <c r="A2036" s="33" t="s">
        <v>27</v>
      </c>
      <c r="B2036" s="33">
        <v>1128299</v>
      </c>
      <c r="C2036" s="34">
        <v>44309</v>
      </c>
      <c r="D2036" s="33" t="s">
        <v>28</v>
      </c>
      <c r="E2036" s="33" t="s">
        <v>80</v>
      </c>
      <c r="F2036" s="33" t="s">
        <v>81</v>
      </c>
      <c r="G2036" s="33" t="s">
        <v>17</v>
      </c>
      <c r="H2036" s="35">
        <v>0.5</v>
      </c>
      <c r="I2036" s="36">
        <v>5000</v>
      </c>
      <c r="J2036" s="37">
        <f t="shared" si="14"/>
        <v>2500</v>
      </c>
      <c r="K2036" s="37">
        <f t="shared" si="15"/>
        <v>875</v>
      </c>
      <c r="L2036" s="38">
        <v>0.35</v>
      </c>
      <c r="N2036" s="44"/>
      <c r="O2036" s="42"/>
      <c r="P2036" s="39"/>
      <c r="Q2036" s="41"/>
    </row>
    <row r="2037" spans="1:17" ht="15.75" customHeight="1">
      <c r="A2037" s="33" t="s">
        <v>27</v>
      </c>
      <c r="B2037" s="33">
        <v>1128299</v>
      </c>
      <c r="C2037" s="34">
        <v>44309</v>
      </c>
      <c r="D2037" s="33" t="s">
        <v>28</v>
      </c>
      <c r="E2037" s="33" t="s">
        <v>80</v>
      </c>
      <c r="F2037" s="33" t="s">
        <v>81</v>
      </c>
      <c r="G2037" s="33" t="s">
        <v>18</v>
      </c>
      <c r="H2037" s="35">
        <v>0.55000000000000004</v>
      </c>
      <c r="I2037" s="36">
        <v>3000</v>
      </c>
      <c r="J2037" s="37">
        <f t="shared" si="14"/>
        <v>1650.0000000000002</v>
      </c>
      <c r="K2037" s="37">
        <f t="shared" si="15"/>
        <v>660.00000000000011</v>
      </c>
      <c r="L2037" s="38">
        <v>0.4</v>
      </c>
      <c r="N2037" s="44"/>
      <c r="O2037" s="42"/>
      <c r="P2037" s="39"/>
      <c r="Q2037" s="41"/>
    </row>
    <row r="2038" spans="1:17" ht="15.75" customHeight="1">
      <c r="A2038" s="33" t="s">
        <v>27</v>
      </c>
      <c r="B2038" s="33">
        <v>1128299</v>
      </c>
      <c r="C2038" s="34">
        <v>44309</v>
      </c>
      <c r="D2038" s="33" t="s">
        <v>28</v>
      </c>
      <c r="E2038" s="33" t="s">
        <v>80</v>
      </c>
      <c r="F2038" s="33" t="s">
        <v>81</v>
      </c>
      <c r="G2038" s="33" t="s">
        <v>19</v>
      </c>
      <c r="H2038" s="35">
        <v>0.55000000000000004</v>
      </c>
      <c r="I2038" s="36">
        <v>3500</v>
      </c>
      <c r="J2038" s="37">
        <f t="shared" si="14"/>
        <v>1925.0000000000002</v>
      </c>
      <c r="K2038" s="37">
        <f t="shared" si="15"/>
        <v>673.75</v>
      </c>
      <c r="L2038" s="38">
        <v>0.35</v>
      </c>
      <c r="N2038" s="44"/>
      <c r="O2038" s="42"/>
      <c r="P2038" s="39"/>
      <c r="Q2038" s="41"/>
    </row>
    <row r="2039" spans="1:17" ht="15.75" customHeight="1">
      <c r="A2039" s="33" t="s">
        <v>27</v>
      </c>
      <c r="B2039" s="33">
        <v>1128299</v>
      </c>
      <c r="C2039" s="34">
        <v>44309</v>
      </c>
      <c r="D2039" s="33" t="s">
        <v>28</v>
      </c>
      <c r="E2039" s="33" t="s">
        <v>80</v>
      </c>
      <c r="F2039" s="33" t="s">
        <v>81</v>
      </c>
      <c r="G2039" s="33" t="s">
        <v>20</v>
      </c>
      <c r="H2039" s="35">
        <v>0.5</v>
      </c>
      <c r="I2039" s="36">
        <v>2500</v>
      </c>
      <c r="J2039" s="37">
        <f t="shared" si="14"/>
        <v>1250</v>
      </c>
      <c r="K2039" s="37">
        <f t="shared" si="15"/>
        <v>437.5</v>
      </c>
      <c r="L2039" s="38">
        <v>0.35</v>
      </c>
      <c r="N2039" s="44"/>
      <c r="O2039" s="42"/>
      <c r="P2039" s="39"/>
      <c r="Q2039" s="41"/>
    </row>
    <row r="2040" spans="1:17" ht="15.75" customHeight="1">
      <c r="A2040" s="33" t="s">
        <v>27</v>
      </c>
      <c r="B2040" s="33">
        <v>1128299</v>
      </c>
      <c r="C2040" s="34">
        <v>44309</v>
      </c>
      <c r="D2040" s="33" t="s">
        <v>28</v>
      </c>
      <c r="E2040" s="33" t="s">
        <v>80</v>
      </c>
      <c r="F2040" s="33" t="s">
        <v>81</v>
      </c>
      <c r="G2040" s="33" t="s">
        <v>21</v>
      </c>
      <c r="H2040" s="35">
        <v>0.55000000000000004</v>
      </c>
      <c r="I2040" s="36">
        <v>1500</v>
      </c>
      <c r="J2040" s="37">
        <f t="shared" si="14"/>
        <v>825.00000000000011</v>
      </c>
      <c r="K2040" s="37">
        <f t="shared" si="15"/>
        <v>247.50000000000003</v>
      </c>
      <c r="L2040" s="38">
        <v>0.3</v>
      </c>
      <c r="N2040" s="44"/>
      <c r="O2040" s="42"/>
      <c r="P2040" s="39"/>
      <c r="Q2040" s="41"/>
    </row>
    <row r="2041" spans="1:17" ht="15.75" customHeight="1">
      <c r="A2041" s="33" t="s">
        <v>27</v>
      </c>
      <c r="B2041" s="33">
        <v>1128299</v>
      </c>
      <c r="C2041" s="34">
        <v>44309</v>
      </c>
      <c r="D2041" s="33" t="s">
        <v>28</v>
      </c>
      <c r="E2041" s="33" t="s">
        <v>80</v>
      </c>
      <c r="F2041" s="33" t="s">
        <v>81</v>
      </c>
      <c r="G2041" s="33" t="s">
        <v>22</v>
      </c>
      <c r="H2041" s="35">
        <v>0.70000000000000007</v>
      </c>
      <c r="I2041" s="36">
        <v>3250</v>
      </c>
      <c r="J2041" s="37">
        <f t="shared" si="14"/>
        <v>2275</v>
      </c>
      <c r="K2041" s="37">
        <f t="shared" si="15"/>
        <v>568.75</v>
      </c>
      <c r="L2041" s="38">
        <v>0.25</v>
      </c>
      <c r="N2041" s="44"/>
      <c r="O2041" s="42"/>
      <c r="P2041" s="39"/>
      <c r="Q2041" s="41"/>
    </row>
    <row r="2042" spans="1:17" ht="15.75" customHeight="1">
      <c r="A2042" s="33" t="s">
        <v>27</v>
      </c>
      <c r="B2042" s="33">
        <v>1128299</v>
      </c>
      <c r="C2042" s="34">
        <v>44340</v>
      </c>
      <c r="D2042" s="33" t="s">
        <v>28</v>
      </c>
      <c r="E2042" s="33" t="s">
        <v>80</v>
      </c>
      <c r="F2042" s="33" t="s">
        <v>81</v>
      </c>
      <c r="G2042" s="33" t="s">
        <v>17</v>
      </c>
      <c r="H2042" s="35">
        <v>0.5</v>
      </c>
      <c r="I2042" s="36">
        <v>5250</v>
      </c>
      <c r="J2042" s="37">
        <f t="shared" ref="J2042:J2296" si="16">H2042*I2042</f>
        <v>2625</v>
      </c>
      <c r="K2042" s="37">
        <f t="shared" ref="K2042:K2296" si="17">J2042*L2042</f>
        <v>918.74999999999989</v>
      </c>
      <c r="L2042" s="38">
        <v>0.35</v>
      </c>
      <c r="N2042" s="44"/>
      <c r="O2042" s="42"/>
      <c r="P2042" s="39"/>
      <c r="Q2042" s="41"/>
    </row>
    <row r="2043" spans="1:17" ht="15.75" customHeight="1">
      <c r="A2043" s="33" t="s">
        <v>27</v>
      </c>
      <c r="B2043" s="33">
        <v>1128299</v>
      </c>
      <c r="C2043" s="34">
        <v>44340</v>
      </c>
      <c r="D2043" s="33" t="s">
        <v>28</v>
      </c>
      <c r="E2043" s="33" t="s">
        <v>80</v>
      </c>
      <c r="F2043" s="33" t="s">
        <v>81</v>
      </c>
      <c r="G2043" s="33" t="s">
        <v>18</v>
      </c>
      <c r="H2043" s="35">
        <v>0.55000000000000004</v>
      </c>
      <c r="I2043" s="36">
        <v>3750</v>
      </c>
      <c r="J2043" s="37">
        <f t="shared" si="16"/>
        <v>2062.5</v>
      </c>
      <c r="K2043" s="37">
        <f t="shared" si="17"/>
        <v>825</v>
      </c>
      <c r="L2043" s="38">
        <v>0.4</v>
      </c>
      <c r="N2043" s="44"/>
      <c r="O2043" s="42"/>
      <c r="P2043" s="39"/>
      <c r="Q2043" s="41"/>
    </row>
    <row r="2044" spans="1:17" ht="15.75" customHeight="1">
      <c r="A2044" s="33" t="s">
        <v>27</v>
      </c>
      <c r="B2044" s="33">
        <v>1128299</v>
      </c>
      <c r="C2044" s="34">
        <v>44340</v>
      </c>
      <c r="D2044" s="33" t="s">
        <v>28</v>
      </c>
      <c r="E2044" s="33" t="s">
        <v>80</v>
      </c>
      <c r="F2044" s="33" t="s">
        <v>81</v>
      </c>
      <c r="G2044" s="33" t="s">
        <v>19</v>
      </c>
      <c r="H2044" s="35">
        <v>0.55000000000000004</v>
      </c>
      <c r="I2044" s="36">
        <v>4000</v>
      </c>
      <c r="J2044" s="37">
        <f t="shared" si="16"/>
        <v>2200</v>
      </c>
      <c r="K2044" s="37">
        <f t="shared" si="17"/>
        <v>770</v>
      </c>
      <c r="L2044" s="38">
        <v>0.35</v>
      </c>
      <c r="N2044" s="44"/>
      <c r="O2044" s="42"/>
      <c r="P2044" s="39"/>
      <c r="Q2044" s="41"/>
    </row>
    <row r="2045" spans="1:17" ht="15.75" customHeight="1">
      <c r="A2045" s="33" t="s">
        <v>27</v>
      </c>
      <c r="B2045" s="33">
        <v>1128299</v>
      </c>
      <c r="C2045" s="34">
        <v>44340</v>
      </c>
      <c r="D2045" s="33" t="s">
        <v>28</v>
      </c>
      <c r="E2045" s="33" t="s">
        <v>80</v>
      </c>
      <c r="F2045" s="33" t="s">
        <v>81</v>
      </c>
      <c r="G2045" s="33" t="s">
        <v>20</v>
      </c>
      <c r="H2045" s="35">
        <v>0.5</v>
      </c>
      <c r="I2045" s="36">
        <v>3000</v>
      </c>
      <c r="J2045" s="37">
        <f t="shared" si="16"/>
        <v>1500</v>
      </c>
      <c r="K2045" s="37">
        <f t="shared" si="17"/>
        <v>525</v>
      </c>
      <c r="L2045" s="38">
        <v>0.35</v>
      </c>
      <c r="N2045" s="44"/>
      <c r="O2045" s="42"/>
      <c r="P2045" s="39"/>
      <c r="Q2045" s="41"/>
    </row>
    <row r="2046" spans="1:17" ht="15.75" customHeight="1">
      <c r="A2046" s="33" t="s">
        <v>27</v>
      </c>
      <c r="B2046" s="33">
        <v>1128299</v>
      </c>
      <c r="C2046" s="34">
        <v>44340</v>
      </c>
      <c r="D2046" s="33" t="s">
        <v>28</v>
      </c>
      <c r="E2046" s="33" t="s">
        <v>80</v>
      </c>
      <c r="F2046" s="33" t="s">
        <v>81</v>
      </c>
      <c r="G2046" s="33" t="s">
        <v>21</v>
      </c>
      <c r="H2046" s="35">
        <v>0.55000000000000004</v>
      </c>
      <c r="I2046" s="36">
        <v>2000</v>
      </c>
      <c r="J2046" s="37">
        <f t="shared" si="16"/>
        <v>1100</v>
      </c>
      <c r="K2046" s="37">
        <f t="shared" si="17"/>
        <v>330</v>
      </c>
      <c r="L2046" s="38">
        <v>0.3</v>
      </c>
      <c r="N2046" s="44"/>
      <c r="O2046" s="42"/>
      <c r="P2046" s="39"/>
      <c r="Q2046" s="41"/>
    </row>
    <row r="2047" spans="1:17" ht="15.75" customHeight="1">
      <c r="A2047" s="33" t="s">
        <v>27</v>
      </c>
      <c r="B2047" s="33">
        <v>1128299</v>
      </c>
      <c r="C2047" s="34">
        <v>44340</v>
      </c>
      <c r="D2047" s="33" t="s">
        <v>28</v>
      </c>
      <c r="E2047" s="33" t="s">
        <v>80</v>
      </c>
      <c r="F2047" s="33" t="s">
        <v>81</v>
      </c>
      <c r="G2047" s="33" t="s">
        <v>22</v>
      </c>
      <c r="H2047" s="35">
        <v>0.70000000000000007</v>
      </c>
      <c r="I2047" s="36">
        <v>3750</v>
      </c>
      <c r="J2047" s="37">
        <f t="shared" si="16"/>
        <v>2625.0000000000005</v>
      </c>
      <c r="K2047" s="37">
        <f t="shared" si="17"/>
        <v>656.25000000000011</v>
      </c>
      <c r="L2047" s="38">
        <v>0.25</v>
      </c>
      <c r="N2047" s="44"/>
      <c r="O2047" s="42"/>
      <c r="P2047" s="39"/>
      <c r="Q2047" s="41"/>
    </row>
    <row r="2048" spans="1:17" ht="15.75" customHeight="1">
      <c r="A2048" s="33" t="s">
        <v>27</v>
      </c>
      <c r="B2048" s="33">
        <v>1128299</v>
      </c>
      <c r="C2048" s="34">
        <v>44370</v>
      </c>
      <c r="D2048" s="33" t="s">
        <v>28</v>
      </c>
      <c r="E2048" s="33" t="s">
        <v>80</v>
      </c>
      <c r="F2048" s="33" t="s">
        <v>81</v>
      </c>
      <c r="G2048" s="33" t="s">
        <v>17</v>
      </c>
      <c r="H2048" s="35">
        <v>0.5</v>
      </c>
      <c r="I2048" s="36">
        <v>6250</v>
      </c>
      <c r="J2048" s="37">
        <f t="shared" si="16"/>
        <v>3125</v>
      </c>
      <c r="K2048" s="37">
        <f t="shared" si="17"/>
        <v>1093.75</v>
      </c>
      <c r="L2048" s="38">
        <v>0.35</v>
      </c>
      <c r="N2048" s="44"/>
      <c r="O2048" s="42"/>
      <c r="P2048" s="39"/>
      <c r="Q2048" s="41"/>
    </row>
    <row r="2049" spans="1:17" ht="15.75" customHeight="1">
      <c r="A2049" s="33" t="s">
        <v>27</v>
      </c>
      <c r="B2049" s="33">
        <v>1128299</v>
      </c>
      <c r="C2049" s="34">
        <v>44370</v>
      </c>
      <c r="D2049" s="33" t="s">
        <v>28</v>
      </c>
      <c r="E2049" s="33" t="s">
        <v>80</v>
      </c>
      <c r="F2049" s="33" t="s">
        <v>81</v>
      </c>
      <c r="G2049" s="33" t="s">
        <v>18</v>
      </c>
      <c r="H2049" s="35">
        <v>0.55000000000000004</v>
      </c>
      <c r="I2049" s="36">
        <v>4750</v>
      </c>
      <c r="J2049" s="37">
        <f t="shared" si="16"/>
        <v>2612.5</v>
      </c>
      <c r="K2049" s="37">
        <f t="shared" si="17"/>
        <v>1045</v>
      </c>
      <c r="L2049" s="38">
        <v>0.4</v>
      </c>
      <c r="N2049" s="44"/>
      <c r="O2049" s="42"/>
      <c r="P2049" s="39"/>
      <c r="Q2049" s="41"/>
    </row>
    <row r="2050" spans="1:17" ht="15.75" customHeight="1">
      <c r="A2050" s="33" t="s">
        <v>27</v>
      </c>
      <c r="B2050" s="33">
        <v>1128299</v>
      </c>
      <c r="C2050" s="34">
        <v>44370</v>
      </c>
      <c r="D2050" s="33" t="s">
        <v>28</v>
      </c>
      <c r="E2050" s="33" t="s">
        <v>80</v>
      </c>
      <c r="F2050" s="33" t="s">
        <v>81</v>
      </c>
      <c r="G2050" s="33" t="s">
        <v>19</v>
      </c>
      <c r="H2050" s="35">
        <v>0.55000000000000004</v>
      </c>
      <c r="I2050" s="36">
        <v>4750</v>
      </c>
      <c r="J2050" s="37">
        <f t="shared" si="16"/>
        <v>2612.5</v>
      </c>
      <c r="K2050" s="37">
        <f t="shared" si="17"/>
        <v>914.37499999999989</v>
      </c>
      <c r="L2050" s="38">
        <v>0.35</v>
      </c>
      <c r="N2050" s="44"/>
      <c r="O2050" s="42"/>
      <c r="P2050" s="39"/>
      <c r="Q2050" s="41"/>
    </row>
    <row r="2051" spans="1:17" ht="15.75" customHeight="1">
      <c r="A2051" s="33" t="s">
        <v>27</v>
      </c>
      <c r="B2051" s="33">
        <v>1128299</v>
      </c>
      <c r="C2051" s="34">
        <v>44370</v>
      </c>
      <c r="D2051" s="33" t="s">
        <v>28</v>
      </c>
      <c r="E2051" s="33" t="s">
        <v>80</v>
      </c>
      <c r="F2051" s="33" t="s">
        <v>81</v>
      </c>
      <c r="G2051" s="33" t="s">
        <v>20</v>
      </c>
      <c r="H2051" s="35">
        <v>0.5</v>
      </c>
      <c r="I2051" s="36">
        <v>3500</v>
      </c>
      <c r="J2051" s="37">
        <f t="shared" si="16"/>
        <v>1750</v>
      </c>
      <c r="K2051" s="37">
        <f t="shared" si="17"/>
        <v>612.5</v>
      </c>
      <c r="L2051" s="38">
        <v>0.35</v>
      </c>
      <c r="N2051" s="44"/>
      <c r="O2051" s="42"/>
      <c r="P2051" s="39"/>
      <c r="Q2051" s="41"/>
    </row>
    <row r="2052" spans="1:17" ht="15.75" customHeight="1">
      <c r="A2052" s="33" t="s">
        <v>27</v>
      </c>
      <c r="B2052" s="33">
        <v>1128299</v>
      </c>
      <c r="C2052" s="34">
        <v>44370</v>
      </c>
      <c r="D2052" s="33" t="s">
        <v>28</v>
      </c>
      <c r="E2052" s="33" t="s">
        <v>80</v>
      </c>
      <c r="F2052" s="33" t="s">
        <v>81</v>
      </c>
      <c r="G2052" s="33" t="s">
        <v>21</v>
      </c>
      <c r="H2052" s="35">
        <v>0.55000000000000004</v>
      </c>
      <c r="I2052" s="36">
        <v>2250</v>
      </c>
      <c r="J2052" s="37">
        <f t="shared" si="16"/>
        <v>1237.5</v>
      </c>
      <c r="K2052" s="37">
        <f t="shared" si="17"/>
        <v>371.25</v>
      </c>
      <c r="L2052" s="38">
        <v>0.3</v>
      </c>
      <c r="N2052" s="44"/>
      <c r="O2052" s="42"/>
      <c r="P2052" s="39"/>
      <c r="Q2052" s="41"/>
    </row>
    <row r="2053" spans="1:17" ht="15.75" customHeight="1">
      <c r="A2053" s="33" t="s">
        <v>27</v>
      </c>
      <c r="B2053" s="33">
        <v>1128299</v>
      </c>
      <c r="C2053" s="34">
        <v>44370</v>
      </c>
      <c r="D2053" s="33" t="s">
        <v>28</v>
      </c>
      <c r="E2053" s="33" t="s">
        <v>80</v>
      </c>
      <c r="F2053" s="33" t="s">
        <v>81</v>
      </c>
      <c r="G2053" s="33" t="s">
        <v>22</v>
      </c>
      <c r="H2053" s="35">
        <v>0.70000000000000007</v>
      </c>
      <c r="I2053" s="36">
        <v>5250</v>
      </c>
      <c r="J2053" s="37">
        <f t="shared" si="16"/>
        <v>3675.0000000000005</v>
      </c>
      <c r="K2053" s="37">
        <f t="shared" si="17"/>
        <v>918.75000000000011</v>
      </c>
      <c r="L2053" s="38">
        <v>0.25</v>
      </c>
      <c r="N2053" s="44"/>
      <c r="O2053" s="42"/>
      <c r="P2053" s="39"/>
      <c r="Q2053" s="41"/>
    </row>
    <row r="2054" spans="1:17" ht="15.75" customHeight="1">
      <c r="A2054" s="33" t="s">
        <v>27</v>
      </c>
      <c r="B2054" s="33">
        <v>1128299</v>
      </c>
      <c r="C2054" s="34">
        <v>44399</v>
      </c>
      <c r="D2054" s="33" t="s">
        <v>28</v>
      </c>
      <c r="E2054" s="33" t="s">
        <v>80</v>
      </c>
      <c r="F2054" s="33" t="s">
        <v>81</v>
      </c>
      <c r="G2054" s="33" t="s">
        <v>17</v>
      </c>
      <c r="H2054" s="35">
        <v>0.5</v>
      </c>
      <c r="I2054" s="36">
        <v>6750</v>
      </c>
      <c r="J2054" s="37">
        <f t="shared" si="16"/>
        <v>3375</v>
      </c>
      <c r="K2054" s="37">
        <f t="shared" si="17"/>
        <v>1181.25</v>
      </c>
      <c r="L2054" s="38">
        <v>0.35</v>
      </c>
      <c r="N2054" s="44"/>
      <c r="O2054" s="42"/>
      <c r="P2054" s="39"/>
      <c r="Q2054" s="41"/>
    </row>
    <row r="2055" spans="1:17" ht="15.75" customHeight="1">
      <c r="A2055" s="33" t="s">
        <v>27</v>
      </c>
      <c r="B2055" s="33">
        <v>1128299</v>
      </c>
      <c r="C2055" s="34">
        <v>44399</v>
      </c>
      <c r="D2055" s="33" t="s">
        <v>28</v>
      </c>
      <c r="E2055" s="33" t="s">
        <v>80</v>
      </c>
      <c r="F2055" s="33" t="s">
        <v>81</v>
      </c>
      <c r="G2055" s="33" t="s">
        <v>18</v>
      </c>
      <c r="H2055" s="35">
        <v>0.55000000000000004</v>
      </c>
      <c r="I2055" s="36">
        <v>5250</v>
      </c>
      <c r="J2055" s="37">
        <f t="shared" si="16"/>
        <v>2887.5000000000005</v>
      </c>
      <c r="K2055" s="37">
        <f t="shared" si="17"/>
        <v>1155.0000000000002</v>
      </c>
      <c r="L2055" s="38">
        <v>0.4</v>
      </c>
      <c r="N2055" s="44"/>
      <c r="O2055" s="42"/>
      <c r="P2055" s="39"/>
      <c r="Q2055" s="41"/>
    </row>
    <row r="2056" spans="1:17" ht="15.75" customHeight="1">
      <c r="A2056" s="33" t="s">
        <v>27</v>
      </c>
      <c r="B2056" s="33">
        <v>1128299</v>
      </c>
      <c r="C2056" s="34">
        <v>44399</v>
      </c>
      <c r="D2056" s="33" t="s">
        <v>28</v>
      </c>
      <c r="E2056" s="33" t="s">
        <v>80</v>
      </c>
      <c r="F2056" s="33" t="s">
        <v>81</v>
      </c>
      <c r="G2056" s="33" t="s">
        <v>19</v>
      </c>
      <c r="H2056" s="35">
        <v>0.55000000000000004</v>
      </c>
      <c r="I2056" s="36">
        <v>4750</v>
      </c>
      <c r="J2056" s="37">
        <f t="shared" si="16"/>
        <v>2612.5</v>
      </c>
      <c r="K2056" s="37">
        <f t="shared" si="17"/>
        <v>914.37499999999989</v>
      </c>
      <c r="L2056" s="38">
        <v>0.35</v>
      </c>
      <c r="N2056" s="44"/>
      <c r="O2056" s="42"/>
      <c r="P2056" s="39"/>
      <c r="Q2056" s="41"/>
    </row>
    <row r="2057" spans="1:17" ht="15.75" customHeight="1">
      <c r="A2057" s="33" t="s">
        <v>27</v>
      </c>
      <c r="B2057" s="33">
        <v>1128299</v>
      </c>
      <c r="C2057" s="34">
        <v>44399</v>
      </c>
      <c r="D2057" s="33" t="s">
        <v>28</v>
      </c>
      <c r="E2057" s="33" t="s">
        <v>80</v>
      </c>
      <c r="F2057" s="33" t="s">
        <v>81</v>
      </c>
      <c r="G2057" s="33" t="s">
        <v>20</v>
      </c>
      <c r="H2057" s="35">
        <v>0.5</v>
      </c>
      <c r="I2057" s="36">
        <v>3750</v>
      </c>
      <c r="J2057" s="37">
        <f t="shared" si="16"/>
        <v>1875</v>
      </c>
      <c r="K2057" s="37">
        <f t="shared" si="17"/>
        <v>656.25</v>
      </c>
      <c r="L2057" s="38">
        <v>0.35</v>
      </c>
      <c r="N2057" s="44"/>
      <c r="O2057" s="42"/>
      <c r="P2057" s="39"/>
      <c r="Q2057" s="41"/>
    </row>
    <row r="2058" spans="1:17" ht="15.75" customHeight="1">
      <c r="A2058" s="33" t="s">
        <v>27</v>
      </c>
      <c r="B2058" s="33">
        <v>1128299</v>
      </c>
      <c r="C2058" s="34">
        <v>44399</v>
      </c>
      <c r="D2058" s="33" t="s">
        <v>28</v>
      </c>
      <c r="E2058" s="33" t="s">
        <v>80</v>
      </c>
      <c r="F2058" s="33" t="s">
        <v>81</v>
      </c>
      <c r="G2058" s="33" t="s">
        <v>21</v>
      </c>
      <c r="H2058" s="35">
        <v>0.55000000000000004</v>
      </c>
      <c r="I2058" s="36">
        <v>4250</v>
      </c>
      <c r="J2058" s="37">
        <f t="shared" si="16"/>
        <v>2337.5</v>
      </c>
      <c r="K2058" s="37">
        <f t="shared" si="17"/>
        <v>701.25</v>
      </c>
      <c r="L2058" s="38">
        <v>0.3</v>
      </c>
      <c r="N2058" s="44"/>
      <c r="O2058" s="42"/>
      <c r="P2058" s="39"/>
      <c r="Q2058" s="41"/>
    </row>
    <row r="2059" spans="1:17" ht="15.75" customHeight="1">
      <c r="A2059" s="33" t="s">
        <v>27</v>
      </c>
      <c r="B2059" s="33">
        <v>1128299</v>
      </c>
      <c r="C2059" s="34">
        <v>44399</v>
      </c>
      <c r="D2059" s="33" t="s">
        <v>28</v>
      </c>
      <c r="E2059" s="33" t="s">
        <v>80</v>
      </c>
      <c r="F2059" s="33" t="s">
        <v>81</v>
      </c>
      <c r="G2059" s="33" t="s">
        <v>22</v>
      </c>
      <c r="H2059" s="35">
        <v>0.70000000000000007</v>
      </c>
      <c r="I2059" s="36">
        <v>4250</v>
      </c>
      <c r="J2059" s="37">
        <f t="shared" si="16"/>
        <v>2975.0000000000005</v>
      </c>
      <c r="K2059" s="37">
        <f t="shared" si="17"/>
        <v>743.75000000000011</v>
      </c>
      <c r="L2059" s="38">
        <v>0.25</v>
      </c>
      <c r="N2059" s="44"/>
      <c r="O2059" s="42"/>
      <c r="P2059" s="39"/>
      <c r="Q2059" s="41"/>
    </row>
    <row r="2060" spans="1:17" ht="15.75" customHeight="1">
      <c r="A2060" s="33" t="s">
        <v>27</v>
      </c>
      <c r="B2060" s="33">
        <v>1128299</v>
      </c>
      <c r="C2060" s="34">
        <v>44431</v>
      </c>
      <c r="D2060" s="33" t="s">
        <v>28</v>
      </c>
      <c r="E2060" s="33" t="s">
        <v>80</v>
      </c>
      <c r="F2060" s="33" t="s">
        <v>81</v>
      </c>
      <c r="G2060" s="33" t="s">
        <v>17</v>
      </c>
      <c r="H2060" s="35">
        <v>0.55000000000000004</v>
      </c>
      <c r="I2060" s="36">
        <v>6250</v>
      </c>
      <c r="J2060" s="37">
        <f t="shared" si="16"/>
        <v>3437.5000000000005</v>
      </c>
      <c r="K2060" s="37">
        <f t="shared" si="17"/>
        <v>1203.125</v>
      </c>
      <c r="L2060" s="38">
        <v>0.35</v>
      </c>
      <c r="N2060" s="44"/>
      <c r="O2060" s="42"/>
      <c r="P2060" s="39"/>
      <c r="Q2060" s="41"/>
    </row>
    <row r="2061" spans="1:17" ht="15.75" customHeight="1">
      <c r="A2061" s="33" t="s">
        <v>27</v>
      </c>
      <c r="B2061" s="33">
        <v>1128299</v>
      </c>
      <c r="C2061" s="34">
        <v>44431</v>
      </c>
      <c r="D2061" s="33" t="s">
        <v>28</v>
      </c>
      <c r="E2061" s="33" t="s">
        <v>80</v>
      </c>
      <c r="F2061" s="33" t="s">
        <v>81</v>
      </c>
      <c r="G2061" s="33" t="s">
        <v>18</v>
      </c>
      <c r="H2061" s="35">
        <v>0.60000000000000009</v>
      </c>
      <c r="I2061" s="36">
        <v>5750</v>
      </c>
      <c r="J2061" s="37">
        <f t="shared" si="16"/>
        <v>3450.0000000000005</v>
      </c>
      <c r="K2061" s="37">
        <f t="shared" si="17"/>
        <v>1380.0000000000002</v>
      </c>
      <c r="L2061" s="38">
        <v>0.4</v>
      </c>
      <c r="N2061" s="44"/>
      <c r="O2061" s="42"/>
      <c r="P2061" s="39"/>
      <c r="Q2061" s="41"/>
    </row>
    <row r="2062" spans="1:17" ht="15.75" customHeight="1">
      <c r="A2062" s="33" t="s">
        <v>27</v>
      </c>
      <c r="B2062" s="33">
        <v>1128299</v>
      </c>
      <c r="C2062" s="34">
        <v>44431</v>
      </c>
      <c r="D2062" s="33" t="s">
        <v>28</v>
      </c>
      <c r="E2062" s="33" t="s">
        <v>80</v>
      </c>
      <c r="F2062" s="33" t="s">
        <v>81</v>
      </c>
      <c r="G2062" s="33" t="s">
        <v>19</v>
      </c>
      <c r="H2062" s="35">
        <v>0.55000000000000004</v>
      </c>
      <c r="I2062" s="36">
        <v>4500</v>
      </c>
      <c r="J2062" s="37">
        <f t="shared" si="16"/>
        <v>2475</v>
      </c>
      <c r="K2062" s="37">
        <f t="shared" si="17"/>
        <v>866.25</v>
      </c>
      <c r="L2062" s="38">
        <v>0.35</v>
      </c>
      <c r="N2062" s="44"/>
      <c r="O2062" s="42"/>
      <c r="P2062" s="39"/>
      <c r="Q2062" s="41"/>
    </row>
    <row r="2063" spans="1:17" ht="15.75" customHeight="1">
      <c r="A2063" s="33" t="s">
        <v>27</v>
      </c>
      <c r="B2063" s="33">
        <v>1128299</v>
      </c>
      <c r="C2063" s="34">
        <v>44431</v>
      </c>
      <c r="D2063" s="33" t="s">
        <v>28</v>
      </c>
      <c r="E2063" s="33" t="s">
        <v>80</v>
      </c>
      <c r="F2063" s="33" t="s">
        <v>81</v>
      </c>
      <c r="G2063" s="33" t="s">
        <v>20</v>
      </c>
      <c r="H2063" s="35">
        <v>0.55000000000000004</v>
      </c>
      <c r="I2063" s="36">
        <v>4000</v>
      </c>
      <c r="J2063" s="37">
        <f t="shared" si="16"/>
        <v>2200</v>
      </c>
      <c r="K2063" s="37">
        <f t="shared" si="17"/>
        <v>770</v>
      </c>
      <c r="L2063" s="38">
        <v>0.35</v>
      </c>
      <c r="N2063" s="44"/>
      <c r="O2063" s="42"/>
      <c r="P2063" s="39"/>
      <c r="Q2063" s="41"/>
    </row>
    <row r="2064" spans="1:17" ht="15.75" customHeight="1">
      <c r="A2064" s="33" t="s">
        <v>27</v>
      </c>
      <c r="B2064" s="33">
        <v>1128299</v>
      </c>
      <c r="C2064" s="34">
        <v>44431</v>
      </c>
      <c r="D2064" s="33" t="s">
        <v>28</v>
      </c>
      <c r="E2064" s="33" t="s">
        <v>80</v>
      </c>
      <c r="F2064" s="33" t="s">
        <v>81</v>
      </c>
      <c r="G2064" s="33" t="s">
        <v>21</v>
      </c>
      <c r="H2064" s="35">
        <v>0.65</v>
      </c>
      <c r="I2064" s="36">
        <v>4000</v>
      </c>
      <c r="J2064" s="37">
        <f t="shared" si="16"/>
        <v>2600</v>
      </c>
      <c r="K2064" s="37">
        <f t="shared" si="17"/>
        <v>780</v>
      </c>
      <c r="L2064" s="38">
        <v>0.3</v>
      </c>
      <c r="N2064" s="44"/>
      <c r="O2064" s="42"/>
      <c r="P2064" s="39"/>
      <c r="Q2064" s="41"/>
    </row>
    <row r="2065" spans="1:17" ht="15.75" customHeight="1">
      <c r="A2065" s="33" t="s">
        <v>27</v>
      </c>
      <c r="B2065" s="33">
        <v>1128299</v>
      </c>
      <c r="C2065" s="34">
        <v>44431</v>
      </c>
      <c r="D2065" s="33" t="s">
        <v>28</v>
      </c>
      <c r="E2065" s="33" t="s">
        <v>80</v>
      </c>
      <c r="F2065" s="33" t="s">
        <v>81</v>
      </c>
      <c r="G2065" s="33" t="s">
        <v>22</v>
      </c>
      <c r="H2065" s="35">
        <v>0.70000000000000007</v>
      </c>
      <c r="I2065" s="36">
        <v>3750</v>
      </c>
      <c r="J2065" s="37">
        <f t="shared" si="16"/>
        <v>2625.0000000000005</v>
      </c>
      <c r="K2065" s="37">
        <f t="shared" si="17"/>
        <v>656.25000000000011</v>
      </c>
      <c r="L2065" s="38">
        <v>0.25</v>
      </c>
      <c r="N2065" s="44"/>
      <c r="O2065" s="42"/>
      <c r="P2065" s="39"/>
      <c r="Q2065" s="41"/>
    </row>
    <row r="2066" spans="1:17" ht="15.75" customHeight="1">
      <c r="A2066" s="33" t="s">
        <v>27</v>
      </c>
      <c r="B2066" s="33">
        <v>1128299</v>
      </c>
      <c r="C2066" s="34">
        <v>44463</v>
      </c>
      <c r="D2066" s="33" t="s">
        <v>28</v>
      </c>
      <c r="E2066" s="33" t="s">
        <v>80</v>
      </c>
      <c r="F2066" s="33" t="s">
        <v>81</v>
      </c>
      <c r="G2066" s="33" t="s">
        <v>17</v>
      </c>
      <c r="H2066" s="35">
        <v>0.45000000000000007</v>
      </c>
      <c r="I2066" s="36">
        <v>5750</v>
      </c>
      <c r="J2066" s="37">
        <f t="shared" si="16"/>
        <v>2587.5000000000005</v>
      </c>
      <c r="K2066" s="37">
        <f t="shared" si="17"/>
        <v>905.62500000000011</v>
      </c>
      <c r="L2066" s="38">
        <v>0.35</v>
      </c>
      <c r="N2066" s="44"/>
      <c r="O2066" s="42"/>
      <c r="P2066" s="39"/>
      <c r="Q2066" s="41"/>
    </row>
    <row r="2067" spans="1:17" ht="15.75" customHeight="1">
      <c r="A2067" s="33" t="s">
        <v>27</v>
      </c>
      <c r="B2067" s="33">
        <v>1128299</v>
      </c>
      <c r="C2067" s="34">
        <v>44463</v>
      </c>
      <c r="D2067" s="33" t="s">
        <v>28</v>
      </c>
      <c r="E2067" s="33" t="s">
        <v>80</v>
      </c>
      <c r="F2067" s="33" t="s">
        <v>81</v>
      </c>
      <c r="G2067" s="33" t="s">
        <v>18</v>
      </c>
      <c r="H2067" s="35">
        <v>0.50000000000000011</v>
      </c>
      <c r="I2067" s="36">
        <v>5750</v>
      </c>
      <c r="J2067" s="37">
        <f t="shared" si="16"/>
        <v>2875.0000000000005</v>
      </c>
      <c r="K2067" s="37">
        <f t="shared" si="17"/>
        <v>1150.0000000000002</v>
      </c>
      <c r="L2067" s="38">
        <v>0.4</v>
      </c>
      <c r="N2067" s="44"/>
      <c r="O2067" s="42"/>
      <c r="P2067" s="39"/>
      <c r="Q2067" s="41"/>
    </row>
    <row r="2068" spans="1:17" ht="15.75" customHeight="1">
      <c r="A2068" s="33" t="s">
        <v>27</v>
      </c>
      <c r="B2068" s="33">
        <v>1128299</v>
      </c>
      <c r="C2068" s="34">
        <v>44463</v>
      </c>
      <c r="D2068" s="33" t="s">
        <v>28</v>
      </c>
      <c r="E2068" s="33" t="s">
        <v>80</v>
      </c>
      <c r="F2068" s="33" t="s">
        <v>81</v>
      </c>
      <c r="G2068" s="33" t="s">
        <v>19</v>
      </c>
      <c r="H2068" s="35">
        <v>0.45000000000000007</v>
      </c>
      <c r="I2068" s="36">
        <v>4250</v>
      </c>
      <c r="J2068" s="37">
        <f t="shared" si="16"/>
        <v>1912.5000000000002</v>
      </c>
      <c r="K2068" s="37">
        <f t="shared" si="17"/>
        <v>669.375</v>
      </c>
      <c r="L2068" s="38">
        <v>0.35</v>
      </c>
      <c r="N2068" s="44"/>
      <c r="O2068" s="42"/>
      <c r="P2068" s="39"/>
      <c r="Q2068" s="41"/>
    </row>
    <row r="2069" spans="1:17" ht="15.75" customHeight="1">
      <c r="A2069" s="33" t="s">
        <v>27</v>
      </c>
      <c r="B2069" s="33">
        <v>1128299</v>
      </c>
      <c r="C2069" s="34">
        <v>44463</v>
      </c>
      <c r="D2069" s="33" t="s">
        <v>28</v>
      </c>
      <c r="E2069" s="33" t="s">
        <v>80</v>
      </c>
      <c r="F2069" s="33" t="s">
        <v>81</v>
      </c>
      <c r="G2069" s="33" t="s">
        <v>20</v>
      </c>
      <c r="H2069" s="35">
        <v>0.45000000000000007</v>
      </c>
      <c r="I2069" s="36">
        <v>3750</v>
      </c>
      <c r="J2069" s="37">
        <f t="shared" si="16"/>
        <v>1687.5000000000002</v>
      </c>
      <c r="K2069" s="37">
        <f t="shared" si="17"/>
        <v>590.625</v>
      </c>
      <c r="L2069" s="38">
        <v>0.35</v>
      </c>
      <c r="N2069" s="44"/>
      <c r="O2069" s="42"/>
      <c r="P2069" s="39"/>
      <c r="Q2069" s="41"/>
    </row>
    <row r="2070" spans="1:17" ht="15.75" customHeight="1">
      <c r="A2070" s="33" t="s">
        <v>27</v>
      </c>
      <c r="B2070" s="33">
        <v>1128299</v>
      </c>
      <c r="C2070" s="34">
        <v>44463</v>
      </c>
      <c r="D2070" s="33" t="s">
        <v>28</v>
      </c>
      <c r="E2070" s="33" t="s">
        <v>80</v>
      </c>
      <c r="F2070" s="33" t="s">
        <v>81</v>
      </c>
      <c r="G2070" s="33" t="s">
        <v>21</v>
      </c>
      <c r="H2070" s="35">
        <v>0.55000000000000004</v>
      </c>
      <c r="I2070" s="36">
        <v>3750</v>
      </c>
      <c r="J2070" s="37">
        <f t="shared" si="16"/>
        <v>2062.5</v>
      </c>
      <c r="K2070" s="37">
        <f t="shared" si="17"/>
        <v>618.75</v>
      </c>
      <c r="L2070" s="38">
        <v>0.3</v>
      </c>
      <c r="N2070" s="44"/>
      <c r="O2070" s="42"/>
      <c r="P2070" s="39"/>
      <c r="Q2070" s="41"/>
    </row>
    <row r="2071" spans="1:17" ht="15.75" customHeight="1">
      <c r="A2071" s="33" t="s">
        <v>27</v>
      </c>
      <c r="B2071" s="33">
        <v>1128299</v>
      </c>
      <c r="C2071" s="34">
        <v>44463</v>
      </c>
      <c r="D2071" s="33" t="s">
        <v>28</v>
      </c>
      <c r="E2071" s="33" t="s">
        <v>80</v>
      </c>
      <c r="F2071" s="33" t="s">
        <v>81</v>
      </c>
      <c r="G2071" s="33" t="s">
        <v>22</v>
      </c>
      <c r="H2071" s="35">
        <v>0.60000000000000009</v>
      </c>
      <c r="I2071" s="36">
        <v>4250</v>
      </c>
      <c r="J2071" s="37">
        <f t="shared" si="16"/>
        <v>2550.0000000000005</v>
      </c>
      <c r="K2071" s="37">
        <f t="shared" si="17"/>
        <v>637.50000000000011</v>
      </c>
      <c r="L2071" s="38">
        <v>0.25</v>
      </c>
      <c r="N2071" s="44"/>
      <c r="O2071" s="42"/>
      <c r="P2071" s="39"/>
      <c r="Q2071" s="41"/>
    </row>
    <row r="2072" spans="1:17" ht="15.75" customHeight="1">
      <c r="A2072" s="33" t="s">
        <v>27</v>
      </c>
      <c r="B2072" s="33">
        <v>1128299</v>
      </c>
      <c r="C2072" s="34">
        <v>44492</v>
      </c>
      <c r="D2072" s="33" t="s">
        <v>28</v>
      </c>
      <c r="E2072" s="33" t="s">
        <v>80</v>
      </c>
      <c r="F2072" s="33" t="s">
        <v>81</v>
      </c>
      <c r="G2072" s="33" t="s">
        <v>17</v>
      </c>
      <c r="H2072" s="35">
        <v>0.45000000000000007</v>
      </c>
      <c r="I2072" s="36">
        <v>5000</v>
      </c>
      <c r="J2072" s="37">
        <f t="shared" si="16"/>
        <v>2250.0000000000005</v>
      </c>
      <c r="K2072" s="37">
        <f t="shared" si="17"/>
        <v>787.50000000000011</v>
      </c>
      <c r="L2072" s="38">
        <v>0.35</v>
      </c>
      <c r="N2072" s="44"/>
      <c r="O2072" s="42"/>
      <c r="P2072" s="39"/>
      <c r="Q2072" s="41"/>
    </row>
    <row r="2073" spans="1:17" ht="15.75" customHeight="1">
      <c r="A2073" s="33" t="s">
        <v>27</v>
      </c>
      <c r="B2073" s="33">
        <v>1128299</v>
      </c>
      <c r="C2073" s="34">
        <v>44492</v>
      </c>
      <c r="D2073" s="33" t="s">
        <v>28</v>
      </c>
      <c r="E2073" s="33" t="s">
        <v>80</v>
      </c>
      <c r="F2073" s="33" t="s">
        <v>81</v>
      </c>
      <c r="G2073" s="33" t="s">
        <v>18</v>
      </c>
      <c r="H2073" s="35">
        <v>0.50000000000000011</v>
      </c>
      <c r="I2073" s="36">
        <v>5000</v>
      </c>
      <c r="J2073" s="37">
        <f t="shared" si="16"/>
        <v>2500.0000000000005</v>
      </c>
      <c r="K2073" s="37">
        <f t="shared" si="17"/>
        <v>1000.0000000000002</v>
      </c>
      <c r="L2073" s="38">
        <v>0.4</v>
      </c>
      <c r="N2073" s="44"/>
      <c r="O2073" s="42"/>
      <c r="P2073" s="39"/>
      <c r="Q2073" s="41"/>
    </row>
    <row r="2074" spans="1:17" ht="15.75" customHeight="1">
      <c r="A2074" s="33" t="s">
        <v>27</v>
      </c>
      <c r="B2074" s="33">
        <v>1128299</v>
      </c>
      <c r="C2074" s="34">
        <v>44492</v>
      </c>
      <c r="D2074" s="33" t="s">
        <v>28</v>
      </c>
      <c r="E2074" s="33" t="s">
        <v>80</v>
      </c>
      <c r="F2074" s="33" t="s">
        <v>81</v>
      </c>
      <c r="G2074" s="33" t="s">
        <v>19</v>
      </c>
      <c r="H2074" s="35">
        <v>0.45000000000000007</v>
      </c>
      <c r="I2074" s="36">
        <v>3250</v>
      </c>
      <c r="J2074" s="37">
        <f t="shared" si="16"/>
        <v>1462.5000000000002</v>
      </c>
      <c r="K2074" s="37">
        <f t="shared" si="17"/>
        <v>511.87500000000006</v>
      </c>
      <c r="L2074" s="38">
        <v>0.35</v>
      </c>
      <c r="N2074" s="44"/>
      <c r="O2074" s="42"/>
      <c r="P2074" s="39"/>
      <c r="Q2074" s="41"/>
    </row>
    <row r="2075" spans="1:17" ht="15.75" customHeight="1">
      <c r="A2075" s="33" t="s">
        <v>27</v>
      </c>
      <c r="B2075" s="33">
        <v>1128299</v>
      </c>
      <c r="C2075" s="34">
        <v>44492</v>
      </c>
      <c r="D2075" s="33" t="s">
        <v>28</v>
      </c>
      <c r="E2075" s="33" t="s">
        <v>80</v>
      </c>
      <c r="F2075" s="33" t="s">
        <v>81</v>
      </c>
      <c r="G2075" s="33" t="s">
        <v>20</v>
      </c>
      <c r="H2075" s="35">
        <v>0.45000000000000007</v>
      </c>
      <c r="I2075" s="36">
        <v>3000</v>
      </c>
      <c r="J2075" s="37">
        <f t="shared" si="16"/>
        <v>1350.0000000000002</v>
      </c>
      <c r="K2075" s="37">
        <f t="shared" si="17"/>
        <v>472.50000000000006</v>
      </c>
      <c r="L2075" s="38">
        <v>0.35</v>
      </c>
      <c r="N2075" s="44"/>
      <c r="O2075" s="42"/>
      <c r="P2075" s="39"/>
      <c r="Q2075" s="41"/>
    </row>
    <row r="2076" spans="1:17" ht="15.75" customHeight="1">
      <c r="A2076" s="33" t="s">
        <v>27</v>
      </c>
      <c r="B2076" s="33">
        <v>1128299</v>
      </c>
      <c r="C2076" s="34">
        <v>44492</v>
      </c>
      <c r="D2076" s="33" t="s">
        <v>28</v>
      </c>
      <c r="E2076" s="33" t="s">
        <v>80</v>
      </c>
      <c r="F2076" s="33" t="s">
        <v>81</v>
      </c>
      <c r="G2076" s="33" t="s">
        <v>21</v>
      </c>
      <c r="H2076" s="35">
        <v>0.55000000000000004</v>
      </c>
      <c r="I2076" s="36">
        <v>2750</v>
      </c>
      <c r="J2076" s="37">
        <f t="shared" si="16"/>
        <v>1512.5000000000002</v>
      </c>
      <c r="K2076" s="37">
        <f t="shared" si="17"/>
        <v>453.75000000000006</v>
      </c>
      <c r="L2076" s="38">
        <v>0.3</v>
      </c>
      <c r="N2076" s="44"/>
      <c r="O2076" s="42"/>
      <c r="P2076" s="39"/>
      <c r="Q2076" s="41"/>
    </row>
    <row r="2077" spans="1:17" ht="15.75" customHeight="1">
      <c r="A2077" s="33" t="s">
        <v>27</v>
      </c>
      <c r="B2077" s="33">
        <v>1128299</v>
      </c>
      <c r="C2077" s="34">
        <v>44492</v>
      </c>
      <c r="D2077" s="33" t="s">
        <v>28</v>
      </c>
      <c r="E2077" s="33" t="s">
        <v>80</v>
      </c>
      <c r="F2077" s="33" t="s">
        <v>81</v>
      </c>
      <c r="G2077" s="33" t="s">
        <v>22</v>
      </c>
      <c r="H2077" s="35">
        <v>0.60000000000000009</v>
      </c>
      <c r="I2077" s="36">
        <v>3250</v>
      </c>
      <c r="J2077" s="37">
        <f t="shared" si="16"/>
        <v>1950.0000000000002</v>
      </c>
      <c r="K2077" s="37">
        <f t="shared" si="17"/>
        <v>487.50000000000006</v>
      </c>
      <c r="L2077" s="38">
        <v>0.25</v>
      </c>
      <c r="N2077" s="44"/>
      <c r="O2077" s="42"/>
      <c r="P2077" s="39"/>
      <c r="Q2077" s="41"/>
    </row>
    <row r="2078" spans="1:17" ht="15.75" customHeight="1">
      <c r="A2078" s="33" t="s">
        <v>27</v>
      </c>
      <c r="B2078" s="33">
        <v>1128299</v>
      </c>
      <c r="C2078" s="34">
        <v>44523</v>
      </c>
      <c r="D2078" s="33" t="s">
        <v>28</v>
      </c>
      <c r="E2078" s="33" t="s">
        <v>80</v>
      </c>
      <c r="F2078" s="33" t="s">
        <v>81</v>
      </c>
      <c r="G2078" s="33" t="s">
        <v>17</v>
      </c>
      <c r="H2078" s="35">
        <v>0.45000000000000007</v>
      </c>
      <c r="I2078" s="36">
        <v>5000</v>
      </c>
      <c r="J2078" s="37">
        <f t="shared" si="16"/>
        <v>2250.0000000000005</v>
      </c>
      <c r="K2078" s="37">
        <f t="shared" si="17"/>
        <v>787.50000000000011</v>
      </c>
      <c r="L2078" s="38">
        <v>0.35</v>
      </c>
      <c r="N2078" s="44"/>
      <c r="O2078" s="42"/>
      <c r="P2078" s="39"/>
      <c r="Q2078" s="41"/>
    </row>
    <row r="2079" spans="1:17" ht="15.75" customHeight="1">
      <c r="A2079" s="33" t="s">
        <v>27</v>
      </c>
      <c r="B2079" s="33">
        <v>1128299</v>
      </c>
      <c r="C2079" s="34">
        <v>44523</v>
      </c>
      <c r="D2079" s="33" t="s">
        <v>28</v>
      </c>
      <c r="E2079" s="33" t="s">
        <v>80</v>
      </c>
      <c r="F2079" s="33" t="s">
        <v>81</v>
      </c>
      <c r="G2079" s="33" t="s">
        <v>18</v>
      </c>
      <c r="H2079" s="35">
        <v>0.50000000000000011</v>
      </c>
      <c r="I2079" s="36">
        <v>5250</v>
      </c>
      <c r="J2079" s="37">
        <f t="shared" si="16"/>
        <v>2625.0000000000005</v>
      </c>
      <c r="K2079" s="37">
        <f t="shared" si="17"/>
        <v>1050.0000000000002</v>
      </c>
      <c r="L2079" s="38">
        <v>0.4</v>
      </c>
      <c r="N2079" s="44"/>
      <c r="O2079" s="42"/>
      <c r="P2079" s="39"/>
      <c r="Q2079" s="41"/>
    </row>
    <row r="2080" spans="1:17" ht="15.75" customHeight="1">
      <c r="A2080" s="33" t="s">
        <v>27</v>
      </c>
      <c r="B2080" s="33">
        <v>1128299</v>
      </c>
      <c r="C2080" s="34">
        <v>44523</v>
      </c>
      <c r="D2080" s="33" t="s">
        <v>28</v>
      </c>
      <c r="E2080" s="33" t="s">
        <v>80</v>
      </c>
      <c r="F2080" s="33" t="s">
        <v>81</v>
      </c>
      <c r="G2080" s="33" t="s">
        <v>19</v>
      </c>
      <c r="H2080" s="35">
        <v>0.45000000000000007</v>
      </c>
      <c r="I2080" s="36">
        <v>3750</v>
      </c>
      <c r="J2080" s="37">
        <f t="shared" si="16"/>
        <v>1687.5000000000002</v>
      </c>
      <c r="K2080" s="37">
        <f t="shared" si="17"/>
        <v>590.625</v>
      </c>
      <c r="L2080" s="38">
        <v>0.35</v>
      </c>
      <c r="N2080" s="44"/>
      <c r="O2080" s="42"/>
      <c r="P2080" s="39"/>
      <c r="Q2080" s="41"/>
    </row>
    <row r="2081" spans="1:17" ht="15.75" customHeight="1">
      <c r="A2081" s="33" t="s">
        <v>27</v>
      </c>
      <c r="B2081" s="33">
        <v>1128299</v>
      </c>
      <c r="C2081" s="34">
        <v>44523</v>
      </c>
      <c r="D2081" s="33" t="s">
        <v>28</v>
      </c>
      <c r="E2081" s="33" t="s">
        <v>80</v>
      </c>
      <c r="F2081" s="33" t="s">
        <v>81</v>
      </c>
      <c r="G2081" s="33" t="s">
        <v>20</v>
      </c>
      <c r="H2081" s="35">
        <v>0.45000000000000007</v>
      </c>
      <c r="I2081" s="36">
        <v>3500</v>
      </c>
      <c r="J2081" s="37">
        <f t="shared" si="16"/>
        <v>1575.0000000000002</v>
      </c>
      <c r="K2081" s="37">
        <f t="shared" si="17"/>
        <v>551.25</v>
      </c>
      <c r="L2081" s="38">
        <v>0.35</v>
      </c>
      <c r="N2081" s="44"/>
      <c r="O2081" s="42"/>
      <c r="P2081" s="39"/>
      <c r="Q2081" s="41"/>
    </row>
    <row r="2082" spans="1:17" ht="15.75" customHeight="1">
      <c r="A2082" s="33" t="s">
        <v>27</v>
      </c>
      <c r="B2082" s="33">
        <v>1128299</v>
      </c>
      <c r="C2082" s="34">
        <v>44523</v>
      </c>
      <c r="D2082" s="33" t="s">
        <v>28</v>
      </c>
      <c r="E2082" s="33" t="s">
        <v>80</v>
      </c>
      <c r="F2082" s="33" t="s">
        <v>81</v>
      </c>
      <c r="G2082" s="33" t="s">
        <v>21</v>
      </c>
      <c r="H2082" s="35">
        <v>0.55000000000000004</v>
      </c>
      <c r="I2082" s="36">
        <v>3000</v>
      </c>
      <c r="J2082" s="37">
        <f t="shared" si="16"/>
        <v>1650.0000000000002</v>
      </c>
      <c r="K2082" s="37">
        <f t="shared" si="17"/>
        <v>495.00000000000006</v>
      </c>
      <c r="L2082" s="38">
        <v>0.3</v>
      </c>
      <c r="N2082" s="44"/>
      <c r="O2082" s="42"/>
      <c r="P2082" s="39"/>
      <c r="Q2082" s="41"/>
    </row>
    <row r="2083" spans="1:17" ht="15.75" customHeight="1">
      <c r="A2083" s="33" t="s">
        <v>27</v>
      </c>
      <c r="B2083" s="33">
        <v>1128299</v>
      </c>
      <c r="C2083" s="34">
        <v>44523</v>
      </c>
      <c r="D2083" s="33" t="s">
        <v>28</v>
      </c>
      <c r="E2083" s="33" t="s">
        <v>80</v>
      </c>
      <c r="F2083" s="33" t="s">
        <v>81</v>
      </c>
      <c r="G2083" s="33" t="s">
        <v>22</v>
      </c>
      <c r="H2083" s="35">
        <v>0.60000000000000009</v>
      </c>
      <c r="I2083" s="36">
        <v>4250</v>
      </c>
      <c r="J2083" s="37">
        <f t="shared" si="16"/>
        <v>2550.0000000000005</v>
      </c>
      <c r="K2083" s="37">
        <f t="shared" si="17"/>
        <v>637.50000000000011</v>
      </c>
      <c r="L2083" s="38">
        <v>0.25</v>
      </c>
      <c r="N2083" s="44"/>
      <c r="O2083" s="42"/>
      <c r="P2083" s="39"/>
      <c r="Q2083" s="41"/>
    </row>
    <row r="2084" spans="1:17" ht="15.75" customHeight="1">
      <c r="A2084" s="33" t="s">
        <v>27</v>
      </c>
      <c r="B2084" s="33">
        <v>1128299</v>
      </c>
      <c r="C2084" s="34">
        <v>44552</v>
      </c>
      <c r="D2084" s="33" t="s">
        <v>28</v>
      </c>
      <c r="E2084" s="33" t="s">
        <v>80</v>
      </c>
      <c r="F2084" s="33" t="s">
        <v>81</v>
      </c>
      <c r="G2084" s="33" t="s">
        <v>17</v>
      </c>
      <c r="H2084" s="35">
        <v>0.45000000000000007</v>
      </c>
      <c r="I2084" s="36">
        <v>6250</v>
      </c>
      <c r="J2084" s="37">
        <f t="shared" si="16"/>
        <v>2812.5000000000005</v>
      </c>
      <c r="K2084" s="37">
        <f t="shared" si="17"/>
        <v>984.37500000000011</v>
      </c>
      <c r="L2084" s="38">
        <v>0.35</v>
      </c>
      <c r="N2084" s="44"/>
      <c r="O2084" s="42"/>
      <c r="P2084" s="39"/>
      <c r="Q2084" s="41"/>
    </row>
    <row r="2085" spans="1:17" ht="15.75" customHeight="1">
      <c r="A2085" s="33" t="s">
        <v>27</v>
      </c>
      <c r="B2085" s="33">
        <v>1128299</v>
      </c>
      <c r="C2085" s="34">
        <v>44552</v>
      </c>
      <c r="D2085" s="33" t="s">
        <v>28</v>
      </c>
      <c r="E2085" s="33" t="s">
        <v>80</v>
      </c>
      <c r="F2085" s="33" t="s">
        <v>81</v>
      </c>
      <c r="G2085" s="33" t="s">
        <v>18</v>
      </c>
      <c r="H2085" s="35">
        <v>0.50000000000000011</v>
      </c>
      <c r="I2085" s="36">
        <v>6250</v>
      </c>
      <c r="J2085" s="37">
        <f t="shared" si="16"/>
        <v>3125.0000000000009</v>
      </c>
      <c r="K2085" s="37">
        <f t="shared" si="17"/>
        <v>1250.0000000000005</v>
      </c>
      <c r="L2085" s="38">
        <v>0.4</v>
      </c>
      <c r="N2085" s="44"/>
      <c r="O2085" s="42"/>
      <c r="P2085" s="39"/>
      <c r="Q2085" s="41"/>
    </row>
    <row r="2086" spans="1:17" ht="15.75" customHeight="1">
      <c r="A2086" s="33" t="s">
        <v>27</v>
      </c>
      <c r="B2086" s="33">
        <v>1128299</v>
      </c>
      <c r="C2086" s="34">
        <v>44552</v>
      </c>
      <c r="D2086" s="33" t="s">
        <v>28</v>
      </c>
      <c r="E2086" s="33" t="s">
        <v>80</v>
      </c>
      <c r="F2086" s="33" t="s">
        <v>81</v>
      </c>
      <c r="G2086" s="33" t="s">
        <v>19</v>
      </c>
      <c r="H2086" s="35">
        <v>0.45000000000000007</v>
      </c>
      <c r="I2086" s="36">
        <v>4250</v>
      </c>
      <c r="J2086" s="37">
        <f t="shared" si="16"/>
        <v>1912.5000000000002</v>
      </c>
      <c r="K2086" s="37">
        <f t="shared" si="17"/>
        <v>669.375</v>
      </c>
      <c r="L2086" s="38">
        <v>0.35</v>
      </c>
      <c r="N2086" s="44"/>
      <c r="O2086" s="42"/>
      <c r="P2086" s="39"/>
      <c r="Q2086" s="41"/>
    </row>
    <row r="2087" spans="1:17" ht="15.75" customHeight="1">
      <c r="A2087" s="33" t="s">
        <v>27</v>
      </c>
      <c r="B2087" s="33">
        <v>1128299</v>
      </c>
      <c r="C2087" s="34">
        <v>44552</v>
      </c>
      <c r="D2087" s="33" t="s">
        <v>28</v>
      </c>
      <c r="E2087" s="33" t="s">
        <v>80</v>
      </c>
      <c r="F2087" s="33" t="s">
        <v>81</v>
      </c>
      <c r="G2087" s="33" t="s">
        <v>20</v>
      </c>
      <c r="H2087" s="35">
        <v>0.45000000000000007</v>
      </c>
      <c r="I2087" s="36">
        <v>4250</v>
      </c>
      <c r="J2087" s="37">
        <f t="shared" si="16"/>
        <v>1912.5000000000002</v>
      </c>
      <c r="K2087" s="37">
        <f t="shared" si="17"/>
        <v>669.375</v>
      </c>
      <c r="L2087" s="38">
        <v>0.35</v>
      </c>
      <c r="N2087" s="44"/>
      <c r="O2087" s="42"/>
      <c r="P2087" s="39"/>
      <c r="Q2087" s="41"/>
    </row>
    <row r="2088" spans="1:17" ht="15.75" customHeight="1">
      <c r="A2088" s="33" t="s">
        <v>27</v>
      </c>
      <c r="B2088" s="33">
        <v>1128299</v>
      </c>
      <c r="C2088" s="34">
        <v>44552</v>
      </c>
      <c r="D2088" s="33" t="s">
        <v>28</v>
      </c>
      <c r="E2088" s="33" t="s">
        <v>80</v>
      </c>
      <c r="F2088" s="33" t="s">
        <v>81</v>
      </c>
      <c r="G2088" s="33" t="s">
        <v>21</v>
      </c>
      <c r="H2088" s="35">
        <v>0.55000000000000004</v>
      </c>
      <c r="I2088" s="36">
        <v>3500</v>
      </c>
      <c r="J2088" s="37">
        <f t="shared" si="16"/>
        <v>1925.0000000000002</v>
      </c>
      <c r="K2088" s="37">
        <f t="shared" si="17"/>
        <v>577.5</v>
      </c>
      <c r="L2088" s="38">
        <v>0.3</v>
      </c>
      <c r="N2088" s="44"/>
      <c r="O2088" s="42"/>
      <c r="P2088" s="39"/>
      <c r="Q2088" s="41"/>
    </row>
    <row r="2089" spans="1:17" ht="15.75" customHeight="1">
      <c r="A2089" s="33" t="s">
        <v>27</v>
      </c>
      <c r="B2089" s="33">
        <v>1128299</v>
      </c>
      <c r="C2089" s="34">
        <v>44552</v>
      </c>
      <c r="D2089" s="33" t="s">
        <v>28</v>
      </c>
      <c r="E2089" s="33" t="s">
        <v>80</v>
      </c>
      <c r="F2089" s="33" t="s">
        <v>81</v>
      </c>
      <c r="G2089" s="33" t="s">
        <v>22</v>
      </c>
      <c r="H2089" s="35">
        <v>0.60000000000000009</v>
      </c>
      <c r="I2089" s="36">
        <v>4500</v>
      </c>
      <c r="J2089" s="37">
        <f t="shared" si="16"/>
        <v>2700.0000000000005</v>
      </c>
      <c r="K2089" s="37">
        <f t="shared" si="17"/>
        <v>675.00000000000011</v>
      </c>
      <c r="L2089" s="38">
        <v>0.25</v>
      </c>
      <c r="N2089" s="44"/>
      <c r="O2089" s="42"/>
      <c r="P2089" s="39"/>
      <c r="Q2089" s="41"/>
    </row>
    <row r="2090" spans="1:17" ht="15.75" customHeight="1">
      <c r="A2090" s="33" t="s">
        <v>27</v>
      </c>
      <c r="B2090" s="33">
        <v>1128299</v>
      </c>
      <c r="C2090" s="34">
        <v>44222</v>
      </c>
      <c r="D2090" s="33" t="s">
        <v>28</v>
      </c>
      <c r="E2090" s="33" t="s">
        <v>82</v>
      </c>
      <c r="F2090" s="33" t="s">
        <v>83</v>
      </c>
      <c r="G2090" s="33" t="s">
        <v>17</v>
      </c>
      <c r="H2090" s="35">
        <v>0.34999999999999992</v>
      </c>
      <c r="I2090" s="36">
        <v>4750</v>
      </c>
      <c r="J2090" s="37">
        <f t="shared" si="16"/>
        <v>1662.4999999999995</v>
      </c>
      <c r="K2090" s="37">
        <f t="shared" si="17"/>
        <v>581.87499999999977</v>
      </c>
      <c r="L2090" s="38">
        <v>0.35</v>
      </c>
      <c r="N2090" s="44"/>
      <c r="O2090" s="42"/>
      <c r="P2090" s="39"/>
      <c r="Q2090" s="41"/>
    </row>
    <row r="2091" spans="1:17" ht="15.75" customHeight="1">
      <c r="A2091" s="33" t="s">
        <v>27</v>
      </c>
      <c r="B2091" s="33">
        <v>1128299</v>
      </c>
      <c r="C2091" s="34">
        <v>44222</v>
      </c>
      <c r="D2091" s="33" t="s">
        <v>28</v>
      </c>
      <c r="E2091" s="33" t="s">
        <v>82</v>
      </c>
      <c r="F2091" s="33" t="s">
        <v>83</v>
      </c>
      <c r="G2091" s="33" t="s">
        <v>18</v>
      </c>
      <c r="H2091" s="35">
        <v>0.45</v>
      </c>
      <c r="I2091" s="36">
        <v>4750</v>
      </c>
      <c r="J2091" s="37">
        <f t="shared" si="16"/>
        <v>2137.5</v>
      </c>
      <c r="K2091" s="37">
        <f t="shared" si="17"/>
        <v>855</v>
      </c>
      <c r="L2091" s="38">
        <v>0.4</v>
      </c>
      <c r="N2091" s="44"/>
      <c r="O2091" s="42"/>
      <c r="P2091" s="39"/>
      <c r="Q2091" s="41"/>
    </row>
    <row r="2092" spans="1:17" ht="15.75" customHeight="1">
      <c r="A2092" s="33" t="s">
        <v>27</v>
      </c>
      <c r="B2092" s="33">
        <v>1128299</v>
      </c>
      <c r="C2092" s="34">
        <v>44222</v>
      </c>
      <c r="D2092" s="33" t="s">
        <v>28</v>
      </c>
      <c r="E2092" s="33" t="s">
        <v>82</v>
      </c>
      <c r="F2092" s="33" t="s">
        <v>83</v>
      </c>
      <c r="G2092" s="33" t="s">
        <v>19</v>
      </c>
      <c r="H2092" s="35">
        <v>0.45</v>
      </c>
      <c r="I2092" s="36">
        <v>4750</v>
      </c>
      <c r="J2092" s="37">
        <f t="shared" si="16"/>
        <v>2137.5</v>
      </c>
      <c r="K2092" s="37">
        <f t="shared" si="17"/>
        <v>748.125</v>
      </c>
      <c r="L2092" s="38">
        <v>0.35</v>
      </c>
      <c r="N2092" s="44"/>
      <c r="O2092" s="42"/>
      <c r="P2092" s="39"/>
      <c r="Q2092" s="41"/>
    </row>
    <row r="2093" spans="1:17" ht="15.75" customHeight="1">
      <c r="A2093" s="33" t="s">
        <v>27</v>
      </c>
      <c r="B2093" s="33">
        <v>1128299</v>
      </c>
      <c r="C2093" s="34">
        <v>44222</v>
      </c>
      <c r="D2093" s="33" t="s">
        <v>28</v>
      </c>
      <c r="E2093" s="33" t="s">
        <v>82</v>
      </c>
      <c r="F2093" s="33" t="s">
        <v>83</v>
      </c>
      <c r="G2093" s="33" t="s">
        <v>20</v>
      </c>
      <c r="H2093" s="35">
        <v>0.45</v>
      </c>
      <c r="I2093" s="36">
        <v>3250</v>
      </c>
      <c r="J2093" s="37">
        <f t="shared" si="16"/>
        <v>1462.5</v>
      </c>
      <c r="K2093" s="37">
        <f t="shared" si="17"/>
        <v>511.87499999999994</v>
      </c>
      <c r="L2093" s="38">
        <v>0.35</v>
      </c>
      <c r="N2093" s="44"/>
      <c r="O2093" s="42"/>
      <c r="P2093" s="39"/>
      <c r="Q2093" s="41"/>
    </row>
    <row r="2094" spans="1:17" ht="15.75" customHeight="1">
      <c r="A2094" s="33" t="s">
        <v>27</v>
      </c>
      <c r="B2094" s="33">
        <v>1128299</v>
      </c>
      <c r="C2094" s="34">
        <v>44222</v>
      </c>
      <c r="D2094" s="33" t="s">
        <v>28</v>
      </c>
      <c r="E2094" s="33" t="s">
        <v>82</v>
      </c>
      <c r="F2094" s="33" t="s">
        <v>83</v>
      </c>
      <c r="G2094" s="33" t="s">
        <v>21</v>
      </c>
      <c r="H2094" s="35">
        <v>0.50000000000000011</v>
      </c>
      <c r="I2094" s="36">
        <v>2750</v>
      </c>
      <c r="J2094" s="37">
        <f t="shared" si="16"/>
        <v>1375.0000000000002</v>
      </c>
      <c r="K2094" s="37">
        <f t="shared" si="17"/>
        <v>412.50000000000006</v>
      </c>
      <c r="L2094" s="38">
        <v>0.3</v>
      </c>
      <c r="N2094" s="44"/>
      <c r="O2094" s="42"/>
      <c r="P2094" s="39"/>
      <c r="Q2094" s="41"/>
    </row>
    <row r="2095" spans="1:17" ht="15.75" customHeight="1">
      <c r="A2095" s="33" t="s">
        <v>27</v>
      </c>
      <c r="B2095" s="33">
        <v>1128299</v>
      </c>
      <c r="C2095" s="34">
        <v>44222</v>
      </c>
      <c r="D2095" s="33" t="s">
        <v>28</v>
      </c>
      <c r="E2095" s="33" t="s">
        <v>82</v>
      </c>
      <c r="F2095" s="33" t="s">
        <v>83</v>
      </c>
      <c r="G2095" s="33" t="s">
        <v>22</v>
      </c>
      <c r="H2095" s="35">
        <v>0.45</v>
      </c>
      <c r="I2095" s="36">
        <v>4750</v>
      </c>
      <c r="J2095" s="37">
        <f t="shared" si="16"/>
        <v>2137.5</v>
      </c>
      <c r="K2095" s="37">
        <f t="shared" si="17"/>
        <v>534.375</v>
      </c>
      <c r="L2095" s="38">
        <v>0.25</v>
      </c>
      <c r="N2095" s="44"/>
      <c r="O2095" s="42"/>
      <c r="P2095" s="39"/>
      <c r="Q2095" s="41"/>
    </row>
    <row r="2096" spans="1:17" ht="15.75" customHeight="1">
      <c r="A2096" s="33" t="s">
        <v>27</v>
      </c>
      <c r="B2096" s="33">
        <v>1128299</v>
      </c>
      <c r="C2096" s="34">
        <v>44253</v>
      </c>
      <c r="D2096" s="33" t="s">
        <v>28</v>
      </c>
      <c r="E2096" s="33" t="s">
        <v>82</v>
      </c>
      <c r="F2096" s="33" t="s">
        <v>83</v>
      </c>
      <c r="G2096" s="33" t="s">
        <v>17</v>
      </c>
      <c r="H2096" s="35">
        <v>0.34999999999999992</v>
      </c>
      <c r="I2096" s="36">
        <v>5250</v>
      </c>
      <c r="J2096" s="37">
        <f t="shared" si="16"/>
        <v>1837.4999999999995</v>
      </c>
      <c r="K2096" s="37">
        <f t="shared" si="17"/>
        <v>643.12499999999977</v>
      </c>
      <c r="L2096" s="38">
        <v>0.35</v>
      </c>
      <c r="N2096" s="44"/>
      <c r="O2096" s="42"/>
      <c r="P2096" s="39"/>
      <c r="Q2096" s="41"/>
    </row>
    <row r="2097" spans="1:17" ht="15.75" customHeight="1">
      <c r="A2097" s="33" t="s">
        <v>27</v>
      </c>
      <c r="B2097" s="33">
        <v>1128299</v>
      </c>
      <c r="C2097" s="34">
        <v>44253</v>
      </c>
      <c r="D2097" s="33" t="s">
        <v>28</v>
      </c>
      <c r="E2097" s="33" t="s">
        <v>82</v>
      </c>
      <c r="F2097" s="33" t="s">
        <v>83</v>
      </c>
      <c r="G2097" s="33" t="s">
        <v>18</v>
      </c>
      <c r="H2097" s="35">
        <v>0.45</v>
      </c>
      <c r="I2097" s="36">
        <v>4250</v>
      </c>
      <c r="J2097" s="37">
        <f t="shared" si="16"/>
        <v>1912.5</v>
      </c>
      <c r="K2097" s="37">
        <f t="shared" si="17"/>
        <v>765</v>
      </c>
      <c r="L2097" s="38">
        <v>0.4</v>
      </c>
      <c r="N2097" s="44"/>
      <c r="O2097" s="42"/>
      <c r="P2097" s="39"/>
      <c r="Q2097" s="41"/>
    </row>
    <row r="2098" spans="1:17" ht="15.75" customHeight="1">
      <c r="A2098" s="33" t="s">
        <v>27</v>
      </c>
      <c r="B2098" s="33">
        <v>1128299</v>
      </c>
      <c r="C2098" s="34">
        <v>44253</v>
      </c>
      <c r="D2098" s="33" t="s">
        <v>28</v>
      </c>
      <c r="E2098" s="33" t="s">
        <v>82</v>
      </c>
      <c r="F2098" s="33" t="s">
        <v>83</v>
      </c>
      <c r="G2098" s="33" t="s">
        <v>19</v>
      </c>
      <c r="H2098" s="35">
        <v>0.45</v>
      </c>
      <c r="I2098" s="36">
        <v>4250</v>
      </c>
      <c r="J2098" s="37">
        <f t="shared" si="16"/>
        <v>1912.5</v>
      </c>
      <c r="K2098" s="37">
        <f t="shared" si="17"/>
        <v>669.375</v>
      </c>
      <c r="L2098" s="38">
        <v>0.35</v>
      </c>
      <c r="N2098" s="44"/>
      <c r="O2098" s="42"/>
      <c r="P2098" s="39"/>
      <c r="Q2098" s="41"/>
    </row>
    <row r="2099" spans="1:17" ht="15.75" customHeight="1">
      <c r="A2099" s="33" t="s">
        <v>27</v>
      </c>
      <c r="B2099" s="33">
        <v>1128299</v>
      </c>
      <c r="C2099" s="34">
        <v>44253</v>
      </c>
      <c r="D2099" s="33" t="s">
        <v>28</v>
      </c>
      <c r="E2099" s="33" t="s">
        <v>82</v>
      </c>
      <c r="F2099" s="33" t="s">
        <v>83</v>
      </c>
      <c r="G2099" s="33" t="s">
        <v>20</v>
      </c>
      <c r="H2099" s="35">
        <v>0.45</v>
      </c>
      <c r="I2099" s="36">
        <v>2750</v>
      </c>
      <c r="J2099" s="37">
        <f t="shared" si="16"/>
        <v>1237.5</v>
      </c>
      <c r="K2099" s="37">
        <f t="shared" si="17"/>
        <v>433.125</v>
      </c>
      <c r="L2099" s="38">
        <v>0.35</v>
      </c>
      <c r="N2099" s="44"/>
      <c r="O2099" s="42"/>
      <c r="P2099" s="39"/>
      <c r="Q2099" s="41"/>
    </row>
    <row r="2100" spans="1:17" ht="15.75" customHeight="1">
      <c r="A2100" s="33" t="s">
        <v>27</v>
      </c>
      <c r="B2100" s="33">
        <v>1128299</v>
      </c>
      <c r="C2100" s="34">
        <v>44253</v>
      </c>
      <c r="D2100" s="33" t="s">
        <v>28</v>
      </c>
      <c r="E2100" s="33" t="s">
        <v>82</v>
      </c>
      <c r="F2100" s="33" t="s">
        <v>83</v>
      </c>
      <c r="G2100" s="33" t="s">
        <v>21</v>
      </c>
      <c r="H2100" s="35">
        <v>0.50000000000000011</v>
      </c>
      <c r="I2100" s="36">
        <v>2000</v>
      </c>
      <c r="J2100" s="37">
        <f t="shared" si="16"/>
        <v>1000.0000000000002</v>
      </c>
      <c r="K2100" s="37">
        <f t="shared" si="17"/>
        <v>300.00000000000006</v>
      </c>
      <c r="L2100" s="38">
        <v>0.3</v>
      </c>
      <c r="N2100" s="44"/>
      <c r="O2100" s="42"/>
      <c r="P2100" s="39"/>
      <c r="Q2100" s="41"/>
    </row>
    <row r="2101" spans="1:17" ht="15.75" customHeight="1">
      <c r="A2101" s="33" t="s">
        <v>27</v>
      </c>
      <c r="B2101" s="33">
        <v>1128299</v>
      </c>
      <c r="C2101" s="34">
        <v>44253</v>
      </c>
      <c r="D2101" s="33" t="s">
        <v>28</v>
      </c>
      <c r="E2101" s="33" t="s">
        <v>82</v>
      </c>
      <c r="F2101" s="33" t="s">
        <v>83</v>
      </c>
      <c r="G2101" s="33" t="s">
        <v>22</v>
      </c>
      <c r="H2101" s="35">
        <v>0.45</v>
      </c>
      <c r="I2101" s="36">
        <v>4000</v>
      </c>
      <c r="J2101" s="37">
        <f t="shared" si="16"/>
        <v>1800</v>
      </c>
      <c r="K2101" s="37">
        <f t="shared" si="17"/>
        <v>450</v>
      </c>
      <c r="L2101" s="38">
        <v>0.25</v>
      </c>
      <c r="N2101" s="44"/>
      <c r="O2101" s="42"/>
      <c r="P2101" s="39"/>
      <c r="Q2101" s="41"/>
    </row>
    <row r="2102" spans="1:17" ht="15.75" customHeight="1">
      <c r="A2102" s="33" t="s">
        <v>27</v>
      </c>
      <c r="B2102" s="33">
        <v>1128299</v>
      </c>
      <c r="C2102" s="34">
        <v>44280</v>
      </c>
      <c r="D2102" s="33" t="s">
        <v>28</v>
      </c>
      <c r="E2102" s="33" t="s">
        <v>82</v>
      </c>
      <c r="F2102" s="33" t="s">
        <v>83</v>
      </c>
      <c r="G2102" s="33" t="s">
        <v>17</v>
      </c>
      <c r="H2102" s="35">
        <v>0.45</v>
      </c>
      <c r="I2102" s="36">
        <v>5500</v>
      </c>
      <c r="J2102" s="37">
        <f t="shared" si="16"/>
        <v>2475</v>
      </c>
      <c r="K2102" s="37">
        <f t="shared" si="17"/>
        <v>866.25</v>
      </c>
      <c r="L2102" s="38">
        <v>0.35</v>
      </c>
      <c r="N2102" s="44"/>
      <c r="O2102" s="42"/>
      <c r="P2102" s="39"/>
      <c r="Q2102" s="41"/>
    </row>
    <row r="2103" spans="1:17" ht="15.75" customHeight="1">
      <c r="A2103" s="33" t="s">
        <v>27</v>
      </c>
      <c r="B2103" s="33">
        <v>1128299</v>
      </c>
      <c r="C2103" s="34">
        <v>44280</v>
      </c>
      <c r="D2103" s="33" t="s">
        <v>28</v>
      </c>
      <c r="E2103" s="33" t="s">
        <v>82</v>
      </c>
      <c r="F2103" s="33" t="s">
        <v>83</v>
      </c>
      <c r="G2103" s="33" t="s">
        <v>18</v>
      </c>
      <c r="H2103" s="35">
        <v>0.55000000000000004</v>
      </c>
      <c r="I2103" s="36">
        <v>4000</v>
      </c>
      <c r="J2103" s="37">
        <f t="shared" si="16"/>
        <v>2200</v>
      </c>
      <c r="K2103" s="37">
        <f t="shared" si="17"/>
        <v>880</v>
      </c>
      <c r="L2103" s="38">
        <v>0.4</v>
      </c>
      <c r="N2103" s="44"/>
      <c r="O2103" s="42"/>
      <c r="P2103" s="39"/>
      <c r="Q2103" s="41"/>
    </row>
    <row r="2104" spans="1:17" ht="15.75" customHeight="1">
      <c r="A2104" s="33" t="s">
        <v>27</v>
      </c>
      <c r="B2104" s="33">
        <v>1128299</v>
      </c>
      <c r="C2104" s="34">
        <v>44280</v>
      </c>
      <c r="D2104" s="33" t="s">
        <v>28</v>
      </c>
      <c r="E2104" s="33" t="s">
        <v>82</v>
      </c>
      <c r="F2104" s="33" t="s">
        <v>83</v>
      </c>
      <c r="G2104" s="33" t="s">
        <v>19</v>
      </c>
      <c r="H2104" s="35">
        <v>0.55000000000000004</v>
      </c>
      <c r="I2104" s="36">
        <v>4000</v>
      </c>
      <c r="J2104" s="37">
        <f t="shared" si="16"/>
        <v>2200</v>
      </c>
      <c r="K2104" s="37">
        <f t="shared" si="17"/>
        <v>770</v>
      </c>
      <c r="L2104" s="38">
        <v>0.35</v>
      </c>
      <c r="N2104" s="44"/>
      <c r="O2104" s="42"/>
      <c r="P2104" s="39"/>
      <c r="Q2104" s="41"/>
    </row>
    <row r="2105" spans="1:17" ht="15.75" customHeight="1">
      <c r="A2105" s="33" t="s">
        <v>27</v>
      </c>
      <c r="B2105" s="33">
        <v>1128299</v>
      </c>
      <c r="C2105" s="34">
        <v>44280</v>
      </c>
      <c r="D2105" s="33" t="s">
        <v>28</v>
      </c>
      <c r="E2105" s="33" t="s">
        <v>82</v>
      </c>
      <c r="F2105" s="33" t="s">
        <v>83</v>
      </c>
      <c r="G2105" s="33" t="s">
        <v>20</v>
      </c>
      <c r="H2105" s="35">
        <v>0.55000000000000004</v>
      </c>
      <c r="I2105" s="36">
        <v>2750</v>
      </c>
      <c r="J2105" s="37">
        <f t="shared" si="16"/>
        <v>1512.5000000000002</v>
      </c>
      <c r="K2105" s="37">
        <f t="shared" si="17"/>
        <v>529.375</v>
      </c>
      <c r="L2105" s="38">
        <v>0.35</v>
      </c>
      <c r="N2105" s="44"/>
      <c r="O2105" s="42"/>
      <c r="P2105" s="39"/>
      <c r="Q2105" s="41"/>
    </row>
    <row r="2106" spans="1:17" ht="15.75" customHeight="1">
      <c r="A2106" s="33" t="s">
        <v>27</v>
      </c>
      <c r="B2106" s="33">
        <v>1128299</v>
      </c>
      <c r="C2106" s="34">
        <v>44280</v>
      </c>
      <c r="D2106" s="33" t="s">
        <v>28</v>
      </c>
      <c r="E2106" s="33" t="s">
        <v>82</v>
      </c>
      <c r="F2106" s="33" t="s">
        <v>83</v>
      </c>
      <c r="G2106" s="33" t="s">
        <v>21</v>
      </c>
      <c r="H2106" s="35">
        <v>0.60000000000000009</v>
      </c>
      <c r="I2106" s="36">
        <v>1750</v>
      </c>
      <c r="J2106" s="37">
        <f t="shared" si="16"/>
        <v>1050.0000000000002</v>
      </c>
      <c r="K2106" s="37">
        <f t="shared" si="17"/>
        <v>315.00000000000006</v>
      </c>
      <c r="L2106" s="38">
        <v>0.3</v>
      </c>
      <c r="N2106" s="44"/>
      <c r="O2106" s="42"/>
      <c r="P2106" s="39"/>
      <c r="Q2106" s="41"/>
    </row>
    <row r="2107" spans="1:17" ht="15.75" customHeight="1">
      <c r="A2107" s="33" t="s">
        <v>27</v>
      </c>
      <c r="B2107" s="33">
        <v>1128299</v>
      </c>
      <c r="C2107" s="34">
        <v>44280</v>
      </c>
      <c r="D2107" s="33" t="s">
        <v>28</v>
      </c>
      <c r="E2107" s="33" t="s">
        <v>82</v>
      </c>
      <c r="F2107" s="33" t="s">
        <v>83</v>
      </c>
      <c r="G2107" s="33" t="s">
        <v>22</v>
      </c>
      <c r="H2107" s="35">
        <v>0.55000000000000004</v>
      </c>
      <c r="I2107" s="36">
        <v>3750</v>
      </c>
      <c r="J2107" s="37">
        <f t="shared" si="16"/>
        <v>2062.5</v>
      </c>
      <c r="K2107" s="37">
        <f t="shared" si="17"/>
        <v>515.625</v>
      </c>
      <c r="L2107" s="38">
        <v>0.25</v>
      </c>
      <c r="N2107" s="44"/>
      <c r="O2107" s="42"/>
      <c r="P2107" s="39"/>
      <c r="Q2107" s="41"/>
    </row>
    <row r="2108" spans="1:17" ht="15.75" customHeight="1">
      <c r="A2108" s="33" t="s">
        <v>27</v>
      </c>
      <c r="B2108" s="33">
        <v>1128299</v>
      </c>
      <c r="C2108" s="34">
        <v>44312</v>
      </c>
      <c r="D2108" s="33" t="s">
        <v>28</v>
      </c>
      <c r="E2108" s="33" t="s">
        <v>82</v>
      </c>
      <c r="F2108" s="33" t="s">
        <v>83</v>
      </c>
      <c r="G2108" s="33" t="s">
        <v>17</v>
      </c>
      <c r="H2108" s="35">
        <v>0.55000000000000004</v>
      </c>
      <c r="I2108" s="36">
        <v>5500</v>
      </c>
      <c r="J2108" s="37">
        <f t="shared" si="16"/>
        <v>3025.0000000000005</v>
      </c>
      <c r="K2108" s="37">
        <f t="shared" si="17"/>
        <v>1058.75</v>
      </c>
      <c r="L2108" s="38">
        <v>0.35</v>
      </c>
      <c r="N2108" s="44"/>
      <c r="O2108" s="42"/>
      <c r="P2108" s="39"/>
      <c r="Q2108" s="41"/>
    </row>
    <row r="2109" spans="1:17" ht="15.75" customHeight="1">
      <c r="A2109" s="33" t="s">
        <v>27</v>
      </c>
      <c r="B2109" s="33">
        <v>1128299</v>
      </c>
      <c r="C2109" s="34">
        <v>44312</v>
      </c>
      <c r="D2109" s="33" t="s">
        <v>28</v>
      </c>
      <c r="E2109" s="33" t="s">
        <v>82</v>
      </c>
      <c r="F2109" s="33" t="s">
        <v>83</v>
      </c>
      <c r="G2109" s="33" t="s">
        <v>18</v>
      </c>
      <c r="H2109" s="35">
        <v>0.60000000000000009</v>
      </c>
      <c r="I2109" s="36">
        <v>3500</v>
      </c>
      <c r="J2109" s="37">
        <f t="shared" si="16"/>
        <v>2100.0000000000005</v>
      </c>
      <c r="K2109" s="37">
        <f t="shared" si="17"/>
        <v>840.00000000000023</v>
      </c>
      <c r="L2109" s="38">
        <v>0.4</v>
      </c>
      <c r="N2109" s="44"/>
      <c r="O2109" s="42"/>
      <c r="P2109" s="39"/>
      <c r="Q2109" s="41"/>
    </row>
    <row r="2110" spans="1:17" ht="15.75" customHeight="1">
      <c r="A2110" s="33" t="s">
        <v>27</v>
      </c>
      <c r="B2110" s="33">
        <v>1128299</v>
      </c>
      <c r="C2110" s="34">
        <v>44312</v>
      </c>
      <c r="D2110" s="33" t="s">
        <v>28</v>
      </c>
      <c r="E2110" s="33" t="s">
        <v>82</v>
      </c>
      <c r="F2110" s="33" t="s">
        <v>83</v>
      </c>
      <c r="G2110" s="33" t="s">
        <v>19</v>
      </c>
      <c r="H2110" s="35">
        <v>0.60000000000000009</v>
      </c>
      <c r="I2110" s="36">
        <v>4000</v>
      </c>
      <c r="J2110" s="37">
        <f t="shared" si="16"/>
        <v>2400.0000000000005</v>
      </c>
      <c r="K2110" s="37">
        <f t="shared" si="17"/>
        <v>840.00000000000011</v>
      </c>
      <c r="L2110" s="38">
        <v>0.35</v>
      </c>
      <c r="N2110" s="44"/>
      <c r="O2110" s="42"/>
      <c r="P2110" s="39"/>
      <c r="Q2110" s="41"/>
    </row>
    <row r="2111" spans="1:17" ht="15.75" customHeight="1">
      <c r="A2111" s="33" t="s">
        <v>27</v>
      </c>
      <c r="B2111" s="33">
        <v>1128299</v>
      </c>
      <c r="C2111" s="34">
        <v>44312</v>
      </c>
      <c r="D2111" s="33" t="s">
        <v>28</v>
      </c>
      <c r="E2111" s="33" t="s">
        <v>82</v>
      </c>
      <c r="F2111" s="33" t="s">
        <v>83</v>
      </c>
      <c r="G2111" s="33" t="s">
        <v>20</v>
      </c>
      <c r="H2111" s="35">
        <v>0.55000000000000004</v>
      </c>
      <c r="I2111" s="36">
        <v>3000</v>
      </c>
      <c r="J2111" s="37">
        <f t="shared" si="16"/>
        <v>1650.0000000000002</v>
      </c>
      <c r="K2111" s="37">
        <f t="shared" si="17"/>
        <v>577.5</v>
      </c>
      <c r="L2111" s="38">
        <v>0.35</v>
      </c>
      <c r="N2111" s="44"/>
      <c r="O2111" s="42"/>
      <c r="P2111" s="39"/>
      <c r="Q2111" s="41"/>
    </row>
    <row r="2112" spans="1:17" ht="15.75" customHeight="1">
      <c r="A2112" s="33" t="s">
        <v>27</v>
      </c>
      <c r="B2112" s="33">
        <v>1128299</v>
      </c>
      <c r="C2112" s="34">
        <v>44312</v>
      </c>
      <c r="D2112" s="33" t="s">
        <v>28</v>
      </c>
      <c r="E2112" s="33" t="s">
        <v>82</v>
      </c>
      <c r="F2112" s="33" t="s">
        <v>83</v>
      </c>
      <c r="G2112" s="33" t="s">
        <v>21</v>
      </c>
      <c r="H2112" s="35">
        <v>0.60000000000000009</v>
      </c>
      <c r="I2112" s="36">
        <v>2000</v>
      </c>
      <c r="J2112" s="37">
        <f t="shared" si="16"/>
        <v>1200.0000000000002</v>
      </c>
      <c r="K2112" s="37">
        <f t="shared" si="17"/>
        <v>360.00000000000006</v>
      </c>
      <c r="L2112" s="38">
        <v>0.3</v>
      </c>
      <c r="N2112" s="44"/>
      <c r="O2112" s="42"/>
      <c r="P2112" s="39"/>
      <c r="Q2112" s="41"/>
    </row>
    <row r="2113" spans="1:17" ht="15.75" customHeight="1">
      <c r="A2113" s="33" t="s">
        <v>27</v>
      </c>
      <c r="B2113" s="33">
        <v>1128299</v>
      </c>
      <c r="C2113" s="34">
        <v>44312</v>
      </c>
      <c r="D2113" s="33" t="s">
        <v>28</v>
      </c>
      <c r="E2113" s="33" t="s">
        <v>82</v>
      </c>
      <c r="F2113" s="33" t="s">
        <v>83</v>
      </c>
      <c r="G2113" s="33" t="s">
        <v>22</v>
      </c>
      <c r="H2113" s="35">
        <v>0.75000000000000011</v>
      </c>
      <c r="I2113" s="36">
        <v>3750</v>
      </c>
      <c r="J2113" s="37">
        <f t="shared" si="16"/>
        <v>2812.5000000000005</v>
      </c>
      <c r="K2113" s="37">
        <f t="shared" si="17"/>
        <v>703.12500000000011</v>
      </c>
      <c r="L2113" s="38">
        <v>0.25</v>
      </c>
      <c r="N2113" s="44"/>
      <c r="O2113" s="42"/>
      <c r="P2113" s="39"/>
      <c r="Q2113" s="41"/>
    </row>
    <row r="2114" spans="1:17" ht="15.75" customHeight="1">
      <c r="A2114" s="33" t="s">
        <v>27</v>
      </c>
      <c r="B2114" s="33">
        <v>1128299</v>
      </c>
      <c r="C2114" s="34">
        <v>44343</v>
      </c>
      <c r="D2114" s="33" t="s">
        <v>28</v>
      </c>
      <c r="E2114" s="33" t="s">
        <v>82</v>
      </c>
      <c r="F2114" s="33" t="s">
        <v>83</v>
      </c>
      <c r="G2114" s="33" t="s">
        <v>17</v>
      </c>
      <c r="H2114" s="35">
        <v>0.55000000000000004</v>
      </c>
      <c r="I2114" s="36">
        <v>5750</v>
      </c>
      <c r="J2114" s="37">
        <f t="shared" si="16"/>
        <v>3162.5000000000005</v>
      </c>
      <c r="K2114" s="37">
        <f t="shared" si="17"/>
        <v>1106.875</v>
      </c>
      <c r="L2114" s="38">
        <v>0.35</v>
      </c>
      <c r="N2114" s="44"/>
      <c r="O2114" s="42"/>
      <c r="P2114" s="39"/>
      <c r="Q2114" s="41"/>
    </row>
    <row r="2115" spans="1:17" ht="15.75" customHeight="1">
      <c r="A2115" s="33" t="s">
        <v>27</v>
      </c>
      <c r="B2115" s="33">
        <v>1128299</v>
      </c>
      <c r="C2115" s="34">
        <v>44343</v>
      </c>
      <c r="D2115" s="33" t="s">
        <v>28</v>
      </c>
      <c r="E2115" s="33" t="s">
        <v>82</v>
      </c>
      <c r="F2115" s="33" t="s">
        <v>83</v>
      </c>
      <c r="G2115" s="33" t="s">
        <v>18</v>
      </c>
      <c r="H2115" s="35">
        <v>0.60000000000000009</v>
      </c>
      <c r="I2115" s="36">
        <v>4250</v>
      </c>
      <c r="J2115" s="37">
        <f t="shared" si="16"/>
        <v>2550.0000000000005</v>
      </c>
      <c r="K2115" s="37">
        <f t="shared" si="17"/>
        <v>1020.0000000000002</v>
      </c>
      <c r="L2115" s="38">
        <v>0.4</v>
      </c>
      <c r="N2115" s="44"/>
      <c r="O2115" s="42"/>
      <c r="P2115" s="39"/>
      <c r="Q2115" s="41"/>
    </row>
    <row r="2116" spans="1:17" ht="15.75" customHeight="1">
      <c r="A2116" s="33" t="s">
        <v>27</v>
      </c>
      <c r="B2116" s="33">
        <v>1128299</v>
      </c>
      <c r="C2116" s="34">
        <v>44343</v>
      </c>
      <c r="D2116" s="33" t="s">
        <v>28</v>
      </c>
      <c r="E2116" s="33" t="s">
        <v>82</v>
      </c>
      <c r="F2116" s="33" t="s">
        <v>83</v>
      </c>
      <c r="G2116" s="33" t="s">
        <v>19</v>
      </c>
      <c r="H2116" s="35">
        <v>0.60000000000000009</v>
      </c>
      <c r="I2116" s="36">
        <v>4500</v>
      </c>
      <c r="J2116" s="37">
        <f t="shared" si="16"/>
        <v>2700.0000000000005</v>
      </c>
      <c r="K2116" s="37">
        <f t="shared" si="17"/>
        <v>945.00000000000011</v>
      </c>
      <c r="L2116" s="38">
        <v>0.35</v>
      </c>
      <c r="N2116" s="44"/>
      <c r="O2116" s="42"/>
      <c r="P2116" s="39"/>
      <c r="Q2116" s="41"/>
    </row>
    <row r="2117" spans="1:17" ht="15.75" customHeight="1">
      <c r="A2117" s="33" t="s">
        <v>27</v>
      </c>
      <c r="B2117" s="33">
        <v>1128299</v>
      </c>
      <c r="C2117" s="34">
        <v>44343</v>
      </c>
      <c r="D2117" s="33" t="s">
        <v>28</v>
      </c>
      <c r="E2117" s="33" t="s">
        <v>82</v>
      </c>
      <c r="F2117" s="33" t="s">
        <v>83</v>
      </c>
      <c r="G2117" s="33" t="s">
        <v>20</v>
      </c>
      <c r="H2117" s="35">
        <v>0.55000000000000004</v>
      </c>
      <c r="I2117" s="36">
        <v>3500</v>
      </c>
      <c r="J2117" s="37">
        <f t="shared" si="16"/>
        <v>1925.0000000000002</v>
      </c>
      <c r="K2117" s="37">
        <f t="shared" si="17"/>
        <v>673.75</v>
      </c>
      <c r="L2117" s="38">
        <v>0.35</v>
      </c>
      <c r="N2117" s="44"/>
      <c r="O2117" s="42"/>
      <c r="P2117" s="39"/>
      <c r="Q2117" s="41"/>
    </row>
    <row r="2118" spans="1:17" ht="15.75" customHeight="1">
      <c r="A2118" s="33" t="s">
        <v>27</v>
      </c>
      <c r="B2118" s="33">
        <v>1128299</v>
      </c>
      <c r="C2118" s="34">
        <v>44343</v>
      </c>
      <c r="D2118" s="33" t="s">
        <v>28</v>
      </c>
      <c r="E2118" s="33" t="s">
        <v>82</v>
      </c>
      <c r="F2118" s="33" t="s">
        <v>83</v>
      </c>
      <c r="G2118" s="33" t="s">
        <v>21</v>
      </c>
      <c r="H2118" s="35">
        <v>0.60000000000000009</v>
      </c>
      <c r="I2118" s="36">
        <v>2500</v>
      </c>
      <c r="J2118" s="37">
        <f t="shared" si="16"/>
        <v>1500.0000000000002</v>
      </c>
      <c r="K2118" s="37">
        <f t="shared" si="17"/>
        <v>450.00000000000006</v>
      </c>
      <c r="L2118" s="38">
        <v>0.3</v>
      </c>
      <c r="N2118" s="44"/>
      <c r="O2118" s="42"/>
      <c r="P2118" s="39"/>
      <c r="Q2118" s="41"/>
    </row>
    <row r="2119" spans="1:17" ht="15.75" customHeight="1">
      <c r="A2119" s="33" t="s">
        <v>27</v>
      </c>
      <c r="B2119" s="33">
        <v>1128299</v>
      </c>
      <c r="C2119" s="34">
        <v>44343</v>
      </c>
      <c r="D2119" s="33" t="s">
        <v>28</v>
      </c>
      <c r="E2119" s="33" t="s">
        <v>82</v>
      </c>
      <c r="F2119" s="33" t="s">
        <v>83</v>
      </c>
      <c r="G2119" s="33" t="s">
        <v>22</v>
      </c>
      <c r="H2119" s="35">
        <v>0.75000000000000011</v>
      </c>
      <c r="I2119" s="36">
        <v>4250</v>
      </c>
      <c r="J2119" s="37">
        <f t="shared" si="16"/>
        <v>3187.5000000000005</v>
      </c>
      <c r="K2119" s="37">
        <f t="shared" si="17"/>
        <v>796.87500000000011</v>
      </c>
      <c r="L2119" s="38">
        <v>0.25</v>
      </c>
      <c r="N2119" s="44"/>
      <c r="O2119" s="42"/>
      <c r="P2119" s="39"/>
      <c r="Q2119" s="41"/>
    </row>
    <row r="2120" spans="1:17" ht="15.75" customHeight="1">
      <c r="A2120" s="33" t="s">
        <v>27</v>
      </c>
      <c r="B2120" s="33">
        <v>1128299</v>
      </c>
      <c r="C2120" s="34">
        <v>44373</v>
      </c>
      <c r="D2120" s="33" t="s">
        <v>28</v>
      </c>
      <c r="E2120" s="33" t="s">
        <v>82</v>
      </c>
      <c r="F2120" s="33" t="s">
        <v>83</v>
      </c>
      <c r="G2120" s="33" t="s">
        <v>17</v>
      </c>
      <c r="H2120" s="35">
        <v>0.55000000000000004</v>
      </c>
      <c r="I2120" s="36">
        <v>7000</v>
      </c>
      <c r="J2120" s="37">
        <f t="shared" si="16"/>
        <v>3850.0000000000005</v>
      </c>
      <c r="K2120" s="37">
        <f t="shared" si="17"/>
        <v>1347.5</v>
      </c>
      <c r="L2120" s="38">
        <v>0.35</v>
      </c>
      <c r="N2120" s="44"/>
      <c r="O2120" s="42"/>
      <c r="P2120" s="39"/>
      <c r="Q2120" s="41"/>
    </row>
    <row r="2121" spans="1:17" ht="15.75" customHeight="1">
      <c r="A2121" s="33" t="s">
        <v>27</v>
      </c>
      <c r="B2121" s="33">
        <v>1128299</v>
      </c>
      <c r="C2121" s="34">
        <v>44373</v>
      </c>
      <c r="D2121" s="33" t="s">
        <v>28</v>
      </c>
      <c r="E2121" s="33" t="s">
        <v>82</v>
      </c>
      <c r="F2121" s="33" t="s">
        <v>83</v>
      </c>
      <c r="G2121" s="33" t="s">
        <v>18</v>
      </c>
      <c r="H2121" s="35">
        <v>0.60000000000000009</v>
      </c>
      <c r="I2121" s="36">
        <v>5500</v>
      </c>
      <c r="J2121" s="37">
        <f t="shared" si="16"/>
        <v>3300.0000000000005</v>
      </c>
      <c r="K2121" s="37">
        <f t="shared" si="17"/>
        <v>1320.0000000000002</v>
      </c>
      <c r="L2121" s="38">
        <v>0.4</v>
      </c>
      <c r="N2121" s="44"/>
      <c r="O2121" s="42"/>
      <c r="P2121" s="39"/>
      <c r="Q2121" s="41"/>
    </row>
    <row r="2122" spans="1:17" ht="15.75" customHeight="1">
      <c r="A2122" s="33" t="s">
        <v>27</v>
      </c>
      <c r="B2122" s="33">
        <v>1128299</v>
      </c>
      <c r="C2122" s="34">
        <v>44373</v>
      </c>
      <c r="D2122" s="33" t="s">
        <v>28</v>
      </c>
      <c r="E2122" s="33" t="s">
        <v>82</v>
      </c>
      <c r="F2122" s="33" t="s">
        <v>83</v>
      </c>
      <c r="G2122" s="33" t="s">
        <v>19</v>
      </c>
      <c r="H2122" s="35">
        <v>0.60000000000000009</v>
      </c>
      <c r="I2122" s="36">
        <v>5500</v>
      </c>
      <c r="J2122" s="37">
        <f t="shared" si="16"/>
        <v>3300.0000000000005</v>
      </c>
      <c r="K2122" s="37">
        <f t="shared" si="17"/>
        <v>1155</v>
      </c>
      <c r="L2122" s="38">
        <v>0.35</v>
      </c>
      <c r="N2122" s="44"/>
      <c r="O2122" s="42"/>
      <c r="P2122" s="39"/>
      <c r="Q2122" s="41"/>
    </row>
    <row r="2123" spans="1:17" ht="15.75" customHeight="1">
      <c r="A2123" s="33" t="s">
        <v>27</v>
      </c>
      <c r="B2123" s="33">
        <v>1128299</v>
      </c>
      <c r="C2123" s="34">
        <v>44373</v>
      </c>
      <c r="D2123" s="33" t="s">
        <v>28</v>
      </c>
      <c r="E2123" s="33" t="s">
        <v>82</v>
      </c>
      <c r="F2123" s="33" t="s">
        <v>83</v>
      </c>
      <c r="G2123" s="33" t="s">
        <v>20</v>
      </c>
      <c r="H2123" s="35">
        <v>0.55000000000000004</v>
      </c>
      <c r="I2123" s="36">
        <v>4250</v>
      </c>
      <c r="J2123" s="37">
        <f t="shared" si="16"/>
        <v>2337.5</v>
      </c>
      <c r="K2123" s="37">
        <f t="shared" si="17"/>
        <v>818.125</v>
      </c>
      <c r="L2123" s="38">
        <v>0.35</v>
      </c>
      <c r="N2123" s="44"/>
      <c r="O2123" s="42"/>
      <c r="P2123" s="39"/>
      <c r="Q2123" s="41"/>
    </row>
    <row r="2124" spans="1:17" ht="15.75" customHeight="1">
      <c r="A2124" s="33" t="s">
        <v>27</v>
      </c>
      <c r="B2124" s="33">
        <v>1128299</v>
      </c>
      <c r="C2124" s="34">
        <v>44373</v>
      </c>
      <c r="D2124" s="33" t="s">
        <v>28</v>
      </c>
      <c r="E2124" s="33" t="s">
        <v>82</v>
      </c>
      <c r="F2124" s="33" t="s">
        <v>83</v>
      </c>
      <c r="G2124" s="33" t="s">
        <v>21</v>
      </c>
      <c r="H2124" s="35">
        <v>0.60000000000000009</v>
      </c>
      <c r="I2124" s="36">
        <v>3000</v>
      </c>
      <c r="J2124" s="37">
        <f t="shared" si="16"/>
        <v>1800.0000000000002</v>
      </c>
      <c r="K2124" s="37">
        <f t="shared" si="17"/>
        <v>540</v>
      </c>
      <c r="L2124" s="38">
        <v>0.3</v>
      </c>
      <c r="N2124" s="44"/>
      <c r="O2124" s="42"/>
      <c r="P2124" s="39"/>
      <c r="Q2124" s="41"/>
    </row>
    <row r="2125" spans="1:17" ht="15.75" customHeight="1">
      <c r="A2125" s="33" t="s">
        <v>27</v>
      </c>
      <c r="B2125" s="33">
        <v>1128299</v>
      </c>
      <c r="C2125" s="34">
        <v>44373</v>
      </c>
      <c r="D2125" s="33" t="s">
        <v>28</v>
      </c>
      <c r="E2125" s="33" t="s">
        <v>82</v>
      </c>
      <c r="F2125" s="33" t="s">
        <v>83</v>
      </c>
      <c r="G2125" s="33" t="s">
        <v>22</v>
      </c>
      <c r="H2125" s="35">
        <v>0.75000000000000011</v>
      </c>
      <c r="I2125" s="36">
        <v>6000</v>
      </c>
      <c r="J2125" s="37">
        <f t="shared" si="16"/>
        <v>4500.0000000000009</v>
      </c>
      <c r="K2125" s="37">
        <f t="shared" si="17"/>
        <v>1125.0000000000002</v>
      </c>
      <c r="L2125" s="38">
        <v>0.25</v>
      </c>
      <c r="N2125" s="44"/>
      <c r="O2125" s="42"/>
      <c r="P2125" s="39"/>
      <c r="Q2125" s="41"/>
    </row>
    <row r="2126" spans="1:17" ht="15.75" customHeight="1">
      <c r="A2126" s="33" t="s">
        <v>27</v>
      </c>
      <c r="B2126" s="33">
        <v>1128299</v>
      </c>
      <c r="C2126" s="34">
        <v>44402</v>
      </c>
      <c r="D2126" s="33" t="s">
        <v>28</v>
      </c>
      <c r="E2126" s="33" t="s">
        <v>82</v>
      </c>
      <c r="F2126" s="33" t="s">
        <v>83</v>
      </c>
      <c r="G2126" s="33" t="s">
        <v>17</v>
      </c>
      <c r="H2126" s="35">
        <v>0.55000000000000004</v>
      </c>
      <c r="I2126" s="36">
        <v>7500</v>
      </c>
      <c r="J2126" s="37">
        <f t="shared" si="16"/>
        <v>4125</v>
      </c>
      <c r="K2126" s="37">
        <f t="shared" si="17"/>
        <v>1443.75</v>
      </c>
      <c r="L2126" s="38">
        <v>0.35</v>
      </c>
      <c r="N2126" s="44"/>
      <c r="O2126" s="42"/>
      <c r="P2126" s="39"/>
      <c r="Q2126" s="41"/>
    </row>
    <row r="2127" spans="1:17" ht="15.75" customHeight="1">
      <c r="A2127" s="33" t="s">
        <v>27</v>
      </c>
      <c r="B2127" s="33">
        <v>1128299</v>
      </c>
      <c r="C2127" s="34">
        <v>44402</v>
      </c>
      <c r="D2127" s="33" t="s">
        <v>28</v>
      </c>
      <c r="E2127" s="33" t="s">
        <v>82</v>
      </c>
      <c r="F2127" s="33" t="s">
        <v>83</v>
      </c>
      <c r="G2127" s="33" t="s">
        <v>18</v>
      </c>
      <c r="H2127" s="35">
        <v>0.60000000000000009</v>
      </c>
      <c r="I2127" s="36">
        <v>6000</v>
      </c>
      <c r="J2127" s="37">
        <f t="shared" si="16"/>
        <v>3600.0000000000005</v>
      </c>
      <c r="K2127" s="37">
        <f t="shared" si="17"/>
        <v>1440.0000000000002</v>
      </c>
      <c r="L2127" s="38">
        <v>0.4</v>
      </c>
      <c r="N2127" s="44"/>
      <c r="O2127" s="42"/>
      <c r="P2127" s="39"/>
      <c r="Q2127" s="41"/>
    </row>
    <row r="2128" spans="1:17" ht="15.75" customHeight="1">
      <c r="A2128" s="33" t="s">
        <v>27</v>
      </c>
      <c r="B2128" s="33">
        <v>1128299</v>
      </c>
      <c r="C2128" s="34">
        <v>44402</v>
      </c>
      <c r="D2128" s="33" t="s">
        <v>28</v>
      </c>
      <c r="E2128" s="33" t="s">
        <v>82</v>
      </c>
      <c r="F2128" s="33" t="s">
        <v>83</v>
      </c>
      <c r="G2128" s="33" t="s">
        <v>19</v>
      </c>
      <c r="H2128" s="35">
        <v>0.60000000000000009</v>
      </c>
      <c r="I2128" s="36">
        <v>5500</v>
      </c>
      <c r="J2128" s="37">
        <f t="shared" si="16"/>
        <v>3300.0000000000005</v>
      </c>
      <c r="K2128" s="37">
        <f t="shared" si="17"/>
        <v>1155</v>
      </c>
      <c r="L2128" s="38">
        <v>0.35</v>
      </c>
      <c r="N2128" s="44"/>
      <c r="O2128" s="42"/>
      <c r="P2128" s="39"/>
      <c r="Q2128" s="41"/>
    </row>
    <row r="2129" spans="1:17" ht="15.75" customHeight="1">
      <c r="A2129" s="33" t="s">
        <v>27</v>
      </c>
      <c r="B2129" s="33">
        <v>1128299</v>
      </c>
      <c r="C2129" s="34">
        <v>44402</v>
      </c>
      <c r="D2129" s="33" t="s">
        <v>28</v>
      </c>
      <c r="E2129" s="33" t="s">
        <v>82</v>
      </c>
      <c r="F2129" s="33" t="s">
        <v>83</v>
      </c>
      <c r="G2129" s="33" t="s">
        <v>20</v>
      </c>
      <c r="H2129" s="35">
        <v>0.55000000000000004</v>
      </c>
      <c r="I2129" s="36">
        <v>4500</v>
      </c>
      <c r="J2129" s="37">
        <f t="shared" si="16"/>
        <v>2475</v>
      </c>
      <c r="K2129" s="37">
        <f t="shared" si="17"/>
        <v>866.25</v>
      </c>
      <c r="L2129" s="38">
        <v>0.35</v>
      </c>
      <c r="N2129" s="44"/>
      <c r="O2129" s="42"/>
      <c r="P2129" s="39"/>
      <c r="Q2129" s="41"/>
    </row>
    <row r="2130" spans="1:17" ht="15.75" customHeight="1">
      <c r="A2130" s="33" t="s">
        <v>27</v>
      </c>
      <c r="B2130" s="33">
        <v>1128299</v>
      </c>
      <c r="C2130" s="34">
        <v>44402</v>
      </c>
      <c r="D2130" s="33" t="s">
        <v>28</v>
      </c>
      <c r="E2130" s="33" t="s">
        <v>82</v>
      </c>
      <c r="F2130" s="33" t="s">
        <v>83</v>
      </c>
      <c r="G2130" s="33" t="s">
        <v>21</v>
      </c>
      <c r="H2130" s="35">
        <v>0.60000000000000009</v>
      </c>
      <c r="I2130" s="36">
        <v>5000</v>
      </c>
      <c r="J2130" s="37">
        <f t="shared" si="16"/>
        <v>3000.0000000000005</v>
      </c>
      <c r="K2130" s="37">
        <f t="shared" si="17"/>
        <v>900.00000000000011</v>
      </c>
      <c r="L2130" s="38">
        <v>0.3</v>
      </c>
      <c r="N2130" s="44"/>
      <c r="O2130" s="42"/>
      <c r="P2130" s="39"/>
      <c r="Q2130" s="41"/>
    </row>
    <row r="2131" spans="1:17" ht="15.75" customHeight="1">
      <c r="A2131" s="33" t="s">
        <v>27</v>
      </c>
      <c r="B2131" s="33">
        <v>1128299</v>
      </c>
      <c r="C2131" s="34">
        <v>44402</v>
      </c>
      <c r="D2131" s="33" t="s">
        <v>28</v>
      </c>
      <c r="E2131" s="33" t="s">
        <v>82</v>
      </c>
      <c r="F2131" s="33" t="s">
        <v>83</v>
      </c>
      <c r="G2131" s="33" t="s">
        <v>22</v>
      </c>
      <c r="H2131" s="35">
        <v>0.75000000000000011</v>
      </c>
      <c r="I2131" s="36">
        <v>5000</v>
      </c>
      <c r="J2131" s="37">
        <f t="shared" si="16"/>
        <v>3750.0000000000005</v>
      </c>
      <c r="K2131" s="37">
        <f t="shared" si="17"/>
        <v>937.50000000000011</v>
      </c>
      <c r="L2131" s="38">
        <v>0.25</v>
      </c>
      <c r="N2131" s="44"/>
      <c r="O2131" s="42"/>
      <c r="P2131" s="39"/>
      <c r="Q2131" s="41"/>
    </row>
    <row r="2132" spans="1:17" ht="15.75" customHeight="1">
      <c r="A2132" s="33" t="s">
        <v>27</v>
      </c>
      <c r="B2132" s="33">
        <v>1128299</v>
      </c>
      <c r="C2132" s="34">
        <v>44434</v>
      </c>
      <c r="D2132" s="33" t="s">
        <v>28</v>
      </c>
      <c r="E2132" s="33" t="s">
        <v>82</v>
      </c>
      <c r="F2132" s="33" t="s">
        <v>83</v>
      </c>
      <c r="G2132" s="33" t="s">
        <v>17</v>
      </c>
      <c r="H2132" s="35">
        <v>0.60000000000000009</v>
      </c>
      <c r="I2132" s="36">
        <v>7000</v>
      </c>
      <c r="J2132" s="37">
        <f t="shared" si="16"/>
        <v>4200.0000000000009</v>
      </c>
      <c r="K2132" s="37">
        <f t="shared" si="17"/>
        <v>1470.0000000000002</v>
      </c>
      <c r="L2132" s="38">
        <v>0.35</v>
      </c>
      <c r="N2132" s="44"/>
      <c r="O2132" s="42"/>
      <c r="P2132" s="39"/>
      <c r="Q2132" s="41"/>
    </row>
    <row r="2133" spans="1:17" ht="15.75" customHeight="1">
      <c r="A2133" s="33" t="s">
        <v>27</v>
      </c>
      <c r="B2133" s="33">
        <v>1128299</v>
      </c>
      <c r="C2133" s="34">
        <v>44434</v>
      </c>
      <c r="D2133" s="33" t="s">
        <v>28</v>
      </c>
      <c r="E2133" s="33" t="s">
        <v>82</v>
      </c>
      <c r="F2133" s="33" t="s">
        <v>83</v>
      </c>
      <c r="G2133" s="33" t="s">
        <v>18</v>
      </c>
      <c r="H2133" s="35">
        <v>0.65000000000000013</v>
      </c>
      <c r="I2133" s="36">
        <v>6500</v>
      </c>
      <c r="J2133" s="37">
        <f t="shared" si="16"/>
        <v>4225.0000000000009</v>
      </c>
      <c r="K2133" s="37">
        <f t="shared" si="17"/>
        <v>1690.0000000000005</v>
      </c>
      <c r="L2133" s="38">
        <v>0.4</v>
      </c>
      <c r="N2133" s="44"/>
      <c r="O2133" s="42"/>
      <c r="P2133" s="39"/>
      <c r="Q2133" s="41"/>
    </row>
    <row r="2134" spans="1:17" ht="15.75" customHeight="1">
      <c r="A2134" s="33" t="s">
        <v>27</v>
      </c>
      <c r="B2134" s="33">
        <v>1128299</v>
      </c>
      <c r="C2134" s="34">
        <v>44434</v>
      </c>
      <c r="D2134" s="33" t="s">
        <v>28</v>
      </c>
      <c r="E2134" s="33" t="s">
        <v>82</v>
      </c>
      <c r="F2134" s="33" t="s">
        <v>83</v>
      </c>
      <c r="G2134" s="33" t="s">
        <v>19</v>
      </c>
      <c r="H2134" s="35">
        <v>0.60000000000000009</v>
      </c>
      <c r="I2134" s="36">
        <v>5250</v>
      </c>
      <c r="J2134" s="37">
        <f t="shared" si="16"/>
        <v>3150.0000000000005</v>
      </c>
      <c r="K2134" s="37">
        <f t="shared" si="17"/>
        <v>1102.5</v>
      </c>
      <c r="L2134" s="38">
        <v>0.35</v>
      </c>
      <c r="N2134" s="44"/>
      <c r="O2134" s="42"/>
      <c r="P2134" s="39"/>
      <c r="Q2134" s="41"/>
    </row>
    <row r="2135" spans="1:17" ht="15.75" customHeight="1">
      <c r="A2135" s="33" t="s">
        <v>27</v>
      </c>
      <c r="B2135" s="33">
        <v>1128299</v>
      </c>
      <c r="C2135" s="34">
        <v>44434</v>
      </c>
      <c r="D2135" s="33" t="s">
        <v>28</v>
      </c>
      <c r="E2135" s="33" t="s">
        <v>82</v>
      </c>
      <c r="F2135" s="33" t="s">
        <v>83</v>
      </c>
      <c r="G2135" s="33" t="s">
        <v>20</v>
      </c>
      <c r="H2135" s="35">
        <v>0.60000000000000009</v>
      </c>
      <c r="I2135" s="36">
        <v>4750</v>
      </c>
      <c r="J2135" s="37">
        <f t="shared" si="16"/>
        <v>2850.0000000000005</v>
      </c>
      <c r="K2135" s="37">
        <f t="shared" si="17"/>
        <v>997.50000000000011</v>
      </c>
      <c r="L2135" s="38">
        <v>0.35</v>
      </c>
      <c r="N2135" s="44"/>
      <c r="O2135" s="42"/>
      <c r="P2135" s="39"/>
      <c r="Q2135" s="41"/>
    </row>
    <row r="2136" spans="1:17" ht="15.75" customHeight="1">
      <c r="A2136" s="33" t="s">
        <v>27</v>
      </c>
      <c r="B2136" s="33">
        <v>1128299</v>
      </c>
      <c r="C2136" s="34">
        <v>44434</v>
      </c>
      <c r="D2136" s="33" t="s">
        <v>28</v>
      </c>
      <c r="E2136" s="33" t="s">
        <v>82</v>
      </c>
      <c r="F2136" s="33" t="s">
        <v>83</v>
      </c>
      <c r="G2136" s="33" t="s">
        <v>21</v>
      </c>
      <c r="H2136" s="35">
        <v>0.70000000000000007</v>
      </c>
      <c r="I2136" s="36">
        <v>4750</v>
      </c>
      <c r="J2136" s="37">
        <f t="shared" si="16"/>
        <v>3325.0000000000005</v>
      </c>
      <c r="K2136" s="37">
        <f t="shared" si="17"/>
        <v>997.50000000000011</v>
      </c>
      <c r="L2136" s="38">
        <v>0.3</v>
      </c>
      <c r="N2136" s="44"/>
      <c r="O2136" s="42"/>
      <c r="P2136" s="39"/>
      <c r="Q2136" s="41"/>
    </row>
    <row r="2137" spans="1:17" ht="15.75" customHeight="1">
      <c r="A2137" s="33" t="s">
        <v>27</v>
      </c>
      <c r="B2137" s="33">
        <v>1128299</v>
      </c>
      <c r="C2137" s="34">
        <v>44434</v>
      </c>
      <c r="D2137" s="33" t="s">
        <v>28</v>
      </c>
      <c r="E2137" s="33" t="s">
        <v>82</v>
      </c>
      <c r="F2137" s="33" t="s">
        <v>83</v>
      </c>
      <c r="G2137" s="33" t="s">
        <v>22</v>
      </c>
      <c r="H2137" s="35">
        <v>0.75000000000000011</v>
      </c>
      <c r="I2137" s="36">
        <v>4500</v>
      </c>
      <c r="J2137" s="37">
        <f t="shared" si="16"/>
        <v>3375.0000000000005</v>
      </c>
      <c r="K2137" s="37">
        <f t="shared" si="17"/>
        <v>843.75000000000011</v>
      </c>
      <c r="L2137" s="38">
        <v>0.25</v>
      </c>
      <c r="N2137" s="44"/>
      <c r="O2137" s="42"/>
      <c r="P2137" s="39"/>
      <c r="Q2137" s="41"/>
    </row>
    <row r="2138" spans="1:17" ht="15.75" customHeight="1">
      <c r="A2138" s="33" t="s">
        <v>27</v>
      </c>
      <c r="B2138" s="33">
        <v>1128299</v>
      </c>
      <c r="C2138" s="34">
        <v>44466</v>
      </c>
      <c r="D2138" s="33" t="s">
        <v>28</v>
      </c>
      <c r="E2138" s="33" t="s">
        <v>82</v>
      </c>
      <c r="F2138" s="33" t="s">
        <v>83</v>
      </c>
      <c r="G2138" s="33" t="s">
        <v>17</v>
      </c>
      <c r="H2138" s="35">
        <v>0.50000000000000011</v>
      </c>
      <c r="I2138" s="36">
        <v>6250</v>
      </c>
      <c r="J2138" s="37">
        <f t="shared" si="16"/>
        <v>3125.0000000000009</v>
      </c>
      <c r="K2138" s="37">
        <f t="shared" si="17"/>
        <v>1093.7500000000002</v>
      </c>
      <c r="L2138" s="38">
        <v>0.35</v>
      </c>
      <c r="N2138" s="44"/>
      <c r="O2138" s="42"/>
      <c r="P2138" s="39"/>
      <c r="Q2138" s="41"/>
    </row>
    <row r="2139" spans="1:17" ht="15.75" customHeight="1">
      <c r="A2139" s="33" t="s">
        <v>27</v>
      </c>
      <c r="B2139" s="33">
        <v>1128299</v>
      </c>
      <c r="C2139" s="34">
        <v>44466</v>
      </c>
      <c r="D2139" s="33" t="s">
        <v>28</v>
      </c>
      <c r="E2139" s="33" t="s">
        <v>82</v>
      </c>
      <c r="F2139" s="33" t="s">
        <v>83</v>
      </c>
      <c r="G2139" s="33" t="s">
        <v>18</v>
      </c>
      <c r="H2139" s="35">
        <v>0.55000000000000016</v>
      </c>
      <c r="I2139" s="36">
        <v>6250</v>
      </c>
      <c r="J2139" s="37">
        <f t="shared" si="16"/>
        <v>3437.5000000000009</v>
      </c>
      <c r="K2139" s="37">
        <f t="shared" si="17"/>
        <v>1375.0000000000005</v>
      </c>
      <c r="L2139" s="38">
        <v>0.4</v>
      </c>
      <c r="N2139" s="44"/>
      <c r="O2139" s="42"/>
      <c r="P2139" s="39"/>
      <c r="Q2139" s="41"/>
    </row>
    <row r="2140" spans="1:17" ht="15.75" customHeight="1">
      <c r="A2140" s="33" t="s">
        <v>27</v>
      </c>
      <c r="B2140" s="33">
        <v>1128299</v>
      </c>
      <c r="C2140" s="34">
        <v>44466</v>
      </c>
      <c r="D2140" s="33" t="s">
        <v>28</v>
      </c>
      <c r="E2140" s="33" t="s">
        <v>82</v>
      </c>
      <c r="F2140" s="33" t="s">
        <v>83</v>
      </c>
      <c r="G2140" s="33" t="s">
        <v>19</v>
      </c>
      <c r="H2140" s="35">
        <v>0.50000000000000011</v>
      </c>
      <c r="I2140" s="36">
        <v>4750</v>
      </c>
      <c r="J2140" s="37">
        <f t="shared" si="16"/>
        <v>2375.0000000000005</v>
      </c>
      <c r="K2140" s="37">
        <f t="shared" si="17"/>
        <v>831.25000000000011</v>
      </c>
      <c r="L2140" s="38">
        <v>0.35</v>
      </c>
      <c r="N2140" s="44"/>
      <c r="O2140" s="42"/>
      <c r="P2140" s="39"/>
      <c r="Q2140" s="41"/>
    </row>
    <row r="2141" spans="1:17" ht="15.75" customHeight="1">
      <c r="A2141" s="33" t="s">
        <v>27</v>
      </c>
      <c r="B2141" s="33">
        <v>1128299</v>
      </c>
      <c r="C2141" s="34">
        <v>44466</v>
      </c>
      <c r="D2141" s="33" t="s">
        <v>28</v>
      </c>
      <c r="E2141" s="33" t="s">
        <v>82</v>
      </c>
      <c r="F2141" s="33" t="s">
        <v>83</v>
      </c>
      <c r="G2141" s="33" t="s">
        <v>20</v>
      </c>
      <c r="H2141" s="35">
        <v>0.50000000000000011</v>
      </c>
      <c r="I2141" s="36">
        <v>4250</v>
      </c>
      <c r="J2141" s="37">
        <f t="shared" si="16"/>
        <v>2125.0000000000005</v>
      </c>
      <c r="K2141" s="37">
        <f t="shared" si="17"/>
        <v>743.75000000000011</v>
      </c>
      <c r="L2141" s="38">
        <v>0.35</v>
      </c>
      <c r="N2141" s="44"/>
      <c r="O2141" s="42"/>
      <c r="P2141" s="39"/>
      <c r="Q2141" s="41"/>
    </row>
    <row r="2142" spans="1:17" ht="15.75" customHeight="1">
      <c r="A2142" s="33" t="s">
        <v>27</v>
      </c>
      <c r="B2142" s="33">
        <v>1128299</v>
      </c>
      <c r="C2142" s="34">
        <v>44466</v>
      </c>
      <c r="D2142" s="33" t="s">
        <v>28</v>
      </c>
      <c r="E2142" s="33" t="s">
        <v>82</v>
      </c>
      <c r="F2142" s="33" t="s">
        <v>83</v>
      </c>
      <c r="G2142" s="33" t="s">
        <v>21</v>
      </c>
      <c r="H2142" s="35">
        <v>0.60000000000000009</v>
      </c>
      <c r="I2142" s="36">
        <v>4250</v>
      </c>
      <c r="J2142" s="37">
        <f t="shared" si="16"/>
        <v>2550.0000000000005</v>
      </c>
      <c r="K2142" s="37">
        <f t="shared" si="17"/>
        <v>765.00000000000011</v>
      </c>
      <c r="L2142" s="38">
        <v>0.3</v>
      </c>
      <c r="N2142" s="44"/>
      <c r="O2142" s="42"/>
      <c r="P2142" s="39"/>
      <c r="Q2142" s="41"/>
    </row>
    <row r="2143" spans="1:17" ht="15.75" customHeight="1">
      <c r="A2143" s="33" t="s">
        <v>27</v>
      </c>
      <c r="B2143" s="33">
        <v>1128299</v>
      </c>
      <c r="C2143" s="34">
        <v>44466</v>
      </c>
      <c r="D2143" s="33" t="s">
        <v>28</v>
      </c>
      <c r="E2143" s="33" t="s">
        <v>82</v>
      </c>
      <c r="F2143" s="33" t="s">
        <v>83</v>
      </c>
      <c r="G2143" s="33" t="s">
        <v>22</v>
      </c>
      <c r="H2143" s="35">
        <v>0.65000000000000013</v>
      </c>
      <c r="I2143" s="36">
        <v>4750</v>
      </c>
      <c r="J2143" s="37">
        <f t="shared" si="16"/>
        <v>3087.5000000000005</v>
      </c>
      <c r="K2143" s="37">
        <f t="shared" si="17"/>
        <v>771.87500000000011</v>
      </c>
      <c r="L2143" s="38">
        <v>0.25</v>
      </c>
      <c r="N2143" s="44"/>
      <c r="O2143" s="42"/>
      <c r="P2143" s="39"/>
      <c r="Q2143" s="41"/>
    </row>
    <row r="2144" spans="1:17" ht="15.75" customHeight="1">
      <c r="A2144" s="33" t="s">
        <v>27</v>
      </c>
      <c r="B2144" s="33">
        <v>1128299</v>
      </c>
      <c r="C2144" s="34">
        <v>44495</v>
      </c>
      <c r="D2144" s="33" t="s">
        <v>28</v>
      </c>
      <c r="E2144" s="33" t="s">
        <v>82</v>
      </c>
      <c r="F2144" s="33" t="s">
        <v>83</v>
      </c>
      <c r="G2144" s="33" t="s">
        <v>17</v>
      </c>
      <c r="H2144" s="35">
        <v>0.50000000000000011</v>
      </c>
      <c r="I2144" s="36">
        <v>5500</v>
      </c>
      <c r="J2144" s="37">
        <f t="shared" si="16"/>
        <v>2750.0000000000005</v>
      </c>
      <c r="K2144" s="37">
        <f t="shared" si="17"/>
        <v>962.50000000000011</v>
      </c>
      <c r="L2144" s="38">
        <v>0.35</v>
      </c>
      <c r="N2144" s="44"/>
      <c r="O2144" s="42"/>
      <c r="P2144" s="39"/>
      <c r="Q2144" s="41"/>
    </row>
    <row r="2145" spans="1:17" ht="15.75" customHeight="1">
      <c r="A2145" s="33" t="s">
        <v>27</v>
      </c>
      <c r="B2145" s="33">
        <v>1128299</v>
      </c>
      <c r="C2145" s="34">
        <v>44495</v>
      </c>
      <c r="D2145" s="33" t="s">
        <v>28</v>
      </c>
      <c r="E2145" s="33" t="s">
        <v>82</v>
      </c>
      <c r="F2145" s="33" t="s">
        <v>83</v>
      </c>
      <c r="G2145" s="33" t="s">
        <v>18</v>
      </c>
      <c r="H2145" s="35">
        <v>0.55000000000000016</v>
      </c>
      <c r="I2145" s="36">
        <v>5500</v>
      </c>
      <c r="J2145" s="37">
        <f t="shared" si="16"/>
        <v>3025.0000000000009</v>
      </c>
      <c r="K2145" s="37">
        <f t="shared" si="17"/>
        <v>1210.0000000000005</v>
      </c>
      <c r="L2145" s="38">
        <v>0.4</v>
      </c>
      <c r="N2145" s="44"/>
      <c r="O2145" s="42"/>
      <c r="P2145" s="39"/>
      <c r="Q2145" s="41"/>
    </row>
    <row r="2146" spans="1:17" ht="15.75" customHeight="1">
      <c r="A2146" s="33" t="s">
        <v>27</v>
      </c>
      <c r="B2146" s="33">
        <v>1128299</v>
      </c>
      <c r="C2146" s="34">
        <v>44495</v>
      </c>
      <c r="D2146" s="33" t="s">
        <v>28</v>
      </c>
      <c r="E2146" s="33" t="s">
        <v>82</v>
      </c>
      <c r="F2146" s="33" t="s">
        <v>83</v>
      </c>
      <c r="G2146" s="33" t="s">
        <v>19</v>
      </c>
      <c r="H2146" s="35">
        <v>0.50000000000000011</v>
      </c>
      <c r="I2146" s="36">
        <v>3750</v>
      </c>
      <c r="J2146" s="37">
        <f t="shared" si="16"/>
        <v>1875.0000000000005</v>
      </c>
      <c r="K2146" s="37">
        <f t="shared" si="17"/>
        <v>656.25000000000011</v>
      </c>
      <c r="L2146" s="38">
        <v>0.35</v>
      </c>
      <c r="N2146" s="44"/>
      <c r="O2146" s="42"/>
      <c r="P2146" s="39"/>
      <c r="Q2146" s="41"/>
    </row>
    <row r="2147" spans="1:17" ht="15.75" customHeight="1">
      <c r="A2147" s="33" t="s">
        <v>27</v>
      </c>
      <c r="B2147" s="33">
        <v>1128299</v>
      </c>
      <c r="C2147" s="34">
        <v>44495</v>
      </c>
      <c r="D2147" s="33" t="s">
        <v>28</v>
      </c>
      <c r="E2147" s="33" t="s">
        <v>82</v>
      </c>
      <c r="F2147" s="33" t="s">
        <v>83</v>
      </c>
      <c r="G2147" s="33" t="s">
        <v>20</v>
      </c>
      <c r="H2147" s="35">
        <v>0.50000000000000011</v>
      </c>
      <c r="I2147" s="36">
        <v>3500</v>
      </c>
      <c r="J2147" s="37">
        <f t="shared" si="16"/>
        <v>1750.0000000000005</v>
      </c>
      <c r="K2147" s="37">
        <f t="shared" si="17"/>
        <v>612.50000000000011</v>
      </c>
      <c r="L2147" s="38">
        <v>0.35</v>
      </c>
      <c r="N2147" s="44"/>
      <c r="O2147" s="42"/>
      <c r="P2147" s="39"/>
      <c r="Q2147" s="41"/>
    </row>
    <row r="2148" spans="1:17" ht="15.75" customHeight="1">
      <c r="A2148" s="33" t="s">
        <v>27</v>
      </c>
      <c r="B2148" s="33">
        <v>1128299</v>
      </c>
      <c r="C2148" s="34">
        <v>44495</v>
      </c>
      <c r="D2148" s="33" t="s">
        <v>28</v>
      </c>
      <c r="E2148" s="33" t="s">
        <v>82</v>
      </c>
      <c r="F2148" s="33" t="s">
        <v>83</v>
      </c>
      <c r="G2148" s="33" t="s">
        <v>21</v>
      </c>
      <c r="H2148" s="35">
        <v>0.60000000000000009</v>
      </c>
      <c r="I2148" s="36">
        <v>3250</v>
      </c>
      <c r="J2148" s="37">
        <f t="shared" si="16"/>
        <v>1950.0000000000002</v>
      </c>
      <c r="K2148" s="37">
        <f t="shared" si="17"/>
        <v>585</v>
      </c>
      <c r="L2148" s="38">
        <v>0.3</v>
      </c>
      <c r="N2148" s="44"/>
      <c r="O2148" s="42"/>
      <c r="P2148" s="39"/>
      <c r="Q2148" s="41"/>
    </row>
    <row r="2149" spans="1:17" ht="15.75" customHeight="1">
      <c r="A2149" s="33" t="s">
        <v>27</v>
      </c>
      <c r="B2149" s="33">
        <v>1128299</v>
      </c>
      <c r="C2149" s="34">
        <v>44495</v>
      </c>
      <c r="D2149" s="33" t="s">
        <v>28</v>
      </c>
      <c r="E2149" s="33" t="s">
        <v>82</v>
      </c>
      <c r="F2149" s="33" t="s">
        <v>83</v>
      </c>
      <c r="G2149" s="33" t="s">
        <v>22</v>
      </c>
      <c r="H2149" s="35">
        <v>0.75000000000000011</v>
      </c>
      <c r="I2149" s="36">
        <v>3750</v>
      </c>
      <c r="J2149" s="37">
        <f t="shared" si="16"/>
        <v>2812.5000000000005</v>
      </c>
      <c r="K2149" s="37">
        <f t="shared" si="17"/>
        <v>703.12500000000011</v>
      </c>
      <c r="L2149" s="38">
        <v>0.25</v>
      </c>
      <c r="N2149" s="44"/>
      <c r="O2149" s="42"/>
      <c r="P2149" s="39"/>
      <c r="Q2149" s="41"/>
    </row>
    <row r="2150" spans="1:17" ht="15.75" customHeight="1">
      <c r="A2150" s="33" t="s">
        <v>27</v>
      </c>
      <c r="B2150" s="33">
        <v>1128299</v>
      </c>
      <c r="C2150" s="34">
        <v>44526</v>
      </c>
      <c r="D2150" s="33" t="s">
        <v>28</v>
      </c>
      <c r="E2150" s="33" t="s">
        <v>82</v>
      </c>
      <c r="F2150" s="33" t="s">
        <v>83</v>
      </c>
      <c r="G2150" s="33" t="s">
        <v>17</v>
      </c>
      <c r="H2150" s="35">
        <v>0.60000000000000009</v>
      </c>
      <c r="I2150" s="36">
        <v>5500</v>
      </c>
      <c r="J2150" s="37">
        <f t="shared" si="16"/>
        <v>3300.0000000000005</v>
      </c>
      <c r="K2150" s="37">
        <f t="shared" si="17"/>
        <v>1155</v>
      </c>
      <c r="L2150" s="38">
        <v>0.35</v>
      </c>
      <c r="N2150" s="44"/>
      <c r="O2150" s="42"/>
      <c r="P2150" s="39"/>
      <c r="Q2150" s="41"/>
    </row>
    <row r="2151" spans="1:17" ht="15.75" customHeight="1">
      <c r="A2151" s="33" t="s">
        <v>27</v>
      </c>
      <c r="B2151" s="33">
        <v>1128299</v>
      </c>
      <c r="C2151" s="34">
        <v>44526</v>
      </c>
      <c r="D2151" s="33" t="s">
        <v>28</v>
      </c>
      <c r="E2151" s="33" t="s">
        <v>82</v>
      </c>
      <c r="F2151" s="33" t="s">
        <v>83</v>
      </c>
      <c r="G2151" s="33" t="s">
        <v>18</v>
      </c>
      <c r="H2151" s="35">
        <v>0.65000000000000013</v>
      </c>
      <c r="I2151" s="36">
        <v>6000</v>
      </c>
      <c r="J2151" s="37">
        <f t="shared" si="16"/>
        <v>3900.0000000000009</v>
      </c>
      <c r="K2151" s="37">
        <f t="shared" si="17"/>
        <v>1560.0000000000005</v>
      </c>
      <c r="L2151" s="38">
        <v>0.4</v>
      </c>
      <c r="N2151" s="44"/>
      <c r="O2151" s="42"/>
      <c r="P2151" s="39"/>
      <c r="Q2151" s="41"/>
    </row>
    <row r="2152" spans="1:17" ht="15.75" customHeight="1">
      <c r="A2152" s="33" t="s">
        <v>27</v>
      </c>
      <c r="B2152" s="33">
        <v>1128299</v>
      </c>
      <c r="C2152" s="34">
        <v>44526</v>
      </c>
      <c r="D2152" s="33" t="s">
        <v>28</v>
      </c>
      <c r="E2152" s="33" t="s">
        <v>82</v>
      </c>
      <c r="F2152" s="33" t="s">
        <v>83</v>
      </c>
      <c r="G2152" s="33" t="s">
        <v>19</v>
      </c>
      <c r="H2152" s="35">
        <v>0.60000000000000009</v>
      </c>
      <c r="I2152" s="36">
        <v>4500</v>
      </c>
      <c r="J2152" s="37">
        <f t="shared" si="16"/>
        <v>2700.0000000000005</v>
      </c>
      <c r="K2152" s="37">
        <f t="shared" si="17"/>
        <v>945.00000000000011</v>
      </c>
      <c r="L2152" s="38">
        <v>0.35</v>
      </c>
      <c r="N2152" s="44"/>
      <c r="O2152" s="42"/>
      <c r="P2152" s="39"/>
      <c r="Q2152" s="41"/>
    </row>
    <row r="2153" spans="1:17" ht="15.75" customHeight="1">
      <c r="A2153" s="33" t="s">
        <v>27</v>
      </c>
      <c r="B2153" s="33">
        <v>1128299</v>
      </c>
      <c r="C2153" s="34">
        <v>44526</v>
      </c>
      <c r="D2153" s="33" t="s">
        <v>28</v>
      </c>
      <c r="E2153" s="33" t="s">
        <v>82</v>
      </c>
      <c r="F2153" s="33" t="s">
        <v>83</v>
      </c>
      <c r="G2153" s="33" t="s">
        <v>20</v>
      </c>
      <c r="H2153" s="35">
        <v>0.60000000000000009</v>
      </c>
      <c r="I2153" s="36">
        <v>4250</v>
      </c>
      <c r="J2153" s="37">
        <f t="shared" si="16"/>
        <v>2550.0000000000005</v>
      </c>
      <c r="K2153" s="37">
        <f t="shared" si="17"/>
        <v>892.50000000000011</v>
      </c>
      <c r="L2153" s="38">
        <v>0.35</v>
      </c>
      <c r="N2153" s="44"/>
      <c r="O2153" s="42"/>
      <c r="P2153" s="39"/>
      <c r="Q2153" s="41"/>
    </row>
    <row r="2154" spans="1:17" ht="15.75" customHeight="1">
      <c r="A2154" s="33" t="s">
        <v>27</v>
      </c>
      <c r="B2154" s="33">
        <v>1128299</v>
      </c>
      <c r="C2154" s="34">
        <v>44526</v>
      </c>
      <c r="D2154" s="33" t="s">
        <v>28</v>
      </c>
      <c r="E2154" s="33" t="s">
        <v>82</v>
      </c>
      <c r="F2154" s="33" t="s">
        <v>83</v>
      </c>
      <c r="G2154" s="33" t="s">
        <v>21</v>
      </c>
      <c r="H2154" s="35">
        <v>0.70000000000000007</v>
      </c>
      <c r="I2154" s="36">
        <v>3750</v>
      </c>
      <c r="J2154" s="37">
        <f t="shared" si="16"/>
        <v>2625.0000000000005</v>
      </c>
      <c r="K2154" s="37">
        <f t="shared" si="17"/>
        <v>787.50000000000011</v>
      </c>
      <c r="L2154" s="38">
        <v>0.3</v>
      </c>
      <c r="N2154" s="44"/>
      <c r="O2154" s="42"/>
      <c r="P2154" s="39"/>
      <c r="Q2154" s="41"/>
    </row>
    <row r="2155" spans="1:17" ht="15.75" customHeight="1">
      <c r="A2155" s="33" t="s">
        <v>27</v>
      </c>
      <c r="B2155" s="33">
        <v>1128299</v>
      </c>
      <c r="C2155" s="34">
        <v>44526</v>
      </c>
      <c r="D2155" s="33" t="s">
        <v>28</v>
      </c>
      <c r="E2155" s="33" t="s">
        <v>82</v>
      </c>
      <c r="F2155" s="33" t="s">
        <v>83</v>
      </c>
      <c r="G2155" s="33" t="s">
        <v>22</v>
      </c>
      <c r="H2155" s="35">
        <v>0.75000000000000011</v>
      </c>
      <c r="I2155" s="36">
        <v>5000</v>
      </c>
      <c r="J2155" s="37">
        <f t="shared" si="16"/>
        <v>3750.0000000000005</v>
      </c>
      <c r="K2155" s="37">
        <f t="shared" si="17"/>
        <v>937.50000000000011</v>
      </c>
      <c r="L2155" s="38">
        <v>0.25</v>
      </c>
      <c r="N2155" s="44"/>
      <c r="O2155" s="42"/>
      <c r="P2155" s="39"/>
      <c r="Q2155" s="41"/>
    </row>
    <row r="2156" spans="1:17" ht="15.75" customHeight="1">
      <c r="A2156" s="33" t="s">
        <v>27</v>
      </c>
      <c r="B2156" s="33">
        <v>1128299</v>
      </c>
      <c r="C2156" s="34">
        <v>44555</v>
      </c>
      <c r="D2156" s="33" t="s">
        <v>28</v>
      </c>
      <c r="E2156" s="33" t="s">
        <v>82</v>
      </c>
      <c r="F2156" s="33" t="s">
        <v>83</v>
      </c>
      <c r="G2156" s="33" t="s">
        <v>17</v>
      </c>
      <c r="H2156" s="35">
        <v>0.60000000000000009</v>
      </c>
      <c r="I2156" s="36">
        <v>7000</v>
      </c>
      <c r="J2156" s="37">
        <f t="shared" si="16"/>
        <v>4200.0000000000009</v>
      </c>
      <c r="K2156" s="37">
        <f t="shared" si="17"/>
        <v>1470.0000000000002</v>
      </c>
      <c r="L2156" s="38">
        <v>0.35</v>
      </c>
      <c r="N2156" s="44"/>
      <c r="O2156" s="42"/>
      <c r="P2156" s="39"/>
      <c r="Q2156" s="41"/>
    </row>
    <row r="2157" spans="1:17" ht="15.75" customHeight="1">
      <c r="A2157" s="33" t="s">
        <v>27</v>
      </c>
      <c r="B2157" s="33">
        <v>1128299</v>
      </c>
      <c r="C2157" s="34">
        <v>44555</v>
      </c>
      <c r="D2157" s="33" t="s">
        <v>28</v>
      </c>
      <c r="E2157" s="33" t="s">
        <v>82</v>
      </c>
      <c r="F2157" s="33" t="s">
        <v>83</v>
      </c>
      <c r="G2157" s="33" t="s">
        <v>18</v>
      </c>
      <c r="H2157" s="35">
        <v>0.65000000000000013</v>
      </c>
      <c r="I2157" s="36">
        <v>7000</v>
      </c>
      <c r="J2157" s="37">
        <f t="shared" si="16"/>
        <v>4550.0000000000009</v>
      </c>
      <c r="K2157" s="37">
        <f t="shared" si="17"/>
        <v>1820.0000000000005</v>
      </c>
      <c r="L2157" s="38">
        <v>0.4</v>
      </c>
      <c r="N2157" s="44"/>
      <c r="O2157" s="42"/>
      <c r="P2157" s="39"/>
      <c r="Q2157" s="41"/>
    </row>
    <row r="2158" spans="1:17" ht="15.75" customHeight="1">
      <c r="A2158" s="33" t="s">
        <v>27</v>
      </c>
      <c r="B2158" s="33">
        <v>1128299</v>
      </c>
      <c r="C2158" s="34">
        <v>44555</v>
      </c>
      <c r="D2158" s="33" t="s">
        <v>28</v>
      </c>
      <c r="E2158" s="33" t="s">
        <v>82</v>
      </c>
      <c r="F2158" s="33" t="s">
        <v>83</v>
      </c>
      <c r="G2158" s="33" t="s">
        <v>19</v>
      </c>
      <c r="H2158" s="35">
        <v>0.60000000000000009</v>
      </c>
      <c r="I2158" s="36">
        <v>5000</v>
      </c>
      <c r="J2158" s="37">
        <f t="shared" si="16"/>
        <v>3000.0000000000005</v>
      </c>
      <c r="K2158" s="37">
        <f t="shared" si="17"/>
        <v>1050</v>
      </c>
      <c r="L2158" s="38">
        <v>0.35</v>
      </c>
      <c r="N2158" s="44"/>
      <c r="O2158" s="42"/>
      <c r="P2158" s="39"/>
      <c r="Q2158" s="41"/>
    </row>
    <row r="2159" spans="1:17" ht="15.75" customHeight="1">
      <c r="A2159" s="33" t="s">
        <v>27</v>
      </c>
      <c r="B2159" s="33">
        <v>1128299</v>
      </c>
      <c r="C2159" s="34">
        <v>44555</v>
      </c>
      <c r="D2159" s="33" t="s">
        <v>28</v>
      </c>
      <c r="E2159" s="33" t="s">
        <v>82</v>
      </c>
      <c r="F2159" s="33" t="s">
        <v>83</v>
      </c>
      <c r="G2159" s="33" t="s">
        <v>20</v>
      </c>
      <c r="H2159" s="35">
        <v>0.60000000000000009</v>
      </c>
      <c r="I2159" s="36">
        <v>5000</v>
      </c>
      <c r="J2159" s="37">
        <f t="shared" si="16"/>
        <v>3000.0000000000005</v>
      </c>
      <c r="K2159" s="37">
        <f t="shared" si="17"/>
        <v>1050</v>
      </c>
      <c r="L2159" s="38">
        <v>0.35</v>
      </c>
      <c r="N2159" s="44"/>
      <c r="O2159" s="42"/>
      <c r="P2159" s="39"/>
      <c r="Q2159" s="41"/>
    </row>
    <row r="2160" spans="1:17" ht="15.75" customHeight="1">
      <c r="A2160" s="33" t="s">
        <v>27</v>
      </c>
      <c r="B2160" s="33">
        <v>1128299</v>
      </c>
      <c r="C2160" s="34">
        <v>44555</v>
      </c>
      <c r="D2160" s="33" t="s">
        <v>28</v>
      </c>
      <c r="E2160" s="33" t="s">
        <v>82</v>
      </c>
      <c r="F2160" s="33" t="s">
        <v>83</v>
      </c>
      <c r="G2160" s="33" t="s">
        <v>21</v>
      </c>
      <c r="H2160" s="35">
        <v>0.70000000000000007</v>
      </c>
      <c r="I2160" s="36">
        <v>4250</v>
      </c>
      <c r="J2160" s="37">
        <f t="shared" si="16"/>
        <v>2975.0000000000005</v>
      </c>
      <c r="K2160" s="37">
        <f t="shared" si="17"/>
        <v>892.50000000000011</v>
      </c>
      <c r="L2160" s="38">
        <v>0.3</v>
      </c>
      <c r="N2160" s="44"/>
      <c r="O2160" s="42"/>
      <c r="P2160" s="39"/>
      <c r="Q2160" s="41"/>
    </row>
    <row r="2161" spans="1:17" ht="15.75" customHeight="1">
      <c r="A2161" s="33" t="s">
        <v>27</v>
      </c>
      <c r="B2161" s="33">
        <v>1128299</v>
      </c>
      <c r="C2161" s="34">
        <v>44555</v>
      </c>
      <c r="D2161" s="33" t="s">
        <v>28</v>
      </c>
      <c r="E2161" s="33" t="s">
        <v>82</v>
      </c>
      <c r="F2161" s="33" t="s">
        <v>83</v>
      </c>
      <c r="G2161" s="33" t="s">
        <v>22</v>
      </c>
      <c r="H2161" s="35">
        <v>0.75000000000000011</v>
      </c>
      <c r="I2161" s="36">
        <v>5250</v>
      </c>
      <c r="J2161" s="37">
        <f t="shared" si="16"/>
        <v>3937.5000000000005</v>
      </c>
      <c r="K2161" s="37">
        <f t="shared" si="17"/>
        <v>984.37500000000011</v>
      </c>
      <c r="L2161" s="38">
        <v>0.25</v>
      </c>
      <c r="N2161" s="44"/>
      <c r="O2161" s="42"/>
      <c r="P2161" s="39"/>
      <c r="Q2161" s="41"/>
    </row>
    <row r="2162" spans="1:17" ht="15.75" customHeight="1">
      <c r="A2162" s="33" t="s">
        <v>27</v>
      </c>
      <c r="B2162" s="33">
        <v>1128299</v>
      </c>
      <c r="C2162" s="34">
        <v>44209</v>
      </c>
      <c r="D2162" s="33" t="s">
        <v>28</v>
      </c>
      <c r="E2162" s="33" t="s">
        <v>84</v>
      </c>
      <c r="F2162" s="33" t="s">
        <v>85</v>
      </c>
      <c r="G2162" s="33" t="s">
        <v>17</v>
      </c>
      <c r="H2162" s="35">
        <v>0.29999999999999993</v>
      </c>
      <c r="I2162" s="36">
        <v>4500</v>
      </c>
      <c r="J2162" s="37">
        <f t="shared" si="16"/>
        <v>1349.9999999999998</v>
      </c>
      <c r="K2162" s="37">
        <f t="shared" si="17"/>
        <v>539.99999999999989</v>
      </c>
      <c r="L2162" s="38">
        <v>0.4</v>
      </c>
      <c r="N2162" s="44"/>
      <c r="O2162" s="42"/>
      <c r="P2162" s="39"/>
      <c r="Q2162" s="41"/>
    </row>
    <row r="2163" spans="1:17" ht="15.75" customHeight="1">
      <c r="A2163" s="33" t="s">
        <v>27</v>
      </c>
      <c r="B2163" s="33">
        <v>1128299</v>
      </c>
      <c r="C2163" s="34">
        <v>44209</v>
      </c>
      <c r="D2163" s="33" t="s">
        <v>28</v>
      </c>
      <c r="E2163" s="33" t="s">
        <v>84</v>
      </c>
      <c r="F2163" s="33" t="s">
        <v>85</v>
      </c>
      <c r="G2163" s="33" t="s">
        <v>18</v>
      </c>
      <c r="H2163" s="35">
        <v>0.4</v>
      </c>
      <c r="I2163" s="36">
        <v>4500</v>
      </c>
      <c r="J2163" s="37">
        <f t="shared" si="16"/>
        <v>1800</v>
      </c>
      <c r="K2163" s="37">
        <f t="shared" si="17"/>
        <v>720</v>
      </c>
      <c r="L2163" s="38">
        <v>0.4</v>
      </c>
      <c r="N2163" s="44"/>
      <c r="O2163" s="42"/>
      <c r="P2163" s="39"/>
      <c r="Q2163" s="41"/>
    </row>
    <row r="2164" spans="1:17" ht="15.75" customHeight="1">
      <c r="A2164" s="33" t="s">
        <v>27</v>
      </c>
      <c r="B2164" s="33">
        <v>1128299</v>
      </c>
      <c r="C2164" s="34">
        <v>44209</v>
      </c>
      <c r="D2164" s="33" t="s">
        <v>28</v>
      </c>
      <c r="E2164" s="33" t="s">
        <v>84</v>
      </c>
      <c r="F2164" s="33" t="s">
        <v>85</v>
      </c>
      <c r="G2164" s="33" t="s">
        <v>19</v>
      </c>
      <c r="H2164" s="35">
        <v>0.4</v>
      </c>
      <c r="I2164" s="36">
        <v>4500</v>
      </c>
      <c r="J2164" s="37">
        <f t="shared" si="16"/>
        <v>1800</v>
      </c>
      <c r="K2164" s="37">
        <f t="shared" si="17"/>
        <v>630</v>
      </c>
      <c r="L2164" s="38">
        <v>0.35</v>
      </c>
      <c r="N2164" s="44"/>
      <c r="O2164" s="42"/>
      <c r="P2164" s="39"/>
      <c r="Q2164" s="41"/>
    </row>
    <row r="2165" spans="1:17" ht="15.75" customHeight="1">
      <c r="A2165" s="33" t="s">
        <v>27</v>
      </c>
      <c r="B2165" s="33">
        <v>1128299</v>
      </c>
      <c r="C2165" s="34">
        <v>44209</v>
      </c>
      <c r="D2165" s="33" t="s">
        <v>28</v>
      </c>
      <c r="E2165" s="33" t="s">
        <v>84</v>
      </c>
      <c r="F2165" s="33" t="s">
        <v>85</v>
      </c>
      <c r="G2165" s="33" t="s">
        <v>20</v>
      </c>
      <c r="H2165" s="35">
        <v>0.4</v>
      </c>
      <c r="I2165" s="36">
        <v>3000</v>
      </c>
      <c r="J2165" s="37">
        <f t="shared" si="16"/>
        <v>1200</v>
      </c>
      <c r="K2165" s="37">
        <f t="shared" si="17"/>
        <v>480</v>
      </c>
      <c r="L2165" s="38">
        <v>0.4</v>
      </c>
      <c r="N2165" s="44"/>
      <c r="O2165" s="42"/>
      <c r="P2165" s="39"/>
      <c r="Q2165" s="41"/>
    </row>
    <row r="2166" spans="1:17" ht="15.75" customHeight="1">
      <c r="A2166" s="33" t="s">
        <v>27</v>
      </c>
      <c r="B2166" s="33">
        <v>1128299</v>
      </c>
      <c r="C2166" s="34">
        <v>44209</v>
      </c>
      <c r="D2166" s="33" t="s">
        <v>28</v>
      </c>
      <c r="E2166" s="33" t="s">
        <v>84</v>
      </c>
      <c r="F2166" s="33" t="s">
        <v>85</v>
      </c>
      <c r="G2166" s="33" t="s">
        <v>21</v>
      </c>
      <c r="H2166" s="35">
        <v>0.45000000000000012</v>
      </c>
      <c r="I2166" s="36">
        <v>2500</v>
      </c>
      <c r="J2166" s="37">
        <f t="shared" si="16"/>
        <v>1125.0000000000002</v>
      </c>
      <c r="K2166" s="37">
        <f t="shared" si="17"/>
        <v>393.75000000000006</v>
      </c>
      <c r="L2166" s="38">
        <v>0.35</v>
      </c>
      <c r="N2166" s="44"/>
      <c r="O2166" s="42"/>
      <c r="P2166" s="39"/>
      <c r="Q2166" s="41"/>
    </row>
    <row r="2167" spans="1:17" ht="15.75" customHeight="1">
      <c r="A2167" s="33" t="s">
        <v>27</v>
      </c>
      <c r="B2167" s="33">
        <v>1128299</v>
      </c>
      <c r="C2167" s="34">
        <v>44209</v>
      </c>
      <c r="D2167" s="33" t="s">
        <v>28</v>
      </c>
      <c r="E2167" s="33" t="s">
        <v>84</v>
      </c>
      <c r="F2167" s="33" t="s">
        <v>85</v>
      </c>
      <c r="G2167" s="33" t="s">
        <v>22</v>
      </c>
      <c r="H2167" s="35">
        <v>0.4</v>
      </c>
      <c r="I2167" s="36">
        <v>4500</v>
      </c>
      <c r="J2167" s="37">
        <f t="shared" si="16"/>
        <v>1800</v>
      </c>
      <c r="K2167" s="37">
        <f t="shared" si="17"/>
        <v>450</v>
      </c>
      <c r="L2167" s="38">
        <v>0.25</v>
      </c>
      <c r="N2167" s="44"/>
      <c r="O2167" s="42"/>
      <c r="P2167" s="39"/>
      <c r="Q2167" s="41"/>
    </row>
    <row r="2168" spans="1:17" ht="15.75" customHeight="1">
      <c r="A2168" s="33" t="s">
        <v>27</v>
      </c>
      <c r="B2168" s="33">
        <v>1128299</v>
      </c>
      <c r="C2168" s="34">
        <v>44240</v>
      </c>
      <c r="D2168" s="33" t="s">
        <v>28</v>
      </c>
      <c r="E2168" s="33" t="s">
        <v>84</v>
      </c>
      <c r="F2168" s="33" t="s">
        <v>85</v>
      </c>
      <c r="G2168" s="33" t="s">
        <v>17</v>
      </c>
      <c r="H2168" s="35">
        <v>0.29999999999999993</v>
      </c>
      <c r="I2168" s="36">
        <v>5000</v>
      </c>
      <c r="J2168" s="37">
        <f t="shared" si="16"/>
        <v>1499.9999999999998</v>
      </c>
      <c r="K2168" s="37">
        <f t="shared" si="17"/>
        <v>599.99999999999989</v>
      </c>
      <c r="L2168" s="38">
        <v>0.4</v>
      </c>
      <c r="N2168" s="44"/>
      <c r="O2168" s="42"/>
      <c r="P2168" s="39"/>
      <c r="Q2168" s="41"/>
    </row>
    <row r="2169" spans="1:17" ht="15.75" customHeight="1">
      <c r="A2169" s="33" t="s">
        <v>27</v>
      </c>
      <c r="B2169" s="33">
        <v>1128299</v>
      </c>
      <c r="C2169" s="34">
        <v>44240</v>
      </c>
      <c r="D2169" s="33" t="s">
        <v>28</v>
      </c>
      <c r="E2169" s="33" t="s">
        <v>84</v>
      </c>
      <c r="F2169" s="33" t="s">
        <v>85</v>
      </c>
      <c r="G2169" s="33" t="s">
        <v>18</v>
      </c>
      <c r="H2169" s="35">
        <v>0.4</v>
      </c>
      <c r="I2169" s="36">
        <v>4000</v>
      </c>
      <c r="J2169" s="37">
        <f t="shared" si="16"/>
        <v>1600</v>
      </c>
      <c r="K2169" s="37">
        <f t="shared" si="17"/>
        <v>640</v>
      </c>
      <c r="L2169" s="38">
        <v>0.4</v>
      </c>
      <c r="N2169" s="44"/>
      <c r="O2169" s="42"/>
      <c r="P2169" s="39"/>
      <c r="Q2169" s="41"/>
    </row>
    <row r="2170" spans="1:17" ht="15.75" customHeight="1">
      <c r="A2170" s="33" t="s">
        <v>27</v>
      </c>
      <c r="B2170" s="33">
        <v>1128299</v>
      </c>
      <c r="C2170" s="34">
        <v>44240</v>
      </c>
      <c r="D2170" s="33" t="s">
        <v>28</v>
      </c>
      <c r="E2170" s="33" t="s">
        <v>84</v>
      </c>
      <c r="F2170" s="33" t="s">
        <v>85</v>
      </c>
      <c r="G2170" s="33" t="s">
        <v>19</v>
      </c>
      <c r="H2170" s="35">
        <v>0.4</v>
      </c>
      <c r="I2170" s="36">
        <v>4000</v>
      </c>
      <c r="J2170" s="37">
        <f t="shared" si="16"/>
        <v>1600</v>
      </c>
      <c r="K2170" s="37">
        <f t="shared" si="17"/>
        <v>560</v>
      </c>
      <c r="L2170" s="38">
        <v>0.35</v>
      </c>
      <c r="N2170" s="44"/>
      <c r="O2170" s="42"/>
      <c r="P2170" s="39"/>
      <c r="Q2170" s="41"/>
    </row>
    <row r="2171" spans="1:17" ht="15.75" customHeight="1">
      <c r="A2171" s="33" t="s">
        <v>27</v>
      </c>
      <c r="B2171" s="33">
        <v>1128299</v>
      </c>
      <c r="C2171" s="34">
        <v>44240</v>
      </c>
      <c r="D2171" s="33" t="s">
        <v>28</v>
      </c>
      <c r="E2171" s="33" t="s">
        <v>84</v>
      </c>
      <c r="F2171" s="33" t="s">
        <v>85</v>
      </c>
      <c r="G2171" s="33" t="s">
        <v>20</v>
      </c>
      <c r="H2171" s="35">
        <v>0.4</v>
      </c>
      <c r="I2171" s="36">
        <v>2500</v>
      </c>
      <c r="J2171" s="37">
        <f t="shared" si="16"/>
        <v>1000</v>
      </c>
      <c r="K2171" s="37">
        <f t="shared" si="17"/>
        <v>400</v>
      </c>
      <c r="L2171" s="38">
        <v>0.4</v>
      </c>
      <c r="N2171" s="44"/>
      <c r="O2171" s="42"/>
      <c r="P2171" s="39"/>
      <c r="Q2171" s="41"/>
    </row>
    <row r="2172" spans="1:17" ht="15.75" customHeight="1">
      <c r="A2172" s="33" t="s">
        <v>27</v>
      </c>
      <c r="B2172" s="33">
        <v>1128299</v>
      </c>
      <c r="C2172" s="34">
        <v>44240</v>
      </c>
      <c r="D2172" s="33" t="s">
        <v>28</v>
      </c>
      <c r="E2172" s="33" t="s">
        <v>84</v>
      </c>
      <c r="F2172" s="33" t="s">
        <v>85</v>
      </c>
      <c r="G2172" s="33" t="s">
        <v>21</v>
      </c>
      <c r="H2172" s="35">
        <v>0.45000000000000012</v>
      </c>
      <c r="I2172" s="36">
        <v>1750</v>
      </c>
      <c r="J2172" s="37">
        <f t="shared" si="16"/>
        <v>787.50000000000023</v>
      </c>
      <c r="K2172" s="37">
        <f t="shared" si="17"/>
        <v>275.62500000000006</v>
      </c>
      <c r="L2172" s="38">
        <v>0.35</v>
      </c>
      <c r="N2172" s="44"/>
      <c r="O2172" s="42"/>
      <c r="P2172" s="39"/>
      <c r="Q2172" s="41"/>
    </row>
    <row r="2173" spans="1:17" ht="15.75" customHeight="1">
      <c r="A2173" s="33" t="s">
        <v>27</v>
      </c>
      <c r="B2173" s="33">
        <v>1128299</v>
      </c>
      <c r="C2173" s="34">
        <v>44240</v>
      </c>
      <c r="D2173" s="33" t="s">
        <v>28</v>
      </c>
      <c r="E2173" s="33" t="s">
        <v>84</v>
      </c>
      <c r="F2173" s="33" t="s">
        <v>85</v>
      </c>
      <c r="G2173" s="33" t="s">
        <v>22</v>
      </c>
      <c r="H2173" s="35">
        <v>0.4</v>
      </c>
      <c r="I2173" s="36">
        <v>3750</v>
      </c>
      <c r="J2173" s="37">
        <f t="shared" si="16"/>
        <v>1500</v>
      </c>
      <c r="K2173" s="37">
        <f t="shared" si="17"/>
        <v>375</v>
      </c>
      <c r="L2173" s="38">
        <v>0.25</v>
      </c>
      <c r="N2173" s="44"/>
      <c r="O2173" s="42"/>
      <c r="P2173" s="39"/>
      <c r="Q2173" s="41"/>
    </row>
    <row r="2174" spans="1:17" ht="15.75" customHeight="1">
      <c r="A2174" s="33" t="s">
        <v>27</v>
      </c>
      <c r="B2174" s="33">
        <v>1128299</v>
      </c>
      <c r="C2174" s="34">
        <v>44267</v>
      </c>
      <c r="D2174" s="33" t="s">
        <v>28</v>
      </c>
      <c r="E2174" s="33" t="s">
        <v>84</v>
      </c>
      <c r="F2174" s="33" t="s">
        <v>85</v>
      </c>
      <c r="G2174" s="33" t="s">
        <v>17</v>
      </c>
      <c r="H2174" s="35">
        <v>0.4</v>
      </c>
      <c r="I2174" s="36">
        <v>5250</v>
      </c>
      <c r="J2174" s="37">
        <f t="shared" si="16"/>
        <v>2100</v>
      </c>
      <c r="K2174" s="37">
        <f t="shared" si="17"/>
        <v>840</v>
      </c>
      <c r="L2174" s="38">
        <v>0.4</v>
      </c>
      <c r="N2174" s="44"/>
      <c r="O2174" s="42"/>
      <c r="P2174" s="39"/>
      <c r="Q2174" s="41"/>
    </row>
    <row r="2175" spans="1:17" ht="15.75" customHeight="1">
      <c r="A2175" s="33" t="s">
        <v>27</v>
      </c>
      <c r="B2175" s="33">
        <v>1128299</v>
      </c>
      <c r="C2175" s="34">
        <v>44267</v>
      </c>
      <c r="D2175" s="33" t="s">
        <v>28</v>
      </c>
      <c r="E2175" s="33" t="s">
        <v>84</v>
      </c>
      <c r="F2175" s="33" t="s">
        <v>85</v>
      </c>
      <c r="G2175" s="33" t="s">
        <v>18</v>
      </c>
      <c r="H2175" s="35">
        <v>0.5</v>
      </c>
      <c r="I2175" s="36">
        <v>3750</v>
      </c>
      <c r="J2175" s="37">
        <f t="shared" si="16"/>
        <v>1875</v>
      </c>
      <c r="K2175" s="37">
        <f t="shared" si="17"/>
        <v>750</v>
      </c>
      <c r="L2175" s="38">
        <v>0.4</v>
      </c>
      <c r="N2175" s="44"/>
      <c r="O2175" s="42"/>
      <c r="P2175" s="39"/>
      <c r="Q2175" s="41"/>
    </row>
    <row r="2176" spans="1:17" ht="15.75" customHeight="1">
      <c r="A2176" s="33" t="s">
        <v>27</v>
      </c>
      <c r="B2176" s="33">
        <v>1128299</v>
      </c>
      <c r="C2176" s="34">
        <v>44267</v>
      </c>
      <c r="D2176" s="33" t="s">
        <v>28</v>
      </c>
      <c r="E2176" s="33" t="s">
        <v>84</v>
      </c>
      <c r="F2176" s="33" t="s">
        <v>85</v>
      </c>
      <c r="G2176" s="33" t="s">
        <v>19</v>
      </c>
      <c r="H2176" s="35">
        <v>0.5</v>
      </c>
      <c r="I2176" s="36">
        <v>3750</v>
      </c>
      <c r="J2176" s="37">
        <f t="shared" si="16"/>
        <v>1875</v>
      </c>
      <c r="K2176" s="37">
        <f t="shared" si="17"/>
        <v>656.25</v>
      </c>
      <c r="L2176" s="38">
        <v>0.35</v>
      </c>
      <c r="N2176" s="44"/>
      <c r="O2176" s="42"/>
      <c r="P2176" s="39"/>
      <c r="Q2176" s="41"/>
    </row>
    <row r="2177" spans="1:17" ht="15.75" customHeight="1">
      <c r="A2177" s="33" t="s">
        <v>27</v>
      </c>
      <c r="B2177" s="33">
        <v>1128299</v>
      </c>
      <c r="C2177" s="34">
        <v>44267</v>
      </c>
      <c r="D2177" s="33" t="s">
        <v>28</v>
      </c>
      <c r="E2177" s="33" t="s">
        <v>84</v>
      </c>
      <c r="F2177" s="33" t="s">
        <v>85</v>
      </c>
      <c r="G2177" s="33" t="s">
        <v>20</v>
      </c>
      <c r="H2177" s="35">
        <v>0.5</v>
      </c>
      <c r="I2177" s="36">
        <v>2500</v>
      </c>
      <c r="J2177" s="37">
        <f t="shared" si="16"/>
        <v>1250</v>
      </c>
      <c r="K2177" s="37">
        <f t="shared" si="17"/>
        <v>500</v>
      </c>
      <c r="L2177" s="38">
        <v>0.4</v>
      </c>
      <c r="N2177" s="44"/>
      <c r="O2177" s="42"/>
      <c r="P2177" s="39"/>
      <c r="Q2177" s="41"/>
    </row>
    <row r="2178" spans="1:17" ht="15.75" customHeight="1">
      <c r="A2178" s="33" t="s">
        <v>27</v>
      </c>
      <c r="B2178" s="33">
        <v>1128299</v>
      </c>
      <c r="C2178" s="34">
        <v>44267</v>
      </c>
      <c r="D2178" s="33" t="s">
        <v>28</v>
      </c>
      <c r="E2178" s="33" t="s">
        <v>84</v>
      </c>
      <c r="F2178" s="33" t="s">
        <v>85</v>
      </c>
      <c r="G2178" s="33" t="s">
        <v>21</v>
      </c>
      <c r="H2178" s="35">
        <v>0.55000000000000004</v>
      </c>
      <c r="I2178" s="36">
        <v>1500</v>
      </c>
      <c r="J2178" s="37">
        <f t="shared" si="16"/>
        <v>825.00000000000011</v>
      </c>
      <c r="K2178" s="37">
        <f t="shared" si="17"/>
        <v>288.75</v>
      </c>
      <c r="L2178" s="38">
        <v>0.35</v>
      </c>
      <c r="N2178" s="44"/>
      <c r="O2178" s="42"/>
      <c r="P2178" s="39"/>
      <c r="Q2178" s="41"/>
    </row>
    <row r="2179" spans="1:17" ht="15.75" customHeight="1">
      <c r="A2179" s="33" t="s">
        <v>27</v>
      </c>
      <c r="B2179" s="33">
        <v>1128299</v>
      </c>
      <c r="C2179" s="34">
        <v>44267</v>
      </c>
      <c r="D2179" s="33" t="s">
        <v>28</v>
      </c>
      <c r="E2179" s="33" t="s">
        <v>84</v>
      </c>
      <c r="F2179" s="33" t="s">
        <v>85</v>
      </c>
      <c r="G2179" s="33" t="s">
        <v>22</v>
      </c>
      <c r="H2179" s="35">
        <v>0.5</v>
      </c>
      <c r="I2179" s="36">
        <v>3500</v>
      </c>
      <c r="J2179" s="37">
        <f t="shared" si="16"/>
        <v>1750</v>
      </c>
      <c r="K2179" s="37">
        <f t="shared" si="17"/>
        <v>437.5</v>
      </c>
      <c r="L2179" s="38">
        <v>0.25</v>
      </c>
      <c r="N2179" s="44"/>
      <c r="O2179" s="42"/>
      <c r="P2179" s="39"/>
      <c r="Q2179" s="41"/>
    </row>
    <row r="2180" spans="1:17" ht="15.75" customHeight="1">
      <c r="A2180" s="33" t="s">
        <v>27</v>
      </c>
      <c r="B2180" s="33">
        <v>1128299</v>
      </c>
      <c r="C2180" s="34">
        <v>44299</v>
      </c>
      <c r="D2180" s="33" t="s">
        <v>28</v>
      </c>
      <c r="E2180" s="33" t="s">
        <v>84</v>
      </c>
      <c r="F2180" s="33" t="s">
        <v>85</v>
      </c>
      <c r="G2180" s="33" t="s">
        <v>17</v>
      </c>
      <c r="H2180" s="35">
        <v>0.5</v>
      </c>
      <c r="I2180" s="36">
        <v>5250</v>
      </c>
      <c r="J2180" s="37">
        <f t="shared" si="16"/>
        <v>2625</v>
      </c>
      <c r="K2180" s="37">
        <f t="shared" si="17"/>
        <v>1050</v>
      </c>
      <c r="L2180" s="38">
        <v>0.4</v>
      </c>
      <c r="N2180" s="44"/>
      <c r="O2180" s="42"/>
      <c r="P2180" s="39"/>
      <c r="Q2180" s="41"/>
    </row>
    <row r="2181" spans="1:17" ht="15.75" customHeight="1">
      <c r="A2181" s="33" t="s">
        <v>27</v>
      </c>
      <c r="B2181" s="33">
        <v>1128299</v>
      </c>
      <c r="C2181" s="34">
        <v>44299</v>
      </c>
      <c r="D2181" s="33" t="s">
        <v>28</v>
      </c>
      <c r="E2181" s="33" t="s">
        <v>84</v>
      </c>
      <c r="F2181" s="33" t="s">
        <v>85</v>
      </c>
      <c r="G2181" s="33" t="s">
        <v>18</v>
      </c>
      <c r="H2181" s="35">
        <v>0.55000000000000004</v>
      </c>
      <c r="I2181" s="36">
        <v>3250</v>
      </c>
      <c r="J2181" s="37">
        <f t="shared" si="16"/>
        <v>1787.5000000000002</v>
      </c>
      <c r="K2181" s="37">
        <f t="shared" si="17"/>
        <v>715.00000000000011</v>
      </c>
      <c r="L2181" s="38">
        <v>0.4</v>
      </c>
      <c r="N2181" s="44"/>
      <c r="O2181" s="42"/>
      <c r="P2181" s="39"/>
      <c r="Q2181" s="41"/>
    </row>
    <row r="2182" spans="1:17" ht="15.75" customHeight="1">
      <c r="A2182" s="33" t="s">
        <v>27</v>
      </c>
      <c r="B2182" s="33">
        <v>1128299</v>
      </c>
      <c r="C2182" s="34">
        <v>44299</v>
      </c>
      <c r="D2182" s="33" t="s">
        <v>28</v>
      </c>
      <c r="E2182" s="33" t="s">
        <v>84</v>
      </c>
      <c r="F2182" s="33" t="s">
        <v>85</v>
      </c>
      <c r="G2182" s="33" t="s">
        <v>19</v>
      </c>
      <c r="H2182" s="35">
        <v>0.55000000000000004</v>
      </c>
      <c r="I2182" s="36">
        <v>3750</v>
      </c>
      <c r="J2182" s="37">
        <f t="shared" si="16"/>
        <v>2062.5</v>
      </c>
      <c r="K2182" s="37">
        <f t="shared" si="17"/>
        <v>721.875</v>
      </c>
      <c r="L2182" s="38">
        <v>0.35</v>
      </c>
      <c r="N2182" s="44"/>
      <c r="O2182" s="42"/>
      <c r="P2182" s="39"/>
      <c r="Q2182" s="41"/>
    </row>
    <row r="2183" spans="1:17" ht="15.75" customHeight="1">
      <c r="A2183" s="33" t="s">
        <v>27</v>
      </c>
      <c r="B2183" s="33">
        <v>1128299</v>
      </c>
      <c r="C2183" s="34">
        <v>44299</v>
      </c>
      <c r="D2183" s="33" t="s">
        <v>28</v>
      </c>
      <c r="E2183" s="33" t="s">
        <v>84</v>
      </c>
      <c r="F2183" s="33" t="s">
        <v>85</v>
      </c>
      <c r="G2183" s="33" t="s">
        <v>20</v>
      </c>
      <c r="H2183" s="35">
        <v>0.5</v>
      </c>
      <c r="I2183" s="36">
        <v>2750</v>
      </c>
      <c r="J2183" s="37">
        <f t="shared" si="16"/>
        <v>1375</v>
      </c>
      <c r="K2183" s="37">
        <f t="shared" si="17"/>
        <v>550</v>
      </c>
      <c r="L2183" s="38">
        <v>0.4</v>
      </c>
      <c r="N2183" s="44"/>
      <c r="O2183" s="42"/>
      <c r="P2183" s="39"/>
      <c r="Q2183" s="41"/>
    </row>
    <row r="2184" spans="1:17" ht="15.75" customHeight="1">
      <c r="A2184" s="33" t="s">
        <v>27</v>
      </c>
      <c r="B2184" s="33">
        <v>1128299</v>
      </c>
      <c r="C2184" s="34">
        <v>44299</v>
      </c>
      <c r="D2184" s="33" t="s">
        <v>28</v>
      </c>
      <c r="E2184" s="33" t="s">
        <v>84</v>
      </c>
      <c r="F2184" s="33" t="s">
        <v>85</v>
      </c>
      <c r="G2184" s="33" t="s">
        <v>21</v>
      </c>
      <c r="H2184" s="35">
        <v>0.55000000000000004</v>
      </c>
      <c r="I2184" s="36">
        <v>1750</v>
      </c>
      <c r="J2184" s="37">
        <f t="shared" si="16"/>
        <v>962.50000000000011</v>
      </c>
      <c r="K2184" s="37">
        <f t="shared" si="17"/>
        <v>336.875</v>
      </c>
      <c r="L2184" s="38">
        <v>0.35</v>
      </c>
      <c r="N2184" s="44"/>
      <c r="O2184" s="42"/>
      <c r="P2184" s="39"/>
      <c r="Q2184" s="41"/>
    </row>
    <row r="2185" spans="1:17" ht="15.75" customHeight="1">
      <c r="A2185" s="33" t="s">
        <v>27</v>
      </c>
      <c r="B2185" s="33">
        <v>1128299</v>
      </c>
      <c r="C2185" s="34">
        <v>44299</v>
      </c>
      <c r="D2185" s="33" t="s">
        <v>28</v>
      </c>
      <c r="E2185" s="33" t="s">
        <v>84</v>
      </c>
      <c r="F2185" s="33" t="s">
        <v>85</v>
      </c>
      <c r="G2185" s="33" t="s">
        <v>22</v>
      </c>
      <c r="H2185" s="35">
        <v>0.70000000000000007</v>
      </c>
      <c r="I2185" s="36">
        <v>3500</v>
      </c>
      <c r="J2185" s="37">
        <f t="shared" si="16"/>
        <v>2450.0000000000005</v>
      </c>
      <c r="K2185" s="37">
        <f t="shared" si="17"/>
        <v>612.50000000000011</v>
      </c>
      <c r="L2185" s="38">
        <v>0.25</v>
      </c>
      <c r="N2185" s="44"/>
      <c r="O2185" s="42"/>
      <c r="P2185" s="39"/>
      <c r="Q2185" s="41"/>
    </row>
    <row r="2186" spans="1:17" ht="15.75" customHeight="1">
      <c r="A2186" s="33" t="s">
        <v>27</v>
      </c>
      <c r="B2186" s="33">
        <v>1128299</v>
      </c>
      <c r="C2186" s="34">
        <v>44330</v>
      </c>
      <c r="D2186" s="33" t="s">
        <v>28</v>
      </c>
      <c r="E2186" s="33" t="s">
        <v>84</v>
      </c>
      <c r="F2186" s="33" t="s">
        <v>85</v>
      </c>
      <c r="G2186" s="33" t="s">
        <v>17</v>
      </c>
      <c r="H2186" s="35">
        <v>0.5</v>
      </c>
      <c r="I2186" s="36">
        <v>5500</v>
      </c>
      <c r="J2186" s="37">
        <f t="shared" si="16"/>
        <v>2750</v>
      </c>
      <c r="K2186" s="37">
        <f t="shared" si="17"/>
        <v>1100</v>
      </c>
      <c r="L2186" s="38">
        <v>0.4</v>
      </c>
      <c r="N2186" s="44"/>
      <c r="O2186" s="42"/>
      <c r="P2186" s="39"/>
      <c r="Q2186" s="41"/>
    </row>
    <row r="2187" spans="1:17" ht="15.75" customHeight="1">
      <c r="A2187" s="33" t="s">
        <v>27</v>
      </c>
      <c r="B2187" s="33">
        <v>1128299</v>
      </c>
      <c r="C2187" s="34">
        <v>44330</v>
      </c>
      <c r="D2187" s="33" t="s">
        <v>28</v>
      </c>
      <c r="E2187" s="33" t="s">
        <v>84</v>
      </c>
      <c r="F2187" s="33" t="s">
        <v>85</v>
      </c>
      <c r="G2187" s="33" t="s">
        <v>18</v>
      </c>
      <c r="H2187" s="35">
        <v>0.55000000000000004</v>
      </c>
      <c r="I2187" s="36">
        <v>4000</v>
      </c>
      <c r="J2187" s="37">
        <f t="shared" si="16"/>
        <v>2200</v>
      </c>
      <c r="K2187" s="37">
        <f t="shared" si="17"/>
        <v>880</v>
      </c>
      <c r="L2187" s="38">
        <v>0.4</v>
      </c>
      <c r="N2187" s="44"/>
      <c r="O2187" s="42"/>
      <c r="P2187" s="39"/>
      <c r="Q2187" s="41"/>
    </row>
    <row r="2188" spans="1:17" ht="15.75" customHeight="1">
      <c r="A2188" s="33" t="s">
        <v>27</v>
      </c>
      <c r="B2188" s="33">
        <v>1128299</v>
      </c>
      <c r="C2188" s="34">
        <v>44330</v>
      </c>
      <c r="D2188" s="33" t="s">
        <v>28</v>
      </c>
      <c r="E2188" s="33" t="s">
        <v>84</v>
      </c>
      <c r="F2188" s="33" t="s">
        <v>85</v>
      </c>
      <c r="G2188" s="33" t="s">
        <v>19</v>
      </c>
      <c r="H2188" s="35">
        <v>0.55000000000000004</v>
      </c>
      <c r="I2188" s="36">
        <v>4250</v>
      </c>
      <c r="J2188" s="37">
        <f t="shared" si="16"/>
        <v>2337.5</v>
      </c>
      <c r="K2188" s="37">
        <f t="shared" si="17"/>
        <v>818.125</v>
      </c>
      <c r="L2188" s="38">
        <v>0.35</v>
      </c>
      <c r="N2188" s="44"/>
      <c r="O2188" s="42"/>
      <c r="P2188" s="39"/>
      <c r="Q2188" s="41"/>
    </row>
    <row r="2189" spans="1:17" ht="15.75" customHeight="1">
      <c r="A2189" s="33" t="s">
        <v>27</v>
      </c>
      <c r="B2189" s="33">
        <v>1128299</v>
      </c>
      <c r="C2189" s="34">
        <v>44330</v>
      </c>
      <c r="D2189" s="33" t="s">
        <v>28</v>
      </c>
      <c r="E2189" s="33" t="s">
        <v>84</v>
      </c>
      <c r="F2189" s="33" t="s">
        <v>85</v>
      </c>
      <c r="G2189" s="33" t="s">
        <v>20</v>
      </c>
      <c r="H2189" s="35">
        <v>0.5</v>
      </c>
      <c r="I2189" s="36">
        <v>3250</v>
      </c>
      <c r="J2189" s="37">
        <f t="shared" si="16"/>
        <v>1625</v>
      </c>
      <c r="K2189" s="37">
        <f t="shared" si="17"/>
        <v>650</v>
      </c>
      <c r="L2189" s="38">
        <v>0.4</v>
      </c>
      <c r="N2189" s="44"/>
      <c r="O2189" s="42"/>
      <c r="P2189" s="39"/>
      <c r="Q2189" s="41"/>
    </row>
    <row r="2190" spans="1:17" ht="15.75" customHeight="1">
      <c r="A2190" s="33" t="s">
        <v>27</v>
      </c>
      <c r="B2190" s="33">
        <v>1128299</v>
      </c>
      <c r="C2190" s="34">
        <v>44330</v>
      </c>
      <c r="D2190" s="33" t="s">
        <v>28</v>
      </c>
      <c r="E2190" s="33" t="s">
        <v>84</v>
      </c>
      <c r="F2190" s="33" t="s">
        <v>85</v>
      </c>
      <c r="G2190" s="33" t="s">
        <v>21</v>
      </c>
      <c r="H2190" s="35">
        <v>0.55000000000000004</v>
      </c>
      <c r="I2190" s="36">
        <v>2250</v>
      </c>
      <c r="J2190" s="37">
        <f t="shared" si="16"/>
        <v>1237.5</v>
      </c>
      <c r="K2190" s="37">
        <f t="shared" si="17"/>
        <v>433.125</v>
      </c>
      <c r="L2190" s="38">
        <v>0.35</v>
      </c>
      <c r="N2190" s="44"/>
      <c r="O2190" s="42"/>
      <c r="P2190" s="39"/>
      <c r="Q2190" s="41"/>
    </row>
    <row r="2191" spans="1:17" ht="15.75" customHeight="1">
      <c r="A2191" s="33" t="s">
        <v>27</v>
      </c>
      <c r="B2191" s="33">
        <v>1128299</v>
      </c>
      <c r="C2191" s="34">
        <v>44330</v>
      </c>
      <c r="D2191" s="33" t="s">
        <v>28</v>
      </c>
      <c r="E2191" s="33" t="s">
        <v>84</v>
      </c>
      <c r="F2191" s="33" t="s">
        <v>85</v>
      </c>
      <c r="G2191" s="33" t="s">
        <v>22</v>
      </c>
      <c r="H2191" s="35">
        <v>0.70000000000000007</v>
      </c>
      <c r="I2191" s="36">
        <v>4000</v>
      </c>
      <c r="J2191" s="37">
        <f t="shared" si="16"/>
        <v>2800.0000000000005</v>
      </c>
      <c r="K2191" s="37">
        <f t="shared" si="17"/>
        <v>700.00000000000011</v>
      </c>
      <c r="L2191" s="38">
        <v>0.25</v>
      </c>
      <c r="N2191" s="44"/>
      <c r="O2191" s="42"/>
      <c r="P2191" s="39"/>
      <c r="Q2191" s="41"/>
    </row>
    <row r="2192" spans="1:17" ht="15.75" customHeight="1">
      <c r="A2192" s="33" t="s">
        <v>27</v>
      </c>
      <c r="B2192" s="33">
        <v>1128299</v>
      </c>
      <c r="C2192" s="34">
        <v>44360</v>
      </c>
      <c r="D2192" s="33" t="s">
        <v>28</v>
      </c>
      <c r="E2192" s="33" t="s">
        <v>84</v>
      </c>
      <c r="F2192" s="33" t="s">
        <v>85</v>
      </c>
      <c r="G2192" s="33" t="s">
        <v>17</v>
      </c>
      <c r="H2192" s="35">
        <v>0.5</v>
      </c>
      <c r="I2192" s="36">
        <v>6750</v>
      </c>
      <c r="J2192" s="37">
        <f t="shared" si="16"/>
        <v>3375</v>
      </c>
      <c r="K2192" s="37">
        <f t="shared" si="17"/>
        <v>1350</v>
      </c>
      <c r="L2192" s="38">
        <v>0.4</v>
      </c>
      <c r="N2192" s="44"/>
      <c r="O2192" s="42"/>
      <c r="P2192" s="39"/>
      <c r="Q2192" s="41"/>
    </row>
    <row r="2193" spans="1:17" ht="15.75" customHeight="1">
      <c r="A2193" s="33" t="s">
        <v>27</v>
      </c>
      <c r="B2193" s="33">
        <v>1128299</v>
      </c>
      <c r="C2193" s="34">
        <v>44360</v>
      </c>
      <c r="D2193" s="33" t="s">
        <v>28</v>
      </c>
      <c r="E2193" s="33" t="s">
        <v>84</v>
      </c>
      <c r="F2193" s="33" t="s">
        <v>85</v>
      </c>
      <c r="G2193" s="33" t="s">
        <v>18</v>
      </c>
      <c r="H2193" s="35">
        <v>0.55000000000000004</v>
      </c>
      <c r="I2193" s="36">
        <v>5250</v>
      </c>
      <c r="J2193" s="37">
        <f t="shared" si="16"/>
        <v>2887.5000000000005</v>
      </c>
      <c r="K2193" s="37">
        <f t="shared" si="17"/>
        <v>1155.0000000000002</v>
      </c>
      <c r="L2193" s="38">
        <v>0.4</v>
      </c>
      <c r="N2193" s="44"/>
      <c r="O2193" s="42"/>
      <c r="P2193" s="39"/>
      <c r="Q2193" s="41"/>
    </row>
    <row r="2194" spans="1:17" ht="15.75" customHeight="1">
      <c r="A2194" s="33" t="s">
        <v>27</v>
      </c>
      <c r="B2194" s="33">
        <v>1128299</v>
      </c>
      <c r="C2194" s="34">
        <v>44360</v>
      </c>
      <c r="D2194" s="33" t="s">
        <v>28</v>
      </c>
      <c r="E2194" s="33" t="s">
        <v>84</v>
      </c>
      <c r="F2194" s="33" t="s">
        <v>85</v>
      </c>
      <c r="G2194" s="33" t="s">
        <v>19</v>
      </c>
      <c r="H2194" s="35">
        <v>0.55000000000000004</v>
      </c>
      <c r="I2194" s="36">
        <v>5250</v>
      </c>
      <c r="J2194" s="37">
        <f t="shared" si="16"/>
        <v>2887.5000000000005</v>
      </c>
      <c r="K2194" s="37">
        <f t="shared" si="17"/>
        <v>1010.6250000000001</v>
      </c>
      <c r="L2194" s="38">
        <v>0.35</v>
      </c>
      <c r="N2194" s="44"/>
      <c r="O2194" s="42"/>
      <c r="P2194" s="39"/>
      <c r="Q2194" s="41"/>
    </row>
    <row r="2195" spans="1:17" ht="15.75" customHeight="1">
      <c r="A2195" s="33" t="s">
        <v>27</v>
      </c>
      <c r="B2195" s="33">
        <v>1128299</v>
      </c>
      <c r="C2195" s="34">
        <v>44360</v>
      </c>
      <c r="D2195" s="33" t="s">
        <v>28</v>
      </c>
      <c r="E2195" s="33" t="s">
        <v>84</v>
      </c>
      <c r="F2195" s="33" t="s">
        <v>85</v>
      </c>
      <c r="G2195" s="33" t="s">
        <v>20</v>
      </c>
      <c r="H2195" s="35">
        <v>0.5</v>
      </c>
      <c r="I2195" s="36">
        <v>4000</v>
      </c>
      <c r="J2195" s="37">
        <f t="shared" si="16"/>
        <v>2000</v>
      </c>
      <c r="K2195" s="37">
        <f t="shared" si="17"/>
        <v>800</v>
      </c>
      <c r="L2195" s="38">
        <v>0.4</v>
      </c>
      <c r="N2195" s="44"/>
      <c r="O2195" s="42"/>
      <c r="P2195" s="39"/>
      <c r="Q2195" s="41"/>
    </row>
    <row r="2196" spans="1:17" ht="15.75" customHeight="1">
      <c r="A2196" s="33" t="s">
        <v>27</v>
      </c>
      <c r="B2196" s="33">
        <v>1128299</v>
      </c>
      <c r="C2196" s="34">
        <v>44360</v>
      </c>
      <c r="D2196" s="33" t="s">
        <v>28</v>
      </c>
      <c r="E2196" s="33" t="s">
        <v>84</v>
      </c>
      <c r="F2196" s="33" t="s">
        <v>85</v>
      </c>
      <c r="G2196" s="33" t="s">
        <v>21</v>
      </c>
      <c r="H2196" s="35">
        <v>0.55000000000000004</v>
      </c>
      <c r="I2196" s="36">
        <v>2750</v>
      </c>
      <c r="J2196" s="37">
        <f t="shared" si="16"/>
        <v>1512.5000000000002</v>
      </c>
      <c r="K2196" s="37">
        <f t="shared" si="17"/>
        <v>529.375</v>
      </c>
      <c r="L2196" s="38">
        <v>0.35</v>
      </c>
      <c r="N2196" s="44"/>
      <c r="O2196" s="42"/>
      <c r="P2196" s="39"/>
      <c r="Q2196" s="41"/>
    </row>
    <row r="2197" spans="1:17" ht="15.75" customHeight="1">
      <c r="A2197" s="33" t="s">
        <v>27</v>
      </c>
      <c r="B2197" s="33">
        <v>1128299</v>
      </c>
      <c r="C2197" s="34">
        <v>44360</v>
      </c>
      <c r="D2197" s="33" t="s">
        <v>28</v>
      </c>
      <c r="E2197" s="33" t="s">
        <v>84</v>
      </c>
      <c r="F2197" s="33" t="s">
        <v>85</v>
      </c>
      <c r="G2197" s="33" t="s">
        <v>22</v>
      </c>
      <c r="H2197" s="35">
        <v>0.70000000000000007</v>
      </c>
      <c r="I2197" s="36">
        <v>5750</v>
      </c>
      <c r="J2197" s="37">
        <f t="shared" si="16"/>
        <v>4025.0000000000005</v>
      </c>
      <c r="K2197" s="37">
        <f t="shared" si="17"/>
        <v>1006.2500000000001</v>
      </c>
      <c r="L2197" s="38">
        <v>0.25</v>
      </c>
      <c r="N2197" s="44"/>
      <c r="O2197" s="42"/>
      <c r="P2197" s="39"/>
      <c r="Q2197" s="41"/>
    </row>
    <row r="2198" spans="1:17" ht="15.75" customHeight="1">
      <c r="A2198" s="33" t="s">
        <v>27</v>
      </c>
      <c r="B2198" s="33">
        <v>1128299</v>
      </c>
      <c r="C2198" s="34">
        <v>44389</v>
      </c>
      <c r="D2198" s="33" t="s">
        <v>28</v>
      </c>
      <c r="E2198" s="33" t="s">
        <v>84</v>
      </c>
      <c r="F2198" s="33" t="s">
        <v>85</v>
      </c>
      <c r="G2198" s="33" t="s">
        <v>17</v>
      </c>
      <c r="H2198" s="35">
        <v>0.5</v>
      </c>
      <c r="I2198" s="36">
        <v>7250</v>
      </c>
      <c r="J2198" s="37">
        <f t="shared" si="16"/>
        <v>3625</v>
      </c>
      <c r="K2198" s="37">
        <f t="shared" si="17"/>
        <v>1450</v>
      </c>
      <c r="L2198" s="38">
        <v>0.4</v>
      </c>
      <c r="N2198" s="44"/>
      <c r="O2198" s="42"/>
      <c r="P2198" s="39"/>
      <c r="Q2198" s="41"/>
    </row>
    <row r="2199" spans="1:17" ht="15.75" customHeight="1">
      <c r="A2199" s="33" t="s">
        <v>27</v>
      </c>
      <c r="B2199" s="33">
        <v>1128299</v>
      </c>
      <c r="C2199" s="34">
        <v>44389</v>
      </c>
      <c r="D2199" s="33" t="s">
        <v>28</v>
      </c>
      <c r="E2199" s="33" t="s">
        <v>84</v>
      </c>
      <c r="F2199" s="33" t="s">
        <v>85</v>
      </c>
      <c r="G2199" s="33" t="s">
        <v>18</v>
      </c>
      <c r="H2199" s="35">
        <v>0.55000000000000004</v>
      </c>
      <c r="I2199" s="36">
        <v>5750</v>
      </c>
      <c r="J2199" s="37">
        <f t="shared" si="16"/>
        <v>3162.5000000000005</v>
      </c>
      <c r="K2199" s="37">
        <f t="shared" si="17"/>
        <v>1265.0000000000002</v>
      </c>
      <c r="L2199" s="38">
        <v>0.4</v>
      </c>
      <c r="N2199" s="44"/>
      <c r="O2199" s="42"/>
      <c r="P2199" s="39"/>
      <c r="Q2199" s="41"/>
    </row>
    <row r="2200" spans="1:17" ht="15.75" customHeight="1">
      <c r="A2200" s="33" t="s">
        <v>27</v>
      </c>
      <c r="B2200" s="33">
        <v>1128299</v>
      </c>
      <c r="C2200" s="34">
        <v>44389</v>
      </c>
      <c r="D2200" s="33" t="s">
        <v>28</v>
      </c>
      <c r="E2200" s="33" t="s">
        <v>84</v>
      </c>
      <c r="F2200" s="33" t="s">
        <v>85</v>
      </c>
      <c r="G2200" s="33" t="s">
        <v>19</v>
      </c>
      <c r="H2200" s="35">
        <v>0.55000000000000004</v>
      </c>
      <c r="I2200" s="36">
        <v>5250</v>
      </c>
      <c r="J2200" s="37">
        <f t="shared" si="16"/>
        <v>2887.5000000000005</v>
      </c>
      <c r="K2200" s="37">
        <f t="shared" si="17"/>
        <v>1010.6250000000001</v>
      </c>
      <c r="L2200" s="38">
        <v>0.35</v>
      </c>
      <c r="N2200" s="44"/>
      <c r="O2200" s="42"/>
      <c r="P2200" s="39"/>
      <c r="Q2200" s="41"/>
    </row>
    <row r="2201" spans="1:17" ht="15.75" customHeight="1">
      <c r="A2201" s="33" t="s">
        <v>27</v>
      </c>
      <c r="B2201" s="33">
        <v>1128299</v>
      </c>
      <c r="C2201" s="34">
        <v>44389</v>
      </c>
      <c r="D2201" s="33" t="s">
        <v>28</v>
      </c>
      <c r="E2201" s="33" t="s">
        <v>84</v>
      </c>
      <c r="F2201" s="33" t="s">
        <v>85</v>
      </c>
      <c r="G2201" s="33" t="s">
        <v>20</v>
      </c>
      <c r="H2201" s="35">
        <v>0.5</v>
      </c>
      <c r="I2201" s="36">
        <v>4250</v>
      </c>
      <c r="J2201" s="37">
        <f t="shared" si="16"/>
        <v>2125</v>
      </c>
      <c r="K2201" s="37">
        <f t="shared" si="17"/>
        <v>850</v>
      </c>
      <c r="L2201" s="38">
        <v>0.4</v>
      </c>
      <c r="N2201" s="44"/>
      <c r="O2201" s="42"/>
      <c r="P2201" s="39"/>
      <c r="Q2201" s="41"/>
    </row>
    <row r="2202" spans="1:17" ht="15.75" customHeight="1">
      <c r="A2202" s="33" t="s">
        <v>27</v>
      </c>
      <c r="B2202" s="33">
        <v>1128299</v>
      </c>
      <c r="C2202" s="34">
        <v>44389</v>
      </c>
      <c r="D2202" s="33" t="s">
        <v>28</v>
      </c>
      <c r="E2202" s="33" t="s">
        <v>84</v>
      </c>
      <c r="F2202" s="33" t="s">
        <v>85</v>
      </c>
      <c r="G2202" s="33" t="s">
        <v>21</v>
      </c>
      <c r="H2202" s="35">
        <v>0.55000000000000004</v>
      </c>
      <c r="I2202" s="36">
        <v>4750</v>
      </c>
      <c r="J2202" s="37">
        <f t="shared" si="16"/>
        <v>2612.5</v>
      </c>
      <c r="K2202" s="37">
        <f t="shared" si="17"/>
        <v>914.37499999999989</v>
      </c>
      <c r="L2202" s="38">
        <v>0.35</v>
      </c>
      <c r="N2202" s="44"/>
      <c r="O2202" s="42"/>
      <c r="P2202" s="39"/>
      <c r="Q2202" s="41"/>
    </row>
    <row r="2203" spans="1:17" ht="15.75" customHeight="1">
      <c r="A2203" s="33" t="s">
        <v>27</v>
      </c>
      <c r="B2203" s="33">
        <v>1128299</v>
      </c>
      <c r="C2203" s="34">
        <v>44389</v>
      </c>
      <c r="D2203" s="33" t="s">
        <v>28</v>
      </c>
      <c r="E2203" s="33" t="s">
        <v>84</v>
      </c>
      <c r="F2203" s="33" t="s">
        <v>85</v>
      </c>
      <c r="G2203" s="33" t="s">
        <v>22</v>
      </c>
      <c r="H2203" s="35">
        <v>0.70000000000000007</v>
      </c>
      <c r="I2203" s="36">
        <v>4750</v>
      </c>
      <c r="J2203" s="37">
        <f t="shared" si="16"/>
        <v>3325.0000000000005</v>
      </c>
      <c r="K2203" s="37">
        <f t="shared" si="17"/>
        <v>831.25000000000011</v>
      </c>
      <c r="L2203" s="38">
        <v>0.25</v>
      </c>
      <c r="N2203" s="44"/>
      <c r="O2203" s="42"/>
      <c r="P2203" s="39"/>
      <c r="Q2203" s="41"/>
    </row>
    <row r="2204" spans="1:17" ht="15.75" customHeight="1">
      <c r="A2204" s="33" t="s">
        <v>27</v>
      </c>
      <c r="B2204" s="33">
        <v>1128299</v>
      </c>
      <c r="C2204" s="34">
        <v>44421</v>
      </c>
      <c r="D2204" s="33" t="s">
        <v>28</v>
      </c>
      <c r="E2204" s="33" t="s">
        <v>84</v>
      </c>
      <c r="F2204" s="33" t="s">
        <v>85</v>
      </c>
      <c r="G2204" s="33" t="s">
        <v>17</v>
      </c>
      <c r="H2204" s="35">
        <v>0.55000000000000004</v>
      </c>
      <c r="I2204" s="36">
        <v>6750</v>
      </c>
      <c r="J2204" s="37">
        <f t="shared" si="16"/>
        <v>3712.5000000000005</v>
      </c>
      <c r="K2204" s="37">
        <f t="shared" si="17"/>
        <v>1485.0000000000002</v>
      </c>
      <c r="L2204" s="38">
        <v>0.4</v>
      </c>
      <c r="N2204" s="44"/>
      <c r="O2204" s="42"/>
      <c r="P2204" s="39"/>
      <c r="Q2204" s="41"/>
    </row>
    <row r="2205" spans="1:17" ht="15.75" customHeight="1">
      <c r="A2205" s="33" t="s">
        <v>27</v>
      </c>
      <c r="B2205" s="33">
        <v>1128299</v>
      </c>
      <c r="C2205" s="34">
        <v>44421</v>
      </c>
      <c r="D2205" s="33" t="s">
        <v>28</v>
      </c>
      <c r="E2205" s="33" t="s">
        <v>84</v>
      </c>
      <c r="F2205" s="33" t="s">
        <v>85</v>
      </c>
      <c r="G2205" s="33" t="s">
        <v>18</v>
      </c>
      <c r="H2205" s="35">
        <v>0.60000000000000009</v>
      </c>
      <c r="I2205" s="36">
        <v>6250</v>
      </c>
      <c r="J2205" s="37">
        <f t="shared" si="16"/>
        <v>3750.0000000000005</v>
      </c>
      <c r="K2205" s="37">
        <f t="shared" si="17"/>
        <v>1500.0000000000002</v>
      </c>
      <c r="L2205" s="38">
        <v>0.4</v>
      </c>
      <c r="N2205" s="44"/>
      <c r="O2205" s="42"/>
      <c r="P2205" s="39"/>
      <c r="Q2205" s="41"/>
    </row>
    <row r="2206" spans="1:17" ht="15.75" customHeight="1">
      <c r="A2206" s="33" t="s">
        <v>27</v>
      </c>
      <c r="B2206" s="33">
        <v>1128299</v>
      </c>
      <c r="C2206" s="34">
        <v>44421</v>
      </c>
      <c r="D2206" s="33" t="s">
        <v>28</v>
      </c>
      <c r="E2206" s="33" t="s">
        <v>84</v>
      </c>
      <c r="F2206" s="33" t="s">
        <v>85</v>
      </c>
      <c r="G2206" s="33" t="s">
        <v>19</v>
      </c>
      <c r="H2206" s="35">
        <v>0.55000000000000004</v>
      </c>
      <c r="I2206" s="36">
        <v>5000</v>
      </c>
      <c r="J2206" s="37">
        <f t="shared" si="16"/>
        <v>2750</v>
      </c>
      <c r="K2206" s="37">
        <f t="shared" si="17"/>
        <v>962.49999999999989</v>
      </c>
      <c r="L2206" s="38">
        <v>0.35</v>
      </c>
      <c r="N2206" s="44"/>
      <c r="O2206" s="42"/>
      <c r="P2206" s="39"/>
      <c r="Q2206" s="41"/>
    </row>
    <row r="2207" spans="1:17" ht="15.75" customHeight="1">
      <c r="A2207" s="33" t="s">
        <v>27</v>
      </c>
      <c r="B2207" s="33">
        <v>1128299</v>
      </c>
      <c r="C2207" s="34">
        <v>44421</v>
      </c>
      <c r="D2207" s="33" t="s">
        <v>28</v>
      </c>
      <c r="E2207" s="33" t="s">
        <v>84</v>
      </c>
      <c r="F2207" s="33" t="s">
        <v>85</v>
      </c>
      <c r="G2207" s="33" t="s">
        <v>20</v>
      </c>
      <c r="H2207" s="35">
        <v>0.55000000000000004</v>
      </c>
      <c r="I2207" s="36">
        <v>4500</v>
      </c>
      <c r="J2207" s="37">
        <f t="shared" si="16"/>
        <v>2475</v>
      </c>
      <c r="K2207" s="37">
        <f t="shared" si="17"/>
        <v>990</v>
      </c>
      <c r="L2207" s="38">
        <v>0.4</v>
      </c>
      <c r="N2207" s="44"/>
      <c r="O2207" s="42"/>
      <c r="P2207" s="39"/>
      <c r="Q2207" s="41"/>
    </row>
    <row r="2208" spans="1:17" ht="15.75" customHeight="1">
      <c r="A2208" s="33" t="s">
        <v>27</v>
      </c>
      <c r="B2208" s="33">
        <v>1128299</v>
      </c>
      <c r="C2208" s="34">
        <v>44421</v>
      </c>
      <c r="D2208" s="33" t="s">
        <v>28</v>
      </c>
      <c r="E2208" s="33" t="s">
        <v>84</v>
      </c>
      <c r="F2208" s="33" t="s">
        <v>85</v>
      </c>
      <c r="G2208" s="33" t="s">
        <v>21</v>
      </c>
      <c r="H2208" s="35">
        <v>0.65</v>
      </c>
      <c r="I2208" s="36">
        <v>4500</v>
      </c>
      <c r="J2208" s="37">
        <f t="shared" si="16"/>
        <v>2925</v>
      </c>
      <c r="K2208" s="37">
        <f t="shared" si="17"/>
        <v>1023.7499999999999</v>
      </c>
      <c r="L2208" s="38">
        <v>0.35</v>
      </c>
      <c r="N2208" s="44"/>
      <c r="O2208" s="42"/>
      <c r="P2208" s="39"/>
      <c r="Q2208" s="41"/>
    </row>
    <row r="2209" spans="1:17" ht="15.75" customHeight="1">
      <c r="A2209" s="33" t="s">
        <v>27</v>
      </c>
      <c r="B2209" s="33">
        <v>1128299</v>
      </c>
      <c r="C2209" s="34">
        <v>44421</v>
      </c>
      <c r="D2209" s="33" t="s">
        <v>28</v>
      </c>
      <c r="E2209" s="33" t="s">
        <v>84</v>
      </c>
      <c r="F2209" s="33" t="s">
        <v>85</v>
      </c>
      <c r="G2209" s="33" t="s">
        <v>22</v>
      </c>
      <c r="H2209" s="35">
        <v>0.70000000000000007</v>
      </c>
      <c r="I2209" s="36">
        <v>4250</v>
      </c>
      <c r="J2209" s="37">
        <f t="shared" si="16"/>
        <v>2975.0000000000005</v>
      </c>
      <c r="K2209" s="37">
        <f t="shared" si="17"/>
        <v>743.75000000000011</v>
      </c>
      <c r="L2209" s="38">
        <v>0.25</v>
      </c>
      <c r="N2209" s="44"/>
      <c r="O2209" s="42"/>
      <c r="P2209" s="39"/>
      <c r="Q2209" s="41"/>
    </row>
    <row r="2210" spans="1:17" ht="15.75" customHeight="1">
      <c r="A2210" s="33" t="s">
        <v>27</v>
      </c>
      <c r="B2210" s="33">
        <v>1128299</v>
      </c>
      <c r="C2210" s="34">
        <v>44453</v>
      </c>
      <c r="D2210" s="33" t="s">
        <v>28</v>
      </c>
      <c r="E2210" s="33" t="s">
        <v>84</v>
      </c>
      <c r="F2210" s="33" t="s">
        <v>85</v>
      </c>
      <c r="G2210" s="33" t="s">
        <v>17</v>
      </c>
      <c r="H2210" s="35">
        <v>0.45000000000000012</v>
      </c>
      <c r="I2210" s="36">
        <v>6000</v>
      </c>
      <c r="J2210" s="37">
        <f t="shared" si="16"/>
        <v>2700.0000000000009</v>
      </c>
      <c r="K2210" s="37">
        <f t="shared" si="17"/>
        <v>1080.0000000000005</v>
      </c>
      <c r="L2210" s="38">
        <v>0.4</v>
      </c>
      <c r="N2210" s="44"/>
      <c r="O2210" s="42"/>
      <c r="P2210" s="39"/>
      <c r="Q2210" s="41"/>
    </row>
    <row r="2211" spans="1:17" ht="15.75" customHeight="1">
      <c r="A2211" s="33" t="s">
        <v>27</v>
      </c>
      <c r="B2211" s="33">
        <v>1128299</v>
      </c>
      <c r="C2211" s="34">
        <v>44453</v>
      </c>
      <c r="D2211" s="33" t="s">
        <v>28</v>
      </c>
      <c r="E2211" s="33" t="s">
        <v>84</v>
      </c>
      <c r="F2211" s="33" t="s">
        <v>85</v>
      </c>
      <c r="G2211" s="33" t="s">
        <v>18</v>
      </c>
      <c r="H2211" s="35">
        <v>0.50000000000000011</v>
      </c>
      <c r="I2211" s="36">
        <v>6000</v>
      </c>
      <c r="J2211" s="37">
        <f t="shared" si="16"/>
        <v>3000.0000000000005</v>
      </c>
      <c r="K2211" s="37">
        <f t="shared" si="17"/>
        <v>1200.0000000000002</v>
      </c>
      <c r="L2211" s="38">
        <v>0.4</v>
      </c>
      <c r="N2211" s="44"/>
      <c r="O2211" s="42"/>
      <c r="P2211" s="39"/>
      <c r="Q2211" s="41"/>
    </row>
    <row r="2212" spans="1:17" ht="15.75" customHeight="1">
      <c r="A2212" s="33" t="s">
        <v>27</v>
      </c>
      <c r="B2212" s="33">
        <v>1128299</v>
      </c>
      <c r="C2212" s="34">
        <v>44453</v>
      </c>
      <c r="D2212" s="33" t="s">
        <v>28</v>
      </c>
      <c r="E2212" s="33" t="s">
        <v>84</v>
      </c>
      <c r="F2212" s="33" t="s">
        <v>85</v>
      </c>
      <c r="G2212" s="33" t="s">
        <v>19</v>
      </c>
      <c r="H2212" s="35">
        <v>0.45000000000000012</v>
      </c>
      <c r="I2212" s="36">
        <v>4500</v>
      </c>
      <c r="J2212" s="37">
        <f t="shared" si="16"/>
        <v>2025.0000000000005</v>
      </c>
      <c r="K2212" s="37">
        <f t="shared" si="17"/>
        <v>708.75000000000011</v>
      </c>
      <c r="L2212" s="38">
        <v>0.35</v>
      </c>
      <c r="N2212" s="44"/>
      <c r="O2212" s="42"/>
      <c r="P2212" s="39"/>
      <c r="Q2212" s="41"/>
    </row>
    <row r="2213" spans="1:17" ht="15.75" customHeight="1">
      <c r="A2213" s="33" t="s">
        <v>27</v>
      </c>
      <c r="B2213" s="33">
        <v>1128299</v>
      </c>
      <c r="C2213" s="34">
        <v>44453</v>
      </c>
      <c r="D2213" s="33" t="s">
        <v>28</v>
      </c>
      <c r="E2213" s="33" t="s">
        <v>84</v>
      </c>
      <c r="F2213" s="33" t="s">
        <v>85</v>
      </c>
      <c r="G2213" s="33" t="s">
        <v>20</v>
      </c>
      <c r="H2213" s="35">
        <v>0.45000000000000012</v>
      </c>
      <c r="I2213" s="36">
        <v>4000</v>
      </c>
      <c r="J2213" s="37">
        <f t="shared" si="16"/>
        <v>1800.0000000000005</v>
      </c>
      <c r="K2213" s="37">
        <f t="shared" si="17"/>
        <v>720.00000000000023</v>
      </c>
      <c r="L2213" s="38">
        <v>0.4</v>
      </c>
      <c r="N2213" s="44"/>
      <c r="O2213" s="42"/>
      <c r="P2213" s="39"/>
      <c r="Q2213" s="41"/>
    </row>
    <row r="2214" spans="1:17" ht="15.75" customHeight="1">
      <c r="A2214" s="33" t="s">
        <v>27</v>
      </c>
      <c r="B2214" s="33">
        <v>1128299</v>
      </c>
      <c r="C2214" s="34">
        <v>44453</v>
      </c>
      <c r="D2214" s="33" t="s">
        <v>28</v>
      </c>
      <c r="E2214" s="33" t="s">
        <v>84</v>
      </c>
      <c r="F2214" s="33" t="s">
        <v>85</v>
      </c>
      <c r="G2214" s="33" t="s">
        <v>21</v>
      </c>
      <c r="H2214" s="35">
        <v>0.55000000000000004</v>
      </c>
      <c r="I2214" s="36">
        <v>4000</v>
      </c>
      <c r="J2214" s="37">
        <f t="shared" si="16"/>
        <v>2200</v>
      </c>
      <c r="K2214" s="37">
        <f t="shared" si="17"/>
        <v>770</v>
      </c>
      <c r="L2214" s="38">
        <v>0.35</v>
      </c>
      <c r="N2214" s="44"/>
      <c r="O2214" s="42"/>
      <c r="P2214" s="39"/>
      <c r="Q2214" s="41"/>
    </row>
    <row r="2215" spans="1:17" ht="15.75" customHeight="1">
      <c r="A2215" s="33" t="s">
        <v>27</v>
      </c>
      <c r="B2215" s="33">
        <v>1128299</v>
      </c>
      <c r="C2215" s="34">
        <v>44453</v>
      </c>
      <c r="D2215" s="33" t="s">
        <v>28</v>
      </c>
      <c r="E2215" s="33" t="s">
        <v>84</v>
      </c>
      <c r="F2215" s="33" t="s">
        <v>85</v>
      </c>
      <c r="G2215" s="33" t="s">
        <v>22</v>
      </c>
      <c r="H2215" s="35">
        <v>0.60000000000000009</v>
      </c>
      <c r="I2215" s="36">
        <v>4500</v>
      </c>
      <c r="J2215" s="37">
        <f t="shared" si="16"/>
        <v>2700.0000000000005</v>
      </c>
      <c r="K2215" s="37">
        <f t="shared" si="17"/>
        <v>675.00000000000011</v>
      </c>
      <c r="L2215" s="38">
        <v>0.25</v>
      </c>
      <c r="N2215" s="44"/>
      <c r="O2215" s="42"/>
      <c r="P2215" s="39"/>
      <c r="Q2215" s="41"/>
    </row>
    <row r="2216" spans="1:17" ht="15.75" customHeight="1">
      <c r="A2216" s="33" t="s">
        <v>27</v>
      </c>
      <c r="B2216" s="33">
        <v>1128299</v>
      </c>
      <c r="C2216" s="34">
        <v>44482</v>
      </c>
      <c r="D2216" s="33" t="s">
        <v>28</v>
      </c>
      <c r="E2216" s="33" t="s">
        <v>84</v>
      </c>
      <c r="F2216" s="33" t="s">
        <v>85</v>
      </c>
      <c r="G2216" s="33" t="s">
        <v>17</v>
      </c>
      <c r="H2216" s="35">
        <v>0.45000000000000012</v>
      </c>
      <c r="I2216" s="36">
        <v>5250</v>
      </c>
      <c r="J2216" s="37">
        <f t="shared" si="16"/>
        <v>2362.5000000000005</v>
      </c>
      <c r="K2216" s="37">
        <f t="shared" si="17"/>
        <v>945.00000000000023</v>
      </c>
      <c r="L2216" s="38">
        <v>0.4</v>
      </c>
      <c r="N2216" s="44"/>
      <c r="O2216" s="42"/>
      <c r="P2216" s="39"/>
      <c r="Q2216" s="41"/>
    </row>
    <row r="2217" spans="1:17" ht="15.75" customHeight="1">
      <c r="A2217" s="33" t="s">
        <v>27</v>
      </c>
      <c r="B2217" s="33">
        <v>1128299</v>
      </c>
      <c r="C2217" s="34">
        <v>44482</v>
      </c>
      <c r="D2217" s="33" t="s">
        <v>28</v>
      </c>
      <c r="E2217" s="33" t="s">
        <v>84</v>
      </c>
      <c r="F2217" s="33" t="s">
        <v>85</v>
      </c>
      <c r="G2217" s="33" t="s">
        <v>18</v>
      </c>
      <c r="H2217" s="35">
        <v>0.50000000000000011</v>
      </c>
      <c r="I2217" s="36">
        <v>5250</v>
      </c>
      <c r="J2217" s="37">
        <f t="shared" si="16"/>
        <v>2625.0000000000005</v>
      </c>
      <c r="K2217" s="37">
        <f t="shared" si="17"/>
        <v>1050.0000000000002</v>
      </c>
      <c r="L2217" s="38">
        <v>0.4</v>
      </c>
      <c r="N2217" s="44"/>
      <c r="O2217" s="42"/>
      <c r="P2217" s="39"/>
      <c r="Q2217" s="41"/>
    </row>
    <row r="2218" spans="1:17" ht="15.75" customHeight="1">
      <c r="A2218" s="33" t="s">
        <v>27</v>
      </c>
      <c r="B2218" s="33">
        <v>1128299</v>
      </c>
      <c r="C2218" s="34">
        <v>44482</v>
      </c>
      <c r="D2218" s="33" t="s">
        <v>28</v>
      </c>
      <c r="E2218" s="33" t="s">
        <v>84</v>
      </c>
      <c r="F2218" s="33" t="s">
        <v>85</v>
      </c>
      <c r="G2218" s="33" t="s">
        <v>19</v>
      </c>
      <c r="H2218" s="35">
        <v>0.45000000000000012</v>
      </c>
      <c r="I2218" s="36">
        <v>3500</v>
      </c>
      <c r="J2218" s="37">
        <f t="shared" si="16"/>
        <v>1575.0000000000005</v>
      </c>
      <c r="K2218" s="37">
        <f t="shared" si="17"/>
        <v>551.25000000000011</v>
      </c>
      <c r="L2218" s="38">
        <v>0.35</v>
      </c>
      <c r="N2218" s="44"/>
      <c r="O2218" s="42"/>
      <c r="P2218" s="39"/>
      <c r="Q2218" s="41"/>
    </row>
    <row r="2219" spans="1:17" ht="15.75" customHeight="1">
      <c r="A2219" s="33" t="s">
        <v>27</v>
      </c>
      <c r="B2219" s="33">
        <v>1128299</v>
      </c>
      <c r="C2219" s="34">
        <v>44482</v>
      </c>
      <c r="D2219" s="33" t="s">
        <v>28</v>
      </c>
      <c r="E2219" s="33" t="s">
        <v>84</v>
      </c>
      <c r="F2219" s="33" t="s">
        <v>85</v>
      </c>
      <c r="G2219" s="33" t="s">
        <v>20</v>
      </c>
      <c r="H2219" s="35">
        <v>0.45000000000000012</v>
      </c>
      <c r="I2219" s="36">
        <v>3250</v>
      </c>
      <c r="J2219" s="37">
        <f t="shared" si="16"/>
        <v>1462.5000000000005</v>
      </c>
      <c r="K2219" s="37">
        <f t="shared" si="17"/>
        <v>585.00000000000023</v>
      </c>
      <c r="L2219" s="38">
        <v>0.4</v>
      </c>
      <c r="N2219" s="44"/>
      <c r="O2219" s="42"/>
      <c r="P2219" s="39"/>
      <c r="Q2219" s="41"/>
    </row>
    <row r="2220" spans="1:17" ht="15.75" customHeight="1">
      <c r="A2220" s="33" t="s">
        <v>27</v>
      </c>
      <c r="B2220" s="33">
        <v>1128299</v>
      </c>
      <c r="C2220" s="34">
        <v>44482</v>
      </c>
      <c r="D2220" s="33" t="s">
        <v>28</v>
      </c>
      <c r="E2220" s="33" t="s">
        <v>84</v>
      </c>
      <c r="F2220" s="33" t="s">
        <v>85</v>
      </c>
      <c r="G2220" s="33" t="s">
        <v>21</v>
      </c>
      <c r="H2220" s="35">
        <v>0.55000000000000004</v>
      </c>
      <c r="I2220" s="36">
        <v>3000</v>
      </c>
      <c r="J2220" s="37">
        <f t="shared" si="16"/>
        <v>1650.0000000000002</v>
      </c>
      <c r="K2220" s="37">
        <f t="shared" si="17"/>
        <v>577.5</v>
      </c>
      <c r="L2220" s="38">
        <v>0.35</v>
      </c>
      <c r="N2220" s="44"/>
      <c r="O2220" s="42"/>
      <c r="P2220" s="39"/>
      <c r="Q2220" s="41"/>
    </row>
    <row r="2221" spans="1:17" ht="15.75" customHeight="1">
      <c r="A2221" s="33" t="s">
        <v>27</v>
      </c>
      <c r="B2221" s="33">
        <v>1128299</v>
      </c>
      <c r="C2221" s="34">
        <v>44482</v>
      </c>
      <c r="D2221" s="33" t="s">
        <v>28</v>
      </c>
      <c r="E2221" s="33" t="s">
        <v>84</v>
      </c>
      <c r="F2221" s="33" t="s">
        <v>85</v>
      </c>
      <c r="G2221" s="33" t="s">
        <v>22</v>
      </c>
      <c r="H2221" s="35">
        <v>0.70000000000000007</v>
      </c>
      <c r="I2221" s="36">
        <v>3500</v>
      </c>
      <c r="J2221" s="37">
        <f t="shared" si="16"/>
        <v>2450.0000000000005</v>
      </c>
      <c r="K2221" s="37">
        <f t="shared" si="17"/>
        <v>612.50000000000011</v>
      </c>
      <c r="L2221" s="38">
        <v>0.25</v>
      </c>
      <c r="N2221" s="44"/>
      <c r="O2221" s="42"/>
      <c r="P2221" s="39"/>
      <c r="Q2221" s="41"/>
    </row>
    <row r="2222" spans="1:17" ht="15.75" customHeight="1">
      <c r="A2222" s="33" t="s">
        <v>27</v>
      </c>
      <c r="B2222" s="33">
        <v>1128299</v>
      </c>
      <c r="C2222" s="34">
        <v>44513</v>
      </c>
      <c r="D2222" s="33" t="s">
        <v>28</v>
      </c>
      <c r="E2222" s="33" t="s">
        <v>84</v>
      </c>
      <c r="F2222" s="33" t="s">
        <v>85</v>
      </c>
      <c r="G2222" s="33" t="s">
        <v>17</v>
      </c>
      <c r="H2222" s="35">
        <v>0.55000000000000004</v>
      </c>
      <c r="I2222" s="36">
        <v>5250</v>
      </c>
      <c r="J2222" s="37">
        <f t="shared" si="16"/>
        <v>2887.5000000000005</v>
      </c>
      <c r="K2222" s="37">
        <f t="shared" si="17"/>
        <v>1155.0000000000002</v>
      </c>
      <c r="L2222" s="38">
        <v>0.4</v>
      </c>
      <c r="N2222" s="44"/>
      <c r="O2222" s="42"/>
      <c r="P2222" s="39"/>
      <c r="Q2222" s="41"/>
    </row>
    <row r="2223" spans="1:17" ht="15.75" customHeight="1">
      <c r="A2223" s="33" t="s">
        <v>27</v>
      </c>
      <c r="B2223" s="33">
        <v>1128299</v>
      </c>
      <c r="C2223" s="34">
        <v>44513</v>
      </c>
      <c r="D2223" s="33" t="s">
        <v>28</v>
      </c>
      <c r="E2223" s="33" t="s">
        <v>84</v>
      </c>
      <c r="F2223" s="33" t="s">
        <v>85</v>
      </c>
      <c r="G2223" s="33" t="s">
        <v>18</v>
      </c>
      <c r="H2223" s="35">
        <v>0.60000000000000009</v>
      </c>
      <c r="I2223" s="36">
        <v>5750</v>
      </c>
      <c r="J2223" s="37">
        <f t="shared" si="16"/>
        <v>3450.0000000000005</v>
      </c>
      <c r="K2223" s="37">
        <f t="shared" si="17"/>
        <v>1380.0000000000002</v>
      </c>
      <c r="L2223" s="38">
        <v>0.4</v>
      </c>
      <c r="N2223" s="44"/>
      <c r="O2223" s="42"/>
      <c r="P2223" s="39"/>
      <c r="Q2223" s="41"/>
    </row>
    <row r="2224" spans="1:17" ht="15.75" customHeight="1">
      <c r="A2224" s="33" t="s">
        <v>27</v>
      </c>
      <c r="B2224" s="33">
        <v>1128299</v>
      </c>
      <c r="C2224" s="34">
        <v>44513</v>
      </c>
      <c r="D2224" s="33" t="s">
        <v>28</v>
      </c>
      <c r="E2224" s="33" t="s">
        <v>84</v>
      </c>
      <c r="F2224" s="33" t="s">
        <v>85</v>
      </c>
      <c r="G2224" s="33" t="s">
        <v>19</v>
      </c>
      <c r="H2224" s="35">
        <v>0.55000000000000004</v>
      </c>
      <c r="I2224" s="36">
        <v>4250</v>
      </c>
      <c r="J2224" s="37">
        <f t="shared" si="16"/>
        <v>2337.5</v>
      </c>
      <c r="K2224" s="37">
        <f t="shared" si="17"/>
        <v>818.125</v>
      </c>
      <c r="L2224" s="38">
        <v>0.35</v>
      </c>
      <c r="N2224" s="44"/>
      <c r="O2224" s="42"/>
      <c r="P2224" s="39"/>
      <c r="Q2224" s="41"/>
    </row>
    <row r="2225" spans="1:17" ht="15.75" customHeight="1">
      <c r="A2225" s="33" t="s">
        <v>27</v>
      </c>
      <c r="B2225" s="33">
        <v>1128299</v>
      </c>
      <c r="C2225" s="34">
        <v>44513</v>
      </c>
      <c r="D2225" s="33" t="s">
        <v>28</v>
      </c>
      <c r="E2225" s="33" t="s">
        <v>84</v>
      </c>
      <c r="F2225" s="33" t="s">
        <v>85</v>
      </c>
      <c r="G2225" s="33" t="s">
        <v>20</v>
      </c>
      <c r="H2225" s="35">
        <v>0.55000000000000004</v>
      </c>
      <c r="I2225" s="36">
        <v>4000</v>
      </c>
      <c r="J2225" s="37">
        <f t="shared" si="16"/>
        <v>2200</v>
      </c>
      <c r="K2225" s="37">
        <f t="shared" si="17"/>
        <v>880</v>
      </c>
      <c r="L2225" s="38">
        <v>0.4</v>
      </c>
      <c r="N2225" s="44"/>
      <c r="O2225" s="42"/>
      <c r="P2225" s="39"/>
      <c r="Q2225" s="41"/>
    </row>
    <row r="2226" spans="1:17" ht="15.75" customHeight="1">
      <c r="A2226" s="33" t="s">
        <v>27</v>
      </c>
      <c r="B2226" s="33">
        <v>1128299</v>
      </c>
      <c r="C2226" s="34">
        <v>44513</v>
      </c>
      <c r="D2226" s="33" t="s">
        <v>28</v>
      </c>
      <c r="E2226" s="33" t="s">
        <v>84</v>
      </c>
      <c r="F2226" s="33" t="s">
        <v>85</v>
      </c>
      <c r="G2226" s="33" t="s">
        <v>21</v>
      </c>
      <c r="H2226" s="35">
        <v>0.65</v>
      </c>
      <c r="I2226" s="36">
        <v>3500</v>
      </c>
      <c r="J2226" s="37">
        <f t="shared" si="16"/>
        <v>2275</v>
      </c>
      <c r="K2226" s="37">
        <f t="shared" si="17"/>
        <v>796.25</v>
      </c>
      <c r="L2226" s="38">
        <v>0.35</v>
      </c>
      <c r="N2226" s="44"/>
      <c r="O2226" s="42"/>
      <c r="P2226" s="39"/>
      <c r="Q2226" s="41"/>
    </row>
    <row r="2227" spans="1:17" ht="15.75" customHeight="1">
      <c r="A2227" s="33" t="s">
        <v>27</v>
      </c>
      <c r="B2227" s="33">
        <v>1128299</v>
      </c>
      <c r="C2227" s="34">
        <v>44513</v>
      </c>
      <c r="D2227" s="33" t="s">
        <v>28</v>
      </c>
      <c r="E2227" s="33" t="s">
        <v>84</v>
      </c>
      <c r="F2227" s="33" t="s">
        <v>85</v>
      </c>
      <c r="G2227" s="33" t="s">
        <v>22</v>
      </c>
      <c r="H2227" s="35">
        <v>0.70000000000000007</v>
      </c>
      <c r="I2227" s="36">
        <v>4750</v>
      </c>
      <c r="J2227" s="37">
        <f t="shared" si="16"/>
        <v>3325.0000000000005</v>
      </c>
      <c r="K2227" s="37">
        <f t="shared" si="17"/>
        <v>831.25000000000011</v>
      </c>
      <c r="L2227" s="38">
        <v>0.25</v>
      </c>
      <c r="N2227" s="44"/>
      <c r="O2227" s="42"/>
      <c r="P2227" s="39"/>
      <c r="Q2227" s="41"/>
    </row>
    <row r="2228" spans="1:17" ht="15.75" customHeight="1">
      <c r="A2228" s="33" t="s">
        <v>27</v>
      </c>
      <c r="B2228" s="33">
        <v>1128299</v>
      </c>
      <c r="C2228" s="34">
        <v>44542</v>
      </c>
      <c r="D2228" s="33" t="s">
        <v>28</v>
      </c>
      <c r="E2228" s="33" t="s">
        <v>84</v>
      </c>
      <c r="F2228" s="33" t="s">
        <v>85</v>
      </c>
      <c r="G2228" s="33" t="s">
        <v>17</v>
      </c>
      <c r="H2228" s="35">
        <v>0.55000000000000004</v>
      </c>
      <c r="I2228" s="36">
        <v>6750</v>
      </c>
      <c r="J2228" s="37">
        <f t="shared" si="16"/>
        <v>3712.5000000000005</v>
      </c>
      <c r="K2228" s="37">
        <f t="shared" si="17"/>
        <v>1485.0000000000002</v>
      </c>
      <c r="L2228" s="38">
        <v>0.4</v>
      </c>
      <c r="N2228" s="44"/>
      <c r="O2228" s="42"/>
      <c r="P2228" s="39"/>
      <c r="Q2228" s="41"/>
    </row>
    <row r="2229" spans="1:17" ht="15.75" customHeight="1">
      <c r="A2229" s="33" t="s">
        <v>27</v>
      </c>
      <c r="B2229" s="33">
        <v>1128299</v>
      </c>
      <c r="C2229" s="34">
        <v>44542</v>
      </c>
      <c r="D2229" s="33" t="s">
        <v>28</v>
      </c>
      <c r="E2229" s="33" t="s">
        <v>84</v>
      </c>
      <c r="F2229" s="33" t="s">
        <v>85</v>
      </c>
      <c r="G2229" s="33" t="s">
        <v>18</v>
      </c>
      <c r="H2229" s="35">
        <v>0.60000000000000009</v>
      </c>
      <c r="I2229" s="36">
        <v>6750</v>
      </c>
      <c r="J2229" s="37">
        <f t="shared" si="16"/>
        <v>4050.0000000000005</v>
      </c>
      <c r="K2229" s="37">
        <f t="shared" si="17"/>
        <v>1620.0000000000002</v>
      </c>
      <c r="L2229" s="38">
        <v>0.4</v>
      </c>
      <c r="N2229" s="44"/>
      <c r="O2229" s="42"/>
      <c r="P2229" s="39"/>
      <c r="Q2229" s="41"/>
    </row>
    <row r="2230" spans="1:17" ht="15.75" customHeight="1">
      <c r="A2230" s="33" t="s">
        <v>27</v>
      </c>
      <c r="B2230" s="33">
        <v>1128299</v>
      </c>
      <c r="C2230" s="34">
        <v>44542</v>
      </c>
      <c r="D2230" s="33" t="s">
        <v>28</v>
      </c>
      <c r="E2230" s="33" t="s">
        <v>84</v>
      </c>
      <c r="F2230" s="33" t="s">
        <v>85</v>
      </c>
      <c r="G2230" s="33" t="s">
        <v>19</v>
      </c>
      <c r="H2230" s="35">
        <v>0.55000000000000004</v>
      </c>
      <c r="I2230" s="36">
        <v>4750</v>
      </c>
      <c r="J2230" s="37">
        <f t="shared" si="16"/>
        <v>2612.5</v>
      </c>
      <c r="K2230" s="37">
        <f t="shared" si="17"/>
        <v>914.37499999999989</v>
      </c>
      <c r="L2230" s="38">
        <v>0.35</v>
      </c>
      <c r="N2230" s="44"/>
      <c r="O2230" s="42"/>
      <c r="P2230" s="39"/>
      <c r="Q2230" s="41"/>
    </row>
    <row r="2231" spans="1:17" ht="15.75" customHeight="1">
      <c r="A2231" s="33" t="s">
        <v>27</v>
      </c>
      <c r="B2231" s="33">
        <v>1128299</v>
      </c>
      <c r="C2231" s="34">
        <v>44542</v>
      </c>
      <c r="D2231" s="33" t="s">
        <v>28</v>
      </c>
      <c r="E2231" s="33" t="s">
        <v>84</v>
      </c>
      <c r="F2231" s="33" t="s">
        <v>85</v>
      </c>
      <c r="G2231" s="33" t="s">
        <v>20</v>
      </c>
      <c r="H2231" s="35">
        <v>0.55000000000000004</v>
      </c>
      <c r="I2231" s="36">
        <v>4750</v>
      </c>
      <c r="J2231" s="37">
        <f t="shared" si="16"/>
        <v>2612.5</v>
      </c>
      <c r="K2231" s="37">
        <f t="shared" si="17"/>
        <v>1045</v>
      </c>
      <c r="L2231" s="38">
        <v>0.4</v>
      </c>
      <c r="N2231" s="44"/>
      <c r="O2231" s="42"/>
      <c r="P2231" s="39"/>
      <c r="Q2231" s="41"/>
    </row>
    <row r="2232" spans="1:17" ht="15.75" customHeight="1">
      <c r="A2232" s="33" t="s">
        <v>27</v>
      </c>
      <c r="B2232" s="33">
        <v>1128299</v>
      </c>
      <c r="C2232" s="34">
        <v>44542</v>
      </c>
      <c r="D2232" s="33" t="s">
        <v>28</v>
      </c>
      <c r="E2232" s="33" t="s">
        <v>84</v>
      </c>
      <c r="F2232" s="33" t="s">
        <v>85</v>
      </c>
      <c r="G2232" s="33" t="s">
        <v>21</v>
      </c>
      <c r="H2232" s="35">
        <v>0.65</v>
      </c>
      <c r="I2232" s="36">
        <v>4000</v>
      </c>
      <c r="J2232" s="37">
        <f t="shared" si="16"/>
        <v>2600</v>
      </c>
      <c r="K2232" s="37">
        <f t="shared" si="17"/>
        <v>909.99999999999989</v>
      </c>
      <c r="L2232" s="38">
        <v>0.35</v>
      </c>
      <c r="N2232" s="44"/>
      <c r="O2232" s="42"/>
      <c r="P2232" s="39"/>
      <c r="Q2232" s="41"/>
    </row>
    <row r="2233" spans="1:17" ht="15.75" customHeight="1">
      <c r="A2233" s="33" t="s">
        <v>27</v>
      </c>
      <c r="B2233" s="33">
        <v>1128299</v>
      </c>
      <c r="C2233" s="34">
        <v>44542</v>
      </c>
      <c r="D2233" s="33" t="s">
        <v>28</v>
      </c>
      <c r="E2233" s="33" t="s">
        <v>84</v>
      </c>
      <c r="F2233" s="33" t="s">
        <v>85</v>
      </c>
      <c r="G2233" s="33" t="s">
        <v>22</v>
      </c>
      <c r="H2233" s="35">
        <v>0.70000000000000007</v>
      </c>
      <c r="I2233" s="36">
        <v>5000</v>
      </c>
      <c r="J2233" s="37">
        <f t="shared" si="16"/>
        <v>3500.0000000000005</v>
      </c>
      <c r="K2233" s="37">
        <f t="shared" si="17"/>
        <v>875.00000000000011</v>
      </c>
      <c r="L2233" s="38">
        <v>0.25</v>
      </c>
      <c r="N2233" s="44"/>
      <c r="O2233" s="42"/>
      <c r="P2233" s="39"/>
      <c r="Q2233" s="41"/>
    </row>
    <row r="2234" spans="1:17" ht="15.75" customHeight="1">
      <c r="A2234" s="33" t="s">
        <v>14</v>
      </c>
      <c r="B2234" s="33">
        <v>1185732</v>
      </c>
      <c r="C2234" s="34">
        <v>44205</v>
      </c>
      <c r="D2234" s="33" t="s">
        <v>46</v>
      </c>
      <c r="E2234" s="33" t="s">
        <v>86</v>
      </c>
      <c r="F2234" s="33" t="s">
        <v>87</v>
      </c>
      <c r="G2234" s="33" t="s">
        <v>17</v>
      </c>
      <c r="H2234" s="35">
        <v>0.4</v>
      </c>
      <c r="I2234" s="36">
        <v>10250</v>
      </c>
      <c r="J2234" s="37">
        <f t="shared" si="16"/>
        <v>4100</v>
      </c>
      <c r="K2234" s="37">
        <f t="shared" si="17"/>
        <v>1845</v>
      </c>
      <c r="L2234" s="38">
        <v>0.45</v>
      </c>
      <c r="N2234" s="44"/>
      <c r="O2234" s="42"/>
      <c r="P2234" s="39"/>
      <c r="Q2234" s="41"/>
    </row>
    <row r="2235" spans="1:17" ht="15.75" customHeight="1">
      <c r="A2235" s="33" t="s">
        <v>14</v>
      </c>
      <c r="B2235" s="33">
        <v>1185732</v>
      </c>
      <c r="C2235" s="34">
        <v>44205</v>
      </c>
      <c r="D2235" s="33" t="s">
        <v>46</v>
      </c>
      <c r="E2235" s="33" t="s">
        <v>86</v>
      </c>
      <c r="F2235" s="33" t="s">
        <v>87</v>
      </c>
      <c r="G2235" s="33" t="s">
        <v>18</v>
      </c>
      <c r="H2235" s="35">
        <v>0.4</v>
      </c>
      <c r="I2235" s="36">
        <v>8250</v>
      </c>
      <c r="J2235" s="37">
        <f t="shared" si="16"/>
        <v>3300</v>
      </c>
      <c r="K2235" s="37">
        <f t="shared" si="17"/>
        <v>1155</v>
      </c>
      <c r="L2235" s="38">
        <v>0.35</v>
      </c>
      <c r="N2235" s="44"/>
      <c r="O2235" s="42"/>
      <c r="P2235" s="39"/>
      <c r="Q2235" s="41"/>
    </row>
    <row r="2236" spans="1:17" ht="15.75" customHeight="1">
      <c r="A2236" s="33" t="s">
        <v>14</v>
      </c>
      <c r="B2236" s="33">
        <v>1185732</v>
      </c>
      <c r="C2236" s="34">
        <v>44205</v>
      </c>
      <c r="D2236" s="33" t="s">
        <v>46</v>
      </c>
      <c r="E2236" s="33" t="s">
        <v>86</v>
      </c>
      <c r="F2236" s="33" t="s">
        <v>87</v>
      </c>
      <c r="G2236" s="33" t="s">
        <v>19</v>
      </c>
      <c r="H2236" s="35">
        <v>0.30000000000000004</v>
      </c>
      <c r="I2236" s="36">
        <v>8250</v>
      </c>
      <c r="J2236" s="37">
        <f t="shared" si="16"/>
        <v>2475.0000000000005</v>
      </c>
      <c r="K2236" s="37">
        <f t="shared" si="17"/>
        <v>618.75000000000011</v>
      </c>
      <c r="L2236" s="38">
        <v>0.25</v>
      </c>
      <c r="N2236" s="44"/>
      <c r="O2236" s="42"/>
      <c r="P2236" s="39"/>
      <c r="Q2236" s="41"/>
    </row>
    <row r="2237" spans="1:17" ht="15.75" customHeight="1">
      <c r="A2237" s="33" t="s">
        <v>14</v>
      </c>
      <c r="B2237" s="33">
        <v>1185732</v>
      </c>
      <c r="C2237" s="34">
        <v>44205</v>
      </c>
      <c r="D2237" s="33" t="s">
        <v>46</v>
      </c>
      <c r="E2237" s="33" t="s">
        <v>86</v>
      </c>
      <c r="F2237" s="33" t="s">
        <v>87</v>
      </c>
      <c r="G2237" s="33" t="s">
        <v>20</v>
      </c>
      <c r="H2237" s="35">
        <v>0.35</v>
      </c>
      <c r="I2237" s="36">
        <v>6750</v>
      </c>
      <c r="J2237" s="37">
        <f t="shared" si="16"/>
        <v>2362.5</v>
      </c>
      <c r="K2237" s="37">
        <f t="shared" si="17"/>
        <v>708.75</v>
      </c>
      <c r="L2237" s="38">
        <v>0.3</v>
      </c>
      <c r="N2237" s="44"/>
      <c r="O2237" s="42"/>
      <c r="P2237" s="39"/>
      <c r="Q2237" s="41"/>
    </row>
    <row r="2238" spans="1:17" ht="15.75" customHeight="1">
      <c r="A2238" s="33" t="s">
        <v>14</v>
      </c>
      <c r="B2238" s="33">
        <v>1185732</v>
      </c>
      <c r="C2238" s="34">
        <v>44205</v>
      </c>
      <c r="D2238" s="33" t="s">
        <v>46</v>
      </c>
      <c r="E2238" s="33" t="s">
        <v>86</v>
      </c>
      <c r="F2238" s="33" t="s">
        <v>87</v>
      </c>
      <c r="G2238" s="33" t="s">
        <v>21</v>
      </c>
      <c r="H2238" s="35">
        <v>0.5</v>
      </c>
      <c r="I2238" s="36">
        <v>7250</v>
      </c>
      <c r="J2238" s="37">
        <f t="shared" si="16"/>
        <v>3625</v>
      </c>
      <c r="K2238" s="37">
        <f t="shared" si="17"/>
        <v>1268.75</v>
      </c>
      <c r="L2238" s="38">
        <v>0.35</v>
      </c>
      <c r="N2238" s="44"/>
      <c r="O2238" s="42"/>
      <c r="P2238" s="39"/>
      <c r="Q2238" s="41"/>
    </row>
    <row r="2239" spans="1:17" ht="15.75" customHeight="1">
      <c r="A2239" s="33" t="s">
        <v>14</v>
      </c>
      <c r="B2239" s="33">
        <v>1185732</v>
      </c>
      <c r="C2239" s="34">
        <v>44205</v>
      </c>
      <c r="D2239" s="33" t="s">
        <v>46</v>
      </c>
      <c r="E2239" s="33" t="s">
        <v>86</v>
      </c>
      <c r="F2239" s="33" t="s">
        <v>87</v>
      </c>
      <c r="G2239" s="33" t="s">
        <v>22</v>
      </c>
      <c r="H2239" s="35">
        <v>0.4</v>
      </c>
      <c r="I2239" s="36">
        <v>8250</v>
      </c>
      <c r="J2239" s="37">
        <f t="shared" si="16"/>
        <v>3300</v>
      </c>
      <c r="K2239" s="37">
        <f t="shared" si="17"/>
        <v>1650</v>
      </c>
      <c r="L2239" s="38">
        <v>0.5</v>
      </c>
      <c r="N2239" s="44"/>
      <c r="O2239" s="42"/>
      <c r="P2239" s="39"/>
      <c r="Q2239" s="41"/>
    </row>
    <row r="2240" spans="1:17" ht="15.75" customHeight="1">
      <c r="A2240" s="33" t="s">
        <v>14</v>
      </c>
      <c r="B2240" s="33">
        <v>1185732</v>
      </c>
      <c r="C2240" s="34">
        <v>44234</v>
      </c>
      <c r="D2240" s="33" t="s">
        <v>46</v>
      </c>
      <c r="E2240" s="33" t="s">
        <v>86</v>
      </c>
      <c r="F2240" s="33" t="s">
        <v>87</v>
      </c>
      <c r="G2240" s="33" t="s">
        <v>17</v>
      </c>
      <c r="H2240" s="35">
        <v>0.4</v>
      </c>
      <c r="I2240" s="36">
        <v>10750</v>
      </c>
      <c r="J2240" s="37">
        <f t="shared" si="16"/>
        <v>4300</v>
      </c>
      <c r="K2240" s="37">
        <f t="shared" si="17"/>
        <v>1935</v>
      </c>
      <c r="L2240" s="38">
        <v>0.45</v>
      </c>
      <c r="N2240" s="44"/>
      <c r="O2240" s="42"/>
      <c r="P2240" s="39"/>
      <c r="Q2240" s="41"/>
    </row>
    <row r="2241" spans="1:17" ht="15.75" customHeight="1">
      <c r="A2241" s="33" t="s">
        <v>14</v>
      </c>
      <c r="B2241" s="33">
        <v>1185732</v>
      </c>
      <c r="C2241" s="34">
        <v>44234</v>
      </c>
      <c r="D2241" s="33" t="s">
        <v>46</v>
      </c>
      <c r="E2241" s="33" t="s">
        <v>86</v>
      </c>
      <c r="F2241" s="33" t="s">
        <v>87</v>
      </c>
      <c r="G2241" s="33" t="s">
        <v>18</v>
      </c>
      <c r="H2241" s="35">
        <v>0.4</v>
      </c>
      <c r="I2241" s="36">
        <v>7250</v>
      </c>
      <c r="J2241" s="37">
        <f t="shared" si="16"/>
        <v>2900</v>
      </c>
      <c r="K2241" s="37">
        <f t="shared" si="17"/>
        <v>1014.9999999999999</v>
      </c>
      <c r="L2241" s="38">
        <v>0.35</v>
      </c>
      <c r="N2241" s="44"/>
      <c r="O2241" s="42"/>
      <c r="P2241" s="39"/>
      <c r="Q2241" s="41"/>
    </row>
    <row r="2242" spans="1:17" ht="15.75" customHeight="1">
      <c r="A2242" s="33" t="s">
        <v>14</v>
      </c>
      <c r="B2242" s="33">
        <v>1185732</v>
      </c>
      <c r="C2242" s="34">
        <v>44234</v>
      </c>
      <c r="D2242" s="33" t="s">
        <v>46</v>
      </c>
      <c r="E2242" s="33" t="s">
        <v>86</v>
      </c>
      <c r="F2242" s="33" t="s">
        <v>87</v>
      </c>
      <c r="G2242" s="33" t="s">
        <v>19</v>
      </c>
      <c r="H2242" s="35">
        <v>0.30000000000000004</v>
      </c>
      <c r="I2242" s="36">
        <v>7750</v>
      </c>
      <c r="J2242" s="37">
        <f t="shared" si="16"/>
        <v>2325.0000000000005</v>
      </c>
      <c r="K2242" s="37">
        <f t="shared" si="17"/>
        <v>581.25000000000011</v>
      </c>
      <c r="L2242" s="38">
        <v>0.25</v>
      </c>
      <c r="N2242" s="44"/>
      <c r="O2242" s="42"/>
      <c r="P2242" s="39"/>
      <c r="Q2242" s="41"/>
    </row>
    <row r="2243" spans="1:17" ht="15.75" customHeight="1">
      <c r="A2243" s="33" t="s">
        <v>14</v>
      </c>
      <c r="B2243" s="33">
        <v>1185732</v>
      </c>
      <c r="C2243" s="34">
        <v>44234</v>
      </c>
      <c r="D2243" s="33" t="s">
        <v>46</v>
      </c>
      <c r="E2243" s="33" t="s">
        <v>86</v>
      </c>
      <c r="F2243" s="33" t="s">
        <v>87</v>
      </c>
      <c r="G2243" s="33" t="s">
        <v>20</v>
      </c>
      <c r="H2243" s="35">
        <v>0.35</v>
      </c>
      <c r="I2243" s="36">
        <v>6250</v>
      </c>
      <c r="J2243" s="37">
        <f t="shared" si="16"/>
        <v>2187.5</v>
      </c>
      <c r="K2243" s="37">
        <f t="shared" si="17"/>
        <v>656.25</v>
      </c>
      <c r="L2243" s="38">
        <v>0.3</v>
      </c>
      <c r="N2243" s="44"/>
      <c r="O2243" s="42"/>
      <c r="P2243" s="39"/>
      <c r="Q2243" s="41"/>
    </row>
    <row r="2244" spans="1:17" ht="15.75" customHeight="1">
      <c r="A2244" s="33" t="s">
        <v>14</v>
      </c>
      <c r="B2244" s="33">
        <v>1185732</v>
      </c>
      <c r="C2244" s="34">
        <v>44234</v>
      </c>
      <c r="D2244" s="33" t="s">
        <v>46</v>
      </c>
      <c r="E2244" s="33" t="s">
        <v>86</v>
      </c>
      <c r="F2244" s="33" t="s">
        <v>87</v>
      </c>
      <c r="G2244" s="33" t="s">
        <v>21</v>
      </c>
      <c r="H2244" s="35">
        <v>0.5</v>
      </c>
      <c r="I2244" s="36">
        <v>7000</v>
      </c>
      <c r="J2244" s="37">
        <f t="shared" si="16"/>
        <v>3500</v>
      </c>
      <c r="K2244" s="37">
        <f t="shared" si="17"/>
        <v>1225</v>
      </c>
      <c r="L2244" s="38">
        <v>0.35</v>
      </c>
      <c r="N2244" s="44"/>
      <c r="O2244" s="42"/>
      <c r="P2244" s="39"/>
      <c r="Q2244" s="41"/>
    </row>
    <row r="2245" spans="1:17" ht="15.75" customHeight="1">
      <c r="A2245" s="33" t="s">
        <v>14</v>
      </c>
      <c r="B2245" s="33">
        <v>1185732</v>
      </c>
      <c r="C2245" s="34">
        <v>44234</v>
      </c>
      <c r="D2245" s="33" t="s">
        <v>46</v>
      </c>
      <c r="E2245" s="33" t="s">
        <v>86</v>
      </c>
      <c r="F2245" s="33" t="s">
        <v>87</v>
      </c>
      <c r="G2245" s="33" t="s">
        <v>22</v>
      </c>
      <c r="H2245" s="35">
        <v>0.35</v>
      </c>
      <c r="I2245" s="36">
        <v>8000</v>
      </c>
      <c r="J2245" s="37">
        <f t="shared" si="16"/>
        <v>2800</v>
      </c>
      <c r="K2245" s="37">
        <f t="shared" si="17"/>
        <v>1400</v>
      </c>
      <c r="L2245" s="38">
        <v>0.5</v>
      </c>
      <c r="N2245" s="44"/>
      <c r="O2245" s="42"/>
      <c r="P2245" s="39"/>
      <c r="Q2245" s="41"/>
    </row>
    <row r="2246" spans="1:17" ht="15.75" customHeight="1">
      <c r="A2246" s="33" t="s">
        <v>14</v>
      </c>
      <c r="B2246" s="33">
        <v>1185732</v>
      </c>
      <c r="C2246" s="34">
        <v>44260</v>
      </c>
      <c r="D2246" s="33" t="s">
        <v>46</v>
      </c>
      <c r="E2246" s="33" t="s">
        <v>86</v>
      </c>
      <c r="F2246" s="33" t="s">
        <v>87</v>
      </c>
      <c r="G2246" s="33" t="s">
        <v>17</v>
      </c>
      <c r="H2246" s="35">
        <v>0.35</v>
      </c>
      <c r="I2246" s="36">
        <v>10200</v>
      </c>
      <c r="J2246" s="37">
        <f t="shared" si="16"/>
        <v>3570</v>
      </c>
      <c r="K2246" s="37">
        <f t="shared" si="17"/>
        <v>1606.5</v>
      </c>
      <c r="L2246" s="38">
        <v>0.45</v>
      </c>
      <c r="N2246" s="44"/>
      <c r="O2246" s="42"/>
      <c r="P2246" s="39"/>
      <c r="Q2246" s="41"/>
    </row>
    <row r="2247" spans="1:17" ht="15.75" customHeight="1">
      <c r="A2247" s="33" t="s">
        <v>14</v>
      </c>
      <c r="B2247" s="33">
        <v>1185732</v>
      </c>
      <c r="C2247" s="34">
        <v>44260</v>
      </c>
      <c r="D2247" s="33" t="s">
        <v>46</v>
      </c>
      <c r="E2247" s="33" t="s">
        <v>86</v>
      </c>
      <c r="F2247" s="33" t="s">
        <v>87</v>
      </c>
      <c r="G2247" s="33" t="s">
        <v>18</v>
      </c>
      <c r="H2247" s="35">
        <v>0.35</v>
      </c>
      <c r="I2247" s="36">
        <v>7000</v>
      </c>
      <c r="J2247" s="37">
        <f t="shared" si="16"/>
        <v>2450</v>
      </c>
      <c r="K2247" s="37">
        <f t="shared" si="17"/>
        <v>857.5</v>
      </c>
      <c r="L2247" s="38">
        <v>0.35</v>
      </c>
      <c r="N2247" s="44"/>
      <c r="O2247" s="42"/>
      <c r="P2247" s="39"/>
      <c r="Q2247" s="41"/>
    </row>
    <row r="2248" spans="1:17" ht="15.75" customHeight="1">
      <c r="A2248" s="33" t="s">
        <v>14</v>
      </c>
      <c r="B2248" s="33">
        <v>1185732</v>
      </c>
      <c r="C2248" s="34">
        <v>44260</v>
      </c>
      <c r="D2248" s="33" t="s">
        <v>46</v>
      </c>
      <c r="E2248" s="33" t="s">
        <v>86</v>
      </c>
      <c r="F2248" s="33" t="s">
        <v>87</v>
      </c>
      <c r="G2248" s="33" t="s">
        <v>19</v>
      </c>
      <c r="H2248" s="35">
        <v>0.25</v>
      </c>
      <c r="I2248" s="36">
        <v>7250</v>
      </c>
      <c r="J2248" s="37">
        <f t="shared" si="16"/>
        <v>1812.5</v>
      </c>
      <c r="K2248" s="37">
        <f t="shared" si="17"/>
        <v>453.125</v>
      </c>
      <c r="L2248" s="38">
        <v>0.25</v>
      </c>
      <c r="N2248" s="44"/>
      <c r="O2248" s="42"/>
      <c r="P2248" s="39"/>
      <c r="Q2248" s="41"/>
    </row>
    <row r="2249" spans="1:17" ht="15.75" customHeight="1">
      <c r="A2249" s="33" t="s">
        <v>14</v>
      </c>
      <c r="B2249" s="33">
        <v>1185732</v>
      </c>
      <c r="C2249" s="34">
        <v>44260</v>
      </c>
      <c r="D2249" s="33" t="s">
        <v>46</v>
      </c>
      <c r="E2249" s="33" t="s">
        <v>86</v>
      </c>
      <c r="F2249" s="33" t="s">
        <v>87</v>
      </c>
      <c r="G2249" s="33" t="s">
        <v>20</v>
      </c>
      <c r="H2249" s="35">
        <v>0.29999999999999993</v>
      </c>
      <c r="I2249" s="36">
        <v>5750</v>
      </c>
      <c r="J2249" s="37">
        <f t="shared" si="16"/>
        <v>1724.9999999999995</v>
      </c>
      <c r="K2249" s="37">
        <f t="shared" si="17"/>
        <v>517.49999999999989</v>
      </c>
      <c r="L2249" s="38">
        <v>0.3</v>
      </c>
      <c r="N2249" s="44"/>
      <c r="O2249" s="42"/>
      <c r="P2249" s="39"/>
      <c r="Q2249" s="41"/>
    </row>
    <row r="2250" spans="1:17" ht="15.75" customHeight="1">
      <c r="A2250" s="33" t="s">
        <v>14</v>
      </c>
      <c r="B2250" s="33">
        <v>1185732</v>
      </c>
      <c r="C2250" s="34">
        <v>44260</v>
      </c>
      <c r="D2250" s="33" t="s">
        <v>46</v>
      </c>
      <c r="E2250" s="33" t="s">
        <v>86</v>
      </c>
      <c r="F2250" s="33" t="s">
        <v>87</v>
      </c>
      <c r="G2250" s="33" t="s">
        <v>21</v>
      </c>
      <c r="H2250" s="35">
        <v>0.45000000000000007</v>
      </c>
      <c r="I2250" s="36">
        <v>6250</v>
      </c>
      <c r="J2250" s="37">
        <f t="shared" si="16"/>
        <v>2812.5000000000005</v>
      </c>
      <c r="K2250" s="37">
        <f t="shared" si="17"/>
        <v>984.37500000000011</v>
      </c>
      <c r="L2250" s="38">
        <v>0.35</v>
      </c>
      <c r="N2250" s="44"/>
      <c r="O2250" s="42"/>
      <c r="P2250" s="39"/>
      <c r="Q2250" s="41"/>
    </row>
    <row r="2251" spans="1:17" ht="15.75" customHeight="1">
      <c r="A2251" s="33" t="s">
        <v>14</v>
      </c>
      <c r="B2251" s="33">
        <v>1185732</v>
      </c>
      <c r="C2251" s="34">
        <v>44260</v>
      </c>
      <c r="D2251" s="33" t="s">
        <v>46</v>
      </c>
      <c r="E2251" s="33" t="s">
        <v>86</v>
      </c>
      <c r="F2251" s="33" t="s">
        <v>87</v>
      </c>
      <c r="G2251" s="33" t="s">
        <v>22</v>
      </c>
      <c r="H2251" s="35">
        <v>0.35</v>
      </c>
      <c r="I2251" s="36">
        <v>7250</v>
      </c>
      <c r="J2251" s="37">
        <f t="shared" si="16"/>
        <v>2537.5</v>
      </c>
      <c r="K2251" s="37">
        <f t="shared" si="17"/>
        <v>1268.75</v>
      </c>
      <c r="L2251" s="38">
        <v>0.5</v>
      </c>
      <c r="N2251" s="44"/>
      <c r="O2251" s="42"/>
      <c r="P2251" s="39"/>
      <c r="Q2251" s="41"/>
    </row>
    <row r="2252" spans="1:17" ht="15.75" customHeight="1">
      <c r="A2252" s="33" t="s">
        <v>14</v>
      </c>
      <c r="B2252" s="33">
        <v>1185732</v>
      </c>
      <c r="C2252" s="34">
        <v>44292</v>
      </c>
      <c r="D2252" s="33" t="s">
        <v>46</v>
      </c>
      <c r="E2252" s="33" t="s">
        <v>86</v>
      </c>
      <c r="F2252" s="33" t="s">
        <v>87</v>
      </c>
      <c r="G2252" s="33" t="s">
        <v>17</v>
      </c>
      <c r="H2252" s="35">
        <v>0.35</v>
      </c>
      <c r="I2252" s="36">
        <v>9750</v>
      </c>
      <c r="J2252" s="37">
        <f t="shared" si="16"/>
        <v>3412.5</v>
      </c>
      <c r="K2252" s="37">
        <f t="shared" si="17"/>
        <v>1535.625</v>
      </c>
      <c r="L2252" s="38">
        <v>0.45</v>
      </c>
      <c r="N2252" s="44"/>
      <c r="O2252" s="42"/>
      <c r="P2252" s="39"/>
      <c r="Q2252" s="41"/>
    </row>
    <row r="2253" spans="1:17" ht="15.75" customHeight="1">
      <c r="A2253" s="33" t="s">
        <v>14</v>
      </c>
      <c r="B2253" s="33">
        <v>1185732</v>
      </c>
      <c r="C2253" s="34">
        <v>44292</v>
      </c>
      <c r="D2253" s="33" t="s">
        <v>46</v>
      </c>
      <c r="E2253" s="33" t="s">
        <v>86</v>
      </c>
      <c r="F2253" s="33" t="s">
        <v>87</v>
      </c>
      <c r="G2253" s="33" t="s">
        <v>18</v>
      </c>
      <c r="H2253" s="35">
        <v>0.35</v>
      </c>
      <c r="I2253" s="36">
        <v>6750</v>
      </c>
      <c r="J2253" s="37">
        <f t="shared" si="16"/>
        <v>2362.5</v>
      </c>
      <c r="K2253" s="37">
        <f t="shared" si="17"/>
        <v>826.875</v>
      </c>
      <c r="L2253" s="38">
        <v>0.35</v>
      </c>
      <c r="N2253" s="44"/>
      <c r="O2253" s="42"/>
      <c r="P2253" s="39"/>
      <c r="Q2253" s="41"/>
    </row>
    <row r="2254" spans="1:17" ht="15.75" customHeight="1">
      <c r="A2254" s="33" t="s">
        <v>14</v>
      </c>
      <c r="B2254" s="33">
        <v>1185732</v>
      </c>
      <c r="C2254" s="34">
        <v>44292</v>
      </c>
      <c r="D2254" s="33" t="s">
        <v>46</v>
      </c>
      <c r="E2254" s="33" t="s">
        <v>86</v>
      </c>
      <c r="F2254" s="33" t="s">
        <v>87</v>
      </c>
      <c r="G2254" s="33" t="s">
        <v>19</v>
      </c>
      <c r="H2254" s="35">
        <v>0.25</v>
      </c>
      <c r="I2254" s="36">
        <v>6750</v>
      </c>
      <c r="J2254" s="37">
        <f t="shared" si="16"/>
        <v>1687.5</v>
      </c>
      <c r="K2254" s="37">
        <f t="shared" si="17"/>
        <v>421.875</v>
      </c>
      <c r="L2254" s="38">
        <v>0.25</v>
      </c>
      <c r="N2254" s="44"/>
      <c r="O2254" s="42"/>
      <c r="P2254" s="39"/>
      <c r="Q2254" s="41"/>
    </row>
    <row r="2255" spans="1:17" ht="15.75" customHeight="1">
      <c r="A2255" s="33" t="s">
        <v>14</v>
      </c>
      <c r="B2255" s="33">
        <v>1185732</v>
      </c>
      <c r="C2255" s="34">
        <v>44292</v>
      </c>
      <c r="D2255" s="33" t="s">
        <v>46</v>
      </c>
      <c r="E2255" s="33" t="s">
        <v>86</v>
      </c>
      <c r="F2255" s="33" t="s">
        <v>87</v>
      </c>
      <c r="G2255" s="33" t="s">
        <v>20</v>
      </c>
      <c r="H2255" s="35">
        <v>0.29999999999999993</v>
      </c>
      <c r="I2255" s="36">
        <v>6000</v>
      </c>
      <c r="J2255" s="37">
        <f t="shared" si="16"/>
        <v>1799.9999999999995</v>
      </c>
      <c r="K2255" s="37">
        <f t="shared" si="17"/>
        <v>539.99999999999989</v>
      </c>
      <c r="L2255" s="38">
        <v>0.3</v>
      </c>
      <c r="N2255" s="44"/>
      <c r="O2255" s="42"/>
      <c r="P2255" s="39"/>
      <c r="Q2255" s="41"/>
    </row>
    <row r="2256" spans="1:17" ht="15.75" customHeight="1">
      <c r="A2256" s="33" t="s">
        <v>14</v>
      </c>
      <c r="B2256" s="33">
        <v>1185732</v>
      </c>
      <c r="C2256" s="34">
        <v>44292</v>
      </c>
      <c r="D2256" s="33" t="s">
        <v>46</v>
      </c>
      <c r="E2256" s="33" t="s">
        <v>86</v>
      </c>
      <c r="F2256" s="33" t="s">
        <v>87</v>
      </c>
      <c r="G2256" s="33" t="s">
        <v>21</v>
      </c>
      <c r="H2256" s="35">
        <v>0.5</v>
      </c>
      <c r="I2256" s="36">
        <v>6250</v>
      </c>
      <c r="J2256" s="37">
        <f t="shared" si="16"/>
        <v>3125</v>
      </c>
      <c r="K2256" s="37">
        <f t="shared" si="17"/>
        <v>1093.75</v>
      </c>
      <c r="L2256" s="38">
        <v>0.35</v>
      </c>
      <c r="N2256" s="44"/>
      <c r="O2256" s="42"/>
      <c r="P2256" s="39"/>
      <c r="Q2256" s="41"/>
    </row>
    <row r="2257" spans="1:17" ht="15.75" customHeight="1">
      <c r="A2257" s="33" t="s">
        <v>14</v>
      </c>
      <c r="B2257" s="33">
        <v>1185732</v>
      </c>
      <c r="C2257" s="34">
        <v>44292</v>
      </c>
      <c r="D2257" s="33" t="s">
        <v>46</v>
      </c>
      <c r="E2257" s="33" t="s">
        <v>86</v>
      </c>
      <c r="F2257" s="33" t="s">
        <v>87</v>
      </c>
      <c r="G2257" s="33" t="s">
        <v>22</v>
      </c>
      <c r="H2257" s="35">
        <v>0.4</v>
      </c>
      <c r="I2257" s="36">
        <v>7750</v>
      </c>
      <c r="J2257" s="37">
        <f t="shared" si="16"/>
        <v>3100</v>
      </c>
      <c r="K2257" s="37">
        <f t="shared" si="17"/>
        <v>1550</v>
      </c>
      <c r="L2257" s="38">
        <v>0.5</v>
      </c>
      <c r="N2257" s="44"/>
      <c r="O2257" s="42"/>
      <c r="P2257" s="39"/>
      <c r="Q2257" s="41"/>
    </row>
    <row r="2258" spans="1:17" ht="15.75" customHeight="1">
      <c r="A2258" s="33" t="s">
        <v>14</v>
      </c>
      <c r="B2258" s="33">
        <v>1185732</v>
      </c>
      <c r="C2258" s="34">
        <v>44321</v>
      </c>
      <c r="D2258" s="33" t="s">
        <v>46</v>
      </c>
      <c r="E2258" s="33" t="s">
        <v>86</v>
      </c>
      <c r="F2258" s="33" t="s">
        <v>87</v>
      </c>
      <c r="G2258" s="33" t="s">
        <v>17</v>
      </c>
      <c r="H2258" s="35">
        <v>0.5</v>
      </c>
      <c r="I2258" s="36">
        <v>10450</v>
      </c>
      <c r="J2258" s="37">
        <f t="shared" si="16"/>
        <v>5225</v>
      </c>
      <c r="K2258" s="37">
        <f t="shared" si="17"/>
        <v>2351.25</v>
      </c>
      <c r="L2258" s="38">
        <v>0.45</v>
      </c>
      <c r="N2258" s="44"/>
      <c r="O2258" s="42"/>
      <c r="P2258" s="39"/>
      <c r="Q2258" s="41"/>
    </row>
    <row r="2259" spans="1:17" ht="15.75" customHeight="1">
      <c r="A2259" s="33" t="s">
        <v>14</v>
      </c>
      <c r="B2259" s="33">
        <v>1185732</v>
      </c>
      <c r="C2259" s="34">
        <v>44321</v>
      </c>
      <c r="D2259" s="33" t="s">
        <v>46</v>
      </c>
      <c r="E2259" s="33" t="s">
        <v>86</v>
      </c>
      <c r="F2259" s="33" t="s">
        <v>87</v>
      </c>
      <c r="G2259" s="33" t="s">
        <v>18</v>
      </c>
      <c r="H2259" s="35">
        <v>0.5</v>
      </c>
      <c r="I2259" s="36">
        <v>7500</v>
      </c>
      <c r="J2259" s="37">
        <f t="shared" si="16"/>
        <v>3750</v>
      </c>
      <c r="K2259" s="37">
        <f t="shared" si="17"/>
        <v>1312.5</v>
      </c>
      <c r="L2259" s="38">
        <v>0.35</v>
      </c>
      <c r="N2259" s="44"/>
      <c r="O2259" s="42"/>
      <c r="P2259" s="39"/>
      <c r="Q2259" s="41"/>
    </row>
    <row r="2260" spans="1:17" ht="15.75" customHeight="1">
      <c r="A2260" s="33" t="s">
        <v>14</v>
      </c>
      <c r="B2260" s="33">
        <v>1185732</v>
      </c>
      <c r="C2260" s="34">
        <v>44321</v>
      </c>
      <c r="D2260" s="33" t="s">
        <v>46</v>
      </c>
      <c r="E2260" s="33" t="s">
        <v>86</v>
      </c>
      <c r="F2260" s="33" t="s">
        <v>87</v>
      </c>
      <c r="G2260" s="33" t="s">
        <v>19</v>
      </c>
      <c r="H2260" s="35">
        <v>0.45</v>
      </c>
      <c r="I2260" s="36">
        <v>7250</v>
      </c>
      <c r="J2260" s="37">
        <f t="shared" si="16"/>
        <v>3262.5</v>
      </c>
      <c r="K2260" s="37">
        <f t="shared" si="17"/>
        <v>815.625</v>
      </c>
      <c r="L2260" s="38">
        <v>0.25</v>
      </c>
      <c r="N2260" s="44"/>
      <c r="O2260" s="42"/>
      <c r="P2260" s="39"/>
      <c r="Q2260" s="41"/>
    </row>
    <row r="2261" spans="1:17" ht="15.75" customHeight="1">
      <c r="A2261" s="33" t="s">
        <v>14</v>
      </c>
      <c r="B2261" s="33">
        <v>1185732</v>
      </c>
      <c r="C2261" s="34">
        <v>44321</v>
      </c>
      <c r="D2261" s="33" t="s">
        <v>46</v>
      </c>
      <c r="E2261" s="33" t="s">
        <v>86</v>
      </c>
      <c r="F2261" s="33" t="s">
        <v>87</v>
      </c>
      <c r="G2261" s="33" t="s">
        <v>20</v>
      </c>
      <c r="H2261" s="35">
        <v>0.45</v>
      </c>
      <c r="I2261" s="36">
        <v>6750</v>
      </c>
      <c r="J2261" s="37">
        <f t="shared" si="16"/>
        <v>3037.5</v>
      </c>
      <c r="K2261" s="37">
        <f t="shared" si="17"/>
        <v>911.25</v>
      </c>
      <c r="L2261" s="38">
        <v>0.3</v>
      </c>
      <c r="N2261" s="44"/>
      <c r="O2261" s="42"/>
      <c r="P2261" s="39"/>
      <c r="Q2261" s="41"/>
    </row>
    <row r="2262" spans="1:17" ht="15.75" customHeight="1">
      <c r="A2262" s="33" t="s">
        <v>14</v>
      </c>
      <c r="B2262" s="33">
        <v>1185732</v>
      </c>
      <c r="C2262" s="34">
        <v>44321</v>
      </c>
      <c r="D2262" s="33" t="s">
        <v>46</v>
      </c>
      <c r="E2262" s="33" t="s">
        <v>86</v>
      </c>
      <c r="F2262" s="33" t="s">
        <v>87</v>
      </c>
      <c r="G2262" s="33" t="s">
        <v>21</v>
      </c>
      <c r="H2262" s="35">
        <v>0.54999999999999993</v>
      </c>
      <c r="I2262" s="36">
        <v>7000</v>
      </c>
      <c r="J2262" s="37">
        <f t="shared" si="16"/>
        <v>3849.9999999999995</v>
      </c>
      <c r="K2262" s="37">
        <f t="shared" si="17"/>
        <v>1347.4999999999998</v>
      </c>
      <c r="L2262" s="38">
        <v>0.35</v>
      </c>
      <c r="N2262" s="44"/>
      <c r="O2262" s="42"/>
      <c r="P2262" s="39"/>
      <c r="Q2262" s="41"/>
    </row>
    <row r="2263" spans="1:17" ht="15.75" customHeight="1">
      <c r="A2263" s="33" t="s">
        <v>14</v>
      </c>
      <c r="B2263" s="33">
        <v>1185732</v>
      </c>
      <c r="C2263" s="34">
        <v>44321</v>
      </c>
      <c r="D2263" s="33" t="s">
        <v>46</v>
      </c>
      <c r="E2263" s="33" t="s">
        <v>86</v>
      </c>
      <c r="F2263" s="33" t="s">
        <v>87</v>
      </c>
      <c r="G2263" s="33" t="s">
        <v>22</v>
      </c>
      <c r="H2263" s="35">
        <v>0.6</v>
      </c>
      <c r="I2263" s="36">
        <v>8000</v>
      </c>
      <c r="J2263" s="37">
        <f t="shared" si="16"/>
        <v>4800</v>
      </c>
      <c r="K2263" s="37">
        <f t="shared" si="17"/>
        <v>2400</v>
      </c>
      <c r="L2263" s="38">
        <v>0.5</v>
      </c>
      <c r="N2263" s="44"/>
      <c r="O2263" s="42"/>
      <c r="P2263" s="39"/>
      <c r="Q2263" s="41"/>
    </row>
    <row r="2264" spans="1:17" ht="15.75" customHeight="1">
      <c r="A2264" s="33" t="s">
        <v>14</v>
      </c>
      <c r="B2264" s="33">
        <v>1185732</v>
      </c>
      <c r="C2264" s="34">
        <v>44354</v>
      </c>
      <c r="D2264" s="33" t="s">
        <v>46</v>
      </c>
      <c r="E2264" s="33" t="s">
        <v>86</v>
      </c>
      <c r="F2264" s="33" t="s">
        <v>87</v>
      </c>
      <c r="G2264" s="33" t="s">
        <v>17</v>
      </c>
      <c r="H2264" s="35">
        <v>0.54999999999999993</v>
      </c>
      <c r="I2264" s="36">
        <v>10500</v>
      </c>
      <c r="J2264" s="37">
        <f t="shared" si="16"/>
        <v>5774.9999999999991</v>
      </c>
      <c r="K2264" s="37">
        <f t="shared" si="17"/>
        <v>2598.7499999999995</v>
      </c>
      <c r="L2264" s="38">
        <v>0.45</v>
      </c>
      <c r="N2264" s="44"/>
      <c r="O2264" s="42"/>
      <c r="P2264" s="39"/>
      <c r="Q2264" s="41"/>
    </row>
    <row r="2265" spans="1:17" ht="15.75" customHeight="1">
      <c r="A2265" s="33" t="s">
        <v>14</v>
      </c>
      <c r="B2265" s="33">
        <v>1185732</v>
      </c>
      <c r="C2265" s="34">
        <v>44354</v>
      </c>
      <c r="D2265" s="33" t="s">
        <v>46</v>
      </c>
      <c r="E2265" s="33" t="s">
        <v>86</v>
      </c>
      <c r="F2265" s="33" t="s">
        <v>87</v>
      </c>
      <c r="G2265" s="33" t="s">
        <v>18</v>
      </c>
      <c r="H2265" s="35">
        <v>0.5</v>
      </c>
      <c r="I2265" s="36">
        <v>8000</v>
      </c>
      <c r="J2265" s="37">
        <f t="shared" si="16"/>
        <v>4000</v>
      </c>
      <c r="K2265" s="37">
        <f t="shared" si="17"/>
        <v>1400</v>
      </c>
      <c r="L2265" s="38">
        <v>0.35</v>
      </c>
      <c r="N2265" s="44"/>
      <c r="O2265" s="42"/>
      <c r="P2265" s="39"/>
      <c r="Q2265" s="41"/>
    </row>
    <row r="2266" spans="1:17" ht="15.75" customHeight="1">
      <c r="A2266" s="33" t="s">
        <v>14</v>
      </c>
      <c r="B2266" s="33">
        <v>1185732</v>
      </c>
      <c r="C2266" s="34">
        <v>44354</v>
      </c>
      <c r="D2266" s="33" t="s">
        <v>46</v>
      </c>
      <c r="E2266" s="33" t="s">
        <v>86</v>
      </c>
      <c r="F2266" s="33" t="s">
        <v>87</v>
      </c>
      <c r="G2266" s="33" t="s">
        <v>19</v>
      </c>
      <c r="H2266" s="35">
        <v>0.5</v>
      </c>
      <c r="I2266" s="36">
        <v>7750</v>
      </c>
      <c r="J2266" s="37">
        <f t="shared" si="16"/>
        <v>3875</v>
      </c>
      <c r="K2266" s="37">
        <f t="shared" si="17"/>
        <v>968.75</v>
      </c>
      <c r="L2266" s="38">
        <v>0.25</v>
      </c>
      <c r="N2266" s="44"/>
      <c r="O2266" s="42"/>
      <c r="P2266" s="39"/>
      <c r="Q2266" s="41"/>
    </row>
    <row r="2267" spans="1:17" ht="15.75" customHeight="1">
      <c r="A2267" s="33" t="s">
        <v>14</v>
      </c>
      <c r="B2267" s="33">
        <v>1185732</v>
      </c>
      <c r="C2267" s="34">
        <v>44354</v>
      </c>
      <c r="D2267" s="33" t="s">
        <v>46</v>
      </c>
      <c r="E2267" s="33" t="s">
        <v>86</v>
      </c>
      <c r="F2267" s="33" t="s">
        <v>87</v>
      </c>
      <c r="G2267" s="33" t="s">
        <v>20</v>
      </c>
      <c r="H2267" s="35">
        <v>0.5</v>
      </c>
      <c r="I2267" s="36">
        <v>7500</v>
      </c>
      <c r="J2267" s="37">
        <f t="shared" si="16"/>
        <v>3750</v>
      </c>
      <c r="K2267" s="37">
        <f t="shared" si="17"/>
        <v>1125</v>
      </c>
      <c r="L2267" s="38">
        <v>0.3</v>
      </c>
      <c r="N2267" s="44"/>
      <c r="O2267" s="42"/>
      <c r="P2267" s="39"/>
      <c r="Q2267" s="41"/>
    </row>
    <row r="2268" spans="1:17" ht="15.75" customHeight="1">
      <c r="A2268" s="33" t="s">
        <v>14</v>
      </c>
      <c r="B2268" s="33">
        <v>1185732</v>
      </c>
      <c r="C2268" s="34">
        <v>44354</v>
      </c>
      <c r="D2268" s="33" t="s">
        <v>46</v>
      </c>
      <c r="E2268" s="33" t="s">
        <v>86</v>
      </c>
      <c r="F2268" s="33" t="s">
        <v>87</v>
      </c>
      <c r="G2268" s="33" t="s">
        <v>21</v>
      </c>
      <c r="H2268" s="35">
        <v>0.65</v>
      </c>
      <c r="I2268" s="36">
        <v>7500</v>
      </c>
      <c r="J2268" s="37">
        <f t="shared" si="16"/>
        <v>4875</v>
      </c>
      <c r="K2268" s="37">
        <f t="shared" si="17"/>
        <v>1706.25</v>
      </c>
      <c r="L2268" s="38">
        <v>0.35</v>
      </c>
      <c r="N2268" s="44"/>
      <c r="O2268" s="42"/>
      <c r="P2268" s="39"/>
      <c r="Q2268" s="41"/>
    </row>
    <row r="2269" spans="1:17" ht="15.75" customHeight="1">
      <c r="A2269" s="33" t="s">
        <v>14</v>
      </c>
      <c r="B2269" s="33">
        <v>1185732</v>
      </c>
      <c r="C2269" s="34">
        <v>44354</v>
      </c>
      <c r="D2269" s="33" t="s">
        <v>46</v>
      </c>
      <c r="E2269" s="33" t="s">
        <v>86</v>
      </c>
      <c r="F2269" s="33" t="s">
        <v>87</v>
      </c>
      <c r="G2269" s="33" t="s">
        <v>22</v>
      </c>
      <c r="H2269" s="35">
        <v>0.70000000000000007</v>
      </c>
      <c r="I2269" s="36">
        <v>9250</v>
      </c>
      <c r="J2269" s="37">
        <f t="shared" si="16"/>
        <v>6475.0000000000009</v>
      </c>
      <c r="K2269" s="37">
        <f t="shared" si="17"/>
        <v>3237.5000000000005</v>
      </c>
      <c r="L2269" s="38">
        <v>0.5</v>
      </c>
      <c r="N2269" s="44"/>
      <c r="O2269" s="42"/>
      <c r="P2269" s="39"/>
      <c r="Q2269" s="41"/>
    </row>
    <row r="2270" spans="1:17" ht="15.75" customHeight="1">
      <c r="A2270" s="33" t="s">
        <v>14</v>
      </c>
      <c r="B2270" s="33">
        <v>1185732</v>
      </c>
      <c r="C2270" s="34">
        <v>44382</v>
      </c>
      <c r="D2270" s="33" t="s">
        <v>46</v>
      </c>
      <c r="E2270" s="33" t="s">
        <v>86</v>
      </c>
      <c r="F2270" s="33" t="s">
        <v>87</v>
      </c>
      <c r="G2270" s="33" t="s">
        <v>17</v>
      </c>
      <c r="H2270" s="35">
        <v>0.65</v>
      </c>
      <c r="I2270" s="36">
        <v>11500</v>
      </c>
      <c r="J2270" s="37">
        <f t="shared" si="16"/>
        <v>7475</v>
      </c>
      <c r="K2270" s="37">
        <f t="shared" si="17"/>
        <v>3363.75</v>
      </c>
      <c r="L2270" s="38">
        <v>0.45</v>
      </c>
      <c r="N2270" s="44"/>
      <c r="O2270" s="42"/>
      <c r="P2270" s="39"/>
      <c r="Q2270" s="41"/>
    </row>
    <row r="2271" spans="1:17" ht="15.75" customHeight="1">
      <c r="A2271" s="33" t="s">
        <v>14</v>
      </c>
      <c r="B2271" s="33">
        <v>1185732</v>
      </c>
      <c r="C2271" s="34">
        <v>44382</v>
      </c>
      <c r="D2271" s="33" t="s">
        <v>46</v>
      </c>
      <c r="E2271" s="33" t="s">
        <v>86</v>
      </c>
      <c r="F2271" s="33" t="s">
        <v>87</v>
      </c>
      <c r="G2271" s="33" t="s">
        <v>18</v>
      </c>
      <c r="H2271" s="35">
        <v>0.60000000000000009</v>
      </c>
      <c r="I2271" s="36">
        <v>9000</v>
      </c>
      <c r="J2271" s="37">
        <f t="shared" si="16"/>
        <v>5400.0000000000009</v>
      </c>
      <c r="K2271" s="37">
        <f t="shared" si="17"/>
        <v>1890.0000000000002</v>
      </c>
      <c r="L2271" s="38">
        <v>0.35</v>
      </c>
      <c r="N2271" s="44"/>
      <c r="O2271" s="42"/>
      <c r="P2271" s="39"/>
      <c r="Q2271" s="41"/>
    </row>
    <row r="2272" spans="1:17" ht="15.75" customHeight="1">
      <c r="A2272" s="33" t="s">
        <v>14</v>
      </c>
      <c r="B2272" s="33">
        <v>1185732</v>
      </c>
      <c r="C2272" s="34">
        <v>44382</v>
      </c>
      <c r="D2272" s="33" t="s">
        <v>46</v>
      </c>
      <c r="E2272" s="33" t="s">
        <v>86</v>
      </c>
      <c r="F2272" s="33" t="s">
        <v>87</v>
      </c>
      <c r="G2272" s="33" t="s">
        <v>19</v>
      </c>
      <c r="H2272" s="35">
        <v>0.55000000000000004</v>
      </c>
      <c r="I2272" s="36">
        <v>8250</v>
      </c>
      <c r="J2272" s="37">
        <f t="shared" si="16"/>
        <v>4537.5</v>
      </c>
      <c r="K2272" s="37">
        <f t="shared" si="17"/>
        <v>1134.375</v>
      </c>
      <c r="L2272" s="38">
        <v>0.25</v>
      </c>
      <c r="N2272" s="44"/>
      <c r="O2272" s="42"/>
      <c r="P2272" s="39"/>
      <c r="Q2272" s="41"/>
    </row>
    <row r="2273" spans="1:17" ht="15.75" customHeight="1">
      <c r="A2273" s="33" t="s">
        <v>14</v>
      </c>
      <c r="B2273" s="33">
        <v>1185732</v>
      </c>
      <c r="C2273" s="34">
        <v>44382</v>
      </c>
      <c r="D2273" s="33" t="s">
        <v>46</v>
      </c>
      <c r="E2273" s="33" t="s">
        <v>86</v>
      </c>
      <c r="F2273" s="33" t="s">
        <v>87</v>
      </c>
      <c r="G2273" s="33" t="s">
        <v>20</v>
      </c>
      <c r="H2273" s="35">
        <v>0.55000000000000004</v>
      </c>
      <c r="I2273" s="36">
        <v>7750</v>
      </c>
      <c r="J2273" s="37">
        <f t="shared" si="16"/>
        <v>4262.5</v>
      </c>
      <c r="K2273" s="37">
        <f t="shared" si="17"/>
        <v>1278.75</v>
      </c>
      <c r="L2273" s="38">
        <v>0.3</v>
      </c>
      <c r="N2273" s="44"/>
      <c r="O2273" s="42"/>
      <c r="P2273" s="39"/>
      <c r="Q2273" s="41"/>
    </row>
    <row r="2274" spans="1:17" ht="15.75" customHeight="1">
      <c r="A2274" s="33" t="s">
        <v>14</v>
      </c>
      <c r="B2274" s="33">
        <v>1185732</v>
      </c>
      <c r="C2274" s="34">
        <v>44382</v>
      </c>
      <c r="D2274" s="33" t="s">
        <v>46</v>
      </c>
      <c r="E2274" s="33" t="s">
        <v>86</v>
      </c>
      <c r="F2274" s="33" t="s">
        <v>87</v>
      </c>
      <c r="G2274" s="33" t="s">
        <v>21</v>
      </c>
      <c r="H2274" s="35">
        <v>0.65</v>
      </c>
      <c r="I2274" s="36">
        <v>8000</v>
      </c>
      <c r="J2274" s="37">
        <f t="shared" si="16"/>
        <v>5200</v>
      </c>
      <c r="K2274" s="37">
        <f t="shared" si="17"/>
        <v>1819.9999999999998</v>
      </c>
      <c r="L2274" s="38">
        <v>0.35</v>
      </c>
      <c r="N2274" s="44"/>
      <c r="O2274" s="42"/>
      <c r="P2274" s="39"/>
      <c r="Q2274" s="41"/>
    </row>
    <row r="2275" spans="1:17" ht="15.75" customHeight="1">
      <c r="A2275" s="33" t="s">
        <v>14</v>
      </c>
      <c r="B2275" s="33">
        <v>1185732</v>
      </c>
      <c r="C2275" s="34">
        <v>44382</v>
      </c>
      <c r="D2275" s="33" t="s">
        <v>46</v>
      </c>
      <c r="E2275" s="33" t="s">
        <v>86</v>
      </c>
      <c r="F2275" s="33" t="s">
        <v>87</v>
      </c>
      <c r="G2275" s="33" t="s">
        <v>22</v>
      </c>
      <c r="H2275" s="35">
        <v>0.70000000000000007</v>
      </c>
      <c r="I2275" s="36">
        <v>9750</v>
      </c>
      <c r="J2275" s="37">
        <f t="shared" si="16"/>
        <v>6825.0000000000009</v>
      </c>
      <c r="K2275" s="37">
        <f t="shared" si="17"/>
        <v>3412.5000000000005</v>
      </c>
      <c r="L2275" s="38">
        <v>0.5</v>
      </c>
      <c r="N2275" s="44"/>
      <c r="O2275" s="42"/>
      <c r="P2275" s="39"/>
      <c r="Q2275" s="41"/>
    </row>
    <row r="2276" spans="1:17" ht="15.75" customHeight="1">
      <c r="A2276" s="33" t="s">
        <v>14</v>
      </c>
      <c r="B2276" s="33">
        <v>1185732</v>
      </c>
      <c r="C2276" s="34">
        <v>44414</v>
      </c>
      <c r="D2276" s="33" t="s">
        <v>46</v>
      </c>
      <c r="E2276" s="33" t="s">
        <v>86</v>
      </c>
      <c r="F2276" s="33" t="s">
        <v>87</v>
      </c>
      <c r="G2276" s="33" t="s">
        <v>17</v>
      </c>
      <c r="H2276" s="35">
        <v>0.65</v>
      </c>
      <c r="I2276" s="36">
        <v>11250</v>
      </c>
      <c r="J2276" s="37">
        <f t="shared" si="16"/>
        <v>7312.5</v>
      </c>
      <c r="K2276" s="37">
        <f t="shared" si="17"/>
        <v>3290.625</v>
      </c>
      <c r="L2276" s="38">
        <v>0.45</v>
      </c>
      <c r="N2276" s="44"/>
      <c r="O2276" s="42"/>
      <c r="P2276" s="39"/>
      <c r="Q2276" s="41"/>
    </row>
    <row r="2277" spans="1:17" ht="15.75" customHeight="1">
      <c r="A2277" s="33" t="s">
        <v>14</v>
      </c>
      <c r="B2277" s="33">
        <v>1185732</v>
      </c>
      <c r="C2277" s="34">
        <v>44414</v>
      </c>
      <c r="D2277" s="33" t="s">
        <v>46</v>
      </c>
      <c r="E2277" s="33" t="s">
        <v>86</v>
      </c>
      <c r="F2277" s="33" t="s">
        <v>87</v>
      </c>
      <c r="G2277" s="33" t="s">
        <v>18</v>
      </c>
      <c r="H2277" s="35">
        <v>0.60000000000000009</v>
      </c>
      <c r="I2277" s="36">
        <v>9000</v>
      </c>
      <c r="J2277" s="37">
        <f t="shared" si="16"/>
        <v>5400.0000000000009</v>
      </c>
      <c r="K2277" s="37">
        <f t="shared" si="17"/>
        <v>1890.0000000000002</v>
      </c>
      <c r="L2277" s="38">
        <v>0.35</v>
      </c>
      <c r="N2277" s="44"/>
      <c r="O2277" s="42"/>
      <c r="P2277" s="39"/>
      <c r="Q2277" s="41"/>
    </row>
    <row r="2278" spans="1:17" ht="15.75" customHeight="1">
      <c r="A2278" s="33" t="s">
        <v>14</v>
      </c>
      <c r="B2278" s="33">
        <v>1185732</v>
      </c>
      <c r="C2278" s="34">
        <v>44414</v>
      </c>
      <c r="D2278" s="33" t="s">
        <v>46</v>
      </c>
      <c r="E2278" s="33" t="s">
        <v>86</v>
      </c>
      <c r="F2278" s="33" t="s">
        <v>87</v>
      </c>
      <c r="G2278" s="33" t="s">
        <v>19</v>
      </c>
      <c r="H2278" s="35">
        <v>0.55000000000000004</v>
      </c>
      <c r="I2278" s="36">
        <v>8250</v>
      </c>
      <c r="J2278" s="37">
        <f t="shared" si="16"/>
        <v>4537.5</v>
      </c>
      <c r="K2278" s="37">
        <f t="shared" si="17"/>
        <v>1134.375</v>
      </c>
      <c r="L2278" s="38">
        <v>0.25</v>
      </c>
      <c r="N2278" s="44"/>
      <c r="O2278" s="42"/>
      <c r="P2278" s="39"/>
      <c r="Q2278" s="41"/>
    </row>
    <row r="2279" spans="1:17" ht="15.75" customHeight="1">
      <c r="A2279" s="33" t="s">
        <v>14</v>
      </c>
      <c r="B2279" s="33">
        <v>1185732</v>
      </c>
      <c r="C2279" s="34">
        <v>44414</v>
      </c>
      <c r="D2279" s="33" t="s">
        <v>46</v>
      </c>
      <c r="E2279" s="33" t="s">
        <v>86</v>
      </c>
      <c r="F2279" s="33" t="s">
        <v>87</v>
      </c>
      <c r="G2279" s="33" t="s">
        <v>20</v>
      </c>
      <c r="H2279" s="35">
        <v>0.45</v>
      </c>
      <c r="I2279" s="36">
        <v>7750</v>
      </c>
      <c r="J2279" s="37">
        <f t="shared" si="16"/>
        <v>3487.5</v>
      </c>
      <c r="K2279" s="37">
        <f t="shared" si="17"/>
        <v>1046.25</v>
      </c>
      <c r="L2279" s="38">
        <v>0.3</v>
      </c>
      <c r="N2279" s="44"/>
      <c r="O2279" s="42"/>
      <c r="P2279" s="39"/>
      <c r="Q2279" s="41"/>
    </row>
    <row r="2280" spans="1:17" ht="15.75" customHeight="1">
      <c r="A2280" s="33" t="s">
        <v>14</v>
      </c>
      <c r="B2280" s="33">
        <v>1185732</v>
      </c>
      <c r="C2280" s="34">
        <v>44414</v>
      </c>
      <c r="D2280" s="33" t="s">
        <v>46</v>
      </c>
      <c r="E2280" s="33" t="s">
        <v>86</v>
      </c>
      <c r="F2280" s="33" t="s">
        <v>87</v>
      </c>
      <c r="G2280" s="33" t="s">
        <v>21</v>
      </c>
      <c r="H2280" s="35">
        <v>0.55000000000000004</v>
      </c>
      <c r="I2280" s="36">
        <v>7500</v>
      </c>
      <c r="J2280" s="37">
        <f t="shared" si="16"/>
        <v>4125</v>
      </c>
      <c r="K2280" s="37">
        <f t="shared" si="17"/>
        <v>1443.75</v>
      </c>
      <c r="L2280" s="38">
        <v>0.35</v>
      </c>
      <c r="N2280" s="44"/>
      <c r="O2280" s="42"/>
      <c r="P2280" s="39"/>
      <c r="Q2280" s="41"/>
    </row>
    <row r="2281" spans="1:17" ht="15.75" customHeight="1">
      <c r="A2281" s="33" t="s">
        <v>14</v>
      </c>
      <c r="B2281" s="33">
        <v>1185732</v>
      </c>
      <c r="C2281" s="34">
        <v>44414</v>
      </c>
      <c r="D2281" s="33" t="s">
        <v>46</v>
      </c>
      <c r="E2281" s="33" t="s">
        <v>86</v>
      </c>
      <c r="F2281" s="33" t="s">
        <v>87</v>
      </c>
      <c r="G2281" s="33" t="s">
        <v>22</v>
      </c>
      <c r="H2281" s="35">
        <v>0.60000000000000009</v>
      </c>
      <c r="I2281" s="36">
        <v>9250</v>
      </c>
      <c r="J2281" s="37">
        <f t="shared" si="16"/>
        <v>5550.0000000000009</v>
      </c>
      <c r="K2281" s="37">
        <f t="shared" si="17"/>
        <v>2775.0000000000005</v>
      </c>
      <c r="L2281" s="38">
        <v>0.5</v>
      </c>
      <c r="N2281" s="44"/>
      <c r="O2281" s="42"/>
      <c r="P2281" s="39"/>
      <c r="Q2281" s="41"/>
    </row>
    <row r="2282" spans="1:17" ht="15.75" customHeight="1">
      <c r="A2282" s="33" t="s">
        <v>14</v>
      </c>
      <c r="B2282" s="33">
        <v>1185732</v>
      </c>
      <c r="C2282" s="34">
        <v>44444</v>
      </c>
      <c r="D2282" s="33" t="s">
        <v>46</v>
      </c>
      <c r="E2282" s="33" t="s">
        <v>86</v>
      </c>
      <c r="F2282" s="33" t="s">
        <v>87</v>
      </c>
      <c r="G2282" s="33" t="s">
        <v>17</v>
      </c>
      <c r="H2282" s="35">
        <v>0.55000000000000004</v>
      </c>
      <c r="I2282" s="36">
        <v>10250</v>
      </c>
      <c r="J2282" s="37">
        <f t="shared" si="16"/>
        <v>5637.5000000000009</v>
      </c>
      <c r="K2282" s="37">
        <f t="shared" si="17"/>
        <v>2536.8750000000005</v>
      </c>
      <c r="L2282" s="38">
        <v>0.45</v>
      </c>
      <c r="N2282" s="44"/>
      <c r="O2282" s="42"/>
      <c r="P2282" s="39"/>
      <c r="Q2282" s="41"/>
    </row>
    <row r="2283" spans="1:17" ht="15.75" customHeight="1">
      <c r="A2283" s="33" t="s">
        <v>14</v>
      </c>
      <c r="B2283" s="33">
        <v>1185732</v>
      </c>
      <c r="C2283" s="34">
        <v>44444</v>
      </c>
      <c r="D2283" s="33" t="s">
        <v>46</v>
      </c>
      <c r="E2283" s="33" t="s">
        <v>86</v>
      </c>
      <c r="F2283" s="33" t="s">
        <v>87</v>
      </c>
      <c r="G2283" s="33" t="s">
        <v>18</v>
      </c>
      <c r="H2283" s="35">
        <v>0.50000000000000011</v>
      </c>
      <c r="I2283" s="36">
        <v>8250</v>
      </c>
      <c r="J2283" s="37">
        <f t="shared" si="16"/>
        <v>4125.0000000000009</v>
      </c>
      <c r="K2283" s="37">
        <f t="shared" si="17"/>
        <v>1443.7500000000002</v>
      </c>
      <c r="L2283" s="38">
        <v>0.35</v>
      </c>
      <c r="N2283" s="44"/>
      <c r="O2283" s="42"/>
      <c r="P2283" s="39"/>
      <c r="Q2283" s="41"/>
    </row>
    <row r="2284" spans="1:17" ht="15.75" customHeight="1">
      <c r="A2284" s="33" t="s">
        <v>14</v>
      </c>
      <c r="B2284" s="33">
        <v>1185732</v>
      </c>
      <c r="C2284" s="34">
        <v>44444</v>
      </c>
      <c r="D2284" s="33" t="s">
        <v>46</v>
      </c>
      <c r="E2284" s="33" t="s">
        <v>86</v>
      </c>
      <c r="F2284" s="33" t="s">
        <v>87</v>
      </c>
      <c r="G2284" s="33" t="s">
        <v>19</v>
      </c>
      <c r="H2284" s="35">
        <v>0.4</v>
      </c>
      <c r="I2284" s="36">
        <v>7250</v>
      </c>
      <c r="J2284" s="37">
        <f t="shared" si="16"/>
        <v>2900</v>
      </c>
      <c r="K2284" s="37">
        <f t="shared" si="17"/>
        <v>725</v>
      </c>
      <c r="L2284" s="38">
        <v>0.25</v>
      </c>
      <c r="N2284" s="44"/>
      <c r="O2284" s="42"/>
      <c r="P2284" s="39"/>
      <c r="Q2284" s="41"/>
    </row>
    <row r="2285" spans="1:17" ht="15.75" customHeight="1">
      <c r="A2285" s="33" t="s">
        <v>14</v>
      </c>
      <c r="B2285" s="33">
        <v>1185732</v>
      </c>
      <c r="C2285" s="34">
        <v>44444</v>
      </c>
      <c r="D2285" s="33" t="s">
        <v>46</v>
      </c>
      <c r="E2285" s="33" t="s">
        <v>86</v>
      </c>
      <c r="F2285" s="33" t="s">
        <v>87</v>
      </c>
      <c r="G2285" s="33" t="s">
        <v>20</v>
      </c>
      <c r="H2285" s="35">
        <v>0.4</v>
      </c>
      <c r="I2285" s="36">
        <v>7000</v>
      </c>
      <c r="J2285" s="37">
        <f t="shared" si="16"/>
        <v>2800</v>
      </c>
      <c r="K2285" s="37">
        <f t="shared" si="17"/>
        <v>840</v>
      </c>
      <c r="L2285" s="38">
        <v>0.3</v>
      </c>
      <c r="N2285" s="44"/>
      <c r="O2285" s="42"/>
      <c r="P2285" s="39"/>
      <c r="Q2285" s="41"/>
    </row>
    <row r="2286" spans="1:17" ht="15.75" customHeight="1">
      <c r="A2286" s="33" t="s">
        <v>14</v>
      </c>
      <c r="B2286" s="33">
        <v>1185732</v>
      </c>
      <c r="C2286" s="34">
        <v>44444</v>
      </c>
      <c r="D2286" s="33" t="s">
        <v>46</v>
      </c>
      <c r="E2286" s="33" t="s">
        <v>86</v>
      </c>
      <c r="F2286" s="33" t="s">
        <v>87</v>
      </c>
      <c r="G2286" s="33" t="s">
        <v>21</v>
      </c>
      <c r="H2286" s="35">
        <v>0.5</v>
      </c>
      <c r="I2286" s="36">
        <v>7000</v>
      </c>
      <c r="J2286" s="37">
        <f t="shared" si="16"/>
        <v>3500</v>
      </c>
      <c r="K2286" s="37">
        <f t="shared" si="17"/>
        <v>1225</v>
      </c>
      <c r="L2286" s="38">
        <v>0.35</v>
      </c>
      <c r="N2286" s="44"/>
      <c r="O2286" s="42"/>
      <c r="P2286" s="39"/>
      <c r="Q2286" s="41"/>
    </row>
    <row r="2287" spans="1:17" ht="15.75" customHeight="1">
      <c r="A2287" s="33" t="s">
        <v>14</v>
      </c>
      <c r="B2287" s="33">
        <v>1185732</v>
      </c>
      <c r="C2287" s="34">
        <v>44444</v>
      </c>
      <c r="D2287" s="33" t="s">
        <v>46</v>
      </c>
      <c r="E2287" s="33" t="s">
        <v>86</v>
      </c>
      <c r="F2287" s="33" t="s">
        <v>87</v>
      </c>
      <c r="G2287" s="33" t="s">
        <v>22</v>
      </c>
      <c r="H2287" s="35">
        <v>0.55000000000000004</v>
      </c>
      <c r="I2287" s="36">
        <v>8000</v>
      </c>
      <c r="J2287" s="37">
        <f t="shared" si="16"/>
        <v>4400</v>
      </c>
      <c r="K2287" s="37">
        <f t="shared" si="17"/>
        <v>2200</v>
      </c>
      <c r="L2287" s="38">
        <v>0.5</v>
      </c>
      <c r="N2287" s="44"/>
      <c r="O2287" s="42"/>
      <c r="P2287" s="39"/>
      <c r="Q2287" s="41"/>
    </row>
    <row r="2288" spans="1:17" ht="15.75" customHeight="1">
      <c r="A2288" s="33" t="s">
        <v>14</v>
      </c>
      <c r="B2288" s="33">
        <v>1185732</v>
      </c>
      <c r="C2288" s="34">
        <v>44476</v>
      </c>
      <c r="D2288" s="33" t="s">
        <v>46</v>
      </c>
      <c r="E2288" s="33" t="s">
        <v>86</v>
      </c>
      <c r="F2288" s="33" t="s">
        <v>87</v>
      </c>
      <c r="G2288" s="33" t="s">
        <v>17</v>
      </c>
      <c r="H2288" s="35">
        <v>0.55000000000000004</v>
      </c>
      <c r="I2288" s="36">
        <v>9750</v>
      </c>
      <c r="J2288" s="37">
        <f t="shared" si="16"/>
        <v>5362.5</v>
      </c>
      <c r="K2288" s="37">
        <f t="shared" si="17"/>
        <v>2413.125</v>
      </c>
      <c r="L2288" s="38">
        <v>0.45</v>
      </c>
      <c r="N2288" s="44"/>
      <c r="O2288" s="42"/>
      <c r="P2288" s="39"/>
      <c r="Q2288" s="41"/>
    </row>
    <row r="2289" spans="1:17" ht="15.75" customHeight="1">
      <c r="A2289" s="33" t="s">
        <v>14</v>
      </c>
      <c r="B2289" s="33">
        <v>1185732</v>
      </c>
      <c r="C2289" s="34">
        <v>44476</v>
      </c>
      <c r="D2289" s="33" t="s">
        <v>46</v>
      </c>
      <c r="E2289" s="33" t="s">
        <v>86</v>
      </c>
      <c r="F2289" s="33" t="s">
        <v>87</v>
      </c>
      <c r="G2289" s="33" t="s">
        <v>18</v>
      </c>
      <c r="H2289" s="35">
        <v>0.45000000000000012</v>
      </c>
      <c r="I2289" s="36">
        <v>8000</v>
      </c>
      <c r="J2289" s="37">
        <f t="shared" si="16"/>
        <v>3600.0000000000009</v>
      </c>
      <c r="K2289" s="37">
        <f t="shared" si="17"/>
        <v>1260.0000000000002</v>
      </c>
      <c r="L2289" s="38">
        <v>0.35</v>
      </c>
      <c r="N2289" s="44"/>
      <c r="O2289" s="42"/>
      <c r="P2289" s="39"/>
      <c r="Q2289" s="41"/>
    </row>
    <row r="2290" spans="1:17" ht="15.75" customHeight="1">
      <c r="A2290" s="33" t="s">
        <v>14</v>
      </c>
      <c r="B2290" s="33">
        <v>1185732</v>
      </c>
      <c r="C2290" s="34">
        <v>44476</v>
      </c>
      <c r="D2290" s="33" t="s">
        <v>46</v>
      </c>
      <c r="E2290" s="33" t="s">
        <v>86</v>
      </c>
      <c r="F2290" s="33" t="s">
        <v>87</v>
      </c>
      <c r="G2290" s="33" t="s">
        <v>19</v>
      </c>
      <c r="H2290" s="35">
        <v>0.45000000000000012</v>
      </c>
      <c r="I2290" s="36">
        <v>6750</v>
      </c>
      <c r="J2290" s="37">
        <f t="shared" si="16"/>
        <v>3037.5000000000009</v>
      </c>
      <c r="K2290" s="37">
        <f t="shared" si="17"/>
        <v>759.37500000000023</v>
      </c>
      <c r="L2290" s="38">
        <v>0.25</v>
      </c>
      <c r="N2290" s="44"/>
      <c r="O2290" s="42"/>
      <c r="P2290" s="39"/>
      <c r="Q2290" s="41"/>
    </row>
    <row r="2291" spans="1:17" ht="15.75" customHeight="1">
      <c r="A2291" s="33" t="s">
        <v>14</v>
      </c>
      <c r="B2291" s="33">
        <v>1185732</v>
      </c>
      <c r="C2291" s="34">
        <v>44476</v>
      </c>
      <c r="D2291" s="33" t="s">
        <v>46</v>
      </c>
      <c r="E2291" s="33" t="s">
        <v>86</v>
      </c>
      <c r="F2291" s="33" t="s">
        <v>87</v>
      </c>
      <c r="G2291" s="33" t="s">
        <v>20</v>
      </c>
      <c r="H2291" s="35">
        <v>0.45000000000000012</v>
      </c>
      <c r="I2291" s="36">
        <v>6500</v>
      </c>
      <c r="J2291" s="37">
        <f t="shared" si="16"/>
        <v>2925.0000000000009</v>
      </c>
      <c r="K2291" s="37">
        <f t="shared" si="17"/>
        <v>877.50000000000023</v>
      </c>
      <c r="L2291" s="38">
        <v>0.3</v>
      </c>
      <c r="N2291" s="44"/>
      <c r="O2291" s="42"/>
      <c r="P2291" s="39"/>
      <c r="Q2291" s="41"/>
    </row>
    <row r="2292" spans="1:17" ht="15.75" customHeight="1">
      <c r="A2292" s="33" t="s">
        <v>14</v>
      </c>
      <c r="B2292" s="33">
        <v>1185732</v>
      </c>
      <c r="C2292" s="34">
        <v>44476</v>
      </c>
      <c r="D2292" s="33" t="s">
        <v>46</v>
      </c>
      <c r="E2292" s="33" t="s">
        <v>86</v>
      </c>
      <c r="F2292" s="33" t="s">
        <v>87</v>
      </c>
      <c r="G2292" s="33" t="s">
        <v>21</v>
      </c>
      <c r="H2292" s="35">
        <v>0.55000000000000004</v>
      </c>
      <c r="I2292" s="36">
        <v>6500</v>
      </c>
      <c r="J2292" s="37">
        <f t="shared" si="16"/>
        <v>3575.0000000000005</v>
      </c>
      <c r="K2292" s="37">
        <f t="shared" si="17"/>
        <v>1251.25</v>
      </c>
      <c r="L2292" s="38">
        <v>0.35</v>
      </c>
      <c r="N2292" s="44"/>
      <c r="O2292" s="42"/>
      <c r="P2292" s="39"/>
      <c r="Q2292" s="41"/>
    </row>
    <row r="2293" spans="1:17" ht="15.75" customHeight="1">
      <c r="A2293" s="33" t="s">
        <v>14</v>
      </c>
      <c r="B2293" s="33">
        <v>1185732</v>
      </c>
      <c r="C2293" s="34">
        <v>44476</v>
      </c>
      <c r="D2293" s="33" t="s">
        <v>46</v>
      </c>
      <c r="E2293" s="33" t="s">
        <v>86</v>
      </c>
      <c r="F2293" s="33" t="s">
        <v>87</v>
      </c>
      <c r="G2293" s="33" t="s">
        <v>22</v>
      </c>
      <c r="H2293" s="35">
        <v>0.6</v>
      </c>
      <c r="I2293" s="36">
        <v>7750</v>
      </c>
      <c r="J2293" s="37">
        <f t="shared" si="16"/>
        <v>4650</v>
      </c>
      <c r="K2293" s="37">
        <f t="shared" si="17"/>
        <v>2325</v>
      </c>
      <c r="L2293" s="38">
        <v>0.5</v>
      </c>
      <c r="N2293" s="44"/>
      <c r="O2293" s="42"/>
      <c r="P2293" s="39"/>
      <c r="Q2293" s="41"/>
    </row>
    <row r="2294" spans="1:17" ht="15.75" customHeight="1">
      <c r="A2294" s="33" t="s">
        <v>14</v>
      </c>
      <c r="B2294" s="33">
        <v>1185732</v>
      </c>
      <c r="C2294" s="34">
        <v>44506</v>
      </c>
      <c r="D2294" s="33" t="s">
        <v>46</v>
      </c>
      <c r="E2294" s="33" t="s">
        <v>86</v>
      </c>
      <c r="F2294" s="33" t="s">
        <v>87</v>
      </c>
      <c r="G2294" s="33" t="s">
        <v>17</v>
      </c>
      <c r="H2294" s="35">
        <v>0.55000000000000004</v>
      </c>
      <c r="I2294" s="36">
        <v>9250</v>
      </c>
      <c r="J2294" s="37">
        <f t="shared" si="16"/>
        <v>5087.5</v>
      </c>
      <c r="K2294" s="37">
        <f t="shared" si="17"/>
        <v>2289.375</v>
      </c>
      <c r="L2294" s="38">
        <v>0.45</v>
      </c>
      <c r="N2294" s="44"/>
      <c r="O2294" s="42"/>
      <c r="P2294" s="39"/>
      <c r="Q2294" s="41"/>
    </row>
    <row r="2295" spans="1:17" ht="15.75" customHeight="1">
      <c r="A2295" s="33" t="s">
        <v>14</v>
      </c>
      <c r="B2295" s="33">
        <v>1185732</v>
      </c>
      <c r="C2295" s="34">
        <v>44506</v>
      </c>
      <c r="D2295" s="33" t="s">
        <v>46</v>
      </c>
      <c r="E2295" s="33" t="s">
        <v>86</v>
      </c>
      <c r="F2295" s="33" t="s">
        <v>87</v>
      </c>
      <c r="G2295" s="33" t="s">
        <v>18</v>
      </c>
      <c r="H2295" s="35">
        <v>0.45000000000000012</v>
      </c>
      <c r="I2295" s="36">
        <v>7500</v>
      </c>
      <c r="J2295" s="37">
        <f t="shared" si="16"/>
        <v>3375.0000000000009</v>
      </c>
      <c r="K2295" s="37">
        <f t="shared" si="17"/>
        <v>1181.2500000000002</v>
      </c>
      <c r="L2295" s="38">
        <v>0.35</v>
      </c>
      <c r="N2295" s="44"/>
      <c r="O2295" s="42"/>
      <c r="P2295" s="39"/>
      <c r="Q2295" s="41"/>
    </row>
    <row r="2296" spans="1:17" ht="15.75" customHeight="1">
      <c r="A2296" s="33" t="s">
        <v>14</v>
      </c>
      <c r="B2296" s="33">
        <v>1185732</v>
      </c>
      <c r="C2296" s="34">
        <v>44506</v>
      </c>
      <c r="D2296" s="33" t="s">
        <v>46</v>
      </c>
      <c r="E2296" s="33" t="s">
        <v>86</v>
      </c>
      <c r="F2296" s="33" t="s">
        <v>87</v>
      </c>
      <c r="G2296" s="33" t="s">
        <v>19</v>
      </c>
      <c r="H2296" s="35">
        <v>0.45000000000000012</v>
      </c>
      <c r="I2296" s="36">
        <v>6950</v>
      </c>
      <c r="J2296" s="37">
        <f t="shared" si="16"/>
        <v>3127.5000000000009</v>
      </c>
      <c r="K2296" s="37">
        <f t="shared" si="17"/>
        <v>781.87500000000023</v>
      </c>
      <c r="L2296" s="38">
        <v>0.25</v>
      </c>
      <c r="N2296" s="44"/>
      <c r="O2296" s="42"/>
      <c r="P2296" s="39"/>
      <c r="Q2296" s="41"/>
    </row>
    <row r="2297" spans="1:17" ht="15.75" customHeight="1">
      <c r="A2297" s="33" t="s">
        <v>14</v>
      </c>
      <c r="B2297" s="33">
        <v>1185732</v>
      </c>
      <c r="C2297" s="34">
        <v>44506</v>
      </c>
      <c r="D2297" s="33" t="s">
        <v>46</v>
      </c>
      <c r="E2297" s="33" t="s">
        <v>86</v>
      </c>
      <c r="F2297" s="33" t="s">
        <v>87</v>
      </c>
      <c r="G2297" s="33" t="s">
        <v>20</v>
      </c>
      <c r="H2297" s="35">
        <v>0.55000000000000016</v>
      </c>
      <c r="I2297" s="36">
        <v>7500</v>
      </c>
      <c r="J2297" s="37">
        <f t="shared" ref="J2297:J2551" si="18">H2297*I2297</f>
        <v>4125.0000000000009</v>
      </c>
      <c r="K2297" s="37">
        <f t="shared" ref="K2297:K2551" si="19">J2297*L2297</f>
        <v>1237.5000000000002</v>
      </c>
      <c r="L2297" s="38">
        <v>0.3</v>
      </c>
      <c r="N2297" s="44"/>
      <c r="O2297" s="42"/>
      <c r="P2297" s="39"/>
      <c r="Q2297" s="41"/>
    </row>
    <row r="2298" spans="1:17" ht="15.75" customHeight="1">
      <c r="A2298" s="33" t="s">
        <v>14</v>
      </c>
      <c r="B2298" s="33">
        <v>1185732</v>
      </c>
      <c r="C2298" s="34">
        <v>44506</v>
      </c>
      <c r="D2298" s="33" t="s">
        <v>46</v>
      </c>
      <c r="E2298" s="33" t="s">
        <v>86</v>
      </c>
      <c r="F2298" s="33" t="s">
        <v>87</v>
      </c>
      <c r="G2298" s="33" t="s">
        <v>21</v>
      </c>
      <c r="H2298" s="35">
        <v>0.70000000000000007</v>
      </c>
      <c r="I2298" s="36">
        <v>7250</v>
      </c>
      <c r="J2298" s="37">
        <f t="shared" si="18"/>
        <v>5075.0000000000009</v>
      </c>
      <c r="K2298" s="37">
        <f t="shared" si="19"/>
        <v>1776.2500000000002</v>
      </c>
      <c r="L2298" s="38">
        <v>0.35</v>
      </c>
      <c r="N2298" s="44"/>
      <c r="O2298" s="42"/>
      <c r="P2298" s="39"/>
      <c r="Q2298" s="41"/>
    </row>
    <row r="2299" spans="1:17" ht="15.75" customHeight="1">
      <c r="A2299" s="33" t="s">
        <v>14</v>
      </c>
      <c r="B2299" s="33">
        <v>1185732</v>
      </c>
      <c r="C2299" s="34">
        <v>44506</v>
      </c>
      <c r="D2299" s="33" t="s">
        <v>46</v>
      </c>
      <c r="E2299" s="33" t="s">
        <v>86</v>
      </c>
      <c r="F2299" s="33" t="s">
        <v>87</v>
      </c>
      <c r="G2299" s="33" t="s">
        <v>22</v>
      </c>
      <c r="H2299" s="35">
        <v>0.75</v>
      </c>
      <c r="I2299" s="36">
        <v>8250</v>
      </c>
      <c r="J2299" s="37">
        <f t="shared" si="18"/>
        <v>6187.5</v>
      </c>
      <c r="K2299" s="37">
        <f t="shared" si="19"/>
        <v>3093.75</v>
      </c>
      <c r="L2299" s="38">
        <v>0.5</v>
      </c>
      <c r="N2299" s="44"/>
      <c r="O2299" s="42"/>
      <c r="P2299" s="39"/>
      <c r="Q2299" s="41"/>
    </row>
    <row r="2300" spans="1:17" ht="15.75" customHeight="1">
      <c r="A2300" s="33" t="s">
        <v>14</v>
      </c>
      <c r="B2300" s="33">
        <v>1185732</v>
      </c>
      <c r="C2300" s="34">
        <v>44535</v>
      </c>
      <c r="D2300" s="33" t="s">
        <v>46</v>
      </c>
      <c r="E2300" s="33" t="s">
        <v>86</v>
      </c>
      <c r="F2300" s="33" t="s">
        <v>87</v>
      </c>
      <c r="G2300" s="33" t="s">
        <v>17</v>
      </c>
      <c r="H2300" s="35">
        <v>0.70000000000000007</v>
      </c>
      <c r="I2300" s="36">
        <v>10750</v>
      </c>
      <c r="J2300" s="37">
        <f t="shared" si="18"/>
        <v>7525.0000000000009</v>
      </c>
      <c r="K2300" s="37">
        <f t="shared" si="19"/>
        <v>3386.2500000000005</v>
      </c>
      <c r="L2300" s="38">
        <v>0.45</v>
      </c>
      <c r="N2300" s="44"/>
      <c r="O2300" s="42"/>
      <c r="P2300" s="39"/>
      <c r="Q2300" s="41"/>
    </row>
    <row r="2301" spans="1:17" ht="15.75" customHeight="1">
      <c r="A2301" s="33" t="s">
        <v>14</v>
      </c>
      <c r="B2301" s="33">
        <v>1185732</v>
      </c>
      <c r="C2301" s="34">
        <v>44535</v>
      </c>
      <c r="D2301" s="33" t="s">
        <v>46</v>
      </c>
      <c r="E2301" s="33" t="s">
        <v>86</v>
      </c>
      <c r="F2301" s="33" t="s">
        <v>87</v>
      </c>
      <c r="G2301" s="33" t="s">
        <v>18</v>
      </c>
      <c r="H2301" s="35">
        <v>0.60000000000000009</v>
      </c>
      <c r="I2301" s="36">
        <v>8750</v>
      </c>
      <c r="J2301" s="37">
        <f t="shared" si="18"/>
        <v>5250.0000000000009</v>
      </c>
      <c r="K2301" s="37">
        <f t="shared" si="19"/>
        <v>1837.5000000000002</v>
      </c>
      <c r="L2301" s="38">
        <v>0.35</v>
      </c>
      <c r="N2301" s="44"/>
      <c r="O2301" s="42"/>
      <c r="P2301" s="39"/>
      <c r="Q2301" s="41"/>
    </row>
    <row r="2302" spans="1:17" ht="15.75" customHeight="1">
      <c r="A2302" s="33" t="s">
        <v>14</v>
      </c>
      <c r="B2302" s="33">
        <v>1185732</v>
      </c>
      <c r="C2302" s="34">
        <v>44535</v>
      </c>
      <c r="D2302" s="33" t="s">
        <v>46</v>
      </c>
      <c r="E2302" s="33" t="s">
        <v>86</v>
      </c>
      <c r="F2302" s="33" t="s">
        <v>87</v>
      </c>
      <c r="G2302" s="33" t="s">
        <v>19</v>
      </c>
      <c r="H2302" s="35">
        <v>0.60000000000000009</v>
      </c>
      <c r="I2302" s="36">
        <v>8250</v>
      </c>
      <c r="J2302" s="37">
        <f t="shared" si="18"/>
        <v>4950.0000000000009</v>
      </c>
      <c r="K2302" s="37">
        <f t="shared" si="19"/>
        <v>1237.5000000000002</v>
      </c>
      <c r="L2302" s="38">
        <v>0.25</v>
      </c>
      <c r="N2302" s="44"/>
      <c r="O2302" s="42"/>
      <c r="P2302" s="39"/>
      <c r="Q2302" s="41"/>
    </row>
    <row r="2303" spans="1:17" ht="15.75" customHeight="1">
      <c r="A2303" s="33" t="s">
        <v>14</v>
      </c>
      <c r="B2303" s="33">
        <v>1185732</v>
      </c>
      <c r="C2303" s="34">
        <v>44535</v>
      </c>
      <c r="D2303" s="33" t="s">
        <v>46</v>
      </c>
      <c r="E2303" s="33" t="s">
        <v>86</v>
      </c>
      <c r="F2303" s="33" t="s">
        <v>87</v>
      </c>
      <c r="G2303" s="33" t="s">
        <v>20</v>
      </c>
      <c r="H2303" s="35">
        <v>0.60000000000000009</v>
      </c>
      <c r="I2303" s="36">
        <v>7750</v>
      </c>
      <c r="J2303" s="37">
        <f t="shared" si="18"/>
        <v>4650.0000000000009</v>
      </c>
      <c r="K2303" s="37">
        <f t="shared" si="19"/>
        <v>1395.0000000000002</v>
      </c>
      <c r="L2303" s="38">
        <v>0.3</v>
      </c>
      <c r="N2303" s="44"/>
      <c r="O2303" s="42"/>
      <c r="P2303" s="39"/>
      <c r="Q2303" s="41"/>
    </row>
    <row r="2304" spans="1:17" ht="15.75" customHeight="1">
      <c r="A2304" s="33" t="s">
        <v>14</v>
      </c>
      <c r="B2304" s="33">
        <v>1185732</v>
      </c>
      <c r="C2304" s="34">
        <v>44535</v>
      </c>
      <c r="D2304" s="33" t="s">
        <v>46</v>
      </c>
      <c r="E2304" s="33" t="s">
        <v>86</v>
      </c>
      <c r="F2304" s="33" t="s">
        <v>87</v>
      </c>
      <c r="G2304" s="33" t="s">
        <v>21</v>
      </c>
      <c r="H2304" s="35">
        <v>0.70000000000000007</v>
      </c>
      <c r="I2304" s="36">
        <v>7750</v>
      </c>
      <c r="J2304" s="37">
        <f t="shared" si="18"/>
        <v>5425.0000000000009</v>
      </c>
      <c r="K2304" s="37">
        <f t="shared" si="19"/>
        <v>1898.7500000000002</v>
      </c>
      <c r="L2304" s="38">
        <v>0.35</v>
      </c>
      <c r="N2304" s="44"/>
      <c r="O2304" s="42"/>
      <c r="P2304" s="39"/>
      <c r="Q2304" s="41"/>
    </row>
    <row r="2305" spans="1:17" ht="15.75" customHeight="1">
      <c r="A2305" s="33" t="s">
        <v>14</v>
      </c>
      <c r="B2305" s="33">
        <v>1185732</v>
      </c>
      <c r="C2305" s="34">
        <v>44535</v>
      </c>
      <c r="D2305" s="33" t="s">
        <v>46</v>
      </c>
      <c r="E2305" s="33" t="s">
        <v>86</v>
      </c>
      <c r="F2305" s="33" t="s">
        <v>87</v>
      </c>
      <c r="G2305" s="33" t="s">
        <v>22</v>
      </c>
      <c r="H2305" s="35">
        <v>0.75</v>
      </c>
      <c r="I2305" s="36">
        <v>8750</v>
      </c>
      <c r="J2305" s="37">
        <f t="shared" si="18"/>
        <v>6562.5</v>
      </c>
      <c r="K2305" s="37">
        <f t="shared" si="19"/>
        <v>3281.25</v>
      </c>
      <c r="L2305" s="38">
        <v>0.5</v>
      </c>
      <c r="N2305" s="44"/>
      <c r="O2305" s="42"/>
      <c r="P2305" s="39"/>
      <c r="Q2305" s="41"/>
    </row>
    <row r="2306" spans="1:17" ht="15.75" customHeight="1">
      <c r="A2306" s="33" t="s">
        <v>14</v>
      </c>
      <c r="B2306" s="33">
        <v>1185732</v>
      </c>
      <c r="C2306" s="34">
        <v>44202</v>
      </c>
      <c r="D2306" s="33" t="s">
        <v>46</v>
      </c>
      <c r="E2306" s="33" t="s">
        <v>88</v>
      </c>
      <c r="F2306" s="33" t="s">
        <v>89</v>
      </c>
      <c r="G2306" s="33" t="s">
        <v>17</v>
      </c>
      <c r="H2306" s="35">
        <v>0.35000000000000003</v>
      </c>
      <c r="I2306" s="36">
        <v>9250</v>
      </c>
      <c r="J2306" s="37">
        <f t="shared" si="18"/>
        <v>3237.5000000000005</v>
      </c>
      <c r="K2306" s="37">
        <f t="shared" si="19"/>
        <v>1295.0000000000002</v>
      </c>
      <c r="L2306" s="38">
        <v>0.4</v>
      </c>
      <c r="N2306" s="44"/>
      <c r="O2306" s="42"/>
      <c r="P2306" s="39"/>
      <c r="Q2306" s="41"/>
    </row>
    <row r="2307" spans="1:17" ht="15.75" customHeight="1">
      <c r="A2307" s="33" t="s">
        <v>14</v>
      </c>
      <c r="B2307" s="33">
        <v>1185732</v>
      </c>
      <c r="C2307" s="34">
        <v>44202</v>
      </c>
      <c r="D2307" s="33" t="s">
        <v>46</v>
      </c>
      <c r="E2307" s="33" t="s">
        <v>88</v>
      </c>
      <c r="F2307" s="33" t="s">
        <v>89</v>
      </c>
      <c r="G2307" s="33" t="s">
        <v>18</v>
      </c>
      <c r="H2307" s="35">
        <v>0.35000000000000003</v>
      </c>
      <c r="I2307" s="36">
        <v>7250</v>
      </c>
      <c r="J2307" s="37">
        <f t="shared" si="18"/>
        <v>2537.5000000000005</v>
      </c>
      <c r="K2307" s="37">
        <f t="shared" si="19"/>
        <v>888.12500000000011</v>
      </c>
      <c r="L2307" s="38">
        <v>0.35</v>
      </c>
      <c r="N2307" s="44"/>
      <c r="O2307" s="42"/>
      <c r="P2307" s="39"/>
      <c r="Q2307" s="41"/>
    </row>
    <row r="2308" spans="1:17" ht="15.75" customHeight="1">
      <c r="A2308" s="33" t="s">
        <v>14</v>
      </c>
      <c r="B2308" s="33">
        <v>1185732</v>
      </c>
      <c r="C2308" s="34">
        <v>44202</v>
      </c>
      <c r="D2308" s="33" t="s">
        <v>46</v>
      </c>
      <c r="E2308" s="33" t="s">
        <v>88</v>
      </c>
      <c r="F2308" s="33" t="s">
        <v>89</v>
      </c>
      <c r="G2308" s="33" t="s">
        <v>19</v>
      </c>
      <c r="H2308" s="35">
        <v>0.25000000000000006</v>
      </c>
      <c r="I2308" s="36">
        <v>7250</v>
      </c>
      <c r="J2308" s="37">
        <f t="shared" si="18"/>
        <v>1812.5000000000005</v>
      </c>
      <c r="K2308" s="37">
        <f t="shared" si="19"/>
        <v>725.00000000000023</v>
      </c>
      <c r="L2308" s="38">
        <v>0.4</v>
      </c>
      <c r="N2308" s="44"/>
      <c r="O2308" s="42"/>
      <c r="P2308" s="39"/>
      <c r="Q2308" s="41"/>
    </row>
    <row r="2309" spans="1:17" ht="15.75" customHeight="1">
      <c r="A2309" s="33" t="s">
        <v>14</v>
      </c>
      <c r="B2309" s="33">
        <v>1185732</v>
      </c>
      <c r="C2309" s="34">
        <v>44202</v>
      </c>
      <c r="D2309" s="33" t="s">
        <v>46</v>
      </c>
      <c r="E2309" s="33" t="s">
        <v>88</v>
      </c>
      <c r="F2309" s="33" t="s">
        <v>89</v>
      </c>
      <c r="G2309" s="33" t="s">
        <v>20</v>
      </c>
      <c r="H2309" s="35">
        <v>0.3</v>
      </c>
      <c r="I2309" s="36">
        <v>5750</v>
      </c>
      <c r="J2309" s="37">
        <f t="shared" si="18"/>
        <v>1725</v>
      </c>
      <c r="K2309" s="37">
        <f t="shared" si="19"/>
        <v>690</v>
      </c>
      <c r="L2309" s="38">
        <v>0.4</v>
      </c>
      <c r="N2309" s="44"/>
      <c r="O2309" s="42"/>
      <c r="P2309" s="39"/>
      <c r="Q2309" s="41"/>
    </row>
    <row r="2310" spans="1:17" ht="15.75" customHeight="1">
      <c r="A2310" s="33" t="s">
        <v>14</v>
      </c>
      <c r="B2310" s="33">
        <v>1185732</v>
      </c>
      <c r="C2310" s="34">
        <v>44202</v>
      </c>
      <c r="D2310" s="33" t="s">
        <v>46</v>
      </c>
      <c r="E2310" s="33" t="s">
        <v>88</v>
      </c>
      <c r="F2310" s="33" t="s">
        <v>89</v>
      </c>
      <c r="G2310" s="33" t="s">
        <v>21</v>
      </c>
      <c r="H2310" s="35">
        <v>0.45</v>
      </c>
      <c r="I2310" s="36">
        <v>6250</v>
      </c>
      <c r="J2310" s="37">
        <f t="shared" si="18"/>
        <v>2812.5</v>
      </c>
      <c r="K2310" s="37">
        <f t="shared" si="19"/>
        <v>984.37499999999989</v>
      </c>
      <c r="L2310" s="38">
        <v>0.35</v>
      </c>
      <c r="N2310" s="44"/>
      <c r="O2310" s="42"/>
      <c r="P2310" s="39"/>
      <c r="Q2310" s="41"/>
    </row>
    <row r="2311" spans="1:17" ht="15.75" customHeight="1">
      <c r="A2311" s="33" t="s">
        <v>14</v>
      </c>
      <c r="B2311" s="33">
        <v>1185732</v>
      </c>
      <c r="C2311" s="34">
        <v>44202</v>
      </c>
      <c r="D2311" s="33" t="s">
        <v>46</v>
      </c>
      <c r="E2311" s="33" t="s">
        <v>88</v>
      </c>
      <c r="F2311" s="33" t="s">
        <v>89</v>
      </c>
      <c r="G2311" s="33" t="s">
        <v>22</v>
      </c>
      <c r="H2311" s="35">
        <v>0.35000000000000003</v>
      </c>
      <c r="I2311" s="36">
        <v>7250</v>
      </c>
      <c r="J2311" s="37">
        <f t="shared" si="18"/>
        <v>2537.5000000000005</v>
      </c>
      <c r="K2311" s="37">
        <f t="shared" si="19"/>
        <v>1268.7500000000002</v>
      </c>
      <c r="L2311" s="38">
        <v>0.5</v>
      </c>
      <c r="N2311" s="44"/>
      <c r="O2311" s="42"/>
      <c r="P2311" s="39"/>
      <c r="Q2311" s="41"/>
    </row>
    <row r="2312" spans="1:17" ht="15.75" customHeight="1">
      <c r="A2312" s="33" t="s">
        <v>14</v>
      </c>
      <c r="B2312" s="33">
        <v>1185732</v>
      </c>
      <c r="C2312" s="34">
        <v>44231</v>
      </c>
      <c r="D2312" s="33" t="s">
        <v>46</v>
      </c>
      <c r="E2312" s="33" t="s">
        <v>88</v>
      </c>
      <c r="F2312" s="33" t="s">
        <v>89</v>
      </c>
      <c r="G2312" s="33" t="s">
        <v>17</v>
      </c>
      <c r="H2312" s="35">
        <v>0.35000000000000003</v>
      </c>
      <c r="I2312" s="36">
        <v>9750</v>
      </c>
      <c r="J2312" s="37">
        <f t="shared" si="18"/>
        <v>3412.5000000000005</v>
      </c>
      <c r="K2312" s="37">
        <f t="shared" si="19"/>
        <v>1365.0000000000002</v>
      </c>
      <c r="L2312" s="38">
        <v>0.4</v>
      </c>
      <c r="N2312" s="44"/>
      <c r="O2312" s="42"/>
      <c r="P2312" s="39"/>
      <c r="Q2312" s="41"/>
    </row>
    <row r="2313" spans="1:17" ht="15.75" customHeight="1">
      <c r="A2313" s="33" t="s">
        <v>14</v>
      </c>
      <c r="B2313" s="33">
        <v>1185732</v>
      </c>
      <c r="C2313" s="34">
        <v>44231</v>
      </c>
      <c r="D2313" s="33" t="s">
        <v>46</v>
      </c>
      <c r="E2313" s="33" t="s">
        <v>88</v>
      </c>
      <c r="F2313" s="33" t="s">
        <v>89</v>
      </c>
      <c r="G2313" s="33" t="s">
        <v>18</v>
      </c>
      <c r="H2313" s="35">
        <v>0.35000000000000003</v>
      </c>
      <c r="I2313" s="36">
        <v>6250</v>
      </c>
      <c r="J2313" s="37">
        <f t="shared" si="18"/>
        <v>2187.5</v>
      </c>
      <c r="K2313" s="37">
        <f t="shared" si="19"/>
        <v>765.625</v>
      </c>
      <c r="L2313" s="38">
        <v>0.35</v>
      </c>
      <c r="N2313" s="44"/>
      <c r="O2313" s="42"/>
      <c r="P2313" s="39"/>
      <c r="Q2313" s="41"/>
    </row>
    <row r="2314" spans="1:17" ht="15.75" customHeight="1">
      <c r="A2314" s="33" t="s">
        <v>14</v>
      </c>
      <c r="B2314" s="33">
        <v>1185732</v>
      </c>
      <c r="C2314" s="34">
        <v>44231</v>
      </c>
      <c r="D2314" s="33" t="s">
        <v>46</v>
      </c>
      <c r="E2314" s="33" t="s">
        <v>88</v>
      </c>
      <c r="F2314" s="33" t="s">
        <v>89</v>
      </c>
      <c r="G2314" s="33" t="s">
        <v>19</v>
      </c>
      <c r="H2314" s="35">
        <v>0.25000000000000006</v>
      </c>
      <c r="I2314" s="36">
        <v>6750</v>
      </c>
      <c r="J2314" s="37">
        <f t="shared" si="18"/>
        <v>1687.5000000000005</v>
      </c>
      <c r="K2314" s="37">
        <f t="shared" si="19"/>
        <v>675.00000000000023</v>
      </c>
      <c r="L2314" s="38">
        <v>0.4</v>
      </c>
      <c r="N2314" s="44"/>
      <c r="O2314" s="42"/>
      <c r="P2314" s="39"/>
      <c r="Q2314" s="41"/>
    </row>
    <row r="2315" spans="1:17" ht="15.75" customHeight="1">
      <c r="A2315" s="33" t="s">
        <v>14</v>
      </c>
      <c r="B2315" s="33">
        <v>1185732</v>
      </c>
      <c r="C2315" s="34">
        <v>44231</v>
      </c>
      <c r="D2315" s="33" t="s">
        <v>46</v>
      </c>
      <c r="E2315" s="33" t="s">
        <v>88</v>
      </c>
      <c r="F2315" s="33" t="s">
        <v>89</v>
      </c>
      <c r="G2315" s="33" t="s">
        <v>20</v>
      </c>
      <c r="H2315" s="35">
        <v>0.3</v>
      </c>
      <c r="I2315" s="36">
        <v>5250</v>
      </c>
      <c r="J2315" s="37">
        <f t="shared" si="18"/>
        <v>1575</v>
      </c>
      <c r="K2315" s="37">
        <f t="shared" si="19"/>
        <v>630</v>
      </c>
      <c r="L2315" s="38">
        <v>0.4</v>
      </c>
      <c r="N2315" s="44"/>
      <c r="O2315" s="42"/>
      <c r="P2315" s="39"/>
      <c r="Q2315" s="41"/>
    </row>
    <row r="2316" spans="1:17" ht="15.75" customHeight="1">
      <c r="A2316" s="33" t="s">
        <v>14</v>
      </c>
      <c r="B2316" s="33">
        <v>1185732</v>
      </c>
      <c r="C2316" s="34">
        <v>44231</v>
      </c>
      <c r="D2316" s="33" t="s">
        <v>46</v>
      </c>
      <c r="E2316" s="33" t="s">
        <v>88</v>
      </c>
      <c r="F2316" s="33" t="s">
        <v>89</v>
      </c>
      <c r="G2316" s="33" t="s">
        <v>21</v>
      </c>
      <c r="H2316" s="35">
        <v>0.45</v>
      </c>
      <c r="I2316" s="36">
        <v>6000</v>
      </c>
      <c r="J2316" s="37">
        <f t="shared" si="18"/>
        <v>2700</v>
      </c>
      <c r="K2316" s="37">
        <f t="shared" si="19"/>
        <v>944.99999999999989</v>
      </c>
      <c r="L2316" s="38">
        <v>0.35</v>
      </c>
      <c r="N2316" s="44"/>
      <c r="O2316" s="42"/>
      <c r="P2316" s="39"/>
      <c r="Q2316" s="41"/>
    </row>
    <row r="2317" spans="1:17" ht="15.75" customHeight="1">
      <c r="A2317" s="33" t="s">
        <v>14</v>
      </c>
      <c r="B2317" s="33">
        <v>1185732</v>
      </c>
      <c r="C2317" s="34">
        <v>44231</v>
      </c>
      <c r="D2317" s="33" t="s">
        <v>46</v>
      </c>
      <c r="E2317" s="33" t="s">
        <v>88</v>
      </c>
      <c r="F2317" s="33" t="s">
        <v>89</v>
      </c>
      <c r="G2317" s="33" t="s">
        <v>22</v>
      </c>
      <c r="H2317" s="35">
        <v>0.3</v>
      </c>
      <c r="I2317" s="36">
        <v>7000</v>
      </c>
      <c r="J2317" s="37">
        <f t="shared" si="18"/>
        <v>2100</v>
      </c>
      <c r="K2317" s="37">
        <f t="shared" si="19"/>
        <v>1050</v>
      </c>
      <c r="L2317" s="38">
        <v>0.5</v>
      </c>
      <c r="N2317" s="44"/>
      <c r="O2317" s="42"/>
      <c r="P2317" s="39"/>
      <c r="Q2317" s="41"/>
    </row>
    <row r="2318" spans="1:17" ht="15.75" customHeight="1">
      <c r="A2318" s="33" t="s">
        <v>14</v>
      </c>
      <c r="B2318" s="33">
        <v>1185732</v>
      </c>
      <c r="C2318" s="34">
        <v>44257</v>
      </c>
      <c r="D2318" s="33" t="s">
        <v>46</v>
      </c>
      <c r="E2318" s="33" t="s">
        <v>88</v>
      </c>
      <c r="F2318" s="33" t="s">
        <v>89</v>
      </c>
      <c r="G2318" s="33" t="s">
        <v>17</v>
      </c>
      <c r="H2318" s="35">
        <v>0.3</v>
      </c>
      <c r="I2318" s="36">
        <v>9200</v>
      </c>
      <c r="J2318" s="37">
        <f t="shared" si="18"/>
        <v>2760</v>
      </c>
      <c r="K2318" s="37">
        <f t="shared" si="19"/>
        <v>1104</v>
      </c>
      <c r="L2318" s="38">
        <v>0.4</v>
      </c>
      <c r="N2318" s="44"/>
      <c r="O2318" s="42"/>
      <c r="P2318" s="39"/>
      <c r="Q2318" s="41"/>
    </row>
    <row r="2319" spans="1:17" ht="15.75" customHeight="1">
      <c r="A2319" s="33" t="s">
        <v>14</v>
      </c>
      <c r="B2319" s="33">
        <v>1185732</v>
      </c>
      <c r="C2319" s="34">
        <v>44257</v>
      </c>
      <c r="D2319" s="33" t="s">
        <v>46</v>
      </c>
      <c r="E2319" s="33" t="s">
        <v>88</v>
      </c>
      <c r="F2319" s="33" t="s">
        <v>89</v>
      </c>
      <c r="G2319" s="33" t="s">
        <v>18</v>
      </c>
      <c r="H2319" s="35">
        <v>0.3</v>
      </c>
      <c r="I2319" s="36">
        <v>6000</v>
      </c>
      <c r="J2319" s="37">
        <f t="shared" si="18"/>
        <v>1800</v>
      </c>
      <c r="K2319" s="37">
        <f t="shared" si="19"/>
        <v>630</v>
      </c>
      <c r="L2319" s="38">
        <v>0.35</v>
      </c>
      <c r="N2319" s="44"/>
      <c r="O2319" s="42"/>
      <c r="P2319" s="39"/>
      <c r="Q2319" s="41"/>
    </row>
    <row r="2320" spans="1:17" ht="15.75" customHeight="1">
      <c r="A2320" s="33" t="s">
        <v>14</v>
      </c>
      <c r="B2320" s="33">
        <v>1185732</v>
      </c>
      <c r="C2320" s="34">
        <v>44257</v>
      </c>
      <c r="D2320" s="33" t="s">
        <v>46</v>
      </c>
      <c r="E2320" s="33" t="s">
        <v>88</v>
      </c>
      <c r="F2320" s="33" t="s">
        <v>89</v>
      </c>
      <c r="G2320" s="33" t="s">
        <v>19</v>
      </c>
      <c r="H2320" s="35">
        <v>0.2</v>
      </c>
      <c r="I2320" s="36">
        <v>6250</v>
      </c>
      <c r="J2320" s="37">
        <f t="shared" si="18"/>
        <v>1250</v>
      </c>
      <c r="K2320" s="37">
        <f t="shared" si="19"/>
        <v>500</v>
      </c>
      <c r="L2320" s="38">
        <v>0.4</v>
      </c>
      <c r="N2320" s="44"/>
      <c r="O2320" s="42"/>
      <c r="P2320" s="39"/>
      <c r="Q2320" s="41"/>
    </row>
    <row r="2321" spans="1:17" ht="15.75" customHeight="1">
      <c r="A2321" s="33" t="s">
        <v>14</v>
      </c>
      <c r="B2321" s="33">
        <v>1185732</v>
      </c>
      <c r="C2321" s="34">
        <v>44257</v>
      </c>
      <c r="D2321" s="33" t="s">
        <v>46</v>
      </c>
      <c r="E2321" s="33" t="s">
        <v>88</v>
      </c>
      <c r="F2321" s="33" t="s">
        <v>89</v>
      </c>
      <c r="G2321" s="33" t="s">
        <v>20</v>
      </c>
      <c r="H2321" s="35">
        <v>0.24999999999999994</v>
      </c>
      <c r="I2321" s="36">
        <v>4750</v>
      </c>
      <c r="J2321" s="37">
        <f t="shared" si="18"/>
        <v>1187.4999999999998</v>
      </c>
      <c r="K2321" s="37">
        <f t="shared" si="19"/>
        <v>474.99999999999994</v>
      </c>
      <c r="L2321" s="38">
        <v>0.4</v>
      </c>
      <c r="N2321" s="44"/>
      <c r="O2321" s="42"/>
      <c r="P2321" s="39"/>
      <c r="Q2321" s="41"/>
    </row>
    <row r="2322" spans="1:17" ht="15.75" customHeight="1">
      <c r="A2322" s="33" t="s">
        <v>14</v>
      </c>
      <c r="B2322" s="33">
        <v>1185732</v>
      </c>
      <c r="C2322" s="34">
        <v>44257</v>
      </c>
      <c r="D2322" s="33" t="s">
        <v>46</v>
      </c>
      <c r="E2322" s="33" t="s">
        <v>88</v>
      </c>
      <c r="F2322" s="33" t="s">
        <v>89</v>
      </c>
      <c r="G2322" s="33" t="s">
        <v>21</v>
      </c>
      <c r="H2322" s="35">
        <v>0.40000000000000008</v>
      </c>
      <c r="I2322" s="36">
        <v>5250</v>
      </c>
      <c r="J2322" s="37">
        <f t="shared" si="18"/>
        <v>2100.0000000000005</v>
      </c>
      <c r="K2322" s="37">
        <f t="shared" si="19"/>
        <v>735.00000000000011</v>
      </c>
      <c r="L2322" s="38">
        <v>0.35</v>
      </c>
      <c r="N2322" s="44"/>
      <c r="O2322" s="42"/>
      <c r="P2322" s="39"/>
      <c r="Q2322" s="41"/>
    </row>
    <row r="2323" spans="1:17" ht="15.75" customHeight="1">
      <c r="A2323" s="33" t="s">
        <v>14</v>
      </c>
      <c r="B2323" s="33">
        <v>1185732</v>
      </c>
      <c r="C2323" s="34">
        <v>44257</v>
      </c>
      <c r="D2323" s="33" t="s">
        <v>46</v>
      </c>
      <c r="E2323" s="33" t="s">
        <v>88</v>
      </c>
      <c r="F2323" s="33" t="s">
        <v>89</v>
      </c>
      <c r="G2323" s="33" t="s">
        <v>22</v>
      </c>
      <c r="H2323" s="35">
        <v>0.3</v>
      </c>
      <c r="I2323" s="36">
        <v>6250</v>
      </c>
      <c r="J2323" s="37">
        <f t="shared" si="18"/>
        <v>1875</v>
      </c>
      <c r="K2323" s="37">
        <f t="shared" si="19"/>
        <v>937.5</v>
      </c>
      <c r="L2323" s="38">
        <v>0.5</v>
      </c>
      <c r="N2323" s="44"/>
      <c r="O2323" s="42"/>
      <c r="P2323" s="39"/>
      <c r="Q2323" s="41"/>
    </row>
    <row r="2324" spans="1:17" ht="15.75" customHeight="1">
      <c r="A2324" s="33" t="s">
        <v>14</v>
      </c>
      <c r="B2324" s="33">
        <v>1185732</v>
      </c>
      <c r="C2324" s="34">
        <v>44289</v>
      </c>
      <c r="D2324" s="33" t="s">
        <v>46</v>
      </c>
      <c r="E2324" s="33" t="s">
        <v>88</v>
      </c>
      <c r="F2324" s="33" t="s">
        <v>89</v>
      </c>
      <c r="G2324" s="33" t="s">
        <v>17</v>
      </c>
      <c r="H2324" s="35">
        <v>0.3</v>
      </c>
      <c r="I2324" s="36">
        <v>8750</v>
      </c>
      <c r="J2324" s="37">
        <f t="shared" si="18"/>
        <v>2625</v>
      </c>
      <c r="K2324" s="37">
        <f t="shared" si="19"/>
        <v>1050</v>
      </c>
      <c r="L2324" s="38">
        <v>0.4</v>
      </c>
      <c r="N2324" s="44"/>
      <c r="O2324" s="42"/>
      <c r="P2324" s="39"/>
      <c r="Q2324" s="41"/>
    </row>
    <row r="2325" spans="1:17" ht="15.75" customHeight="1">
      <c r="A2325" s="33" t="s">
        <v>14</v>
      </c>
      <c r="B2325" s="33">
        <v>1185732</v>
      </c>
      <c r="C2325" s="34">
        <v>44289</v>
      </c>
      <c r="D2325" s="33" t="s">
        <v>46</v>
      </c>
      <c r="E2325" s="33" t="s">
        <v>88</v>
      </c>
      <c r="F2325" s="33" t="s">
        <v>89</v>
      </c>
      <c r="G2325" s="33" t="s">
        <v>18</v>
      </c>
      <c r="H2325" s="35">
        <v>0.3</v>
      </c>
      <c r="I2325" s="36">
        <v>5750</v>
      </c>
      <c r="J2325" s="37">
        <f t="shared" si="18"/>
        <v>1725</v>
      </c>
      <c r="K2325" s="37">
        <f t="shared" si="19"/>
        <v>603.75</v>
      </c>
      <c r="L2325" s="38">
        <v>0.35</v>
      </c>
      <c r="N2325" s="44"/>
      <c r="O2325" s="42"/>
      <c r="P2325" s="39"/>
      <c r="Q2325" s="41"/>
    </row>
    <row r="2326" spans="1:17" ht="15.75" customHeight="1">
      <c r="A2326" s="33" t="s">
        <v>14</v>
      </c>
      <c r="B2326" s="33">
        <v>1185732</v>
      </c>
      <c r="C2326" s="34">
        <v>44289</v>
      </c>
      <c r="D2326" s="33" t="s">
        <v>46</v>
      </c>
      <c r="E2326" s="33" t="s">
        <v>88</v>
      </c>
      <c r="F2326" s="33" t="s">
        <v>89</v>
      </c>
      <c r="G2326" s="33" t="s">
        <v>19</v>
      </c>
      <c r="H2326" s="35">
        <v>0.2</v>
      </c>
      <c r="I2326" s="36">
        <v>5750</v>
      </c>
      <c r="J2326" s="37">
        <f t="shared" si="18"/>
        <v>1150</v>
      </c>
      <c r="K2326" s="37">
        <f t="shared" si="19"/>
        <v>460</v>
      </c>
      <c r="L2326" s="38">
        <v>0.4</v>
      </c>
      <c r="N2326" s="44"/>
      <c r="O2326" s="42"/>
      <c r="P2326" s="39"/>
      <c r="Q2326" s="41"/>
    </row>
    <row r="2327" spans="1:17" ht="15.75" customHeight="1">
      <c r="A2327" s="33" t="s">
        <v>14</v>
      </c>
      <c r="B2327" s="33">
        <v>1185732</v>
      </c>
      <c r="C2327" s="34">
        <v>44289</v>
      </c>
      <c r="D2327" s="33" t="s">
        <v>46</v>
      </c>
      <c r="E2327" s="33" t="s">
        <v>88</v>
      </c>
      <c r="F2327" s="33" t="s">
        <v>89</v>
      </c>
      <c r="G2327" s="33" t="s">
        <v>20</v>
      </c>
      <c r="H2327" s="35">
        <v>0.24999999999999994</v>
      </c>
      <c r="I2327" s="36">
        <v>5000</v>
      </c>
      <c r="J2327" s="37">
        <f t="shared" si="18"/>
        <v>1249.9999999999998</v>
      </c>
      <c r="K2327" s="37">
        <f t="shared" si="19"/>
        <v>499.99999999999994</v>
      </c>
      <c r="L2327" s="38">
        <v>0.4</v>
      </c>
      <c r="N2327" s="44"/>
      <c r="O2327" s="42"/>
      <c r="P2327" s="39"/>
      <c r="Q2327" s="41"/>
    </row>
    <row r="2328" spans="1:17" ht="15.75" customHeight="1">
      <c r="A2328" s="33" t="s">
        <v>14</v>
      </c>
      <c r="B2328" s="33">
        <v>1185732</v>
      </c>
      <c r="C2328" s="34">
        <v>44289</v>
      </c>
      <c r="D2328" s="33" t="s">
        <v>46</v>
      </c>
      <c r="E2328" s="33" t="s">
        <v>88</v>
      </c>
      <c r="F2328" s="33" t="s">
        <v>89</v>
      </c>
      <c r="G2328" s="33" t="s">
        <v>21</v>
      </c>
      <c r="H2328" s="35">
        <v>0.45</v>
      </c>
      <c r="I2328" s="36">
        <v>5250</v>
      </c>
      <c r="J2328" s="37">
        <f t="shared" si="18"/>
        <v>2362.5</v>
      </c>
      <c r="K2328" s="37">
        <f t="shared" si="19"/>
        <v>826.875</v>
      </c>
      <c r="L2328" s="38">
        <v>0.35</v>
      </c>
      <c r="N2328" s="44"/>
      <c r="O2328" s="42"/>
      <c r="P2328" s="39"/>
      <c r="Q2328" s="41"/>
    </row>
    <row r="2329" spans="1:17" ht="15.75" customHeight="1">
      <c r="A2329" s="33" t="s">
        <v>14</v>
      </c>
      <c r="B2329" s="33">
        <v>1185732</v>
      </c>
      <c r="C2329" s="34">
        <v>44289</v>
      </c>
      <c r="D2329" s="33" t="s">
        <v>46</v>
      </c>
      <c r="E2329" s="33" t="s">
        <v>88</v>
      </c>
      <c r="F2329" s="33" t="s">
        <v>89</v>
      </c>
      <c r="G2329" s="33" t="s">
        <v>22</v>
      </c>
      <c r="H2329" s="35">
        <v>0.35000000000000003</v>
      </c>
      <c r="I2329" s="36">
        <v>6750</v>
      </c>
      <c r="J2329" s="37">
        <f t="shared" si="18"/>
        <v>2362.5</v>
      </c>
      <c r="K2329" s="37">
        <f t="shared" si="19"/>
        <v>1181.25</v>
      </c>
      <c r="L2329" s="38">
        <v>0.5</v>
      </c>
      <c r="N2329" s="44"/>
      <c r="O2329" s="42"/>
      <c r="P2329" s="39"/>
      <c r="Q2329" s="41"/>
    </row>
    <row r="2330" spans="1:17" ht="15.75" customHeight="1">
      <c r="A2330" s="33" t="s">
        <v>14</v>
      </c>
      <c r="B2330" s="33">
        <v>1185732</v>
      </c>
      <c r="C2330" s="34">
        <v>44318</v>
      </c>
      <c r="D2330" s="33" t="s">
        <v>46</v>
      </c>
      <c r="E2330" s="33" t="s">
        <v>88</v>
      </c>
      <c r="F2330" s="33" t="s">
        <v>89</v>
      </c>
      <c r="G2330" s="33" t="s">
        <v>17</v>
      </c>
      <c r="H2330" s="35">
        <v>0.45</v>
      </c>
      <c r="I2330" s="36">
        <v>9450</v>
      </c>
      <c r="J2330" s="37">
        <f t="shared" si="18"/>
        <v>4252.5</v>
      </c>
      <c r="K2330" s="37">
        <f t="shared" si="19"/>
        <v>1701</v>
      </c>
      <c r="L2330" s="38">
        <v>0.4</v>
      </c>
      <c r="N2330" s="44"/>
      <c r="O2330" s="42"/>
      <c r="P2330" s="39"/>
      <c r="Q2330" s="41"/>
    </row>
    <row r="2331" spans="1:17" ht="15.75" customHeight="1">
      <c r="A2331" s="33" t="s">
        <v>14</v>
      </c>
      <c r="B2331" s="33">
        <v>1185732</v>
      </c>
      <c r="C2331" s="34">
        <v>44318</v>
      </c>
      <c r="D2331" s="33" t="s">
        <v>46</v>
      </c>
      <c r="E2331" s="33" t="s">
        <v>88</v>
      </c>
      <c r="F2331" s="33" t="s">
        <v>89</v>
      </c>
      <c r="G2331" s="33" t="s">
        <v>18</v>
      </c>
      <c r="H2331" s="35">
        <v>0.45</v>
      </c>
      <c r="I2331" s="36">
        <v>6500</v>
      </c>
      <c r="J2331" s="37">
        <f t="shared" si="18"/>
        <v>2925</v>
      </c>
      <c r="K2331" s="37">
        <f t="shared" si="19"/>
        <v>1023.7499999999999</v>
      </c>
      <c r="L2331" s="38">
        <v>0.35</v>
      </c>
      <c r="N2331" s="44"/>
      <c r="O2331" s="42"/>
      <c r="P2331" s="39"/>
      <c r="Q2331" s="41"/>
    </row>
    <row r="2332" spans="1:17" ht="15.75" customHeight="1">
      <c r="A2332" s="33" t="s">
        <v>14</v>
      </c>
      <c r="B2332" s="33">
        <v>1185732</v>
      </c>
      <c r="C2332" s="34">
        <v>44318</v>
      </c>
      <c r="D2332" s="33" t="s">
        <v>46</v>
      </c>
      <c r="E2332" s="33" t="s">
        <v>88</v>
      </c>
      <c r="F2332" s="33" t="s">
        <v>89</v>
      </c>
      <c r="G2332" s="33" t="s">
        <v>19</v>
      </c>
      <c r="H2332" s="35">
        <v>0.4</v>
      </c>
      <c r="I2332" s="36">
        <v>6250</v>
      </c>
      <c r="J2332" s="37">
        <f t="shared" si="18"/>
        <v>2500</v>
      </c>
      <c r="K2332" s="37">
        <f t="shared" si="19"/>
        <v>1000</v>
      </c>
      <c r="L2332" s="38">
        <v>0.4</v>
      </c>
      <c r="N2332" s="44"/>
      <c r="O2332" s="42"/>
      <c r="P2332" s="39"/>
      <c r="Q2332" s="41"/>
    </row>
    <row r="2333" spans="1:17" ht="15.75" customHeight="1">
      <c r="A2333" s="33" t="s">
        <v>14</v>
      </c>
      <c r="B2333" s="33">
        <v>1185732</v>
      </c>
      <c r="C2333" s="34">
        <v>44318</v>
      </c>
      <c r="D2333" s="33" t="s">
        <v>46</v>
      </c>
      <c r="E2333" s="33" t="s">
        <v>88</v>
      </c>
      <c r="F2333" s="33" t="s">
        <v>89</v>
      </c>
      <c r="G2333" s="33" t="s">
        <v>20</v>
      </c>
      <c r="H2333" s="35">
        <v>0.4</v>
      </c>
      <c r="I2333" s="36">
        <v>5750</v>
      </c>
      <c r="J2333" s="37">
        <f t="shared" si="18"/>
        <v>2300</v>
      </c>
      <c r="K2333" s="37">
        <f t="shared" si="19"/>
        <v>920</v>
      </c>
      <c r="L2333" s="38">
        <v>0.4</v>
      </c>
      <c r="N2333" s="44"/>
      <c r="O2333" s="42"/>
      <c r="P2333" s="39"/>
      <c r="Q2333" s="41"/>
    </row>
    <row r="2334" spans="1:17" ht="15.75" customHeight="1">
      <c r="A2334" s="33" t="s">
        <v>14</v>
      </c>
      <c r="B2334" s="33">
        <v>1185732</v>
      </c>
      <c r="C2334" s="34">
        <v>44318</v>
      </c>
      <c r="D2334" s="33" t="s">
        <v>46</v>
      </c>
      <c r="E2334" s="33" t="s">
        <v>88</v>
      </c>
      <c r="F2334" s="33" t="s">
        <v>89</v>
      </c>
      <c r="G2334" s="33" t="s">
        <v>21</v>
      </c>
      <c r="H2334" s="35">
        <v>0.49999999999999994</v>
      </c>
      <c r="I2334" s="36">
        <v>6000</v>
      </c>
      <c r="J2334" s="37">
        <f t="shared" si="18"/>
        <v>2999.9999999999995</v>
      </c>
      <c r="K2334" s="37">
        <f t="shared" si="19"/>
        <v>1049.9999999999998</v>
      </c>
      <c r="L2334" s="38">
        <v>0.35</v>
      </c>
      <c r="N2334" s="44"/>
      <c r="O2334" s="42"/>
      <c r="P2334" s="39"/>
      <c r="Q2334" s="41"/>
    </row>
    <row r="2335" spans="1:17" ht="15.75" customHeight="1">
      <c r="A2335" s="33" t="s">
        <v>14</v>
      </c>
      <c r="B2335" s="33">
        <v>1185732</v>
      </c>
      <c r="C2335" s="34">
        <v>44318</v>
      </c>
      <c r="D2335" s="33" t="s">
        <v>46</v>
      </c>
      <c r="E2335" s="33" t="s">
        <v>88</v>
      </c>
      <c r="F2335" s="33" t="s">
        <v>89</v>
      </c>
      <c r="G2335" s="33" t="s">
        <v>22</v>
      </c>
      <c r="H2335" s="35">
        <v>0.54999999999999993</v>
      </c>
      <c r="I2335" s="36">
        <v>7000</v>
      </c>
      <c r="J2335" s="37">
        <f t="shared" si="18"/>
        <v>3849.9999999999995</v>
      </c>
      <c r="K2335" s="37">
        <f t="shared" si="19"/>
        <v>1924.9999999999998</v>
      </c>
      <c r="L2335" s="38">
        <v>0.5</v>
      </c>
      <c r="N2335" s="44"/>
      <c r="O2335" s="42"/>
      <c r="P2335" s="39"/>
      <c r="Q2335" s="41"/>
    </row>
    <row r="2336" spans="1:17" ht="15.75" customHeight="1">
      <c r="A2336" s="33" t="s">
        <v>14</v>
      </c>
      <c r="B2336" s="33">
        <v>1185732</v>
      </c>
      <c r="C2336" s="34">
        <v>44351</v>
      </c>
      <c r="D2336" s="33" t="s">
        <v>46</v>
      </c>
      <c r="E2336" s="33" t="s">
        <v>88</v>
      </c>
      <c r="F2336" s="33" t="s">
        <v>89</v>
      </c>
      <c r="G2336" s="33" t="s">
        <v>17</v>
      </c>
      <c r="H2336" s="35">
        <v>0.49999999999999994</v>
      </c>
      <c r="I2336" s="36">
        <v>9500</v>
      </c>
      <c r="J2336" s="37">
        <f t="shared" si="18"/>
        <v>4749.9999999999991</v>
      </c>
      <c r="K2336" s="37">
        <f t="shared" si="19"/>
        <v>1899.9999999999998</v>
      </c>
      <c r="L2336" s="38">
        <v>0.4</v>
      </c>
      <c r="N2336" s="44"/>
      <c r="O2336" s="42"/>
      <c r="P2336" s="39"/>
      <c r="Q2336" s="41"/>
    </row>
    <row r="2337" spans="1:17" ht="15.75" customHeight="1">
      <c r="A2337" s="33" t="s">
        <v>14</v>
      </c>
      <c r="B2337" s="33">
        <v>1185732</v>
      </c>
      <c r="C2337" s="34">
        <v>44351</v>
      </c>
      <c r="D2337" s="33" t="s">
        <v>46</v>
      </c>
      <c r="E2337" s="33" t="s">
        <v>88</v>
      </c>
      <c r="F2337" s="33" t="s">
        <v>89</v>
      </c>
      <c r="G2337" s="33" t="s">
        <v>18</v>
      </c>
      <c r="H2337" s="35">
        <v>0.45</v>
      </c>
      <c r="I2337" s="36">
        <v>7000</v>
      </c>
      <c r="J2337" s="37">
        <f t="shared" si="18"/>
        <v>3150</v>
      </c>
      <c r="K2337" s="37">
        <f t="shared" si="19"/>
        <v>1102.5</v>
      </c>
      <c r="L2337" s="38">
        <v>0.35</v>
      </c>
      <c r="N2337" s="44"/>
      <c r="O2337" s="42"/>
      <c r="P2337" s="39"/>
      <c r="Q2337" s="41"/>
    </row>
    <row r="2338" spans="1:17" ht="15.75" customHeight="1">
      <c r="A2338" s="33" t="s">
        <v>14</v>
      </c>
      <c r="B2338" s="33">
        <v>1185732</v>
      </c>
      <c r="C2338" s="34">
        <v>44351</v>
      </c>
      <c r="D2338" s="33" t="s">
        <v>46</v>
      </c>
      <c r="E2338" s="33" t="s">
        <v>88</v>
      </c>
      <c r="F2338" s="33" t="s">
        <v>89</v>
      </c>
      <c r="G2338" s="33" t="s">
        <v>19</v>
      </c>
      <c r="H2338" s="35">
        <v>0.5</v>
      </c>
      <c r="I2338" s="36">
        <v>6750</v>
      </c>
      <c r="J2338" s="37">
        <f t="shared" si="18"/>
        <v>3375</v>
      </c>
      <c r="K2338" s="37">
        <f t="shared" si="19"/>
        <v>1350</v>
      </c>
      <c r="L2338" s="38">
        <v>0.4</v>
      </c>
      <c r="N2338" s="44"/>
      <c r="O2338" s="42"/>
      <c r="P2338" s="39"/>
      <c r="Q2338" s="41"/>
    </row>
    <row r="2339" spans="1:17" ht="15.75" customHeight="1">
      <c r="A2339" s="33" t="s">
        <v>14</v>
      </c>
      <c r="B2339" s="33">
        <v>1185732</v>
      </c>
      <c r="C2339" s="34">
        <v>44351</v>
      </c>
      <c r="D2339" s="33" t="s">
        <v>46</v>
      </c>
      <c r="E2339" s="33" t="s">
        <v>88</v>
      </c>
      <c r="F2339" s="33" t="s">
        <v>89</v>
      </c>
      <c r="G2339" s="33" t="s">
        <v>20</v>
      </c>
      <c r="H2339" s="35">
        <v>0.5</v>
      </c>
      <c r="I2339" s="36">
        <v>6500</v>
      </c>
      <c r="J2339" s="37">
        <f t="shared" si="18"/>
        <v>3250</v>
      </c>
      <c r="K2339" s="37">
        <f t="shared" si="19"/>
        <v>1300</v>
      </c>
      <c r="L2339" s="38">
        <v>0.4</v>
      </c>
      <c r="N2339" s="44"/>
      <c r="O2339" s="42"/>
      <c r="P2339" s="39"/>
      <c r="Q2339" s="41"/>
    </row>
    <row r="2340" spans="1:17" ht="15.75" customHeight="1">
      <c r="A2340" s="33" t="s">
        <v>14</v>
      </c>
      <c r="B2340" s="33">
        <v>1185732</v>
      </c>
      <c r="C2340" s="34">
        <v>44351</v>
      </c>
      <c r="D2340" s="33" t="s">
        <v>46</v>
      </c>
      <c r="E2340" s="33" t="s">
        <v>88</v>
      </c>
      <c r="F2340" s="33" t="s">
        <v>89</v>
      </c>
      <c r="G2340" s="33" t="s">
        <v>21</v>
      </c>
      <c r="H2340" s="35">
        <v>0.65</v>
      </c>
      <c r="I2340" s="36">
        <v>6500</v>
      </c>
      <c r="J2340" s="37">
        <f t="shared" si="18"/>
        <v>4225</v>
      </c>
      <c r="K2340" s="37">
        <f t="shared" si="19"/>
        <v>1478.75</v>
      </c>
      <c r="L2340" s="38">
        <v>0.35</v>
      </c>
      <c r="N2340" s="44"/>
      <c r="O2340" s="42"/>
      <c r="P2340" s="39"/>
      <c r="Q2340" s="41"/>
    </row>
    <row r="2341" spans="1:17" ht="15.75" customHeight="1">
      <c r="A2341" s="33" t="s">
        <v>14</v>
      </c>
      <c r="B2341" s="33">
        <v>1185732</v>
      </c>
      <c r="C2341" s="34">
        <v>44351</v>
      </c>
      <c r="D2341" s="33" t="s">
        <v>46</v>
      </c>
      <c r="E2341" s="33" t="s">
        <v>88</v>
      </c>
      <c r="F2341" s="33" t="s">
        <v>89</v>
      </c>
      <c r="G2341" s="33" t="s">
        <v>22</v>
      </c>
      <c r="H2341" s="35">
        <v>0.70000000000000007</v>
      </c>
      <c r="I2341" s="36">
        <v>8250</v>
      </c>
      <c r="J2341" s="37">
        <f t="shared" si="18"/>
        <v>5775.0000000000009</v>
      </c>
      <c r="K2341" s="37">
        <f t="shared" si="19"/>
        <v>2887.5000000000005</v>
      </c>
      <c r="L2341" s="38">
        <v>0.5</v>
      </c>
      <c r="N2341" s="44"/>
      <c r="O2341" s="42"/>
      <c r="P2341" s="39"/>
      <c r="Q2341" s="41"/>
    </row>
    <row r="2342" spans="1:17" ht="15.75" customHeight="1">
      <c r="A2342" s="33" t="s">
        <v>14</v>
      </c>
      <c r="B2342" s="33">
        <v>1185732</v>
      </c>
      <c r="C2342" s="34">
        <v>44379</v>
      </c>
      <c r="D2342" s="33" t="s">
        <v>46</v>
      </c>
      <c r="E2342" s="33" t="s">
        <v>88</v>
      </c>
      <c r="F2342" s="33" t="s">
        <v>89</v>
      </c>
      <c r="G2342" s="33" t="s">
        <v>17</v>
      </c>
      <c r="H2342" s="35">
        <v>0.65</v>
      </c>
      <c r="I2342" s="36">
        <v>10500</v>
      </c>
      <c r="J2342" s="37">
        <f t="shared" si="18"/>
        <v>6825</v>
      </c>
      <c r="K2342" s="37">
        <f t="shared" si="19"/>
        <v>2730</v>
      </c>
      <c r="L2342" s="38">
        <v>0.4</v>
      </c>
      <c r="N2342" s="44"/>
      <c r="O2342" s="42"/>
      <c r="P2342" s="39"/>
      <c r="Q2342" s="41"/>
    </row>
    <row r="2343" spans="1:17" ht="15.75" customHeight="1">
      <c r="A2343" s="33" t="s">
        <v>14</v>
      </c>
      <c r="B2343" s="33">
        <v>1185732</v>
      </c>
      <c r="C2343" s="34">
        <v>44379</v>
      </c>
      <c r="D2343" s="33" t="s">
        <v>46</v>
      </c>
      <c r="E2343" s="33" t="s">
        <v>88</v>
      </c>
      <c r="F2343" s="33" t="s">
        <v>89</v>
      </c>
      <c r="G2343" s="33" t="s">
        <v>18</v>
      </c>
      <c r="H2343" s="35">
        <v>0.60000000000000009</v>
      </c>
      <c r="I2343" s="36">
        <v>8000</v>
      </c>
      <c r="J2343" s="37">
        <f t="shared" si="18"/>
        <v>4800.0000000000009</v>
      </c>
      <c r="K2343" s="37">
        <f t="shared" si="19"/>
        <v>1680.0000000000002</v>
      </c>
      <c r="L2343" s="38">
        <v>0.35</v>
      </c>
      <c r="N2343" s="44"/>
      <c r="O2343" s="42"/>
      <c r="P2343" s="39"/>
      <c r="Q2343" s="41"/>
    </row>
    <row r="2344" spans="1:17" ht="15.75" customHeight="1">
      <c r="A2344" s="33" t="s">
        <v>14</v>
      </c>
      <c r="B2344" s="33">
        <v>1185732</v>
      </c>
      <c r="C2344" s="34">
        <v>44379</v>
      </c>
      <c r="D2344" s="33" t="s">
        <v>46</v>
      </c>
      <c r="E2344" s="33" t="s">
        <v>88</v>
      </c>
      <c r="F2344" s="33" t="s">
        <v>89</v>
      </c>
      <c r="G2344" s="33" t="s">
        <v>19</v>
      </c>
      <c r="H2344" s="35">
        <v>0.55000000000000004</v>
      </c>
      <c r="I2344" s="36">
        <v>7250</v>
      </c>
      <c r="J2344" s="37">
        <f t="shared" si="18"/>
        <v>3987.5000000000005</v>
      </c>
      <c r="K2344" s="37">
        <f t="shared" si="19"/>
        <v>1595.0000000000002</v>
      </c>
      <c r="L2344" s="38">
        <v>0.4</v>
      </c>
      <c r="N2344" s="44"/>
      <c r="O2344" s="42"/>
      <c r="P2344" s="39"/>
      <c r="Q2344" s="41"/>
    </row>
    <row r="2345" spans="1:17" ht="15.75" customHeight="1">
      <c r="A2345" s="33" t="s">
        <v>14</v>
      </c>
      <c r="B2345" s="33">
        <v>1185732</v>
      </c>
      <c r="C2345" s="34">
        <v>44379</v>
      </c>
      <c r="D2345" s="33" t="s">
        <v>46</v>
      </c>
      <c r="E2345" s="33" t="s">
        <v>88</v>
      </c>
      <c r="F2345" s="33" t="s">
        <v>89</v>
      </c>
      <c r="G2345" s="33" t="s">
        <v>20</v>
      </c>
      <c r="H2345" s="35">
        <v>0.55000000000000004</v>
      </c>
      <c r="I2345" s="36">
        <v>6750</v>
      </c>
      <c r="J2345" s="37">
        <f t="shared" si="18"/>
        <v>3712.5000000000005</v>
      </c>
      <c r="K2345" s="37">
        <f t="shared" si="19"/>
        <v>1485.0000000000002</v>
      </c>
      <c r="L2345" s="38">
        <v>0.4</v>
      </c>
      <c r="N2345" s="44"/>
      <c r="O2345" s="42"/>
      <c r="P2345" s="39"/>
      <c r="Q2345" s="41"/>
    </row>
    <row r="2346" spans="1:17" ht="15.75" customHeight="1">
      <c r="A2346" s="33" t="s">
        <v>14</v>
      </c>
      <c r="B2346" s="33">
        <v>1185732</v>
      </c>
      <c r="C2346" s="34">
        <v>44379</v>
      </c>
      <c r="D2346" s="33" t="s">
        <v>46</v>
      </c>
      <c r="E2346" s="33" t="s">
        <v>88</v>
      </c>
      <c r="F2346" s="33" t="s">
        <v>89</v>
      </c>
      <c r="G2346" s="33" t="s">
        <v>21</v>
      </c>
      <c r="H2346" s="35">
        <v>0.65</v>
      </c>
      <c r="I2346" s="36">
        <v>7000</v>
      </c>
      <c r="J2346" s="37">
        <f t="shared" si="18"/>
        <v>4550</v>
      </c>
      <c r="K2346" s="37">
        <f t="shared" si="19"/>
        <v>1592.5</v>
      </c>
      <c r="L2346" s="38">
        <v>0.35</v>
      </c>
      <c r="N2346" s="44"/>
      <c r="O2346" s="42"/>
      <c r="P2346" s="39"/>
      <c r="Q2346" s="41"/>
    </row>
    <row r="2347" spans="1:17" ht="15.75" customHeight="1">
      <c r="A2347" s="33" t="s">
        <v>14</v>
      </c>
      <c r="B2347" s="33">
        <v>1185732</v>
      </c>
      <c r="C2347" s="34">
        <v>44379</v>
      </c>
      <c r="D2347" s="33" t="s">
        <v>46</v>
      </c>
      <c r="E2347" s="33" t="s">
        <v>88</v>
      </c>
      <c r="F2347" s="33" t="s">
        <v>89</v>
      </c>
      <c r="G2347" s="33" t="s">
        <v>22</v>
      </c>
      <c r="H2347" s="35">
        <v>0.70000000000000007</v>
      </c>
      <c r="I2347" s="36">
        <v>8750</v>
      </c>
      <c r="J2347" s="37">
        <f t="shared" si="18"/>
        <v>6125.0000000000009</v>
      </c>
      <c r="K2347" s="37">
        <f t="shared" si="19"/>
        <v>3062.5000000000005</v>
      </c>
      <c r="L2347" s="38">
        <v>0.5</v>
      </c>
      <c r="N2347" s="44"/>
      <c r="O2347" s="42"/>
      <c r="P2347" s="39"/>
      <c r="Q2347" s="41"/>
    </row>
    <row r="2348" spans="1:17" ht="15.75" customHeight="1">
      <c r="A2348" s="33" t="s">
        <v>14</v>
      </c>
      <c r="B2348" s="33">
        <v>1185732</v>
      </c>
      <c r="C2348" s="34">
        <v>44411</v>
      </c>
      <c r="D2348" s="33" t="s">
        <v>46</v>
      </c>
      <c r="E2348" s="33" t="s">
        <v>88</v>
      </c>
      <c r="F2348" s="33" t="s">
        <v>89</v>
      </c>
      <c r="G2348" s="33" t="s">
        <v>17</v>
      </c>
      <c r="H2348" s="35">
        <v>0.65</v>
      </c>
      <c r="I2348" s="36">
        <v>10250</v>
      </c>
      <c r="J2348" s="37">
        <f t="shared" si="18"/>
        <v>6662.5</v>
      </c>
      <c r="K2348" s="37">
        <f t="shared" si="19"/>
        <v>2665</v>
      </c>
      <c r="L2348" s="38">
        <v>0.4</v>
      </c>
      <c r="N2348" s="44"/>
      <c r="O2348" s="42"/>
      <c r="P2348" s="39"/>
      <c r="Q2348" s="41"/>
    </row>
    <row r="2349" spans="1:17" ht="15.75" customHeight="1">
      <c r="A2349" s="33" t="s">
        <v>14</v>
      </c>
      <c r="B2349" s="33">
        <v>1185732</v>
      </c>
      <c r="C2349" s="34">
        <v>44411</v>
      </c>
      <c r="D2349" s="33" t="s">
        <v>46</v>
      </c>
      <c r="E2349" s="33" t="s">
        <v>88</v>
      </c>
      <c r="F2349" s="33" t="s">
        <v>89</v>
      </c>
      <c r="G2349" s="33" t="s">
        <v>18</v>
      </c>
      <c r="H2349" s="35">
        <v>0.60000000000000009</v>
      </c>
      <c r="I2349" s="36">
        <v>8000</v>
      </c>
      <c r="J2349" s="37">
        <f t="shared" si="18"/>
        <v>4800.0000000000009</v>
      </c>
      <c r="K2349" s="37">
        <f t="shared" si="19"/>
        <v>1680.0000000000002</v>
      </c>
      <c r="L2349" s="38">
        <v>0.35</v>
      </c>
      <c r="N2349" s="44"/>
      <c r="O2349" s="42"/>
      <c r="P2349" s="39"/>
      <c r="Q2349" s="41"/>
    </row>
    <row r="2350" spans="1:17" ht="15.75" customHeight="1">
      <c r="A2350" s="33" t="s">
        <v>14</v>
      </c>
      <c r="B2350" s="33">
        <v>1185732</v>
      </c>
      <c r="C2350" s="34">
        <v>44411</v>
      </c>
      <c r="D2350" s="33" t="s">
        <v>46</v>
      </c>
      <c r="E2350" s="33" t="s">
        <v>88</v>
      </c>
      <c r="F2350" s="33" t="s">
        <v>89</v>
      </c>
      <c r="G2350" s="33" t="s">
        <v>19</v>
      </c>
      <c r="H2350" s="35">
        <v>0.55000000000000004</v>
      </c>
      <c r="I2350" s="36">
        <v>7250</v>
      </c>
      <c r="J2350" s="37">
        <f t="shared" si="18"/>
        <v>3987.5000000000005</v>
      </c>
      <c r="K2350" s="37">
        <f t="shared" si="19"/>
        <v>1595.0000000000002</v>
      </c>
      <c r="L2350" s="38">
        <v>0.4</v>
      </c>
      <c r="N2350" s="44"/>
      <c r="O2350" s="42"/>
      <c r="P2350" s="39"/>
      <c r="Q2350" s="41"/>
    </row>
    <row r="2351" spans="1:17" ht="15.75" customHeight="1">
      <c r="A2351" s="33" t="s">
        <v>14</v>
      </c>
      <c r="B2351" s="33">
        <v>1185732</v>
      </c>
      <c r="C2351" s="34">
        <v>44411</v>
      </c>
      <c r="D2351" s="33" t="s">
        <v>46</v>
      </c>
      <c r="E2351" s="33" t="s">
        <v>88</v>
      </c>
      <c r="F2351" s="33" t="s">
        <v>89</v>
      </c>
      <c r="G2351" s="33" t="s">
        <v>20</v>
      </c>
      <c r="H2351" s="35">
        <v>0.45</v>
      </c>
      <c r="I2351" s="36">
        <v>6750</v>
      </c>
      <c r="J2351" s="37">
        <f t="shared" si="18"/>
        <v>3037.5</v>
      </c>
      <c r="K2351" s="37">
        <f t="shared" si="19"/>
        <v>1215</v>
      </c>
      <c r="L2351" s="38">
        <v>0.4</v>
      </c>
      <c r="N2351" s="44"/>
      <c r="O2351" s="42"/>
      <c r="P2351" s="39"/>
      <c r="Q2351" s="41"/>
    </row>
    <row r="2352" spans="1:17" ht="15.75" customHeight="1">
      <c r="A2352" s="33" t="s">
        <v>14</v>
      </c>
      <c r="B2352" s="33">
        <v>1185732</v>
      </c>
      <c r="C2352" s="34">
        <v>44411</v>
      </c>
      <c r="D2352" s="33" t="s">
        <v>46</v>
      </c>
      <c r="E2352" s="33" t="s">
        <v>88</v>
      </c>
      <c r="F2352" s="33" t="s">
        <v>89</v>
      </c>
      <c r="G2352" s="33" t="s">
        <v>21</v>
      </c>
      <c r="H2352" s="35">
        <v>0.55000000000000004</v>
      </c>
      <c r="I2352" s="36">
        <v>6500</v>
      </c>
      <c r="J2352" s="37">
        <f t="shared" si="18"/>
        <v>3575.0000000000005</v>
      </c>
      <c r="K2352" s="37">
        <f t="shared" si="19"/>
        <v>1251.25</v>
      </c>
      <c r="L2352" s="38">
        <v>0.35</v>
      </c>
      <c r="N2352" s="44"/>
      <c r="O2352" s="42"/>
      <c r="P2352" s="39"/>
      <c r="Q2352" s="41"/>
    </row>
    <row r="2353" spans="1:17" ht="15.75" customHeight="1">
      <c r="A2353" s="33" t="s">
        <v>14</v>
      </c>
      <c r="B2353" s="33">
        <v>1185732</v>
      </c>
      <c r="C2353" s="34">
        <v>44411</v>
      </c>
      <c r="D2353" s="33" t="s">
        <v>46</v>
      </c>
      <c r="E2353" s="33" t="s">
        <v>88</v>
      </c>
      <c r="F2353" s="33" t="s">
        <v>89</v>
      </c>
      <c r="G2353" s="33" t="s">
        <v>22</v>
      </c>
      <c r="H2353" s="35">
        <v>0.60000000000000009</v>
      </c>
      <c r="I2353" s="36">
        <v>8250</v>
      </c>
      <c r="J2353" s="37">
        <f t="shared" si="18"/>
        <v>4950.0000000000009</v>
      </c>
      <c r="K2353" s="37">
        <f t="shared" si="19"/>
        <v>2475.0000000000005</v>
      </c>
      <c r="L2353" s="38">
        <v>0.5</v>
      </c>
      <c r="N2353" s="44"/>
      <c r="O2353" s="42"/>
      <c r="P2353" s="39"/>
      <c r="Q2353" s="41"/>
    </row>
    <row r="2354" spans="1:17" ht="15.75" customHeight="1">
      <c r="A2354" s="33" t="s">
        <v>14</v>
      </c>
      <c r="B2354" s="33">
        <v>1185732</v>
      </c>
      <c r="C2354" s="34">
        <v>44441</v>
      </c>
      <c r="D2354" s="33" t="s">
        <v>46</v>
      </c>
      <c r="E2354" s="33" t="s">
        <v>88</v>
      </c>
      <c r="F2354" s="33" t="s">
        <v>89</v>
      </c>
      <c r="G2354" s="33" t="s">
        <v>17</v>
      </c>
      <c r="H2354" s="35">
        <v>0.55000000000000004</v>
      </c>
      <c r="I2354" s="36">
        <v>9250</v>
      </c>
      <c r="J2354" s="37">
        <f t="shared" si="18"/>
        <v>5087.5</v>
      </c>
      <c r="K2354" s="37">
        <f t="shared" si="19"/>
        <v>2035</v>
      </c>
      <c r="L2354" s="38">
        <v>0.4</v>
      </c>
      <c r="N2354" s="44"/>
      <c r="O2354" s="42"/>
      <c r="P2354" s="39"/>
      <c r="Q2354" s="41"/>
    </row>
    <row r="2355" spans="1:17" ht="15.75" customHeight="1">
      <c r="A2355" s="33" t="s">
        <v>14</v>
      </c>
      <c r="B2355" s="33">
        <v>1185732</v>
      </c>
      <c r="C2355" s="34">
        <v>44441</v>
      </c>
      <c r="D2355" s="33" t="s">
        <v>46</v>
      </c>
      <c r="E2355" s="33" t="s">
        <v>88</v>
      </c>
      <c r="F2355" s="33" t="s">
        <v>89</v>
      </c>
      <c r="G2355" s="33" t="s">
        <v>18</v>
      </c>
      <c r="H2355" s="35">
        <v>0.50000000000000011</v>
      </c>
      <c r="I2355" s="36">
        <v>7250</v>
      </c>
      <c r="J2355" s="37">
        <f t="shared" si="18"/>
        <v>3625.0000000000009</v>
      </c>
      <c r="K2355" s="37">
        <f t="shared" si="19"/>
        <v>1268.7500000000002</v>
      </c>
      <c r="L2355" s="38">
        <v>0.35</v>
      </c>
      <c r="N2355" s="44"/>
      <c r="O2355" s="42"/>
      <c r="P2355" s="39"/>
      <c r="Q2355" s="41"/>
    </row>
    <row r="2356" spans="1:17" ht="15.75" customHeight="1">
      <c r="A2356" s="33" t="s">
        <v>14</v>
      </c>
      <c r="B2356" s="33">
        <v>1185732</v>
      </c>
      <c r="C2356" s="34">
        <v>44441</v>
      </c>
      <c r="D2356" s="33" t="s">
        <v>46</v>
      </c>
      <c r="E2356" s="33" t="s">
        <v>88</v>
      </c>
      <c r="F2356" s="33" t="s">
        <v>89</v>
      </c>
      <c r="G2356" s="33" t="s">
        <v>19</v>
      </c>
      <c r="H2356" s="35">
        <v>0.30000000000000004</v>
      </c>
      <c r="I2356" s="36">
        <v>6250</v>
      </c>
      <c r="J2356" s="37">
        <f t="shared" si="18"/>
        <v>1875.0000000000002</v>
      </c>
      <c r="K2356" s="37">
        <f t="shared" si="19"/>
        <v>750.00000000000011</v>
      </c>
      <c r="L2356" s="38">
        <v>0.4</v>
      </c>
      <c r="N2356" s="44"/>
      <c r="O2356" s="42"/>
      <c r="P2356" s="39"/>
      <c r="Q2356" s="41"/>
    </row>
    <row r="2357" spans="1:17" ht="15.75" customHeight="1">
      <c r="A2357" s="33" t="s">
        <v>14</v>
      </c>
      <c r="B2357" s="33">
        <v>1185732</v>
      </c>
      <c r="C2357" s="34">
        <v>44441</v>
      </c>
      <c r="D2357" s="33" t="s">
        <v>46</v>
      </c>
      <c r="E2357" s="33" t="s">
        <v>88</v>
      </c>
      <c r="F2357" s="33" t="s">
        <v>89</v>
      </c>
      <c r="G2357" s="33" t="s">
        <v>20</v>
      </c>
      <c r="H2357" s="35">
        <v>0.30000000000000004</v>
      </c>
      <c r="I2357" s="36">
        <v>6000</v>
      </c>
      <c r="J2357" s="37">
        <f t="shared" si="18"/>
        <v>1800.0000000000002</v>
      </c>
      <c r="K2357" s="37">
        <f t="shared" si="19"/>
        <v>720.00000000000011</v>
      </c>
      <c r="L2357" s="38">
        <v>0.4</v>
      </c>
      <c r="N2357" s="44"/>
      <c r="O2357" s="42"/>
      <c r="P2357" s="39"/>
      <c r="Q2357" s="41"/>
    </row>
    <row r="2358" spans="1:17" ht="15.75" customHeight="1">
      <c r="A2358" s="33" t="s">
        <v>14</v>
      </c>
      <c r="B2358" s="33">
        <v>1185732</v>
      </c>
      <c r="C2358" s="34">
        <v>44441</v>
      </c>
      <c r="D2358" s="33" t="s">
        <v>46</v>
      </c>
      <c r="E2358" s="33" t="s">
        <v>88</v>
      </c>
      <c r="F2358" s="33" t="s">
        <v>89</v>
      </c>
      <c r="G2358" s="33" t="s">
        <v>21</v>
      </c>
      <c r="H2358" s="35">
        <v>0.4</v>
      </c>
      <c r="I2358" s="36">
        <v>6000</v>
      </c>
      <c r="J2358" s="37">
        <f t="shared" si="18"/>
        <v>2400</v>
      </c>
      <c r="K2358" s="37">
        <f t="shared" si="19"/>
        <v>840</v>
      </c>
      <c r="L2358" s="38">
        <v>0.35</v>
      </c>
      <c r="N2358" s="44"/>
      <c r="O2358" s="42"/>
      <c r="P2358" s="39"/>
      <c r="Q2358" s="41"/>
    </row>
    <row r="2359" spans="1:17" ht="15.75" customHeight="1">
      <c r="A2359" s="33" t="s">
        <v>14</v>
      </c>
      <c r="B2359" s="33">
        <v>1185732</v>
      </c>
      <c r="C2359" s="34">
        <v>44441</v>
      </c>
      <c r="D2359" s="33" t="s">
        <v>46</v>
      </c>
      <c r="E2359" s="33" t="s">
        <v>88</v>
      </c>
      <c r="F2359" s="33" t="s">
        <v>89</v>
      </c>
      <c r="G2359" s="33" t="s">
        <v>22</v>
      </c>
      <c r="H2359" s="35">
        <v>0.45000000000000007</v>
      </c>
      <c r="I2359" s="36">
        <v>7000</v>
      </c>
      <c r="J2359" s="37">
        <f t="shared" si="18"/>
        <v>3150.0000000000005</v>
      </c>
      <c r="K2359" s="37">
        <f t="shared" si="19"/>
        <v>1575.0000000000002</v>
      </c>
      <c r="L2359" s="38">
        <v>0.5</v>
      </c>
      <c r="N2359" s="44"/>
      <c r="O2359" s="42"/>
      <c r="P2359" s="39"/>
      <c r="Q2359" s="41"/>
    </row>
    <row r="2360" spans="1:17" ht="15.75" customHeight="1">
      <c r="A2360" s="33" t="s">
        <v>14</v>
      </c>
      <c r="B2360" s="33">
        <v>1185732</v>
      </c>
      <c r="C2360" s="34">
        <v>44473</v>
      </c>
      <c r="D2360" s="33" t="s">
        <v>46</v>
      </c>
      <c r="E2360" s="33" t="s">
        <v>88</v>
      </c>
      <c r="F2360" s="33" t="s">
        <v>89</v>
      </c>
      <c r="G2360" s="33" t="s">
        <v>17</v>
      </c>
      <c r="H2360" s="35">
        <v>0.45000000000000007</v>
      </c>
      <c r="I2360" s="36">
        <v>8750</v>
      </c>
      <c r="J2360" s="37">
        <f t="shared" si="18"/>
        <v>3937.5000000000005</v>
      </c>
      <c r="K2360" s="37">
        <f t="shared" si="19"/>
        <v>1575.0000000000002</v>
      </c>
      <c r="L2360" s="38">
        <v>0.4</v>
      </c>
      <c r="N2360" s="44"/>
      <c r="O2360" s="42"/>
      <c r="P2360" s="39"/>
      <c r="Q2360" s="41"/>
    </row>
    <row r="2361" spans="1:17" ht="15.75" customHeight="1">
      <c r="A2361" s="33" t="s">
        <v>14</v>
      </c>
      <c r="B2361" s="33">
        <v>1185732</v>
      </c>
      <c r="C2361" s="34">
        <v>44473</v>
      </c>
      <c r="D2361" s="33" t="s">
        <v>46</v>
      </c>
      <c r="E2361" s="33" t="s">
        <v>88</v>
      </c>
      <c r="F2361" s="33" t="s">
        <v>89</v>
      </c>
      <c r="G2361" s="33" t="s">
        <v>18</v>
      </c>
      <c r="H2361" s="35">
        <v>0.35000000000000009</v>
      </c>
      <c r="I2361" s="36">
        <v>7000</v>
      </c>
      <c r="J2361" s="37">
        <f t="shared" si="18"/>
        <v>2450.0000000000005</v>
      </c>
      <c r="K2361" s="37">
        <f t="shared" si="19"/>
        <v>857.50000000000011</v>
      </c>
      <c r="L2361" s="38">
        <v>0.35</v>
      </c>
      <c r="N2361" s="44"/>
      <c r="O2361" s="42"/>
      <c r="P2361" s="39"/>
      <c r="Q2361" s="41"/>
    </row>
    <row r="2362" spans="1:17" ht="15.75" customHeight="1">
      <c r="A2362" s="33" t="s">
        <v>14</v>
      </c>
      <c r="B2362" s="33">
        <v>1185732</v>
      </c>
      <c r="C2362" s="34">
        <v>44473</v>
      </c>
      <c r="D2362" s="33" t="s">
        <v>46</v>
      </c>
      <c r="E2362" s="33" t="s">
        <v>88</v>
      </c>
      <c r="F2362" s="33" t="s">
        <v>89</v>
      </c>
      <c r="G2362" s="33" t="s">
        <v>19</v>
      </c>
      <c r="H2362" s="35">
        <v>0.35000000000000009</v>
      </c>
      <c r="I2362" s="36">
        <v>5750</v>
      </c>
      <c r="J2362" s="37">
        <f t="shared" si="18"/>
        <v>2012.5000000000005</v>
      </c>
      <c r="K2362" s="37">
        <f t="shared" si="19"/>
        <v>805.00000000000023</v>
      </c>
      <c r="L2362" s="38">
        <v>0.4</v>
      </c>
      <c r="N2362" s="44"/>
      <c r="O2362" s="42"/>
      <c r="P2362" s="39"/>
      <c r="Q2362" s="41"/>
    </row>
    <row r="2363" spans="1:17" ht="15.75" customHeight="1">
      <c r="A2363" s="33" t="s">
        <v>14</v>
      </c>
      <c r="B2363" s="33">
        <v>1185732</v>
      </c>
      <c r="C2363" s="34">
        <v>44473</v>
      </c>
      <c r="D2363" s="33" t="s">
        <v>46</v>
      </c>
      <c r="E2363" s="33" t="s">
        <v>88</v>
      </c>
      <c r="F2363" s="33" t="s">
        <v>89</v>
      </c>
      <c r="G2363" s="33" t="s">
        <v>20</v>
      </c>
      <c r="H2363" s="35">
        <v>0.35000000000000009</v>
      </c>
      <c r="I2363" s="36">
        <v>5500</v>
      </c>
      <c r="J2363" s="37">
        <f t="shared" si="18"/>
        <v>1925.0000000000005</v>
      </c>
      <c r="K2363" s="37">
        <f t="shared" si="19"/>
        <v>770.00000000000023</v>
      </c>
      <c r="L2363" s="38">
        <v>0.4</v>
      </c>
      <c r="N2363" s="44"/>
      <c r="O2363" s="42"/>
      <c r="P2363" s="39"/>
      <c r="Q2363" s="41"/>
    </row>
    <row r="2364" spans="1:17" ht="15.75" customHeight="1">
      <c r="A2364" s="33" t="s">
        <v>14</v>
      </c>
      <c r="B2364" s="33">
        <v>1185732</v>
      </c>
      <c r="C2364" s="34">
        <v>44473</v>
      </c>
      <c r="D2364" s="33" t="s">
        <v>46</v>
      </c>
      <c r="E2364" s="33" t="s">
        <v>88</v>
      </c>
      <c r="F2364" s="33" t="s">
        <v>89</v>
      </c>
      <c r="G2364" s="33" t="s">
        <v>21</v>
      </c>
      <c r="H2364" s="35">
        <v>0.45000000000000007</v>
      </c>
      <c r="I2364" s="36">
        <v>5500</v>
      </c>
      <c r="J2364" s="37">
        <f t="shared" si="18"/>
        <v>2475.0000000000005</v>
      </c>
      <c r="K2364" s="37">
        <f t="shared" si="19"/>
        <v>866.25000000000011</v>
      </c>
      <c r="L2364" s="38">
        <v>0.35</v>
      </c>
      <c r="N2364" s="44"/>
      <c r="O2364" s="42"/>
      <c r="P2364" s="39"/>
      <c r="Q2364" s="41"/>
    </row>
    <row r="2365" spans="1:17" ht="15.75" customHeight="1">
      <c r="A2365" s="33" t="s">
        <v>14</v>
      </c>
      <c r="B2365" s="33">
        <v>1185732</v>
      </c>
      <c r="C2365" s="34">
        <v>44473</v>
      </c>
      <c r="D2365" s="33" t="s">
        <v>46</v>
      </c>
      <c r="E2365" s="33" t="s">
        <v>88</v>
      </c>
      <c r="F2365" s="33" t="s">
        <v>89</v>
      </c>
      <c r="G2365" s="33" t="s">
        <v>22</v>
      </c>
      <c r="H2365" s="35">
        <v>0.5</v>
      </c>
      <c r="I2365" s="36">
        <v>6750</v>
      </c>
      <c r="J2365" s="37">
        <f t="shared" si="18"/>
        <v>3375</v>
      </c>
      <c r="K2365" s="37">
        <f t="shared" si="19"/>
        <v>1687.5</v>
      </c>
      <c r="L2365" s="38">
        <v>0.5</v>
      </c>
      <c r="N2365" s="44"/>
      <c r="O2365" s="42"/>
      <c r="P2365" s="39"/>
      <c r="Q2365" s="41"/>
    </row>
    <row r="2366" spans="1:17" ht="15.75" customHeight="1">
      <c r="A2366" s="33" t="s">
        <v>14</v>
      </c>
      <c r="B2366" s="33">
        <v>1185732</v>
      </c>
      <c r="C2366" s="34">
        <v>44503</v>
      </c>
      <c r="D2366" s="33" t="s">
        <v>46</v>
      </c>
      <c r="E2366" s="33" t="s">
        <v>88</v>
      </c>
      <c r="F2366" s="33" t="s">
        <v>89</v>
      </c>
      <c r="G2366" s="33" t="s">
        <v>17</v>
      </c>
      <c r="H2366" s="35">
        <v>0.45000000000000007</v>
      </c>
      <c r="I2366" s="36">
        <v>8250</v>
      </c>
      <c r="J2366" s="37">
        <f t="shared" si="18"/>
        <v>3712.5000000000005</v>
      </c>
      <c r="K2366" s="37">
        <f t="shared" si="19"/>
        <v>1485.0000000000002</v>
      </c>
      <c r="L2366" s="38">
        <v>0.4</v>
      </c>
      <c r="N2366" s="44"/>
      <c r="O2366" s="42"/>
      <c r="P2366" s="39"/>
      <c r="Q2366" s="41"/>
    </row>
    <row r="2367" spans="1:17" ht="15.75" customHeight="1">
      <c r="A2367" s="33" t="s">
        <v>14</v>
      </c>
      <c r="B2367" s="33">
        <v>1185732</v>
      </c>
      <c r="C2367" s="34">
        <v>44503</v>
      </c>
      <c r="D2367" s="33" t="s">
        <v>46</v>
      </c>
      <c r="E2367" s="33" t="s">
        <v>88</v>
      </c>
      <c r="F2367" s="33" t="s">
        <v>89</v>
      </c>
      <c r="G2367" s="33" t="s">
        <v>18</v>
      </c>
      <c r="H2367" s="35">
        <v>0.35000000000000009</v>
      </c>
      <c r="I2367" s="36">
        <v>6500</v>
      </c>
      <c r="J2367" s="37">
        <f t="shared" si="18"/>
        <v>2275.0000000000005</v>
      </c>
      <c r="K2367" s="37">
        <f t="shared" si="19"/>
        <v>796.25000000000011</v>
      </c>
      <c r="L2367" s="38">
        <v>0.35</v>
      </c>
      <c r="N2367" s="44"/>
      <c r="O2367" s="42"/>
      <c r="P2367" s="39"/>
      <c r="Q2367" s="41"/>
    </row>
    <row r="2368" spans="1:17" ht="15.75" customHeight="1">
      <c r="A2368" s="33" t="s">
        <v>14</v>
      </c>
      <c r="B2368" s="33">
        <v>1185732</v>
      </c>
      <c r="C2368" s="34">
        <v>44503</v>
      </c>
      <c r="D2368" s="33" t="s">
        <v>46</v>
      </c>
      <c r="E2368" s="33" t="s">
        <v>88</v>
      </c>
      <c r="F2368" s="33" t="s">
        <v>89</v>
      </c>
      <c r="G2368" s="33" t="s">
        <v>19</v>
      </c>
      <c r="H2368" s="35">
        <v>0.40000000000000013</v>
      </c>
      <c r="I2368" s="36">
        <v>5950</v>
      </c>
      <c r="J2368" s="37">
        <f t="shared" si="18"/>
        <v>2380.0000000000009</v>
      </c>
      <c r="K2368" s="37">
        <f t="shared" si="19"/>
        <v>952.00000000000045</v>
      </c>
      <c r="L2368" s="38">
        <v>0.4</v>
      </c>
      <c r="N2368" s="44"/>
      <c r="O2368" s="42"/>
      <c r="P2368" s="39"/>
      <c r="Q2368" s="41"/>
    </row>
    <row r="2369" spans="1:17" ht="15.75" customHeight="1">
      <c r="A2369" s="33" t="s">
        <v>14</v>
      </c>
      <c r="B2369" s="33">
        <v>1185732</v>
      </c>
      <c r="C2369" s="34">
        <v>44503</v>
      </c>
      <c r="D2369" s="33" t="s">
        <v>46</v>
      </c>
      <c r="E2369" s="33" t="s">
        <v>88</v>
      </c>
      <c r="F2369" s="33" t="s">
        <v>89</v>
      </c>
      <c r="G2369" s="33" t="s">
        <v>20</v>
      </c>
      <c r="H2369" s="35">
        <v>0.6000000000000002</v>
      </c>
      <c r="I2369" s="36">
        <v>6500</v>
      </c>
      <c r="J2369" s="37">
        <f t="shared" si="18"/>
        <v>3900.0000000000014</v>
      </c>
      <c r="K2369" s="37">
        <f t="shared" si="19"/>
        <v>1560.0000000000007</v>
      </c>
      <c r="L2369" s="38">
        <v>0.4</v>
      </c>
      <c r="N2369" s="44"/>
      <c r="O2369" s="42"/>
      <c r="P2369" s="39"/>
      <c r="Q2369" s="41"/>
    </row>
    <row r="2370" spans="1:17" ht="15.75" customHeight="1">
      <c r="A2370" s="33" t="s">
        <v>14</v>
      </c>
      <c r="B2370" s="33">
        <v>1185732</v>
      </c>
      <c r="C2370" s="34">
        <v>44503</v>
      </c>
      <c r="D2370" s="33" t="s">
        <v>46</v>
      </c>
      <c r="E2370" s="33" t="s">
        <v>88</v>
      </c>
      <c r="F2370" s="33" t="s">
        <v>89</v>
      </c>
      <c r="G2370" s="33" t="s">
        <v>21</v>
      </c>
      <c r="H2370" s="35">
        <v>0.75000000000000011</v>
      </c>
      <c r="I2370" s="36">
        <v>6250</v>
      </c>
      <c r="J2370" s="37">
        <f t="shared" si="18"/>
        <v>4687.5000000000009</v>
      </c>
      <c r="K2370" s="37">
        <f t="shared" si="19"/>
        <v>1640.6250000000002</v>
      </c>
      <c r="L2370" s="38">
        <v>0.35</v>
      </c>
      <c r="N2370" s="44"/>
      <c r="O2370" s="42"/>
      <c r="P2370" s="39"/>
      <c r="Q2370" s="41"/>
    </row>
    <row r="2371" spans="1:17" ht="15.75" customHeight="1">
      <c r="A2371" s="33" t="s">
        <v>14</v>
      </c>
      <c r="B2371" s="33">
        <v>1185732</v>
      </c>
      <c r="C2371" s="34">
        <v>44503</v>
      </c>
      <c r="D2371" s="33" t="s">
        <v>46</v>
      </c>
      <c r="E2371" s="33" t="s">
        <v>88</v>
      </c>
      <c r="F2371" s="33" t="s">
        <v>89</v>
      </c>
      <c r="G2371" s="33" t="s">
        <v>22</v>
      </c>
      <c r="H2371" s="35">
        <v>0.75</v>
      </c>
      <c r="I2371" s="36">
        <v>7250</v>
      </c>
      <c r="J2371" s="37">
        <f t="shared" si="18"/>
        <v>5437.5</v>
      </c>
      <c r="K2371" s="37">
        <f t="shared" si="19"/>
        <v>2718.75</v>
      </c>
      <c r="L2371" s="38">
        <v>0.5</v>
      </c>
      <c r="N2371" s="44"/>
      <c r="O2371" s="42"/>
      <c r="P2371" s="39"/>
      <c r="Q2371" s="41"/>
    </row>
    <row r="2372" spans="1:17" ht="15.75" customHeight="1">
      <c r="A2372" s="33" t="s">
        <v>14</v>
      </c>
      <c r="B2372" s="33">
        <v>1185732</v>
      </c>
      <c r="C2372" s="34">
        <v>44532</v>
      </c>
      <c r="D2372" s="33" t="s">
        <v>46</v>
      </c>
      <c r="E2372" s="33" t="s">
        <v>88</v>
      </c>
      <c r="F2372" s="33" t="s">
        <v>89</v>
      </c>
      <c r="G2372" s="33" t="s">
        <v>17</v>
      </c>
      <c r="H2372" s="35">
        <v>0.70000000000000007</v>
      </c>
      <c r="I2372" s="36">
        <v>9750</v>
      </c>
      <c r="J2372" s="37">
        <f t="shared" si="18"/>
        <v>6825.0000000000009</v>
      </c>
      <c r="K2372" s="37">
        <f t="shared" si="19"/>
        <v>2730.0000000000005</v>
      </c>
      <c r="L2372" s="38">
        <v>0.4</v>
      </c>
      <c r="N2372" s="44"/>
      <c r="O2372" s="42"/>
      <c r="P2372" s="39"/>
      <c r="Q2372" s="41"/>
    </row>
    <row r="2373" spans="1:17" ht="15.75" customHeight="1">
      <c r="A2373" s="33" t="s">
        <v>14</v>
      </c>
      <c r="B2373" s="33">
        <v>1185732</v>
      </c>
      <c r="C2373" s="34">
        <v>44532</v>
      </c>
      <c r="D2373" s="33" t="s">
        <v>46</v>
      </c>
      <c r="E2373" s="33" t="s">
        <v>88</v>
      </c>
      <c r="F2373" s="33" t="s">
        <v>89</v>
      </c>
      <c r="G2373" s="33" t="s">
        <v>18</v>
      </c>
      <c r="H2373" s="35">
        <v>0.60000000000000009</v>
      </c>
      <c r="I2373" s="36">
        <v>7750</v>
      </c>
      <c r="J2373" s="37">
        <f t="shared" si="18"/>
        <v>4650.0000000000009</v>
      </c>
      <c r="K2373" s="37">
        <f t="shared" si="19"/>
        <v>1627.5000000000002</v>
      </c>
      <c r="L2373" s="38">
        <v>0.35</v>
      </c>
      <c r="N2373" s="44"/>
      <c r="O2373" s="42"/>
      <c r="P2373" s="39"/>
      <c r="Q2373" s="41"/>
    </row>
    <row r="2374" spans="1:17" ht="15.75" customHeight="1">
      <c r="A2374" s="33" t="s">
        <v>14</v>
      </c>
      <c r="B2374" s="33">
        <v>1185732</v>
      </c>
      <c r="C2374" s="34">
        <v>44532</v>
      </c>
      <c r="D2374" s="33" t="s">
        <v>46</v>
      </c>
      <c r="E2374" s="33" t="s">
        <v>88</v>
      </c>
      <c r="F2374" s="33" t="s">
        <v>89</v>
      </c>
      <c r="G2374" s="33" t="s">
        <v>19</v>
      </c>
      <c r="H2374" s="35">
        <v>0.60000000000000009</v>
      </c>
      <c r="I2374" s="36">
        <v>7250</v>
      </c>
      <c r="J2374" s="37">
        <f t="shared" si="18"/>
        <v>4350.0000000000009</v>
      </c>
      <c r="K2374" s="37">
        <f t="shared" si="19"/>
        <v>1740.0000000000005</v>
      </c>
      <c r="L2374" s="38">
        <v>0.4</v>
      </c>
      <c r="N2374" s="44"/>
      <c r="O2374" s="42"/>
      <c r="P2374" s="39"/>
      <c r="Q2374" s="41"/>
    </row>
    <row r="2375" spans="1:17" ht="15.75" customHeight="1">
      <c r="A2375" s="33" t="s">
        <v>14</v>
      </c>
      <c r="B2375" s="33">
        <v>1185732</v>
      </c>
      <c r="C2375" s="34">
        <v>44532</v>
      </c>
      <c r="D2375" s="33" t="s">
        <v>46</v>
      </c>
      <c r="E2375" s="33" t="s">
        <v>88</v>
      </c>
      <c r="F2375" s="33" t="s">
        <v>89</v>
      </c>
      <c r="G2375" s="33" t="s">
        <v>20</v>
      </c>
      <c r="H2375" s="35">
        <v>0.60000000000000009</v>
      </c>
      <c r="I2375" s="36">
        <v>6750</v>
      </c>
      <c r="J2375" s="37">
        <f t="shared" si="18"/>
        <v>4050.0000000000005</v>
      </c>
      <c r="K2375" s="37">
        <f t="shared" si="19"/>
        <v>1620.0000000000002</v>
      </c>
      <c r="L2375" s="38">
        <v>0.4</v>
      </c>
      <c r="N2375" s="44"/>
      <c r="O2375" s="42"/>
      <c r="P2375" s="39"/>
      <c r="Q2375" s="41"/>
    </row>
    <row r="2376" spans="1:17" ht="15.75" customHeight="1">
      <c r="A2376" s="33" t="s">
        <v>14</v>
      </c>
      <c r="B2376" s="33">
        <v>1185732</v>
      </c>
      <c r="C2376" s="34">
        <v>44532</v>
      </c>
      <c r="D2376" s="33" t="s">
        <v>46</v>
      </c>
      <c r="E2376" s="33" t="s">
        <v>88</v>
      </c>
      <c r="F2376" s="33" t="s">
        <v>89</v>
      </c>
      <c r="G2376" s="33" t="s">
        <v>21</v>
      </c>
      <c r="H2376" s="35">
        <v>0.70000000000000007</v>
      </c>
      <c r="I2376" s="36">
        <v>6750</v>
      </c>
      <c r="J2376" s="37">
        <f t="shared" si="18"/>
        <v>4725</v>
      </c>
      <c r="K2376" s="37">
        <f t="shared" si="19"/>
        <v>1653.75</v>
      </c>
      <c r="L2376" s="38">
        <v>0.35</v>
      </c>
      <c r="N2376" s="44"/>
      <c r="O2376" s="42"/>
      <c r="P2376" s="39"/>
      <c r="Q2376" s="41"/>
    </row>
    <row r="2377" spans="1:17" ht="15.75" customHeight="1">
      <c r="A2377" s="33" t="s">
        <v>14</v>
      </c>
      <c r="B2377" s="33">
        <v>1185732</v>
      </c>
      <c r="C2377" s="34">
        <v>44532</v>
      </c>
      <c r="D2377" s="33" t="s">
        <v>46</v>
      </c>
      <c r="E2377" s="33" t="s">
        <v>88</v>
      </c>
      <c r="F2377" s="33" t="s">
        <v>89</v>
      </c>
      <c r="G2377" s="33" t="s">
        <v>22</v>
      </c>
      <c r="H2377" s="35">
        <v>0.75</v>
      </c>
      <c r="I2377" s="36">
        <v>7750</v>
      </c>
      <c r="J2377" s="37">
        <f t="shared" si="18"/>
        <v>5812.5</v>
      </c>
      <c r="K2377" s="37">
        <f t="shared" si="19"/>
        <v>2906.25</v>
      </c>
      <c r="L2377" s="38">
        <v>0.5</v>
      </c>
      <c r="N2377" s="44"/>
      <c r="O2377" s="42"/>
      <c r="P2377" s="39"/>
      <c r="Q2377" s="41"/>
    </row>
    <row r="2378" spans="1:17" ht="15.75" customHeight="1">
      <c r="A2378" s="33" t="s">
        <v>14</v>
      </c>
      <c r="B2378" s="33">
        <v>1185732</v>
      </c>
      <c r="C2378" s="34">
        <v>44209</v>
      </c>
      <c r="D2378" s="33" t="s">
        <v>46</v>
      </c>
      <c r="E2378" s="33" t="s">
        <v>90</v>
      </c>
      <c r="F2378" s="33" t="s">
        <v>91</v>
      </c>
      <c r="G2378" s="33" t="s">
        <v>17</v>
      </c>
      <c r="H2378" s="35">
        <v>0.35000000000000003</v>
      </c>
      <c r="I2378" s="36">
        <v>7750</v>
      </c>
      <c r="J2378" s="37">
        <f t="shared" si="18"/>
        <v>2712.5000000000005</v>
      </c>
      <c r="K2378" s="37">
        <f t="shared" si="19"/>
        <v>1085.0000000000002</v>
      </c>
      <c r="L2378" s="38">
        <v>0.4</v>
      </c>
      <c r="N2378" s="44"/>
      <c r="O2378" s="42"/>
      <c r="P2378" s="39"/>
      <c r="Q2378" s="41"/>
    </row>
    <row r="2379" spans="1:17" ht="15.75" customHeight="1">
      <c r="A2379" s="33" t="s">
        <v>14</v>
      </c>
      <c r="B2379" s="33">
        <v>1185732</v>
      </c>
      <c r="C2379" s="34">
        <v>44209</v>
      </c>
      <c r="D2379" s="33" t="s">
        <v>46</v>
      </c>
      <c r="E2379" s="33" t="s">
        <v>90</v>
      </c>
      <c r="F2379" s="33" t="s">
        <v>91</v>
      </c>
      <c r="G2379" s="33" t="s">
        <v>18</v>
      </c>
      <c r="H2379" s="35">
        <v>0.35000000000000003</v>
      </c>
      <c r="I2379" s="36">
        <v>5750</v>
      </c>
      <c r="J2379" s="37">
        <f t="shared" si="18"/>
        <v>2012.5000000000002</v>
      </c>
      <c r="K2379" s="37">
        <f t="shared" si="19"/>
        <v>704.375</v>
      </c>
      <c r="L2379" s="38">
        <v>0.35</v>
      </c>
      <c r="N2379" s="44"/>
      <c r="O2379" s="42"/>
      <c r="P2379" s="39"/>
      <c r="Q2379" s="41"/>
    </row>
    <row r="2380" spans="1:17" ht="15.75" customHeight="1">
      <c r="A2380" s="33" t="s">
        <v>14</v>
      </c>
      <c r="B2380" s="33">
        <v>1185732</v>
      </c>
      <c r="C2380" s="34">
        <v>44209</v>
      </c>
      <c r="D2380" s="33" t="s">
        <v>46</v>
      </c>
      <c r="E2380" s="33" t="s">
        <v>90</v>
      </c>
      <c r="F2380" s="33" t="s">
        <v>91</v>
      </c>
      <c r="G2380" s="33" t="s">
        <v>19</v>
      </c>
      <c r="H2380" s="35">
        <v>0.25000000000000006</v>
      </c>
      <c r="I2380" s="36">
        <v>5750</v>
      </c>
      <c r="J2380" s="37">
        <f t="shared" si="18"/>
        <v>1437.5000000000002</v>
      </c>
      <c r="K2380" s="37">
        <f t="shared" si="19"/>
        <v>575.00000000000011</v>
      </c>
      <c r="L2380" s="38">
        <v>0.4</v>
      </c>
      <c r="N2380" s="44"/>
      <c r="O2380" s="42"/>
      <c r="P2380" s="39"/>
      <c r="Q2380" s="41"/>
    </row>
    <row r="2381" spans="1:17" ht="15.75" customHeight="1">
      <c r="A2381" s="33" t="s">
        <v>14</v>
      </c>
      <c r="B2381" s="33">
        <v>1185732</v>
      </c>
      <c r="C2381" s="34">
        <v>44209</v>
      </c>
      <c r="D2381" s="33" t="s">
        <v>46</v>
      </c>
      <c r="E2381" s="33" t="s">
        <v>90</v>
      </c>
      <c r="F2381" s="33" t="s">
        <v>91</v>
      </c>
      <c r="G2381" s="33" t="s">
        <v>20</v>
      </c>
      <c r="H2381" s="35">
        <v>0.3</v>
      </c>
      <c r="I2381" s="36">
        <v>4250</v>
      </c>
      <c r="J2381" s="37">
        <f t="shared" si="18"/>
        <v>1275</v>
      </c>
      <c r="K2381" s="37">
        <f t="shared" si="19"/>
        <v>510</v>
      </c>
      <c r="L2381" s="38">
        <v>0.4</v>
      </c>
      <c r="N2381" s="44"/>
      <c r="O2381" s="42"/>
      <c r="P2381" s="39"/>
      <c r="Q2381" s="41"/>
    </row>
    <row r="2382" spans="1:17" ht="15.75" customHeight="1">
      <c r="A2382" s="33" t="s">
        <v>14</v>
      </c>
      <c r="B2382" s="33">
        <v>1185732</v>
      </c>
      <c r="C2382" s="34">
        <v>44209</v>
      </c>
      <c r="D2382" s="33" t="s">
        <v>46</v>
      </c>
      <c r="E2382" s="33" t="s">
        <v>90</v>
      </c>
      <c r="F2382" s="33" t="s">
        <v>91</v>
      </c>
      <c r="G2382" s="33" t="s">
        <v>21</v>
      </c>
      <c r="H2382" s="35">
        <v>0.45</v>
      </c>
      <c r="I2382" s="36">
        <v>4750</v>
      </c>
      <c r="J2382" s="37">
        <f t="shared" si="18"/>
        <v>2137.5</v>
      </c>
      <c r="K2382" s="37">
        <f t="shared" si="19"/>
        <v>748.125</v>
      </c>
      <c r="L2382" s="38">
        <v>0.35</v>
      </c>
      <c r="N2382" s="44"/>
      <c r="O2382" s="42"/>
      <c r="P2382" s="39"/>
      <c r="Q2382" s="41"/>
    </row>
    <row r="2383" spans="1:17" ht="15.75" customHeight="1">
      <c r="A2383" s="33" t="s">
        <v>14</v>
      </c>
      <c r="B2383" s="33">
        <v>1185732</v>
      </c>
      <c r="C2383" s="34">
        <v>44209</v>
      </c>
      <c r="D2383" s="33" t="s">
        <v>46</v>
      </c>
      <c r="E2383" s="33" t="s">
        <v>90</v>
      </c>
      <c r="F2383" s="33" t="s">
        <v>91</v>
      </c>
      <c r="G2383" s="33" t="s">
        <v>22</v>
      </c>
      <c r="H2383" s="35">
        <v>0.35000000000000003</v>
      </c>
      <c r="I2383" s="36">
        <v>5750</v>
      </c>
      <c r="J2383" s="37">
        <f t="shared" si="18"/>
        <v>2012.5000000000002</v>
      </c>
      <c r="K2383" s="37">
        <f t="shared" si="19"/>
        <v>1006.2500000000001</v>
      </c>
      <c r="L2383" s="38">
        <v>0.5</v>
      </c>
      <c r="N2383" s="44"/>
      <c r="O2383" s="42"/>
      <c r="P2383" s="39"/>
      <c r="Q2383" s="41"/>
    </row>
    <row r="2384" spans="1:17" ht="15.75" customHeight="1">
      <c r="A2384" s="33" t="s">
        <v>14</v>
      </c>
      <c r="B2384" s="33">
        <v>1185732</v>
      </c>
      <c r="C2384" s="34">
        <v>44238</v>
      </c>
      <c r="D2384" s="33" t="s">
        <v>46</v>
      </c>
      <c r="E2384" s="33" t="s">
        <v>90</v>
      </c>
      <c r="F2384" s="33" t="s">
        <v>91</v>
      </c>
      <c r="G2384" s="33" t="s">
        <v>17</v>
      </c>
      <c r="H2384" s="35">
        <v>0.35000000000000003</v>
      </c>
      <c r="I2384" s="36">
        <v>8250</v>
      </c>
      <c r="J2384" s="37">
        <f t="shared" si="18"/>
        <v>2887.5000000000005</v>
      </c>
      <c r="K2384" s="37">
        <f t="shared" si="19"/>
        <v>1155.0000000000002</v>
      </c>
      <c r="L2384" s="38">
        <v>0.4</v>
      </c>
      <c r="N2384" s="44"/>
      <c r="O2384" s="42"/>
      <c r="P2384" s="39"/>
      <c r="Q2384" s="41"/>
    </row>
    <row r="2385" spans="1:17" ht="15.75" customHeight="1">
      <c r="A2385" s="33" t="s">
        <v>14</v>
      </c>
      <c r="B2385" s="33">
        <v>1185732</v>
      </c>
      <c r="C2385" s="34">
        <v>44238</v>
      </c>
      <c r="D2385" s="33" t="s">
        <v>46</v>
      </c>
      <c r="E2385" s="33" t="s">
        <v>90</v>
      </c>
      <c r="F2385" s="33" t="s">
        <v>91</v>
      </c>
      <c r="G2385" s="33" t="s">
        <v>18</v>
      </c>
      <c r="H2385" s="35">
        <v>0.35000000000000003</v>
      </c>
      <c r="I2385" s="36">
        <v>4750</v>
      </c>
      <c r="J2385" s="37">
        <f t="shared" si="18"/>
        <v>1662.5000000000002</v>
      </c>
      <c r="K2385" s="37">
        <f t="shared" si="19"/>
        <v>581.875</v>
      </c>
      <c r="L2385" s="38">
        <v>0.35</v>
      </c>
      <c r="N2385" s="44"/>
      <c r="O2385" s="42"/>
      <c r="P2385" s="39"/>
      <c r="Q2385" s="41"/>
    </row>
    <row r="2386" spans="1:17" ht="15.75" customHeight="1">
      <c r="A2386" s="33" t="s">
        <v>14</v>
      </c>
      <c r="B2386" s="33">
        <v>1185732</v>
      </c>
      <c r="C2386" s="34">
        <v>44238</v>
      </c>
      <c r="D2386" s="33" t="s">
        <v>46</v>
      </c>
      <c r="E2386" s="33" t="s">
        <v>90</v>
      </c>
      <c r="F2386" s="33" t="s">
        <v>91</v>
      </c>
      <c r="G2386" s="33" t="s">
        <v>19</v>
      </c>
      <c r="H2386" s="35">
        <v>0.25000000000000006</v>
      </c>
      <c r="I2386" s="36">
        <v>5250</v>
      </c>
      <c r="J2386" s="37">
        <f t="shared" si="18"/>
        <v>1312.5000000000002</v>
      </c>
      <c r="K2386" s="37">
        <f t="shared" si="19"/>
        <v>525.00000000000011</v>
      </c>
      <c r="L2386" s="38">
        <v>0.4</v>
      </c>
      <c r="N2386" s="44"/>
      <c r="O2386" s="42"/>
      <c r="P2386" s="39"/>
      <c r="Q2386" s="41"/>
    </row>
    <row r="2387" spans="1:17" ht="15.75" customHeight="1">
      <c r="A2387" s="33" t="s">
        <v>14</v>
      </c>
      <c r="B2387" s="33">
        <v>1185732</v>
      </c>
      <c r="C2387" s="34">
        <v>44238</v>
      </c>
      <c r="D2387" s="33" t="s">
        <v>46</v>
      </c>
      <c r="E2387" s="33" t="s">
        <v>90</v>
      </c>
      <c r="F2387" s="33" t="s">
        <v>91</v>
      </c>
      <c r="G2387" s="33" t="s">
        <v>20</v>
      </c>
      <c r="H2387" s="35">
        <v>0.3</v>
      </c>
      <c r="I2387" s="36">
        <v>3750</v>
      </c>
      <c r="J2387" s="37">
        <f t="shared" si="18"/>
        <v>1125</v>
      </c>
      <c r="K2387" s="37">
        <f t="shared" si="19"/>
        <v>450</v>
      </c>
      <c r="L2387" s="38">
        <v>0.4</v>
      </c>
      <c r="N2387" s="44"/>
      <c r="O2387" s="42"/>
      <c r="P2387" s="39"/>
      <c r="Q2387" s="41"/>
    </row>
    <row r="2388" spans="1:17" ht="15.75" customHeight="1">
      <c r="A2388" s="33" t="s">
        <v>14</v>
      </c>
      <c r="B2388" s="33">
        <v>1185732</v>
      </c>
      <c r="C2388" s="34">
        <v>44238</v>
      </c>
      <c r="D2388" s="33" t="s">
        <v>46</v>
      </c>
      <c r="E2388" s="33" t="s">
        <v>90</v>
      </c>
      <c r="F2388" s="33" t="s">
        <v>91</v>
      </c>
      <c r="G2388" s="33" t="s">
        <v>21</v>
      </c>
      <c r="H2388" s="35">
        <v>0.45</v>
      </c>
      <c r="I2388" s="36">
        <v>4500</v>
      </c>
      <c r="J2388" s="37">
        <f t="shared" si="18"/>
        <v>2025</v>
      </c>
      <c r="K2388" s="37">
        <f t="shared" si="19"/>
        <v>708.75</v>
      </c>
      <c r="L2388" s="38">
        <v>0.35</v>
      </c>
      <c r="N2388" s="44"/>
      <c r="O2388" s="42"/>
      <c r="P2388" s="39"/>
      <c r="Q2388" s="41"/>
    </row>
    <row r="2389" spans="1:17" ht="15.75" customHeight="1">
      <c r="A2389" s="33" t="s">
        <v>14</v>
      </c>
      <c r="B2389" s="33">
        <v>1185732</v>
      </c>
      <c r="C2389" s="34">
        <v>44238</v>
      </c>
      <c r="D2389" s="33" t="s">
        <v>46</v>
      </c>
      <c r="E2389" s="33" t="s">
        <v>90</v>
      </c>
      <c r="F2389" s="33" t="s">
        <v>91</v>
      </c>
      <c r="G2389" s="33" t="s">
        <v>22</v>
      </c>
      <c r="H2389" s="35">
        <v>0.3</v>
      </c>
      <c r="I2389" s="36">
        <v>5500</v>
      </c>
      <c r="J2389" s="37">
        <f t="shared" si="18"/>
        <v>1650</v>
      </c>
      <c r="K2389" s="37">
        <f t="shared" si="19"/>
        <v>825</v>
      </c>
      <c r="L2389" s="38">
        <v>0.5</v>
      </c>
      <c r="N2389" s="44"/>
      <c r="O2389" s="42"/>
      <c r="P2389" s="39"/>
      <c r="Q2389" s="41"/>
    </row>
    <row r="2390" spans="1:17" ht="15.75" customHeight="1">
      <c r="A2390" s="33" t="s">
        <v>14</v>
      </c>
      <c r="B2390" s="33">
        <v>1185732</v>
      </c>
      <c r="C2390" s="34">
        <v>44264</v>
      </c>
      <c r="D2390" s="33" t="s">
        <v>46</v>
      </c>
      <c r="E2390" s="33" t="s">
        <v>90</v>
      </c>
      <c r="F2390" s="33" t="s">
        <v>91</v>
      </c>
      <c r="G2390" s="33" t="s">
        <v>17</v>
      </c>
      <c r="H2390" s="35">
        <v>0.3</v>
      </c>
      <c r="I2390" s="36">
        <v>7700</v>
      </c>
      <c r="J2390" s="37">
        <f t="shared" si="18"/>
        <v>2310</v>
      </c>
      <c r="K2390" s="37">
        <f t="shared" si="19"/>
        <v>924</v>
      </c>
      <c r="L2390" s="38">
        <v>0.4</v>
      </c>
      <c r="N2390" s="44"/>
      <c r="O2390" s="42"/>
      <c r="P2390" s="39"/>
      <c r="Q2390" s="41"/>
    </row>
    <row r="2391" spans="1:17" ht="15.75" customHeight="1">
      <c r="A2391" s="33" t="s">
        <v>14</v>
      </c>
      <c r="B2391" s="33">
        <v>1185732</v>
      </c>
      <c r="C2391" s="34">
        <v>44264</v>
      </c>
      <c r="D2391" s="33" t="s">
        <v>46</v>
      </c>
      <c r="E2391" s="33" t="s">
        <v>90</v>
      </c>
      <c r="F2391" s="33" t="s">
        <v>91</v>
      </c>
      <c r="G2391" s="33" t="s">
        <v>18</v>
      </c>
      <c r="H2391" s="35">
        <v>0.3</v>
      </c>
      <c r="I2391" s="36">
        <v>4500</v>
      </c>
      <c r="J2391" s="37">
        <f t="shared" si="18"/>
        <v>1350</v>
      </c>
      <c r="K2391" s="37">
        <f t="shared" si="19"/>
        <v>472.49999999999994</v>
      </c>
      <c r="L2391" s="38">
        <v>0.35</v>
      </c>
      <c r="N2391" s="44"/>
      <c r="O2391" s="42"/>
      <c r="P2391" s="39"/>
      <c r="Q2391" s="41"/>
    </row>
    <row r="2392" spans="1:17" ht="15.75" customHeight="1">
      <c r="A2392" s="33" t="s">
        <v>14</v>
      </c>
      <c r="B2392" s="33">
        <v>1185732</v>
      </c>
      <c r="C2392" s="34">
        <v>44264</v>
      </c>
      <c r="D2392" s="33" t="s">
        <v>46</v>
      </c>
      <c r="E2392" s="33" t="s">
        <v>90</v>
      </c>
      <c r="F2392" s="33" t="s">
        <v>91</v>
      </c>
      <c r="G2392" s="33" t="s">
        <v>19</v>
      </c>
      <c r="H2392" s="35">
        <v>0.2</v>
      </c>
      <c r="I2392" s="36">
        <v>4750</v>
      </c>
      <c r="J2392" s="37">
        <f t="shared" si="18"/>
        <v>950</v>
      </c>
      <c r="K2392" s="37">
        <f t="shared" si="19"/>
        <v>380</v>
      </c>
      <c r="L2392" s="38">
        <v>0.4</v>
      </c>
      <c r="N2392" s="44"/>
      <c r="O2392" s="42"/>
      <c r="P2392" s="39"/>
      <c r="Q2392" s="41"/>
    </row>
    <row r="2393" spans="1:17" ht="15.75" customHeight="1">
      <c r="A2393" s="33" t="s">
        <v>14</v>
      </c>
      <c r="B2393" s="33">
        <v>1185732</v>
      </c>
      <c r="C2393" s="34">
        <v>44264</v>
      </c>
      <c r="D2393" s="33" t="s">
        <v>46</v>
      </c>
      <c r="E2393" s="33" t="s">
        <v>90</v>
      </c>
      <c r="F2393" s="33" t="s">
        <v>91</v>
      </c>
      <c r="G2393" s="33" t="s">
        <v>20</v>
      </c>
      <c r="H2393" s="35">
        <v>0.24999999999999994</v>
      </c>
      <c r="I2393" s="36">
        <v>3250</v>
      </c>
      <c r="J2393" s="37">
        <f t="shared" si="18"/>
        <v>812.49999999999977</v>
      </c>
      <c r="K2393" s="37">
        <f t="shared" si="19"/>
        <v>324.99999999999994</v>
      </c>
      <c r="L2393" s="38">
        <v>0.4</v>
      </c>
      <c r="N2393" s="44"/>
      <c r="O2393" s="42"/>
      <c r="P2393" s="39"/>
      <c r="Q2393" s="41"/>
    </row>
    <row r="2394" spans="1:17" ht="15.75" customHeight="1">
      <c r="A2394" s="33" t="s">
        <v>14</v>
      </c>
      <c r="B2394" s="33">
        <v>1185732</v>
      </c>
      <c r="C2394" s="34">
        <v>44264</v>
      </c>
      <c r="D2394" s="33" t="s">
        <v>46</v>
      </c>
      <c r="E2394" s="33" t="s">
        <v>90</v>
      </c>
      <c r="F2394" s="33" t="s">
        <v>91</v>
      </c>
      <c r="G2394" s="33" t="s">
        <v>21</v>
      </c>
      <c r="H2394" s="35">
        <v>0.40000000000000008</v>
      </c>
      <c r="I2394" s="36">
        <v>3750</v>
      </c>
      <c r="J2394" s="37">
        <f t="shared" si="18"/>
        <v>1500.0000000000002</v>
      </c>
      <c r="K2394" s="37">
        <f t="shared" si="19"/>
        <v>525</v>
      </c>
      <c r="L2394" s="38">
        <v>0.35</v>
      </c>
      <c r="N2394" s="44"/>
      <c r="O2394" s="42"/>
      <c r="P2394" s="39"/>
      <c r="Q2394" s="41"/>
    </row>
    <row r="2395" spans="1:17" ht="15.75" customHeight="1">
      <c r="A2395" s="33" t="s">
        <v>14</v>
      </c>
      <c r="B2395" s="33">
        <v>1185732</v>
      </c>
      <c r="C2395" s="34">
        <v>44264</v>
      </c>
      <c r="D2395" s="33" t="s">
        <v>46</v>
      </c>
      <c r="E2395" s="33" t="s">
        <v>90</v>
      </c>
      <c r="F2395" s="33" t="s">
        <v>91</v>
      </c>
      <c r="G2395" s="33" t="s">
        <v>22</v>
      </c>
      <c r="H2395" s="35">
        <v>0.3</v>
      </c>
      <c r="I2395" s="36">
        <v>4750</v>
      </c>
      <c r="J2395" s="37">
        <f t="shared" si="18"/>
        <v>1425</v>
      </c>
      <c r="K2395" s="37">
        <f t="shared" si="19"/>
        <v>712.5</v>
      </c>
      <c r="L2395" s="38">
        <v>0.5</v>
      </c>
      <c r="N2395" s="44"/>
      <c r="O2395" s="42"/>
      <c r="P2395" s="39"/>
      <c r="Q2395" s="41"/>
    </row>
    <row r="2396" spans="1:17" ht="15.75" customHeight="1">
      <c r="A2396" s="33" t="s">
        <v>14</v>
      </c>
      <c r="B2396" s="33">
        <v>1185732</v>
      </c>
      <c r="C2396" s="34">
        <v>44296</v>
      </c>
      <c r="D2396" s="33" t="s">
        <v>46</v>
      </c>
      <c r="E2396" s="33" t="s">
        <v>90</v>
      </c>
      <c r="F2396" s="33" t="s">
        <v>91</v>
      </c>
      <c r="G2396" s="33" t="s">
        <v>17</v>
      </c>
      <c r="H2396" s="35">
        <v>0.3</v>
      </c>
      <c r="I2396" s="36">
        <v>7250</v>
      </c>
      <c r="J2396" s="37">
        <f t="shared" si="18"/>
        <v>2175</v>
      </c>
      <c r="K2396" s="37">
        <f t="shared" si="19"/>
        <v>870</v>
      </c>
      <c r="L2396" s="38">
        <v>0.4</v>
      </c>
      <c r="N2396" s="44"/>
      <c r="O2396" s="42"/>
      <c r="P2396" s="39"/>
      <c r="Q2396" s="41"/>
    </row>
    <row r="2397" spans="1:17" ht="15.75" customHeight="1">
      <c r="A2397" s="33" t="s">
        <v>14</v>
      </c>
      <c r="B2397" s="33">
        <v>1185732</v>
      </c>
      <c r="C2397" s="34">
        <v>44296</v>
      </c>
      <c r="D2397" s="33" t="s">
        <v>46</v>
      </c>
      <c r="E2397" s="33" t="s">
        <v>90</v>
      </c>
      <c r="F2397" s="33" t="s">
        <v>91</v>
      </c>
      <c r="G2397" s="33" t="s">
        <v>18</v>
      </c>
      <c r="H2397" s="35">
        <v>0.3</v>
      </c>
      <c r="I2397" s="36">
        <v>4250</v>
      </c>
      <c r="J2397" s="37">
        <f t="shared" si="18"/>
        <v>1275</v>
      </c>
      <c r="K2397" s="37">
        <f t="shared" si="19"/>
        <v>446.25</v>
      </c>
      <c r="L2397" s="38">
        <v>0.35</v>
      </c>
      <c r="N2397" s="44"/>
      <c r="O2397" s="42"/>
      <c r="P2397" s="39"/>
      <c r="Q2397" s="41"/>
    </row>
    <row r="2398" spans="1:17" ht="15.75" customHeight="1">
      <c r="A2398" s="33" t="s">
        <v>14</v>
      </c>
      <c r="B2398" s="33">
        <v>1185732</v>
      </c>
      <c r="C2398" s="34">
        <v>44296</v>
      </c>
      <c r="D2398" s="33" t="s">
        <v>46</v>
      </c>
      <c r="E2398" s="33" t="s">
        <v>90</v>
      </c>
      <c r="F2398" s="33" t="s">
        <v>91</v>
      </c>
      <c r="G2398" s="33" t="s">
        <v>19</v>
      </c>
      <c r="H2398" s="35">
        <v>0.2</v>
      </c>
      <c r="I2398" s="36">
        <v>4250</v>
      </c>
      <c r="J2398" s="37">
        <f t="shared" si="18"/>
        <v>850</v>
      </c>
      <c r="K2398" s="37">
        <f t="shared" si="19"/>
        <v>340</v>
      </c>
      <c r="L2398" s="38">
        <v>0.4</v>
      </c>
      <c r="N2398" s="44"/>
      <c r="O2398" s="42"/>
      <c r="P2398" s="39"/>
      <c r="Q2398" s="41"/>
    </row>
    <row r="2399" spans="1:17" ht="15.75" customHeight="1">
      <c r="A2399" s="33" t="s">
        <v>14</v>
      </c>
      <c r="B2399" s="33">
        <v>1185732</v>
      </c>
      <c r="C2399" s="34">
        <v>44296</v>
      </c>
      <c r="D2399" s="33" t="s">
        <v>46</v>
      </c>
      <c r="E2399" s="33" t="s">
        <v>90</v>
      </c>
      <c r="F2399" s="33" t="s">
        <v>91</v>
      </c>
      <c r="G2399" s="33" t="s">
        <v>20</v>
      </c>
      <c r="H2399" s="35">
        <v>0.24999999999999994</v>
      </c>
      <c r="I2399" s="36">
        <v>3500</v>
      </c>
      <c r="J2399" s="37">
        <f t="shared" si="18"/>
        <v>874.99999999999977</v>
      </c>
      <c r="K2399" s="37">
        <f t="shared" si="19"/>
        <v>349.99999999999994</v>
      </c>
      <c r="L2399" s="38">
        <v>0.4</v>
      </c>
      <c r="N2399" s="44"/>
      <c r="O2399" s="42"/>
      <c r="P2399" s="39"/>
      <c r="Q2399" s="41"/>
    </row>
    <row r="2400" spans="1:17" ht="15.75" customHeight="1">
      <c r="A2400" s="33" t="s">
        <v>14</v>
      </c>
      <c r="B2400" s="33">
        <v>1185732</v>
      </c>
      <c r="C2400" s="34">
        <v>44296</v>
      </c>
      <c r="D2400" s="33" t="s">
        <v>46</v>
      </c>
      <c r="E2400" s="33" t="s">
        <v>90</v>
      </c>
      <c r="F2400" s="33" t="s">
        <v>91</v>
      </c>
      <c r="G2400" s="33" t="s">
        <v>21</v>
      </c>
      <c r="H2400" s="35">
        <v>0.45</v>
      </c>
      <c r="I2400" s="36">
        <v>3750</v>
      </c>
      <c r="J2400" s="37">
        <f t="shared" si="18"/>
        <v>1687.5</v>
      </c>
      <c r="K2400" s="37">
        <f t="shared" si="19"/>
        <v>590.625</v>
      </c>
      <c r="L2400" s="38">
        <v>0.35</v>
      </c>
      <c r="N2400" s="44"/>
      <c r="O2400" s="42"/>
      <c r="P2400" s="39"/>
      <c r="Q2400" s="41"/>
    </row>
    <row r="2401" spans="1:17" ht="15.75" customHeight="1">
      <c r="A2401" s="33" t="s">
        <v>14</v>
      </c>
      <c r="B2401" s="33">
        <v>1185732</v>
      </c>
      <c r="C2401" s="34">
        <v>44296</v>
      </c>
      <c r="D2401" s="33" t="s">
        <v>46</v>
      </c>
      <c r="E2401" s="33" t="s">
        <v>90</v>
      </c>
      <c r="F2401" s="33" t="s">
        <v>91</v>
      </c>
      <c r="G2401" s="33" t="s">
        <v>22</v>
      </c>
      <c r="H2401" s="35">
        <v>0.35000000000000003</v>
      </c>
      <c r="I2401" s="36">
        <v>5250</v>
      </c>
      <c r="J2401" s="37">
        <f t="shared" si="18"/>
        <v>1837.5000000000002</v>
      </c>
      <c r="K2401" s="37">
        <f t="shared" si="19"/>
        <v>918.75000000000011</v>
      </c>
      <c r="L2401" s="38">
        <v>0.5</v>
      </c>
      <c r="N2401" s="44"/>
      <c r="O2401" s="42"/>
      <c r="P2401" s="39"/>
      <c r="Q2401" s="41"/>
    </row>
    <row r="2402" spans="1:17" ht="15.75" customHeight="1">
      <c r="A2402" s="33" t="s">
        <v>14</v>
      </c>
      <c r="B2402" s="33">
        <v>1185732</v>
      </c>
      <c r="C2402" s="34">
        <v>44325</v>
      </c>
      <c r="D2402" s="33" t="s">
        <v>46</v>
      </c>
      <c r="E2402" s="33" t="s">
        <v>90</v>
      </c>
      <c r="F2402" s="33" t="s">
        <v>91</v>
      </c>
      <c r="G2402" s="33" t="s">
        <v>17</v>
      </c>
      <c r="H2402" s="35">
        <v>0.45</v>
      </c>
      <c r="I2402" s="36">
        <v>7950</v>
      </c>
      <c r="J2402" s="37">
        <f t="shared" si="18"/>
        <v>3577.5</v>
      </c>
      <c r="K2402" s="37">
        <f t="shared" si="19"/>
        <v>1431</v>
      </c>
      <c r="L2402" s="38">
        <v>0.4</v>
      </c>
      <c r="N2402" s="44"/>
      <c r="O2402" s="42"/>
      <c r="P2402" s="39"/>
      <c r="Q2402" s="41"/>
    </row>
    <row r="2403" spans="1:17" ht="15.75" customHeight="1">
      <c r="A2403" s="33" t="s">
        <v>14</v>
      </c>
      <c r="B2403" s="33">
        <v>1185732</v>
      </c>
      <c r="C2403" s="34">
        <v>44325</v>
      </c>
      <c r="D2403" s="33" t="s">
        <v>46</v>
      </c>
      <c r="E2403" s="33" t="s">
        <v>90</v>
      </c>
      <c r="F2403" s="33" t="s">
        <v>91</v>
      </c>
      <c r="G2403" s="33" t="s">
        <v>18</v>
      </c>
      <c r="H2403" s="35">
        <v>0.45</v>
      </c>
      <c r="I2403" s="36">
        <v>5000</v>
      </c>
      <c r="J2403" s="37">
        <f t="shared" si="18"/>
        <v>2250</v>
      </c>
      <c r="K2403" s="37">
        <f t="shared" si="19"/>
        <v>787.5</v>
      </c>
      <c r="L2403" s="38">
        <v>0.35</v>
      </c>
      <c r="N2403" s="44"/>
      <c r="O2403" s="42"/>
      <c r="P2403" s="39"/>
      <c r="Q2403" s="41"/>
    </row>
    <row r="2404" spans="1:17" ht="15.75" customHeight="1">
      <c r="A2404" s="33" t="s">
        <v>14</v>
      </c>
      <c r="B2404" s="33">
        <v>1185732</v>
      </c>
      <c r="C2404" s="34">
        <v>44325</v>
      </c>
      <c r="D2404" s="33" t="s">
        <v>46</v>
      </c>
      <c r="E2404" s="33" t="s">
        <v>90</v>
      </c>
      <c r="F2404" s="33" t="s">
        <v>91</v>
      </c>
      <c r="G2404" s="33" t="s">
        <v>19</v>
      </c>
      <c r="H2404" s="35">
        <v>0.4</v>
      </c>
      <c r="I2404" s="36">
        <v>4750</v>
      </c>
      <c r="J2404" s="37">
        <f t="shared" si="18"/>
        <v>1900</v>
      </c>
      <c r="K2404" s="37">
        <f t="shared" si="19"/>
        <v>760</v>
      </c>
      <c r="L2404" s="38">
        <v>0.4</v>
      </c>
      <c r="N2404" s="44"/>
      <c r="O2404" s="42"/>
      <c r="P2404" s="39"/>
      <c r="Q2404" s="41"/>
    </row>
    <row r="2405" spans="1:17" ht="15.75" customHeight="1">
      <c r="A2405" s="33" t="s">
        <v>14</v>
      </c>
      <c r="B2405" s="33">
        <v>1185732</v>
      </c>
      <c r="C2405" s="34">
        <v>44325</v>
      </c>
      <c r="D2405" s="33" t="s">
        <v>46</v>
      </c>
      <c r="E2405" s="33" t="s">
        <v>90</v>
      </c>
      <c r="F2405" s="33" t="s">
        <v>91</v>
      </c>
      <c r="G2405" s="33" t="s">
        <v>20</v>
      </c>
      <c r="H2405" s="35">
        <v>0.4</v>
      </c>
      <c r="I2405" s="36">
        <v>4250</v>
      </c>
      <c r="J2405" s="37">
        <f t="shared" si="18"/>
        <v>1700</v>
      </c>
      <c r="K2405" s="37">
        <f t="shared" si="19"/>
        <v>680</v>
      </c>
      <c r="L2405" s="38">
        <v>0.4</v>
      </c>
      <c r="N2405" s="44"/>
      <c r="O2405" s="42"/>
      <c r="P2405" s="39"/>
      <c r="Q2405" s="41"/>
    </row>
    <row r="2406" spans="1:17" ht="15.75" customHeight="1">
      <c r="A2406" s="33" t="s">
        <v>14</v>
      </c>
      <c r="B2406" s="33">
        <v>1185732</v>
      </c>
      <c r="C2406" s="34">
        <v>44325</v>
      </c>
      <c r="D2406" s="33" t="s">
        <v>46</v>
      </c>
      <c r="E2406" s="33" t="s">
        <v>90</v>
      </c>
      <c r="F2406" s="33" t="s">
        <v>91</v>
      </c>
      <c r="G2406" s="33" t="s">
        <v>21</v>
      </c>
      <c r="H2406" s="35">
        <v>0.49999999999999994</v>
      </c>
      <c r="I2406" s="36">
        <v>4500</v>
      </c>
      <c r="J2406" s="37">
        <f t="shared" si="18"/>
        <v>2249.9999999999995</v>
      </c>
      <c r="K2406" s="37">
        <f t="shared" si="19"/>
        <v>787.49999999999977</v>
      </c>
      <c r="L2406" s="38">
        <v>0.35</v>
      </c>
      <c r="N2406" s="44"/>
      <c r="O2406" s="42"/>
      <c r="P2406" s="39"/>
      <c r="Q2406" s="41"/>
    </row>
    <row r="2407" spans="1:17" ht="15.75" customHeight="1">
      <c r="A2407" s="33" t="s">
        <v>14</v>
      </c>
      <c r="B2407" s="33">
        <v>1185732</v>
      </c>
      <c r="C2407" s="34">
        <v>44325</v>
      </c>
      <c r="D2407" s="33" t="s">
        <v>46</v>
      </c>
      <c r="E2407" s="33" t="s">
        <v>90</v>
      </c>
      <c r="F2407" s="33" t="s">
        <v>91</v>
      </c>
      <c r="G2407" s="33" t="s">
        <v>22</v>
      </c>
      <c r="H2407" s="35">
        <v>0.54999999999999993</v>
      </c>
      <c r="I2407" s="36">
        <v>5500</v>
      </c>
      <c r="J2407" s="37">
        <f t="shared" si="18"/>
        <v>3024.9999999999995</v>
      </c>
      <c r="K2407" s="37">
        <f t="shared" si="19"/>
        <v>1512.4999999999998</v>
      </c>
      <c r="L2407" s="38">
        <v>0.5</v>
      </c>
      <c r="N2407" s="44"/>
      <c r="O2407" s="42"/>
      <c r="P2407" s="39"/>
      <c r="Q2407" s="41"/>
    </row>
    <row r="2408" spans="1:17" ht="15.75" customHeight="1">
      <c r="A2408" s="33" t="s">
        <v>14</v>
      </c>
      <c r="B2408" s="33">
        <v>1185732</v>
      </c>
      <c r="C2408" s="34">
        <v>44358</v>
      </c>
      <c r="D2408" s="33" t="s">
        <v>46</v>
      </c>
      <c r="E2408" s="33" t="s">
        <v>90</v>
      </c>
      <c r="F2408" s="33" t="s">
        <v>91</v>
      </c>
      <c r="G2408" s="33" t="s">
        <v>17</v>
      </c>
      <c r="H2408" s="35">
        <v>0.49999999999999994</v>
      </c>
      <c r="I2408" s="36">
        <v>8000</v>
      </c>
      <c r="J2408" s="37">
        <f t="shared" si="18"/>
        <v>3999.9999999999995</v>
      </c>
      <c r="K2408" s="37">
        <f t="shared" si="19"/>
        <v>1600</v>
      </c>
      <c r="L2408" s="38">
        <v>0.4</v>
      </c>
      <c r="N2408" s="44"/>
      <c r="O2408" s="42"/>
      <c r="P2408" s="39"/>
      <c r="Q2408" s="41"/>
    </row>
    <row r="2409" spans="1:17" ht="15.75" customHeight="1">
      <c r="A2409" s="33" t="s">
        <v>14</v>
      </c>
      <c r="B2409" s="33">
        <v>1185732</v>
      </c>
      <c r="C2409" s="34">
        <v>44358</v>
      </c>
      <c r="D2409" s="33" t="s">
        <v>46</v>
      </c>
      <c r="E2409" s="33" t="s">
        <v>90</v>
      </c>
      <c r="F2409" s="33" t="s">
        <v>91</v>
      </c>
      <c r="G2409" s="33" t="s">
        <v>18</v>
      </c>
      <c r="H2409" s="35">
        <v>0.45</v>
      </c>
      <c r="I2409" s="36">
        <v>5500</v>
      </c>
      <c r="J2409" s="37">
        <f t="shared" si="18"/>
        <v>2475</v>
      </c>
      <c r="K2409" s="37">
        <f t="shared" si="19"/>
        <v>866.25</v>
      </c>
      <c r="L2409" s="38">
        <v>0.35</v>
      </c>
      <c r="N2409" s="44"/>
      <c r="O2409" s="42"/>
      <c r="P2409" s="39"/>
      <c r="Q2409" s="41"/>
    </row>
    <row r="2410" spans="1:17" ht="15.75" customHeight="1">
      <c r="A2410" s="33" t="s">
        <v>14</v>
      </c>
      <c r="B2410" s="33">
        <v>1185732</v>
      </c>
      <c r="C2410" s="34">
        <v>44358</v>
      </c>
      <c r="D2410" s="33" t="s">
        <v>46</v>
      </c>
      <c r="E2410" s="33" t="s">
        <v>90</v>
      </c>
      <c r="F2410" s="33" t="s">
        <v>91</v>
      </c>
      <c r="G2410" s="33" t="s">
        <v>19</v>
      </c>
      <c r="H2410" s="35">
        <v>0.5</v>
      </c>
      <c r="I2410" s="36">
        <v>5250</v>
      </c>
      <c r="J2410" s="37">
        <f t="shared" si="18"/>
        <v>2625</v>
      </c>
      <c r="K2410" s="37">
        <f t="shared" si="19"/>
        <v>1050</v>
      </c>
      <c r="L2410" s="38">
        <v>0.4</v>
      </c>
      <c r="N2410" s="44"/>
      <c r="O2410" s="42"/>
      <c r="P2410" s="39"/>
      <c r="Q2410" s="41"/>
    </row>
    <row r="2411" spans="1:17" ht="15.75" customHeight="1">
      <c r="A2411" s="33" t="s">
        <v>14</v>
      </c>
      <c r="B2411" s="33">
        <v>1185732</v>
      </c>
      <c r="C2411" s="34">
        <v>44358</v>
      </c>
      <c r="D2411" s="33" t="s">
        <v>46</v>
      </c>
      <c r="E2411" s="33" t="s">
        <v>90</v>
      </c>
      <c r="F2411" s="33" t="s">
        <v>91</v>
      </c>
      <c r="G2411" s="33" t="s">
        <v>20</v>
      </c>
      <c r="H2411" s="35">
        <v>0.5</v>
      </c>
      <c r="I2411" s="36">
        <v>5000</v>
      </c>
      <c r="J2411" s="37">
        <f t="shared" si="18"/>
        <v>2500</v>
      </c>
      <c r="K2411" s="37">
        <f t="shared" si="19"/>
        <v>1000</v>
      </c>
      <c r="L2411" s="38">
        <v>0.4</v>
      </c>
      <c r="N2411" s="44"/>
      <c r="O2411" s="42"/>
      <c r="P2411" s="39"/>
      <c r="Q2411" s="41"/>
    </row>
    <row r="2412" spans="1:17" ht="15.75" customHeight="1">
      <c r="A2412" s="33" t="s">
        <v>14</v>
      </c>
      <c r="B2412" s="33">
        <v>1185732</v>
      </c>
      <c r="C2412" s="34">
        <v>44358</v>
      </c>
      <c r="D2412" s="33" t="s">
        <v>46</v>
      </c>
      <c r="E2412" s="33" t="s">
        <v>90</v>
      </c>
      <c r="F2412" s="33" t="s">
        <v>91</v>
      </c>
      <c r="G2412" s="33" t="s">
        <v>21</v>
      </c>
      <c r="H2412" s="35">
        <v>0.65</v>
      </c>
      <c r="I2412" s="36">
        <v>5000</v>
      </c>
      <c r="J2412" s="37">
        <f t="shared" si="18"/>
        <v>3250</v>
      </c>
      <c r="K2412" s="37">
        <f t="shared" si="19"/>
        <v>1137.5</v>
      </c>
      <c r="L2412" s="38">
        <v>0.35</v>
      </c>
      <c r="N2412" s="44"/>
      <c r="O2412" s="42"/>
      <c r="P2412" s="39"/>
      <c r="Q2412" s="41"/>
    </row>
    <row r="2413" spans="1:17" ht="15.75" customHeight="1">
      <c r="A2413" s="33" t="s">
        <v>14</v>
      </c>
      <c r="B2413" s="33">
        <v>1185732</v>
      </c>
      <c r="C2413" s="34">
        <v>44358</v>
      </c>
      <c r="D2413" s="33" t="s">
        <v>46</v>
      </c>
      <c r="E2413" s="33" t="s">
        <v>90</v>
      </c>
      <c r="F2413" s="33" t="s">
        <v>91</v>
      </c>
      <c r="G2413" s="33" t="s">
        <v>22</v>
      </c>
      <c r="H2413" s="35">
        <v>0.70000000000000007</v>
      </c>
      <c r="I2413" s="36">
        <v>6750</v>
      </c>
      <c r="J2413" s="37">
        <f t="shared" si="18"/>
        <v>4725</v>
      </c>
      <c r="K2413" s="37">
        <f t="shared" si="19"/>
        <v>2362.5</v>
      </c>
      <c r="L2413" s="38">
        <v>0.5</v>
      </c>
      <c r="N2413" s="44"/>
      <c r="O2413" s="42"/>
      <c r="P2413" s="39"/>
      <c r="Q2413" s="41"/>
    </row>
    <row r="2414" spans="1:17" ht="15.75" customHeight="1">
      <c r="A2414" s="33" t="s">
        <v>14</v>
      </c>
      <c r="B2414" s="33">
        <v>1185732</v>
      </c>
      <c r="C2414" s="34">
        <v>44386</v>
      </c>
      <c r="D2414" s="33" t="s">
        <v>46</v>
      </c>
      <c r="E2414" s="33" t="s">
        <v>90</v>
      </c>
      <c r="F2414" s="33" t="s">
        <v>91</v>
      </c>
      <c r="G2414" s="33" t="s">
        <v>17</v>
      </c>
      <c r="H2414" s="35">
        <v>0.65</v>
      </c>
      <c r="I2414" s="36">
        <v>9000</v>
      </c>
      <c r="J2414" s="37">
        <f t="shared" si="18"/>
        <v>5850</v>
      </c>
      <c r="K2414" s="37">
        <f t="shared" si="19"/>
        <v>2340</v>
      </c>
      <c r="L2414" s="38">
        <v>0.4</v>
      </c>
      <c r="N2414" s="44"/>
      <c r="O2414" s="42"/>
      <c r="P2414" s="39"/>
      <c r="Q2414" s="41"/>
    </row>
    <row r="2415" spans="1:17" ht="15.75" customHeight="1">
      <c r="A2415" s="33" t="s">
        <v>14</v>
      </c>
      <c r="B2415" s="33">
        <v>1185732</v>
      </c>
      <c r="C2415" s="34">
        <v>44386</v>
      </c>
      <c r="D2415" s="33" t="s">
        <v>46</v>
      </c>
      <c r="E2415" s="33" t="s">
        <v>90</v>
      </c>
      <c r="F2415" s="33" t="s">
        <v>91</v>
      </c>
      <c r="G2415" s="33" t="s">
        <v>18</v>
      </c>
      <c r="H2415" s="35">
        <v>0.60000000000000009</v>
      </c>
      <c r="I2415" s="36">
        <v>6500</v>
      </c>
      <c r="J2415" s="37">
        <f t="shared" si="18"/>
        <v>3900.0000000000005</v>
      </c>
      <c r="K2415" s="37">
        <f t="shared" si="19"/>
        <v>1365</v>
      </c>
      <c r="L2415" s="38">
        <v>0.35</v>
      </c>
      <c r="N2415" s="44"/>
      <c r="O2415" s="42"/>
      <c r="P2415" s="39"/>
      <c r="Q2415" s="41"/>
    </row>
    <row r="2416" spans="1:17" ht="15.75" customHeight="1">
      <c r="A2416" s="33" t="s">
        <v>14</v>
      </c>
      <c r="B2416" s="33">
        <v>1185732</v>
      </c>
      <c r="C2416" s="34">
        <v>44386</v>
      </c>
      <c r="D2416" s="33" t="s">
        <v>46</v>
      </c>
      <c r="E2416" s="33" t="s">
        <v>90</v>
      </c>
      <c r="F2416" s="33" t="s">
        <v>91</v>
      </c>
      <c r="G2416" s="33" t="s">
        <v>19</v>
      </c>
      <c r="H2416" s="35">
        <v>0.55000000000000004</v>
      </c>
      <c r="I2416" s="36">
        <v>5750</v>
      </c>
      <c r="J2416" s="37">
        <f t="shared" si="18"/>
        <v>3162.5000000000005</v>
      </c>
      <c r="K2416" s="37">
        <f t="shared" si="19"/>
        <v>1265.0000000000002</v>
      </c>
      <c r="L2416" s="38">
        <v>0.4</v>
      </c>
      <c r="N2416" s="44"/>
      <c r="O2416" s="42"/>
      <c r="P2416" s="39"/>
      <c r="Q2416" s="41"/>
    </row>
    <row r="2417" spans="1:17" ht="15.75" customHeight="1">
      <c r="A2417" s="33" t="s">
        <v>14</v>
      </c>
      <c r="B2417" s="33">
        <v>1185732</v>
      </c>
      <c r="C2417" s="34">
        <v>44386</v>
      </c>
      <c r="D2417" s="33" t="s">
        <v>46</v>
      </c>
      <c r="E2417" s="33" t="s">
        <v>90</v>
      </c>
      <c r="F2417" s="33" t="s">
        <v>91</v>
      </c>
      <c r="G2417" s="33" t="s">
        <v>20</v>
      </c>
      <c r="H2417" s="35">
        <v>0.55000000000000004</v>
      </c>
      <c r="I2417" s="36">
        <v>5250</v>
      </c>
      <c r="J2417" s="37">
        <f t="shared" si="18"/>
        <v>2887.5000000000005</v>
      </c>
      <c r="K2417" s="37">
        <f t="shared" si="19"/>
        <v>1155.0000000000002</v>
      </c>
      <c r="L2417" s="38">
        <v>0.4</v>
      </c>
      <c r="N2417" s="44"/>
      <c r="O2417" s="42"/>
      <c r="P2417" s="39"/>
      <c r="Q2417" s="41"/>
    </row>
    <row r="2418" spans="1:17" ht="15.75" customHeight="1">
      <c r="A2418" s="33" t="s">
        <v>14</v>
      </c>
      <c r="B2418" s="33">
        <v>1185732</v>
      </c>
      <c r="C2418" s="34">
        <v>44386</v>
      </c>
      <c r="D2418" s="33" t="s">
        <v>46</v>
      </c>
      <c r="E2418" s="33" t="s">
        <v>90</v>
      </c>
      <c r="F2418" s="33" t="s">
        <v>91</v>
      </c>
      <c r="G2418" s="33" t="s">
        <v>21</v>
      </c>
      <c r="H2418" s="35">
        <v>0.65</v>
      </c>
      <c r="I2418" s="36">
        <v>5500</v>
      </c>
      <c r="J2418" s="37">
        <f t="shared" si="18"/>
        <v>3575</v>
      </c>
      <c r="K2418" s="37">
        <f t="shared" si="19"/>
        <v>1251.25</v>
      </c>
      <c r="L2418" s="38">
        <v>0.35</v>
      </c>
      <c r="N2418" s="44"/>
      <c r="O2418" s="42"/>
      <c r="P2418" s="39"/>
      <c r="Q2418" s="41"/>
    </row>
    <row r="2419" spans="1:17" ht="15.75" customHeight="1">
      <c r="A2419" s="33" t="s">
        <v>14</v>
      </c>
      <c r="B2419" s="33">
        <v>1185732</v>
      </c>
      <c r="C2419" s="34">
        <v>44386</v>
      </c>
      <c r="D2419" s="33" t="s">
        <v>46</v>
      </c>
      <c r="E2419" s="33" t="s">
        <v>90</v>
      </c>
      <c r="F2419" s="33" t="s">
        <v>91</v>
      </c>
      <c r="G2419" s="33" t="s">
        <v>22</v>
      </c>
      <c r="H2419" s="35">
        <v>0.70000000000000007</v>
      </c>
      <c r="I2419" s="36">
        <v>7250</v>
      </c>
      <c r="J2419" s="37">
        <f t="shared" si="18"/>
        <v>5075.0000000000009</v>
      </c>
      <c r="K2419" s="37">
        <f t="shared" si="19"/>
        <v>2537.5000000000005</v>
      </c>
      <c r="L2419" s="38">
        <v>0.5</v>
      </c>
      <c r="N2419" s="44"/>
      <c r="O2419" s="42"/>
      <c r="P2419" s="39"/>
      <c r="Q2419" s="41"/>
    </row>
    <row r="2420" spans="1:17" ht="15.75" customHeight="1">
      <c r="A2420" s="33" t="s">
        <v>14</v>
      </c>
      <c r="B2420" s="33">
        <v>1185732</v>
      </c>
      <c r="C2420" s="34">
        <v>44418</v>
      </c>
      <c r="D2420" s="33" t="s">
        <v>46</v>
      </c>
      <c r="E2420" s="33" t="s">
        <v>90</v>
      </c>
      <c r="F2420" s="33" t="s">
        <v>91</v>
      </c>
      <c r="G2420" s="33" t="s">
        <v>17</v>
      </c>
      <c r="H2420" s="35">
        <v>0.65</v>
      </c>
      <c r="I2420" s="36">
        <v>8750</v>
      </c>
      <c r="J2420" s="37">
        <f t="shared" si="18"/>
        <v>5687.5</v>
      </c>
      <c r="K2420" s="37">
        <f t="shared" si="19"/>
        <v>2275</v>
      </c>
      <c r="L2420" s="38">
        <v>0.4</v>
      </c>
      <c r="N2420" s="44"/>
      <c r="O2420" s="42"/>
      <c r="P2420" s="39"/>
      <c r="Q2420" s="41"/>
    </row>
    <row r="2421" spans="1:17" ht="15.75" customHeight="1">
      <c r="A2421" s="33" t="s">
        <v>14</v>
      </c>
      <c r="B2421" s="33">
        <v>1185732</v>
      </c>
      <c r="C2421" s="34">
        <v>44418</v>
      </c>
      <c r="D2421" s="33" t="s">
        <v>46</v>
      </c>
      <c r="E2421" s="33" t="s">
        <v>90</v>
      </c>
      <c r="F2421" s="33" t="s">
        <v>91</v>
      </c>
      <c r="G2421" s="33" t="s">
        <v>18</v>
      </c>
      <c r="H2421" s="35">
        <v>0.60000000000000009</v>
      </c>
      <c r="I2421" s="36">
        <v>6500</v>
      </c>
      <c r="J2421" s="37">
        <f t="shared" si="18"/>
        <v>3900.0000000000005</v>
      </c>
      <c r="K2421" s="37">
        <f t="shared" si="19"/>
        <v>1365</v>
      </c>
      <c r="L2421" s="38">
        <v>0.35</v>
      </c>
      <c r="N2421" s="44"/>
      <c r="O2421" s="42"/>
      <c r="P2421" s="39"/>
      <c r="Q2421" s="41"/>
    </row>
    <row r="2422" spans="1:17" ht="15.75" customHeight="1">
      <c r="A2422" s="33" t="s">
        <v>14</v>
      </c>
      <c r="B2422" s="33">
        <v>1185732</v>
      </c>
      <c r="C2422" s="34">
        <v>44418</v>
      </c>
      <c r="D2422" s="33" t="s">
        <v>46</v>
      </c>
      <c r="E2422" s="33" t="s">
        <v>90</v>
      </c>
      <c r="F2422" s="33" t="s">
        <v>91</v>
      </c>
      <c r="G2422" s="33" t="s">
        <v>19</v>
      </c>
      <c r="H2422" s="35">
        <v>0.55000000000000004</v>
      </c>
      <c r="I2422" s="36">
        <v>5750</v>
      </c>
      <c r="J2422" s="37">
        <f t="shared" si="18"/>
        <v>3162.5000000000005</v>
      </c>
      <c r="K2422" s="37">
        <f t="shared" si="19"/>
        <v>1265.0000000000002</v>
      </c>
      <c r="L2422" s="38">
        <v>0.4</v>
      </c>
      <c r="N2422" s="44"/>
      <c r="O2422" s="42"/>
      <c r="P2422" s="39"/>
      <c r="Q2422" s="41"/>
    </row>
    <row r="2423" spans="1:17" ht="15.75" customHeight="1">
      <c r="A2423" s="33" t="s">
        <v>14</v>
      </c>
      <c r="B2423" s="33">
        <v>1185732</v>
      </c>
      <c r="C2423" s="34">
        <v>44418</v>
      </c>
      <c r="D2423" s="33" t="s">
        <v>46</v>
      </c>
      <c r="E2423" s="33" t="s">
        <v>90</v>
      </c>
      <c r="F2423" s="33" t="s">
        <v>91</v>
      </c>
      <c r="G2423" s="33" t="s">
        <v>20</v>
      </c>
      <c r="H2423" s="35">
        <v>0.45</v>
      </c>
      <c r="I2423" s="36">
        <v>5250</v>
      </c>
      <c r="J2423" s="37">
        <f t="shared" si="18"/>
        <v>2362.5</v>
      </c>
      <c r="K2423" s="37">
        <f t="shared" si="19"/>
        <v>945</v>
      </c>
      <c r="L2423" s="38">
        <v>0.4</v>
      </c>
      <c r="N2423" s="44"/>
      <c r="O2423" s="42"/>
      <c r="P2423" s="39"/>
      <c r="Q2423" s="41"/>
    </row>
    <row r="2424" spans="1:17" ht="15.75" customHeight="1">
      <c r="A2424" s="33" t="s">
        <v>14</v>
      </c>
      <c r="B2424" s="33">
        <v>1185732</v>
      </c>
      <c r="C2424" s="34">
        <v>44418</v>
      </c>
      <c r="D2424" s="33" t="s">
        <v>46</v>
      </c>
      <c r="E2424" s="33" t="s">
        <v>90</v>
      </c>
      <c r="F2424" s="33" t="s">
        <v>91</v>
      </c>
      <c r="G2424" s="33" t="s">
        <v>21</v>
      </c>
      <c r="H2424" s="35">
        <v>0.55000000000000004</v>
      </c>
      <c r="I2424" s="36">
        <v>5000</v>
      </c>
      <c r="J2424" s="37">
        <f t="shared" si="18"/>
        <v>2750</v>
      </c>
      <c r="K2424" s="37">
        <f t="shared" si="19"/>
        <v>962.49999999999989</v>
      </c>
      <c r="L2424" s="38">
        <v>0.35</v>
      </c>
      <c r="N2424" s="44"/>
      <c r="O2424" s="42"/>
      <c r="P2424" s="39"/>
      <c r="Q2424" s="41"/>
    </row>
    <row r="2425" spans="1:17" ht="15.75" customHeight="1">
      <c r="A2425" s="33" t="s">
        <v>14</v>
      </c>
      <c r="B2425" s="33">
        <v>1185732</v>
      </c>
      <c r="C2425" s="34">
        <v>44418</v>
      </c>
      <c r="D2425" s="33" t="s">
        <v>46</v>
      </c>
      <c r="E2425" s="33" t="s">
        <v>90</v>
      </c>
      <c r="F2425" s="33" t="s">
        <v>91</v>
      </c>
      <c r="G2425" s="33" t="s">
        <v>22</v>
      </c>
      <c r="H2425" s="35">
        <v>0.60000000000000009</v>
      </c>
      <c r="I2425" s="36">
        <v>6750</v>
      </c>
      <c r="J2425" s="37">
        <f t="shared" si="18"/>
        <v>4050.0000000000005</v>
      </c>
      <c r="K2425" s="37">
        <f t="shared" si="19"/>
        <v>2025.0000000000002</v>
      </c>
      <c r="L2425" s="38">
        <v>0.5</v>
      </c>
      <c r="N2425" s="44"/>
      <c r="O2425" s="42"/>
      <c r="P2425" s="39"/>
      <c r="Q2425" s="41"/>
    </row>
    <row r="2426" spans="1:17" ht="15.75" customHeight="1">
      <c r="A2426" s="33" t="s">
        <v>14</v>
      </c>
      <c r="B2426" s="33">
        <v>1185732</v>
      </c>
      <c r="C2426" s="34">
        <v>44448</v>
      </c>
      <c r="D2426" s="33" t="s">
        <v>46</v>
      </c>
      <c r="E2426" s="33" t="s">
        <v>90</v>
      </c>
      <c r="F2426" s="33" t="s">
        <v>91</v>
      </c>
      <c r="G2426" s="33" t="s">
        <v>17</v>
      </c>
      <c r="H2426" s="35">
        <v>0.55000000000000004</v>
      </c>
      <c r="I2426" s="36">
        <v>7750</v>
      </c>
      <c r="J2426" s="37">
        <f t="shared" si="18"/>
        <v>4262.5</v>
      </c>
      <c r="K2426" s="37">
        <f t="shared" si="19"/>
        <v>1705</v>
      </c>
      <c r="L2426" s="38">
        <v>0.4</v>
      </c>
      <c r="N2426" s="44"/>
      <c r="O2426" s="42"/>
      <c r="P2426" s="39"/>
      <c r="Q2426" s="41"/>
    </row>
    <row r="2427" spans="1:17" ht="15.75" customHeight="1">
      <c r="A2427" s="33" t="s">
        <v>14</v>
      </c>
      <c r="B2427" s="33">
        <v>1185732</v>
      </c>
      <c r="C2427" s="34">
        <v>44448</v>
      </c>
      <c r="D2427" s="33" t="s">
        <v>46</v>
      </c>
      <c r="E2427" s="33" t="s">
        <v>90</v>
      </c>
      <c r="F2427" s="33" t="s">
        <v>91</v>
      </c>
      <c r="G2427" s="33" t="s">
        <v>18</v>
      </c>
      <c r="H2427" s="35">
        <v>0.50000000000000011</v>
      </c>
      <c r="I2427" s="36">
        <v>5750</v>
      </c>
      <c r="J2427" s="37">
        <f t="shared" si="18"/>
        <v>2875.0000000000005</v>
      </c>
      <c r="K2427" s="37">
        <f t="shared" si="19"/>
        <v>1006.2500000000001</v>
      </c>
      <c r="L2427" s="38">
        <v>0.35</v>
      </c>
      <c r="N2427" s="44"/>
      <c r="O2427" s="42"/>
      <c r="P2427" s="39"/>
      <c r="Q2427" s="41"/>
    </row>
    <row r="2428" spans="1:17" ht="15.75" customHeight="1">
      <c r="A2428" s="33" t="s">
        <v>14</v>
      </c>
      <c r="B2428" s="33">
        <v>1185732</v>
      </c>
      <c r="C2428" s="34">
        <v>44448</v>
      </c>
      <c r="D2428" s="33" t="s">
        <v>46</v>
      </c>
      <c r="E2428" s="33" t="s">
        <v>90</v>
      </c>
      <c r="F2428" s="33" t="s">
        <v>91</v>
      </c>
      <c r="G2428" s="33" t="s">
        <v>19</v>
      </c>
      <c r="H2428" s="35">
        <v>0.25000000000000006</v>
      </c>
      <c r="I2428" s="36">
        <v>4750</v>
      </c>
      <c r="J2428" s="37">
        <f t="shared" si="18"/>
        <v>1187.5000000000002</v>
      </c>
      <c r="K2428" s="37">
        <f t="shared" si="19"/>
        <v>475.00000000000011</v>
      </c>
      <c r="L2428" s="38">
        <v>0.4</v>
      </c>
      <c r="N2428" s="44"/>
      <c r="O2428" s="42"/>
      <c r="P2428" s="39"/>
      <c r="Q2428" s="41"/>
    </row>
    <row r="2429" spans="1:17" ht="15.75" customHeight="1">
      <c r="A2429" s="33" t="s">
        <v>14</v>
      </c>
      <c r="B2429" s="33">
        <v>1185732</v>
      </c>
      <c r="C2429" s="34">
        <v>44448</v>
      </c>
      <c r="D2429" s="33" t="s">
        <v>46</v>
      </c>
      <c r="E2429" s="33" t="s">
        <v>90</v>
      </c>
      <c r="F2429" s="33" t="s">
        <v>91</v>
      </c>
      <c r="G2429" s="33" t="s">
        <v>20</v>
      </c>
      <c r="H2429" s="35">
        <v>0.25000000000000006</v>
      </c>
      <c r="I2429" s="36">
        <v>4500</v>
      </c>
      <c r="J2429" s="37">
        <f t="shared" si="18"/>
        <v>1125.0000000000002</v>
      </c>
      <c r="K2429" s="37">
        <f t="shared" si="19"/>
        <v>450.00000000000011</v>
      </c>
      <c r="L2429" s="38">
        <v>0.4</v>
      </c>
      <c r="N2429" s="44"/>
      <c r="O2429" s="42"/>
      <c r="P2429" s="39"/>
      <c r="Q2429" s="41"/>
    </row>
    <row r="2430" spans="1:17" ht="15.75" customHeight="1">
      <c r="A2430" s="33" t="s">
        <v>14</v>
      </c>
      <c r="B2430" s="33">
        <v>1185732</v>
      </c>
      <c r="C2430" s="34">
        <v>44448</v>
      </c>
      <c r="D2430" s="33" t="s">
        <v>46</v>
      </c>
      <c r="E2430" s="33" t="s">
        <v>90</v>
      </c>
      <c r="F2430" s="33" t="s">
        <v>91</v>
      </c>
      <c r="G2430" s="33" t="s">
        <v>21</v>
      </c>
      <c r="H2430" s="35">
        <v>0.35000000000000003</v>
      </c>
      <c r="I2430" s="36">
        <v>4500</v>
      </c>
      <c r="J2430" s="37">
        <f t="shared" si="18"/>
        <v>1575.0000000000002</v>
      </c>
      <c r="K2430" s="37">
        <f t="shared" si="19"/>
        <v>551.25</v>
      </c>
      <c r="L2430" s="38">
        <v>0.35</v>
      </c>
      <c r="N2430" s="44"/>
      <c r="O2430" s="42"/>
      <c r="P2430" s="39"/>
      <c r="Q2430" s="41"/>
    </row>
    <row r="2431" spans="1:17" ht="15.75" customHeight="1">
      <c r="A2431" s="33" t="s">
        <v>14</v>
      </c>
      <c r="B2431" s="33">
        <v>1185732</v>
      </c>
      <c r="C2431" s="34">
        <v>44448</v>
      </c>
      <c r="D2431" s="33" t="s">
        <v>46</v>
      </c>
      <c r="E2431" s="33" t="s">
        <v>90</v>
      </c>
      <c r="F2431" s="33" t="s">
        <v>91</v>
      </c>
      <c r="G2431" s="33" t="s">
        <v>22</v>
      </c>
      <c r="H2431" s="35">
        <v>0.40000000000000008</v>
      </c>
      <c r="I2431" s="36">
        <v>5500</v>
      </c>
      <c r="J2431" s="37">
        <f t="shared" si="18"/>
        <v>2200.0000000000005</v>
      </c>
      <c r="K2431" s="37">
        <f t="shared" si="19"/>
        <v>1100.0000000000002</v>
      </c>
      <c r="L2431" s="38">
        <v>0.5</v>
      </c>
      <c r="N2431" s="44"/>
      <c r="O2431" s="42"/>
      <c r="P2431" s="39"/>
      <c r="Q2431" s="41"/>
    </row>
    <row r="2432" spans="1:17" ht="15.75" customHeight="1">
      <c r="A2432" s="33" t="s">
        <v>14</v>
      </c>
      <c r="B2432" s="33">
        <v>1185732</v>
      </c>
      <c r="C2432" s="34">
        <v>44480</v>
      </c>
      <c r="D2432" s="33" t="s">
        <v>46</v>
      </c>
      <c r="E2432" s="33" t="s">
        <v>90</v>
      </c>
      <c r="F2432" s="33" t="s">
        <v>91</v>
      </c>
      <c r="G2432" s="33" t="s">
        <v>17</v>
      </c>
      <c r="H2432" s="35">
        <v>0.40000000000000008</v>
      </c>
      <c r="I2432" s="36">
        <v>7250</v>
      </c>
      <c r="J2432" s="37">
        <f t="shared" si="18"/>
        <v>2900.0000000000005</v>
      </c>
      <c r="K2432" s="37">
        <f t="shared" si="19"/>
        <v>1160.0000000000002</v>
      </c>
      <c r="L2432" s="38">
        <v>0.4</v>
      </c>
      <c r="N2432" s="44"/>
      <c r="O2432" s="42"/>
      <c r="P2432" s="39"/>
      <c r="Q2432" s="41"/>
    </row>
    <row r="2433" spans="1:17" ht="15.75" customHeight="1">
      <c r="A2433" s="33" t="s">
        <v>14</v>
      </c>
      <c r="B2433" s="33">
        <v>1185732</v>
      </c>
      <c r="C2433" s="34">
        <v>44480</v>
      </c>
      <c r="D2433" s="33" t="s">
        <v>46</v>
      </c>
      <c r="E2433" s="33" t="s">
        <v>90</v>
      </c>
      <c r="F2433" s="33" t="s">
        <v>91</v>
      </c>
      <c r="G2433" s="33" t="s">
        <v>18</v>
      </c>
      <c r="H2433" s="35">
        <v>0.3000000000000001</v>
      </c>
      <c r="I2433" s="36">
        <v>5500</v>
      </c>
      <c r="J2433" s="37">
        <f t="shared" si="18"/>
        <v>1650.0000000000005</v>
      </c>
      <c r="K2433" s="37">
        <f t="shared" si="19"/>
        <v>577.50000000000011</v>
      </c>
      <c r="L2433" s="38">
        <v>0.35</v>
      </c>
      <c r="N2433" s="44"/>
      <c r="O2433" s="42"/>
      <c r="P2433" s="39"/>
      <c r="Q2433" s="41"/>
    </row>
    <row r="2434" spans="1:17" ht="15.75" customHeight="1">
      <c r="A2434" s="33" t="s">
        <v>14</v>
      </c>
      <c r="B2434" s="33">
        <v>1185732</v>
      </c>
      <c r="C2434" s="34">
        <v>44480</v>
      </c>
      <c r="D2434" s="33" t="s">
        <v>46</v>
      </c>
      <c r="E2434" s="33" t="s">
        <v>90</v>
      </c>
      <c r="F2434" s="33" t="s">
        <v>91</v>
      </c>
      <c r="G2434" s="33" t="s">
        <v>19</v>
      </c>
      <c r="H2434" s="35">
        <v>0.3000000000000001</v>
      </c>
      <c r="I2434" s="36">
        <v>4250</v>
      </c>
      <c r="J2434" s="37">
        <f t="shared" si="18"/>
        <v>1275.0000000000005</v>
      </c>
      <c r="K2434" s="37">
        <f t="shared" si="19"/>
        <v>510.00000000000023</v>
      </c>
      <c r="L2434" s="38">
        <v>0.4</v>
      </c>
      <c r="N2434" s="44"/>
      <c r="O2434" s="42"/>
      <c r="P2434" s="39"/>
      <c r="Q2434" s="41"/>
    </row>
    <row r="2435" spans="1:17" ht="15.75" customHeight="1">
      <c r="A2435" s="33" t="s">
        <v>14</v>
      </c>
      <c r="B2435" s="33">
        <v>1185732</v>
      </c>
      <c r="C2435" s="34">
        <v>44480</v>
      </c>
      <c r="D2435" s="33" t="s">
        <v>46</v>
      </c>
      <c r="E2435" s="33" t="s">
        <v>90</v>
      </c>
      <c r="F2435" s="33" t="s">
        <v>91</v>
      </c>
      <c r="G2435" s="33" t="s">
        <v>20</v>
      </c>
      <c r="H2435" s="35">
        <v>0.3000000000000001</v>
      </c>
      <c r="I2435" s="36">
        <v>4000</v>
      </c>
      <c r="J2435" s="37">
        <f t="shared" si="18"/>
        <v>1200.0000000000005</v>
      </c>
      <c r="K2435" s="37">
        <f t="shared" si="19"/>
        <v>480.00000000000023</v>
      </c>
      <c r="L2435" s="38">
        <v>0.4</v>
      </c>
      <c r="N2435" s="44"/>
      <c r="O2435" s="42"/>
      <c r="P2435" s="39"/>
      <c r="Q2435" s="41"/>
    </row>
    <row r="2436" spans="1:17" ht="15.75" customHeight="1">
      <c r="A2436" s="33" t="s">
        <v>14</v>
      </c>
      <c r="B2436" s="33">
        <v>1185732</v>
      </c>
      <c r="C2436" s="34">
        <v>44480</v>
      </c>
      <c r="D2436" s="33" t="s">
        <v>46</v>
      </c>
      <c r="E2436" s="33" t="s">
        <v>90</v>
      </c>
      <c r="F2436" s="33" t="s">
        <v>91</v>
      </c>
      <c r="G2436" s="33" t="s">
        <v>21</v>
      </c>
      <c r="H2436" s="35">
        <v>0.40000000000000008</v>
      </c>
      <c r="I2436" s="36">
        <v>4000</v>
      </c>
      <c r="J2436" s="37">
        <f t="shared" si="18"/>
        <v>1600.0000000000002</v>
      </c>
      <c r="K2436" s="37">
        <f t="shared" si="19"/>
        <v>560</v>
      </c>
      <c r="L2436" s="38">
        <v>0.35</v>
      </c>
      <c r="N2436" s="44"/>
      <c r="O2436" s="42"/>
      <c r="P2436" s="39"/>
      <c r="Q2436" s="41"/>
    </row>
    <row r="2437" spans="1:17" ht="15.75" customHeight="1">
      <c r="A2437" s="33" t="s">
        <v>14</v>
      </c>
      <c r="B2437" s="33">
        <v>1185732</v>
      </c>
      <c r="C2437" s="34">
        <v>44480</v>
      </c>
      <c r="D2437" s="33" t="s">
        <v>46</v>
      </c>
      <c r="E2437" s="33" t="s">
        <v>90</v>
      </c>
      <c r="F2437" s="33" t="s">
        <v>91</v>
      </c>
      <c r="G2437" s="33" t="s">
        <v>22</v>
      </c>
      <c r="H2437" s="35">
        <v>0.4</v>
      </c>
      <c r="I2437" s="36">
        <v>5250</v>
      </c>
      <c r="J2437" s="37">
        <f t="shared" si="18"/>
        <v>2100</v>
      </c>
      <c r="K2437" s="37">
        <f t="shared" si="19"/>
        <v>1050</v>
      </c>
      <c r="L2437" s="38">
        <v>0.5</v>
      </c>
      <c r="N2437" s="44"/>
      <c r="O2437" s="42"/>
      <c r="P2437" s="39"/>
      <c r="Q2437" s="41"/>
    </row>
    <row r="2438" spans="1:17" ht="15.75" customHeight="1">
      <c r="A2438" s="33" t="s">
        <v>14</v>
      </c>
      <c r="B2438" s="33">
        <v>1185732</v>
      </c>
      <c r="C2438" s="34">
        <v>44510</v>
      </c>
      <c r="D2438" s="33" t="s">
        <v>46</v>
      </c>
      <c r="E2438" s="33" t="s">
        <v>90</v>
      </c>
      <c r="F2438" s="33" t="s">
        <v>91</v>
      </c>
      <c r="G2438" s="33" t="s">
        <v>17</v>
      </c>
      <c r="H2438" s="35">
        <v>0.35000000000000009</v>
      </c>
      <c r="I2438" s="36">
        <v>6750</v>
      </c>
      <c r="J2438" s="37">
        <f t="shared" si="18"/>
        <v>2362.5000000000005</v>
      </c>
      <c r="K2438" s="37">
        <f t="shared" si="19"/>
        <v>945.00000000000023</v>
      </c>
      <c r="L2438" s="38">
        <v>0.4</v>
      </c>
      <c r="N2438" s="44"/>
      <c r="O2438" s="42"/>
      <c r="P2438" s="39"/>
      <c r="Q2438" s="41"/>
    </row>
    <row r="2439" spans="1:17" ht="15.75" customHeight="1">
      <c r="A2439" s="33" t="s">
        <v>14</v>
      </c>
      <c r="B2439" s="33">
        <v>1185732</v>
      </c>
      <c r="C2439" s="34">
        <v>44510</v>
      </c>
      <c r="D2439" s="33" t="s">
        <v>46</v>
      </c>
      <c r="E2439" s="33" t="s">
        <v>90</v>
      </c>
      <c r="F2439" s="33" t="s">
        <v>91</v>
      </c>
      <c r="G2439" s="33" t="s">
        <v>18</v>
      </c>
      <c r="H2439" s="35">
        <v>0.25000000000000011</v>
      </c>
      <c r="I2439" s="36">
        <v>5000</v>
      </c>
      <c r="J2439" s="37">
        <f t="shared" si="18"/>
        <v>1250.0000000000005</v>
      </c>
      <c r="K2439" s="37">
        <f t="shared" si="19"/>
        <v>437.50000000000011</v>
      </c>
      <c r="L2439" s="38">
        <v>0.35</v>
      </c>
      <c r="N2439" s="44"/>
      <c r="O2439" s="42"/>
      <c r="P2439" s="39"/>
      <c r="Q2439" s="41"/>
    </row>
    <row r="2440" spans="1:17" ht="15.75" customHeight="1">
      <c r="A2440" s="33" t="s">
        <v>14</v>
      </c>
      <c r="B2440" s="33">
        <v>1185732</v>
      </c>
      <c r="C2440" s="34">
        <v>44510</v>
      </c>
      <c r="D2440" s="33" t="s">
        <v>46</v>
      </c>
      <c r="E2440" s="33" t="s">
        <v>90</v>
      </c>
      <c r="F2440" s="33" t="s">
        <v>91</v>
      </c>
      <c r="G2440" s="33" t="s">
        <v>19</v>
      </c>
      <c r="H2440" s="35">
        <v>0.35000000000000014</v>
      </c>
      <c r="I2440" s="36">
        <v>4450</v>
      </c>
      <c r="J2440" s="37">
        <f t="shared" si="18"/>
        <v>1557.5000000000007</v>
      </c>
      <c r="K2440" s="37">
        <f t="shared" si="19"/>
        <v>623.00000000000034</v>
      </c>
      <c r="L2440" s="38">
        <v>0.4</v>
      </c>
      <c r="N2440" s="44"/>
      <c r="O2440" s="42"/>
      <c r="P2440" s="39"/>
      <c r="Q2440" s="41"/>
    </row>
    <row r="2441" spans="1:17" ht="15.75" customHeight="1">
      <c r="A2441" s="33" t="s">
        <v>14</v>
      </c>
      <c r="B2441" s="33">
        <v>1185732</v>
      </c>
      <c r="C2441" s="34">
        <v>44510</v>
      </c>
      <c r="D2441" s="33" t="s">
        <v>46</v>
      </c>
      <c r="E2441" s="33" t="s">
        <v>90</v>
      </c>
      <c r="F2441" s="33" t="s">
        <v>91</v>
      </c>
      <c r="G2441" s="33" t="s">
        <v>20</v>
      </c>
      <c r="H2441" s="35">
        <v>0.65000000000000024</v>
      </c>
      <c r="I2441" s="36">
        <v>5000</v>
      </c>
      <c r="J2441" s="37">
        <f t="shared" si="18"/>
        <v>3250.0000000000014</v>
      </c>
      <c r="K2441" s="37">
        <f t="shared" si="19"/>
        <v>1300.0000000000007</v>
      </c>
      <c r="L2441" s="38">
        <v>0.4</v>
      </c>
      <c r="N2441" s="44"/>
      <c r="O2441" s="42"/>
      <c r="P2441" s="39"/>
      <c r="Q2441" s="41"/>
    </row>
    <row r="2442" spans="1:17" ht="15.75" customHeight="1">
      <c r="A2442" s="33" t="s">
        <v>14</v>
      </c>
      <c r="B2442" s="33">
        <v>1185732</v>
      </c>
      <c r="C2442" s="34">
        <v>44510</v>
      </c>
      <c r="D2442" s="33" t="s">
        <v>46</v>
      </c>
      <c r="E2442" s="33" t="s">
        <v>90</v>
      </c>
      <c r="F2442" s="33" t="s">
        <v>91</v>
      </c>
      <c r="G2442" s="33" t="s">
        <v>21</v>
      </c>
      <c r="H2442" s="35">
        <v>0.80000000000000016</v>
      </c>
      <c r="I2442" s="36">
        <v>4750</v>
      </c>
      <c r="J2442" s="37">
        <f t="shared" si="18"/>
        <v>3800.0000000000009</v>
      </c>
      <c r="K2442" s="37">
        <f t="shared" si="19"/>
        <v>1330.0000000000002</v>
      </c>
      <c r="L2442" s="38">
        <v>0.35</v>
      </c>
      <c r="N2442" s="44"/>
      <c r="O2442" s="42"/>
      <c r="P2442" s="39"/>
      <c r="Q2442" s="41"/>
    </row>
    <row r="2443" spans="1:17" ht="15.75" customHeight="1">
      <c r="A2443" s="33" t="s">
        <v>14</v>
      </c>
      <c r="B2443" s="33">
        <v>1185732</v>
      </c>
      <c r="C2443" s="34">
        <v>44510</v>
      </c>
      <c r="D2443" s="33" t="s">
        <v>46</v>
      </c>
      <c r="E2443" s="33" t="s">
        <v>90</v>
      </c>
      <c r="F2443" s="33" t="s">
        <v>91</v>
      </c>
      <c r="G2443" s="33" t="s">
        <v>22</v>
      </c>
      <c r="H2443" s="35">
        <v>0.8</v>
      </c>
      <c r="I2443" s="36">
        <v>5750</v>
      </c>
      <c r="J2443" s="37">
        <f t="shared" si="18"/>
        <v>4600</v>
      </c>
      <c r="K2443" s="37">
        <f t="shared" si="19"/>
        <v>2300</v>
      </c>
      <c r="L2443" s="38">
        <v>0.5</v>
      </c>
      <c r="N2443" s="44"/>
      <c r="O2443" s="42"/>
      <c r="P2443" s="39"/>
      <c r="Q2443" s="41"/>
    </row>
    <row r="2444" spans="1:17" ht="15.75" customHeight="1">
      <c r="A2444" s="33" t="s">
        <v>14</v>
      </c>
      <c r="B2444" s="33">
        <v>1185732</v>
      </c>
      <c r="C2444" s="34">
        <v>44539</v>
      </c>
      <c r="D2444" s="33" t="s">
        <v>46</v>
      </c>
      <c r="E2444" s="33" t="s">
        <v>90</v>
      </c>
      <c r="F2444" s="33" t="s">
        <v>91</v>
      </c>
      <c r="G2444" s="33" t="s">
        <v>17</v>
      </c>
      <c r="H2444" s="35">
        <v>0.75000000000000011</v>
      </c>
      <c r="I2444" s="36">
        <v>8250</v>
      </c>
      <c r="J2444" s="37">
        <f t="shared" si="18"/>
        <v>6187.5000000000009</v>
      </c>
      <c r="K2444" s="37">
        <f t="shared" si="19"/>
        <v>2475.0000000000005</v>
      </c>
      <c r="L2444" s="38">
        <v>0.4</v>
      </c>
      <c r="N2444" s="44"/>
      <c r="O2444" s="42"/>
      <c r="P2444" s="39"/>
      <c r="Q2444" s="41"/>
    </row>
    <row r="2445" spans="1:17" ht="15.75" customHeight="1">
      <c r="A2445" s="33" t="s">
        <v>14</v>
      </c>
      <c r="B2445" s="33">
        <v>1185732</v>
      </c>
      <c r="C2445" s="34">
        <v>44539</v>
      </c>
      <c r="D2445" s="33" t="s">
        <v>46</v>
      </c>
      <c r="E2445" s="33" t="s">
        <v>90</v>
      </c>
      <c r="F2445" s="33" t="s">
        <v>91</v>
      </c>
      <c r="G2445" s="33" t="s">
        <v>18</v>
      </c>
      <c r="H2445" s="35">
        <v>0.65000000000000013</v>
      </c>
      <c r="I2445" s="36">
        <v>6250</v>
      </c>
      <c r="J2445" s="37">
        <f t="shared" si="18"/>
        <v>4062.5000000000009</v>
      </c>
      <c r="K2445" s="37">
        <f t="shared" si="19"/>
        <v>1421.8750000000002</v>
      </c>
      <c r="L2445" s="38">
        <v>0.35</v>
      </c>
      <c r="N2445" s="44"/>
      <c r="O2445" s="42"/>
      <c r="P2445" s="39"/>
      <c r="Q2445" s="41"/>
    </row>
    <row r="2446" spans="1:17" ht="15.75" customHeight="1">
      <c r="A2446" s="33" t="s">
        <v>14</v>
      </c>
      <c r="B2446" s="33">
        <v>1185732</v>
      </c>
      <c r="C2446" s="34">
        <v>44539</v>
      </c>
      <c r="D2446" s="33" t="s">
        <v>46</v>
      </c>
      <c r="E2446" s="33" t="s">
        <v>90</v>
      </c>
      <c r="F2446" s="33" t="s">
        <v>91</v>
      </c>
      <c r="G2446" s="33" t="s">
        <v>19</v>
      </c>
      <c r="H2446" s="35">
        <v>0.65000000000000013</v>
      </c>
      <c r="I2446" s="36">
        <v>5750</v>
      </c>
      <c r="J2446" s="37">
        <f t="shared" si="18"/>
        <v>3737.5000000000009</v>
      </c>
      <c r="K2446" s="37">
        <f t="shared" si="19"/>
        <v>1495.0000000000005</v>
      </c>
      <c r="L2446" s="38">
        <v>0.4</v>
      </c>
      <c r="N2446" s="44"/>
      <c r="O2446" s="42"/>
      <c r="P2446" s="39"/>
      <c r="Q2446" s="41"/>
    </row>
    <row r="2447" spans="1:17" ht="15.75" customHeight="1">
      <c r="A2447" s="33" t="s">
        <v>14</v>
      </c>
      <c r="B2447" s="33">
        <v>1185732</v>
      </c>
      <c r="C2447" s="34">
        <v>44539</v>
      </c>
      <c r="D2447" s="33" t="s">
        <v>46</v>
      </c>
      <c r="E2447" s="33" t="s">
        <v>90</v>
      </c>
      <c r="F2447" s="33" t="s">
        <v>91</v>
      </c>
      <c r="G2447" s="33" t="s">
        <v>20</v>
      </c>
      <c r="H2447" s="35">
        <v>0.65000000000000013</v>
      </c>
      <c r="I2447" s="36">
        <v>5250</v>
      </c>
      <c r="J2447" s="37">
        <f t="shared" si="18"/>
        <v>3412.5000000000009</v>
      </c>
      <c r="K2447" s="37">
        <f t="shared" si="19"/>
        <v>1365.0000000000005</v>
      </c>
      <c r="L2447" s="38">
        <v>0.4</v>
      </c>
      <c r="N2447" s="44"/>
      <c r="O2447" s="42"/>
      <c r="P2447" s="39"/>
      <c r="Q2447" s="41"/>
    </row>
    <row r="2448" spans="1:17" ht="15.75" customHeight="1">
      <c r="A2448" s="33" t="s">
        <v>14</v>
      </c>
      <c r="B2448" s="33">
        <v>1185732</v>
      </c>
      <c r="C2448" s="34">
        <v>44539</v>
      </c>
      <c r="D2448" s="33" t="s">
        <v>46</v>
      </c>
      <c r="E2448" s="33" t="s">
        <v>90</v>
      </c>
      <c r="F2448" s="33" t="s">
        <v>91</v>
      </c>
      <c r="G2448" s="33" t="s">
        <v>21</v>
      </c>
      <c r="H2448" s="35">
        <v>0.75000000000000011</v>
      </c>
      <c r="I2448" s="36">
        <v>5250</v>
      </c>
      <c r="J2448" s="37">
        <f t="shared" si="18"/>
        <v>3937.5000000000005</v>
      </c>
      <c r="K2448" s="37">
        <f t="shared" si="19"/>
        <v>1378.125</v>
      </c>
      <c r="L2448" s="38">
        <v>0.35</v>
      </c>
      <c r="N2448" s="44"/>
      <c r="O2448" s="42"/>
      <c r="P2448" s="39"/>
      <c r="Q2448" s="41"/>
    </row>
    <row r="2449" spans="1:17" ht="15.75" customHeight="1">
      <c r="A2449" s="33" t="s">
        <v>14</v>
      </c>
      <c r="B2449" s="33">
        <v>1185732</v>
      </c>
      <c r="C2449" s="34">
        <v>44539</v>
      </c>
      <c r="D2449" s="33" t="s">
        <v>46</v>
      </c>
      <c r="E2449" s="33" t="s">
        <v>90</v>
      </c>
      <c r="F2449" s="33" t="s">
        <v>91</v>
      </c>
      <c r="G2449" s="33" t="s">
        <v>22</v>
      </c>
      <c r="H2449" s="35">
        <v>0.8</v>
      </c>
      <c r="I2449" s="36">
        <v>6250</v>
      </c>
      <c r="J2449" s="37">
        <f t="shared" si="18"/>
        <v>5000</v>
      </c>
      <c r="K2449" s="37">
        <f t="shared" si="19"/>
        <v>2500</v>
      </c>
      <c r="L2449" s="38">
        <v>0.5</v>
      </c>
      <c r="N2449" s="44"/>
      <c r="O2449" s="42"/>
      <c r="P2449" s="39"/>
      <c r="Q2449" s="41"/>
    </row>
    <row r="2450" spans="1:17" ht="15.75" customHeight="1">
      <c r="A2450" s="33" t="s">
        <v>14</v>
      </c>
      <c r="B2450" s="33">
        <v>1185732</v>
      </c>
      <c r="C2450" s="34">
        <v>44218</v>
      </c>
      <c r="D2450" s="33" t="s">
        <v>33</v>
      </c>
      <c r="E2450" s="33" t="s">
        <v>92</v>
      </c>
      <c r="F2450" s="33" t="s">
        <v>93</v>
      </c>
      <c r="G2450" s="33" t="s">
        <v>17</v>
      </c>
      <c r="H2450" s="35">
        <v>0.4</v>
      </c>
      <c r="I2450" s="36">
        <v>5000</v>
      </c>
      <c r="J2450" s="37">
        <f t="shared" si="18"/>
        <v>2000</v>
      </c>
      <c r="K2450" s="37">
        <f t="shared" si="19"/>
        <v>800</v>
      </c>
      <c r="L2450" s="38">
        <v>0.4</v>
      </c>
      <c r="N2450" s="44"/>
      <c r="O2450" s="42"/>
      <c r="P2450" s="39"/>
      <c r="Q2450" s="41"/>
    </row>
    <row r="2451" spans="1:17" ht="15.75" customHeight="1">
      <c r="A2451" s="33" t="s">
        <v>14</v>
      </c>
      <c r="B2451" s="33">
        <v>1185732</v>
      </c>
      <c r="C2451" s="34">
        <v>44218</v>
      </c>
      <c r="D2451" s="33" t="s">
        <v>33</v>
      </c>
      <c r="E2451" s="33" t="s">
        <v>92</v>
      </c>
      <c r="F2451" s="33" t="s">
        <v>93</v>
      </c>
      <c r="G2451" s="33" t="s">
        <v>18</v>
      </c>
      <c r="H2451" s="35">
        <v>0.4</v>
      </c>
      <c r="I2451" s="36">
        <v>3000</v>
      </c>
      <c r="J2451" s="37">
        <f t="shared" si="18"/>
        <v>1200</v>
      </c>
      <c r="K2451" s="37">
        <f t="shared" si="19"/>
        <v>420</v>
      </c>
      <c r="L2451" s="38">
        <v>0.35</v>
      </c>
      <c r="N2451" s="44"/>
      <c r="O2451" s="42"/>
      <c r="P2451" s="39"/>
      <c r="Q2451" s="41"/>
    </row>
    <row r="2452" spans="1:17" ht="15.75" customHeight="1">
      <c r="A2452" s="33" t="s">
        <v>14</v>
      </c>
      <c r="B2452" s="33">
        <v>1185732</v>
      </c>
      <c r="C2452" s="34">
        <v>44218</v>
      </c>
      <c r="D2452" s="33" t="s">
        <v>33</v>
      </c>
      <c r="E2452" s="33" t="s">
        <v>92</v>
      </c>
      <c r="F2452" s="33" t="s">
        <v>93</v>
      </c>
      <c r="G2452" s="33" t="s">
        <v>19</v>
      </c>
      <c r="H2452" s="35">
        <v>0.30000000000000004</v>
      </c>
      <c r="I2452" s="36">
        <v>3000</v>
      </c>
      <c r="J2452" s="37">
        <f t="shared" si="18"/>
        <v>900.00000000000011</v>
      </c>
      <c r="K2452" s="37">
        <f t="shared" si="19"/>
        <v>360.00000000000006</v>
      </c>
      <c r="L2452" s="38">
        <v>0.4</v>
      </c>
      <c r="N2452" s="44"/>
      <c r="O2452" s="42"/>
      <c r="P2452" s="39"/>
      <c r="Q2452" s="41"/>
    </row>
    <row r="2453" spans="1:17" ht="15.75" customHeight="1">
      <c r="A2453" s="33" t="s">
        <v>14</v>
      </c>
      <c r="B2453" s="33">
        <v>1185732</v>
      </c>
      <c r="C2453" s="34">
        <v>44218</v>
      </c>
      <c r="D2453" s="33" t="s">
        <v>33</v>
      </c>
      <c r="E2453" s="33" t="s">
        <v>92</v>
      </c>
      <c r="F2453" s="33" t="s">
        <v>93</v>
      </c>
      <c r="G2453" s="33" t="s">
        <v>20</v>
      </c>
      <c r="H2453" s="35">
        <v>0.35000000000000003</v>
      </c>
      <c r="I2453" s="36">
        <v>1500</v>
      </c>
      <c r="J2453" s="37">
        <f t="shared" si="18"/>
        <v>525</v>
      </c>
      <c r="K2453" s="37">
        <f t="shared" si="19"/>
        <v>210</v>
      </c>
      <c r="L2453" s="38">
        <v>0.4</v>
      </c>
      <c r="N2453" s="44"/>
      <c r="O2453" s="42"/>
      <c r="P2453" s="39"/>
      <c r="Q2453" s="41"/>
    </row>
    <row r="2454" spans="1:17" ht="15.75" customHeight="1">
      <c r="A2454" s="33" t="s">
        <v>14</v>
      </c>
      <c r="B2454" s="33">
        <v>1185732</v>
      </c>
      <c r="C2454" s="34">
        <v>44218</v>
      </c>
      <c r="D2454" s="33" t="s">
        <v>33</v>
      </c>
      <c r="E2454" s="33" t="s">
        <v>92</v>
      </c>
      <c r="F2454" s="33" t="s">
        <v>93</v>
      </c>
      <c r="G2454" s="33" t="s">
        <v>21</v>
      </c>
      <c r="H2454" s="35">
        <v>0.49999999999999994</v>
      </c>
      <c r="I2454" s="36">
        <v>2000</v>
      </c>
      <c r="J2454" s="37">
        <f t="shared" si="18"/>
        <v>999.99999999999989</v>
      </c>
      <c r="K2454" s="37">
        <f t="shared" si="19"/>
        <v>349.99999999999994</v>
      </c>
      <c r="L2454" s="38">
        <v>0.35</v>
      </c>
      <c r="N2454" s="44"/>
      <c r="O2454" s="42"/>
      <c r="P2454" s="39"/>
      <c r="Q2454" s="41"/>
    </row>
    <row r="2455" spans="1:17" ht="15.75" customHeight="1">
      <c r="A2455" s="33" t="s">
        <v>14</v>
      </c>
      <c r="B2455" s="33">
        <v>1185732</v>
      </c>
      <c r="C2455" s="34">
        <v>44218</v>
      </c>
      <c r="D2455" s="33" t="s">
        <v>33</v>
      </c>
      <c r="E2455" s="33" t="s">
        <v>92</v>
      </c>
      <c r="F2455" s="33" t="s">
        <v>93</v>
      </c>
      <c r="G2455" s="33" t="s">
        <v>22</v>
      </c>
      <c r="H2455" s="35">
        <v>0.4</v>
      </c>
      <c r="I2455" s="36">
        <v>3000</v>
      </c>
      <c r="J2455" s="37">
        <f t="shared" si="18"/>
        <v>1200</v>
      </c>
      <c r="K2455" s="37">
        <f t="shared" si="19"/>
        <v>480</v>
      </c>
      <c r="L2455" s="38">
        <v>0.4</v>
      </c>
      <c r="N2455" s="44"/>
      <c r="O2455" s="42"/>
      <c r="P2455" s="39"/>
      <c r="Q2455" s="41"/>
    </row>
    <row r="2456" spans="1:17" ht="15.75" customHeight="1">
      <c r="A2456" s="33" t="s">
        <v>14</v>
      </c>
      <c r="B2456" s="33">
        <v>1185732</v>
      </c>
      <c r="C2456" s="34">
        <v>44249</v>
      </c>
      <c r="D2456" s="33" t="s">
        <v>33</v>
      </c>
      <c r="E2456" s="33" t="s">
        <v>92</v>
      </c>
      <c r="F2456" s="33" t="s">
        <v>93</v>
      </c>
      <c r="G2456" s="33" t="s">
        <v>17</v>
      </c>
      <c r="H2456" s="35">
        <v>0.4</v>
      </c>
      <c r="I2456" s="36">
        <v>5500</v>
      </c>
      <c r="J2456" s="37">
        <f t="shared" si="18"/>
        <v>2200</v>
      </c>
      <c r="K2456" s="37">
        <f t="shared" si="19"/>
        <v>880</v>
      </c>
      <c r="L2456" s="38">
        <v>0.4</v>
      </c>
      <c r="N2456" s="44"/>
      <c r="O2456" s="42"/>
      <c r="P2456" s="39"/>
      <c r="Q2456" s="41"/>
    </row>
    <row r="2457" spans="1:17" ht="15.75" customHeight="1">
      <c r="A2457" s="33" t="s">
        <v>14</v>
      </c>
      <c r="B2457" s="33">
        <v>1185732</v>
      </c>
      <c r="C2457" s="34">
        <v>44249</v>
      </c>
      <c r="D2457" s="33" t="s">
        <v>33</v>
      </c>
      <c r="E2457" s="33" t="s">
        <v>92</v>
      </c>
      <c r="F2457" s="33" t="s">
        <v>93</v>
      </c>
      <c r="G2457" s="33" t="s">
        <v>18</v>
      </c>
      <c r="H2457" s="35">
        <v>0.4</v>
      </c>
      <c r="I2457" s="36">
        <v>2000</v>
      </c>
      <c r="J2457" s="37">
        <f t="shared" si="18"/>
        <v>800</v>
      </c>
      <c r="K2457" s="37">
        <f t="shared" si="19"/>
        <v>280</v>
      </c>
      <c r="L2457" s="38">
        <v>0.35</v>
      </c>
      <c r="N2457" s="44"/>
      <c r="O2457" s="42"/>
      <c r="P2457" s="39"/>
      <c r="Q2457" s="41"/>
    </row>
    <row r="2458" spans="1:17" ht="15.75" customHeight="1">
      <c r="A2458" s="33" t="s">
        <v>14</v>
      </c>
      <c r="B2458" s="33">
        <v>1185732</v>
      </c>
      <c r="C2458" s="34">
        <v>44249</v>
      </c>
      <c r="D2458" s="33" t="s">
        <v>33</v>
      </c>
      <c r="E2458" s="33" t="s">
        <v>92</v>
      </c>
      <c r="F2458" s="33" t="s">
        <v>93</v>
      </c>
      <c r="G2458" s="33" t="s">
        <v>19</v>
      </c>
      <c r="H2458" s="35">
        <v>0.30000000000000004</v>
      </c>
      <c r="I2458" s="36">
        <v>2500</v>
      </c>
      <c r="J2458" s="37">
        <f t="shared" si="18"/>
        <v>750.00000000000011</v>
      </c>
      <c r="K2458" s="37">
        <f t="shared" si="19"/>
        <v>300.00000000000006</v>
      </c>
      <c r="L2458" s="38">
        <v>0.4</v>
      </c>
      <c r="N2458" s="44"/>
      <c r="O2458" s="42"/>
      <c r="P2458" s="39"/>
      <c r="Q2458" s="41"/>
    </row>
    <row r="2459" spans="1:17" ht="15.75" customHeight="1">
      <c r="A2459" s="33" t="s">
        <v>14</v>
      </c>
      <c r="B2459" s="33">
        <v>1185732</v>
      </c>
      <c r="C2459" s="34">
        <v>44249</v>
      </c>
      <c r="D2459" s="33" t="s">
        <v>33</v>
      </c>
      <c r="E2459" s="33" t="s">
        <v>92</v>
      </c>
      <c r="F2459" s="33" t="s">
        <v>93</v>
      </c>
      <c r="G2459" s="33" t="s">
        <v>20</v>
      </c>
      <c r="H2459" s="35">
        <v>0.35000000000000003</v>
      </c>
      <c r="I2459" s="36">
        <v>1250</v>
      </c>
      <c r="J2459" s="37">
        <f t="shared" si="18"/>
        <v>437.50000000000006</v>
      </c>
      <c r="K2459" s="37">
        <f t="shared" si="19"/>
        <v>175.00000000000003</v>
      </c>
      <c r="L2459" s="38">
        <v>0.4</v>
      </c>
      <c r="N2459" s="44"/>
      <c r="O2459" s="42"/>
      <c r="P2459" s="39"/>
      <c r="Q2459" s="41"/>
    </row>
    <row r="2460" spans="1:17" ht="15.75" customHeight="1">
      <c r="A2460" s="33" t="s">
        <v>14</v>
      </c>
      <c r="B2460" s="33">
        <v>1185732</v>
      </c>
      <c r="C2460" s="34">
        <v>44249</v>
      </c>
      <c r="D2460" s="33" t="s">
        <v>33</v>
      </c>
      <c r="E2460" s="33" t="s">
        <v>92</v>
      </c>
      <c r="F2460" s="33" t="s">
        <v>93</v>
      </c>
      <c r="G2460" s="33" t="s">
        <v>21</v>
      </c>
      <c r="H2460" s="35">
        <v>0.49999999999999994</v>
      </c>
      <c r="I2460" s="36">
        <v>2000</v>
      </c>
      <c r="J2460" s="37">
        <f t="shared" si="18"/>
        <v>999.99999999999989</v>
      </c>
      <c r="K2460" s="37">
        <f t="shared" si="19"/>
        <v>349.99999999999994</v>
      </c>
      <c r="L2460" s="38">
        <v>0.35</v>
      </c>
      <c r="N2460" s="44"/>
      <c r="O2460" s="42"/>
      <c r="P2460" s="39"/>
      <c r="Q2460" s="41"/>
    </row>
    <row r="2461" spans="1:17" ht="15.75" customHeight="1">
      <c r="A2461" s="33" t="s">
        <v>14</v>
      </c>
      <c r="B2461" s="33">
        <v>1185732</v>
      </c>
      <c r="C2461" s="34">
        <v>44249</v>
      </c>
      <c r="D2461" s="33" t="s">
        <v>33</v>
      </c>
      <c r="E2461" s="33" t="s">
        <v>92</v>
      </c>
      <c r="F2461" s="33" t="s">
        <v>93</v>
      </c>
      <c r="G2461" s="33" t="s">
        <v>22</v>
      </c>
      <c r="H2461" s="35">
        <v>0.4</v>
      </c>
      <c r="I2461" s="36">
        <v>3000</v>
      </c>
      <c r="J2461" s="37">
        <f t="shared" si="18"/>
        <v>1200</v>
      </c>
      <c r="K2461" s="37">
        <f t="shared" si="19"/>
        <v>480</v>
      </c>
      <c r="L2461" s="38">
        <v>0.4</v>
      </c>
      <c r="N2461" s="44"/>
      <c r="O2461" s="42"/>
      <c r="P2461" s="39"/>
      <c r="Q2461" s="41"/>
    </row>
    <row r="2462" spans="1:17" ht="15.75" customHeight="1">
      <c r="A2462" s="33" t="s">
        <v>14</v>
      </c>
      <c r="B2462" s="33">
        <v>1185732</v>
      </c>
      <c r="C2462" s="34">
        <v>44276</v>
      </c>
      <c r="D2462" s="33" t="s">
        <v>33</v>
      </c>
      <c r="E2462" s="33" t="s">
        <v>92</v>
      </c>
      <c r="F2462" s="33" t="s">
        <v>93</v>
      </c>
      <c r="G2462" s="33" t="s">
        <v>17</v>
      </c>
      <c r="H2462" s="35">
        <v>0.45</v>
      </c>
      <c r="I2462" s="36">
        <v>5200</v>
      </c>
      <c r="J2462" s="37">
        <f t="shared" si="18"/>
        <v>2340</v>
      </c>
      <c r="K2462" s="37">
        <f t="shared" si="19"/>
        <v>936</v>
      </c>
      <c r="L2462" s="38">
        <v>0.4</v>
      </c>
      <c r="N2462" s="44"/>
      <c r="O2462" s="42"/>
      <c r="P2462" s="39"/>
      <c r="Q2462" s="41"/>
    </row>
    <row r="2463" spans="1:17" ht="15.75" customHeight="1">
      <c r="A2463" s="33" t="s">
        <v>14</v>
      </c>
      <c r="B2463" s="33">
        <v>1185732</v>
      </c>
      <c r="C2463" s="34">
        <v>44276</v>
      </c>
      <c r="D2463" s="33" t="s">
        <v>33</v>
      </c>
      <c r="E2463" s="33" t="s">
        <v>92</v>
      </c>
      <c r="F2463" s="33" t="s">
        <v>93</v>
      </c>
      <c r="G2463" s="33" t="s">
        <v>18</v>
      </c>
      <c r="H2463" s="35">
        <v>0.45</v>
      </c>
      <c r="I2463" s="36">
        <v>2250</v>
      </c>
      <c r="J2463" s="37">
        <f t="shared" si="18"/>
        <v>1012.5</v>
      </c>
      <c r="K2463" s="37">
        <f t="shared" si="19"/>
        <v>354.375</v>
      </c>
      <c r="L2463" s="38">
        <v>0.35</v>
      </c>
      <c r="N2463" s="44"/>
      <c r="O2463" s="42"/>
      <c r="P2463" s="39"/>
      <c r="Q2463" s="41"/>
    </row>
    <row r="2464" spans="1:17" ht="15.75" customHeight="1">
      <c r="A2464" s="33" t="s">
        <v>14</v>
      </c>
      <c r="B2464" s="33">
        <v>1185732</v>
      </c>
      <c r="C2464" s="34">
        <v>44276</v>
      </c>
      <c r="D2464" s="33" t="s">
        <v>33</v>
      </c>
      <c r="E2464" s="33" t="s">
        <v>92</v>
      </c>
      <c r="F2464" s="33" t="s">
        <v>93</v>
      </c>
      <c r="G2464" s="33" t="s">
        <v>19</v>
      </c>
      <c r="H2464" s="35">
        <v>0.35000000000000003</v>
      </c>
      <c r="I2464" s="36">
        <v>2500</v>
      </c>
      <c r="J2464" s="37">
        <f t="shared" si="18"/>
        <v>875.00000000000011</v>
      </c>
      <c r="K2464" s="37">
        <f t="shared" si="19"/>
        <v>350.00000000000006</v>
      </c>
      <c r="L2464" s="38">
        <v>0.4</v>
      </c>
      <c r="N2464" s="44"/>
      <c r="O2464" s="42"/>
      <c r="P2464" s="39"/>
      <c r="Q2464" s="41"/>
    </row>
    <row r="2465" spans="1:17" ht="15.75" customHeight="1">
      <c r="A2465" s="33" t="s">
        <v>14</v>
      </c>
      <c r="B2465" s="33">
        <v>1185732</v>
      </c>
      <c r="C2465" s="34">
        <v>44276</v>
      </c>
      <c r="D2465" s="33" t="s">
        <v>33</v>
      </c>
      <c r="E2465" s="33" t="s">
        <v>92</v>
      </c>
      <c r="F2465" s="33" t="s">
        <v>93</v>
      </c>
      <c r="G2465" s="33" t="s">
        <v>20</v>
      </c>
      <c r="H2465" s="35">
        <v>0.4</v>
      </c>
      <c r="I2465" s="36">
        <v>1000</v>
      </c>
      <c r="J2465" s="37">
        <f t="shared" si="18"/>
        <v>400</v>
      </c>
      <c r="K2465" s="37">
        <f t="shared" si="19"/>
        <v>160</v>
      </c>
      <c r="L2465" s="38">
        <v>0.4</v>
      </c>
      <c r="N2465" s="44"/>
      <c r="O2465" s="42"/>
      <c r="P2465" s="39"/>
      <c r="Q2465" s="41"/>
    </row>
    <row r="2466" spans="1:17" ht="15.75" customHeight="1">
      <c r="A2466" s="33" t="s">
        <v>14</v>
      </c>
      <c r="B2466" s="33">
        <v>1185732</v>
      </c>
      <c r="C2466" s="34">
        <v>44276</v>
      </c>
      <c r="D2466" s="33" t="s">
        <v>33</v>
      </c>
      <c r="E2466" s="33" t="s">
        <v>92</v>
      </c>
      <c r="F2466" s="33" t="s">
        <v>93</v>
      </c>
      <c r="G2466" s="33" t="s">
        <v>21</v>
      </c>
      <c r="H2466" s="35">
        <v>0.54999999999999993</v>
      </c>
      <c r="I2466" s="36">
        <v>1500</v>
      </c>
      <c r="J2466" s="37">
        <f t="shared" si="18"/>
        <v>824.99999999999989</v>
      </c>
      <c r="K2466" s="37">
        <f t="shared" si="19"/>
        <v>288.74999999999994</v>
      </c>
      <c r="L2466" s="38">
        <v>0.35</v>
      </c>
      <c r="N2466" s="44"/>
      <c r="O2466" s="42"/>
      <c r="P2466" s="39"/>
      <c r="Q2466" s="41"/>
    </row>
    <row r="2467" spans="1:17" ht="15.75" customHeight="1">
      <c r="A2467" s="33" t="s">
        <v>14</v>
      </c>
      <c r="B2467" s="33">
        <v>1185732</v>
      </c>
      <c r="C2467" s="34">
        <v>44276</v>
      </c>
      <c r="D2467" s="33" t="s">
        <v>33</v>
      </c>
      <c r="E2467" s="33" t="s">
        <v>92</v>
      </c>
      <c r="F2467" s="33" t="s">
        <v>93</v>
      </c>
      <c r="G2467" s="33" t="s">
        <v>22</v>
      </c>
      <c r="H2467" s="35">
        <v>0.45</v>
      </c>
      <c r="I2467" s="36">
        <v>2500</v>
      </c>
      <c r="J2467" s="37">
        <f t="shared" si="18"/>
        <v>1125</v>
      </c>
      <c r="K2467" s="37">
        <f t="shared" si="19"/>
        <v>450</v>
      </c>
      <c r="L2467" s="38">
        <v>0.4</v>
      </c>
      <c r="N2467" s="44"/>
      <c r="O2467" s="42"/>
      <c r="P2467" s="39"/>
      <c r="Q2467" s="41"/>
    </row>
    <row r="2468" spans="1:17" ht="15.75" customHeight="1">
      <c r="A2468" s="33" t="s">
        <v>14</v>
      </c>
      <c r="B2468" s="33">
        <v>1185732</v>
      </c>
      <c r="C2468" s="34">
        <v>44308</v>
      </c>
      <c r="D2468" s="33" t="s">
        <v>33</v>
      </c>
      <c r="E2468" s="33" t="s">
        <v>92</v>
      </c>
      <c r="F2468" s="33" t="s">
        <v>93</v>
      </c>
      <c r="G2468" s="33" t="s">
        <v>17</v>
      </c>
      <c r="H2468" s="35">
        <v>0.45</v>
      </c>
      <c r="I2468" s="36">
        <v>4750</v>
      </c>
      <c r="J2468" s="37">
        <f t="shared" si="18"/>
        <v>2137.5</v>
      </c>
      <c r="K2468" s="37">
        <f t="shared" si="19"/>
        <v>855</v>
      </c>
      <c r="L2468" s="38">
        <v>0.4</v>
      </c>
      <c r="N2468" s="44"/>
      <c r="O2468" s="42"/>
      <c r="P2468" s="39"/>
      <c r="Q2468" s="41"/>
    </row>
    <row r="2469" spans="1:17" ht="15.75" customHeight="1">
      <c r="A2469" s="33" t="s">
        <v>14</v>
      </c>
      <c r="B2469" s="33">
        <v>1185732</v>
      </c>
      <c r="C2469" s="34">
        <v>44308</v>
      </c>
      <c r="D2469" s="33" t="s">
        <v>33</v>
      </c>
      <c r="E2469" s="33" t="s">
        <v>92</v>
      </c>
      <c r="F2469" s="33" t="s">
        <v>93</v>
      </c>
      <c r="G2469" s="33" t="s">
        <v>18</v>
      </c>
      <c r="H2469" s="35">
        <v>0.45</v>
      </c>
      <c r="I2469" s="36">
        <v>1750</v>
      </c>
      <c r="J2469" s="37">
        <f t="shared" si="18"/>
        <v>787.5</v>
      </c>
      <c r="K2469" s="37">
        <f t="shared" si="19"/>
        <v>275.625</v>
      </c>
      <c r="L2469" s="38">
        <v>0.35</v>
      </c>
      <c r="N2469" s="44"/>
      <c r="O2469" s="42"/>
      <c r="P2469" s="39"/>
      <c r="Q2469" s="41"/>
    </row>
    <row r="2470" spans="1:17" ht="15.75" customHeight="1">
      <c r="A2470" s="33" t="s">
        <v>14</v>
      </c>
      <c r="B2470" s="33">
        <v>1185732</v>
      </c>
      <c r="C2470" s="34">
        <v>44308</v>
      </c>
      <c r="D2470" s="33" t="s">
        <v>33</v>
      </c>
      <c r="E2470" s="33" t="s">
        <v>92</v>
      </c>
      <c r="F2470" s="33" t="s">
        <v>93</v>
      </c>
      <c r="G2470" s="33" t="s">
        <v>19</v>
      </c>
      <c r="H2470" s="35">
        <v>0.4</v>
      </c>
      <c r="I2470" s="36">
        <v>1750</v>
      </c>
      <c r="J2470" s="37">
        <f t="shared" si="18"/>
        <v>700</v>
      </c>
      <c r="K2470" s="37">
        <f t="shared" si="19"/>
        <v>280</v>
      </c>
      <c r="L2470" s="38">
        <v>0.4</v>
      </c>
      <c r="N2470" s="44"/>
      <c r="O2470" s="42"/>
      <c r="P2470" s="39"/>
      <c r="Q2470" s="41"/>
    </row>
    <row r="2471" spans="1:17" ht="15.75" customHeight="1">
      <c r="A2471" s="33" t="s">
        <v>14</v>
      </c>
      <c r="B2471" s="33">
        <v>1185732</v>
      </c>
      <c r="C2471" s="34">
        <v>44308</v>
      </c>
      <c r="D2471" s="33" t="s">
        <v>33</v>
      </c>
      <c r="E2471" s="33" t="s">
        <v>92</v>
      </c>
      <c r="F2471" s="33" t="s">
        <v>93</v>
      </c>
      <c r="G2471" s="33" t="s">
        <v>20</v>
      </c>
      <c r="H2471" s="35">
        <v>0.45</v>
      </c>
      <c r="I2471" s="36">
        <v>1000</v>
      </c>
      <c r="J2471" s="37">
        <f t="shared" si="18"/>
        <v>450</v>
      </c>
      <c r="K2471" s="37">
        <f t="shared" si="19"/>
        <v>180</v>
      </c>
      <c r="L2471" s="38">
        <v>0.4</v>
      </c>
      <c r="N2471" s="44"/>
      <c r="O2471" s="42"/>
      <c r="P2471" s="39"/>
      <c r="Q2471" s="41"/>
    </row>
    <row r="2472" spans="1:17" ht="15.75" customHeight="1">
      <c r="A2472" s="33" t="s">
        <v>14</v>
      </c>
      <c r="B2472" s="33">
        <v>1185732</v>
      </c>
      <c r="C2472" s="34">
        <v>44308</v>
      </c>
      <c r="D2472" s="33" t="s">
        <v>33</v>
      </c>
      <c r="E2472" s="33" t="s">
        <v>92</v>
      </c>
      <c r="F2472" s="33" t="s">
        <v>93</v>
      </c>
      <c r="G2472" s="33" t="s">
        <v>21</v>
      </c>
      <c r="H2472" s="35">
        <v>0.5</v>
      </c>
      <c r="I2472" s="36">
        <v>1250</v>
      </c>
      <c r="J2472" s="37">
        <f t="shared" si="18"/>
        <v>625</v>
      </c>
      <c r="K2472" s="37">
        <f t="shared" si="19"/>
        <v>218.75</v>
      </c>
      <c r="L2472" s="38">
        <v>0.35</v>
      </c>
      <c r="N2472" s="44"/>
      <c r="O2472" s="42"/>
      <c r="P2472" s="39"/>
      <c r="Q2472" s="41"/>
    </row>
    <row r="2473" spans="1:17" ht="15.75" customHeight="1">
      <c r="A2473" s="33" t="s">
        <v>14</v>
      </c>
      <c r="B2473" s="33">
        <v>1185732</v>
      </c>
      <c r="C2473" s="34">
        <v>44308</v>
      </c>
      <c r="D2473" s="33" t="s">
        <v>33</v>
      </c>
      <c r="E2473" s="33" t="s">
        <v>92</v>
      </c>
      <c r="F2473" s="33" t="s">
        <v>93</v>
      </c>
      <c r="G2473" s="33" t="s">
        <v>22</v>
      </c>
      <c r="H2473" s="35">
        <v>0.4</v>
      </c>
      <c r="I2473" s="36">
        <v>2500</v>
      </c>
      <c r="J2473" s="37">
        <f t="shared" si="18"/>
        <v>1000</v>
      </c>
      <c r="K2473" s="37">
        <f t="shared" si="19"/>
        <v>400</v>
      </c>
      <c r="L2473" s="38">
        <v>0.4</v>
      </c>
      <c r="N2473" s="44"/>
      <c r="O2473" s="42"/>
      <c r="P2473" s="39"/>
      <c r="Q2473" s="41"/>
    </row>
    <row r="2474" spans="1:17" ht="15.75" customHeight="1">
      <c r="A2474" s="33" t="s">
        <v>14</v>
      </c>
      <c r="B2474" s="33">
        <v>1185732</v>
      </c>
      <c r="C2474" s="34">
        <v>44339</v>
      </c>
      <c r="D2474" s="33" t="s">
        <v>33</v>
      </c>
      <c r="E2474" s="33" t="s">
        <v>92</v>
      </c>
      <c r="F2474" s="33" t="s">
        <v>93</v>
      </c>
      <c r="G2474" s="33" t="s">
        <v>17</v>
      </c>
      <c r="H2474" s="35">
        <v>0.5</v>
      </c>
      <c r="I2474" s="36">
        <v>5200</v>
      </c>
      <c r="J2474" s="37">
        <f t="shared" si="18"/>
        <v>2600</v>
      </c>
      <c r="K2474" s="37">
        <f t="shared" si="19"/>
        <v>1040</v>
      </c>
      <c r="L2474" s="38">
        <v>0.4</v>
      </c>
      <c r="N2474" s="44"/>
      <c r="O2474" s="42"/>
      <c r="P2474" s="39"/>
      <c r="Q2474" s="41"/>
    </row>
    <row r="2475" spans="1:17" ht="15.75" customHeight="1">
      <c r="A2475" s="33" t="s">
        <v>14</v>
      </c>
      <c r="B2475" s="33">
        <v>1185732</v>
      </c>
      <c r="C2475" s="34">
        <v>44339</v>
      </c>
      <c r="D2475" s="33" t="s">
        <v>33</v>
      </c>
      <c r="E2475" s="33" t="s">
        <v>92</v>
      </c>
      <c r="F2475" s="33" t="s">
        <v>93</v>
      </c>
      <c r="G2475" s="33" t="s">
        <v>18</v>
      </c>
      <c r="H2475" s="35">
        <v>0.45000000000000007</v>
      </c>
      <c r="I2475" s="36">
        <v>2250</v>
      </c>
      <c r="J2475" s="37">
        <f t="shared" si="18"/>
        <v>1012.5000000000001</v>
      </c>
      <c r="K2475" s="37">
        <f t="shared" si="19"/>
        <v>354.375</v>
      </c>
      <c r="L2475" s="38">
        <v>0.35</v>
      </c>
      <c r="N2475" s="44"/>
      <c r="O2475" s="42"/>
      <c r="P2475" s="39"/>
      <c r="Q2475" s="41"/>
    </row>
    <row r="2476" spans="1:17" ht="15.75" customHeight="1">
      <c r="A2476" s="33" t="s">
        <v>14</v>
      </c>
      <c r="B2476" s="33">
        <v>1185732</v>
      </c>
      <c r="C2476" s="34">
        <v>44339</v>
      </c>
      <c r="D2476" s="33" t="s">
        <v>33</v>
      </c>
      <c r="E2476" s="33" t="s">
        <v>92</v>
      </c>
      <c r="F2476" s="33" t="s">
        <v>93</v>
      </c>
      <c r="G2476" s="33" t="s">
        <v>19</v>
      </c>
      <c r="H2476" s="35">
        <v>0.4</v>
      </c>
      <c r="I2476" s="36">
        <v>2000</v>
      </c>
      <c r="J2476" s="37">
        <f t="shared" si="18"/>
        <v>800</v>
      </c>
      <c r="K2476" s="37">
        <f t="shared" si="19"/>
        <v>320</v>
      </c>
      <c r="L2476" s="38">
        <v>0.4</v>
      </c>
      <c r="N2476" s="44"/>
      <c r="O2476" s="42"/>
      <c r="P2476" s="39"/>
      <c r="Q2476" s="41"/>
    </row>
    <row r="2477" spans="1:17" ht="15.75" customHeight="1">
      <c r="A2477" s="33" t="s">
        <v>14</v>
      </c>
      <c r="B2477" s="33">
        <v>1185732</v>
      </c>
      <c r="C2477" s="34">
        <v>44339</v>
      </c>
      <c r="D2477" s="33" t="s">
        <v>33</v>
      </c>
      <c r="E2477" s="33" t="s">
        <v>92</v>
      </c>
      <c r="F2477" s="33" t="s">
        <v>93</v>
      </c>
      <c r="G2477" s="33" t="s">
        <v>20</v>
      </c>
      <c r="H2477" s="35">
        <v>0.4</v>
      </c>
      <c r="I2477" s="36">
        <v>1250</v>
      </c>
      <c r="J2477" s="37">
        <f t="shared" si="18"/>
        <v>500</v>
      </c>
      <c r="K2477" s="37">
        <f t="shared" si="19"/>
        <v>200</v>
      </c>
      <c r="L2477" s="38">
        <v>0.4</v>
      </c>
      <c r="N2477" s="44"/>
      <c r="O2477" s="42"/>
      <c r="P2477" s="39"/>
      <c r="Q2477" s="41"/>
    </row>
    <row r="2478" spans="1:17" ht="15.75" customHeight="1">
      <c r="A2478" s="33" t="s">
        <v>14</v>
      </c>
      <c r="B2478" s="33">
        <v>1185732</v>
      </c>
      <c r="C2478" s="34">
        <v>44339</v>
      </c>
      <c r="D2478" s="33" t="s">
        <v>33</v>
      </c>
      <c r="E2478" s="33" t="s">
        <v>92</v>
      </c>
      <c r="F2478" s="33" t="s">
        <v>93</v>
      </c>
      <c r="G2478" s="33" t="s">
        <v>21</v>
      </c>
      <c r="H2478" s="35">
        <v>0.5</v>
      </c>
      <c r="I2478" s="36">
        <v>1500</v>
      </c>
      <c r="J2478" s="37">
        <f t="shared" si="18"/>
        <v>750</v>
      </c>
      <c r="K2478" s="37">
        <f t="shared" si="19"/>
        <v>262.5</v>
      </c>
      <c r="L2478" s="38">
        <v>0.35</v>
      </c>
      <c r="N2478" s="44"/>
      <c r="O2478" s="42"/>
      <c r="P2478" s="39"/>
      <c r="Q2478" s="41"/>
    </row>
    <row r="2479" spans="1:17" ht="15.75" customHeight="1">
      <c r="A2479" s="33" t="s">
        <v>14</v>
      </c>
      <c r="B2479" s="33">
        <v>1185732</v>
      </c>
      <c r="C2479" s="34">
        <v>44339</v>
      </c>
      <c r="D2479" s="33" t="s">
        <v>33</v>
      </c>
      <c r="E2479" s="33" t="s">
        <v>92</v>
      </c>
      <c r="F2479" s="33" t="s">
        <v>93</v>
      </c>
      <c r="G2479" s="33" t="s">
        <v>22</v>
      </c>
      <c r="H2479" s="35">
        <v>0.55000000000000004</v>
      </c>
      <c r="I2479" s="36">
        <v>2750</v>
      </c>
      <c r="J2479" s="37">
        <f t="shared" si="18"/>
        <v>1512.5000000000002</v>
      </c>
      <c r="K2479" s="37">
        <f t="shared" si="19"/>
        <v>605.00000000000011</v>
      </c>
      <c r="L2479" s="38">
        <v>0.4</v>
      </c>
      <c r="N2479" s="44"/>
      <c r="O2479" s="42"/>
      <c r="P2479" s="39"/>
      <c r="Q2479" s="41"/>
    </row>
    <row r="2480" spans="1:17" ht="15.75" customHeight="1">
      <c r="A2480" s="33" t="s">
        <v>14</v>
      </c>
      <c r="B2480" s="33">
        <v>1185732</v>
      </c>
      <c r="C2480" s="34">
        <v>44369</v>
      </c>
      <c r="D2480" s="33" t="s">
        <v>33</v>
      </c>
      <c r="E2480" s="33" t="s">
        <v>92</v>
      </c>
      <c r="F2480" s="33" t="s">
        <v>93</v>
      </c>
      <c r="G2480" s="33" t="s">
        <v>17</v>
      </c>
      <c r="H2480" s="35">
        <v>0.4</v>
      </c>
      <c r="I2480" s="36">
        <v>5250</v>
      </c>
      <c r="J2480" s="37">
        <f t="shared" si="18"/>
        <v>2100</v>
      </c>
      <c r="K2480" s="37">
        <f t="shared" si="19"/>
        <v>840</v>
      </c>
      <c r="L2480" s="38">
        <v>0.4</v>
      </c>
      <c r="N2480" s="44"/>
      <c r="O2480" s="42"/>
      <c r="P2480" s="39"/>
      <c r="Q2480" s="41"/>
    </row>
    <row r="2481" spans="1:17" ht="15.75" customHeight="1">
      <c r="A2481" s="33" t="s">
        <v>14</v>
      </c>
      <c r="B2481" s="33">
        <v>1185732</v>
      </c>
      <c r="C2481" s="34">
        <v>44369</v>
      </c>
      <c r="D2481" s="33" t="s">
        <v>33</v>
      </c>
      <c r="E2481" s="33" t="s">
        <v>92</v>
      </c>
      <c r="F2481" s="33" t="s">
        <v>93</v>
      </c>
      <c r="G2481" s="33" t="s">
        <v>18</v>
      </c>
      <c r="H2481" s="35">
        <v>0.35000000000000009</v>
      </c>
      <c r="I2481" s="36">
        <v>2750</v>
      </c>
      <c r="J2481" s="37">
        <f t="shared" si="18"/>
        <v>962.50000000000023</v>
      </c>
      <c r="K2481" s="37">
        <f t="shared" si="19"/>
        <v>336.87500000000006</v>
      </c>
      <c r="L2481" s="38">
        <v>0.35</v>
      </c>
      <c r="N2481" s="44"/>
      <c r="O2481" s="42"/>
      <c r="P2481" s="39"/>
      <c r="Q2481" s="41"/>
    </row>
    <row r="2482" spans="1:17" ht="15.75" customHeight="1">
      <c r="A2482" s="33" t="s">
        <v>14</v>
      </c>
      <c r="B2482" s="33">
        <v>1185732</v>
      </c>
      <c r="C2482" s="34">
        <v>44369</v>
      </c>
      <c r="D2482" s="33" t="s">
        <v>33</v>
      </c>
      <c r="E2482" s="33" t="s">
        <v>92</v>
      </c>
      <c r="F2482" s="33" t="s">
        <v>93</v>
      </c>
      <c r="G2482" s="33" t="s">
        <v>19</v>
      </c>
      <c r="H2482" s="35">
        <v>0.30000000000000004</v>
      </c>
      <c r="I2482" s="36">
        <v>2250</v>
      </c>
      <c r="J2482" s="37">
        <f t="shared" si="18"/>
        <v>675.00000000000011</v>
      </c>
      <c r="K2482" s="37">
        <f t="shared" si="19"/>
        <v>270.00000000000006</v>
      </c>
      <c r="L2482" s="38">
        <v>0.4</v>
      </c>
      <c r="N2482" s="44"/>
      <c r="O2482" s="42"/>
      <c r="P2482" s="39"/>
      <c r="Q2482" s="41"/>
    </row>
    <row r="2483" spans="1:17" ht="15.75" customHeight="1">
      <c r="A2483" s="33" t="s">
        <v>14</v>
      </c>
      <c r="B2483" s="33">
        <v>1185732</v>
      </c>
      <c r="C2483" s="34">
        <v>44369</v>
      </c>
      <c r="D2483" s="33" t="s">
        <v>33</v>
      </c>
      <c r="E2483" s="33" t="s">
        <v>92</v>
      </c>
      <c r="F2483" s="33" t="s">
        <v>93</v>
      </c>
      <c r="G2483" s="33" t="s">
        <v>20</v>
      </c>
      <c r="H2483" s="35">
        <v>0.30000000000000004</v>
      </c>
      <c r="I2483" s="36">
        <v>2000</v>
      </c>
      <c r="J2483" s="37">
        <f t="shared" si="18"/>
        <v>600.00000000000011</v>
      </c>
      <c r="K2483" s="37">
        <f t="shared" si="19"/>
        <v>240.00000000000006</v>
      </c>
      <c r="L2483" s="38">
        <v>0.4</v>
      </c>
      <c r="N2483" s="44"/>
      <c r="O2483" s="42"/>
      <c r="P2483" s="39"/>
      <c r="Q2483" s="41"/>
    </row>
    <row r="2484" spans="1:17" ht="15.75" customHeight="1">
      <c r="A2484" s="33" t="s">
        <v>14</v>
      </c>
      <c r="B2484" s="33">
        <v>1185732</v>
      </c>
      <c r="C2484" s="34">
        <v>44369</v>
      </c>
      <c r="D2484" s="33" t="s">
        <v>33</v>
      </c>
      <c r="E2484" s="33" t="s">
        <v>92</v>
      </c>
      <c r="F2484" s="33" t="s">
        <v>93</v>
      </c>
      <c r="G2484" s="33" t="s">
        <v>21</v>
      </c>
      <c r="H2484" s="35">
        <v>0.5</v>
      </c>
      <c r="I2484" s="36">
        <v>2000</v>
      </c>
      <c r="J2484" s="37">
        <f t="shared" si="18"/>
        <v>1000</v>
      </c>
      <c r="K2484" s="37">
        <f t="shared" si="19"/>
        <v>350</v>
      </c>
      <c r="L2484" s="38">
        <v>0.35</v>
      </c>
      <c r="N2484" s="44"/>
      <c r="O2484" s="42"/>
      <c r="P2484" s="39"/>
      <c r="Q2484" s="41"/>
    </row>
    <row r="2485" spans="1:17" ht="15.75" customHeight="1">
      <c r="A2485" s="33" t="s">
        <v>14</v>
      </c>
      <c r="B2485" s="33">
        <v>1185732</v>
      </c>
      <c r="C2485" s="34">
        <v>44369</v>
      </c>
      <c r="D2485" s="33" t="s">
        <v>33</v>
      </c>
      <c r="E2485" s="33" t="s">
        <v>92</v>
      </c>
      <c r="F2485" s="33" t="s">
        <v>93</v>
      </c>
      <c r="G2485" s="33" t="s">
        <v>22</v>
      </c>
      <c r="H2485" s="35">
        <v>0.55000000000000004</v>
      </c>
      <c r="I2485" s="36">
        <v>3750</v>
      </c>
      <c r="J2485" s="37">
        <f t="shared" si="18"/>
        <v>2062.5</v>
      </c>
      <c r="K2485" s="37">
        <f t="shared" si="19"/>
        <v>825</v>
      </c>
      <c r="L2485" s="38">
        <v>0.4</v>
      </c>
      <c r="N2485" s="44"/>
      <c r="O2485" s="42"/>
      <c r="P2485" s="39"/>
      <c r="Q2485" s="41"/>
    </row>
    <row r="2486" spans="1:17" ht="15.75" customHeight="1">
      <c r="A2486" s="33" t="s">
        <v>14</v>
      </c>
      <c r="B2486" s="33">
        <v>1185732</v>
      </c>
      <c r="C2486" s="34">
        <v>44398</v>
      </c>
      <c r="D2486" s="33" t="s">
        <v>33</v>
      </c>
      <c r="E2486" s="33" t="s">
        <v>92</v>
      </c>
      <c r="F2486" s="33" t="s">
        <v>93</v>
      </c>
      <c r="G2486" s="33" t="s">
        <v>17</v>
      </c>
      <c r="H2486" s="35">
        <v>0.5</v>
      </c>
      <c r="I2486" s="36">
        <v>6000</v>
      </c>
      <c r="J2486" s="37">
        <f t="shared" si="18"/>
        <v>3000</v>
      </c>
      <c r="K2486" s="37">
        <f t="shared" si="19"/>
        <v>1200</v>
      </c>
      <c r="L2486" s="38">
        <v>0.4</v>
      </c>
      <c r="N2486" s="44"/>
      <c r="O2486" s="42"/>
      <c r="P2486" s="39"/>
      <c r="Q2486" s="41"/>
    </row>
    <row r="2487" spans="1:17" ht="15.75" customHeight="1">
      <c r="A2487" s="33" t="s">
        <v>14</v>
      </c>
      <c r="B2487" s="33">
        <v>1185732</v>
      </c>
      <c r="C2487" s="34">
        <v>44398</v>
      </c>
      <c r="D2487" s="33" t="s">
        <v>33</v>
      </c>
      <c r="E2487" s="33" t="s">
        <v>92</v>
      </c>
      <c r="F2487" s="33" t="s">
        <v>93</v>
      </c>
      <c r="G2487" s="33" t="s">
        <v>18</v>
      </c>
      <c r="H2487" s="35">
        <v>0.45000000000000007</v>
      </c>
      <c r="I2487" s="36">
        <v>3500</v>
      </c>
      <c r="J2487" s="37">
        <f t="shared" si="18"/>
        <v>1575.0000000000002</v>
      </c>
      <c r="K2487" s="37">
        <f t="shared" si="19"/>
        <v>551.25</v>
      </c>
      <c r="L2487" s="38">
        <v>0.35</v>
      </c>
      <c r="N2487" s="44"/>
      <c r="O2487" s="42"/>
      <c r="P2487" s="39"/>
      <c r="Q2487" s="41"/>
    </row>
    <row r="2488" spans="1:17" ht="15.75" customHeight="1">
      <c r="A2488" s="33" t="s">
        <v>14</v>
      </c>
      <c r="B2488" s="33">
        <v>1185732</v>
      </c>
      <c r="C2488" s="34">
        <v>44398</v>
      </c>
      <c r="D2488" s="33" t="s">
        <v>33</v>
      </c>
      <c r="E2488" s="33" t="s">
        <v>92</v>
      </c>
      <c r="F2488" s="33" t="s">
        <v>93</v>
      </c>
      <c r="G2488" s="33" t="s">
        <v>19</v>
      </c>
      <c r="H2488" s="35">
        <v>0.4</v>
      </c>
      <c r="I2488" s="36">
        <v>2750</v>
      </c>
      <c r="J2488" s="37">
        <f t="shared" si="18"/>
        <v>1100</v>
      </c>
      <c r="K2488" s="37">
        <f t="shared" si="19"/>
        <v>440</v>
      </c>
      <c r="L2488" s="38">
        <v>0.4</v>
      </c>
      <c r="N2488" s="44"/>
      <c r="O2488" s="42"/>
      <c r="P2488" s="39"/>
      <c r="Q2488" s="41"/>
    </row>
    <row r="2489" spans="1:17" ht="15.75" customHeight="1">
      <c r="A2489" s="33" t="s">
        <v>14</v>
      </c>
      <c r="B2489" s="33">
        <v>1185732</v>
      </c>
      <c r="C2489" s="34">
        <v>44398</v>
      </c>
      <c r="D2489" s="33" t="s">
        <v>33</v>
      </c>
      <c r="E2489" s="33" t="s">
        <v>92</v>
      </c>
      <c r="F2489" s="33" t="s">
        <v>93</v>
      </c>
      <c r="G2489" s="33" t="s">
        <v>20</v>
      </c>
      <c r="H2489" s="35">
        <v>0.4</v>
      </c>
      <c r="I2489" s="36">
        <v>2250</v>
      </c>
      <c r="J2489" s="37">
        <f t="shared" si="18"/>
        <v>900</v>
      </c>
      <c r="K2489" s="37">
        <f t="shared" si="19"/>
        <v>360</v>
      </c>
      <c r="L2489" s="38">
        <v>0.4</v>
      </c>
      <c r="N2489" s="44"/>
      <c r="O2489" s="42"/>
      <c r="P2489" s="39"/>
      <c r="Q2489" s="41"/>
    </row>
    <row r="2490" spans="1:17" ht="15.75" customHeight="1">
      <c r="A2490" s="33" t="s">
        <v>14</v>
      </c>
      <c r="B2490" s="33">
        <v>1185732</v>
      </c>
      <c r="C2490" s="34">
        <v>44398</v>
      </c>
      <c r="D2490" s="33" t="s">
        <v>33</v>
      </c>
      <c r="E2490" s="33" t="s">
        <v>92</v>
      </c>
      <c r="F2490" s="33" t="s">
        <v>93</v>
      </c>
      <c r="G2490" s="33" t="s">
        <v>21</v>
      </c>
      <c r="H2490" s="35">
        <v>0.5</v>
      </c>
      <c r="I2490" s="36">
        <v>2500</v>
      </c>
      <c r="J2490" s="37">
        <f t="shared" si="18"/>
        <v>1250</v>
      </c>
      <c r="K2490" s="37">
        <f t="shared" si="19"/>
        <v>437.5</v>
      </c>
      <c r="L2490" s="38">
        <v>0.35</v>
      </c>
      <c r="N2490" s="44"/>
      <c r="O2490" s="42"/>
      <c r="P2490" s="39"/>
      <c r="Q2490" s="41"/>
    </row>
    <row r="2491" spans="1:17" ht="15.75" customHeight="1">
      <c r="A2491" s="33" t="s">
        <v>14</v>
      </c>
      <c r="B2491" s="33">
        <v>1185732</v>
      </c>
      <c r="C2491" s="34">
        <v>44398</v>
      </c>
      <c r="D2491" s="33" t="s">
        <v>33</v>
      </c>
      <c r="E2491" s="33" t="s">
        <v>92</v>
      </c>
      <c r="F2491" s="33" t="s">
        <v>93</v>
      </c>
      <c r="G2491" s="33" t="s">
        <v>22</v>
      </c>
      <c r="H2491" s="35">
        <v>0.55000000000000004</v>
      </c>
      <c r="I2491" s="36">
        <v>4250</v>
      </c>
      <c r="J2491" s="37">
        <f t="shared" si="18"/>
        <v>2337.5</v>
      </c>
      <c r="K2491" s="37">
        <f t="shared" si="19"/>
        <v>935</v>
      </c>
      <c r="L2491" s="38">
        <v>0.4</v>
      </c>
      <c r="N2491" s="44"/>
      <c r="O2491" s="42"/>
      <c r="P2491" s="39"/>
      <c r="Q2491" s="41"/>
    </row>
    <row r="2492" spans="1:17" ht="15.75" customHeight="1">
      <c r="A2492" s="33" t="s">
        <v>14</v>
      </c>
      <c r="B2492" s="33">
        <v>1185732</v>
      </c>
      <c r="C2492" s="34">
        <v>44430</v>
      </c>
      <c r="D2492" s="33" t="s">
        <v>33</v>
      </c>
      <c r="E2492" s="33" t="s">
        <v>92</v>
      </c>
      <c r="F2492" s="33" t="s">
        <v>93</v>
      </c>
      <c r="G2492" s="33" t="s">
        <v>17</v>
      </c>
      <c r="H2492" s="35">
        <v>0.5</v>
      </c>
      <c r="I2492" s="36">
        <v>5750</v>
      </c>
      <c r="J2492" s="37">
        <f t="shared" si="18"/>
        <v>2875</v>
      </c>
      <c r="K2492" s="37">
        <f t="shared" si="19"/>
        <v>1150</v>
      </c>
      <c r="L2492" s="38">
        <v>0.4</v>
      </c>
      <c r="N2492" s="44"/>
      <c r="O2492" s="42"/>
      <c r="P2492" s="39"/>
      <c r="Q2492" s="41"/>
    </row>
    <row r="2493" spans="1:17" ht="15.75" customHeight="1">
      <c r="A2493" s="33" t="s">
        <v>14</v>
      </c>
      <c r="B2493" s="33">
        <v>1185732</v>
      </c>
      <c r="C2493" s="34">
        <v>44430</v>
      </c>
      <c r="D2493" s="33" t="s">
        <v>33</v>
      </c>
      <c r="E2493" s="33" t="s">
        <v>92</v>
      </c>
      <c r="F2493" s="33" t="s">
        <v>93</v>
      </c>
      <c r="G2493" s="33" t="s">
        <v>18</v>
      </c>
      <c r="H2493" s="35">
        <v>0.45000000000000007</v>
      </c>
      <c r="I2493" s="36">
        <v>3500</v>
      </c>
      <c r="J2493" s="37">
        <f t="shared" si="18"/>
        <v>1575.0000000000002</v>
      </c>
      <c r="K2493" s="37">
        <f t="shared" si="19"/>
        <v>551.25</v>
      </c>
      <c r="L2493" s="38">
        <v>0.35</v>
      </c>
      <c r="N2493" s="44"/>
      <c r="O2493" s="42"/>
      <c r="P2493" s="39"/>
      <c r="Q2493" s="41"/>
    </row>
    <row r="2494" spans="1:17" ht="15.75" customHeight="1">
      <c r="A2494" s="33" t="s">
        <v>14</v>
      </c>
      <c r="B2494" s="33">
        <v>1185732</v>
      </c>
      <c r="C2494" s="34">
        <v>44430</v>
      </c>
      <c r="D2494" s="33" t="s">
        <v>33</v>
      </c>
      <c r="E2494" s="33" t="s">
        <v>92</v>
      </c>
      <c r="F2494" s="33" t="s">
        <v>93</v>
      </c>
      <c r="G2494" s="33" t="s">
        <v>19</v>
      </c>
      <c r="H2494" s="35">
        <v>0.4</v>
      </c>
      <c r="I2494" s="36">
        <v>2750</v>
      </c>
      <c r="J2494" s="37">
        <f t="shared" si="18"/>
        <v>1100</v>
      </c>
      <c r="K2494" s="37">
        <f t="shared" si="19"/>
        <v>440</v>
      </c>
      <c r="L2494" s="38">
        <v>0.4</v>
      </c>
      <c r="N2494" s="44"/>
      <c r="O2494" s="42"/>
      <c r="P2494" s="39"/>
      <c r="Q2494" s="41"/>
    </row>
    <row r="2495" spans="1:17" ht="15.75" customHeight="1">
      <c r="A2495" s="33" t="s">
        <v>14</v>
      </c>
      <c r="B2495" s="33">
        <v>1185732</v>
      </c>
      <c r="C2495" s="34">
        <v>44430</v>
      </c>
      <c r="D2495" s="33" t="s">
        <v>33</v>
      </c>
      <c r="E2495" s="33" t="s">
        <v>92</v>
      </c>
      <c r="F2495" s="33" t="s">
        <v>93</v>
      </c>
      <c r="G2495" s="33" t="s">
        <v>20</v>
      </c>
      <c r="H2495" s="35">
        <v>0.4</v>
      </c>
      <c r="I2495" s="36">
        <v>2500</v>
      </c>
      <c r="J2495" s="37">
        <f t="shared" si="18"/>
        <v>1000</v>
      </c>
      <c r="K2495" s="37">
        <f t="shared" si="19"/>
        <v>400</v>
      </c>
      <c r="L2495" s="38">
        <v>0.4</v>
      </c>
      <c r="N2495" s="44"/>
      <c r="O2495" s="42"/>
      <c r="P2495" s="39"/>
      <c r="Q2495" s="41"/>
    </row>
    <row r="2496" spans="1:17" ht="15.75" customHeight="1">
      <c r="A2496" s="33" t="s">
        <v>14</v>
      </c>
      <c r="B2496" s="33">
        <v>1185732</v>
      </c>
      <c r="C2496" s="34">
        <v>44430</v>
      </c>
      <c r="D2496" s="33" t="s">
        <v>33</v>
      </c>
      <c r="E2496" s="33" t="s">
        <v>92</v>
      </c>
      <c r="F2496" s="33" t="s">
        <v>93</v>
      </c>
      <c r="G2496" s="33" t="s">
        <v>21</v>
      </c>
      <c r="H2496" s="35">
        <v>0.5</v>
      </c>
      <c r="I2496" s="36">
        <v>2250</v>
      </c>
      <c r="J2496" s="37">
        <f t="shared" si="18"/>
        <v>1125</v>
      </c>
      <c r="K2496" s="37">
        <f t="shared" si="19"/>
        <v>393.75</v>
      </c>
      <c r="L2496" s="38">
        <v>0.35</v>
      </c>
      <c r="N2496" s="44"/>
      <c r="O2496" s="42"/>
      <c r="P2496" s="39"/>
      <c r="Q2496" s="41"/>
    </row>
    <row r="2497" spans="1:17" ht="15.75" customHeight="1">
      <c r="A2497" s="33" t="s">
        <v>14</v>
      </c>
      <c r="B2497" s="33">
        <v>1185732</v>
      </c>
      <c r="C2497" s="34">
        <v>44430</v>
      </c>
      <c r="D2497" s="33" t="s">
        <v>33</v>
      </c>
      <c r="E2497" s="33" t="s">
        <v>92</v>
      </c>
      <c r="F2497" s="33" t="s">
        <v>93</v>
      </c>
      <c r="G2497" s="33" t="s">
        <v>22</v>
      </c>
      <c r="H2497" s="35">
        <v>0.55000000000000004</v>
      </c>
      <c r="I2497" s="36">
        <v>4000</v>
      </c>
      <c r="J2497" s="37">
        <f t="shared" si="18"/>
        <v>2200</v>
      </c>
      <c r="K2497" s="37">
        <f t="shared" si="19"/>
        <v>880</v>
      </c>
      <c r="L2497" s="38">
        <v>0.4</v>
      </c>
      <c r="N2497" s="44"/>
      <c r="O2497" s="42"/>
      <c r="P2497" s="39"/>
      <c r="Q2497" s="41"/>
    </row>
    <row r="2498" spans="1:17" ht="15.75" customHeight="1">
      <c r="A2498" s="33" t="s">
        <v>14</v>
      </c>
      <c r="B2498" s="33">
        <v>1185732</v>
      </c>
      <c r="C2498" s="34">
        <v>44462</v>
      </c>
      <c r="D2498" s="33" t="s">
        <v>33</v>
      </c>
      <c r="E2498" s="33" t="s">
        <v>92</v>
      </c>
      <c r="F2498" s="33" t="s">
        <v>93</v>
      </c>
      <c r="G2498" s="33" t="s">
        <v>17</v>
      </c>
      <c r="H2498" s="35">
        <v>0.5</v>
      </c>
      <c r="I2498" s="36">
        <v>5250</v>
      </c>
      <c r="J2498" s="37">
        <f t="shared" si="18"/>
        <v>2625</v>
      </c>
      <c r="K2498" s="37">
        <f t="shared" si="19"/>
        <v>1050</v>
      </c>
      <c r="L2498" s="38">
        <v>0.4</v>
      </c>
      <c r="N2498" s="44"/>
      <c r="O2498" s="42"/>
      <c r="P2498" s="39"/>
      <c r="Q2498" s="41"/>
    </row>
    <row r="2499" spans="1:17" ht="15.75" customHeight="1">
      <c r="A2499" s="33" t="s">
        <v>14</v>
      </c>
      <c r="B2499" s="33">
        <v>1185732</v>
      </c>
      <c r="C2499" s="34">
        <v>44462</v>
      </c>
      <c r="D2499" s="33" t="s">
        <v>33</v>
      </c>
      <c r="E2499" s="33" t="s">
        <v>92</v>
      </c>
      <c r="F2499" s="33" t="s">
        <v>93</v>
      </c>
      <c r="G2499" s="33" t="s">
        <v>18</v>
      </c>
      <c r="H2499" s="35">
        <v>0.45000000000000007</v>
      </c>
      <c r="I2499" s="36">
        <v>3250</v>
      </c>
      <c r="J2499" s="37">
        <f t="shared" si="18"/>
        <v>1462.5000000000002</v>
      </c>
      <c r="K2499" s="37">
        <f t="shared" si="19"/>
        <v>511.87500000000006</v>
      </c>
      <c r="L2499" s="38">
        <v>0.35</v>
      </c>
      <c r="N2499" s="44"/>
      <c r="O2499" s="42"/>
      <c r="P2499" s="39"/>
      <c r="Q2499" s="41"/>
    </row>
    <row r="2500" spans="1:17" ht="15.75" customHeight="1">
      <c r="A2500" s="33" t="s">
        <v>14</v>
      </c>
      <c r="B2500" s="33">
        <v>1185732</v>
      </c>
      <c r="C2500" s="34">
        <v>44462</v>
      </c>
      <c r="D2500" s="33" t="s">
        <v>33</v>
      </c>
      <c r="E2500" s="33" t="s">
        <v>92</v>
      </c>
      <c r="F2500" s="33" t="s">
        <v>93</v>
      </c>
      <c r="G2500" s="33" t="s">
        <v>19</v>
      </c>
      <c r="H2500" s="35">
        <v>0.35000000000000003</v>
      </c>
      <c r="I2500" s="36">
        <v>2250</v>
      </c>
      <c r="J2500" s="37">
        <f t="shared" si="18"/>
        <v>787.50000000000011</v>
      </c>
      <c r="K2500" s="37">
        <f t="shared" si="19"/>
        <v>315.00000000000006</v>
      </c>
      <c r="L2500" s="38">
        <v>0.4</v>
      </c>
      <c r="N2500" s="44"/>
      <c r="O2500" s="42"/>
      <c r="P2500" s="39"/>
      <c r="Q2500" s="41"/>
    </row>
    <row r="2501" spans="1:17" ht="15.75" customHeight="1">
      <c r="A2501" s="33" t="s">
        <v>14</v>
      </c>
      <c r="B2501" s="33">
        <v>1185732</v>
      </c>
      <c r="C2501" s="34">
        <v>44462</v>
      </c>
      <c r="D2501" s="33" t="s">
        <v>33</v>
      </c>
      <c r="E2501" s="33" t="s">
        <v>92</v>
      </c>
      <c r="F2501" s="33" t="s">
        <v>93</v>
      </c>
      <c r="G2501" s="33" t="s">
        <v>20</v>
      </c>
      <c r="H2501" s="35">
        <v>0.35000000000000003</v>
      </c>
      <c r="I2501" s="36">
        <v>2000</v>
      </c>
      <c r="J2501" s="37">
        <f t="shared" si="18"/>
        <v>700.00000000000011</v>
      </c>
      <c r="K2501" s="37">
        <f t="shared" si="19"/>
        <v>280.00000000000006</v>
      </c>
      <c r="L2501" s="38">
        <v>0.4</v>
      </c>
      <c r="N2501" s="44"/>
      <c r="O2501" s="42"/>
      <c r="P2501" s="39"/>
      <c r="Q2501" s="41"/>
    </row>
    <row r="2502" spans="1:17" ht="15.75" customHeight="1">
      <c r="A2502" s="33" t="s">
        <v>14</v>
      </c>
      <c r="B2502" s="33">
        <v>1185732</v>
      </c>
      <c r="C2502" s="34">
        <v>44462</v>
      </c>
      <c r="D2502" s="33" t="s">
        <v>33</v>
      </c>
      <c r="E2502" s="33" t="s">
        <v>92</v>
      </c>
      <c r="F2502" s="33" t="s">
        <v>93</v>
      </c>
      <c r="G2502" s="33" t="s">
        <v>21</v>
      </c>
      <c r="H2502" s="35">
        <v>0.45</v>
      </c>
      <c r="I2502" s="36">
        <v>2000</v>
      </c>
      <c r="J2502" s="37">
        <f t="shared" si="18"/>
        <v>900</v>
      </c>
      <c r="K2502" s="37">
        <f t="shared" si="19"/>
        <v>315</v>
      </c>
      <c r="L2502" s="38">
        <v>0.35</v>
      </c>
      <c r="N2502" s="44"/>
      <c r="O2502" s="42"/>
      <c r="P2502" s="39"/>
      <c r="Q2502" s="41"/>
    </row>
    <row r="2503" spans="1:17" ht="15.75" customHeight="1">
      <c r="A2503" s="33" t="s">
        <v>14</v>
      </c>
      <c r="B2503" s="33">
        <v>1185732</v>
      </c>
      <c r="C2503" s="34">
        <v>44462</v>
      </c>
      <c r="D2503" s="33" t="s">
        <v>33</v>
      </c>
      <c r="E2503" s="33" t="s">
        <v>92</v>
      </c>
      <c r="F2503" s="33" t="s">
        <v>93</v>
      </c>
      <c r="G2503" s="33" t="s">
        <v>22</v>
      </c>
      <c r="H2503" s="35">
        <v>0.5</v>
      </c>
      <c r="I2503" s="36">
        <v>2750</v>
      </c>
      <c r="J2503" s="37">
        <f t="shared" si="18"/>
        <v>1375</v>
      </c>
      <c r="K2503" s="37">
        <f t="shared" si="19"/>
        <v>550</v>
      </c>
      <c r="L2503" s="38">
        <v>0.4</v>
      </c>
      <c r="N2503" s="44"/>
      <c r="O2503" s="42"/>
      <c r="P2503" s="39"/>
      <c r="Q2503" s="41"/>
    </row>
    <row r="2504" spans="1:17" ht="15.75" customHeight="1">
      <c r="A2504" s="33" t="s">
        <v>14</v>
      </c>
      <c r="B2504" s="33">
        <v>1185732</v>
      </c>
      <c r="C2504" s="34">
        <v>44491</v>
      </c>
      <c r="D2504" s="33" t="s">
        <v>33</v>
      </c>
      <c r="E2504" s="33" t="s">
        <v>92</v>
      </c>
      <c r="F2504" s="33" t="s">
        <v>93</v>
      </c>
      <c r="G2504" s="33" t="s">
        <v>17</v>
      </c>
      <c r="H2504" s="35">
        <v>0.54999999999999993</v>
      </c>
      <c r="I2504" s="36">
        <v>4500</v>
      </c>
      <c r="J2504" s="37">
        <f t="shared" si="18"/>
        <v>2474.9999999999995</v>
      </c>
      <c r="K2504" s="37">
        <f t="shared" si="19"/>
        <v>989.99999999999989</v>
      </c>
      <c r="L2504" s="38">
        <v>0.4</v>
      </c>
      <c r="N2504" s="44"/>
      <c r="O2504" s="42"/>
      <c r="P2504" s="39"/>
      <c r="Q2504" s="41"/>
    </row>
    <row r="2505" spans="1:17" ht="15.75" customHeight="1">
      <c r="A2505" s="33" t="s">
        <v>14</v>
      </c>
      <c r="B2505" s="33">
        <v>1185732</v>
      </c>
      <c r="C2505" s="34">
        <v>44491</v>
      </c>
      <c r="D2505" s="33" t="s">
        <v>33</v>
      </c>
      <c r="E2505" s="33" t="s">
        <v>92</v>
      </c>
      <c r="F2505" s="33" t="s">
        <v>93</v>
      </c>
      <c r="G2505" s="33" t="s">
        <v>18</v>
      </c>
      <c r="H2505" s="35">
        <v>0.45</v>
      </c>
      <c r="I2505" s="36">
        <v>2750</v>
      </c>
      <c r="J2505" s="37">
        <f t="shared" si="18"/>
        <v>1237.5</v>
      </c>
      <c r="K2505" s="37">
        <f t="shared" si="19"/>
        <v>433.125</v>
      </c>
      <c r="L2505" s="38">
        <v>0.35</v>
      </c>
      <c r="N2505" s="44"/>
      <c r="O2505" s="42"/>
      <c r="P2505" s="39"/>
      <c r="Q2505" s="41"/>
    </row>
    <row r="2506" spans="1:17" ht="15.75" customHeight="1">
      <c r="A2506" s="33" t="s">
        <v>14</v>
      </c>
      <c r="B2506" s="33">
        <v>1185732</v>
      </c>
      <c r="C2506" s="34">
        <v>44491</v>
      </c>
      <c r="D2506" s="33" t="s">
        <v>33</v>
      </c>
      <c r="E2506" s="33" t="s">
        <v>92</v>
      </c>
      <c r="F2506" s="33" t="s">
        <v>93</v>
      </c>
      <c r="G2506" s="33" t="s">
        <v>19</v>
      </c>
      <c r="H2506" s="35">
        <v>0.45</v>
      </c>
      <c r="I2506" s="36">
        <v>1750</v>
      </c>
      <c r="J2506" s="37">
        <f t="shared" si="18"/>
        <v>787.5</v>
      </c>
      <c r="K2506" s="37">
        <f t="shared" si="19"/>
        <v>315</v>
      </c>
      <c r="L2506" s="38">
        <v>0.4</v>
      </c>
      <c r="N2506" s="44"/>
      <c r="O2506" s="42"/>
      <c r="P2506" s="39"/>
      <c r="Q2506" s="41"/>
    </row>
    <row r="2507" spans="1:17" ht="15.75" customHeight="1">
      <c r="A2507" s="33" t="s">
        <v>14</v>
      </c>
      <c r="B2507" s="33">
        <v>1185732</v>
      </c>
      <c r="C2507" s="34">
        <v>44491</v>
      </c>
      <c r="D2507" s="33" t="s">
        <v>33</v>
      </c>
      <c r="E2507" s="33" t="s">
        <v>92</v>
      </c>
      <c r="F2507" s="33" t="s">
        <v>93</v>
      </c>
      <c r="G2507" s="33" t="s">
        <v>20</v>
      </c>
      <c r="H2507" s="35">
        <v>0.45</v>
      </c>
      <c r="I2507" s="36">
        <v>1500</v>
      </c>
      <c r="J2507" s="37">
        <f t="shared" si="18"/>
        <v>675</v>
      </c>
      <c r="K2507" s="37">
        <f t="shared" si="19"/>
        <v>270</v>
      </c>
      <c r="L2507" s="38">
        <v>0.4</v>
      </c>
      <c r="N2507" s="44"/>
      <c r="O2507" s="42"/>
      <c r="P2507" s="39"/>
      <c r="Q2507" s="41"/>
    </row>
    <row r="2508" spans="1:17" ht="15.75" customHeight="1">
      <c r="A2508" s="33" t="s">
        <v>14</v>
      </c>
      <c r="B2508" s="33">
        <v>1185732</v>
      </c>
      <c r="C2508" s="34">
        <v>44491</v>
      </c>
      <c r="D2508" s="33" t="s">
        <v>33</v>
      </c>
      <c r="E2508" s="33" t="s">
        <v>92</v>
      </c>
      <c r="F2508" s="33" t="s">
        <v>93</v>
      </c>
      <c r="G2508" s="33" t="s">
        <v>21</v>
      </c>
      <c r="H2508" s="35">
        <v>0.54999999999999993</v>
      </c>
      <c r="I2508" s="36">
        <v>1500</v>
      </c>
      <c r="J2508" s="37">
        <f t="shared" si="18"/>
        <v>824.99999999999989</v>
      </c>
      <c r="K2508" s="37">
        <f t="shared" si="19"/>
        <v>288.74999999999994</v>
      </c>
      <c r="L2508" s="38">
        <v>0.35</v>
      </c>
      <c r="N2508" s="44"/>
      <c r="O2508" s="42"/>
      <c r="P2508" s="39"/>
      <c r="Q2508" s="41"/>
    </row>
    <row r="2509" spans="1:17" ht="15.75" customHeight="1">
      <c r="A2509" s="33" t="s">
        <v>14</v>
      </c>
      <c r="B2509" s="33">
        <v>1185732</v>
      </c>
      <c r="C2509" s="34">
        <v>44491</v>
      </c>
      <c r="D2509" s="33" t="s">
        <v>33</v>
      </c>
      <c r="E2509" s="33" t="s">
        <v>92</v>
      </c>
      <c r="F2509" s="33" t="s">
        <v>93</v>
      </c>
      <c r="G2509" s="33" t="s">
        <v>22</v>
      </c>
      <c r="H2509" s="35">
        <v>0.54999999999999993</v>
      </c>
      <c r="I2509" s="36">
        <v>2750</v>
      </c>
      <c r="J2509" s="37">
        <f t="shared" si="18"/>
        <v>1512.4999999999998</v>
      </c>
      <c r="K2509" s="37">
        <f t="shared" si="19"/>
        <v>604.99999999999989</v>
      </c>
      <c r="L2509" s="38">
        <v>0.4</v>
      </c>
      <c r="N2509" s="44"/>
      <c r="O2509" s="42"/>
      <c r="P2509" s="39"/>
      <c r="Q2509" s="41"/>
    </row>
    <row r="2510" spans="1:17" ht="15.75" customHeight="1">
      <c r="A2510" s="33" t="s">
        <v>14</v>
      </c>
      <c r="B2510" s="33">
        <v>1185732</v>
      </c>
      <c r="C2510" s="34">
        <v>44522</v>
      </c>
      <c r="D2510" s="33" t="s">
        <v>33</v>
      </c>
      <c r="E2510" s="33" t="s">
        <v>92</v>
      </c>
      <c r="F2510" s="33" t="s">
        <v>93</v>
      </c>
      <c r="G2510" s="33" t="s">
        <v>17</v>
      </c>
      <c r="H2510" s="35">
        <v>0.5</v>
      </c>
      <c r="I2510" s="36">
        <v>4250</v>
      </c>
      <c r="J2510" s="37">
        <f t="shared" si="18"/>
        <v>2125</v>
      </c>
      <c r="K2510" s="37">
        <f t="shared" si="19"/>
        <v>850</v>
      </c>
      <c r="L2510" s="38">
        <v>0.4</v>
      </c>
      <c r="N2510" s="44"/>
      <c r="O2510" s="42"/>
      <c r="P2510" s="39"/>
      <c r="Q2510" s="41"/>
    </row>
    <row r="2511" spans="1:17" ht="15.75" customHeight="1">
      <c r="A2511" s="33" t="s">
        <v>14</v>
      </c>
      <c r="B2511" s="33">
        <v>1185732</v>
      </c>
      <c r="C2511" s="34">
        <v>44522</v>
      </c>
      <c r="D2511" s="33" t="s">
        <v>33</v>
      </c>
      <c r="E2511" s="33" t="s">
        <v>92</v>
      </c>
      <c r="F2511" s="33" t="s">
        <v>93</v>
      </c>
      <c r="G2511" s="33" t="s">
        <v>18</v>
      </c>
      <c r="H2511" s="35">
        <v>0.4</v>
      </c>
      <c r="I2511" s="36">
        <v>2750</v>
      </c>
      <c r="J2511" s="37">
        <f t="shared" si="18"/>
        <v>1100</v>
      </c>
      <c r="K2511" s="37">
        <f t="shared" si="19"/>
        <v>385</v>
      </c>
      <c r="L2511" s="38">
        <v>0.35</v>
      </c>
      <c r="N2511" s="44"/>
      <c r="O2511" s="42"/>
      <c r="P2511" s="39"/>
      <c r="Q2511" s="41"/>
    </row>
    <row r="2512" spans="1:17" ht="15.75" customHeight="1">
      <c r="A2512" s="33" t="s">
        <v>14</v>
      </c>
      <c r="B2512" s="33">
        <v>1185732</v>
      </c>
      <c r="C2512" s="34">
        <v>44522</v>
      </c>
      <c r="D2512" s="33" t="s">
        <v>33</v>
      </c>
      <c r="E2512" s="33" t="s">
        <v>92</v>
      </c>
      <c r="F2512" s="33" t="s">
        <v>93</v>
      </c>
      <c r="G2512" s="33" t="s">
        <v>19</v>
      </c>
      <c r="H2512" s="35">
        <v>0.45</v>
      </c>
      <c r="I2512" s="36">
        <v>2200</v>
      </c>
      <c r="J2512" s="37">
        <f t="shared" si="18"/>
        <v>990</v>
      </c>
      <c r="K2512" s="37">
        <f t="shared" si="19"/>
        <v>396</v>
      </c>
      <c r="L2512" s="38">
        <v>0.4</v>
      </c>
      <c r="N2512" s="44"/>
      <c r="O2512" s="42"/>
      <c r="P2512" s="39"/>
      <c r="Q2512" s="41"/>
    </row>
    <row r="2513" spans="1:17" ht="15.75" customHeight="1">
      <c r="A2513" s="33" t="s">
        <v>14</v>
      </c>
      <c r="B2513" s="33">
        <v>1185732</v>
      </c>
      <c r="C2513" s="34">
        <v>44522</v>
      </c>
      <c r="D2513" s="33" t="s">
        <v>33</v>
      </c>
      <c r="E2513" s="33" t="s">
        <v>92</v>
      </c>
      <c r="F2513" s="33" t="s">
        <v>93</v>
      </c>
      <c r="G2513" s="33" t="s">
        <v>20</v>
      </c>
      <c r="H2513" s="35">
        <v>0.55000000000000004</v>
      </c>
      <c r="I2513" s="36">
        <v>2000</v>
      </c>
      <c r="J2513" s="37">
        <f t="shared" si="18"/>
        <v>1100</v>
      </c>
      <c r="K2513" s="37">
        <f t="shared" si="19"/>
        <v>440</v>
      </c>
      <c r="L2513" s="38">
        <v>0.4</v>
      </c>
      <c r="N2513" s="44"/>
      <c r="O2513" s="42"/>
      <c r="P2513" s="39"/>
      <c r="Q2513" s="41"/>
    </row>
    <row r="2514" spans="1:17" ht="15.75" customHeight="1">
      <c r="A2514" s="33" t="s">
        <v>14</v>
      </c>
      <c r="B2514" s="33">
        <v>1185732</v>
      </c>
      <c r="C2514" s="34">
        <v>44522</v>
      </c>
      <c r="D2514" s="33" t="s">
        <v>33</v>
      </c>
      <c r="E2514" s="33" t="s">
        <v>92</v>
      </c>
      <c r="F2514" s="33" t="s">
        <v>93</v>
      </c>
      <c r="G2514" s="33" t="s">
        <v>21</v>
      </c>
      <c r="H2514" s="35">
        <v>0.65</v>
      </c>
      <c r="I2514" s="36">
        <v>1750</v>
      </c>
      <c r="J2514" s="37">
        <f t="shared" si="18"/>
        <v>1137.5</v>
      </c>
      <c r="K2514" s="37">
        <f t="shared" si="19"/>
        <v>398.125</v>
      </c>
      <c r="L2514" s="38">
        <v>0.35</v>
      </c>
      <c r="N2514" s="44"/>
      <c r="O2514" s="42"/>
      <c r="P2514" s="39"/>
      <c r="Q2514" s="41"/>
    </row>
    <row r="2515" spans="1:17" ht="15.75" customHeight="1">
      <c r="A2515" s="33" t="s">
        <v>14</v>
      </c>
      <c r="B2515" s="33">
        <v>1185732</v>
      </c>
      <c r="C2515" s="34">
        <v>44522</v>
      </c>
      <c r="D2515" s="33" t="s">
        <v>33</v>
      </c>
      <c r="E2515" s="33" t="s">
        <v>92</v>
      </c>
      <c r="F2515" s="33" t="s">
        <v>93</v>
      </c>
      <c r="G2515" s="33" t="s">
        <v>22</v>
      </c>
      <c r="H2515" s="35">
        <v>0.7</v>
      </c>
      <c r="I2515" s="36">
        <v>2750</v>
      </c>
      <c r="J2515" s="37">
        <f t="shared" si="18"/>
        <v>1924.9999999999998</v>
      </c>
      <c r="K2515" s="37">
        <f t="shared" si="19"/>
        <v>770</v>
      </c>
      <c r="L2515" s="38">
        <v>0.4</v>
      </c>
      <c r="N2515" s="44"/>
      <c r="O2515" s="42"/>
      <c r="P2515" s="39"/>
      <c r="Q2515" s="41"/>
    </row>
    <row r="2516" spans="1:17" ht="15.75" customHeight="1">
      <c r="A2516" s="33" t="s">
        <v>14</v>
      </c>
      <c r="B2516" s="33">
        <v>1185732</v>
      </c>
      <c r="C2516" s="34">
        <v>44551</v>
      </c>
      <c r="D2516" s="33" t="s">
        <v>33</v>
      </c>
      <c r="E2516" s="33" t="s">
        <v>92</v>
      </c>
      <c r="F2516" s="33" t="s">
        <v>93</v>
      </c>
      <c r="G2516" s="33" t="s">
        <v>17</v>
      </c>
      <c r="H2516" s="35">
        <v>0.65</v>
      </c>
      <c r="I2516" s="36">
        <v>5250</v>
      </c>
      <c r="J2516" s="37">
        <f t="shared" si="18"/>
        <v>3412.5</v>
      </c>
      <c r="K2516" s="37">
        <f t="shared" si="19"/>
        <v>1365</v>
      </c>
      <c r="L2516" s="38">
        <v>0.4</v>
      </c>
      <c r="N2516" s="44"/>
      <c r="O2516" s="42"/>
      <c r="P2516" s="39"/>
      <c r="Q2516" s="41"/>
    </row>
    <row r="2517" spans="1:17" ht="15.75" customHeight="1">
      <c r="A2517" s="33" t="s">
        <v>14</v>
      </c>
      <c r="B2517" s="33">
        <v>1185732</v>
      </c>
      <c r="C2517" s="34">
        <v>44551</v>
      </c>
      <c r="D2517" s="33" t="s">
        <v>33</v>
      </c>
      <c r="E2517" s="33" t="s">
        <v>92</v>
      </c>
      <c r="F2517" s="33" t="s">
        <v>93</v>
      </c>
      <c r="G2517" s="33" t="s">
        <v>18</v>
      </c>
      <c r="H2517" s="35">
        <v>0.55000000000000004</v>
      </c>
      <c r="I2517" s="36">
        <v>3250</v>
      </c>
      <c r="J2517" s="37">
        <f t="shared" si="18"/>
        <v>1787.5000000000002</v>
      </c>
      <c r="K2517" s="37">
        <f t="shared" si="19"/>
        <v>625.625</v>
      </c>
      <c r="L2517" s="38">
        <v>0.35</v>
      </c>
      <c r="N2517" s="44"/>
      <c r="O2517" s="42"/>
      <c r="P2517" s="39"/>
      <c r="Q2517" s="41"/>
    </row>
    <row r="2518" spans="1:17" ht="15.75" customHeight="1">
      <c r="A2518" s="33" t="s">
        <v>14</v>
      </c>
      <c r="B2518" s="33">
        <v>1185732</v>
      </c>
      <c r="C2518" s="34">
        <v>44551</v>
      </c>
      <c r="D2518" s="33" t="s">
        <v>33</v>
      </c>
      <c r="E2518" s="33" t="s">
        <v>92</v>
      </c>
      <c r="F2518" s="33" t="s">
        <v>93</v>
      </c>
      <c r="G2518" s="33" t="s">
        <v>19</v>
      </c>
      <c r="H2518" s="35">
        <v>0.55000000000000004</v>
      </c>
      <c r="I2518" s="36">
        <v>2750</v>
      </c>
      <c r="J2518" s="37">
        <f t="shared" si="18"/>
        <v>1512.5000000000002</v>
      </c>
      <c r="K2518" s="37">
        <f t="shared" si="19"/>
        <v>605.00000000000011</v>
      </c>
      <c r="L2518" s="38">
        <v>0.4</v>
      </c>
      <c r="N2518" s="44"/>
      <c r="O2518" s="42"/>
      <c r="P2518" s="39"/>
      <c r="Q2518" s="41"/>
    </row>
    <row r="2519" spans="1:17" ht="15.75" customHeight="1">
      <c r="A2519" s="33" t="s">
        <v>14</v>
      </c>
      <c r="B2519" s="33">
        <v>1185732</v>
      </c>
      <c r="C2519" s="34">
        <v>44551</v>
      </c>
      <c r="D2519" s="33" t="s">
        <v>33</v>
      </c>
      <c r="E2519" s="33" t="s">
        <v>92</v>
      </c>
      <c r="F2519" s="33" t="s">
        <v>93</v>
      </c>
      <c r="G2519" s="33" t="s">
        <v>20</v>
      </c>
      <c r="H2519" s="35">
        <v>0.5</v>
      </c>
      <c r="I2519" s="36">
        <v>2250</v>
      </c>
      <c r="J2519" s="37">
        <f t="shared" si="18"/>
        <v>1125</v>
      </c>
      <c r="K2519" s="37">
        <f t="shared" si="19"/>
        <v>450</v>
      </c>
      <c r="L2519" s="38">
        <v>0.4</v>
      </c>
      <c r="N2519" s="44"/>
      <c r="O2519" s="42"/>
      <c r="P2519" s="39"/>
      <c r="Q2519" s="41"/>
    </row>
    <row r="2520" spans="1:17" ht="15.75" customHeight="1">
      <c r="A2520" s="33" t="s">
        <v>14</v>
      </c>
      <c r="B2520" s="33">
        <v>1185732</v>
      </c>
      <c r="C2520" s="34">
        <v>44551</v>
      </c>
      <c r="D2520" s="33" t="s">
        <v>33</v>
      </c>
      <c r="E2520" s="33" t="s">
        <v>92</v>
      </c>
      <c r="F2520" s="33" t="s">
        <v>93</v>
      </c>
      <c r="G2520" s="33" t="s">
        <v>21</v>
      </c>
      <c r="H2520" s="35">
        <v>0.6</v>
      </c>
      <c r="I2520" s="36">
        <v>2250</v>
      </c>
      <c r="J2520" s="37">
        <f t="shared" si="18"/>
        <v>1350</v>
      </c>
      <c r="K2520" s="37">
        <f t="shared" si="19"/>
        <v>472.49999999999994</v>
      </c>
      <c r="L2520" s="38">
        <v>0.35</v>
      </c>
      <c r="N2520" s="44"/>
      <c r="O2520" s="42"/>
      <c r="P2520" s="39"/>
      <c r="Q2520" s="41"/>
    </row>
    <row r="2521" spans="1:17" ht="15.75" customHeight="1">
      <c r="A2521" s="33" t="s">
        <v>14</v>
      </c>
      <c r="B2521" s="33">
        <v>1185732</v>
      </c>
      <c r="C2521" s="34">
        <v>44551</v>
      </c>
      <c r="D2521" s="33" t="s">
        <v>33</v>
      </c>
      <c r="E2521" s="33" t="s">
        <v>92</v>
      </c>
      <c r="F2521" s="33" t="s">
        <v>93</v>
      </c>
      <c r="G2521" s="33" t="s">
        <v>22</v>
      </c>
      <c r="H2521" s="35">
        <v>0.64999999999999991</v>
      </c>
      <c r="I2521" s="36">
        <v>3250</v>
      </c>
      <c r="J2521" s="37">
        <f t="shared" si="18"/>
        <v>2112.4999999999995</v>
      </c>
      <c r="K2521" s="37">
        <f t="shared" si="19"/>
        <v>844.99999999999989</v>
      </c>
      <c r="L2521" s="38">
        <v>0.4</v>
      </c>
      <c r="N2521" s="44"/>
      <c r="O2521" s="42"/>
      <c r="P2521" s="39"/>
      <c r="Q2521" s="41"/>
    </row>
    <row r="2522" spans="1:17" ht="15.75" customHeight="1">
      <c r="A2522" s="33" t="s">
        <v>14</v>
      </c>
      <c r="B2522" s="33">
        <v>1185732</v>
      </c>
      <c r="C2522" s="34">
        <v>44216</v>
      </c>
      <c r="D2522" s="33" t="s">
        <v>46</v>
      </c>
      <c r="E2522" s="33" t="s">
        <v>94</v>
      </c>
      <c r="F2522" s="33" t="s">
        <v>95</v>
      </c>
      <c r="G2522" s="33" t="s">
        <v>17</v>
      </c>
      <c r="H2522" s="35">
        <v>0.30000000000000004</v>
      </c>
      <c r="I2522" s="36">
        <v>7250</v>
      </c>
      <c r="J2522" s="37">
        <f t="shared" si="18"/>
        <v>2175.0000000000005</v>
      </c>
      <c r="K2522" s="37">
        <f t="shared" si="19"/>
        <v>870.00000000000023</v>
      </c>
      <c r="L2522" s="38">
        <v>0.4</v>
      </c>
      <c r="N2522" s="44"/>
      <c r="O2522" s="42"/>
      <c r="P2522" s="39"/>
      <c r="Q2522" s="41"/>
    </row>
    <row r="2523" spans="1:17" ht="15.75" customHeight="1">
      <c r="A2523" s="33" t="s">
        <v>14</v>
      </c>
      <c r="B2523" s="33">
        <v>1185732</v>
      </c>
      <c r="C2523" s="34">
        <v>44216</v>
      </c>
      <c r="D2523" s="33" t="s">
        <v>46</v>
      </c>
      <c r="E2523" s="33" t="s">
        <v>94</v>
      </c>
      <c r="F2523" s="33" t="s">
        <v>95</v>
      </c>
      <c r="G2523" s="33" t="s">
        <v>18</v>
      </c>
      <c r="H2523" s="35">
        <v>0.30000000000000004</v>
      </c>
      <c r="I2523" s="36">
        <v>5250</v>
      </c>
      <c r="J2523" s="37">
        <f t="shared" si="18"/>
        <v>1575.0000000000002</v>
      </c>
      <c r="K2523" s="37">
        <f t="shared" si="19"/>
        <v>551.25</v>
      </c>
      <c r="L2523" s="38">
        <v>0.35</v>
      </c>
      <c r="N2523" s="44"/>
      <c r="O2523" s="42"/>
      <c r="P2523" s="39"/>
      <c r="Q2523" s="41"/>
    </row>
    <row r="2524" spans="1:17" ht="15.75" customHeight="1">
      <c r="A2524" s="33" t="s">
        <v>14</v>
      </c>
      <c r="B2524" s="33">
        <v>1185732</v>
      </c>
      <c r="C2524" s="34">
        <v>44216</v>
      </c>
      <c r="D2524" s="33" t="s">
        <v>46</v>
      </c>
      <c r="E2524" s="33" t="s">
        <v>94</v>
      </c>
      <c r="F2524" s="33" t="s">
        <v>95</v>
      </c>
      <c r="G2524" s="33" t="s">
        <v>19</v>
      </c>
      <c r="H2524" s="35">
        <v>0.20000000000000007</v>
      </c>
      <c r="I2524" s="36">
        <v>5250</v>
      </c>
      <c r="J2524" s="37">
        <f t="shared" si="18"/>
        <v>1050.0000000000005</v>
      </c>
      <c r="K2524" s="37">
        <f t="shared" si="19"/>
        <v>420.00000000000023</v>
      </c>
      <c r="L2524" s="38">
        <v>0.4</v>
      </c>
      <c r="N2524" s="44"/>
      <c r="O2524" s="42"/>
      <c r="P2524" s="39"/>
      <c r="Q2524" s="41"/>
    </row>
    <row r="2525" spans="1:17" ht="15.75" customHeight="1">
      <c r="A2525" s="33" t="s">
        <v>14</v>
      </c>
      <c r="B2525" s="33">
        <v>1185732</v>
      </c>
      <c r="C2525" s="34">
        <v>44216</v>
      </c>
      <c r="D2525" s="33" t="s">
        <v>46</v>
      </c>
      <c r="E2525" s="33" t="s">
        <v>94</v>
      </c>
      <c r="F2525" s="33" t="s">
        <v>95</v>
      </c>
      <c r="G2525" s="33" t="s">
        <v>20</v>
      </c>
      <c r="H2525" s="35">
        <v>0.25</v>
      </c>
      <c r="I2525" s="36">
        <v>3750</v>
      </c>
      <c r="J2525" s="37">
        <f t="shared" si="18"/>
        <v>937.5</v>
      </c>
      <c r="K2525" s="37">
        <f t="shared" si="19"/>
        <v>375</v>
      </c>
      <c r="L2525" s="38">
        <v>0.4</v>
      </c>
      <c r="N2525" s="44"/>
      <c r="O2525" s="42"/>
      <c r="P2525" s="39"/>
      <c r="Q2525" s="41"/>
    </row>
    <row r="2526" spans="1:17" ht="15.75" customHeight="1">
      <c r="A2526" s="33" t="s">
        <v>14</v>
      </c>
      <c r="B2526" s="33">
        <v>1185732</v>
      </c>
      <c r="C2526" s="34">
        <v>44216</v>
      </c>
      <c r="D2526" s="33" t="s">
        <v>46</v>
      </c>
      <c r="E2526" s="33" t="s">
        <v>94</v>
      </c>
      <c r="F2526" s="33" t="s">
        <v>95</v>
      </c>
      <c r="G2526" s="33" t="s">
        <v>21</v>
      </c>
      <c r="H2526" s="35">
        <v>0.4</v>
      </c>
      <c r="I2526" s="36">
        <v>4250</v>
      </c>
      <c r="J2526" s="37">
        <f t="shared" si="18"/>
        <v>1700</v>
      </c>
      <c r="K2526" s="37">
        <f t="shared" si="19"/>
        <v>595</v>
      </c>
      <c r="L2526" s="38">
        <v>0.35</v>
      </c>
      <c r="N2526" s="44"/>
      <c r="O2526" s="42"/>
      <c r="P2526" s="39"/>
      <c r="Q2526" s="41"/>
    </row>
    <row r="2527" spans="1:17" ht="15.75" customHeight="1">
      <c r="A2527" s="33" t="s">
        <v>14</v>
      </c>
      <c r="B2527" s="33">
        <v>1185732</v>
      </c>
      <c r="C2527" s="34">
        <v>44216</v>
      </c>
      <c r="D2527" s="33" t="s">
        <v>46</v>
      </c>
      <c r="E2527" s="33" t="s">
        <v>94</v>
      </c>
      <c r="F2527" s="33" t="s">
        <v>95</v>
      </c>
      <c r="G2527" s="33" t="s">
        <v>22</v>
      </c>
      <c r="H2527" s="35">
        <v>0.30000000000000004</v>
      </c>
      <c r="I2527" s="36">
        <v>5250</v>
      </c>
      <c r="J2527" s="37">
        <f t="shared" si="18"/>
        <v>1575.0000000000002</v>
      </c>
      <c r="K2527" s="37">
        <f t="shared" si="19"/>
        <v>787.50000000000011</v>
      </c>
      <c r="L2527" s="38">
        <v>0.5</v>
      </c>
      <c r="N2527" s="44"/>
      <c r="O2527" s="42"/>
      <c r="P2527" s="39"/>
      <c r="Q2527" s="41"/>
    </row>
    <row r="2528" spans="1:17" ht="15.75" customHeight="1">
      <c r="A2528" s="33" t="s">
        <v>14</v>
      </c>
      <c r="B2528" s="33">
        <v>1185732</v>
      </c>
      <c r="C2528" s="34">
        <v>44245</v>
      </c>
      <c r="D2528" s="33" t="s">
        <v>46</v>
      </c>
      <c r="E2528" s="33" t="s">
        <v>94</v>
      </c>
      <c r="F2528" s="33" t="s">
        <v>95</v>
      </c>
      <c r="G2528" s="33" t="s">
        <v>17</v>
      </c>
      <c r="H2528" s="35">
        <v>0.30000000000000004</v>
      </c>
      <c r="I2528" s="36">
        <v>7750</v>
      </c>
      <c r="J2528" s="37">
        <f t="shared" si="18"/>
        <v>2325.0000000000005</v>
      </c>
      <c r="K2528" s="37">
        <f t="shared" si="19"/>
        <v>930.00000000000023</v>
      </c>
      <c r="L2528" s="38">
        <v>0.4</v>
      </c>
      <c r="N2528" s="44"/>
      <c r="O2528" s="42"/>
      <c r="P2528" s="39"/>
      <c r="Q2528" s="41"/>
    </row>
    <row r="2529" spans="1:17" ht="15.75" customHeight="1">
      <c r="A2529" s="33" t="s">
        <v>14</v>
      </c>
      <c r="B2529" s="33">
        <v>1185732</v>
      </c>
      <c r="C2529" s="34">
        <v>44245</v>
      </c>
      <c r="D2529" s="33" t="s">
        <v>46</v>
      </c>
      <c r="E2529" s="33" t="s">
        <v>94</v>
      </c>
      <c r="F2529" s="33" t="s">
        <v>95</v>
      </c>
      <c r="G2529" s="33" t="s">
        <v>18</v>
      </c>
      <c r="H2529" s="35">
        <v>0.30000000000000004</v>
      </c>
      <c r="I2529" s="36">
        <v>4250</v>
      </c>
      <c r="J2529" s="37">
        <f t="shared" si="18"/>
        <v>1275.0000000000002</v>
      </c>
      <c r="K2529" s="37">
        <f t="shared" si="19"/>
        <v>446.25000000000006</v>
      </c>
      <c r="L2529" s="38">
        <v>0.35</v>
      </c>
      <c r="N2529" s="44"/>
      <c r="O2529" s="42"/>
      <c r="P2529" s="39"/>
      <c r="Q2529" s="41"/>
    </row>
    <row r="2530" spans="1:17" ht="15.75" customHeight="1">
      <c r="A2530" s="33" t="s">
        <v>14</v>
      </c>
      <c r="B2530" s="33">
        <v>1185732</v>
      </c>
      <c r="C2530" s="34">
        <v>44245</v>
      </c>
      <c r="D2530" s="33" t="s">
        <v>46</v>
      </c>
      <c r="E2530" s="33" t="s">
        <v>94</v>
      </c>
      <c r="F2530" s="33" t="s">
        <v>95</v>
      </c>
      <c r="G2530" s="33" t="s">
        <v>19</v>
      </c>
      <c r="H2530" s="35">
        <v>0.20000000000000007</v>
      </c>
      <c r="I2530" s="36">
        <v>4750</v>
      </c>
      <c r="J2530" s="37">
        <f t="shared" si="18"/>
        <v>950.00000000000034</v>
      </c>
      <c r="K2530" s="37">
        <f t="shared" si="19"/>
        <v>380.00000000000017</v>
      </c>
      <c r="L2530" s="38">
        <v>0.4</v>
      </c>
      <c r="N2530" s="44"/>
      <c r="O2530" s="42"/>
      <c r="P2530" s="39"/>
      <c r="Q2530" s="41"/>
    </row>
    <row r="2531" spans="1:17" ht="15.75" customHeight="1">
      <c r="A2531" s="33" t="s">
        <v>14</v>
      </c>
      <c r="B2531" s="33">
        <v>1185732</v>
      </c>
      <c r="C2531" s="34">
        <v>44245</v>
      </c>
      <c r="D2531" s="33" t="s">
        <v>46</v>
      </c>
      <c r="E2531" s="33" t="s">
        <v>94</v>
      </c>
      <c r="F2531" s="33" t="s">
        <v>95</v>
      </c>
      <c r="G2531" s="33" t="s">
        <v>20</v>
      </c>
      <c r="H2531" s="35">
        <v>0.25</v>
      </c>
      <c r="I2531" s="36">
        <v>3250</v>
      </c>
      <c r="J2531" s="37">
        <f t="shared" si="18"/>
        <v>812.5</v>
      </c>
      <c r="K2531" s="37">
        <f t="shared" si="19"/>
        <v>325</v>
      </c>
      <c r="L2531" s="38">
        <v>0.4</v>
      </c>
      <c r="N2531" s="44"/>
      <c r="O2531" s="42"/>
      <c r="P2531" s="39"/>
      <c r="Q2531" s="41"/>
    </row>
    <row r="2532" spans="1:17" ht="15.75" customHeight="1">
      <c r="A2532" s="33" t="s">
        <v>14</v>
      </c>
      <c r="B2532" s="33">
        <v>1185732</v>
      </c>
      <c r="C2532" s="34">
        <v>44245</v>
      </c>
      <c r="D2532" s="33" t="s">
        <v>46</v>
      </c>
      <c r="E2532" s="33" t="s">
        <v>94</v>
      </c>
      <c r="F2532" s="33" t="s">
        <v>95</v>
      </c>
      <c r="G2532" s="33" t="s">
        <v>21</v>
      </c>
      <c r="H2532" s="35">
        <v>0.4</v>
      </c>
      <c r="I2532" s="36">
        <v>4000</v>
      </c>
      <c r="J2532" s="37">
        <f t="shared" si="18"/>
        <v>1600</v>
      </c>
      <c r="K2532" s="37">
        <f t="shared" si="19"/>
        <v>560</v>
      </c>
      <c r="L2532" s="38">
        <v>0.35</v>
      </c>
      <c r="N2532" s="44"/>
      <c r="O2532" s="42"/>
      <c r="P2532" s="39"/>
      <c r="Q2532" s="41"/>
    </row>
    <row r="2533" spans="1:17" ht="15.75" customHeight="1">
      <c r="A2533" s="33" t="s">
        <v>14</v>
      </c>
      <c r="B2533" s="33">
        <v>1185732</v>
      </c>
      <c r="C2533" s="34">
        <v>44245</v>
      </c>
      <c r="D2533" s="33" t="s">
        <v>46</v>
      </c>
      <c r="E2533" s="33" t="s">
        <v>94</v>
      </c>
      <c r="F2533" s="33" t="s">
        <v>95</v>
      </c>
      <c r="G2533" s="33" t="s">
        <v>22</v>
      </c>
      <c r="H2533" s="35">
        <v>0.25</v>
      </c>
      <c r="I2533" s="36">
        <v>5000</v>
      </c>
      <c r="J2533" s="37">
        <f t="shared" si="18"/>
        <v>1250</v>
      </c>
      <c r="K2533" s="37">
        <f t="shared" si="19"/>
        <v>625</v>
      </c>
      <c r="L2533" s="38">
        <v>0.5</v>
      </c>
      <c r="N2533" s="44"/>
      <c r="O2533" s="42"/>
      <c r="P2533" s="39"/>
      <c r="Q2533" s="41"/>
    </row>
    <row r="2534" spans="1:17" ht="15.75" customHeight="1">
      <c r="A2534" s="33" t="s">
        <v>14</v>
      </c>
      <c r="B2534" s="33">
        <v>1185732</v>
      </c>
      <c r="C2534" s="34">
        <v>44271</v>
      </c>
      <c r="D2534" s="33" t="s">
        <v>46</v>
      </c>
      <c r="E2534" s="33" t="s">
        <v>94</v>
      </c>
      <c r="F2534" s="33" t="s">
        <v>95</v>
      </c>
      <c r="G2534" s="33" t="s">
        <v>17</v>
      </c>
      <c r="H2534" s="35">
        <v>0.25</v>
      </c>
      <c r="I2534" s="36">
        <v>7200</v>
      </c>
      <c r="J2534" s="37">
        <f t="shared" si="18"/>
        <v>1800</v>
      </c>
      <c r="K2534" s="37">
        <f t="shared" si="19"/>
        <v>720</v>
      </c>
      <c r="L2534" s="38">
        <v>0.4</v>
      </c>
      <c r="N2534" s="44"/>
      <c r="O2534" s="42"/>
      <c r="P2534" s="39"/>
      <c r="Q2534" s="41"/>
    </row>
    <row r="2535" spans="1:17" ht="15.75" customHeight="1">
      <c r="A2535" s="33" t="s">
        <v>14</v>
      </c>
      <c r="B2535" s="33">
        <v>1185732</v>
      </c>
      <c r="C2535" s="34">
        <v>44271</v>
      </c>
      <c r="D2535" s="33" t="s">
        <v>46</v>
      </c>
      <c r="E2535" s="33" t="s">
        <v>94</v>
      </c>
      <c r="F2535" s="33" t="s">
        <v>95</v>
      </c>
      <c r="G2535" s="33" t="s">
        <v>18</v>
      </c>
      <c r="H2535" s="35">
        <v>0.25</v>
      </c>
      <c r="I2535" s="36">
        <v>4000</v>
      </c>
      <c r="J2535" s="37">
        <f t="shared" si="18"/>
        <v>1000</v>
      </c>
      <c r="K2535" s="37">
        <f t="shared" si="19"/>
        <v>350</v>
      </c>
      <c r="L2535" s="38">
        <v>0.35</v>
      </c>
      <c r="N2535" s="44"/>
      <c r="O2535" s="42"/>
      <c r="P2535" s="39"/>
      <c r="Q2535" s="41"/>
    </row>
    <row r="2536" spans="1:17" ht="15.75" customHeight="1">
      <c r="A2536" s="33" t="s">
        <v>14</v>
      </c>
      <c r="B2536" s="33">
        <v>1185732</v>
      </c>
      <c r="C2536" s="34">
        <v>44271</v>
      </c>
      <c r="D2536" s="33" t="s">
        <v>46</v>
      </c>
      <c r="E2536" s="33" t="s">
        <v>94</v>
      </c>
      <c r="F2536" s="33" t="s">
        <v>95</v>
      </c>
      <c r="G2536" s="33" t="s">
        <v>19</v>
      </c>
      <c r="H2536" s="35">
        <v>0.15000000000000002</v>
      </c>
      <c r="I2536" s="36">
        <v>4250</v>
      </c>
      <c r="J2536" s="37">
        <f t="shared" si="18"/>
        <v>637.50000000000011</v>
      </c>
      <c r="K2536" s="37">
        <f t="shared" si="19"/>
        <v>255.00000000000006</v>
      </c>
      <c r="L2536" s="38">
        <v>0.4</v>
      </c>
      <c r="N2536" s="44"/>
      <c r="O2536" s="42"/>
      <c r="P2536" s="39"/>
      <c r="Q2536" s="41"/>
    </row>
    <row r="2537" spans="1:17" ht="15.75" customHeight="1">
      <c r="A2537" s="33" t="s">
        <v>14</v>
      </c>
      <c r="B2537" s="33">
        <v>1185732</v>
      </c>
      <c r="C2537" s="34">
        <v>44271</v>
      </c>
      <c r="D2537" s="33" t="s">
        <v>46</v>
      </c>
      <c r="E2537" s="33" t="s">
        <v>94</v>
      </c>
      <c r="F2537" s="33" t="s">
        <v>95</v>
      </c>
      <c r="G2537" s="33" t="s">
        <v>20</v>
      </c>
      <c r="H2537" s="35">
        <v>0.19999999999999996</v>
      </c>
      <c r="I2537" s="36">
        <v>2750</v>
      </c>
      <c r="J2537" s="37">
        <f t="shared" si="18"/>
        <v>549.99999999999989</v>
      </c>
      <c r="K2537" s="37">
        <f t="shared" si="19"/>
        <v>219.99999999999997</v>
      </c>
      <c r="L2537" s="38">
        <v>0.4</v>
      </c>
      <c r="N2537" s="44"/>
      <c r="O2537" s="42"/>
      <c r="P2537" s="39"/>
      <c r="Q2537" s="41"/>
    </row>
    <row r="2538" spans="1:17" ht="15.75" customHeight="1">
      <c r="A2538" s="33" t="s">
        <v>14</v>
      </c>
      <c r="B2538" s="33">
        <v>1185732</v>
      </c>
      <c r="C2538" s="34">
        <v>44271</v>
      </c>
      <c r="D2538" s="33" t="s">
        <v>46</v>
      </c>
      <c r="E2538" s="33" t="s">
        <v>94</v>
      </c>
      <c r="F2538" s="33" t="s">
        <v>95</v>
      </c>
      <c r="G2538" s="33" t="s">
        <v>21</v>
      </c>
      <c r="H2538" s="35">
        <v>0.35000000000000009</v>
      </c>
      <c r="I2538" s="36">
        <v>3250</v>
      </c>
      <c r="J2538" s="37">
        <f t="shared" si="18"/>
        <v>1137.5000000000002</v>
      </c>
      <c r="K2538" s="37">
        <f t="shared" si="19"/>
        <v>398.12500000000006</v>
      </c>
      <c r="L2538" s="38">
        <v>0.35</v>
      </c>
      <c r="N2538" s="44"/>
      <c r="O2538" s="42"/>
      <c r="P2538" s="39"/>
      <c r="Q2538" s="41"/>
    </row>
    <row r="2539" spans="1:17" ht="15.75" customHeight="1">
      <c r="A2539" s="33" t="s">
        <v>14</v>
      </c>
      <c r="B2539" s="33">
        <v>1185732</v>
      </c>
      <c r="C2539" s="34">
        <v>44271</v>
      </c>
      <c r="D2539" s="33" t="s">
        <v>46</v>
      </c>
      <c r="E2539" s="33" t="s">
        <v>94</v>
      </c>
      <c r="F2539" s="33" t="s">
        <v>95</v>
      </c>
      <c r="G2539" s="33" t="s">
        <v>22</v>
      </c>
      <c r="H2539" s="35">
        <v>0.25</v>
      </c>
      <c r="I2539" s="36">
        <v>4250</v>
      </c>
      <c r="J2539" s="37">
        <f t="shared" si="18"/>
        <v>1062.5</v>
      </c>
      <c r="K2539" s="37">
        <f t="shared" si="19"/>
        <v>531.25</v>
      </c>
      <c r="L2539" s="38">
        <v>0.5</v>
      </c>
      <c r="N2539" s="44"/>
      <c r="O2539" s="42"/>
      <c r="P2539" s="39"/>
      <c r="Q2539" s="41"/>
    </row>
    <row r="2540" spans="1:17" ht="15.75" customHeight="1">
      <c r="A2540" s="33" t="s">
        <v>14</v>
      </c>
      <c r="B2540" s="33">
        <v>1185732</v>
      </c>
      <c r="C2540" s="34">
        <v>44303</v>
      </c>
      <c r="D2540" s="33" t="s">
        <v>46</v>
      </c>
      <c r="E2540" s="33" t="s">
        <v>94</v>
      </c>
      <c r="F2540" s="33" t="s">
        <v>95</v>
      </c>
      <c r="G2540" s="33" t="s">
        <v>17</v>
      </c>
      <c r="H2540" s="35">
        <v>0.25</v>
      </c>
      <c r="I2540" s="36">
        <v>6750</v>
      </c>
      <c r="J2540" s="37">
        <f t="shared" si="18"/>
        <v>1687.5</v>
      </c>
      <c r="K2540" s="37">
        <f t="shared" si="19"/>
        <v>675</v>
      </c>
      <c r="L2540" s="38">
        <v>0.4</v>
      </c>
      <c r="N2540" s="44"/>
      <c r="O2540" s="42"/>
      <c r="P2540" s="39"/>
      <c r="Q2540" s="41"/>
    </row>
    <row r="2541" spans="1:17" ht="15.75" customHeight="1">
      <c r="A2541" s="33" t="s">
        <v>14</v>
      </c>
      <c r="B2541" s="33">
        <v>1185732</v>
      </c>
      <c r="C2541" s="34">
        <v>44303</v>
      </c>
      <c r="D2541" s="33" t="s">
        <v>46</v>
      </c>
      <c r="E2541" s="33" t="s">
        <v>94</v>
      </c>
      <c r="F2541" s="33" t="s">
        <v>95</v>
      </c>
      <c r="G2541" s="33" t="s">
        <v>18</v>
      </c>
      <c r="H2541" s="35">
        <v>0.25</v>
      </c>
      <c r="I2541" s="36">
        <v>3750</v>
      </c>
      <c r="J2541" s="37">
        <f t="shared" si="18"/>
        <v>937.5</v>
      </c>
      <c r="K2541" s="37">
        <f t="shared" si="19"/>
        <v>328.125</v>
      </c>
      <c r="L2541" s="38">
        <v>0.35</v>
      </c>
      <c r="N2541" s="44"/>
      <c r="O2541" s="42"/>
      <c r="P2541" s="39"/>
      <c r="Q2541" s="41"/>
    </row>
    <row r="2542" spans="1:17" ht="15.75" customHeight="1">
      <c r="A2542" s="33" t="s">
        <v>14</v>
      </c>
      <c r="B2542" s="33">
        <v>1185732</v>
      </c>
      <c r="C2542" s="34">
        <v>44303</v>
      </c>
      <c r="D2542" s="33" t="s">
        <v>46</v>
      </c>
      <c r="E2542" s="33" t="s">
        <v>94</v>
      </c>
      <c r="F2542" s="33" t="s">
        <v>95</v>
      </c>
      <c r="G2542" s="33" t="s">
        <v>19</v>
      </c>
      <c r="H2542" s="35">
        <v>0.15000000000000002</v>
      </c>
      <c r="I2542" s="36">
        <v>3750</v>
      </c>
      <c r="J2542" s="37">
        <f t="shared" si="18"/>
        <v>562.50000000000011</v>
      </c>
      <c r="K2542" s="37">
        <f t="shared" si="19"/>
        <v>225.00000000000006</v>
      </c>
      <c r="L2542" s="38">
        <v>0.4</v>
      </c>
      <c r="N2542" s="44"/>
      <c r="O2542" s="42"/>
      <c r="P2542" s="39"/>
      <c r="Q2542" s="41"/>
    </row>
    <row r="2543" spans="1:17" ht="15.75" customHeight="1">
      <c r="A2543" s="33" t="s">
        <v>14</v>
      </c>
      <c r="B2543" s="33">
        <v>1185732</v>
      </c>
      <c r="C2543" s="34">
        <v>44303</v>
      </c>
      <c r="D2543" s="33" t="s">
        <v>46</v>
      </c>
      <c r="E2543" s="33" t="s">
        <v>94</v>
      </c>
      <c r="F2543" s="33" t="s">
        <v>95</v>
      </c>
      <c r="G2543" s="33" t="s">
        <v>20</v>
      </c>
      <c r="H2543" s="35">
        <v>0.19999999999999996</v>
      </c>
      <c r="I2543" s="36">
        <v>3000</v>
      </c>
      <c r="J2543" s="37">
        <f t="shared" si="18"/>
        <v>599.99999999999989</v>
      </c>
      <c r="K2543" s="37">
        <f t="shared" si="19"/>
        <v>239.99999999999997</v>
      </c>
      <c r="L2543" s="38">
        <v>0.4</v>
      </c>
      <c r="N2543" s="44"/>
      <c r="O2543" s="42"/>
      <c r="P2543" s="39"/>
      <c r="Q2543" s="41"/>
    </row>
    <row r="2544" spans="1:17" ht="15.75" customHeight="1">
      <c r="A2544" s="33" t="s">
        <v>14</v>
      </c>
      <c r="B2544" s="33">
        <v>1185732</v>
      </c>
      <c r="C2544" s="34">
        <v>44303</v>
      </c>
      <c r="D2544" s="33" t="s">
        <v>46</v>
      </c>
      <c r="E2544" s="33" t="s">
        <v>94</v>
      </c>
      <c r="F2544" s="33" t="s">
        <v>95</v>
      </c>
      <c r="G2544" s="33" t="s">
        <v>21</v>
      </c>
      <c r="H2544" s="35">
        <v>0.4</v>
      </c>
      <c r="I2544" s="36">
        <v>3250</v>
      </c>
      <c r="J2544" s="37">
        <f t="shared" si="18"/>
        <v>1300</v>
      </c>
      <c r="K2544" s="37">
        <f t="shared" si="19"/>
        <v>454.99999999999994</v>
      </c>
      <c r="L2544" s="38">
        <v>0.35</v>
      </c>
      <c r="N2544" s="44"/>
      <c r="O2544" s="42"/>
      <c r="P2544" s="39"/>
      <c r="Q2544" s="41"/>
    </row>
    <row r="2545" spans="1:17" ht="15.75" customHeight="1">
      <c r="A2545" s="33" t="s">
        <v>14</v>
      </c>
      <c r="B2545" s="33">
        <v>1185732</v>
      </c>
      <c r="C2545" s="34">
        <v>44303</v>
      </c>
      <c r="D2545" s="33" t="s">
        <v>46</v>
      </c>
      <c r="E2545" s="33" t="s">
        <v>94</v>
      </c>
      <c r="F2545" s="33" t="s">
        <v>95</v>
      </c>
      <c r="G2545" s="33" t="s">
        <v>22</v>
      </c>
      <c r="H2545" s="35">
        <v>0.30000000000000004</v>
      </c>
      <c r="I2545" s="36">
        <v>4750</v>
      </c>
      <c r="J2545" s="37">
        <f t="shared" si="18"/>
        <v>1425.0000000000002</v>
      </c>
      <c r="K2545" s="37">
        <f t="shared" si="19"/>
        <v>712.50000000000011</v>
      </c>
      <c r="L2545" s="38">
        <v>0.5</v>
      </c>
      <c r="N2545" s="44"/>
      <c r="O2545" s="42"/>
      <c r="P2545" s="39"/>
      <c r="Q2545" s="41"/>
    </row>
    <row r="2546" spans="1:17" ht="15.75" customHeight="1">
      <c r="A2546" s="33" t="s">
        <v>14</v>
      </c>
      <c r="B2546" s="33">
        <v>1185732</v>
      </c>
      <c r="C2546" s="34">
        <v>44332</v>
      </c>
      <c r="D2546" s="33" t="s">
        <v>46</v>
      </c>
      <c r="E2546" s="33" t="s">
        <v>94</v>
      </c>
      <c r="F2546" s="33" t="s">
        <v>95</v>
      </c>
      <c r="G2546" s="33" t="s">
        <v>17</v>
      </c>
      <c r="H2546" s="35">
        <v>0.4</v>
      </c>
      <c r="I2546" s="36">
        <v>7450</v>
      </c>
      <c r="J2546" s="37">
        <f t="shared" si="18"/>
        <v>2980</v>
      </c>
      <c r="K2546" s="37">
        <f t="shared" si="19"/>
        <v>1192</v>
      </c>
      <c r="L2546" s="38">
        <v>0.4</v>
      </c>
      <c r="N2546" s="44"/>
      <c r="O2546" s="42"/>
      <c r="P2546" s="39"/>
      <c r="Q2546" s="41"/>
    </row>
    <row r="2547" spans="1:17" ht="15.75" customHeight="1">
      <c r="A2547" s="33" t="s">
        <v>14</v>
      </c>
      <c r="B2547" s="33">
        <v>1185732</v>
      </c>
      <c r="C2547" s="34">
        <v>44332</v>
      </c>
      <c r="D2547" s="33" t="s">
        <v>46</v>
      </c>
      <c r="E2547" s="33" t="s">
        <v>94</v>
      </c>
      <c r="F2547" s="33" t="s">
        <v>95</v>
      </c>
      <c r="G2547" s="33" t="s">
        <v>18</v>
      </c>
      <c r="H2547" s="35">
        <v>0.4</v>
      </c>
      <c r="I2547" s="36">
        <v>4500</v>
      </c>
      <c r="J2547" s="37">
        <f t="shared" si="18"/>
        <v>1800</v>
      </c>
      <c r="K2547" s="37">
        <f t="shared" si="19"/>
        <v>630</v>
      </c>
      <c r="L2547" s="38">
        <v>0.35</v>
      </c>
      <c r="N2547" s="44"/>
      <c r="O2547" s="42"/>
      <c r="P2547" s="39"/>
      <c r="Q2547" s="41"/>
    </row>
    <row r="2548" spans="1:17" ht="15.75" customHeight="1">
      <c r="A2548" s="33" t="s">
        <v>14</v>
      </c>
      <c r="B2548" s="33">
        <v>1185732</v>
      </c>
      <c r="C2548" s="34">
        <v>44332</v>
      </c>
      <c r="D2548" s="33" t="s">
        <v>46</v>
      </c>
      <c r="E2548" s="33" t="s">
        <v>94</v>
      </c>
      <c r="F2548" s="33" t="s">
        <v>95</v>
      </c>
      <c r="G2548" s="33" t="s">
        <v>19</v>
      </c>
      <c r="H2548" s="35">
        <v>0.35000000000000003</v>
      </c>
      <c r="I2548" s="36">
        <v>4250</v>
      </c>
      <c r="J2548" s="37">
        <f t="shared" si="18"/>
        <v>1487.5000000000002</v>
      </c>
      <c r="K2548" s="37">
        <f t="shared" si="19"/>
        <v>595.00000000000011</v>
      </c>
      <c r="L2548" s="38">
        <v>0.4</v>
      </c>
      <c r="N2548" s="44"/>
      <c r="O2548" s="42"/>
      <c r="P2548" s="39"/>
      <c r="Q2548" s="41"/>
    </row>
    <row r="2549" spans="1:17" ht="15.75" customHeight="1">
      <c r="A2549" s="33" t="s">
        <v>14</v>
      </c>
      <c r="B2549" s="33">
        <v>1185732</v>
      </c>
      <c r="C2549" s="34">
        <v>44332</v>
      </c>
      <c r="D2549" s="33" t="s">
        <v>46</v>
      </c>
      <c r="E2549" s="33" t="s">
        <v>94</v>
      </c>
      <c r="F2549" s="33" t="s">
        <v>95</v>
      </c>
      <c r="G2549" s="33" t="s">
        <v>20</v>
      </c>
      <c r="H2549" s="35">
        <v>0.35000000000000003</v>
      </c>
      <c r="I2549" s="36">
        <v>3750</v>
      </c>
      <c r="J2549" s="37">
        <f t="shared" si="18"/>
        <v>1312.5000000000002</v>
      </c>
      <c r="K2549" s="37">
        <f t="shared" si="19"/>
        <v>525.00000000000011</v>
      </c>
      <c r="L2549" s="38">
        <v>0.4</v>
      </c>
      <c r="N2549" s="44"/>
      <c r="O2549" s="42"/>
      <c r="P2549" s="39"/>
      <c r="Q2549" s="41"/>
    </row>
    <row r="2550" spans="1:17" ht="15.75" customHeight="1">
      <c r="A2550" s="33" t="s">
        <v>14</v>
      </c>
      <c r="B2550" s="33">
        <v>1185732</v>
      </c>
      <c r="C2550" s="34">
        <v>44332</v>
      </c>
      <c r="D2550" s="33" t="s">
        <v>46</v>
      </c>
      <c r="E2550" s="33" t="s">
        <v>94</v>
      </c>
      <c r="F2550" s="33" t="s">
        <v>95</v>
      </c>
      <c r="G2550" s="33" t="s">
        <v>21</v>
      </c>
      <c r="H2550" s="35">
        <v>0.44999999999999996</v>
      </c>
      <c r="I2550" s="36">
        <v>4000</v>
      </c>
      <c r="J2550" s="37">
        <f t="shared" si="18"/>
        <v>1799.9999999999998</v>
      </c>
      <c r="K2550" s="37">
        <f t="shared" si="19"/>
        <v>629.99999999999989</v>
      </c>
      <c r="L2550" s="38">
        <v>0.35</v>
      </c>
      <c r="N2550" s="44"/>
      <c r="O2550" s="42"/>
      <c r="P2550" s="39"/>
      <c r="Q2550" s="41"/>
    </row>
    <row r="2551" spans="1:17" ht="15.75" customHeight="1">
      <c r="A2551" s="33" t="s">
        <v>14</v>
      </c>
      <c r="B2551" s="33">
        <v>1185732</v>
      </c>
      <c r="C2551" s="34">
        <v>44332</v>
      </c>
      <c r="D2551" s="33" t="s">
        <v>46</v>
      </c>
      <c r="E2551" s="33" t="s">
        <v>94</v>
      </c>
      <c r="F2551" s="33" t="s">
        <v>95</v>
      </c>
      <c r="G2551" s="33" t="s">
        <v>22</v>
      </c>
      <c r="H2551" s="35">
        <v>0.49999999999999994</v>
      </c>
      <c r="I2551" s="36">
        <v>5000</v>
      </c>
      <c r="J2551" s="37">
        <f t="shared" si="18"/>
        <v>2499.9999999999995</v>
      </c>
      <c r="K2551" s="37">
        <f t="shared" si="19"/>
        <v>1249.9999999999998</v>
      </c>
      <c r="L2551" s="38">
        <v>0.5</v>
      </c>
      <c r="N2551" s="44"/>
      <c r="O2551" s="42"/>
      <c r="P2551" s="39"/>
      <c r="Q2551" s="41"/>
    </row>
    <row r="2552" spans="1:17" ht="15.75" customHeight="1">
      <c r="A2552" s="33" t="s">
        <v>14</v>
      </c>
      <c r="B2552" s="33">
        <v>1185732</v>
      </c>
      <c r="C2552" s="34">
        <v>44365</v>
      </c>
      <c r="D2552" s="33" t="s">
        <v>46</v>
      </c>
      <c r="E2552" s="33" t="s">
        <v>94</v>
      </c>
      <c r="F2552" s="33" t="s">
        <v>95</v>
      </c>
      <c r="G2552" s="33" t="s">
        <v>17</v>
      </c>
      <c r="H2552" s="35">
        <v>0.44999999999999996</v>
      </c>
      <c r="I2552" s="36">
        <v>7500</v>
      </c>
      <c r="J2552" s="37">
        <f t="shared" ref="J2552:J2806" si="20">H2552*I2552</f>
        <v>3374.9999999999995</v>
      </c>
      <c r="K2552" s="37">
        <f t="shared" ref="K2552:K2806" si="21">J2552*L2552</f>
        <v>1350</v>
      </c>
      <c r="L2552" s="38">
        <v>0.4</v>
      </c>
      <c r="N2552" s="44"/>
      <c r="O2552" s="42"/>
      <c r="P2552" s="39"/>
      <c r="Q2552" s="41"/>
    </row>
    <row r="2553" spans="1:17" ht="15.75" customHeight="1">
      <c r="A2553" s="33" t="s">
        <v>14</v>
      </c>
      <c r="B2553" s="33">
        <v>1185732</v>
      </c>
      <c r="C2553" s="34">
        <v>44365</v>
      </c>
      <c r="D2553" s="33" t="s">
        <v>46</v>
      </c>
      <c r="E2553" s="33" t="s">
        <v>94</v>
      </c>
      <c r="F2553" s="33" t="s">
        <v>95</v>
      </c>
      <c r="G2553" s="33" t="s">
        <v>18</v>
      </c>
      <c r="H2553" s="35">
        <v>0.4</v>
      </c>
      <c r="I2553" s="36">
        <v>5000</v>
      </c>
      <c r="J2553" s="37">
        <f t="shared" si="20"/>
        <v>2000</v>
      </c>
      <c r="K2553" s="37">
        <f t="shared" si="21"/>
        <v>700</v>
      </c>
      <c r="L2553" s="38">
        <v>0.35</v>
      </c>
      <c r="N2553" s="44"/>
      <c r="O2553" s="42"/>
      <c r="P2553" s="39"/>
      <c r="Q2553" s="41"/>
    </row>
    <row r="2554" spans="1:17" ht="15.75" customHeight="1">
      <c r="A2554" s="33" t="s">
        <v>14</v>
      </c>
      <c r="B2554" s="33">
        <v>1185732</v>
      </c>
      <c r="C2554" s="34">
        <v>44365</v>
      </c>
      <c r="D2554" s="33" t="s">
        <v>46</v>
      </c>
      <c r="E2554" s="33" t="s">
        <v>94</v>
      </c>
      <c r="F2554" s="33" t="s">
        <v>95</v>
      </c>
      <c r="G2554" s="33" t="s">
        <v>19</v>
      </c>
      <c r="H2554" s="35">
        <v>0.45</v>
      </c>
      <c r="I2554" s="36">
        <v>4750</v>
      </c>
      <c r="J2554" s="37">
        <f t="shared" si="20"/>
        <v>2137.5</v>
      </c>
      <c r="K2554" s="37">
        <f t="shared" si="21"/>
        <v>855</v>
      </c>
      <c r="L2554" s="38">
        <v>0.4</v>
      </c>
      <c r="N2554" s="44"/>
      <c r="O2554" s="42"/>
      <c r="P2554" s="39"/>
      <c r="Q2554" s="41"/>
    </row>
    <row r="2555" spans="1:17" ht="15.75" customHeight="1">
      <c r="A2555" s="33" t="s">
        <v>14</v>
      </c>
      <c r="B2555" s="33">
        <v>1185732</v>
      </c>
      <c r="C2555" s="34">
        <v>44365</v>
      </c>
      <c r="D2555" s="33" t="s">
        <v>46</v>
      </c>
      <c r="E2555" s="33" t="s">
        <v>94</v>
      </c>
      <c r="F2555" s="33" t="s">
        <v>95</v>
      </c>
      <c r="G2555" s="33" t="s">
        <v>20</v>
      </c>
      <c r="H2555" s="35">
        <v>0.45</v>
      </c>
      <c r="I2555" s="36">
        <v>4500</v>
      </c>
      <c r="J2555" s="37">
        <f t="shared" si="20"/>
        <v>2025</v>
      </c>
      <c r="K2555" s="37">
        <f t="shared" si="21"/>
        <v>810</v>
      </c>
      <c r="L2555" s="38">
        <v>0.4</v>
      </c>
      <c r="N2555" s="44"/>
      <c r="O2555" s="42"/>
      <c r="P2555" s="39"/>
      <c r="Q2555" s="41"/>
    </row>
    <row r="2556" spans="1:17" ht="15.75" customHeight="1">
      <c r="A2556" s="33" t="s">
        <v>14</v>
      </c>
      <c r="B2556" s="33">
        <v>1185732</v>
      </c>
      <c r="C2556" s="34">
        <v>44365</v>
      </c>
      <c r="D2556" s="33" t="s">
        <v>46</v>
      </c>
      <c r="E2556" s="33" t="s">
        <v>94</v>
      </c>
      <c r="F2556" s="33" t="s">
        <v>95</v>
      </c>
      <c r="G2556" s="33" t="s">
        <v>21</v>
      </c>
      <c r="H2556" s="35">
        <v>0.6</v>
      </c>
      <c r="I2556" s="36">
        <v>4500</v>
      </c>
      <c r="J2556" s="37">
        <f t="shared" si="20"/>
        <v>2700</v>
      </c>
      <c r="K2556" s="37">
        <f t="shared" si="21"/>
        <v>944.99999999999989</v>
      </c>
      <c r="L2556" s="38">
        <v>0.35</v>
      </c>
      <c r="N2556" s="44"/>
      <c r="O2556" s="42"/>
      <c r="P2556" s="39"/>
      <c r="Q2556" s="41"/>
    </row>
    <row r="2557" spans="1:17" ht="15.75" customHeight="1">
      <c r="A2557" s="33" t="s">
        <v>14</v>
      </c>
      <c r="B2557" s="33">
        <v>1185732</v>
      </c>
      <c r="C2557" s="34">
        <v>44365</v>
      </c>
      <c r="D2557" s="33" t="s">
        <v>46</v>
      </c>
      <c r="E2557" s="33" t="s">
        <v>94</v>
      </c>
      <c r="F2557" s="33" t="s">
        <v>95</v>
      </c>
      <c r="G2557" s="33" t="s">
        <v>22</v>
      </c>
      <c r="H2557" s="35">
        <v>0.65</v>
      </c>
      <c r="I2557" s="36">
        <v>6250</v>
      </c>
      <c r="J2557" s="37">
        <f t="shared" si="20"/>
        <v>4062.5</v>
      </c>
      <c r="K2557" s="37">
        <f t="shared" si="21"/>
        <v>2031.25</v>
      </c>
      <c r="L2557" s="38">
        <v>0.5</v>
      </c>
      <c r="N2557" s="44"/>
      <c r="O2557" s="42"/>
      <c r="P2557" s="39"/>
      <c r="Q2557" s="41"/>
    </row>
    <row r="2558" spans="1:17" ht="15.75" customHeight="1">
      <c r="A2558" s="33" t="s">
        <v>14</v>
      </c>
      <c r="B2558" s="33">
        <v>1185732</v>
      </c>
      <c r="C2558" s="34">
        <v>44393</v>
      </c>
      <c r="D2558" s="33" t="s">
        <v>46</v>
      </c>
      <c r="E2558" s="33" t="s">
        <v>94</v>
      </c>
      <c r="F2558" s="33" t="s">
        <v>95</v>
      </c>
      <c r="G2558" s="33" t="s">
        <v>17</v>
      </c>
      <c r="H2558" s="35">
        <v>0.6</v>
      </c>
      <c r="I2558" s="36">
        <v>8500</v>
      </c>
      <c r="J2558" s="37">
        <f t="shared" si="20"/>
        <v>5100</v>
      </c>
      <c r="K2558" s="37">
        <f t="shared" si="21"/>
        <v>2040</v>
      </c>
      <c r="L2558" s="38">
        <v>0.4</v>
      </c>
      <c r="N2558" s="44"/>
      <c r="O2558" s="42"/>
      <c r="P2558" s="39"/>
      <c r="Q2558" s="41"/>
    </row>
    <row r="2559" spans="1:17" ht="15.75" customHeight="1">
      <c r="A2559" s="33" t="s">
        <v>14</v>
      </c>
      <c r="B2559" s="33">
        <v>1185732</v>
      </c>
      <c r="C2559" s="34">
        <v>44393</v>
      </c>
      <c r="D2559" s="33" t="s">
        <v>46</v>
      </c>
      <c r="E2559" s="33" t="s">
        <v>94</v>
      </c>
      <c r="F2559" s="33" t="s">
        <v>95</v>
      </c>
      <c r="G2559" s="33" t="s">
        <v>18</v>
      </c>
      <c r="H2559" s="35">
        <v>0.55000000000000004</v>
      </c>
      <c r="I2559" s="36">
        <v>6000</v>
      </c>
      <c r="J2559" s="37">
        <f t="shared" si="20"/>
        <v>3300.0000000000005</v>
      </c>
      <c r="K2559" s="37">
        <f t="shared" si="21"/>
        <v>1155</v>
      </c>
      <c r="L2559" s="38">
        <v>0.35</v>
      </c>
      <c r="N2559" s="44"/>
      <c r="O2559" s="42"/>
      <c r="P2559" s="39"/>
      <c r="Q2559" s="41"/>
    </row>
    <row r="2560" spans="1:17" ht="15.75" customHeight="1">
      <c r="A2560" s="33" t="s">
        <v>14</v>
      </c>
      <c r="B2560" s="33">
        <v>1185732</v>
      </c>
      <c r="C2560" s="34">
        <v>44393</v>
      </c>
      <c r="D2560" s="33" t="s">
        <v>46</v>
      </c>
      <c r="E2560" s="33" t="s">
        <v>94</v>
      </c>
      <c r="F2560" s="33" t="s">
        <v>95</v>
      </c>
      <c r="G2560" s="33" t="s">
        <v>19</v>
      </c>
      <c r="H2560" s="35">
        <v>0.5</v>
      </c>
      <c r="I2560" s="36">
        <v>5250</v>
      </c>
      <c r="J2560" s="37">
        <f t="shared" si="20"/>
        <v>2625</v>
      </c>
      <c r="K2560" s="37">
        <f t="shared" si="21"/>
        <v>1050</v>
      </c>
      <c r="L2560" s="38">
        <v>0.4</v>
      </c>
      <c r="N2560" s="44"/>
      <c r="O2560" s="42"/>
      <c r="P2560" s="39"/>
      <c r="Q2560" s="41"/>
    </row>
    <row r="2561" spans="1:17" ht="15.75" customHeight="1">
      <c r="A2561" s="33" t="s">
        <v>14</v>
      </c>
      <c r="B2561" s="33">
        <v>1185732</v>
      </c>
      <c r="C2561" s="34">
        <v>44393</v>
      </c>
      <c r="D2561" s="33" t="s">
        <v>46</v>
      </c>
      <c r="E2561" s="33" t="s">
        <v>94</v>
      </c>
      <c r="F2561" s="33" t="s">
        <v>95</v>
      </c>
      <c r="G2561" s="33" t="s">
        <v>20</v>
      </c>
      <c r="H2561" s="35">
        <v>0.5</v>
      </c>
      <c r="I2561" s="36">
        <v>4750</v>
      </c>
      <c r="J2561" s="37">
        <f t="shared" si="20"/>
        <v>2375</v>
      </c>
      <c r="K2561" s="37">
        <f t="shared" si="21"/>
        <v>950</v>
      </c>
      <c r="L2561" s="38">
        <v>0.4</v>
      </c>
      <c r="N2561" s="44"/>
      <c r="O2561" s="42"/>
      <c r="P2561" s="39"/>
      <c r="Q2561" s="41"/>
    </row>
    <row r="2562" spans="1:17" ht="15.75" customHeight="1">
      <c r="A2562" s="33" t="s">
        <v>14</v>
      </c>
      <c r="B2562" s="33">
        <v>1185732</v>
      </c>
      <c r="C2562" s="34">
        <v>44393</v>
      </c>
      <c r="D2562" s="33" t="s">
        <v>46</v>
      </c>
      <c r="E2562" s="33" t="s">
        <v>94</v>
      </c>
      <c r="F2562" s="33" t="s">
        <v>95</v>
      </c>
      <c r="G2562" s="33" t="s">
        <v>21</v>
      </c>
      <c r="H2562" s="35">
        <v>0.6</v>
      </c>
      <c r="I2562" s="36">
        <v>5000</v>
      </c>
      <c r="J2562" s="37">
        <f t="shared" si="20"/>
        <v>3000</v>
      </c>
      <c r="K2562" s="37">
        <f t="shared" si="21"/>
        <v>1050</v>
      </c>
      <c r="L2562" s="38">
        <v>0.35</v>
      </c>
      <c r="N2562" s="44"/>
      <c r="O2562" s="42"/>
      <c r="P2562" s="39"/>
      <c r="Q2562" s="41"/>
    </row>
    <row r="2563" spans="1:17" ht="15.75" customHeight="1">
      <c r="A2563" s="33" t="s">
        <v>14</v>
      </c>
      <c r="B2563" s="33">
        <v>1185732</v>
      </c>
      <c r="C2563" s="34">
        <v>44393</v>
      </c>
      <c r="D2563" s="33" t="s">
        <v>46</v>
      </c>
      <c r="E2563" s="33" t="s">
        <v>94</v>
      </c>
      <c r="F2563" s="33" t="s">
        <v>95</v>
      </c>
      <c r="G2563" s="33" t="s">
        <v>22</v>
      </c>
      <c r="H2563" s="35">
        <v>0.65</v>
      </c>
      <c r="I2563" s="36">
        <v>6750</v>
      </c>
      <c r="J2563" s="37">
        <f t="shared" si="20"/>
        <v>4387.5</v>
      </c>
      <c r="K2563" s="37">
        <f t="shared" si="21"/>
        <v>2193.75</v>
      </c>
      <c r="L2563" s="38">
        <v>0.5</v>
      </c>
      <c r="N2563" s="44"/>
      <c r="O2563" s="42"/>
      <c r="P2563" s="39"/>
      <c r="Q2563" s="41"/>
    </row>
    <row r="2564" spans="1:17" ht="15.75" customHeight="1">
      <c r="A2564" s="33" t="s">
        <v>14</v>
      </c>
      <c r="B2564" s="33">
        <v>1185732</v>
      </c>
      <c r="C2564" s="34">
        <v>44425</v>
      </c>
      <c r="D2564" s="33" t="s">
        <v>46</v>
      </c>
      <c r="E2564" s="33" t="s">
        <v>94</v>
      </c>
      <c r="F2564" s="33" t="s">
        <v>95</v>
      </c>
      <c r="G2564" s="33" t="s">
        <v>17</v>
      </c>
      <c r="H2564" s="35">
        <v>0.6</v>
      </c>
      <c r="I2564" s="36">
        <v>8250</v>
      </c>
      <c r="J2564" s="37">
        <f t="shared" si="20"/>
        <v>4950</v>
      </c>
      <c r="K2564" s="37">
        <f t="shared" si="21"/>
        <v>1980</v>
      </c>
      <c r="L2564" s="38">
        <v>0.4</v>
      </c>
      <c r="N2564" s="44"/>
      <c r="O2564" s="42"/>
      <c r="P2564" s="39"/>
      <c r="Q2564" s="41"/>
    </row>
    <row r="2565" spans="1:17" ht="15.75" customHeight="1">
      <c r="A2565" s="33" t="s">
        <v>14</v>
      </c>
      <c r="B2565" s="33">
        <v>1185732</v>
      </c>
      <c r="C2565" s="34">
        <v>44425</v>
      </c>
      <c r="D2565" s="33" t="s">
        <v>46</v>
      </c>
      <c r="E2565" s="33" t="s">
        <v>94</v>
      </c>
      <c r="F2565" s="33" t="s">
        <v>95</v>
      </c>
      <c r="G2565" s="33" t="s">
        <v>18</v>
      </c>
      <c r="H2565" s="35">
        <v>0.55000000000000004</v>
      </c>
      <c r="I2565" s="36">
        <v>6000</v>
      </c>
      <c r="J2565" s="37">
        <f t="shared" si="20"/>
        <v>3300.0000000000005</v>
      </c>
      <c r="K2565" s="37">
        <f t="shared" si="21"/>
        <v>1155</v>
      </c>
      <c r="L2565" s="38">
        <v>0.35</v>
      </c>
      <c r="N2565" s="44"/>
      <c r="O2565" s="42"/>
      <c r="P2565" s="39"/>
      <c r="Q2565" s="41"/>
    </row>
    <row r="2566" spans="1:17" ht="15.75" customHeight="1">
      <c r="A2566" s="33" t="s">
        <v>14</v>
      </c>
      <c r="B2566" s="33">
        <v>1185732</v>
      </c>
      <c r="C2566" s="34">
        <v>44425</v>
      </c>
      <c r="D2566" s="33" t="s">
        <v>46</v>
      </c>
      <c r="E2566" s="33" t="s">
        <v>94</v>
      </c>
      <c r="F2566" s="33" t="s">
        <v>95</v>
      </c>
      <c r="G2566" s="33" t="s">
        <v>19</v>
      </c>
      <c r="H2566" s="35">
        <v>0.5</v>
      </c>
      <c r="I2566" s="36">
        <v>5250</v>
      </c>
      <c r="J2566" s="37">
        <f t="shared" si="20"/>
        <v>2625</v>
      </c>
      <c r="K2566" s="37">
        <f t="shared" si="21"/>
        <v>1050</v>
      </c>
      <c r="L2566" s="38">
        <v>0.4</v>
      </c>
      <c r="N2566" s="44"/>
      <c r="O2566" s="42"/>
      <c r="P2566" s="39"/>
      <c r="Q2566" s="41"/>
    </row>
    <row r="2567" spans="1:17" ht="15.75" customHeight="1">
      <c r="A2567" s="33" t="s">
        <v>14</v>
      </c>
      <c r="B2567" s="33">
        <v>1185732</v>
      </c>
      <c r="C2567" s="34">
        <v>44425</v>
      </c>
      <c r="D2567" s="33" t="s">
        <v>46</v>
      </c>
      <c r="E2567" s="33" t="s">
        <v>94</v>
      </c>
      <c r="F2567" s="33" t="s">
        <v>95</v>
      </c>
      <c r="G2567" s="33" t="s">
        <v>20</v>
      </c>
      <c r="H2567" s="35">
        <v>0.4</v>
      </c>
      <c r="I2567" s="36">
        <v>4750</v>
      </c>
      <c r="J2567" s="37">
        <f t="shared" si="20"/>
        <v>1900</v>
      </c>
      <c r="K2567" s="37">
        <f t="shared" si="21"/>
        <v>760</v>
      </c>
      <c r="L2567" s="38">
        <v>0.4</v>
      </c>
      <c r="N2567" s="44"/>
      <c r="O2567" s="42"/>
      <c r="P2567" s="39"/>
      <c r="Q2567" s="41"/>
    </row>
    <row r="2568" spans="1:17" ht="15.75" customHeight="1">
      <c r="A2568" s="33" t="s">
        <v>14</v>
      </c>
      <c r="B2568" s="33">
        <v>1185732</v>
      </c>
      <c r="C2568" s="34">
        <v>44425</v>
      </c>
      <c r="D2568" s="33" t="s">
        <v>46</v>
      </c>
      <c r="E2568" s="33" t="s">
        <v>94</v>
      </c>
      <c r="F2568" s="33" t="s">
        <v>95</v>
      </c>
      <c r="G2568" s="33" t="s">
        <v>21</v>
      </c>
      <c r="H2568" s="35">
        <v>0.5</v>
      </c>
      <c r="I2568" s="36">
        <v>4500</v>
      </c>
      <c r="J2568" s="37">
        <f t="shared" si="20"/>
        <v>2250</v>
      </c>
      <c r="K2568" s="37">
        <f t="shared" si="21"/>
        <v>787.5</v>
      </c>
      <c r="L2568" s="38">
        <v>0.35</v>
      </c>
      <c r="N2568" s="44"/>
      <c r="O2568" s="42"/>
      <c r="P2568" s="39"/>
      <c r="Q2568" s="41"/>
    </row>
    <row r="2569" spans="1:17" ht="15.75" customHeight="1">
      <c r="A2569" s="33" t="s">
        <v>14</v>
      </c>
      <c r="B2569" s="33">
        <v>1185732</v>
      </c>
      <c r="C2569" s="34">
        <v>44425</v>
      </c>
      <c r="D2569" s="33" t="s">
        <v>46</v>
      </c>
      <c r="E2569" s="33" t="s">
        <v>94</v>
      </c>
      <c r="F2569" s="33" t="s">
        <v>95</v>
      </c>
      <c r="G2569" s="33" t="s">
        <v>22</v>
      </c>
      <c r="H2569" s="35">
        <v>0.55000000000000004</v>
      </c>
      <c r="I2569" s="36">
        <v>6250</v>
      </c>
      <c r="J2569" s="37">
        <f t="shared" si="20"/>
        <v>3437.5000000000005</v>
      </c>
      <c r="K2569" s="37">
        <f t="shared" si="21"/>
        <v>1718.7500000000002</v>
      </c>
      <c r="L2569" s="38">
        <v>0.5</v>
      </c>
      <c r="N2569" s="44"/>
      <c r="O2569" s="42"/>
      <c r="P2569" s="39"/>
      <c r="Q2569" s="41"/>
    </row>
    <row r="2570" spans="1:17" ht="15.75" customHeight="1">
      <c r="A2570" s="33" t="s">
        <v>14</v>
      </c>
      <c r="B2570" s="33">
        <v>1185732</v>
      </c>
      <c r="C2570" s="34">
        <v>44455</v>
      </c>
      <c r="D2570" s="33" t="s">
        <v>46</v>
      </c>
      <c r="E2570" s="33" t="s">
        <v>94</v>
      </c>
      <c r="F2570" s="33" t="s">
        <v>95</v>
      </c>
      <c r="G2570" s="33" t="s">
        <v>17</v>
      </c>
      <c r="H2570" s="35">
        <v>0.5</v>
      </c>
      <c r="I2570" s="36">
        <v>7250</v>
      </c>
      <c r="J2570" s="37">
        <f t="shared" si="20"/>
        <v>3625</v>
      </c>
      <c r="K2570" s="37">
        <f t="shared" si="21"/>
        <v>1450</v>
      </c>
      <c r="L2570" s="38">
        <v>0.4</v>
      </c>
      <c r="N2570" s="44"/>
      <c r="O2570" s="42"/>
      <c r="P2570" s="39"/>
      <c r="Q2570" s="41"/>
    </row>
    <row r="2571" spans="1:17" ht="15.75" customHeight="1">
      <c r="A2571" s="33" t="s">
        <v>14</v>
      </c>
      <c r="B2571" s="33">
        <v>1185732</v>
      </c>
      <c r="C2571" s="34">
        <v>44455</v>
      </c>
      <c r="D2571" s="33" t="s">
        <v>46</v>
      </c>
      <c r="E2571" s="33" t="s">
        <v>94</v>
      </c>
      <c r="F2571" s="33" t="s">
        <v>95</v>
      </c>
      <c r="G2571" s="33" t="s">
        <v>18</v>
      </c>
      <c r="H2571" s="35">
        <v>0.45000000000000012</v>
      </c>
      <c r="I2571" s="36">
        <v>5250</v>
      </c>
      <c r="J2571" s="37">
        <f t="shared" si="20"/>
        <v>2362.5000000000005</v>
      </c>
      <c r="K2571" s="37">
        <f t="shared" si="21"/>
        <v>826.87500000000011</v>
      </c>
      <c r="L2571" s="38">
        <v>0.35</v>
      </c>
      <c r="N2571" s="44"/>
      <c r="O2571" s="42"/>
      <c r="P2571" s="39"/>
      <c r="Q2571" s="41"/>
    </row>
    <row r="2572" spans="1:17" ht="15.75" customHeight="1">
      <c r="A2572" s="33" t="s">
        <v>14</v>
      </c>
      <c r="B2572" s="33">
        <v>1185732</v>
      </c>
      <c r="C2572" s="34">
        <v>44455</v>
      </c>
      <c r="D2572" s="33" t="s">
        <v>46</v>
      </c>
      <c r="E2572" s="33" t="s">
        <v>94</v>
      </c>
      <c r="F2572" s="33" t="s">
        <v>95</v>
      </c>
      <c r="G2572" s="33" t="s">
        <v>19</v>
      </c>
      <c r="H2572" s="35">
        <v>0.20000000000000007</v>
      </c>
      <c r="I2572" s="36">
        <v>4250</v>
      </c>
      <c r="J2572" s="37">
        <f t="shared" si="20"/>
        <v>850.00000000000023</v>
      </c>
      <c r="K2572" s="37">
        <f t="shared" si="21"/>
        <v>340.00000000000011</v>
      </c>
      <c r="L2572" s="38">
        <v>0.4</v>
      </c>
      <c r="N2572" s="44"/>
      <c r="O2572" s="42"/>
      <c r="P2572" s="39"/>
      <c r="Q2572" s="41"/>
    </row>
    <row r="2573" spans="1:17" ht="15.75" customHeight="1">
      <c r="A2573" s="33" t="s">
        <v>14</v>
      </c>
      <c r="B2573" s="33">
        <v>1185732</v>
      </c>
      <c r="C2573" s="34">
        <v>44455</v>
      </c>
      <c r="D2573" s="33" t="s">
        <v>46</v>
      </c>
      <c r="E2573" s="33" t="s">
        <v>94</v>
      </c>
      <c r="F2573" s="33" t="s">
        <v>95</v>
      </c>
      <c r="G2573" s="33" t="s">
        <v>20</v>
      </c>
      <c r="H2573" s="35">
        <v>0.20000000000000007</v>
      </c>
      <c r="I2573" s="36">
        <v>4000</v>
      </c>
      <c r="J2573" s="37">
        <f t="shared" si="20"/>
        <v>800.00000000000023</v>
      </c>
      <c r="K2573" s="37">
        <f t="shared" si="21"/>
        <v>320.00000000000011</v>
      </c>
      <c r="L2573" s="38">
        <v>0.4</v>
      </c>
      <c r="N2573" s="44"/>
      <c r="O2573" s="42"/>
      <c r="P2573" s="39"/>
      <c r="Q2573" s="41"/>
    </row>
    <row r="2574" spans="1:17" ht="15.75" customHeight="1">
      <c r="A2574" s="33" t="s">
        <v>14</v>
      </c>
      <c r="B2574" s="33">
        <v>1185732</v>
      </c>
      <c r="C2574" s="34">
        <v>44455</v>
      </c>
      <c r="D2574" s="33" t="s">
        <v>46</v>
      </c>
      <c r="E2574" s="33" t="s">
        <v>94</v>
      </c>
      <c r="F2574" s="33" t="s">
        <v>95</v>
      </c>
      <c r="G2574" s="33" t="s">
        <v>21</v>
      </c>
      <c r="H2574" s="35">
        <v>0.30000000000000004</v>
      </c>
      <c r="I2574" s="36">
        <v>4000</v>
      </c>
      <c r="J2574" s="37">
        <f t="shared" si="20"/>
        <v>1200.0000000000002</v>
      </c>
      <c r="K2574" s="37">
        <f t="shared" si="21"/>
        <v>420.00000000000006</v>
      </c>
      <c r="L2574" s="38">
        <v>0.35</v>
      </c>
      <c r="N2574" s="44"/>
      <c r="O2574" s="42"/>
      <c r="P2574" s="39"/>
      <c r="Q2574" s="41"/>
    </row>
    <row r="2575" spans="1:17" ht="15.75" customHeight="1">
      <c r="A2575" s="33" t="s">
        <v>14</v>
      </c>
      <c r="B2575" s="33">
        <v>1185732</v>
      </c>
      <c r="C2575" s="34">
        <v>44455</v>
      </c>
      <c r="D2575" s="33" t="s">
        <v>46</v>
      </c>
      <c r="E2575" s="33" t="s">
        <v>94</v>
      </c>
      <c r="F2575" s="33" t="s">
        <v>95</v>
      </c>
      <c r="G2575" s="33" t="s">
        <v>22</v>
      </c>
      <c r="H2575" s="35">
        <v>0.35000000000000009</v>
      </c>
      <c r="I2575" s="36">
        <v>5000</v>
      </c>
      <c r="J2575" s="37">
        <f t="shared" si="20"/>
        <v>1750.0000000000005</v>
      </c>
      <c r="K2575" s="37">
        <f t="shared" si="21"/>
        <v>875.00000000000023</v>
      </c>
      <c r="L2575" s="38">
        <v>0.5</v>
      </c>
      <c r="N2575" s="44"/>
      <c r="O2575" s="42"/>
      <c r="P2575" s="39"/>
      <c r="Q2575" s="41"/>
    </row>
    <row r="2576" spans="1:17" ht="15.75" customHeight="1">
      <c r="A2576" s="33" t="s">
        <v>14</v>
      </c>
      <c r="B2576" s="33">
        <v>1185732</v>
      </c>
      <c r="C2576" s="34">
        <v>44487</v>
      </c>
      <c r="D2576" s="33" t="s">
        <v>46</v>
      </c>
      <c r="E2576" s="33" t="s">
        <v>94</v>
      </c>
      <c r="F2576" s="33" t="s">
        <v>95</v>
      </c>
      <c r="G2576" s="33" t="s">
        <v>17</v>
      </c>
      <c r="H2576" s="35">
        <v>0.35000000000000009</v>
      </c>
      <c r="I2576" s="36">
        <v>6750</v>
      </c>
      <c r="J2576" s="37">
        <f t="shared" si="20"/>
        <v>2362.5000000000005</v>
      </c>
      <c r="K2576" s="37">
        <f t="shared" si="21"/>
        <v>945.00000000000023</v>
      </c>
      <c r="L2576" s="38">
        <v>0.4</v>
      </c>
      <c r="N2576" s="44"/>
      <c r="O2576" s="42"/>
      <c r="P2576" s="39"/>
      <c r="Q2576" s="41"/>
    </row>
    <row r="2577" spans="1:17" ht="15.75" customHeight="1">
      <c r="A2577" s="33" t="s">
        <v>14</v>
      </c>
      <c r="B2577" s="33">
        <v>1185732</v>
      </c>
      <c r="C2577" s="34">
        <v>44487</v>
      </c>
      <c r="D2577" s="33" t="s">
        <v>46</v>
      </c>
      <c r="E2577" s="33" t="s">
        <v>94</v>
      </c>
      <c r="F2577" s="33" t="s">
        <v>95</v>
      </c>
      <c r="G2577" s="33" t="s">
        <v>18</v>
      </c>
      <c r="H2577" s="35">
        <v>0.25000000000000011</v>
      </c>
      <c r="I2577" s="36">
        <v>5000</v>
      </c>
      <c r="J2577" s="37">
        <f t="shared" si="20"/>
        <v>1250.0000000000005</v>
      </c>
      <c r="K2577" s="37">
        <f t="shared" si="21"/>
        <v>437.50000000000011</v>
      </c>
      <c r="L2577" s="38">
        <v>0.35</v>
      </c>
      <c r="N2577" s="44"/>
      <c r="O2577" s="42"/>
      <c r="P2577" s="39"/>
      <c r="Q2577" s="41"/>
    </row>
    <row r="2578" spans="1:17" ht="15.75" customHeight="1">
      <c r="A2578" s="33" t="s">
        <v>14</v>
      </c>
      <c r="B2578" s="33">
        <v>1185732</v>
      </c>
      <c r="C2578" s="34">
        <v>44487</v>
      </c>
      <c r="D2578" s="33" t="s">
        <v>46</v>
      </c>
      <c r="E2578" s="33" t="s">
        <v>94</v>
      </c>
      <c r="F2578" s="33" t="s">
        <v>95</v>
      </c>
      <c r="G2578" s="33" t="s">
        <v>19</v>
      </c>
      <c r="H2578" s="35">
        <v>0.25000000000000011</v>
      </c>
      <c r="I2578" s="36">
        <v>3750</v>
      </c>
      <c r="J2578" s="37">
        <f t="shared" si="20"/>
        <v>937.50000000000045</v>
      </c>
      <c r="K2578" s="37">
        <f t="shared" si="21"/>
        <v>375.00000000000023</v>
      </c>
      <c r="L2578" s="38">
        <v>0.4</v>
      </c>
      <c r="N2578" s="44"/>
      <c r="O2578" s="42"/>
      <c r="P2578" s="39"/>
      <c r="Q2578" s="41"/>
    </row>
    <row r="2579" spans="1:17" ht="15.75" customHeight="1">
      <c r="A2579" s="33" t="s">
        <v>14</v>
      </c>
      <c r="B2579" s="33">
        <v>1185732</v>
      </c>
      <c r="C2579" s="34">
        <v>44487</v>
      </c>
      <c r="D2579" s="33" t="s">
        <v>46</v>
      </c>
      <c r="E2579" s="33" t="s">
        <v>94</v>
      </c>
      <c r="F2579" s="33" t="s">
        <v>95</v>
      </c>
      <c r="G2579" s="33" t="s">
        <v>20</v>
      </c>
      <c r="H2579" s="35">
        <v>0.25000000000000011</v>
      </c>
      <c r="I2579" s="36">
        <v>3500</v>
      </c>
      <c r="J2579" s="37">
        <f t="shared" si="20"/>
        <v>875.00000000000034</v>
      </c>
      <c r="K2579" s="37">
        <f t="shared" si="21"/>
        <v>350.00000000000017</v>
      </c>
      <c r="L2579" s="38">
        <v>0.4</v>
      </c>
      <c r="N2579" s="44"/>
      <c r="O2579" s="42"/>
      <c r="P2579" s="39"/>
      <c r="Q2579" s="41"/>
    </row>
    <row r="2580" spans="1:17" ht="15.75" customHeight="1">
      <c r="A2580" s="33" t="s">
        <v>14</v>
      </c>
      <c r="B2580" s="33">
        <v>1185732</v>
      </c>
      <c r="C2580" s="34">
        <v>44487</v>
      </c>
      <c r="D2580" s="33" t="s">
        <v>46</v>
      </c>
      <c r="E2580" s="33" t="s">
        <v>94</v>
      </c>
      <c r="F2580" s="33" t="s">
        <v>95</v>
      </c>
      <c r="G2580" s="33" t="s">
        <v>21</v>
      </c>
      <c r="H2580" s="35">
        <v>0.35000000000000009</v>
      </c>
      <c r="I2580" s="36">
        <v>3500</v>
      </c>
      <c r="J2580" s="37">
        <f t="shared" si="20"/>
        <v>1225.0000000000002</v>
      </c>
      <c r="K2580" s="37">
        <f t="shared" si="21"/>
        <v>428.75000000000006</v>
      </c>
      <c r="L2580" s="38">
        <v>0.35</v>
      </c>
      <c r="N2580" s="44"/>
      <c r="O2580" s="42"/>
      <c r="P2580" s="39"/>
      <c r="Q2580" s="41"/>
    </row>
    <row r="2581" spans="1:17" ht="15.75" customHeight="1">
      <c r="A2581" s="33" t="s">
        <v>14</v>
      </c>
      <c r="B2581" s="33">
        <v>1185732</v>
      </c>
      <c r="C2581" s="34">
        <v>44487</v>
      </c>
      <c r="D2581" s="33" t="s">
        <v>46</v>
      </c>
      <c r="E2581" s="33" t="s">
        <v>94</v>
      </c>
      <c r="F2581" s="33" t="s">
        <v>95</v>
      </c>
      <c r="G2581" s="33" t="s">
        <v>22</v>
      </c>
      <c r="H2581" s="35">
        <v>0.35000000000000003</v>
      </c>
      <c r="I2581" s="36">
        <v>4750</v>
      </c>
      <c r="J2581" s="37">
        <f t="shared" si="20"/>
        <v>1662.5000000000002</v>
      </c>
      <c r="K2581" s="37">
        <f t="shared" si="21"/>
        <v>831.25000000000011</v>
      </c>
      <c r="L2581" s="38">
        <v>0.5</v>
      </c>
      <c r="N2581" s="44"/>
      <c r="O2581" s="42"/>
      <c r="P2581" s="39"/>
      <c r="Q2581" s="41"/>
    </row>
    <row r="2582" spans="1:17" ht="15.75" customHeight="1">
      <c r="A2582" s="33" t="s">
        <v>14</v>
      </c>
      <c r="B2582" s="33">
        <v>1185732</v>
      </c>
      <c r="C2582" s="34">
        <v>44517</v>
      </c>
      <c r="D2582" s="33" t="s">
        <v>46</v>
      </c>
      <c r="E2582" s="33" t="s">
        <v>94</v>
      </c>
      <c r="F2582" s="33" t="s">
        <v>95</v>
      </c>
      <c r="G2582" s="33" t="s">
        <v>17</v>
      </c>
      <c r="H2582" s="35">
        <v>0.3000000000000001</v>
      </c>
      <c r="I2582" s="36">
        <v>6250</v>
      </c>
      <c r="J2582" s="37">
        <f t="shared" si="20"/>
        <v>1875.0000000000007</v>
      </c>
      <c r="K2582" s="37">
        <f t="shared" si="21"/>
        <v>750.00000000000034</v>
      </c>
      <c r="L2582" s="38">
        <v>0.4</v>
      </c>
      <c r="N2582" s="44"/>
      <c r="O2582" s="42"/>
      <c r="P2582" s="39"/>
      <c r="Q2582" s="41"/>
    </row>
    <row r="2583" spans="1:17" ht="15.75" customHeight="1">
      <c r="A2583" s="33" t="s">
        <v>14</v>
      </c>
      <c r="B2583" s="33">
        <v>1185732</v>
      </c>
      <c r="C2583" s="34">
        <v>44517</v>
      </c>
      <c r="D2583" s="33" t="s">
        <v>46</v>
      </c>
      <c r="E2583" s="33" t="s">
        <v>94</v>
      </c>
      <c r="F2583" s="33" t="s">
        <v>95</v>
      </c>
      <c r="G2583" s="33" t="s">
        <v>18</v>
      </c>
      <c r="H2583" s="35">
        <v>0.20000000000000012</v>
      </c>
      <c r="I2583" s="36">
        <v>4500</v>
      </c>
      <c r="J2583" s="37">
        <f t="shared" si="20"/>
        <v>900.00000000000057</v>
      </c>
      <c r="K2583" s="37">
        <f t="shared" si="21"/>
        <v>315.00000000000017</v>
      </c>
      <c r="L2583" s="38">
        <v>0.35</v>
      </c>
      <c r="N2583" s="44"/>
      <c r="O2583" s="42"/>
      <c r="P2583" s="39"/>
      <c r="Q2583" s="41"/>
    </row>
    <row r="2584" spans="1:17" ht="15.75" customHeight="1">
      <c r="A2584" s="33" t="s">
        <v>14</v>
      </c>
      <c r="B2584" s="33">
        <v>1185732</v>
      </c>
      <c r="C2584" s="34">
        <v>44517</v>
      </c>
      <c r="D2584" s="33" t="s">
        <v>46</v>
      </c>
      <c r="E2584" s="33" t="s">
        <v>94</v>
      </c>
      <c r="F2584" s="33" t="s">
        <v>95</v>
      </c>
      <c r="G2584" s="33" t="s">
        <v>19</v>
      </c>
      <c r="H2584" s="35">
        <v>0.30000000000000016</v>
      </c>
      <c r="I2584" s="36">
        <v>3950</v>
      </c>
      <c r="J2584" s="37">
        <f t="shared" si="20"/>
        <v>1185.0000000000007</v>
      </c>
      <c r="K2584" s="37">
        <f t="shared" si="21"/>
        <v>474.00000000000028</v>
      </c>
      <c r="L2584" s="38">
        <v>0.4</v>
      </c>
      <c r="N2584" s="44"/>
      <c r="O2584" s="42"/>
      <c r="P2584" s="39"/>
      <c r="Q2584" s="41"/>
    </row>
    <row r="2585" spans="1:17" ht="15.75" customHeight="1">
      <c r="A2585" s="33" t="s">
        <v>14</v>
      </c>
      <c r="B2585" s="33">
        <v>1185732</v>
      </c>
      <c r="C2585" s="34">
        <v>44517</v>
      </c>
      <c r="D2585" s="33" t="s">
        <v>46</v>
      </c>
      <c r="E2585" s="33" t="s">
        <v>94</v>
      </c>
      <c r="F2585" s="33" t="s">
        <v>95</v>
      </c>
      <c r="G2585" s="33" t="s">
        <v>20</v>
      </c>
      <c r="H2585" s="35">
        <v>0.6000000000000002</v>
      </c>
      <c r="I2585" s="36">
        <v>4500</v>
      </c>
      <c r="J2585" s="37">
        <f t="shared" si="20"/>
        <v>2700.0000000000009</v>
      </c>
      <c r="K2585" s="37">
        <f t="shared" si="21"/>
        <v>1080.0000000000005</v>
      </c>
      <c r="L2585" s="38">
        <v>0.4</v>
      </c>
      <c r="N2585" s="44"/>
      <c r="O2585" s="42"/>
      <c r="P2585" s="39"/>
      <c r="Q2585" s="41"/>
    </row>
    <row r="2586" spans="1:17" ht="15.75" customHeight="1">
      <c r="A2586" s="33" t="s">
        <v>14</v>
      </c>
      <c r="B2586" s="33">
        <v>1185732</v>
      </c>
      <c r="C2586" s="34">
        <v>44517</v>
      </c>
      <c r="D2586" s="33" t="s">
        <v>46</v>
      </c>
      <c r="E2586" s="33" t="s">
        <v>94</v>
      </c>
      <c r="F2586" s="33" t="s">
        <v>95</v>
      </c>
      <c r="G2586" s="33" t="s">
        <v>21</v>
      </c>
      <c r="H2586" s="35">
        <v>0.75000000000000011</v>
      </c>
      <c r="I2586" s="36">
        <v>4250</v>
      </c>
      <c r="J2586" s="37">
        <f t="shared" si="20"/>
        <v>3187.5000000000005</v>
      </c>
      <c r="K2586" s="37">
        <f t="shared" si="21"/>
        <v>1115.625</v>
      </c>
      <c r="L2586" s="38">
        <v>0.35</v>
      </c>
      <c r="N2586" s="44"/>
      <c r="O2586" s="42"/>
      <c r="P2586" s="39"/>
      <c r="Q2586" s="41"/>
    </row>
    <row r="2587" spans="1:17" ht="15.75" customHeight="1">
      <c r="A2587" s="33" t="s">
        <v>14</v>
      </c>
      <c r="B2587" s="33">
        <v>1185732</v>
      </c>
      <c r="C2587" s="34">
        <v>44517</v>
      </c>
      <c r="D2587" s="33" t="s">
        <v>46</v>
      </c>
      <c r="E2587" s="33" t="s">
        <v>94</v>
      </c>
      <c r="F2587" s="33" t="s">
        <v>95</v>
      </c>
      <c r="G2587" s="33" t="s">
        <v>22</v>
      </c>
      <c r="H2587" s="35">
        <v>0.75</v>
      </c>
      <c r="I2587" s="36">
        <v>5250</v>
      </c>
      <c r="J2587" s="37">
        <f t="shared" si="20"/>
        <v>3937.5</v>
      </c>
      <c r="K2587" s="37">
        <f t="shared" si="21"/>
        <v>1968.75</v>
      </c>
      <c r="L2587" s="38">
        <v>0.5</v>
      </c>
      <c r="N2587" s="44"/>
      <c r="O2587" s="42"/>
      <c r="P2587" s="39"/>
      <c r="Q2587" s="41"/>
    </row>
    <row r="2588" spans="1:17" ht="15.75" customHeight="1">
      <c r="A2588" s="33" t="s">
        <v>14</v>
      </c>
      <c r="B2588" s="33">
        <v>1185732</v>
      </c>
      <c r="C2588" s="34">
        <v>44546</v>
      </c>
      <c r="D2588" s="33" t="s">
        <v>46</v>
      </c>
      <c r="E2588" s="33" t="s">
        <v>94</v>
      </c>
      <c r="F2588" s="33" t="s">
        <v>95</v>
      </c>
      <c r="G2588" s="33" t="s">
        <v>17</v>
      </c>
      <c r="H2588" s="35">
        <v>0.70000000000000007</v>
      </c>
      <c r="I2588" s="36">
        <v>7750</v>
      </c>
      <c r="J2588" s="37">
        <f t="shared" si="20"/>
        <v>5425.0000000000009</v>
      </c>
      <c r="K2588" s="37">
        <f t="shared" si="21"/>
        <v>2170.0000000000005</v>
      </c>
      <c r="L2588" s="38">
        <v>0.4</v>
      </c>
      <c r="N2588" s="44"/>
      <c r="O2588" s="42"/>
      <c r="P2588" s="39"/>
      <c r="Q2588" s="41"/>
    </row>
    <row r="2589" spans="1:17" ht="15.75" customHeight="1">
      <c r="A2589" s="33" t="s">
        <v>14</v>
      </c>
      <c r="B2589" s="33">
        <v>1185732</v>
      </c>
      <c r="C2589" s="34">
        <v>44546</v>
      </c>
      <c r="D2589" s="33" t="s">
        <v>46</v>
      </c>
      <c r="E2589" s="33" t="s">
        <v>94</v>
      </c>
      <c r="F2589" s="33" t="s">
        <v>95</v>
      </c>
      <c r="G2589" s="33" t="s">
        <v>18</v>
      </c>
      <c r="H2589" s="35">
        <v>0.60000000000000009</v>
      </c>
      <c r="I2589" s="36">
        <v>5750</v>
      </c>
      <c r="J2589" s="37">
        <f t="shared" si="20"/>
        <v>3450.0000000000005</v>
      </c>
      <c r="K2589" s="37">
        <f t="shared" si="21"/>
        <v>1207.5</v>
      </c>
      <c r="L2589" s="38">
        <v>0.35</v>
      </c>
      <c r="N2589" s="44"/>
      <c r="O2589" s="42"/>
      <c r="P2589" s="39"/>
      <c r="Q2589" s="41"/>
    </row>
    <row r="2590" spans="1:17" ht="15.75" customHeight="1">
      <c r="A2590" s="33" t="s">
        <v>14</v>
      </c>
      <c r="B2590" s="33">
        <v>1185732</v>
      </c>
      <c r="C2590" s="34">
        <v>44546</v>
      </c>
      <c r="D2590" s="33" t="s">
        <v>46</v>
      </c>
      <c r="E2590" s="33" t="s">
        <v>94</v>
      </c>
      <c r="F2590" s="33" t="s">
        <v>95</v>
      </c>
      <c r="G2590" s="33" t="s">
        <v>19</v>
      </c>
      <c r="H2590" s="35">
        <v>0.60000000000000009</v>
      </c>
      <c r="I2590" s="36">
        <v>5250</v>
      </c>
      <c r="J2590" s="37">
        <f t="shared" si="20"/>
        <v>3150.0000000000005</v>
      </c>
      <c r="K2590" s="37">
        <f t="shared" si="21"/>
        <v>1260.0000000000002</v>
      </c>
      <c r="L2590" s="38">
        <v>0.4</v>
      </c>
      <c r="N2590" s="44"/>
      <c r="O2590" s="42"/>
      <c r="P2590" s="39"/>
      <c r="Q2590" s="41"/>
    </row>
    <row r="2591" spans="1:17" ht="15.75" customHeight="1">
      <c r="A2591" s="33" t="s">
        <v>14</v>
      </c>
      <c r="B2591" s="33">
        <v>1185732</v>
      </c>
      <c r="C2591" s="34">
        <v>44546</v>
      </c>
      <c r="D2591" s="33" t="s">
        <v>46</v>
      </c>
      <c r="E2591" s="33" t="s">
        <v>94</v>
      </c>
      <c r="F2591" s="33" t="s">
        <v>95</v>
      </c>
      <c r="G2591" s="33" t="s">
        <v>20</v>
      </c>
      <c r="H2591" s="35">
        <v>0.60000000000000009</v>
      </c>
      <c r="I2591" s="36">
        <v>4750</v>
      </c>
      <c r="J2591" s="37">
        <f t="shared" si="20"/>
        <v>2850.0000000000005</v>
      </c>
      <c r="K2591" s="37">
        <f t="shared" si="21"/>
        <v>1140.0000000000002</v>
      </c>
      <c r="L2591" s="38">
        <v>0.4</v>
      </c>
      <c r="N2591" s="44"/>
      <c r="O2591" s="42"/>
      <c r="P2591" s="39"/>
      <c r="Q2591" s="41"/>
    </row>
    <row r="2592" spans="1:17" ht="15.75" customHeight="1">
      <c r="A2592" s="33" t="s">
        <v>14</v>
      </c>
      <c r="B2592" s="33">
        <v>1185732</v>
      </c>
      <c r="C2592" s="34">
        <v>44546</v>
      </c>
      <c r="D2592" s="33" t="s">
        <v>46</v>
      </c>
      <c r="E2592" s="33" t="s">
        <v>94</v>
      </c>
      <c r="F2592" s="33" t="s">
        <v>95</v>
      </c>
      <c r="G2592" s="33" t="s">
        <v>21</v>
      </c>
      <c r="H2592" s="35">
        <v>0.70000000000000007</v>
      </c>
      <c r="I2592" s="36">
        <v>4750</v>
      </c>
      <c r="J2592" s="37">
        <f t="shared" si="20"/>
        <v>3325.0000000000005</v>
      </c>
      <c r="K2592" s="37">
        <f t="shared" si="21"/>
        <v>1163.75</v>
      </c>
      <c r="L2592" s="38">
        <v>0.35</v>
      </c>
      <c r="N2592" s="44"/>
      <c r="O2592" s="42"/>
      <c r="P2592" s="39"/>
      <c r="Q2592" s="41"/>
    </row>
    <row r="2593" spans="1:17" ht="15.75" customHeight="1">
      <c r="A2593" s="33" t="s">
        <v>14</v>
      </c>
      <c r="B2593" s="33">
        <v>1185732</v>
      </c>
      <c r="C2593" s="34">
        <v>44546</v>
      </c>
      <c r="D2593" s="33" t="s">
        <v>46</v>
      </c>
      <c r="E2593" s="33" t="s">
        <v>94</v>
      </c>
      <c r="F2593" s="33" t="s">
        <v>95</v>
      </c>
      <c r="G2593" s="33" t="s">
        <v>22</v>
      </c>
      <c r="H2593" s="35">
        <v>0.75</v>
      </c>
      <c r="I2593" s="36">
        <v>5750</v>
      </c>
      <c r="J2593" s="37">
        <f t="shared" si="20"/>
        <v>4312.5</v>
      </c>
      <c r="K2593" s="37">
        <f t="shared" si="21"/>
        <v>2156.25</v>
      </c>
      <c r="L2593" s="38">
        <v>0.5</v>
      </c>
      <c r="N2593" s="44"/>
      <c r="O2593" s="42"/>
      <c r="P2593" s="39"/>
      <c r="Q2593" s="41"/>
    </row>
    <row r="2594" spans="1:17" ht="15.75" customHeight="1">
      <c r="A2594" s="33" t="s">
        <v>23</v>
      </c>
      <c r="B2594" s="33">
        <v>1197831</v>
      </c>
      <c r="C2594" s="34">
        <v>44219</v>
      </c>
      <c r="D2594" s="33" t="s">
        <v>24</v>
      </c>
      <c r="E2594" s="33" t="s">
        <v>96</v>
      </c>
      <c r="F2594" s="33" t="s">
        <v>97</v>
      </c>
      <c r="G2594" s="33" t="s">
        <v>17</v>
      </c>
      <c r="H2594" s="35">
        <v>0.25000000000000006</v>
      </c>
      <c r="I2594" s="36">
        <v>6500</v>
      </c>
      <c r="J2594" s="37">
        <f t="shared" si="20"/>
        <v>1625.0000000000005</v>
      </c>
      <c r="K2594" s="37">
        <f t="shared" si="21"/>
        <v>650.00000000000023</v>
      </c>
      <c r="L2594" s="38">
        <v>0.4</v>
      </c>
      <c r="N2594" s="44"/>
      <c r="O2594" s="42"/>
      <c r="P2594" s="39"/>
      <c r="Q2594" s="41"/>
    </row>
    <row r="2595" spans="1:17" ht="15.75" customHeight="1">
      <c r="A2595" s="33" t="s">
        <v>23</v>
      </c>
      <c r="B2595" s="33">
        <v>1197831</v>
      </c>
      <c r="C2595" s="34">
        <v>44219</v>
      </c>
      <c r="D2595" s="33" t="s">
        <v>24</v>
      </c>
      <c r="E2595" s="33" t="s">
        <v>96</v>
      </c>
      <c r="F2595" s="33" t="s">
        <v>97</v>
      </c>
      <c r="G2595" s="33" t="s">
        <v>18</v>
      </c>
      <c r="H2595" s="35">
        <v>0.25000000000000006</v>
      </c>
      <c r="I2595" s="36">
        <v>4500</v>
      </c>
      <c r="J2595" s="37">
        <f t="shared" si="20"/>
        <v>1125.0000000000002</v>
      </c>
      <c r="K2595" s="37">
        <f t="shared" si="21"/>
        <v>393.75000000000006</v>
      </c>
      <c r="L2595" s="38">
        <v>0.35</v>
      </c>
      <c r="N2595" s="44"/>
      <c r="O2595" s="42"/>
      <c r="P2595" s="39"/>
      <c r="Q2595" s="41"/>
    </row>
    <row r="2596" spans="1:17" ht="15.75" customHeight="1">
      <c r="A2596" s="33" t="s">
        <v>23</v>
      </c>
      <c r="B2596" s="33">
        <v>1197831</v>
      </c>
      <c r="C2596" s="34">
        <v>44219</v>
      </c>
      <c r="D2596" s="33" t="s">
        <v>24</v>
      </c>
      <c r="E2596" s="33" t="s">
        <v>96</v>
      </c>
      <c r="F2596" s="33" t="s">
        <v>97</v>
      </c>
      <c r="G2596" s="33" t="s">
        <v>19</v>
      </c>
      <c r="H2596" s="35">
        <v>0.15000000000000008</v>
      </c>
      <c r="I2596" s="36">
        <v>4500</v>
      </c>
      <c r="J2596" s="37">
        <f t="shared" si="20"/>
        <v>675.00000000000034</v>
      </c>
      <c r="K2596" s="37">
        <f t="shared" si="21"/>
        <v>270.00000000000017</v>
      </c>
      <c r="L2596" s="38">
        <v>0.4</v>
      </c>
      <c r="N2596" s="44"/>
      <c r="O2596" s="42"/>
      <c r="P2596" s="39"/>
      <c r="Q2596" s="41"/>
    </row>
    <row r="2597" spans="1:17" ht="15.75" customHeight="1">
      <c r="A2597" s="33" t="s">
        <v>23</v>
      </c>
      <c r="B2597" s="33">
        <v>1197831</v>
      </c>
      <c r="C2597" s="34">
        <v>44219</v>
      </c>
      <c r="D2597" s="33" t="s">
        <v>24</v>
      </c>
      <c r="E2597" s="33" t="s">
        <v>96</v>
      </c>
      <c r="F2597" s="33" t="s">
        <v>97</v>
      </c>
      <c r="G2597" s="33" t="s">
        <v>20</v>
      </c>
      <c r="H2597" s="35">
        <v>0.2</v>
      </c>
      <c r="I2597" s="36">
        <v>3000</v>
      </c>
      <c r="J2597" s="37">
        <f t="shared" si="20"/>
        <v>600</v>
      </c>
      <c r="K2597" s="37">
        <f t="shared" si="21"/>
        <v>240</v>
      </c>
      <c r="L2597" s="38">
        <v>0.4</v>
      </c>
      <c r="N2597" s="44"/>
      <c r="O2597" s="42"/>
      <c r="P2597" s="39"/>
      <c r="Q2597" s="41"/>
    </row>
    <row r="2598" spans="1:17" ht="15.75" customHeight="1">
      <c r="A2598" s="33" t="s">
        <v>23</v>
      </c>
      <c r="B2598" s="33">
        <v>1197831</v>
      </c>
      <c r="C2598" s="34">
        <v>44219</v>
      </c>
      <c r="D2598" s="33" t="s">
        <v>24</v>
      </c>
      <c r="E2598" s="33" t="s">
        <v>96</v>
      </c>
      <c r="F2598" s="33" t="s">
        <v>97</v>
      </c>
      <c r="G2598" s="33" t="s">
        <v>21</v>
      </c>
      <c r="H2598" s="35">
        <v>0.35000000000000003</v>
      </c>
      <c r="I2598" s="36">
        <v>3500</v>
      </c>
      <c r="J2598" s="37">
        <f t="shared" si="20"/>
        <v>1225.0000000000002</v>
      </c>
      <c r="K2598" s="37">
        <f t="shared" si="21"/>
        <v>428.75000000000006</v>
      </c>
      <c r="L2598" s="38">
        <v>0.35</v>
      </c>
      <c r="N2598" s="44"/>
      <c r="O2598" s="42"/>
      <c r="P2598" s="39"/>
      <c r="Q2598" s="41"/>
    </row>
    <row r="2599" spans="1:17" ht="15.75" customHeight="1">
      <c r="A2599" s="33" t="s">
        <v>23</v>
      </c>
      <c r="B2599" s="33">
        <v>1197831</v>
      </c>
      <c r="C2599" s="34">
        <v>44219</v>
      </c>
      <c r="D2599" s="33" t="s">
        <v>24</v>
      </c>
      <c r="E2599" s="33" t="s">
        <v>96</v>
      </c>
      <c r="F2599" s="33" t="s">
        <v>97</v>
      </c>
      <c r="G2599" s="33" t="s">
        <v>22</v>
      </c>
      <c r="H2599" s="35">
        <v>0.25000000000000006</v>
      </c>
      <c r="I2599" s="36">
        <v>4500</v>
      </c>
      <c r="J2599" s="37">
        <f t="shared" si="20"/>
        <v>1125.0000000000002</v>
      </c>
      <c r="K2599" s="37">
        <f t="shared" si="21"/>
        <v>450.00000000000011</v>
      </c>
      <c r="L2599" s="38">
        <v>0.4</v>
      </c>
      <c r="N2599" s="44"/>
      <c r="O2599" s="42"/>
      <c r="P2599" s="39"/>
      <c r="Q2599" s="41"/>
    </row>
    <row r="2600" spans="1:17" ht="15.75" customHeight="1">
      <c r="A2600" s="33" t="s">
        <v>23</v>
      </c>
      <c r="B2600" s="33">
        <v>1197831</v>
      </c>
      <c r="C2600" s="34">
        <v>44248</v>
      </c>
      <c r="D2600" s="33" t="s">
        <v>24</v>
      </c>
      <c r="E2600" s="33" t="s">
        <v>96</v>
      </c>
      <c r="F2600" s="33" t="s">
        <v>97</v>
      </c>
      <c r="G2600" s="33" t="s">
        <v>17</v>
      </c>
      <c r="H2600" s="35">
        <v>0.25000000000000006</v>
      </c>
      <c r="I2600" s="36">
        <v>7000</v>
      </c>
      <c r="J2600" s="37">
        <f t="shared" si="20"/>
        <v>1750.0000000000005</v>
      </c>
      <c r="K2600" s="37">
        <f t="shared" si="21"/>
        <v>700.00000000000023</v>
      </c>
      <c r="L2600" s="38">
        <v>0.4</v>
      </c>
      <c r="N2600" s="44"/>
      <c r="O2600" s="42"/>
      <c r="P2600" s="39"/>
      <c r="Q2600" s="41"/>
    </row>
    <row r="2601" spans="1:17" ht="15.75" customHeight="1">
      <c r="A2601" s="33" t="s">
        <v>23</v>
      </c>
      <c r="B2601" s="33">
        <v>1197831</v>
      </c>
      <c r="C2601" s="34">
        <v>44248</v>
      </c>
      <c r="D2601" s="33" t="s">
        <v>24</v>
      </c>
      <c r="E2601" s="33" t="s">
        <v>96</v>
      </c>
      <c r="F2601" s="33" t="s">
        <v>97</v>
      </c>
      <c r="G2601" s="33" t="s">
        <v>18</v>
      </c>
      <c r="H2601" s="35">
        <v>0.25000000000000006</v>
      </c>
      <c r="I2601" s="36">
        <v>3500</v>
      </c>
      <c r="J2601" s="37">
        <f t="shared" si="20"/>
        <v>875.00000000000023</v>
      </c>
      <c r="K2601" s="37">
        <f t="shared" si="21"/>
        <v>306.25000000000006</v>
      </c>
      <c r="L2601" s="38">
        <v>0.35</v>
      </c>
      <c r="N2601" s="44"/>
      <c r="O2601" s="42"/>
      <c r="P2601" s="39"/>
      <c r="Q2601" s="41"/>
    </row>
    <row r="2602" spans="1:17" ht="15.75" customHeight="1">
      <c r="A2602" s="33" t="s">
        <v>23</v>
      </c>
      <c r="B2602" s="33">
        <v>1197831</v>
      </c>
      <c r="C2602" s="34">
        <v>44248</v>
      </c>
      <c r="D2602" s="33" t="s">
        <v>24</v>
      </c>
      <c r="E2602" s="33" t="s">
        <v>96</v>
      </c>
      <c r="F2602" s="33" t="s">
        <v>97</v>
      </c>
      <c r="G2602" s="33" t="s">
        <v>19</v>
      </c>
      <c r="H2602" s="35">
        <v>0.15000000000000008</v>
      </c>
      <c r="I2602" s="36">
        <v>4000</v>
      </c>
      <c r="J2602" s="37">
        <f t="shared" si="20"/>
        <v>600.00000000000034</v>
      </c>
      <c r="K2602" s="37">
        <f t="shared" si="21"/>
        <v>240.00000000000014</v>
      </c>
      <c r="L2602" s="38">
        <v>0.4</v>
      </c>
      <c r="N2602" s="44"/>
      <c r="O2602" s="42"/>
      <c r="P2602" s="39"/>
      <c r="Q2602" s="41"/>
    </row>
    <row r="2603" spans="1:17" ht="15.75" customHeight="1">
      <c r="A2603" s="33" t="s">
        <v>23</v>
      </c>
      <c r="B2603" s="33">
        <v>1197831</v>
      </c>
      <c r="C2603" s="34">
        <v>44248</v>
      </c>
      <c r="D2603" s="33" t="s">
        <v>24</v>
      </c>
      <c r="E2603" s="33" t="s">
        <v>96</v>
      </c>
      <c r="F2603" s="33" t="s">
        <v>97</v>
      </c>
      <c r="G2603" s="33" t="s">
        <v>20</v>
      </c>
      <c r="H2603" s="35">
        <v>0.2</v>
      </c>
      <c r="I2603" s="36">
        <v>2500</v>
      </c>
      <c r="J2603" s="37">
        <f t="shared" si="20"/>
        <v>500</v>
      </c>
      <c r="K2603" s="37">
        <f t="shared" si="21"/>
        <v>200</v>
      </c>
      <c r="L2603" s="38">
        <v>0.4</v>
      </c>
      <c r="N2603" s="44"/>
      <c r="O2603" s="42"/>
      <c r="P2603" s="39"/>
      <c r="Q2603" s="41"/>
    </row>
    <row r="2604" spans="1:17" ht="15.75" customHeight="1">
      <c r="A2604" s="33" t="s">
        <v>23</v>
      </c>
      <c r="B2604" s="33">
        <v>1197831</v>
      </c>
      <c r="C2604" s="34">
        <v>44248</v>
      </c>
      <c r="D2604" s="33" t="s">
        <v>24</v>
      </c>
      <c r="E2604" s="33" t="s">
        <v>96</v>
      </c>
      <c r="F2604" s="33" t="s">
        <v>97</v>
      </c>
      <c r="G2604" s="33" t="s">
        <v>21</v>
      </c>
      <c r="H2604" s="35">
        <v>0.35000000000000003</v>
      </c>
      <c r="I2604" s="36">
        <v>3250</v>
      </c>
      <c r="J2604" s="37">
        <f t="shared" si="20"/>
        <v>1137.5</v>
      </c>
      <c r="K2604" s="37">
        <f t="shared" si="21"/>
        <v>398.125</v>
      </c>
      <c r="L2604" s="38">
        <v>0.35</v>
      </c>
      <c r="N2604" s="44"/>
      <c r="O2604" s="42"/>
      <c r="P2604" s="39"/>
      <c r="Q2604" s="41"/>
    </row>
    <row r="2605" spans="1:17" ht="15.75" customHeight="1">
      <c r="A2605" s="33" t="s">
        <v>23</v>
      </c>
      <c r="B2605" s="33">
        <v>1197831</v>
      </c>
      <c r="C2605" s="34">
        <v>44248</v>
      </c>
      <c r="D2605" s="33" t="s">
        <v>24</v>
      </c>
      <c r="E2605" s="33" t="s">
        <v>96</v>
      </c>
      <c r="F2605" s="33" t="s">
        <v>97</v>
      </c>
      <c r="G2605" s="33" t="s">
        <v>22</v>
      </c>
      <c r="H2605" s="35">
        <v>0.2</v>
      </c>
      <c r="I2605" s="36">
        <v>4250</v>
      </c>
      <c r="J2605" s="37">
        <f t="shared" si="20"/>
        <v>850</v>
      </c>
      <c r="K2605" s="37">
        <f t="shared" si="21"/>
        <v>340</v>
      </c>
      <c r="L2605" s="38">
        <v>0.4</v>
      </c>
      <c r="N2605" s="44"/>
      <c r="O2605" s="42"/>
      <c r="P2605" s="39"/>
      <c r="Q2605" s="41"/>
    </row>
    <row r="2606" spans="1:17" ht="15.75" customHeight="1">
      <c r="A2606" s="33" t="s">
        <v>23</v>
      </c>
      <c r="B2606" s="33">
        <v>1197831</v>
      </c>
      <c r="C2606" s="34">
        <v>44274</v>
      </c>
      <c r="D2606" s="33" t="s">
        <v>24</v>
      </c>
      <c r="E2606" s="33" t="s">
        <v>96</v>
      </c>
      <c r="F2606" s="33" t="s">
        <v>97</v>
      </c>
      <c r="G2606" s="33" t="s">
        <v>17</v>
      </c>
      <c r="H2606" s="35">
        <v>0.2</v>
      </c>
      <c r="I2606" s="36">
        <v>6450</v>
      </c>
      <c r="J2606" s="37">
        <f t="shared" si="20"/>
        <v>1290</v>
      </c>
      <c r="K2606" s="37">
        <f t="shared" si="21"/>
        <v>516</v>
      </c>
      <c r="L2606" s="38">
        <v>0.4</v>
      </c>
      <c r="N2606" s="44"/>
      <c r="O2606" s="42"/>
      <c r="P2606" s="39"/>
      <c r="Q2606" s="41"/>
    </row>
    <row r="2607" spans="1:17" ht="15.75" customHeight="1">
      <c r="A2607" s="33" t="s">
        <v>23</v>
      </c>
      <c r="B2607" s="33">
        <v>1197831</v>
      </c>
      <c r="C2607" s="34">
        <v>44274</v>
      </c>
      <c r="D2607" s="33" t="s">
        <v>24</v>
      </c>
      <c r="E2607" s="33" t="s">
        <v>96</v>
      </c>
      <c r="F2607" s="33" t="s">
        <v>97</v>
      </c>
      <c r="G2607" s="33" t="s">
        <v>18</v>
      </c>
      <c r="H2607" s="35">
        <v>0.2</v>
      </c>
      <c r="I2607" s="36">
        <v>3250</v>
      </c>
      <c r="J2607" s="37">
        <f t="shared" si="20"/>
        <v>650</v>
      </c>
      <c r="K2607" s="37">
        <f t="shared" si="21"/>
        <v>227.49999999999997</v>
      </c>
      <c r="L2607" s="38">
        <v>0.35</v>
      </c>
      <c r="N2607" s="44"/>
      <c r="O2607" s="42"/>
      <c r="P2607" s="39"/>
      <c r="Q2607" s="41"/>
    </row>
    <row r="2608" spans="1:17" ht="15.75" customHeight="1">
      <c r="A2608" s="33" t="s">
        <v>23</v>
      </c>
      <c r="B2608" s="33">
        <v>1197831</v>
      </c>
      <c r="C2608" s="34">
        <v>44274</v>
      </c>
      <c r="D2608" s="33" t="s">
        <v>24</v>
      </c>
      <c r="E2608" s="33" t="s">
        <v>96</v>
      </c>
      <c r="F2608" s="33" t="s">
        <v>97</v>
      </c>
      <c r="G2608" s="33" t="s">
        <v>19</v>
      </c>
      <c r="H2608" s="35">
        <v>0.10000000000000002</v>
      </c>
      <c r="I2608" s="36">
        <v>3500</v>
      </c>
      <c r="J2608" s="37">
        <f t="shared" si="20"/>
        <v>350.00000000000006</v>
      </c>
      <c r="K2608" s="37">
        <f t="shared" si="21"/>
        <v>140.00000000000003</v>
      </c>
      <c r="L2608" s="38">
        <v>0.4</v>
      </c>
      <c r="N2608" s="44"/>
      <c r="O2608" s="42"/>
      <c r="P2608" s="39"/>
      <c r="Q2608" s="41"/>
    </row>
    <row r="2609" spans="1:17" ht="15.75" customHeight="1">
      <c r="A2609" s="33" t="s">
        <v>23</v>
      </c>
      <c r="B2609" s="33">
        <v>1197831</v>
      </c>
      <c r="C2609" s="34">
        <v>44274</v>
      </c>
      <c r="D2609" s="33" t="s">
        <v>24</v>
      </c>
      <c r="E2609" s="33" t="s">
        <v>96</v>
      </c>
      <c r="F2609" s="33" t="s">
        <v>97</v>
      </c>
      <c r="G2609" s="33" t="s">
        <v>20</v>
      </c>
      <c r="H2609" s="35">
        <v>0.19999999999999996</v>
      </c>
      <c r="I2609" s="36">
        <v>2000</v>
      </c>
      <c r="J2609" s="37">
        <f t="shared" si="20"/>
        <v>399.99999999999989</v>
      </c>
      <c r="K2609" s="37">
        <f t="shared" si="21"/>
        <v>159.99999999999997</v>
      </c>
      <c r="L2609" s="38">
        <v>0.4</v>
      </c>
      <c r="N2609" s="44"/>
      <c r="O2609" s="42"/>
      <c r="P2609" s="39"/>
      <c r="Q2609" s="41"/>
    </row>
    <row r="2610" spans="1:17" ht="15.75" customHeight="1">
      <c r="A2610" s="33" t="s">
        <v>23</v>
      </c>
      <c r="B2610" s="33">
        <v>1197831</v>
      </c>
      <c r="C2610" s="34">
        <v>44274</v>
      </c>
      <c r="D2610" s="33" t="s">
        <v>24</v>
      </c>
      <c r="E2610" s="33" t="s">
        <v>96</v>
      </c>
      <c r="F2610" s="33" t="s">
        <v>97</v>
      </c>
      <c r="G2610" s="33" t="s">
        <v>21</v>
      </c>
      <c r="H2610" s="35">
        <v>0.35000000000000009</v>
      </c>
      <c r="I2610" s="36">
        <v>2500</v>
      </c>
      <c r="J2610" s="37">
        <f t="shared" si="20"/>
        <v>875.00000000000023</v>
      </c>
      <c r="K2610" s="37">
        <f t="shared" si="21"/>
        <v>306.25000000000006</v>
      </c>
      <c r="L2610" s="38">
        <v>0.35</v>
      </c>
      <c r="N2610" s="44"/>
      <c r="O2610" s="42"/>
      <c r="P2610" s="39"/>
      <c r="Q2610" s="41"/>
    </row>
    <row r="2611" spans="1:17" ht="15.75" customHeight="1">
      <c r="A2611" s="33" t="s">
        <v>23</v>
      </c>
      <c r="B2611" s="33">
        <v>1197831</v>
      </c>
      <c r="C2611" s="34">
        <v>44274</v>
      </c>
      <c r="D2611" s="33" t="s">
        <v>24</v>
      </c>
      <c r="E2611" s="33" t="s">
        <v>96</v>
      </c>
      <c r="F2611" s="33" t="s">
        <v>97</v>
      </c>
      <c r="G2611" s="33" t="s">
        <v>22</v>
      </c>
      <c r="H2611" s="35">
        <v>0.25</v>
      </c>
      <c r="I2611" s="36">
        <v>3500</v>
      </c>
      <c r="J2611" s="37">
        <f t="shared" si="20"/>
        <v>875</v>
      </c>
      <c r="K2611" s="37">
        <f t="shared" si="21"/>
        <v>350</v>
      </c>
      <c r="L2611" s="38">
        <v>0.4</v>
      </c>
      <c r="N2611" s="44"/>
      <c r="O2611" s="42"/>
      <c r="P2611" s="39"/>
      <c r="Q2611" s="41"/>
    </row>
    <row r="2612" spans="1:17" ht="15.75" customHeight="1">
      <c r="A2612" s="33" t="s">
        <v>23</v>
      </c>
      <c r="B2612" s="33">
        <v>1197831</v>
      </c>
      <c r="C2612" s="34">
        <v>44306</v>
      </c>
      <c r="D2612" s="33" t="s">
        <v>24</v>
      </c>
      <c r="E2612" s="33" t="s">
        <v>96</v>
      </c>
      <c r="F2612" s="33" t="s">
        <v>97</v>
      </c>
      <c r="G2612" s="33" t="s">
        <v>17</v>
      </c>
      <c r="H2612" s="35">
        <v>0.25</v>
      </c>
      <c r="I2612" s="36">
        <v>6000</v>
      </c>
      <c r="J2612" s="37">
        <f t="shared" si="20"/>
        <v>1500</v>
      </c>
      <c r="K2612" s="37">
        <f t="shared" si="21"/>
        <v>600</v>
      </c>
      <c r="L2612" s="38">
        <v>0.4</v>
      </c>
      <c r="N2612" s="44"/>
      <c r="O2612" s="42"/>
      <c r="P2612" s="39"/>
      <c r="Q2612" s="41"/>
    </row>
    <row r="2613" spans="1:17" ht="15.75" customHeight="1">
      <c r="A2613" s="33" t="s">
        <v>23</v>
      </c>
      <c r="B2613" s="33">
        <v>1197831</v>
      </c>
      <c r="C2613" s="34">
        <v>44306</v>
      </c>
      <c r="D2613" s="33" t="s">
        <v>24</v>
      </c>
      <c r="E2613" s="33" t="s">
        <v>96</v>
      </c>
      <c r="F2613" s="33" t="s">
        <v>97</v>
      </c>
      <c r="G2613" s="33" t="s">
        <v>18</v>
      </c>
      <c r="H2613" s="35">
        <v>0.25</v>
      </c>
      <c r="I2613" s="36">
        <v>3000</v>
      </c>
      <c r="J2613" s="37">
        <f t="shared" si="20"/>
        <v>750</v>
      </c>
      <c r="K2613" s="37">
        <f t="shared" si="21"/>
        <v>262.5</v>
      </c>
      <c r="L2613" s="38">
        <v>0.35</v>
      </c>
      <c r="N2613" s="44"/>
      <c r="O2613" s="42"/>
      <c r="P2613" s="39"/>
      <c r="Q2613" s="41"/>
    </row>
    <row r="2614" spans="1:17" ht="15.75" customHeight="1">
      <c r="A2614" s="33" t="s">
        <v>23</v>
      </c>
      <c r="B2614" s="33">
        <v>1197831</v>
      </c>
      <c r="C2614" s="34">
        <v>44306</v>
      </c>
      <c r="D2614" s="33" t="s">
        <v>24</v>
      </c>
      <c r="E2614" s="33" t="s">
        <v>96</v>
      </c>
      <c r="F2614" s="33" t="s">
        <v>97</v>
      </c>
      <c r="G2614" s="33" t="s">
        <v>19</v>
      </c>
      <c r="H2614" s="35">
        <v>0.15000000000000002</v>
      </c>
      <c r="I2614" s="36">
        <v>3000</v>
      </c>
      <c r="J2614" s="37">
        <f t="shared" si="20"/>
        <v>450.00000000000006</v>
      </c>
      <c r="K2614" s="37">
        <f t="shared" si="21"/>
        <v>180.00000000000003</v>
      </c>
      <c r="L2614" s="38">
        <v>0.4</v>
      </c>
      <c r="N2614" s="44"/>
      <c r="O2614" s="42"/>
      <c r="P2614" s="39"/>
      <c r="Q2614" s="41"/>
    </row>
    <row r="2615" spans="1:17" ht="15.75" customHeight="1">
      <c r="A2615" s="33" t="s">
        <v>23</v>
      </c>
      <c r="B2615" s="33">
        <v>1197831</v>
      </c>
      <c r="C2615" s="34">
        <v>44306</v>
      </c>
      <c r="D2615" s="33" t="s">
        <v>24</v>
      </c>
      <c r="E2615" s="33" t="s">
        <v>96</v>
      </c>
      <c r="F2615" s="33" t="s">
        <v>97</v>
      </c>
      <c r="G2615" s="33" t="s">
        <v>20</v>
      </c>
      <c r="H2615" s="35">
        <v>0.19999999999999996</v>
      </c>
      <c r="I2615" s="36">
        <v>2250</v>
      </c>
      <c r="J2615" s="37">
        <f t="shared" si="20"/>
        <v>449.99999999999989</v>
      </c>
      <c r="K2615" s="37">
        <f t="shared" si="21"/>
        <v>179.99999999999997</v>
      </c>
      <c r="L2615" s="38">
        <v>0.4</v>
      </c>
      <c r="N2615" s="44"/>
      <c r="O2615" s="42"/>
      <c r="P2615" s="39"/>
      <c r="Q2615" s="41"/>
    </row>
    <row r="2616" spans="1:17" ht="15.75" customHeight="1">
      <c r="A2616" s="33" t="s">
        <v>23</v>
      </c>
      <c r="B2616" s="33">
        <v>1197831</v>
      </c>
      <c r="C2616" s="34">
        <v>44306</v>
      </c>
      <c r="D2616" s="33" t="s">
        <v>24</v>
      </c>
      <c r="E2616" s="33" t="s">
        <v>96</v>
      </c>
      <c r="F2616" s="33" t="s">
        <v>97</v>
      </c>
      <c r="G2616" s="33" t="s">
        <v>21</v>
      </c>
      <c r="H2616" s="35">
        <v>0.4</v>
      </c>
      <c r="I2616" s="36">
        <v>2500</v>
      </c>
      <c r="J2616" s="37">
        <f t="shared" si="20"/>
        <v>1000</v>
      </c>
      <c r="K2616" s="37">
        <f t="shared" si="21"/>
        <v>350</v>
      </c>
      <c r="L2616" s="38">
        <v>0.35</v>
      </c>
      <c r="N2616" s="44"/>
      <c r="O2616" s="42"/>
      <c r="P2616" s="39"/>
      <c r="Q2616" s="41"/>
    </row>
    <row r="2617" spans="1:17" ht="15.75" customHeight="1">
      <c r="A2617" s="33" t="s">
        <v>23</v>
      </c>
      <c r="B2617" s="33">
        <v>1197831</v>
      </c>
      <c r="C2617" s="34">
        <v>44306</v>
      </c>
      <c r="D2617" s="33" t="s">
        <v>24</v>
      </c>
      <c r="E2617" s="33" t="s">
        <v>96</v>
      </c>
      <c r="F2617" s="33" t="s">
        <v>97</v>
      </c>
      <c r="G2617" s="33" t="s">
        <v>22</v>
      </c>
      <c r="H2617" s="35">
        <v>0.30000000000000004</v>
      </c>
      <c r="I2617" s="36">
        <v>4000</v>
      </c>
      <c r="J2617" s="37">
        <f t="shared" si="20"/>
        <v>1200.0000000000002</v>
      </c>
      <c r="K2617" s="37">
        <f t="shared" si="21"/>
        <v>480.00000000000011</v>
      </c>
      <c r="L2617" s="38">
        <v>0.4</v>
      </c>
      <c r="N2617" s="44"/>
      <c r="O2617" s="42"/>
      <c r="P2617" s="39"/>
      <c r="Q2617" s="41"/>
    </row>
    <row r="2618" spans="1:17" ht="15.75" customHeight="1">
      <c r="A2618" s="33" t="s">
        <v>23</v>
      </c>
      <c r="B2618" s="33">
        <v>1197831</v>
      </c>
      <c r="C2618" s="34">
        <v>44335</v>
      </c>
      <c r="D2618" s="33" t="s">
        <v>24</v>
      </c>
      <c r="E2618" s="33" t="s">
        <v>96</v>
      </c>
      <c r="F2618" s="33" t="s">
        <v>97</v>
      </c>
      <c r="G2618" s="33" t="s">
        <v>17</v>
      </c>
      <c r="H2618" s="35">
        <v>0.4</v>
      </c>
      <c r="I2618" s="36">
        <v>6700</v>
      </c>
      <c r="J2618" s="37">
        <f t="shared" si="20"/>
        <v>2680</v>
      </c>
      <c r="K2618" s="37">
        <f t="shared" si="21"/>
        <v>1072</v>
      </c>
      <c r="L2618" s="38">
        <v>0.4</v>
      </c>
      <c r="N2618" s="44"/>
      <c r="O2618" s="42"/>
      <c r="P2618" s="39"/>
      <c r="Q2618" s="41"/>
    </row>
    <row r="2619" spans="1:17" ht="15.75" customHeight="1">
      <c r="A2619" s="33" t="s">
        <v>23</v>
      </c>
      <c r="B2619" s="33">
        <v>1197831</v>
      </c>
      <c r="C2619" s="34">
        <v>44335</v>
      </c>
      <c r="D2619" s="33" t="s">
        <v>24</v>
      </c>
      <c r="E2619" s="33" t="s">
        <v>96</v>
      </c>
      <c r="F2619" s="33" t="s">
        <v>97</v>
      </c>
      <c r="G2619" s="33" t="s">
        <v>18</v>
      </c>
      <c r="H2619" s="35">
        <v>0.4</v>
      </c>
      <c r="I2619" s="36">
        <v>3750</v>
      </c>
      <c r="J2619" s="37">
        <f t="shared" si="20"/>
        <v>1500</v>
      </c>
      <c r="K2619" s="37">
        <f t="shared" si="21"/>
        <v>525</v>
      </c>
      <c r="L2619" s="38">
        <v>0.35</v>
      </c>
      <c r="N2619" s="44"/>
      <c r="O2619" s="42"/>
      <c r="P2619" s="39"/>
      <c r="Q2619" s="41"/>
    </row>
    <row r="2620" spans="1:17" ht="15.75" customHeight="1">
      <c r="A2620" s="33" t="s">
        <v>23</v>
      </c>
      <c r="B2620" s="33">
        <v>1197831</v>
      </c>
      <c r="C2620" s="34">
        <v>44335</v>
      </c>
      <c r="D2620" s="33" t="s">
        <v>24</v>
      </c>
      <c r="E2620" s="33" t="s">
        <v>96</v>
      </c>
      <c r="F2620" s="33" t="s">
        <v>97</v>
      </c>
      <c r="G2620" s="33" t="s">
        <v>19</v>
      </c>
      <c r="H2620" s="35">
        <v>0.35000000000000003</v>
      </c>
      <c r="I2620" s="36">
        <v>3500</v>
      </c>
      <c r="J2620" s="37">
        <f t="shared" si="20"/>
        <v>1225.0000000000002</v>
      </c>
      <c r="K2620" s="37">
        <f t="shared" si="21"/>
        <v>490.00000000000011</v>
      </c>
      <c r="L2620" s="38">
        <v>0.4</v>
      </c>
      <c r="N2620" s="44"/>
      <c r="O2620" s="42"/>
      <c r="P2620" s="39"/>
      <c r="Q2620" s="41"/>
    </row>
    <row r="2621" spans="1:17" ht="15.75" customHeight="1">
      <c r="A2621" s="33" t="s">
        <v>23</v>
      </c>
      <c r="B2621" s="33">
        <v>1197831</v>
      </c>
      <c r="C2621" s="34">
        <v>44335</v>
      </c>
      <c r="D2621" s="33" t="s">
        <v>24</v>
      </c>
      <c r="E2621" s="33" t="s">
        <v>96</v>
      </c>
      <c r="F2621" s="33" t="s">
        <v>97</v>
      </c>
      <c r="G2621" s="33" t="s">
        <v>20</v>
      </c>
      <c r="H2621" s="35">
        <v>0.35000000000000003</v>
      </c>
      <c r="I2621" s="36">
        <v>3000</v>
      </c>
      <c r="J2621" s="37">
        <f t="shared" si="20"/>
        <v>1050</v>
      </c>
      <c r="K2621" s="37">
        <f t="shared" si="21"/>
        <v>420</v>
      </c>
      <c r="L2621" s="38">
        <v>0.4</v>
      </c>
      <c r="N2621" s="44"/>
      <c r="O2621" s="42"/>
      <c r="P2621" s="39"/>
      <c r="Q2621" s="41"/>
    </row>
    <row r="2622" spans="1:17" ht="15.75" customHeight="1">
      <c r="A2622" s="33" t="s">
        <v>23</v>
      </c>
      <c r="B2622" s="33">
        <v>1197831</v>
      </c>
      <c r="C2622" s="34">
        <v>44335</v>
      </c>
      <c r="D2622" s="33" t="s">
        <v>24</v>
      </c>
      <c r="E2622" s="33" t="s">
        <v>96</v>
      </c>
      <c r="F2622" s="33" t="s">
        <v>97</v>
      </c>
      <c r="G2622" s="33" t="s">
        <v>21</v>
      </c>
      <c r="H2622" s="35">
        <v>0.44999999999999996</v>
      </c>
      <c r="I2622" s="36">
        <v>3250</v>
      </c>
      <c r="J2622" s="37">
        <f t="shared" si="20"/>
        <v>1462.4999999999998</v>
      </c>
      <c r="K2622" s="37">
        <f t="shared" si="21"/>
        <v>511.87499999999989</v>
      </c>
      <c r="L2622" s="38">
        <v>0.35</v>
      </c>
      <c r="N2622" s="44"/>
      <c r="O2622" s="42"/>
      <c r="P2622" s="39"/>
      <c r="Q2622" s="41"/>
    </row>
    <row r="2623" spans="1:17" ht="15.75" customHeight="1">
      <c r="A2623" s="33" t="s">
        <v>23</v>
      </c>
      <c r="B2623" s="33">
        <v>1197831</v>
      </c>
      <c r="C2623" s="34">
        <v>44335</v>
      </c>
      <c r="D2623" s="33" t="s">
        <v>24</v>
      </c>
      <c r="E2623" s="33" t="s">
        <v>96</v>
      </c>
      <c r="F2623" s="33" t="s">
        <v>97</v>
      </c>
      <c r="G2623" s="33" t="s">
        <v>22</v>
      </c>
      <c r="H2623" s="35">
        <v>0.44999999999999996</v>
      </c>
      <c r="I2623" s="36">
        <v>4250</v>
      </c>
      <c r="J2623" s="37">
        <f t="shared" si="20"/>
        <v>1912.4999999999998</v>
      </c>
      <c r="K2623" s="37">
        <f t="shared" si="21"/>
        <v>765</v>
      </c>
      <c r="L2623" s="38">
        <v>0.4</v>
      </c>
      <c r="N2623" s="44"/>
      <c r="O2623" s="42"/>
      <c r="P2623" s="39"/>
      <c r="Q2623" s="41"/>
    </row>
    <row r="2624" spans="1:17" ht="15.75" customHeight="1">
      <c r="A2624" s="33" t="s">
        <v>23</v>
      </c>
      <c r="B2624" s="33">
        <v>1197831</v>
      </c>
      <c r="C2624" s="34">
        <v>44368</v>
      </c>
      <c r="D2624" s="33" t="s">
        <v>24</v>
      </c>
      <c r="E2624" s="33" t="s">
        <v>96</v>
      </c>
      <c r="F2624" s="33" t="s">
        <v>97</v>
      </c>
      <c r="G2624" s="33" t="s">
        <v>17</v>
      </c>
      <c r="H2624" s="35">
        <v>0.39999999999999997</v>
      </c>
      <c r="I2624" s="36">
        <v>6750</v>
      </c>
      <c r="J2624" s="37">
        <f t="shared" si="20"/>
        <v>2700</v>
      </c>
      <c r="K2624" s="37">
        <f t="shared" si="21"/>
        <v>1080</v>
      </c>
      <c r="L2624" s="38">
        <v>0.4</v>
      </c>
      <c r="N2624" s="44"/>
      <c r="O2624" s="42"/>
      <c r="P2624" s="39"/>
      <c r="Q2624" s="41"/>
    </row>
    <row r="2625" spans="1:17" ht="15.75" customHeight="1">
      <c r="A2625" s="33" t="s">
        <v>23</v>
      </c>
      <c r="B2625" s="33">
        <v>1197831</v>
      </c>
      <c r="C2625" s="34">
        <v>44368</v>
      </c>
      <c r="D2625" s="33" t="s">
        <v>24</v>
      </c>
      <c r="E2625" s="33" t="s">
        <v>96</v>
      </c>
      <c r="F2625" s="33" t="s">
        <v>97</v>
      </c>
      <c r="G2625" s="33" t="s">
        <v>18</v>
      </c>
      <c r="H2625" s="35">
        <v>0.35000000000000003</v>
      </c>
      <c r="I2625" s="36">
        <v>4250</v>
      </c>
      <c r="J2625" s="37">
        <f t="shared" si="20"/>
        <v>1487.5000000000002</v>
      </c>
      <c r="K2625" s="37">
        <f t="shared" si="21"/>
        <v>520.625</v>
      </c>
      <c r="L2625" s="38">
        <v>0.35</v>
      </c>
      <c r="N2625" s="44"/>
      <c r="O2625" s="42"/>
      <c r="P2625" s="39"/>
      <c r="Q2625" s="41"/>
    </row>
    <row r="2626" spans="1:17" ht="15.75" customHeight="1">
      <c r="A2626" s="33" t="s">
        <v>23</v>
      </c>
      <c r="B2626" s="33">
        <v>1197831</v>
      </c>
      <c r="C2626" s="34">
        <v>44368</v>
      </c>
      <c r="D2626" s="33" t="s">
        <v>24</v>
      </c>
      <c r="E2626" s="33" t="s">
        <v>96</v>
      </c>
      <c r="F2626" s="33" t="s">
        <v>97</v>
      </c>
      <c r="G2626" s="33" t="s">
        <v>19</v>
      </c>
      <c r="H2626" s="35">
        <v>0.4</v>
      </c>
      <c r="I2626" s="36">
        <v>4000</v>
      </c>
      <c r="J2626" s="37">
        <f t="shared" si="20"/>
        <v>1600</v>
      </c>
      <c r="K2626" s="37">
        <f t="shared" si="21"/>
        <v>640</v>
      </c>
      <c r="L2626" s="38">
        <v>0.4</v>
      </c>
      <c r="N2626" s="44"/>
      <c r="O2626" s="42"/>
      <c r="P2626" s="39"/>
      <c r="Q2626" s="41"/>
    </row>
    <row r="2627" spans="1:17" ht="15.75" customHeight="1">
      <c r="A2627" s="33" t="s">
        <v>23</v>
      </c>
      <c r="B2627" s="33">
        <v>1197831</v>
      </c>
      <c r="C2627" s="34">
        <v>44368</v>
      </c>
      <c r="D2627" s="33" t="s">
        <v>24</v>
      </c>
      <c r="E2627" s="33" t="s">
        <v>96</v>
      </c>
      <c r="F2627" s="33" t="s">
        <v>97</v>
      </c>
      <c r="G2627" s="33" t="s">
        <v>20</v>
      </c>
      <c r="H2627" s="35">
        <v>0.4</v>
      </c>
      <c r="I2627" s="36">
        <v>3750</v>
      </c>
      <c r="J2627" s="37">
        <f t="shared" si="20"/>
        <v>1500</v>
      </c>
      <c r="K2627" s="37">
        <f t="shared" si="21"/>
        <v>600</v>
      </c>
      <c r="L2627" s="38">
        <v>0.4</v>
      </c>
      <c r="N2627" s="44"/>
      <c r="O2627" s="42"/>
      <c r="P2627" s="39"/>
      <c r="Q2627" s="41"/>
    </row>
    <row r="2628" spans="1:17" ht="15.75" customHeight="1">
      <c r="A2628" s="33" t="s">
        <v>23</v>
      </c>
      <c r="B2628" s="33">
        <v>1197831</v>
      </c>
      <c r="C2628" s="34">
        <v>44368</v>
      </c>
      <c r="D2628" s="33" t="s">
        <v>24</v>
      </c>
      <c r="E2628" s="33" t="s">
        <v>96</v>
      </c>
      <c r="F2628" s="33" t="s">
        <v>97</v>
      </c>
      <c r="G2628" s="33" t="s">
        <v>21</v>
      </c>
      <c r="H2628" s="35">
        <v>0.54999999999999993</v>
      </c>
      <c r="I2628" s="36">
        <v>3750</v>
      </c>
      <c r="J2628" s="37">
        <f t="shared" si="20"/>
        <v>2062.4999999999995</v>
      </c>
      <c r="K2628" s="37">
        <f t="shared" si="21"/>
        <v>721.87499999999977</v>
      </c>
      <c r="L2628" s="38">
        <v>0.35</v>
      </c>
      <c r="N2628" s="44"/>
      <c r="O2628" s="42"/>
      <c r="P2628" s="39"/>
      <c r="Q2628" s="41"/>
    </row>
    <row r="2629" spans="1:17" ht="15.75" customHeight="1">
      <c r="A2629" s="33" t="s">
        <v>23</v>
      </c>
      <c r="B2629" s="33">
        <v>1197831</v>
      </c>
      <c r="C2629" s="34">
        <v>44368</v>
      </c>
      <c r="D2629" s="33" t="s">
        <v>24</v>
      </c>
      <c r="E2629" s="33" t="s">
        <v>96</v>
      </c>
      <c r="F2629" s="33" t="s">
        <v>97</v>
      </c>
      <c r="G2629" s="33" t="s">
        <v>22</v>
      </c>
      <c r="H2629" s="35">
        <v>0.6</v>
      </c>
      <c r="I2629" s="36">
        <v>5500</v>
      </c>
      <c r="J2629" s="37">
        <f t="shared" si="20"/>
        <v>3300</v>
      </c>
      <c r="K2629" s="37">
        <f t="shared" si="21"/>
        <v>1320</v>
      </c>
      <c r="L2629" s="38">
        <v>0.4</v>
      </c>
      <c r="N2629" s="44"/>
      <c r="O2629" s="42"/>
      <c r="P2629" s="39"/>
      <c r="Q2629" s="41"/>
    </row>
    <row r="2630" spans="1:17" ht="15.75" customHeight="1">
      <c r="A2630" s="33" t="s">
        <v>23</v>
      </c>
      <c r="B2630" s="33">
        <v>1197831</v>
      </c>
      <c r="C2630" s="34">
        <v>44396</v>
      </c>
      <c r="D2630" s="33" t="s">
        <v>24</v>
      </c>
      <c r="E2630" s="33" t="s">
        <v>96</v>
      </c>
      <c r="F2630" s="33" t="s">
        <v>97</v>
      </c>
      <c r="G2630" s="33" t="s">
        <v>17</v>
      </c>
      <c r="H2630" s="35">
        <v>0.54999999999999993</v>
      </c>
      <c r="I2630" s="36">
        <v>7750</v>
      </c>
      <c r="J2630" s="37">
        <f t="shared" si="20"/>
        <v>4262.4999999999991</v>
      </c>
      <c r="K2630" s="37">
        <f t="shared" si="21"/>
        <v>1704.9999999999998</v>
      </c>
      <c r="L2630" s="38">
        <v>0.4</v>
      </c>
      <c r="N2630" s="44"/>
      <c r="O2630" s="42"/>
      <c r="P2630" s="39"/>
      <c r="Q2630" s="41"/>
    </row>
    <row r="2631" spans="1:17" ht="15.75" customHeight="1">
      <c r="A2631" s="33" t="s">
        <v>23</v>
      </c>
      <c r="B2631" s="33">
        <v>1197831</v>
      </c>
      <c r="C2631" s="34">
        <v>44396</v>
      </c>
      <c r="D2631" s="33" t="s">
        <v>24</v>
      </c>
      <c r="E2631" s="33" t="s">
        <v>96</v>
      </c>
      <c r="F2631" s="33" t="s">
        <v>97</v>
      </c>
      <c r="G2631" s="33" t="s">
        <v>18</v>
      </c>
      <c r="H2631" s="35">
        <v>0.5</v>
      </c>
      <c r="I2631" s="36">
        <v>5250</v>
      </c>
      <c r="J2631" s="37">
        <f t="shared" si="20"/>
        <v>2625</v>
      </c>
      <c r="K2631" s="37">
        <f t="shared" si="21"/>
        <v>918.74999999999989</v>
      </c>
      <c r="L2631" s="38">
        <v>0.35</v>
      </c>
      <c r="N2631" s="44"/>
      <c r="O2631" s="42"/>
      <c r="P2631" s="39"/>
      <c r="Q2631" s="41"/>
    </row>
    <row r="2632" spans="1:17" ht="15.75" customHeight="1">
      <c r="A2632" s="33" t="s">
        <v>23</v>
      </c>
      <c r="B2632" s="33">
        <v>1197831</v>
      </c>
      <c r="C2632" s="34">
        <v>44396</v>
      </c>
      <c r="D2632" s="33" t="s">
        <v>24</v>
      </c>
      <c r="E2632" s="33" t="s">
        <v>96</v>
      </c>
      <c r="F2632" s="33" t="s">
        <v>97</v>
      </c>
      <c r="G2632" s="33" t="s">
        <v>19</v>
      </c>
      <c r="H2632" s="35">
        <v>0.45</v>
      </c>
      <c r="I2632" s="36">
        <v>4500</v>
      </c>
      <c r="J2632" s="37">
        <f t="shared" si="20"/>
        <v>2025</v>
      </c>
      <c r="K2632" s="37">
        <f t="shared" si="21"/>
        <v>810</v>
      </c>
      <c r="L2632" s="38">
        <v>0.4</v>
      </c>
      <c r="N2632" s="44"/>
      <c r="O2632" s="42"/>
      <c r="P2632" s="39"/>
      <c r="Q2632" s="41"/>
    </row>
    <row r="2633" spans="1:17" ht="15.75" customHeight="1">
      <c r="A2633" s="33" t="s">
        <v>23</v>
      </c>
      <c r="B2633" s="33">
        <v>1197831</v>
      </c>
      <c r="C2633" s="34">
        <v>44396</v>
      </c>
      <c r="D2633" s="33" t="s">
        <v>24</v>
      </c>
      <c r="E2633" s="33" t="s">
        <v>96</v>
      </c>
      <c r="F2633" s="33" t="s">
        <v>97</v>
      </c>
      <c r="G2633" s="33" t="s">
        <v>20</v>
      </c>
      <c r="H2633" s="35">
        <v>0.45</v>
      </c>
      <c r="I2633" s="36">
        <v>4000</v>
      </c>
      <c r="J2633" s="37">
        <f t="shared" si="20"/>
        <v>1800</v>
      </c>
      <c r="K2633" s="37">
        <f t="shared" si="21"/>
        <v>720</v>
      </c>
      <c r="L2633" s="38">
        <v>0.4</v>
      </c>
      <c r="N2633" s="44"/>
      <c r="O2633" s="42"/>
      <c r="P2633" s="39"/>
      <c r="Q2633" s="41"/>
    </row>
    <row r="2634" spans="1:17" ht="15.75" customHeight="1">
      <c r="A2634" s="33" t="s">
        <v>23</v>
      </c>
      <c r="B2634" s="33">
        <v>1197831</v>
      </c>
      <c r="C2634" s="34">
        <v>44396</v>
      </c>
      <c r="D2634" s="33" t="s">
        <v>24</v>
      </c>
      <c r="E2634" s="33" t="s">
        <v>96</v>
      </c>
      <c r="F2634" s="33" t="s">
        <v>97</v>
      </c>
      <c r="G2634" s="33" t="s">
        <v>21</v>
      </c>
      <c r="H2634" s="35">
        <v>0.6</v>
      </c>
      <c r="I2634" s="36">
        <v>4250</v>
      </c>
      <c r="J2634" s="37">
        <f t="shared" si="20"/>
        <v>2550</v>
      </c>
      <c r="K2634" s="37">
        <f t="shared" si="21"/>
        <v>892.5</v>
      </c>
      <c r="L2634" s="38">
        <v>0.35</v>
      </c>
      <c r="N2634" s="44"/>
      <c r="O2634" s="42"/>
      <c r="P2634" s="39"/>
      <c r="Q2634" s="41"/>
    </row>
    <row r="2635" spans="1:17" ht="15.75" customHeight="1">
      <c r="A2635" s="33" t="s">
        <v>23</v>
      </c>
      <c r="B2635" s="33">
        <v>1197831</v>
      </c>
      <c r="C2635" s="34">
        <v>44396</v>
      </c>
      <c r="D2635" s="33" t="s">
        <v>24</v>
      </c>
      <c r="E2635" s="33" t="s">
        <v>96</v>
      </c>
      <c r="F2635" s="33" t="s">
        <v>97</v>
      </c>
      <c r="G2635" s="33" t="s">
        <v>22</v>
      </c>
      <c r="H2635" s="35">
        <v>0.65</v>
      </c>
      <c r="I2635" s="36">
        <v>6000</v>
      </c>
      <c r="J2635" s="37">
        <f t="shared" si="20"/>
        <v>3900</v>
      </c>
      <c r="K2635" s="37">
        <f t="shared" si="21"/>
        <v>1560</v>
      </c>
      <c r="L2635" s="38">
        <v>0.4</v>
      </c>
      <c r="N2635" s="44"/>
      <c r="O2635" s="42"/>
      <c r="P2635" s="39"/>
      <c r="Q2635" s="41"/>
    </row>
    <row r="2636" spans="1:17" ht="15.75" customHeight="1">
      <c r="A2636" s="33" t="s">
        <v>23</v>
      </c>
      <c r="B2636" s="33">
        <v>1197831</v>
      </c>
      <c r="C2636" s="34">
        <v>44428</v>
      </c>
      <c r="D2636" s="33" t="s">
        <v>24</v>
      </c>
      <c r="E2636" s="33" t="s">
        <v>96</v>
      </c>
      <c r="F2636" s="33" t="s">
        <v>97</v>
      </c>
      <c r="G2636" s="33" t="s">
        <v>17</v>
      </c>
      <c r="H2636" s="35">
        <v>0.6</v>
      </c>
      <c r="I2636" s="36">
        <v>7500</v>
      </c>
      <c r="J2636" s="37">
        <f t="shared" si="20"/>
        <v>4500</v>
      </c>
      <c r="K2636" s="37">
        <f t="shared" si="21"/>
        <v>1800</v>
      </c>
      <c r="L2636" s="38">
        <v>0.4</v>
      </c>
      <c r="N2636" s="44"/>
      <c r="O2636" s="42"/>
      <c r="P2636" s="39"/>
      <c r="Q2636" s="41"/>
    </row>
    <row r="2637" spans="1:17" ht="15.75" customHeight="1">
      <c r="A2637" s="33" t="s">
        <v>23</v>
      </c>
      <c r="B2637" s="33">
        <v>1197831</v>
      </c>
      <c r="C2637" s="34">
        <v>44428</v>
      </c>
      <c r="D2637" s="33" t="s">
        <v>24</v>
      </c>
      <c r="E2637" s="33" t="s">
        <v>96</v>
      </c>
      <c r="F2637" s="33" t="s">
        <v>97</v>
      </c>
      <c r="G2637" s="33" t="s">
        <v>18</v>
      </c>
      <c r="H2637" s="35">
        <v>0.55000000000000004</v>
      </c>
      <c r="I2637" s="36">
        <v>5250</v>
      </c>
      <c r="J2637" s="37">
        <f t="shared" si="20"/>
        <v>2887.5000000000005</v>
      </c>
      <c r="K2637" s="37">
        <f t="shared" si="21"/>
        <v>1010.6250000000001</v>
      </c>
      <c r="L2637" s="38">
        <v>0.35</v>
      </c>
      <c r="N2637" s="44"/>
      <c r="O2637" s="42"/>
      <c r="P2637" s="39"/>
      <c r="Q2637" s="41"/>
    </row>
    <row r="2638" spans="1:17" ht="15.75" customHeight="1">
      <c r="A2638" s="33" t="s">
        <v>23</v>
      </c>
      <c r="B2638" s="33">
        <v>1197831</v>
      </c>
      <c r="C2638" s="34">
        <v>44428</v>
      </c>
      <c r="D2638" s="33" t="s">
        <v>24</v>
      </c>
      <c r="E2638" s="33" t="s">
        <v>96</v>
      </c>
      <c r="F2638" s="33" t="s">
        <v>97</v>
      </c>
      <c r="G2638" s="33" t="s">
        <v>19</v>
      </c>
      <c r="H2638" s="35">
        <v>0.5</v>
      </c>
      <c r="I2638" s="36">
        <v>4500</v>
      </c>
      <c r="J2638" s="37">
        <f t="shared" si="20"/>
        <v>2250</v>
      </c>
      <c r="K2638" s="37">
        <f t="shared" si="21"/>
        <v>900</v>
      </c>
      <c r="L2638" s="38">
        <v>0.4</v>
      </c>
      <c r="N2638" s="44"/>
      <c r="O2638" s="42"/>
      <c r="P2638" s="39"/>
      <c r="Q2638" s="41"/>
    </row>
    <row r="2639" spans="1:17" ht="15.75" customHeight="1">
      <c r="A2639" s="33" t="s">
        <v>23</v>
      </c>
      <c r="B2639" s="33">
        <v>1197831</v>
      </c>
      <c r="C2639" s="34">
        <v>44428</v>
      </c>
      <c r="D2639" s="33" t="s">
        <v>24</v>
      </c>
      <c r="E2639" s="33" t="s">
        <v>96</v>
      </c>
      <c r="F2639" s="33" t="s">
        <v>97</v>
      </c>
      <c r="G2639" s="33" t="s">
        <v>20</v>
      </c>
      <c r="H2639" s="35">
        <v>0.4</v>
      </c>
      <c r="I2639" s="36">
        <v>4000</v>
      </c>
      <c r="J2639" s="37">
        <f t="shared" si="20"/>
        <v>1600</v>
      </c>
      <c r="K2639" s="37">
        <f t="shared" si="21"/>
        <v>640</v>
      </c>
      <c r="L2639" s="38">
        <v>0.4</v>
      </c>
      <c r="N2639" s="44"/>
      <c r="O2639" s="42"/>
      <c r="P2639" s="39"/>
      <c r="Q2639" s="41"/>
    </row>
    <row r="2640" spans="1:17" ht="15.75" customHeight="1">
      <c r="A2640" s="33" t="s">
        <v>23</v>
      </c>
      <c r="B2640" s="33">
        <v>1197831</v>
      </c>
      <c r="C2640" s="34">
        <v>44428</v>
      </c>
      <c r="D2640" s="33" t="s">
        <v>24</v>
      </c>
      <c r="E2640" s="33" t="s">
        <v>96</v>
      </c>
      <c r="F2640" s="33" t="s">
        <v>97</v>
      </c>
      <c r="G2640" s="33" t="s">
        <v>21</v>
      </c>
      <c r="H2640" s="35">
        <v>0.5</v>
      </c>
      <c r="I2640" s="36">
        <v>3750</v>
      </c>
      <c r="J2640" s="37">
        <f t="shared" si="20"/>
        <v>1875</v>
      </c>
      <c r="K2640" s="37">
        <f t="shared" si="21"/>
        <v>656.25</v>
      </c>
      <c r="L2640" s="38">
        <v>0.35</v>
      </c>
      <c r="N2640" s="44"/>
      <c r="O2640" s="42"/>
      <c r="P2640" s="39"/>
      <c r="Q2640" s="41"/>
    </row>
    <row r="2641" spans="1:17" ht="15.75" customHeight="1">
      <c r="A2641" s="33" t="s">
        <v>23</v>
      </c>
      <c r="B2641" s="33">
        <v>1197831</v>
      </c>
      <c r="C2641" s="34">
        <v>44428</v>
      </c>
      <c r="D2641" s="33" t="s">
        <v>24</v>
      </c>
      <c r="E2641" s="33" t="s">
        <v>96</v>
      </c>
      <c r="F2641" s="33" t="s">
        <v>97</v>
      </c>
      <c r="G2641" s="33" t="s">
        <v>22</v>
      </c>
      <c r="H2641" s="35">
        <v>0.55000000000000004</v>
      </c>
      <c r="I2641" s="36">
        <v>5500</v>
      </c>
      <c r="J2641" s="37">
        <f t="shared" si="20"/>
        <v>3025.0000000000005</v>
      </c>
      <c r="K2641" s="37">
        <f t="shared" si="21"/>
        <v>1210.0000000000002</v>
      </c>
      <c r="L2641" s="38">
        <v>0.4</v>
      </c>
      <c r="N2641" s="44"/>
      <c r="O2641" s="42"/>
      <c r="P2641" s="39"/>
      <c r="Q2641" s="41"/>
    </row>
    <row r="2642" spans="1:17" ht="15.75" customHeight="1">
      <c r="A2642" s="33" t="s">
        <v>23</v>
      </c>
      <c r="B2642" s="33">
        <v>1197831</v>
      </c>
      <c r="C2642" s="34">
        <v>44458</v>
      </c>
      <c r="D2642" s="33" t="s">
        <v>24</v>
      </c>
      <c r="E2642" s="33" t="s">
        <v>96</v>
      </c>
      <c r="F2642" s="33" t="s">
        <v>97</v>
      </c>
      <c r="G2642" s="33" t="s">
        <v>17</v>
      </c>
      <c r="H2642" s="35">
        <v>0.5</v>
      </c>
      <c r="I2642" s="36">
        <v>6500</v>
      </c>
      <c r="J2642" s="37">
        <f t="shared" si="20"/>
        <v>3250</v>
      </c>
      <c r="K2642" s="37">
        <f t="shared" si="21"/>
        <v>1300</v>
      </c>
      <c r="L2642" s="38">
        <v>0.4</v>
      </c>
      <c r="N2642" s="44"/>
      <c r="O2642" s="42"/>
      <c r="P2642" s="39"/>
      <c r="Q2642" s="41"/>
    </row>
    <row r="2643" spans="1:17" ht="15.75" customHeight="1">
      <c r="A2643" s="33" t="s">
        <v>23</v>
      </c>
      <c r="B2643" s="33">
        <v>1197831</v>
      </c>
      <c r="C2643" s="34">
        <v>44458</v>
      </c>
      <c r="D2643" s="33" t="s">
        <v>24</v>
      </c>
      <c r="E2643" s="33" t="s">
        <v>96</v>
      </c>
      <c r="F2643" s="33" t="s">
        <v>97</v>
      </c>
      <c r="G2643" s="33" t="s">
        <v>18</v>
      </c>
      <c r="H2643" s="35">
        <v>0.40000000000000013</v>
      </c>
      <c r="I2643" s="36">
        <v>4500</v>
      </c>
      <c r="J2643" s="37">
        <f t="shared" si="20"/>
        <v>1800.0000000000007</v>
      </c>
      <c r="K2643" s="37">
        <f t="shared" si="21"/>
        <v>630.00000000000023</v>
      </c>
      <c r="L2643" s="38">
        <v>0.35</v>
      </c>
      <c r="N2643" s="44"/>
      <c r="O2643" s="42"/>
      <c r="P2643" s="39"/>
      <c r="Q2643" s="41"/>
    </row>
    <row r="2644" spans="1:17" ht="15.75" customHeight="1">
      <c r="A2644" s="33" t="s">
        <v>23</v>
      </c>
      <c r="B2644" s="33">
        <v>1197831</v>
      </c>
      <c r="C2644" s="34">
        <v>44458</v>
      </c>
      <c r="D2644" s="33" t="s">
        <v>24</v>
      </c>
      <c r="E2644" s="33" t="s">
        <v>96</v>
      </c>
      <c r="F2644" s="33" t="s">
        <v>97</v>
      </c>
      <c r="G2644" s="33" t="s">
        <v>19</v>
      </c>
      <c r="H2644" s="35">
        <v>0.15000000000000008</v>
      </c>
      <c r="I2644" s="36">
        <v>3500</v>
      </c>
      <c r="J2644" s="37">
        <f t="shared" si="20"/>
        <v>525.00000000000023</v>
      </c>
      <c r="K2644" s="37">
        <f t="shared" si="21"/>
        <v>210.00000000000011</v>
      </c>
      <c r="L2644" s="38">
        <v>0.4</v>
      </c>
      <c r="N2644" s="44"/>
      <c r="O2644" s="42"/>
      <c r="P2644" s="39"/>
      <c r="Q2644" s="41"/>
    </row>
    <row r="2645" spans="1:17" ht="15.75" customHeight="1">
      <c r="A2645" s="33" t="s">
        <v>23</v>
      </c>
      <c r="B2645" s="33">
        <v>1197831</v>
      </c>
      <c r="C2645" s="34">
        <v>44458</v>
      </c>
      <c r="D2645" s="33" t="s">
        <v>24</v>
      </c>
      <c r="E2645" s="33" t="s">
        <v>96</v>
      </c>
      <c r="F2645" s="33" t="s">
        <v>97</v>
      </c>
      <c r="G2645" s="33" t="s">
        <v>20</v>
      </c>
      <c r="H2645" s="35">
        <v>0.15000000000000008</v>
      </c>
      <c r="I2645" s="36">
        <v>3250</v>
      </c>
      <c r="J2645" s="37">
        <f t="shared" si="20"/>
        <v>487.50000000000023</v>
      </c>
      <c r="K2645" s="37">
        <f t="shared" si="21"/>
        <v>195.00000000000011</v>
      </c>
      <c r="L2645" s="38">
        <v>0.4</v>
      </c>
      <c r="N2645" s="44"/>
      <c r="O2645" s="42"/>
      <c r="P2645" s="39"/>
      <c r="Q2645" s="41"/>
    </row>
    <row r="2646" spans="1:17" ht="15.75" customHeight="1">
      <c r="A2646" s="33" t="s">
        <v>23</v>
      </c>
      <c r="B2646" s="33">
        <v>1197831</v>
      </c>
      <c r="C2646" s="34">
        <v>44458</v>
      </c>
      <c r="D2646" s="33" t="s">
        <v>24</v>
      </c>
      <c r="E2646" s="33" t="s">
        <v>96</v>
      </c>
      <c r="F2646" s="33" t="s">
        <v>97</v>
      </c>
      <c r="G2646" s="33" t="s">
        <v>21</v>
      </c>
      <c r="H2646" s="35">
        <v>0.25000000000000006</v>
      </c>
      <c r="I2646" s="36">
        <v>3250</v>
      </c>
      <c r="J2646" s="37">
        <f t="shared" si="20"/>
        <v>812.50000000000023</v>
      </c>
      <c r="K2646" s="37">
        <f t="shared" si="21"/>
        <v>284.37500000000006</v>
      </c>
      <c r="L2646" s="38">
        <v>0.35</v>
      </c>
      <c r="N2646" s="44"/>
      <c r="O2646" s="42"/>
      <c r="P2646" s="39"/>
      <c r="Q2646" s="41"/>
    </row>
    <row r="2647" spans="1:17" ht="15.75" customHeight="1">
      <c r="A2647" s="33" t="s">
        <v>23</v>
      </c>
      <c r="B2647" s="33">
        <v>1197831</v>
      </c>
      <c r="C2647" s="34">
        <v>44458</v>
      </c>
      <c r="D2647" s="33" t="s">
        <v>24</v>
      </c>
      <c r="E2647" s="33" t="s">
        <v>96</v>
      </c>
      <c r="F2647" s="33" t="s">
        <v>97</v>
      </c>
      <c r="G2647" s="33" t="s">
        <v>22</v>
      </c>
      <c r="H2647" s="35">
        <v>0.3000000000000001</v>
      </c>
      <c r="I2647" s="36">
        <v>4250</v>
      </c>
      <c r="J2647" s="37">
        <f t="shared" si="20"/>
        <v>1275.0000000000005</v>
      </c>
      <c r="K2647" s="37">
        <f t="shared" si="21"/>
        <v>510.00000000000023</v>
      </c>
      <c r="L2647" s="38">
        <v>0.4</v>
      </c>
      <c r="N2647" s="44"/>
      <c r="O2647" s="42"/>
      <c r="P2647" s="39"/>
      <c r="Q2647" s="41"/>
    </row>
    <row r="2648" spans="1:17" ht="15.75" customHeight="1">
      <c r="A2648" s="33" t="s">
        <v>23</v>
      </c>
      <c r="B2648" s="33">
        <v>1197831</v>
      </c>
      <c r="C2648" s="34">
        <v>44490</v>
      </c>
      <c r="D2648" s="33" t="s">
        <v>24</v>
      </c>
      <c r="E2648" s="33" t="s">
        <v>96</v>
      </c>
      <c r="F2648" s="33" t="s">
        <v>97</v>
      </c>
      <c r="G2648" s="33" t="s">
        <v>17</v>
      </c>
      <c r="H2648" s="35">
        <v>0.3000000000000001</v>
      </c>
      <c r="I2648" s="36">
        <v>6000</v>
      </c>
      <c r="J2648" s="37">
        <f t="shared" si="20"/>
        <v>1800.0000000000007</v>
      </c>
      <c r="K2648" s="37">
        <f t="shared" si="21"/>
        <v>720.00000000000034</v>
      </c>
      <c r="L2648" s="38">
        <v>0.4</v>
      </c>
      <c r="N2648" s="44"/>
      <c r="O2648" s="42"/>
      <c r="P2648" s="39"/>
      <c r="Q2648" s="41"/>
    </row>
    <row r="2649" spans="1:17" ht="15.75" customHeight="1">
      <c r="A2649" s="33" t="s">
        <v>23</v>
      </c>
      <c r="B2649" s="33">
        <v>1197831</v>
      </c>
      <c r="C2649" s="34">
        <v>44490</v>
      </c>
      <c r="D2649" s="33" t="s">
        <v>24</v>
      </c>
      <c r="E2649" s="33" t="s">
        <v>96</v>
      </c>
      <c r="F2649" s="33" t="s">
        <v>97</v>
      </c>
      <c r="G2649" s="33" t="s">
        <v>18</v>
      </c>
      <c r="H2649" s="35">
        <v>0.20000000000000012</v>
      </c>
      <c r="I2649" s="36">
        <v>4250</v>
      </c>
      <c r="J2649" s="37">
        <f t="shared" si="20"/>
        <v>850.00000000000057</v>
      </c>
      <c r="K2649" s="37">
        <f t="shared" si="21"/>
        <v>297.50000000000017</v>
      </c>
      <c r="L2649" s="38">
        <v>0.35</v>
      </c>
      <c r="N2649" s="44"/>
      <c r="O2649" s="42"/>
      <c r="P2649" s="39"/>
      <c r="Q2649" s="41"/>
    </row>
    <row r="2650" spans="1:17" ht="15.75" customHeight="1">
      <c r="A2650" s="33" t="s">
        <v>23</v>
      </c>
      <c r="B2650" s="33">
        <v>1197831</v>
      </c>
      <c r="C2650" s="34">
        <v>44490</v>
      </c>
      <c r="D2650" s="33" t="s">
        <v>24</v>
      </c>
      <c r="E2650" s="33" t="s">
        <v>96</v>
      </c>
      <c r="F2650" s="33" t="s">
        <v>97</v>
      </c>
      <c r="G2650" s="33" t="s">
        <v>19</v>
      </c>
      <c r="H2650" s="35">
        <v>0.20000000000000012</v>
      </c>
      <c r="I2650" s="36">
        <v>3000</v>
      </c>
      <c r="J2650" s="37">
        <f t="shared" si="20"/>
        <v>600.00000000000034</v>
      </c>
      <c r="K2650" s="37">
        <f t="shared" si="21"/>
        <v>240.00000000000014</v>
      </c>
      <c r="L2650" s="38">
        <v>0.4</v>
      </c>
      <c r="N2650" s="44"/>
      <c r="O2650" s="42"/>
      <c r="P2650" s="39"/>
      <c r="Q2650" s="41"/>
    </row>
    <row r="2651" spans="1:17" ht="15.75" customHeight="1">
      <c r="A2651" s="33" t="s">
        <v>23</v>
      </c>
      <c r="B2651" s="33">
        <v>1197831</v>
      </c>
      <c r="C2651" s="34">
        <v>44490</v>
      </c>
      <c r="D2651" s="33" t="s">
        <v>24</v>
      </c>
      <c r="E2651" s="33" t="s">
        <v>96</v>
      </c>
      <c r="F2651" s="33" t="s">
        <v>97</v>
      </c>
      <c r="G2651" s="33" t="s">
        <v>20</v>
      </c>
      <c r="H2651" s="35">
        <v>0.20000000000000012</v>
      </c>
      <c r="I2651" s="36">
        <v>2750</v>
      </c>
      <c r="J2651" s="37">
        <f t="shared" si="20"/>
        <v>550.00000000000034</v>
      </c>
      <c r="K2651" s="37">
        <f t="shared" si="21"/>
        <v>220.00000000000014</v>
      </c>
      <c r="L2651" s="38">
        <v>0.4</v>
      </c>
      <c r="N2651" s="44"/>
      <c r="O2651" s="42"/>
      <c r="P2651" s="39"/>
      <c r="Q2651" s="41"/>
    </row>
    <row r="2652" spans="1:17" ht="15.75" customHeight="1">
      <c r="A2652" s="33" t="s">
        <v>23</v>
      </c>
      <c r="B2652" s="33">
        <v>1197831</v>
      </c>
      <c r="C2652" s="34">
        <v>44490</v>
      </c>
      <c r="D2652" s="33" t="s">
        <v>24</v>
      </c>
      <c r="E2652" s="33" t="s">
        <v>96</v>
      </c>
      <c r="F2652" s="33" t="s">
        <v>97</v>
      </c>
      <c r="G2652" s="33" t="s">
        <v>21</v>
      </c>
      <c r="H2652" s="35">
        <v>0.3000000000000001</v>
      </c>
      <c r="I2652" s="36">
        <v>2750</v>
      </c>
      <c r="J2652" s="37">
        <f t="shared" si="20"/>
        <v>825.00000000000023</v>
      </c>
      <c r="K2652" s="37">
        <f t="shared" si="21"/>
        <v>288.75000000000006</v>
      </c>
      <c r="L2652" s="38">
        <v>0.35</v>
      </c>
      <c r="N2652" s="44"/>
      <c r="O2652" s="42"/>
      <c r="P2652" s="39"/>
      <c r="Q2652" s="41"/>
    </row>
    <row r="2653" spans="1:17" ht="15.75" customHeight="1">
      <c r="A2653" s="33" t="s">
        <v>23</v>
      </c>
      <c r="B2653" s="33">
        <v>1197831</v>
      </c>
      <c r="C2653" s="34">
        <v>44490</v>
      </c>
      <c r="D2653" s="33" t="s">
        <v>24</v>
      </c>
      <c r="E2653" s="33" t="s">
        <v>96</v>
      </c>
      <c r="F2653" s="33" t="s">
        <v>97</v>
      </c>
      <c r="G2653" s="33" t="s">
        <v>22</v>
      </c>
      <c r="H2653" s="35">
        <v>0.30000000000000004</v>
      </c>
      <c r="I2653" s="36">
        <v>4000</v>
      </c>
      <c r="J2653" s="37">
        <f t="shared" si="20"/>
        <v>1200.0000000000002</v>
      </c>
      <c r="K2653" s="37">
        <f t="shared" si="21"/>
        <v>480.00000000000011</v>
      </c>
      <c r="L2653" s="38">
        <v>0.4</v>
      </c>
      <c r="N2653" s="44"/>
      <c r="O2653" s="42"/>
      <c r="P2653" s="39"/>
      <c r="Q2653" s="41"/>
    </row>
    <row r="2654" spans="1:17" ht="15.75" customHeight="1">
      <c r="A2654" s="33" t="s">
        <v>23</v>
      </c>
      <c r="B2654" s="33">
        <v>1197831</v>
      </c>
      <c r="C2654" s="34">
        <v>44520</v>
      </c>
      <c r="D2654" s="33" t="s">
        <v>24</v>
      </c>
      <c r="E2654" s="33" t="s">
        <v>96</v>
      </c>
      <c r="F2654" s="33" t="s">
        <v>97</v>
      </c>
      <c r="G2654" s="33" t="s">
        <v>17</v>
      </c>
      <c r="H2654" s="35">
        <v>0.25000000000000011</v>
      </c>
      <c r="I2654" s="36">
        <v>5500</v>
      </c>
      <c r="J2654" s="37">
        <f t="shared" si="20"/>
        <v>1375.0000000000007</v>
      </c>
      <c r="K2654" s="37">
        <f t="shared" si="21"/>
        <v>550.00000000000034</v>
      </c>
      <c r="L2654" s="38">
        <v>0.4</v>
      </c>
      <c r="N2654" s="44"/>
      <c r="O2654" s="42"/>
      <c r="P2654" s="39"/>
      <c r="Q2654" s="41"/>
    </row>
    <row r="2655" spans="1:17" ht="15.75" customHeight="1">
      <c r="A2655" s="33" t="s">
        <v>23</v>
      </c>
      <c r="B2655" s="33">
        <v>1197831</v>
      </c>
      <c r="C2655" s="34">
        <v>44520</v>
      </c>
      <c r="D2655" s="33" t="s">
        <v>24</v>
      </c>
      <c r="E2655" s="33" t="s">
        <v>96</v>
      </c>
      <c r="F2655" s="33" t="s">
        <v>97</v>
      </c>
      <c r="G2655" s="33" t="s">
        <v>18</v>
      </c>
      <c r="H2655" s="35">
        <v>0.15000000000000013</v>
      </c>
      <c r="I2655" s="36">
        <v>3750</v>
      </c>
      <c r="J2655" s="37">
        <f t="shared" si="20"/>
        <v>562.50000000000045</v>
      </c>
      <c r="K2655" s="37">
        <f t="shared" si="21"/>
        <v>196.87500000000014</v>
      </c>
      <c r="L2655" s="38">
        <v>0.35</v>
      </c>
      <c r="N2655" s="44"/>
      <c r="O2655" s="42"/>
      <c r="P2655" s="39"/>
      <c r="Q2655" s="41"/>
    </row>
    <row r="2656" spans="1:17" ht="15.75" customHeight="1">
      <c r="A2656" s="33" t="s">
        <v>23</v>
      </c>
      <c r="B2656" s="33">
        <v>1197831</v>
      </c>
      <c r="C2656" s="34">
        <v>44520</v>
      </c>
      <c r="D2656" s="33" t="s">
        <v>24</v>
      </c>
      <c r="E2656" s="33" t="s">
        <v>96</v>
      </c>
      <c r="F2656" s="33" t="s">
        <v>97</v>
      </c>
      <c r="G2656" s="33" t="s">
        <v>19</v>
      </c>
      <c r="H2656" s="35">
        <v>0.25000000000000017</v>
      </c>
      <c r="I2656" s="36">
        <v>3200</v>
      </c>
      <c r="J2656" s="37">
        <f t="shared" si="20"/>
        <v>800.00000000000057</v>
      </c>
      <c r="K2656" s="37">
        <f t="shared" si="21"/>
        <v>320.00000000000023</v>
      </c>
      <c r="L2656" s="38">
        <v>0.4</v>
      </c>
      <c r="N2656" s="44"/>
      <c r="O2656" s="42"/>
      <c r="P2656" s="39"/>
      <c r="Q2656" s="41"/>
    </row>
    <row r="2657" spans="1:17" ht="15.75" customHeight="1">
      <c r="A2657" s="33" t="s">
        <v>23</v>
      </c>
      <c r="B2657" s="33">
        <v>1197831</v>
      </c>
      <c r="C2657" s="34">
        <v>44520</v>
      </c>
      <c r="D2657" s="33" t="s">
        <v>24</v>
      </c>
      <c r="E2657" s="33" t="s">
        <v>96</v>
      </c>
      <c r="F2657" s="33" t="s">
        <v>97</v>
      </c>
      <c r="G2657" s="33" t="s">
        <v>20</v>
      </c>
      <c r="H2657" s="35">
        <v>0.55000000000000016</v>
      </c>
      <c r="I2657" s="36">
        <v>3750</v>
      </c>
      <c r="J2657" s="37">
        <f t="shared" si="20"/>
        <v>2062.5000000000005</v>
      </c>
      <c r="K2657" s="37">
        <f t="shared" si="21"/>
        <v>825.00000000000023</v>
      </c>
      <c r="L2657" s="38">
        <v>0.4</v>
      </c>
      <c r="N2657" s="44"/>
      <c r="O2657" s="42"/>
      <c r="P2657" s="39"/>
      <c r="Q2657" s="41"/>
    </row>
    <row r="2658" spans="1:17" ht="15.75" customHeight="1">
      <c r="A2658" s="33" t="s">
        <v>23</v>
      </c>
      <c r="B2658" s="33">
        <v>1197831</v>
      </c>
      <c r="C2658" s="34">
        <v>44520</v>
      </c>
      <c r="D2658" s="33" t="s">
        <v>24</v>
      </c>
      <c r="E2658" s="33" t="s">
        <v>96</v>
      </c>
      <c r="F2658" s="33" t="s">
        <v>97</v>
      </c>
      <c r="G2658" s="33" t="s">
        <v>21</v>
      </c>
      <c r="H2658" s="35">
        <v>0.75000000000000011</v>
      </c>
      <c r="I2658" s="36">
        <v>3500</v>
      </c>
      <c r="J2658" s="37">
        <f t="shared" si="20"/>
        <v>2625.0000000000005</v>
      </c>
      <c r="K2658" s="37">
        <f t="shared" si="21"/>
        <v>918.75000000000011</v>
      </c>
      <c r="L2658" s="38">
        <v>0.35</v>
      </c>
      <c r="N2658" s="44"/>
      <c r="O2658" s="42"/>
      <c r="P2658" s="39"/>
      <c r="Q2658" s="41"/>
    </row>
    <row r="2659" spans="1:17" ht="15.75" customHeight="1">
      <c r="A2659" s="33" t="s">
        <v>23</v>
      </c>
      <c r="B2659" s="33">
        <v>1197831</v>
      </c>
      <c r="C2659" s="34">
        <v>44520</v>
      </c>
      <c r="D2659" s="33" t="s">
        <v>24</v>
      </c>
      <c r="E2659" s="33" t="s">
        <v>96</v>
      </c>
      <c r="F2659" s="33" t="s">
        <v>97</v>
      </c>
      <c r="G2659" s="33" t="s">
        <v>22</v>
      </c>
      <c r="H2659" s="35">
        <v>0.75</v>
      </c>
      <c r="I2659" s="36">
        <v>4500</v>
      </c>
      <c r="J2659" s="37">
        <f t="shared" si="20"/>
        <v>3375</v>
      </c>
      <c r="K2659" s="37">
        <f t="shared" si="21"/>
        <v>1350</v>
      </c>
      <c r="L2659" s="38">
        <v>0.4</v>
      </c>
      <c r="N2659" s="44"/>
      <c r="O2659" s="42"/>
      <c r="P2659" s="39"/>
      <c r="Q2659" s="41"/>
    </row>
    <row r="2660" spans="1:17" ht="15.75" customHeight="1">
      <c r="A2660" s="33" t="s">
        <v>23</v>
      </c>
      <c r="B2660" s="33">
        <v>1197831</v>
      </c>
      <c r="C2660" s="34">
        <v>44549</v>
      </c>
      <c r="D2660" s="33" t="s">
        <v>24</v>
      </c>
      <c r="E2660" s="33" t="s">
        <v>96</v>
      </c>
      <c r="F2660" s="33" t="s">
        <v>97</v>
      </c>
      <c r="G2660" s="33" t="s">
        <v>17</v>
      </c>
      <c r="H2660" s="35">
        <v>0.70000000000000007</v>
      </c>
      <c r="I2660" s="36">
        <v>7000</v>
      </c>
      <c r="J2660" s="37">
        <f t="shared" si="20"/>
        <v>4900.0000000000009</v>
      </c>
      <c r="K2660" s="37">
        <f t="shared" si="21"/>
        <v>1960.0000000000005</v>
      </c>
      <c r="L2660" s="38">
        <v>0.4</v>
      </c>
      <c r="N2660" s="44"/>
      <c r="O2660" s="42"/>
      <c r="P2660" s="39"/>
      <c r="Q2660" s="41"/>
    </row>
    <row r="2661" spans="1:17" ht="15.75" customHeight="1">
      <c r="A2661" s="33" t="s">
        <v>23</v>
      </c>
      <c r="B2661" s="33">
        <v>1197831</v>
      </c>
      <c r="C2661" s="34">
        <v>44549</v>
      </c>
      <c r="D2661" s="33" t="s">
        <v>24</v>
      </c>
      <c r="E2661" s="33" t="s">
        <v>96</v>
      </c>
      <c r="F2661" s="33" t="s">
        <v>97</v>
      </c>
      <c r="G2661" s="33" t="s">
        <v>18</v>
      </c>
      <c r="H2661" s="35">
        <v>0.60000000000000009</v>
      </c>
      <c r="I2661" s="36">
        <v>5000</v>
      </c>
      <c r="J2661" s="37">
        <f t="shared" si="20"/>
        <v>3000.0000000000005</v>
      </c>
      <c r="K2661" s="37">
        <f t="shared" si="21"/>
        <v>1050</v>
      </c>
      <c r="L2661" s="38">
        <v>0.35</v>
      </c>
      <c r="N2661" s="44"/>
      <c r="O2661" s="42"/>
      <c r="P2661" s="39"/>
      <c r="Q2661" s="41"/>
    </row>
    <row r="2662" spans="1:17" ht="15.75" customHeight="1">
      <c r="A2662" s="33" t="s">
        <v>23</v>
      </c>
      <c r="B2662" s="33">
        <v>1197831</v>
      </c>
      <c r="C2662" s="34">
        <v>44549</v>
      </c>
      <c r="D2662" s="33" t="s">
        <v>24</v>
      </c>
      <c r="E2662" s="33" t="s">
        <v>96</v>
      </c>
      <c r="F2662" s="33" t="s">
        <v>97</v>
      </c>
      <c r="G2662" s="33" t="s">
        <v>19</v>
      </c>
      <c r="H2662" s="35">
        <v>0.60000000000000009</v>
      </c>
      <c r="I2662" s="36">
        <v>4500</v>
      </c>
      <c r="J2662" s="37">
        <f t="shared" si="20"/>
        <v>2700.0000000000005</v>
      </c>
      <c r="K2662" s="37">
        <f t="shared" si="21"/>
        <v>1080.0000000000002</v>
      </c>
      <c r="L2662" s="38">
        <v>0.4</v>
      </c>
      <c r="N2662" s="44"/>
      <c r="O2662" s="42"/>
      <c r="P2662" s="39"/>
      <c r="Q2662" s="41"/>
    </row>
    <row r="2663" spans="1:17" ht="15.75" customHeight="1">
      <c r="A2663" s="33" t="s">
        <v>23</v>
      </c>
      <c r="B2663" s="33">
        <v>1197831</v>
      </c>
      <c r="C2663" s="34">
        <v>44549</v>
      </c>
      <c r="D2663" s="33" t="s">
        <v>24</v>
      </c>
      <c r="E2663" s="33" t="s">
        <v>96</v>
      </c>
      <c r="F2663" s="33" t="s">
        <v>97</v>
      </c>
      <c r="G2663" s="33" t="s">
        <v>20</v>
      </c>
      <c r="H2663" s="35">
        <v>0.60000000000000009</v>
      </c>
      <c r="I2663" s="36">
        <v>4000</v>
      </c>
      <c r="J2663" s="37">
        <f t="shared" si="20"/>
        <v>2400.0000000000005</v>
      </c>
      <c r="K2663" s="37">
        <f t="shared" si="21"/>
        <v>960.00000000000023</v>
      </c>
      <c r="L2663" s="38">
        <v>0.4</v>
      </c>
      <c r="N2663" s="44"/>
      <c r="O2663" s="42"/>
      <c r="P2663" s="39"/>
      <c r="Q2663" s="41"/>
    </row>
    <row r="2664" spans="1:17" ht="15.75" customHeight="1">
      <c r="A2664" s="33" t="s">
        <v>23</v>
      </c>
      <c r="B2664" s="33">
        <v>1197831</v>
      </c>
      <c r="C2664" s="34">
        <v>44549</v>
      </c>
      <c r="D2664" s="33" t="s">
        <v>24</v>
      </c>
      <c r="E2664" s="33" t="s">
        <v>96</v>
      </c>
      <c r="F2664" s="33" t="s">
        <v>97</v>
      </c>
      <c r="G2664" s="33" t="s">
        <v>21</v>
      </c>
      <c r="H2664" s="35">
        <v>0.70000000000000007</v>
      </c>
      <c r="I2664" s="36">
        <v>4000</v>
      </c>
      <c r="J2664" s="37">
        <f t="shared" si="20"/>
        <v>2800.0000000000005</v>
      </c>
      <c r="K2664" s="37">
        <f t="shared" si="21"/>
        <v>980.00000000000011</v>
      </c>
      <c r="L2664" s="38">
        <v>0.35</v>
      </c>
      <c r="N2664" s="44"/>
      <c r="O2664" s="42"/>
      <c r="P2664" s="39"/>
      <c r="Q2664" s="41"/>
    </row>
    <row r="2665" spans="1:17" ht="15.75" customHeight="1">
      <c r="A2665" s="33" t="s">
        <v>23</v>
      </c>
      <c r="B2665" s="33">
        <v>1197831</v>
      </c>
      <c r="C2665" s="34">
        <v>44549</v>
      </c>
      <c r="D2665" s="33" t="s">
        <v>24</v>
      </c>
      <c r="E2665" s="33" t="s">
        <v>96</v>
      </c>
      <c r="F2665" s="33" t="s">
        <v>97</v>
      </c>
      <c r="G2665" s="33" t="s">
        <v>22</v>
      </c>
      <c r="H2665" s="35">
        <v>0.75</v>
      </c>
      <c r="I2665" s="36">
        <v>5000</v>
      </c>
      <c r="J2665" s="37">
        <f t="shared" si="20"/>
        <v>3750</v>
      </c>
      <c r="K2665" s="37">
        <f t="shared" si="21"/>
        <v>1500</v>
      </c>
      <c r="L2665" s="38">
        <v>0.4</v>
      </c>
      <c r="N2665" s="44"/>
      <c r="O2665" s="42"/>
      <c r="P2665" s="39"/>
      <c r="Q2665" s="41"/>
    </row>
    <row r="2666" spans="1:17" ht="15.75" customHeight="1">
      <c r="A2666" s="33" t="s">
        <v>23</v>
      </c>
      <c r="B2666" s="33">
        <v>1197831</v>
      </c>
      <c r="C2666" s="34">
        <v>44219</v>
      </c>
      <c r="D2666" s="33" t="s">
        <v>24</v>
      </c>
      <c r="E2666" s="33" t="s">
        <v>98</v>
      </c>
      <c r="F2666" s="33" t="s">
        <v>99</v>
      </c>
      <c r="G2666" s="33" t="s">
        <v>17</v>
      </c>
      <c r="H2666" s="35">
        <v>0.25000000000000006</v>
      </c>
      <c r="I2666" s="36">
        <v>5750</v>
      </c>
      <c r="J2666" s="37">
        <f t="shared" si="20"/>
        <v>1437.5000000000002</v>
      </c>
      <c r="K2666" s="37">
        <f t="shared" si="21"/>
        <v>575.00000000000011</v>
      </c>
      <c r="L2666" s="38">
        <v>0.4</v>
      </c>
      <c r="N2666" s="44"/>
      <c r="O2666" s="42"/>
      <c r="P2666" s="39"/>
      <c r="Q2666" s="41"/>
    </row>
    <row r="2667" spans="1:17" ht="15.75" customHeight="1">
      <c r="A2667" s="33" t="s">
        <v>23</v>
      </c>
      <c r="B2667" s="33">
        <v>1197831</v>
      </c>
      <c r="C2667" s="34">
        <v>44219</v>
      </c>
      <c r="D2667" s="33" t="s">
        <v>24</v>
      </c>
      <c r="E2667" s="33" t="s">
        <v>98</v>
      </c>
      <c r="F2667" s="33" t="s">
        <v>99</v>
      </c>
      <c r="G2667" s="33" t="s">
        <v>18</v>
      </c>
      <c r="H2667" s="35">
        <v>0.25000000000000006</v>
      </c>
      <c r="I2667" s="36">
        <v>3750</v>
      </c>
      <c r="J2667" s="37">
        <f t="shared" si="20"/>
        <v>937.50000000000023</v>
      </c>
      <c r="K2667" s="37">
        <f t="shared" si="21"/>
        <v>328.12500000000006</v>
      </c>
      <c r="L2667" s="38">
        <v>0.35</v>
      </c>
      <c r="N2667" s="44"/>
      <c r="O2667" s="42"/>
      <c r="P2667" s="39"/>
      <c r="Q2667" s="41"/>
    </row>
    <row r="2668" spans="1:17" ht="15.75" customHeight="1">
      <c r="A2668" s="33" t="s">
        <v>23</v>
      </c>
      <c r="B2668" s="33">
        <v>1197831</v>
      </c>
      <c r="C2668" s="34">
        <v>44219</v>
      </c>
      <c r="D2668" s="33" t="s">
        <v>24</v>
      </c>
      <c r="E2668" s="33" t="s">
        <v>98</v>
      </c>
      <c r="F2668" s="33" t="s">
        <v>99</v>
      </c>
      <c r="G2668" s="33" t="s">
        <v>19</v>
      </c>
      <c r="H2668" s="35">
        <v>0.15000000000000008</v>
      </c>
      <c r="I2668" s="36">
        <v>3750</v>
      </c>
      <c r="J2668" s="37">
        <f t="shared" si="20"/>
        <v>562.50000000000034</v>
      </c>
      <c r="K2668" s="37">
        <f t="shared" si="21"/>
        <v>225.00000000000014</v>
      </c>
      <c r="L2668" s="38">
        <v>0.4</v>
      </c>
      <c r="N2668" s="44"/>
      <c r="O2668" s="42"/>
      <c r="P2668" s="39"/>
      <c r="Q2668" s="41"/>
    </row>
    <row r="2669" spans="1:17" ht="15.75" customHeight="1">
      <c r="A2669" s="33" t="s">
        <v>23</v>
      </c>
      <c r="B2669" s="33">
        <v>1197831</v>
      </c>
      <c r="C2669" s="34">
        <v>44219</v>
      </c>
      <c r="D2669" s="33" t="s">
        <v>24</v>
      </c>
      <c r="E2669" s="33" t="s">
        <v>98</v>
      </c>
      <c r="F2669" s="33" t="s">
        <v>99</v>
      </c>
      <c r="G2669" s="33" t="s">
        <v>20</v>
      </c>
      <c r="H2669" s="35">
        <v>0.2</v>
      </c>
      <c r="I2669" s="36">
        <v>2250</v>
      </c>
      <c r="J2669" s="37">
        <f t="shared" si="20"/>
        <v>450</v>
      </c>
      <c r="K2669" s="37">
        <f t="shared" si="21"/>
        <v>180</v>
      </c>
      <c r="L2669" s="38">
        <v>0.4</v>
      </c>
      <c r="N2669" s="44"/>
      <c r="O2669" s="42"/>
      <c r="P2669" s="39"/>
      <c r="Q2669" s="41"/>
    </row>
    <row r="2670" spans="1:17" ht="15.75" customHeight="1">
      <c r="A2670" s="33" t="s">
        <v>23</v>
      </c>
      <c r="B2670" s="33">
        <v>1197831</v>
      </c>
      <c r="C2670" s="34">
        <v>44219</v>
      </c>
      <c r="D2670" s="33" t="s">
        <v>24</v>
      </c>
      <c r="E2670" s="33" t="s">
        <v>98</v>
      </c>
      <c r="F2670" s="33" t="s">
        <v>99</v>
      </c>
      <c r="G2670" s="33" t="s">
        <v>21</v>
      </c>
      <c r="H2670" s="35">
        <v>0.35000000000000003</v>
      </c>
      <c r="I2670" s="36">
        <v>2750</v>
      </c>
      <c r="J2670" s="37">
        <f t="shared" si="20"/>
        <v>962.50000000000011</v>
      </c>
      <c r="K2670" s="37">
        <f t="shared" si="21"/>
        <v>336.875</v>
      </c>
      <c r="L2670" s="38">
        <v>0.35</v>
      </c>
      <c r="N2670" s="44"/>
      <c r="O2670" s="42"/>
      <c r="P2670" s="39"/>
      <c r="Q2670" s="41"/>
    </row>
    <row r="2671" spans="1:17" ht="15.75" customHeight="1">
      <c r="A2671" s="33" t="s">
        <v>23</v>
      </c>
      <c r="B2671" s="33">
        <v>1197831</v>
      </c>
      <c r="C2671" s="34">
        <v>44219</v>
      </c>
      <c r="D2671" s="33" t="s">
        <v>24</v>
      </c>
      <c r="E2671" s="33" t="s">
        <v>98</v>
      </c>
      <c r="F2671" s="33" t="s">
        <v>99</v>
      </c>
      <c r="G2671" s="33" t="s">
        <v>22</v>
      </c>
      <c r="H2671" s="35">
        <v>0.25000000000000006</v>
      </c>
      <c r="I2671" s="36">
        <v>3750</v>
      </c>
      <c r="J2671" s="37">
        <f t="shared" si="20"/>
        <v>937.50000000000023</v>
      </c>
      <c r="K2671" s="37">
        <f t="shared" si="21"/>
        <v>375.00000000000011</v>
      </c>
      <c r="L2671" s="38">
        <v>0.4</v>
      </c>
      <c r="N2671" s="44"/>
      <c r="O2671" s="42"/>
      <c r="P2671" s="39"/>
      <c r="Q2671" s="41"/>
    </row>
    <row r="2672" spans="1:17" ht="15.75" customHeight="1">
      <c r="A2672" s="33" t="s">
        <v>23</v>
      </c>
      <c r="B2672" s="33">
        <v>1197831</v>
      </c>
      <c r="C2672" s="34">
        <v>44248</v>
      </c>
      <c r="D2672" s="33" t="s">
        <v>24</v>
      </c>
      <c r="E2672" s="33" t="s">
        <v>98</v>
      </c>
      <c r="F2672" s="33" t="s">
        <v>99</v>
      </c>
      <c r="G2672" s="33" t="s">
        <v>17</v>
      </c>
      <c r="H2672" s="35">
        <v>0.25000000000000006</v>
      </c>
      <c r="I2672" s="36">
        <v>6250</v>
      </c>
      <c r="J2672" s="37">
        <f t="shared" si="20"/>
        <v>1562.5000000000005</v>
      </c>
      <c r="K2672" s="37">
        <f t="shared" si="21"/>
        <v>625.00000000000023</v>
      </c>
      <c r="L2672" s="38">
        <v>0.4</v>
      </c>
      <c r="N2672" s="44"/>
      <c r="O2672" s="42"/>
      <c r="P2672" s="39"/>
      <c r="Q2672" s="41"/>
    </row>
    <row r="2673" spans="1:17" ht="15.75" customHeight="1">
      <c r="A2673" s="33" t="s">
        <v>23</v>
      </c>
      <c r="B2673" s="33">
        <v>1197831</v>
      </c>
      <c r="C2673" s="34">
        <v>44248</v>
      </c>
      <c r="D2673" s="33" t="s">
        <v>24</v>
      </c>
      <c r="E2673" s="33" t="s">
        <v>98</v>
      </c>
      <c r="F2673" s="33" t="s">
        <v>99</v>
      </c>
      <c r="G2673" s="33" t="s">
        <v>18</v>
      </c>
      <c r="H2673" s="35">
        <v>0.25000000000000006</v>
      </c>
      <c r="I2673" s="36">
        <v>2750</v>
      </c>
      <c r="J2673" s="37">
        <f t="shared" si="20"/>
        <v>687.50000000000011</v>
      </c>
      <c r="K2673" s="37">
        <f t="shared" si="21"/>
        <v>240.62500000000003</v>
      </c>
      <c r="L2673" s="38">
        <v>0.35</v>
      </c>
      <c r="N2673" s="44"/>
      <c r="O2673" s="42"/>
      <c r="P2673" s="39"/>
      <c r="Q2673" s="41"/>
    </row>
    <row r="2674" spans="1:17" ht="15.75" customHeight="1">
      <c r="A2674" s="33" t="s">
        <v>23</v>
      </c>
      <c r="B2674" s="33">
        <v>1197831</v>
      </c>
      <c r="C2674" s="34">
        <v>44248</v>
      </c>
      <c r="D2674" s="33" t="s">
        <v>24</v>
      </c>
      <c r="E2674" s="33" t="s">
        <v>98</v>
      </c>
      <c r="F2674" s="33" t="s">
        <v>99</v>
      </c>
      <c r="G2674" s="33" t="s">
        <v>19</v>
      </c>
      <c r="H2674" s="35">
        <v>0.15000000000000008</v>
      </c>
      <c r="I2674" s="36">
        <v>3250</v>
      </c>
      <c r="J2674" s="37">
        <f t="shared" si="20"/>
        <v>487.50000000000023</v>
      </c>
      <c r="K2674" s="37">
        <f t="shared" si="21"/>
        <v>195.00000000000011</v>
      </c>
      <c r="L2674" s="38">
        <v>0.4</v>
      </c>
      <c r="N2674" s="44"/>
      <c r="O2674" s="42"/>
      <c r="P2674" s="39"/>
      <c r="Q2674" s="41"/>
    </row>
    <row r="2675" spans="1:17" ht="15.75" customHeight="1">
      <c r="A2675" s="33" t="s">
        <v>23</v>
      </c>
      <c r="B2675" s="33">
        <v>1197831</v>
      </c>
      <c r="C2675" s="34">
        <v>44248</v>
      </c>
      <c r="D2675" s="33" t="s">
        <v>24</v>
      </c>
      <c r="E2675" s="33" t="s">
        <v>98</v>
      </c>
      <c r="F2675" s="33" t="s">
        <v>99</v>
      </c>
      <c r="G2675" s="33" t="s">
        <v>20</v>
      </c>
      <c r="H2675" s="35">
        <v>0.2</v>
      </c>
      <c r="I2675" s="36">
        <v>1750</v>
      </c>
      <c r="J2675" s="37">
        <f t="shared" si="20"/>
        <v>350</v>
      </c>
      <c r="K2675" s="37">
        <f t="shared" si="21"/>
        <v>140</v>
      </c>
      <c r="L2675" s="38">
        <v>0.4</v>
      </c>
      <c r="N2675" s="44"/>
      <c r="O2675" s="42"/>
      <c r="P2675" s="39"/>
      <c r="Q2675" s="41"/>
    </row>
    <row r="2676" spans="1:17" ht="15.75" customHeight="1">
      <c r="A2676" s="33" t="s">
        <v>23</v>
      </c>
      <c r="B2676" s="33">
        <v>1197831</v>
      </c>
      <c r="C2676" s="34">
        <v>44248</v>
      </c>
      <c r="D2676" s="33" t="s">
        <v>24</v>
      </c>
      <c r="E2676" s="33" t="s">
        <v>98</v>
      </c>
      <c r="F2676" s="33" t="s">
        <v>99</v>
      </c>
      <c r="G2676" s="33" t="s">
        <v>21</v>
      </c>
      <c r="H2676" s="35">
        <v>0.35000000000000003</v>
      </c>
      <c r="I2676" s="36">
        <v>2500</v>
      </c>
      <c r="J2676" s="37">
        <f t="shared" si="20"/>
        <v>875.00000000000011</v>
      </c>
      <c r="K2676" s="37">
        <f t="shared" si="21"/>
        <v>306.25</v>
      </c>
      <c r="L2676" s="38">
        <v>0.35</v>
      </c>
      <c r="N2676" s="44"/>
      <c r="O2676" s="42"/>
      <c r="P2676" s="39"/>
      <c r="Q2676" s="41"/>
    </row>
    <row r="2677" spans="1:17" ht="15.75" customHeight="1">
      <c r="A2677" s="33" t="s">
        <v>23</v>
      </c>
      <c r="B2677" s="33">
        <v>1197831</v>
      </c>
      <c r="C2677" s="34">
        <v>44248</v>
      </c>
      <c r="D2677" s="33" t="s">
        <v>24</v>
      </c>
      <c r="E2677" s="33" t="s">
        <v>98</v>
      </c>
      <c r="F2677" s="33" t="s">
        <v>99</v>
      </c>
      <c r="G2677" s="33" t="s">
        <v>22</v>
      </c>
      <c r="H2677" s="35">
        <v>0.2</v>
      </c>
      <c r="I2677" s="36">
        <v>3500</v>
      </c>
      <c r="J2677" s="37">
        <f t="shared" si="20"/>
        <v>700</v>
      </c>
      <c r="K2677" s="37">
        <f t="shared" si="21"/>
        <v>280</v>
      </c>
      <c r="L2677" s="38">
        <v>0.4</v>
      </c>
      <c r="N2677" s="44"/>
      <c r="O2677" s="42"/>
      <c r="P2677" s="39"/>
      <c r="Q2677" s="41"/>
    </row>
    <row r="2678" spans="1:17" ht="15.75" customHeight="1">
      <c r="A2678" s="33" t="s">
        <v>23</v>
      </c>
      <c r="B2678" s="33">
        <v>1197831</v>
      </c>
      <c r="C2678" s="34">
        <v>44274</v>
      </c>
      <c r="D2678" s="33" t="s">
        <v>24</v>
      </c>
      <c r="E2678" s="33" t="s">
        <v>98</v>
      </c>
      <c r="F2678" s="33" t="s">
        <v>99</v>
      </c>
      <c r="G2678" s="33" t="s">
        <v>17</v>
      </c>
      <c r="H2678" s="35">
        <v>0.2</v>
      </c>
      <c r="I2678" s="36">
        <v>5700</v>
      </c>
      <c r="J2678" s="37">
        <f t="shared" si="20"/>
        <v>1140</v>
      </c>
      <c r="K2678" s="37">
        <f t="shared" si="21"/>
        <v>456</v>
      </c>
      <c r="L2678" s="38">
        <v>0.4</v>
      </c>
      <c r="N2678" s="44"/>
      <c r="O2678" s="42"/>
      <c r="P2678" s="39"/>
      <c r="Q2678" s="41"/>
    </row>
    <row r="2679" spans="1:17" ht="15.75" customHeight="1">
      <c r="A2679" s="33" t="s">
        <v>23</v>
      </c>
      <c r="B2679" s="33">
        <v>1197831</v>
      </c>
      <c r="C2679" s="34">
        <v>44274</v>
      </c>
      <c r="D2679" s="33" t="s">
        <v>24</v>
      </c>
      <c r="E2679" s="33" t="s">
        <v>98</v>
      </c>
      <c r="F2679" s="33" t="s">
        <v>99</v>
      </c>
      <c r="G2679" s="33" t="s">
        <v>18</v>
      </c>
      <c r="H2679" s="35">
        <v>0.2</v>
      </c>
      <c r="I2679" s="36">
        <v>2500</v>
      </c>
      <c r="J2679" s="37">
        <f t="shared" si="20"/>
        <v>500</v>
      </c>
      <c r="K2679" s="37">
        <f t="shared" si="21"/>
        <v>175</v>
      </c>
      <c r="L2679" s="38">
        <v>0.35</v>
      </c>
      <c r="N2679" s="44"/>
      <c r="O2679" s="42"/>
      <c r="P2679" s="39"/>
      <c r="Q2679" s="41"/>
    </row>
    <row r="2680" spans="1:17" ht="15.75" customHeight="1">
      <c r="A2680" s="33" t="s">
        <v>23</v>
      </c>
      <c r="B2680" s="33">
        <v>1197831</v>
      </c>
      <c r="C2680" s="34">
        <v>44274</v>
      </c>
      <c r="D2680" s="33" t="s">
        <v>24</v>
      </c>
      <c r="E2680" s="33" t="s">
        <v>98</v>
      </c>
      <c r="F2680" s="33" t="s">
        <v>99</v>
      </c>
      <c r="G2680" s="33" t="s">
        <v>19</v>
      </c>
      <c r="H2680" s="35">
        <v>0.10000000000000002</v>
      </c>
      <c r="I2680" s="36">
        <v>2750</v>
      </c>
      <c r="J2680" s="37">
        <f t="shared" si="20"/>
        <v>275.00000000000006</v>
      </c>
      <c r="K2680" s="37">
        <f t="shared" si="21"/>
        <v>110.00000000000003</v>
      </c>
      <c r="L2680" s="38">
        <v>0.4</v>
      </c>
      <c r="N2680" s="44"/>
      <c r="O2680" s="42"/>
      <c r="P2680" s="39"/>
      <c r="Q2680" s="41"/>
    </row>
    <row r="2681" spans="1:17" ht="15.75" customHeight="1">
      <c r="A2681" s="33" t="s">
        <v>23</v>
      </c>
      <c r="B2681" s="33">
        <v>1197831</v>
      </c>
      <c r="C2681" s="34">
        <v>44274</v>
      </c>
      <c r="D2681" s="33" t="s">
        <v>24</v>
      </c>
      <c r="E2681" s="33" t="s">
        <v>98</v>
      </c>
      <c r="F2681" s="33" t="s">
        <v>99</v>
      </c>
      <c r="G2681" s="33" t="s">
        <v>20</v>
      </c>
      <c r="H2681" s="35">
        <v>0.19999999999999996</v>
      </c>
      <c r="I2681" s="36">
        <v>1250</v>
      </c>
      <c r="J2681" s="37">
        <f t="shared" si="20"/>
        <v>249.99999999999994</v>
      </c>
      <c r="K2681" s="37">
        <f t="shared" si="21"/>
        <v>99.999999999999986</v>
      </c>
      <c r="L2681" s="38">
        <v>0.4</v>
      </c>
      <c r="N2681" s="44"/>
      <c r="O2681" s="42"/>
      <c r="P2681" s="39"/>
      <c r="Q2681" s="41"/>
    </row>
    <row r="2682" spans="1:17" ht="15.75" customHeight="1">
      <c r="A2682" s="33" t="s">
        <v>23</v>
      </c>
      <c r="B2682" s="33">
        <v>1197831</v>
      </c>
      <c r="C2682" s="34">
        <v>44274</v>
      </c>
      <c r="D2682" s="33" t="s">
        <v>24</v>
      </c>
      <c r="E2682" s="33" t="s">
        <v>98</v>
      </c>
      <c r="F2682" s="33" t="s">
        <v>99</v>
      </c>
      <c r="G2682" s="33" t="s">
        <v>21</v>
      </c>
      <c r="H2682" s="35">
        <v>0.35000000000000009</v>
      </c>
      <c r="I2682" s="36">
        <v>1750</v>
      </c>
      <c r="J2682" s="37">
        <f t="shared" si="20"/>
        <v>612.50000000000011</v>
      </c>
      <c r="K2682" s="37">
        <f t="shared" si="21"/>
        <v>214.37500000000003</v>
      </c>
      <c r="L2682" s="38">
        <v>0.35</v>
      </c>
      <c r="N2682" s="44"/>
      <c r="O2682" s="42"/>
      <c r="P2682" s="39"/>
      <c r="Q2682" s="41"/>
    </row>
    <row r="2683" spans="1:17" ht="15.75" customHeight="1">
      <c r="A2683" s="33" t="s">
        <v>23</v>
      </c>
      <c r="B2683" s="33">
        <v>1197831</v>
      </c>
      <c r="C2683" s="34">
        <v>44274</v>
      </c>
      <c r="D2683" s="33" t="s">
        <v>24</v>
      </c>
      <c r="E2683" s="33" t="s">
        <v>98</v>
      </c>
      <c r="F2683" s="33" t="s">
        <v>99</v>
      </c>
      <c r="G2683" s="33" t="s">
        <v>22</v>
      </c>
      <c r="H2683" s="35">
        <v>0.25</v>
      </c>
      <c r="I2683" s="36">
        <v>2750</v>
      </c>
      <c r="J2683" s="37">
        <f t="shared" si="20"/>
        <v>687.5</v>
      </c>
      <c r="K2683" s="37">
        <f t="shared" si="21"/>
        <v>275</v>
      </c>
      <c r="L2683" s="38">
        <v>0.4</v>
      </c>
      <c r="N2683" s="44"/>
      <c r="O2683" s="42"/>
      <c r="P2683" s="39"/>
      <c r="Q2683" s="41"/>
    </row>
    <row r="2684" spans="1:17" ht="15.75" customHeight="1">
      <c r="A2684" s="33" t="s">
        <v>23</v>
      </c>
      <c r="B2684" s="33">
        <v>1197831</v>
      </c>
      <c r="C2684" s="34">
        <v>44306</v>
      </c>
      <c r="D2684" s="33" t="s">
        <v>24</v>
      </c>
      <c r="E2684" s="33" t="s">
        <v>98</v>
      </c>
      <c r="F2684" s="33" t="s">
        <v>99</v>
      </c>
      <c r="G2684" s="33" t="s">
        <v>17</v>
      </c>
      <c r="H2684" s="35">
        <v>0.25</v>
      </c>
      <c r="I2684" s="36">
        <v>5250</v>
      </c>
      <c r="J2684" s="37">
        <f t="shared" si="20"/>
        <v>1312.5</v>
      </c>
      <c r="K2684" s="37">
        <f t="shared" si="21"/>
        <v>525</v>
      </c>
      <c r="L2684" s="38">
        <v>0.4</v>
      </c>
      <c r="N2684" s="44"/>
      <c r="O2684" s="42"/>
      <c r="P2684" s="39"/>
      <c r="Q2684" s="41"/>
    </row>
    <row r="2685" spans="1:17" ht="15.75" customHeight="1">
      <c r="A2685" s="33" t="s">
        <v>23</v>
      </c>
      <c r="B2685" s="33">
        <v>1197831</v>
      </c>
      <c r="C2685" s="34">
        <v>44306</v>
      </c>
      <c r="D2685" s="33" t="s">
        <v>24</v>
      </c>
      <c r="E2685" s="33" t="s">
        <v>98</v>
      </c>
      <c r="F2685" s="33" t="s">
        <v>99</v>
      </c>
      <c r="G2685" s="33" t="s">
        <v>18</v>
      </c>
      <c r="H2685" s="35">
        <v>0.25</v>
      </c>
      <c r="I2685" s="36">
        <v>2250</v>
      </c>
      <c r="J2685" s="37">
        <f t="shared" si="20"/>
        <v>562.5</v>
      </c>
      <c r="K2685" s="37">
        <f t="shared" si="21"/>
        <v>196.875</v>
      </c>
      <c r="L2685" s="38">
        <v>0.35</v>
      </c>
      <c r="N2685" s="44"/>
      <c r="O2685" s="42"/>
      <c r="P2685" s="39"/>
      <c r="Q2685" s="41"/>
    </row>
    <row r="2686" spans="1:17" ht="15.75" customHeight="1">
      <c r="A2686" s="33" t="s">
        <v>23</v>
      </c>
      <c r="B2686" s="33">
        <v>1197831</v>
      </c>
      <c r="C2686" s="34">
        <v>44306</v>
      </c>
      <c r="D2686" s="33" t="s">
        <v>24</v>
      </c>
      <c r="E2686" s="33" t="s">
        <v>98</v>
      </c>
      <c r="F2686" s="33" t="s">
        <v>99</v>
      </c>
      <c r="G2686" s="33" t="s">
        <v>19</v>
      </c>
      <c r="H2686" s="35">
        <v>0.15000000000000002</v>
      </c>
      <c r="I2686" s="36">
        <v>2250</v>
      </c>
      <c r="J2686" s="37">
        <f t="shared" si="20"/>
        <v>337.50000000000006</v>
      </c>
      <c r="K2686" s="37">
        <f t="shared" si="21"/>
        <v>135.00000000000003</v>
      </c>
      <c r="L2686" s="38">
        <v>0.4</v>
      </c>
      <c r="N2686" s="44"/>
      <c r="O2686" s="42"/>
      <c r="P2686" s="39"/>
      <c r="Q2686" s="41"/>
    </row>
    <row r="2687" spans="1:17" ht="15.75" customHeight="1">
      <c r="A2687" s="33" t="s">
        <v>23</v>
      </c>
      <c r="B2687" s="33">
        <v>1197831</v>
      </c>
      <c r="C2687" s="34">
        <v>44306</v>
      </c>
      <c r="D2687" s="33" t="s">
        <v>24</v>
      </c>
      <c r="E2687" s="33" t="s">
        <v>98</v>
      </c>
      <c r="F2687" s="33" t="s">
        <v>99</v>
      </c>
      <c r="G2687" s="33" t="s">
        <v>20</v>
      </c>
      <c r="H2687" s="35">
        <v>0.19999999999999996</v>
      </c>
      <c r="I2687" s="36">
        <v>1500</v>
      </c>
      <c r="J2687" s="37">
        <f t="shared" si="20"/>
        <v>299.99999999999994</v>
      </c>
      <c r="K2687" s="37">
        <f t="shared" si="21"/>
        <v>119.99999999999999</v>
      </c>
      <c r="L2687" s="38">
        <v>0.4</v>
      </c>
      <c r="N2687" s="44"/>
      <c r="O2687" s="42"/>
      <c r="P2687" s="39"/>
      <c r="Q2687" s="41"/>
    </row>
    <row r="2688" spans="1:17" ht="15.75" customHeight="1">
      <c r="A2688" s="33" t="s">
        <v>23</v>
      </c>
      <c r="B2688" s="33">
        <v>1197831</v>
      </c>
      <c r="C2688" s="34">
        <v>44306</v>
      </c>
      <c r="D2688" s="33" t="s">
        <v>24</v>
      </c>
      <c r="E2688" s="33" t="s">
        <v>98</v>
      </c>
      <c r="F2688" s="33" t="s">
        <v>99</v>
      </c>
      <c r="G2688" s="33" t="s">
        <v>21</v>
      </c>
      <c r="H2688" s="35">
        <v>0.4</v>
      </c>
      <c r="I2688" s="36">
        <v>1750</v>
      </c>
      <c r="J2688" s="37">
        <f t="shared" si="20"/>
        <v>700</v>
      </c>
      <c r="K2688" s="37">
        <f t="shared" si="21"/>
        <v>244.99999999999997</v>
      </c>
      <c r="L2688" s="38">
        <v>0.35</v>
      </c>
      <c r="N2688" s="44"/>
      <c r="O2688" s="42"/>
      <c r="P2688" s="39"/>
      <c r="Q2688" s="41"/>
    </row>
    <row r="2689" spans="1:17" ht="15.75" customHeight="1">
      <c r="A2689" s="33" t="s">
        <v>23</v>
      </c>
      <c r="B2689" s="33">
        <v>1197831</v>
      </c>
      <c r="C2689" s="34">
        <v>44306</v>
      </c>
      <c r="D2689" s="33" t="s">
        <v>24</v>
      </c>
      <c r="E2689" s="33" t="s">
        <v>98</v>
      </c>
      <c r="F2689" s="33" t="s">
        <v>99</v>
      </c>
      <c r="G2689" s="33" t="s">
        <v>22</v>
      </c>
      <c r="H2689" s="35">
        <v>0.30000000000000004</v>
      </c>
      <c r="I2689" s="36">
        <v>3250</v>
      </c>
      <c r="J2689" s="37">
        <f t="shared" si="20"/>
        <v>975.00000000000011</v>
      </c>
      <c r="K2689" s="37">
        <f t="shared" si="21"/>
        <v>390.00000000000006</v>
      </c>
      <c r="L2689" s="38">
        <v>0.4</v>
      </c>
      <c r="N2689" s="44"/>
      <c r="O2689" s="42"/>
      <c r="P2689" s="39"/>
      <c r="Q2689" s="41"/>
    </row>
    <row r="2690" spans="1:17" ht="15.75" customHeight="1">
      <c r="A2690" s="33" t="s">
        <v>23</v>
      </c>
      <c r="B2690" s="33">
        <v>1197831</v>
      </c>
      <c r="C2690" s="34">
        <v>44335</v>
      </c>
      <c r="D2690" s="33" t="s">
        <v>24</v>
      </c>
      <c r="E2690" s="33" t="s">
        <v>98</v>
      </c>
      <c r="F2690" s="33" t="s">
        <v>99</v>
      </c>
      <c r="G2690" s="33" t="s">
        <v>17</v>
      </c>
      <c r="H2690" s="35">
        <v>0.4</v>
      </c>
      <c r="I2690" s="36">
        <v>5950</v>
      </c>
      <c r="J2690" s="37">
        <f t="shared" si="20"/>
        <v>2380</v>
      </c>
      <c r="K2690" s="37">
        <f t="shared" si="21"/>
        <v>952</v>
      </c>
      <c r="L2690" s="38">
        <v>0.4</v>
      </c>
      <c r="N2690" s="44"/>
      <c r="O2690" s="42"/>
      <c r="P2690" s="39"/>
      <c r="Q2690" s="41"/>
    </row>
    <row r="2691" spans="1:17" ht="15.75" customHeight="1">
      <c r="A2691" s="33" t="s">
        <v>23</v>
      </c>
      <c r="B2691" s="33">
        <v>1197831</v>
      </c>
      <c r="C2691" s="34">
        <v>44335</v>
      </c>
      <c r="D2691" s="33" t="s">
        <v>24</v>
      </c>
      <c r="E2691" s="33" t="s">
        <v>98</v>
      </c>
      <c r="F2691" s="33" t="s">
        <v>99</v>
      </c>
      <c r="G2691" s="33" t="s">
        <v>18</v>
      </c>
      <c r="H2691" s="35">
        <v>0.4</v>
      </c>
      <c r="I2691" s="36">
        <v>3000</v>
      </c>
      <c r="J2691" s="37">
        <f t="shared" si="20"/>
        <v>1200</v>
      </c>
      <c r="K2691" s="37">
        <f t="shared" si="21"/>
        <v>420</v>
      </c>
      <c r="L2691" s="38">
        <v>0.35</v>
      </c>
      <c r="N2691" s="44"/>
      <c r="O2691" s="42"/>
      <c r="P2691" s="39"/>
      <c r="Q2691" s="41"/>
    </row>
    <row r="2692" spans="1:17" ht="15.75" customHeight="1">
      <c r="A2692" s="33" t="s">
        <v>23</v>
      </c>
      <c r="B2692" s="33">
        <v>1197831</v>
      </c>
      <c r="C2692" s="34">
        <v>44335</v>
      </c>
      <c r="D2692" s="33" t="s">
        <v>24</v>
      </c>
      <c r="E2692" s="33" t="s">
        <v>98</v>
      </c>
      <c r="F2692" s="33" t="s">
        <v>99</v>
      </c>
      <c r="G2692" s="33" t="s">
        <v>19</v>
      </c>
      <c r="H2692" s="35">
        <v>0.35000000000000003</v>
      </c>
      <c r="I2692" s="36">
        <v>2750</v>
      </c>
      <c r="J2692" s="37">
        <f t="shared" si="20"/>
        <v>962.50000000000011</v>
      </c>
      <c r="K2692" s="37">
        <f t="shared" si="21"/>
        <v>385.00000000000006</v>
      </c>
      <c r="L2692" s="38">
        <v>0.4</v>
      </c>
      <c r="N2692" s="44"/>
      <c r="O2692" s="42"/>
      <c r="P2692" s="39"/>
      <c r="Q2692" s="41"/>
    </row>
    <row r="2693" spans="1:17" ht="15.75" customHeight="1">
      <c r="A2693" s="33" t="s">
        <v>23</v>
      </c>
      <c r="B2693" s="33">
        <v>1197831</v>
      </c>
      <c r="C2693" s="34">
        <v>44335</v>
      </c>
      <c r="D2693" s="33" t="s">
        <v>24</v>
      </c>
      <c r="E2693" s="33" t="s">
        <v>98</v>
      </c>
      <c r="F2693" s="33" t="s">
        <v>99</v>
      </c>
      <c r="G2693" s="33" t="s">
        <v>20</v>
      </c>
      <c r="H2693" s="35">
        <v>0.35000000000000003</v>
      </c>
      <c r="I2693" s="36">
        <v>2250</v>
      </c>
      <c r="J2693" s="37">
        <f t="shared" si="20"/>
        <v>787.50000000000011</v>
      </c>
      <c r="K2693" s="37">
        <f t="shared" si="21"/>
        <v>315.00000000000006</v>
      </c>
      <c r="L2693" s="38">
        <v>0.4</v>
      </c>
      <c r="N2693" s="44"/>
      <c r="O2693" s="42"/>
      <c r="P2693" s="39"/>
      <c r="Q2693" s="41"/>
    </row>
    <row r="2694" spans="1:17" ht="15.75" customHeight="1">
      <c r="A2694" s="33" t="s">
        <v>23</v>
      </c>
      <c r="B2694" s="33">
        <v>1197831</v>
      </c>
      <c r="C2694" s="34">
        <v>44335</v>
      </c>
      <c r="D2694" s="33" t="s">
        <v>24</v>
      </c>
      <c r="E2694" s="33" t="s">
        <v>98</v>
      </c>
      <c r="F2694" s="33" t="s">
        <v>99</v>
      </c>
      <c r="G2694" s="33" t="s">
        <v>21</v>
      </c>
      <c r="H2694" s="35">
        <v>0.44999999999999996</v>
      </c>
      <c r="I2694" s="36">
        <v>2500</v>
      </c>
      <c r="J2694" s="37">
        <f t="shared" si="20"/>
        <v>1125</v>
      </c>
      <c r="K2694" s="37">
        <f t="shared" si="21"/>
        <v>393.75</v>
      </c>
      <c r="L2694" s="38">
        <v>0.35</v>
      </c>
      <c r="N2694" s="44"/>
      <c r="O2694" s="42"/>
      <c r="P2694" s="39"/>
      <c r="Q2694" s="41"/>
    </row>
    <row r="2695" spans="1:17" ht="15.75" customHeight="1">
      <c r="A2695" s="33" t="s">
        <v>23</v>
      </c>
      <c r="B2695" s="33">
        <v>1197831</v>
      </c>
      <c r="C2695" s="34">
        <v>44335</v>
      </c>
      <c r="D2695" s="33" t="s">
        <v>24</v>
      </c>
      <c r="E2695" s="33" t="s">
        <v>98</v>
      </c>
      <c r="F2695" s="33" t="s">
        <v>99</v>
      </c>
      <c r="G2695" s="33" t="s">
        <v>22</v>
      </c>
      <c r="H2695" s="35">
        <v>0.44999999999999996</v>
      </c>
      <c r="I2695" s="36">
        <v>3500</v>
      </c>
      <c r="J2695" s="37">
        <f t="shared" si="20"/>
        <v>1574.9999999999998</v>
      </c>
      <c r="K2695" s="37">
        <f t="shared" si="21"/>
        <v>630</v>
      </c>
      <c r="L2695" s="38">
        <v>0.4</v>
      </c>
      <c r="N2695" s="44"/>
      <c r="O2695" s="42"/>
      <c r="P2695" s="39"/>
      <c r="Q2695" s="41"/>
    </row>
    <row r="2696" spans="1:17" ht="15.75" customHeight="1">
      <c r="A2696" s="33" t="s">
        <v>23</v>
      </c>
      <c r="B2696" s="33">
        <v>1197831</v>
      </c>
      <c r="C2696" s="34">
        <v>44368</v>
      </c>
      <c r="D2696" s="33" t="s">
        <v>24</v>
      </c>
      <c r="E2696" s="33" t="s">
        <v>98</v>
      </c>
      <c r="F2696" s="33" t="s">
        <v>99</v>
      </c>
      <c r="G2696" s="33" t="s">
        <v>17</v>
      </c>
      <c r="H2696" s="35">
        <v>0.39999999999999997</v>
      </c>
      <c r="I2696" s="36">
        <v>6000</v>
      </c>
      <c r="J2696" s="37">
        <f t="shared" si="20"/>
        <v>2400</v>
      </c>
      <c r="K2696" s="37">
        <f t="shared" si="21"/>
        <v>960</v>
      </c>
      <c r="L2696" s="38">
        <v>0.4</v>
      </c>
      <c r="N2696" s="44"/>
      <c r="O2696" s="42"/>
      <c r="P2696" s="39"/>
      <c r="Q2696" s="41"/>
    </row>
    <row r="2697" spans="1:17" ht="15.75" customHeight="1">
      <c r="A2697" s="33" t="s">
        <v>23</v>
      </c>
      <c r="B2697" s="33">
        <v>1197831</v>
      </c>
      <c r="C2697" s="34">
        <v>44368</v>
      </c>
      <c r="D2697" s="33" t="s">
        <v>24</v>
      </c>
      <c r="E2697" s="33" t="s">
        <v>98</v>
      </c>
      <c r="F2697" s="33" t="s">
        <v>99</v>
      </c>
      <c r="G2697" s="33" t="s">
        <v>18</v>
      </c>
      <c r="H2697" s="35">
        <v>0.35000000000000003</v>
      </c>
      <c r="I2697" s="36">
        <v>3500</v>
      </c>
      <c r="J2697" s="37">
        <f t="shared" si="20"/>
        <v>1225.0000000000002</v>
      </c>
      <c r="K2697" s="37">
        <f t="shared" si="21"/>
        <v>428.75000000000006</v>
      </c>
      <c r="L2697" s="38">
        <v>0.35</v>
      </c>
      <c r="N2697" s="44"/>
      <c r="O2697" s="42"/>
      <c r="P2697" s="39"/>
      <c r="Q2697" s="41"/>
    </row>
    <row r="2698" spans="1:17" ht="15.75" customHeight="1">
      <c r="A2698" s="33" t="s">
        <v>23</v>
      </c>
      <c r="B2698" s="33">
        <v>1197831</v>
      </c>
      <c r="C2698" s="34">
        <v>44368</v>
      </c>
      <c r="D2698" s="33" t="s">
        <v>24</v>
      </c>
      <c r="E2698" s="33" t="s">
        <v>98</v>
      </c>
      <c r="F2698" s="33" t="s">
        <v>99</v>
      </c>
      <c r="G2698" s="33" t="s">
        <v>19</v>
      </c>
      <c r="H2698" s="35">
        <v>0.4</v>
      </c>
      <c r="I2698" s="36">
        <v>3250</v>
      </c>
      <c r="J2698" s="37">
        <f t="shared" si="20"/>
        <v>1300</v>
      </c>
      <c r="K2698" s="37">
        <f t="shared" si="21"/>
        <v>520</v>
      </c>
      <c r="L2698" s="38">
        <v>0.4</v>
      </c>
      <c r="N2698" s="44"/>
      <c r="O2698" s="42"/>
      <c r="P2698" s="39"/>
      <c r="Q2698" s="41"/>
    </row>
    <row r="2699" spans="1:17" ht="15.75" customHeight="1">
      <c r="A2699" s="33" t="s">
        <v>23</v>
      </c>
      <c r="B2699" s="33">
        <v>1197831</v>
      </c>
      <c r="C2699" s="34">
        <v>44368</v>
      </c>
      <c r="D2699" s="33" t="s">
        <v>24</v>
      </c>
      <c r="E2699" s="33" t="s">
        <v>98</v>
      </c>
      <c r="F2699" s="33" t="s">
        <v>99</v>
      </c>
      <c r="G2699" s="33" t="s">
        <v>20</v>
      </c>
      <c r="H2699" s="35">
        <v>0.4</v>
      </c>
      <c r="I2699" s="36">
        <v>3000</v>
      </c>
      <c r="J2699" s="37">
        <f t="shared" si="20"/>
        <v>1200</v>
      </c>
      <c r="K2699" s="37">
        <f t="shared" si="21"/>
        <v>480</v>
      </c>
      <c r="L2699" s="38">
        <v>0.4</v>
      </c>
      <c r="N2699" s="44"/>
      <c r="O2699" s="42"/>
      <c r="P2699" s="39"/>
      <c r="Q2699" s="41"/>
    </row>
    <row r="2700" spans="1:17" ht="15.75" customHeight="1">
      <c r="A2700" s="33" t="s">
        <v>23</v>
      </c>
      <c r="B2700" s="33">
        <v>1197831</v>
      </c>
      <c r="C2700" s="34">
        <v>44368</v>
      </c>
      <c r="D2700" s="33" t="s">
        <v>24</v>
      </c>
      <c r="E2700" s="33" t="s">
        <v>98</v>
      </c>
      <c r="F2700" s="33" t="s">
        <v>99</v>
      </c>
      <c r="G2700" s="33" t="s">
        <v>21</v>
      </c>
      <c r="H2700" s="35">
        <v>0.54999999999999993</v>
      </c>
      <c r="I2700" s="36">
        <v>3000</v>
      </c>
      <c r="J2700" s="37">
        <f t="shared" si="20"/>
        <v>1649.9999999999998</v>
      </c>
      <c r="K2700" s="37">
        <f t="shared" si="21"/>
        <v>577.49999999999989</v>
      </c>
      <c r="L2700" s="38">
        <v>0.35</v>
      </c>
      <c r="N2700" s="44"/>
      <c r="O2700" s="42"/>
      <c r="P2700" s="39"/>
      <c r="Q2700" s="41"/>
    </row>
    <row r="2701" spans="1:17" ht="15.75" customHeight="1">
      <c r="A2701" s="33" t="s">
        <v>23</v>
      </c>
      <c r="B2701" s="33">
        <v>1197831</v>
      </c>
      <c r="C2701" s="34">
        <v>44368</v>
      </c>
      <c r="D2701" s="33" t="s">
        <v>24</v>
      </c>
      <c r="E2701" s="33" t="s">
        <v>98</v>
      </c>
      <c r="F2701" s="33" t="s">
        <v>99</v>
      </c>
      <c r="G2701" s="33" t="s">
        <v>22</v>
      </c>
      <c r="H2701" s="35">
        <v>0.6</v>
      </c>
      <c r="I2701" s="36">
        <v>4750</v>
      </c>
      <c r="J2701" s="37">
        <f t="shared" si="20"/>
        <v>2850</v>
      </c>
      <c r="K2701" s="37">
        <f t="shared" si="21"/>
        <v>1140</v>
      </c>
      <c r="L2701" s="38">
        <v>0.4</v>
      </c>
      <c r="N2701" s="44"/>
      <c r="O2701" s="42"/>
      <c r="P2701" s="39"/>
      <c r="Q2701" s="41"/>
    </row>
    <row r="2702" spans="1:17" ht="15.75" customHeight="1">
      <c r="A2702" s="33" t="s">
        <v>23</v>
      </c>
      <c r="B2702" s="33">
        <v>1197831</v>
      </c>
      <c r="C2702" s="34">
        <v>44396</v>
      </c>
      <c r="D2702" s="33" t="s">
        <v>24</v>
      </c>
      <c r="E2702" s="33" t="s">
        <v>98</v>
      </c>
      <c r="F2702" s="33" t="s">
        <v>99</v>
      </c>
      <c r="G2702" s="33" t="s">
        <v>17</v>
      </c>
      <c r="H2702" s="35">
        <v>0.54999999999999993</v>
      </c>
      <c r="I2702" s="36">
        <v>7000</v>
      </c>
      <c r="J2702" s="37">
        <f t="shared" si="20"/>
        <v>3849.9999999999995</v>
      </c>
      <c r="K2702" s="37">
        <f t="shared" si="21"/>
        <v>1540</v>
      </c>
      <c r="L2702" s="38">
        <v>0.4</v>
      </c>
      <c r="N2702" s="44"/>
      <c r="O2702" s="42"/>
      <c r="P2702" s="39"/>
      <c r="Q2702" s="41"/>
    </row>
    <row r="2703" spans="1:17" ht="15.75" customHeight="1">
      <c r="A2703" s="33" t="s">
        <v>23</v>
      </c>
      <c r="B2703" s="33">
        <v>1197831</v>
      </c>
      <c r="C2703" s="34">
        <v>44396</v>
      </c>
      <c r="D2703" s="33" t="s">
        <v>24</v>
      </c>
      <c r="E2703" s="33" t="s">
        <v>98</v>
      </c>
      <c r="F2703" s="33" t="s">
        <v>99</v>
      </c>
      <c r="G2703" s="33" t="s">
        <v>18</v>
      </c>
      <c r="H2703" s="35">
        <v>0.5</v>
      </c>
      <c r="I2703" s="36">
        <v>4500</v>
      </c>
      <c r="J2703" s="37">
        <f t="shared" si="20"/>
        <v>2250</v>
      </c>
      <c r="K2703" s="37">
        <f t="shared" si="21"/>
        <v>787.5</v>
      </c>
      <c r="L2703" s="38">
        <v>0.35</v>
      </c>
      <c r="N2703" s="44"/>
      <c r="O2703" s="42"/>
      <c r="P2703" s="39"/>
      <c r="Q2703" s="41"/>
    </row>
    <row r="2704" spans="1:17" ht="15.75" customHeight="1">
      <c r="A2704" s="33" t="s">
        <v>23</v>
      </c>
      <c r="B2704" s="33">
        <v>1197831</v>
      </c>
      <c r="C2704" s="34">
        <v>44396</v>
      </c>
      <c r="D2704" s="33" t="s">
        <v>24</v>
      </c>
      <c r="E2704" s="33" t="s">
        <v>98</v>
      </c>
      <c r="F2704" s="33" t="s">
        <v>99</v>
      </c>
      <c r="G2704" s="33" t="s">
        <v>19</v>
      </c>
      <c r="H2704" s="35">
        <v>0.45</v>
      </c>
      <c r="I2704" s="36">
        <v>3750</v>
      </c>
      <c r="J2704" s="37">
        <f t="shared" si="20"/>
        <v>1687.5</v>
      </c>
      <c r="K2704" s="37">
        <f t="shared" si="21"/>
        <v>675</v>
      </c>
      <c r="L2704" s="38">
        <v>0.4</v>
      </c>
      <c r="N2704" s="44"/>
      <c r="O2704" s="42"/>
      <c r="P2704" s="39"/>
      <c r="Q2704" s="41"/>
    </row>
    <row r="2705" spans="1:17" ht="15.75" customHeight="1">
      <c r="A2705" s="33" t="s">
        <v>23</v>
      </c>
      <c r="B2705" s="33">
        <v>1197831</v>
      </c>
      <c r="C2705" s="34">
        <v>44396</v>
      </c>
      <c r="D2705" s="33" t="s">
        <v>24</v>
      </c>
      <c r="E2705" s="33" t="s">
        <v>98</v>
      </c>
      <c r="F2705" s="33" t="s">
        <v>99</v>
      </c>
      <c r="G2705" s="33" t="s">
        <v>20</v>
      </c>
      <c r="H2705" s="35">
        <v>0.45</v>
      </c>
      <c r="I2705" s="36">
        <v>3250</v>
      </c>
      <c r="J2705" s="37">
        <f t="shared" si="20"/>
        <v>1462.5</v>
      </c>
      <c r="K2705" s="37">
        <f t="shared" si="21"/>
        <v>585</v>
      </c>
      <c r="L2705" s="38">
        <v>0.4</v>
      </c>
      <c r="N2705" s="44"/>
      <c r="O2705" s="42"/>
      <c r="P2705" s="39"/>
      <c r="Q2705" s="41"/>
    </row>
    <row r="2706" spans="1:17" ht="15.75" customHeight="1">
      <c r="A2706" s="33" t="s">
        <v>23</v>
      </c>
      <c r="B2706" s="33">
        <v>1197831</v>
      </c>
      <c r="C2706" s="34">
        <v>44396</v>
      </c>
      <c r="D2706" s="33" t="s">
        <v>24</v>
      </c>
      <c r="E2706" s="33" t="s">
        <v>98</v>
      </c>
      <c r="F2706" s="33" t="s">
        <v>99</v>
      </c>
      <c r="G2706" s="33" t="s">
        <v>21</v>
      </c>
      <c r="H2706" s="35">
        <v>0.6</v>
      </c>
      <c r="I2706" s="36">
        <v>3500</v>
      </c>
      <c r="J2706" s="37">
        <f t="shared" si="20"/>
        <v>2100</v>
      </c>
      <c r="K2706" s="37">
        <f t="shared" si="21"/>
        <v>735</v>
      </c>
      <c r="L2706" s="38">
        <v>0.35</v>
      </c>
      <c r="N2706" s="44"/>
      <c r="O2706" s="42"/>
      <c r="P2706" s="39"/>
      <c r="Q2706" s="41"/>
    </row>
    <row r="2707" spans="1:17" ht="15.75" customHeight="1">
      <c r="A2707" s="33" t="s">
        <v>23</v>
      </c>
      <c r="B2707" s="33">
        <v>1197831</v>
      </c>
      <c r="C2707" s="34">
        <v>44396</v>
      </c>
      <c r="D2707" s="33" t="s">
        <v>24</v>
      </c>
      <c r="E2707" s="33" t="s">
        <v>98</v>
      </c>
      <c r="F2707" s="33" t="s">
        <v>99</v>
      </c>
      <c r="G2707" s="33" t="s">
        <v>22</v>
      </c>
      <c r="H2707" s="35">
        <v>0.65</v>
      </c>
      <c r="I2707" s="36">
        <v>5250</v>
      </c>
      <c r="J2707" s="37">
        <f t="shared" si="20"/>
        <v>3412.5</v>
      </c>
      <c r="K2707" s="37">
        <f t="shared" si="21"/>
        <v>1365</v>
      </c>
      <c r="L2707" s="38">
        <v>0.4</v>
      </c>
      <c r="N2707" s="44"/>
      <c r="O2707" s="42"/>
      <c r="P2707" s="39"/>
      <c r="Q2707" s="41"/>
    </row>
    <row r="2708" spans="1:17" ht="15.75" customHeight="1">
      <c r="A2708" s="33" t="s">
        <v>23</v>
      </c>
      <c r="B2708" s="33">
        <v>1197831</v>
      </c>
      <c r="C2708" s="34">
        <v>44428</v>
      </c>
      <c r="D2708" s="33" t="s">
        <v>24</v>
      </c>
      <c r="E2708" s="33" t="s">
        <v>98</v>
      </c>
      <c r="F2708" s="33" t="s">
        <v>99</v>
      </c>
      <c r="G2708" s="33" t="s">
        <v>17</v>
      </c>
      <c r="H2708" s="35">
        <v>0.6</v>
      </c>
      <c r="I2708" s="36">
        <v>6750</v>
      </c>
      <c r="J2708" s="37">
        <f t="shared" si="20"/>
        <v>4050</v>
      </c>
      <c r="K2708" s="37">
        <f t="shared" si="21"/>
        <v>1620</v>
      </c>
      <c r="L2708" s="38">
        <v>0.4</v>
      </c>
      <c r="N2708" s="44"/>
      <c r="O2708" s="42"/>
      <c r="P2708" s="39"/>
      <c r="Q2708" s="41"/>
    </row>
    <row r="2709" spans="1:17" ht="15.75" customHeight="1">
      <c r="A2709" s="33" t="s">
        <v>23</v>
      </c>
      <c r="B2709" s="33">
        <v>1197831</v>
      </c>
      <c r="C2709" s="34">
        <v>44428</v>
      </c>
      <c r="D2709" s="33" t="s">
        <v>24</v>
      </c>
      <c r="E2709" s="33" t="s">
        <v>98</v>
      </c>
      <c r="F2709" s="33" t="s">
        <v>99</v>
      </c>
      <c r="G2709" s="33" t="s">
        <v>18</v>
      </c>
      <c r="H2709" s="35">
        <v>0.55000000000000004</v>
      </c>
      <c r="I2709" s="36">
        <v>4500</v>
      </c>
      <c r="J2709" s="37">
        <f t="shared" si="20"/>
        <v>2475</v>
      </c>
      <c r="K2709" s="37">
        <f t="shared" si="21"/>
        <v>866.25</v>
      </c>
      <c r="L2709" s="38">
        <v>0.35</v>
      </c>
      <c r="N2709" s="44"/>
      <c r="O2709" s="42"/>
      <c r="P2709" s="39"/>
      <c r="Q2709" s="41"/>
    </row>
    <row r="2710" spans="1:17" ht="15.75" customHeight="1">
      <c r="A2710" s="33" t="s">
        <v>23</v>
      </c>
      <c r="B2710" s="33">
        <v>1197831</v>
      </c>
      <c r="C2710" s="34">
        <v>44428</v>
      </c>
      <c r="D2710" s="33" t="s">
        <v>24</v>
      </c>
      <c r="E2710" s="33" t="s">
        <v>98</v>
      </c>
      <c r="F2710" s="33" t="s">
        <v>99</v>
      </c>
      <c r="G2710" s="33" t="s">
        <v>19</v>
      </c>
      <c r="H2710" s="35">
        <v>0.5</v>
      </c>
      <c r="I2710" s="36">
        <v>3750</v>
      </c>
      <c r="J2710" s="37">
        <f t="shared" si="20"/>
        <v>1875</v>
      </c>
      <c r="K2710" s="37">
        <f t="shared" si="21"/>
        <v>750</v>
      </c>
      <c r="L2710" s="38">
        <v>0.4</v>
      </c>
      <c r="N2710" s="44"/>
      <c r="O2710" s="42"/>
      <c r="P2710" s="39"/>
      <c r="Q2710" s="41"/>
    </row>
    <row r="2711" spans="1:17" ht="15.75" customHeight="1">
      <c r="A2711" s="33" t="s">
        <v>23</v>
      </c>
      <c r="B2711" s="33">
        <v>1197831</v>
      </c>
      <c r="C2711" s="34">
        <v>44428</v>
      </c>
      <c r="D2711" s="33" t="s">
        <v>24</v>
      </c>
      <c r="E2711" s="33" t="s">
        <v>98</v>
      </c>
      <c r="F2711" s="33" t="s">
        <v>99</v>
      </c>
      <c r="G2711" s="33" t="s">
        <v>20</v>
      </c>
      <c r="H2711" s="35">
        <v>0.4</v>
      </c>
      <c r="I2711" s="36">
        <v>3250</v>
      </c>
      <c r="J2711" s="37">
        <f t="shared" si="20"/>
        <v>1300</v>
      </c>
      <c r="K2711" s="37">
        <f t="shared" si="21"/>
        <v>520</v>
      </c>
      <c r="L2711" s="38">
        <v>0.4</v>
      </c>
      <c r="N2711" s="44"/>
      <c r="O2711" s="42"/>
      <c r="P2711" s="39"/>
      <c r="Q2711" s="41"/>
    </row>
    <row r="2712" spans="1:17" ht="15.75" customHeight="1">
      <c r="A2712" s="33" t="s">
        <v>23</v>
      </c>
      <c r="B2712" s="33">
        <v>1197831</v>
      </c>
      <c r="C2712" s="34">
        <v>44428</v>
      </c>
      <c r="D2712" s="33" t="s">
        <v>24</v>
      </c>
      <c r="E2712" s="33" t="s">
        <v>98</v>
      </c>
      <c r="F2712" s="33" t="s">
        <v>99</v>
      </c>
      <c r="G2712" s="33" t="s">
        <v>21</v>
      </c>
      <c r="H2712" s="35">
        <v>0.5</v>
      </c>
      <c r="I2712" s="36">
        <v>3000</v>
      </c>
      <c r="J2712" s="37">
        <f t="shared" si="20"/>
        <v>1500</v>
      </c>
      <c r="K2712" s="37">
        <f t="shared" si="21"/>
        <v>525</v>
      </c>
      <c r="L2712" s="38">
        <v>0.35</v>
      </c>
      <c r="N2712" s="44"/>
      <c r="O2712" s="42"/>
      <c r="P2712" s="39"/>
      <c r="Q2712" s="41"/>
    </row>
    <row r="2713" spans="1:17" ht="15.75" customHeight="1">
      <c r="A2713" s="33" t="s">
        <v>23</v>
      </c>
      <c r="B2713" s="33">
        <v>1197831</v>
      </c>
      <c r="C2713" s="34">
        <v>44428</v>
      </c>
      <c r="D2713" s="33" t="s">
        <v>24</v>
      </c>
      <c r="E2713" s="33" t="s">
        <v>98</v>
      </c>
      <c r="F2713" s="33" t="s">
        <v>99</v>
      </c>
      <c r="G2713" s="33" t="s">
        <v>22</v>
      </c>
      <c r="H2713" s="35">
        <v>0.55000000000000004</v>
      </c>
      <c r="I2713" s="36">
        <v>4750</v>
      </c>
      <c r="J2713" s="37">
        <f t="shared" si="20"/>
        <v>2612.5</v>
      </c>
      <c r="K2713" s="37">
        <f t="shared" si="21"/>
        <v>1045</v>
      </c>
      <c r="L2713" s="38">
        <v>0.4</v>
      </c>
      <c r="N2713" s="44"/>
      <c r="O2713" s="42"/>
      <c r="P2713" s="39"/>
      <c r="Q2713" s="41"/>
    </row>
    <row r="2714" spans="1:17" ht="15.75" customHeight="1">
      <c r="A2714" s="33" t="s">
        <v>23</v>
      </c>
      <c r="B2714" s="33">
        <v>1197831</v>
      </c>
      <c r="C2714" s="34">
        <v>44458</v>
      </c>
      <c r="D2714" s="33" t="s">
        <v>24</v>
      </c>
      <c r="E2714" s="33" t="s">
        <v>98</v>
      </c>
      <c r="F2714" s="33" t="s">
        <v>99</v>
      </c>
      <c r="G2714" s="33" t="s">
        <v>17</v>
      </c>
      <c r="H2714" s="35">
        <v>0.5</v>
      </c>
      <c r="I2714" s="36">
        <v>5750</v>
      </c>
      <c r="J2714" s="37">
        <f t="shared" si="20"/>
        <v>2875</v>
      </c>
      <c r="K2714" s="37">
        <f t="shared" si="21"/>
        <v>1150</v>
      </c>
      <c r="L2714" s="38">
        <v>0.4</v>
      </c>
      <c r="N2714" s="44"/>
      <c r="O2714" s="42"/>
      <c r="P2714" s="39"/>
      <c r="Q2714" s="41"/>
    </row>
    <row r="2715" spans="1:17" ht="15.75" customHeight="1">
      <c r="A2715" s="33" t="s">
        <v>23</v>
      </c>
      <c r="B2715" s="33">
        <v>1197831</v>
      </c>
      <c r="C2715" s="34">
        <v>44458</v>
      </c>
      <c r="D2715" s="33" t="s">
        <v>24</v>
      </c>
      <c r="E2715" s="33" t="s">
        <v>98</v>
      </c>
      <c r="F2715" s="33" t="s">
        <v>99</v>
      </c>
      <c r="G2715" s="33" t="s">
        <v>18</v>
      </c>
      <c r="H2715" s="35">
        <v>0.40000000000000013</v>
      </c>
      <c r="I2715" s="36">
        <v>3750</v>
      </c>
      <c r="J2715" s="37">
        <f t="shared" si="20"/>
        <v>1500.0000000000005</v>
      </c>
      <c r="K2715" s="37">
        <f t="shared" si="21"/>
        <v>525.00000000000011</v>
      </c>
      <c r="L2715" s="38">
        <v>0.35</v>
      </c>
      <c r="N2715" s="44"/>
      <c r="O2715" s="42"/>
      <c r="P2715" s="39"/>
      <c r="Q2715" s="41"/>
    </row>
    <row r="2716" spans="1:17" ht="15.75" customHeight="1">
      <c r="A2716" s="33" t="s">
        <v>23</v>
      </c>
      <c r="B2716" s="33">
        <v>1197831</v>
      </c>
      <c r="C2716" s="34">
        <v>44458</v>
      </c>
      <c r="D2716" s="33" t="s">
        <v>24</v>
      </c>
      <c r="E2716" s="33" t="s">
        <v>98</v>
      </c>
      <c r="F2716" s="33" t="s">
        <v>99</v>
      </c>
      <c r="G2716" s="33" t="s">
        <v>19</v>
      </c>
      <c r="H2716" s="35">
        <v>0.15000000000000008</v>
      </c>
      <c r="I2716" s="36">
        <v>2750</v>
      </c>
      <c r="J2716" s="37">
        <f t="shared" si="20"/>
        <v>412.50000000000023</v>
      </c>
      <c r="K2716" s="37">
        <f t="shared" si="21"/>
        <v>165.00000000000011</v>
      </c>
      <c r="L2716" s="38">
        <v>0.4</v>
      </c>
      <c r="N2716" s="44"/>
      <c r="O2716" s="42"/>
      <c r="P2716" s="39"/>
      <c r="Q2716" s="41"/>
    </row>
    <row r="2717" spans="1:17" ht="15.75" customHeight="1">
      <c r="A2717" s="33" t="s">
        <v>23</v>
      </c>
      <c r="B2717" s="33">
        <v>1197831</v>
      </c>
      <c r="C2717" s="34">
        <v>44458</v>
      </c>
      <c r="D2717" s="33" t="s">
        <v>24</v>
      </c>
      <c r="E2717" s="33" t="s">
        <v>98</v>
      </c>
      <c r="F2717" s="33" t="s">
        <v>99</v>
      </c>
      <c r="G2717" s="33" t="s">
        <v>20</v>
      </c>
      <c r="H2717" s="35">
        <v>0.15000000000000008</v>
      </c>
      <c r="I2717" s="36">
        <v>2500</v>
      </c>
      <c r="J2717" s="37">
        <f t="shared" si="20"/>
        <v>375.00000000000017</v>
      </c>
      <c r="K2717" s="37">
        <f t="shared" si="21"/>
        <v>150.00000000000009</v>
      </c>
      <c r="L2717" s="38">
        <v>0.4</v>
      </c>
      <c r="N2717" s="44"/>
      <c r="O2717" s="42"/>
      <c r="P2717" s="39"/>
      <c r="Q2717" s="41"/>
    </row>
    <row r="2718" spans="1:17" ht="15.75" customHeight="1">
      <c r="A2718" s="33" t="s">
        <v>23</v>
      </c>
      <c r="B2718" s="33">
        <v>1197831</v>
      </c>
      <c r="C2718" s="34">
        <v>44458</v>
      </c>
      <c r="D2718" s="33" t="s">
        <v>24</v>
      </c>
      <c r="E2718" s="33" t="s">
        <v>98</v>
      </c>
      <c r="F2718" s="33" t="s">
        <v>99</v>
      </c>
      <c r="G2718" s="33" t="s">
        <v>21</v>
      </c>
      <c r="H2718" s="35">
        <v>0.25000000000000006</v>
      </c>
      <c r="I2718" s="36">
        <v>2500</v>
      </c>
      <c r="J2718" s="37">
        <f t="shared" si="20"/>
        <v>625.00000000000011</v>
      </c>
      <c r="K2718" s="37">
        <f t="shared" si="21"/>
        <v>218.75000000000003</v>
      </c>
      <c r="L2718" s="38">
        <v>0.35</v>
      </c>
      <c r="N2718" s="44"/>
      <c r="O2718" s="42"/>
      <c r="P2718" s="39"/>
      <c r="Q2718" s="41"/>
    </row>
    <row r="2719" spans="1:17" ht="15.75" customHeight="1">
      <c r="A2719" s="33" t="s">
        <v>23</v>
      </c>
      <c r="B2719" s="33">
        <v>1197831</v>
      </c>
      <c r="C2719" s="34">
        <v>44458</v>
      </c>
      <c r="D2719" s="33" t="s">
        <v>24</v>
      </c>
      <c r="E2719" s="33" t="s">
        <v>98</v>
      </c>
      <c r="F2719" s="33" t="s">
        <v>99</v>
      </c>
      <c r="G2719" s="33" t="s">
        <v>22</v>
      </c>
      <c r="H2719" s="35">
        <v>0.3000000000000001</v>
      </c>
      <c r="I2719" s="36">
        <v>3500</v>
      </c>
      <c r="J2719" s="37">
        <f t="shared" si="20"/>
        <v>1050.0000000000005</v>
      </c>
      <c r="K2719" s="37">
        <f t="shared" si="21"/>
        <v>420.00000000000023</v>
      </c>
      <c r="L2719" s="38">
        <v>0.4</v>
      </c>
      <c r="N2719" s="44"/>
      <c r="O2719" s="42"/>
      <c r="P2719" s="39"/>
      <c r="Q2719" s="41"/>
    </row>
    <row r="2720" spans="1:17" ht="15.75" customHeight="1">
      <c r="A2720" s="33" t="s">
        <v>23</v>
      </c>
      <c r="B2720" s="33">
        <v>1197831</v>
      </c>
      <c r="C2720" s="34">
        <v>44490</v>
      </c>
      <c r="D2720" s="33" t="s">
        <v>24</v>
      </c>
      <c r="E2720" s="33" t="s">
        <v>98</v>
      </c>
      <c r="F2720" s="33" t="s">
        <v>99</v>
      </c>
      <c r="G2720" s="33" t="s">
        <v>17</v>
      </c>
      <c r="H2720" s="35">
        <v>0.3000000000000001</v>
      </c>
      <c r="I2720" s="36">
        <v>5250</v>
      </c>
      <c r="J2720" s="37">
        <f t="shared" si="20"/>
        <v>1575.0000000000005</v>
      </c>
      <c r="K2720" s="37">
        <f t="shared" si="21"/>
        <v>630.00000000000023</v>
      </c>
      <c r="L2720" s="38">
        <v>0.4</v>
      </c>
      <c r="N2720" s="44"/>
      <c r="O2720" s="42"/>
      <c r="P2720" s="39"/>
      <c r="Q2720" s="41"/>
    </row>
    <row r="2721" spans="1:17" ht="15.75" customHeight="1">
      <c r="A2721" s="33" t="s">
        <v>23</v>
      </c>
      <c r="B2721" s="33">
        <v>1197831</v>
      </c>
      <c r="C2721" s="34">
        <v>44490</v>
      </c>
      <c r="D2721" s="33" t="s">
        <v>24</v>
      </c>
      <c r="E2721" s="33" t="s">
        <v>98</v>
      </c>
      <c r="F2721" s="33" t="s">
        <v>99</v>
      </c>
      <c r="G2721" s="33" t="s">
        <v>18</v>
      </c>
      <c r="H2721" s="35">
        <v>0.20000000000000012</v>
      </c>
      <c r="I2721" s="36">
        <v>3500</v>
      </c>
      <c r="J2721" s="37">
        <f t="shared" si="20"/>
        <v>700.00000000000045</v>
      </c>
      <c r="K2721" s="37">
        <f t="shared" si="21"/>
        <v>245.00000000000014</v>
      </c>
      <c r="L2721" s="38">
        <v>0.35</v>
      </c>
      <c r="N2721" s="44"/>
      <c r="O2721" s="42"/>
      <c r="P2721" s="39"/>
      <c r="Q2721" s="41"/>
    </row>
    <row r="2722" spans="1:17" ht="15.75" customHeight="1">
      <c r="A2722" s="33" t="s">
        <v>23</v>
      </c>
      <c r="B2722" s="33">
        <v>1197831</v>
      </c>
      <c r="C2722" s="34">
        <v>44490</v>
      </c>
      <c r="D2722" s="33" t="s">
        <v>24</v>
      </c>
      <c r="E2722" s="33" t="s">
        <v>98</v>
      </c>
      <c r="F2722" s="33" t="s">
        <v>99</v>
      </c>
      <c r="G2722" s="33" t="s">
        <v>19</v>
      </c>
      <c r="H2722" s="35">
        <v>0.20000000000000012</v>
      </c>
      <c r="I2722" s="36">
        <v>2250</v>
      </c>
      <c r="J2722" s="37">
        <f t="shared" si="20"/>
        <v>450.00000000000028</v>
      </c>
      <c r="K2722" s="37">
        <f t="shared" si="21"/>
        <v>180.00000000000011</v>
      </c>
      <c r="L2722" s="38">
        <v>0.4</v>
      </c>
      <c r="N2722" s="44"/>
      <c r="O2722" s="42"/>
      <c r="P2722" s="39"/>
      <c r="Q2722" s="41"/>
    </row>
    <row r="2723" spans="1:17" ht="15.75" customHeight="1">
      <c r="A2723" s="33" t="s">
        <v>23</v>
      </c>
      <c r="B2723" s="33">
        <v>1197831</v>
      </c>
      <c r="C2723" s="34">
        <v>44490</v>
      </c>
      <c r="D2723" s="33" t="s">
        <v>24</v>
      </c>
      <c r="E2723" s="33" t="s">
        <v>98</v>
      </c>
      <c r="F2723" s="33" t="s">
        <v>99</v>
      </c>
      <c r="G2723" s="33" t="s">
        <v>20</v>
      </c>
      <c r="H2723" s="35">
        <v>0.20000000000000012</v>
      </c>
      <c r="I2723" s="36">
        <v>2000</v>
      </c>
      <c r="J2723" s="37">
        <f t="shared" si="20"/>
        <v>400.00000000000023</v>
      </c>
      <c r="K2723" s="37">
        <f t="shared" si="21"/>
        <v>160.00000000000011</v>
      </c>
      <c r="L2723" s="38">
        <v>0.4</v>
      </c>
      <c r="N2723" s="44"/>
      <c r="O2723" s="42"/>
      <c r="P2723" s="39"/>
      <c r="Q2723" s="41"/>
    </row>
    <row r="2724" spans="1:17" ht="15.75" customHeight="1">
      <c r="A2724" s="33" t="s">
        <v>23</v>
      </c>
      <c r="B2724" s="33">
        <v>1197831</v>
      </c>
      <c r="C2724" s="34">
        <v>44490</v>
      </c>
      <c r="D2724" s="33" t="s">
        <v>24</v>
      </c>
      <c r="E2724" s="33" t="s">
        <v>98</v>
      </c>
      <c r="F2724" s="33" t="s">
        <v>99</v>
      </c>
      <c r="G2724" s="33" t="s">
        <v>21</v>
      </c>
      <c r="H2724" s="35">
        <v>0.3000000000000001</v>
      </c>
      <c r="I2724" s="36">
        <v>2000</v>
      </c>
      <c r="J2724" s="37">
        <f t="shared" si="20"/>
        <v>600.00000000000023</v>
      </c>
      <c r="K2724" s="37">
        <f t="shared" si="21"/>
        <v>210.00000000000006</v>
      </c>
      <c r="L2724" s="38">
        <v>0.35</v>
      </c>
      <c r="N2724" s="44"/>
      <c r="O2724" s="42"/>
      <c r="P2724" s="39"/>
      <c r="Q2724" s="41"/>
    </row>
    <row r="2725" spans="1:17" ht="15.75" customHeight="1">
      <c r="A2725" s="33" t="s">
        <v>23</v>
      </c>
      <c r="B2725" s="33">
        <v>1197831</v>
      </c>
      <c r="C2725" s="34">
        <v>44490</v>
      </c>
      <c r="D2725" s="33" t="s">
        <v>24</v>
      </c>
      <c r="E2725" s="33" t="s">
        <v>98</v>
      </c>
      <c r="F2725" s="33" t="s">
        <v>99</v>
      </c>
      <c r="G2725" s="33" t="s">
        <v>22</v>
      </c>
      <c r="H2725" s="35">
        <v>0.30000000000000004</v>
      </c>
      <c r="I2725" s="36">
        <v>3250</v>
      </c>
      <c r="J2725" s="37">
        <f t="shared" si="20"/>
        <v>975.00000000000011</v>
      </c>
      <c r="K2725" s="37">
        <f t="shared" si="21"/>
        <v>390.00000000000006</v>
      </c>
      <c r="L2725" s="38">
        <v>0.4</v>
      </c>
      <c r="N2725" s="44"/>
      <c r="O2725" s="42"/>
      <c r="P2725" s="39"/>
      <c r="Q2725" s="41"/>
    </row>
    <row r="2726" spans="1:17" ht="15.75" customHeight="1">
      <c r="A2726" s="33" t="s">
        <v>23</v>
      </c>
      <c r="B2726" s="33">
        <v>1197831</v>
      </c>
      <c r="C2726" s="34">
        <v>44520</v>
      </c>
      <c r="D2726" s="33" t="s">
        <v>24</v>
      </c>
      <c r="E2726" s="33" t="s">
        <v>98</v>
      </c>
      <c r="F2726" s="33" t="s">
        <v>99</v>
      </c>
      <c r="G2726" s="33" t="s">
        <v>17</v>
      </c>
      <c r="H2726" s="35">
        <v>0.25000000000000011</v>
      </c>
      <c r="I2726" s="36">
        <v>4750</v>
      </c>
      <c r="J2726" s="37">
        <f t="shared" si="20"/>
        <v>1187.5000000000005</v>
      </c>
      <c r="K2726" s="37">
        <f t="shared" si="21"/>
        <v>475.00000000000023</v>
      </c>
      <c r="L2726" s="38">
        <v>0.4</v>
      </c>
      <c r="N2726" s="44"/>
      <c r="O2726" s="42"/>
      <c r="P2726" s="39"/>
      <c r="Q2726" s="41"/>
    </row>
    <row r="2727" spans="1:17" ht="15.75" customHeight="1">
      <c r="A2727" s="33" t="s">
        <v>23</v>
      </c>
      <c r="B2727" s="33">
        <v>1197831</v>
      </c>
      <c r="C2727" s="34">
        <v>44520</v>
      </c>
      <c r="D2727" s="33" t="s">
        <v>24</v>
      </c>
      <c r="E2727" s="33" t="s">
        <v>98</v>
      </c>
      <c r="F2727" s="33" t="s">
        <v>99</v>
      </c>
      <c r="G2727" s="33" t="s">
        <v>18</v>
      </c>
      <c r="H2727" s="35">
        <v>0.15000000000000013</v>
      </c>
      <c r="I2727" s="36">
        <v>3000</v>
      </c>
      <c r="J2727" s="37">
        <f t="shared" si="20"/>
        <v>450.0000000000004</v>
      </c>
      <c r="K2727" s="37">
        <f t="shared" si="21"/>
        <v>157.50000000000014</v>
      </c>
      <c r="L2727" s="38">
        <v>0.35</v>
      </c>
      <c r="N2727" s="44"/>
      <c r="O2727" s="42"/>
      <c r="P2727" s="39"/>
      <c r="Q2727" s="41"/>
    </row>
    <row r="2728" spans="1:17" ht="15.75" customHeight="1">
      <c r="A2728" s="33" t="s">
        <v>23</v>
      </c>
      <c r="B2728" s="33">
        <v>1197831</v>
      </c>
      <c r="C2728" s="34">
        <v>44520</v>
      </c>
      <c r="D2728" s="33" t="s">
        <v>24</v>
      </c>
      <c r="E2728" s="33" t="s">
        <v>98</v>
      </c>
      <c r="F2728" s="33" t="s">
        <v>99</v>
      </c>
      <c r="G2728" s="33" t="s">
        <v>19</v>
      </c>
      <c r="H2728" s="35">
        <v>0.25000000000000017</v>
      </c>
      <c r="I2728" s="36">
        <v>2450</v>
      </c>
      <c r="J2728" s="37">
        <f t="shared" si="20"/>
        <v>612.50000000000045</v>
      </c>
      <c r="K2728" s="37">
        <f t="shared" si="21"/>
        <v>245.0000000000002</v>
      </c>
      <c r="L2728" s="38">
        <v>0.4</v>
      </c>
      <c r="N2728" s="44"/>
      <c r="O2728" s="42"/>
      <c r="P2728" s="39"/>
      <c r="Q2728" s="41"/>
    </row>
    <row r="2729" spans="1:17" ht="15.75" customHeight="1">
      <c r="A2729" s="33" t="s">
        <v>23</v>
      </c>
      <c r="B2729" s="33">
        <v>1197831</v>
      </c>
      <c r="C2729" s="34">
        <v>44520</v>
      </c>
      <c r="D2729" s="33" t="s">
        <v>24</v>
      </c>
      <c r="E2729" s="33" t="s">
        <v>98</v>
      </c>
      <c r="F2729" s="33" t="s">
        <v>99</v>
      </c>
      <c r="G2729" s="33" t="s">
        <v>20</v>
      </c>
      <c r="H2729" s="35">
        <v>0.55000000000000016</v>
      </c>
      <c r="I2729" s="36">
        <v>3000</v>
      </c>
      <c r="J2729" s="37">
        <f t="shared" si="20"/>
        <v>1650.0000000000005</v>
      </c>
      <c r="K2729" s="37">
        <f t="shared" si="21"/>
        <v>660.00000000000023</v>
      </c>
      <c r="L2729" s="38">
        <v>0.4</v>
      </c>
      <c r="N2729" s="44"/>
      <c r="O2729" s="42"/>
      <c r="P2729" s="39"/>
      <c r="Q2729" s="41"/>
    </row>
    <row r="2730" spans="1:17" ht="15.75" customHeight="1">
      <c r="A2730" s="33" t="s">
        <v>23</v>
      </c>
      <c r="B2730" s="33">
        <v>1197831</v>
      </c>
      <c r="C2730" s="34">
        <v>44520</v>
      </c>
      <c r="D2730" s="33" t="s">
        <v>24</v>
      </c>
      <c r="E2730" s="33" t="s">
        <v>98</v>
      </c>
      <c r="F2730" s="33" t="s">
        <v>99</v>
      </c>
      <c r="G2730" s="33" t="s">
        <v>21</v>
      </c>
      <c r="H2730" s="35">
        <v>0.75000000000000011</v>
      </c>
      <c r="I2730" s="36">
        <v>2750</v>
      </c>
      <c r="J2730" s="37">
        <f t="shared" si="20"/>
        <v>2062.5000000000005</v>
      </c>
      <c r="K2730" s="37">
        <f t="shared" si="21"/>
        <v>721.87500000000011</v>
      </c>
      <c r="L2730" s="38">
        <v>0.35</v>
      </c>
      <c r="N2730" s="44"/>
      <c r="O2730" s="42"/>
      <c r="P2730" s="39"/>
      <c r="Q2730" s="41"/>
    </row>
    <row r="2731" spans="1:17" ht="15.75" customHeight="1">
      <c r="A2731" s="33" t="s">
        <v>23</v>
      </c>
      <c r="B2731" s="33">
        <v>1197831</v>
      </c>
      <c r="C2731" s="34">
        <v>44520</v>
      </c>
      <c r="D2731" s="33" t="s">
        <v>24</v>
      </c>
      <c r="E2731" s="33" t="s">
        <v>98</v>
      </c>
      <c r="F2731" s="33" t="s">
        <v>99</v>
      </c>
      <c r="G2731" s="33" t="s">
        <v>22</v>
      </c>
      <c r="H2731" s="35">
        <v>0.75</v>
      </c>
      <c r="I2731" s="36">
        <v>3750</v>
      </c>
      <c r="J2731" s="37">
        <f t="shared" si="20"/>
        <v>2812.5</v>
      </c>
      <c r="K2731" s="37">
        <f t="shared" si="21"/>
        <v>1125</v>
      </c>
      <c r="L2731" s="38">
        <v>0.4</v>
      </c>
      <c r="N2731" s="44"/>
      <c r="O2731" s="42"/>
      <c r="P2731" s="39"/>
      <c r="Q2731" s="41"/>
    </row>
    <row r="2732" spans="1:17" ht="15.75" customHeight="1">
      <c r="A2732" s="33" t="s">
        <v>23</v>
      </c>
      <c r="B2732" s="33">
        <v>1197831</v>
      </c>
      <c r="C2732" s="34">
        <v>44549</v>
      </c>
      <c r="D2732" s="33" t="s">
        <v>24</v>
      </c>
      <c r="E2732" s="33" t="s">
        <v>98</v>
      </c>
      <c r="F2732" s="33" t="s">
        <v>99</v>
      </c>
      <c r="G2732" s="33" t="s">
        <v>17</v>
      </c>
      <c r="H2732" s="35">
        <v>0.70000000000000007</v>
      </c>
      <c r="I2732" s="36">
        <v>6250</v>
      </c>
      <c r="J2732" s="37">
        <f t="shared" si="20"/>
        <v>4375</v>
      </c>
      <c r="K2732" s="37">
        <f t="shared" si="21"/>
        <v>1750</v>
      </c>
      <c r="L2732" s="38">
        <v>0.4</v>
      </c>
      <c r="N2732" s="44"/>
      <c r="O2732" s="42"/>
      <c r="P2732" s="39"/>
      <c r="Q2732" s="41"/>
    </row>
    <row r="2733" spans="1:17" ht="15.75" customHeight="1">
      <c r="A2733" s="33" t="s">
        <v>23</v>
      </c>
      <c r="B2733" s="33">
        <v>1197831</v>
      </c>
      <c r="C2733" s="34">
        <v>44549</v>
      </c>
      <c r="D2733" s="33" t="s">
        <v>24</v>
      </c>
      <c r="E2733" s="33" t="s">
        <v>98</v>
      </c>
      <c r="F2733" s="33" t="s">
        <v>99</v>
      </c>
      <c r="G2733" s="33" t="s">
        <v>18</v>
      </c>
      <c r="H2733" s="35">
        <v>0.60000000000000009</v>
      </c>
      <c r="I2733" s="36">
        <v>4250</v>
      </c>
      <c r="J2733" s="37">
        <f t="shared" si="20"/>
        <v>2550.0000000000005</v>
      </c>
      <c r="K2733" s="37">
        <f t="shared" si="21"/>
        <v>892.50000000000011</v>
      </c>
      <c r="L2733" s="38">
        <v>0.35</v>
      </c>
      <c r="N2733" s="44"/>
      <c r="O2733" s="42"/>
      <c r="P2733" s="39"/>
      <c r="Q2733" s="41"/>
    </row>
    <row r="2734" spans="1:17" ht="15.75" customHeight="1">
      <c r="A2734" s="33" t="s">
        <v>23</v>
      </c>
      <c r="B2734" s="33">
        <v>1197831</v>
      </c>
      <c r="C2734" s="34">
        <v>44549</v>
      </c>
      <c r="D2734" s="33" t="s">
        <v>24</v>
      </c>
      <c r="E2734" s="33" t="s">
        <v>98</v>
      </c>
      <c r="F2734" s="33" t="s">
        <v>99</v>
      </c>
      <c r="G2734" s="33" t="s">
        <v>19</v>
      </c>
      <c r="H2734" s="35">
        <v>0.60000000000000009</v>
      </c>
      <c r="I2734" s="36">
        <v>3750</v>
      </c>
      <c r="J2734" s="37">
        <f t="shared" si="20"/>
        <v>2250.0000000000005</v>
      </c>
      <c r="K2734" s="37">
        <f t="shared" si="21"/>
        <v>900.00000000000023</v>
      </c>
      <c r="L2734" s="38">
        <v>0.4</v>
      </c>
      <c r="N2734" s="44"/>
      <c r="O2734" s="42"/>
      <c r="P2734" s="39"/>
      <c r="Q2734" s="41"/>
    </row>
    <row r="2735" spans="1:17" ht="15.75" customHeight="1">
      <c r="A2735" s="33" t="s">
        <v>23</v>
      </c>
      <c r="B2735" s="33">
        <v>1197831</v>
      </c>
      <c r="C2735" s="34">
        <v>44549</v>
      </c>
      <c r="D2735" s="33" t="s">
        <v>24</v>
      </c>
      <c r="E2735" s="33" t="s">
        <v>98</v>
      </c>
      <c r="F2735" s="33" t="s">
        <v>99</v>
      </c>
      <c r="G2735" s="33" t="s">
        <v>20</v>
      </c>
      <c r="H2735" s="35">
        <v>0.60000000000000009</v>
      </c>
      <c r="I2735" s="36">
        <v>3250</v>
      </c>
      <c r="J2735" s="37">
        <f t="shared" si="20"/>
        <v>1950.0000000000002</v>
      </c>
      <c r="K2735" s="37">
        <f t="shared" si="21"/>
        <v>780.00000000000011</v>
      </c>
      <c r="L2735" s="38">
        <v>0.4</v>
      </c>
      <c r="N2735" s="44"/>
      <c r="O2735" s="42"/>
      <c r="P2735" s="39"/>
      <c r="Q2735" s="41"/>
    </row>
    <row r="2736" spans="1:17" ht="15.75" customHeight="1">
      <c r="A2736" s="33" t="s">
        <v>23</v>
      </c>
      <c r="B2736" s="33">
        <v>1197831</v>
      </c>
      <c r="C2736" s="34">
        <v>44549</v>
      </c>
      <c r="D2736" s="33" t="s">
        <v>24</v>
      </c>
      <c r="E2736" s="33" t="s">
        <v>98</v>
      </c>
      <c r="F2736" s="33" t="s">
        <v>99</v>
      </c>
      <c r="G2736" s="33" t="s">
        <v>21</v>
      </c>
      <c r="H2736" s="35">
        <v>0.70000000000000007</v>
      </c>
      <c r="I2736" s="36">
        <v>3250</v>
      </c>
      <c r="J2736" s="37">
        <f t="shared" si="20"/>
        <v>2275</v>
      </c>
      <c r="K2736" s="37">
        <f t="shared" si="21"/>
        <v>796.25</v>
      </c>
      <c r="L2736" s="38">
        <v>0.35</v>
      </c>
      <c r="N2736" s="44"/>
      <c r="O2736" s="42"/>
      <c r="P2736" s="39"/>
      <c r="Q2736" s="41"/>
    </row>
    <row r="2737" spans="1:17" ht="15.75" customHeight="1">
      <c r="A2737" s="33" t="s">
        <v>23</v>
      </c>
      <c r="B2737" s="33">
        <v>1197831</v>
      </c>
      <c r="C2737" s="34">
        <v>44549</v>
      </c>
      <c r="D2737" s="33" t="s">
        <v>24</v>
      </c>
      <c r="E2737" s="33" t="s">
        <v>98</v>
      </c>
      <c r="F2737" s="33" t="s">
        <v>99</v>
      </c>
      <c r="G2737" s="33" t="s">
        <v>22</v>
      </c>
      <c r="H2737" s="35">
        <v>0.75</v>
      </c>
      <c r="I2737" s="36">
        <v>4250</v>
      </c>
      <c r="J2737" s="37">
        <f t="shared" si="20"/>
        <v>3187.5</v>
      </c>
      <c r="K2737" s="37">
        <f t="shared" si="21"/>
        <v>1275</v>
      </c>
      <c r="L2737" s="38">
        <v>0.4</v>
      </c>
      <c r="N2737" s="44"/>
      <c r="O2737" s="42"/>
      <c r="P2737" s="39"/>
      <c r="Q2737" s="41"/>
    </row>
    <row r="2738" spans="1:17" ht="15.75" customHeight="1">
      <c r="A2738" s="33" t="s">
        <v>23</v>
      </c>
      <c r="B2738" s="33">
        <v>1197831</v>
      </c>
      <c r="C2738" s="34">
        <v>44212</v>
      </c>
      <c r="D2738" s="33" t="s">
        <v>24</v>
      </c>
      <c r="E2738" s="33" t="s">
        <v>100</v>
      </c>
      <c r="F2738" s="33" t="s">
        <v>101</v>
      </c>
      <c r="G2738" s="33" t="s">
        <v>17</v>
      </c>
      <c r="H2738" s="35">
        <v>0.25000000000000006</v>
      </c>
      <c r="I2738" s="36">
        <v>5500</v>
      </c>
      <c r="J2738" s="37">
        <f t="shared" si="20"/>
        <v>1375.0000000000002</v>
      </c>
      <c r="K2738" s="37">
        <f t="shared" si="21"/>
        <v>481.25000000000006</v>
      </c>
      <c r="L2738" s="38">
        <v>0.35</v>
      </c>
      <c r="N2738" s="44"/>
      <c r="O2738" s="42"/>
      <c r="P2738" s="39"/>
      <c r="Q2738" s="41"/>
    </row>
    <row r="2739" spans="1:17" ht="15.75" customHeight="1">
      <c r="A2739" s="33" t="s">
        <v>23</v>
      </c>
      <c r="B2739" s="33">
        <v>1197831</v>
      </c>
      <c r="C2739" s="34">
        <v>44212</v>
      </c>
      <c r="D2739" s="33" t="s">
        <v>24</v>
      </c>
      <c r="E2739" s="33" t="s">
        <v>100</v>
      </c>
      <c r="F2739" s="33" t="s">
        <v>101</v>
      </c>
      <c r="G2739" s="33" t="s">
        <v>18</v>
      </c>
      <c r="H2739" s="35">
        <v>0.25000000000000006</v>
      </c>
      <c r="I2739" s="36">
        <v>3500</v>
      </c>
      <c r="J2739" s="37">
        <f t="shared" si="20"/>
        <v>875.00000000000023</v>
      </c>
      <c r="K2739" s="37">
        <f t="shared" si="21"/>
        <v>306.25000000000006</v>
      </c>
      <c r="L2739" s="38">
        <v>0.35</v>
      </c>
      <c r="N2739" s="44"/>
      <c r="O2739" s="42"/>
      <c r="P2739" s="39"/>
      <c r="Q2739" s="41"/>
    </row>
    <row r="2740" spans="1:17" ht="15.75" customHeight="1">
      <c r="A2740" s="33" t="s">
        <v>23</v>
      </c>
      <c r="B2740" s="33">
        <v>1197831</v>
      </c>
      <c r="C2740" s="34">
        <v>44212</v>
      </c>
      <c r="D2740" s="33" t="s">
        <v>24</v>
      </c>
      <c r="E2740" s="33" t="s">
        <v>100</v>
      </c>
      <c r="F2740" s="33" t="s">
        <v>101</v>
      </c>
      <c r="G2740" s="33" t="s">
        <v>19</v>
      </c>
      <c r="H2740" s="35">
        <v>0.15000000000000008</v>
      </c>
      <c r="I2740" s="36">
        <v>3500</v>
      </c>
      <c r="J2740" s="37">
        <f t="shared" si="20"/>
        <v>525.00000000000023</v>
      </c>
      <c r="K2740" s="37">
        <f t="shared" si="21"/>
        <v>183.75000000000006</v>
      </c>
      <c r="L2740" s="38">
        <v>0.35</v>
      </c>
      <c r="N2740" s="44"/>
      <c r="O2740" s="42"/>
      <c r="P2740" s="39"/>
      <c r="Q2740" s="41"/>
    </row>
    <row r="2741" spans="1:17" ht="15.75" customHeight="1">
      <c r="A2741" s="33" t="s">
        <v>23</v>
      </c>
      <c r="B2741" s="33">
        <v>1197831</v>
      </c>
      <c r="C2741" s="34">
        <v>44212</v>
      </c>
      <c r="D2741" s="33" t="s">
        <v>24</v>
      </c>
      <c r="E2741" s="33" t="s">
        <v>100</v>
      </c>
      <c r="F2741" s="33" t="s">
        <v>101</v>
      </c>
      <c r="G2741" s="33" t="s">
        <v>20</v>
      </c>
      <c r="H2741" s="35">
        <v>0.2</v>
      </c>
      <c r="I2741" s="36">
        <v>2000</v>
      </c>
      <c r="J2741" s="37">
        <f t="shared" si="20"/>
        <v>400</v>
      </c>
      <c r="K2741" s="37">
        <f t="shared" si="21"/>
        <v>140</v>
      </c>
      <c r="L2741" s="38">
        <v>0.35</v>
      </c>
      <c r="N2741" s="44"/>
      <c r="O2741" s="42"/>
      <c r="P2741" s="39"/>
      <c r="Q2741" s="41"/>
    </row>
    <row r="2742" spans="1:17" ht="15.75" customHeight="1">
      <c r="A2742" s="33" t="s">
        <v>23</v>
      </c>
      <c r="B2742" s="33">
        <v>1197831</v>
      </c>
      <c r="C2742" s="34">
        <v>44212</v>
      </c>
      <c r="D2742" s="33" t="s">
        <v>24</v>
      </c>
      <c r="E2742" s="33" t="s">
        <v>100</v>
      </c>
      <c r="F2742" s="33" t="s">
        <v>101</v>
      </c>
      <c r="G2742" s="33" t="s">
        <v>21</v>
      </c>
      <c r="H2742" s="35">
        <v>0.35000000000000003</v>
      </c>
      <c r="I2742" s="36">
        <v>2500</v>
      </c>
      <c r="J2742" s="37">
        <f t="shared" si="20"/>
        <v>875.00000000000011</v>
      </c>
      <c r="K2742" s="37">
        <f t="shared" si="21"/>
        <v>306.25</v>
      </c>
      <c r="L2742" s="38">
        <v>0.35</v>
      </c>
      <c r="N2742" s="44"/>
      <c r="O2742" s="42"/>
      <c r="P2742" s="39"/>
      <c r="Q2742" s="41"/>
    </row>
    <row r="2743" spans="1:17" ht="15.75" customHeight="1">
      <c r="A2743" s="33" t="s">
        <v>23</v>
      </c>
      <c r="B2743" s="33">
        <v>1197831</v>
      </c>
      <c r="C2743" s="34">
        <v>44212</v>
      </c>
      <c r="D2743" s="33" t="s">
        <v>24</v>
      </c>
      <c r="E2743" s="33" t="s">
        <v>100</v>
      </c>
      <c r="F2743" s="33" t="s">
        <v>101</v>
      </c>
      <c r="G2743" s="33" t="s">
        <v>22</v>
      </c>
      <c r="H2743" s="35">
        <v>0.25000000000000006</v>
      </c>
      <c r="I2743" s="36">
        <v>3500</v>
      </c>
      <c r="J2743" s="37">
        <f t="shared" si="20"/>
        <v>875.00000000000023</v>
      </c>
      <c r="K2743" s="37">
        <f t="shared" si="21"/>
        <v>306.25000000000006</v>
      </c>
      <c r="L2743" s="38">
        <v>0.35</v>
      </c>
      <c r="N2743" s="44"/>
      <c r="O2743" s="42"/>
      <c r="P2743" s="39"/>
      <c r="Q2743" s="41"/>
    </row>
    <row r="2744" spans="1:17" ht="15.75" customHeight="1">
      <c r="A2744" s="33" t="s">
        <v>23</v>
      </c>
      <c r="B2744" s="33">
        <v>1197831</v>
      </c>
      <c r="C2744" s="34">
        <v>44241</v>
      </c>
      <c r="D2744" s="33" t="s">
        <v>24</v>
      </c>
      <c r="E2744" s="33" t="s">
        <v>100</v>
      </c>
      <c r="F2744" s="33" t="s">
        <v>101</v>
      </c>
      <c r="G2744" s="33" t="s">
        <v>17</v>
      </c>
      <c r="H2744" s="35">
        <v>0.25000000000000006</v>
      </c>
      <c r="I2744" s="36">
        <v>6000</v>
      </c>
      <c r="J2744" s="37">
        <f t="shared" si="20"/>
        <v>1500.0000000000002</v>
      </c>
      <c r="K2744" s="37">
        <f t="shared" si="21"/>
        <v>525</v>
      </c>
      <c r="L2744" s="38">
        <v>0.35</v>
      </c>
      <c r="N2744" s="44"/>
      <c r="O2744" s="42"/>
      <c r="P2744" s="39"/>
      <c r="Q2744" s="41"/>
    </row>
    <row r="2745" spans="1:17" ht="15.75" customHeight="1">
      <c r="A2745" s="33" t="s">
        <v>23</v>
      </c>
      <c r="B2745" s="33">
        <v>1197831</v>
      </c>
      <c r="C2745" s="34">
        <v>44241</v>
      </c>
      <c r="D2745" s="33" t="s">
        <v>24</v>
      </c>
      <c r="E2745" s="33" t="s">
        <v>100</v>
      </c>
      <c r="F2745" s="33" t="s">
        <v>101</v>
      </c>
      <c r="G2745" s="33" t="s">
        <v>18</v>
      </c>
      <c r="H2745" s="35">
        <v>0.25000000000000006</v>
      </c>
      <c r="I2745" s="36">
        <v>2500</v>
      </c>
      <c r="J2745" s="37">
        <f t="shared" si="20"/>
        <v>625.00000000000011</v>
      </c>
      <c r="K2745" s="37">
        <f t="shared" si="21"/>
        <v>218.75000000000003</v>
      </c>
      <c r="L2745" s="38">
        <v>0.35</v>
      </c>
      <c r="N2745" s="44"/>
      <c r="O2745" s="42"/>
      <c r="P2745" s="39"/>
      <c r="Q2745" s="41"/>
    </row>
    <row r="2746" spans="1:17" ht="15.75" customHeight="1">
      <c r="A2746" s="33" t="s">
        <v>23</v>
      </c>
      <c r="B2746" s="33">
        <v>1197831</v>
      </c>
      <c r="C2746" s="34">
        <v>44241</v>
      </c>
      <c r="D2746" s="33" t="s">
        <v>24</v>
      </c>
      <c r="E2746" s="33" t="s">
        <v>100</v>
      </c>
      <c r="F2746" s="33" t="s">
        <v>101</v>
      </c>
      <c r="G2746" s="33" t="s">
        <v>19</v>
      </c>
      <c r="H2746" s="35">
        <v>0.15000000000000008</v>
      </c>
      <c r="I2746" s="36">
        <v>3000</v>
      </c>
      <c r="J2746" s="37">
        <f t="shared" si="20"/>
        <v>450.00000000000023</v>
      </c>
      <c r="K2746" s="37">
        <f t="shared" si="21"/>
        <v>157.50000000000006</v>
      </c>
      <c r="L2746" s="38">
        <v>0.35</v>
      </c>
      <c r="N2746" s="44"/>
      <c r="O2746" s="42"/>
      <c r="P2746" s="39"/>
      <c r="Q2746" s="41"/>
    </row>
    <row r="2747" spans="1:17" ht="15.75" customHeight="1">
      <c r="A2747" s="33" t="s">
        <v>23</v>
      </c>
      <c r="B2747" s="33">
        <v>1197831</v>
      </c>
      <c r="C2747" s="34">
        <v>44241</v>
      </c>
      <c r="D2747" s="33" t="s">
        <v>24</v>
      </c>
      <c r="E2747" s="33" t="s">
        <v>100</v>
      </c>
      <c r="F2747" s="33" t="s">
        <v>101</v>
      </c>
      <c r="G2747" s="33" t="s">
        <v>20</v>
      </c>
      <c r="H2747" s="35">
        <v>0.2</v>
      </c>
      <c r="I2747" s="36">
        <v>1500</v>
      </c>
      <c r="J2747" s="37">
        <f t="shared" si="20"/>
        <v>300</v>
      </c>
      <c r="K2747" s="37">
        <f t="shared" si="21"/>
        <v>105</v>
      </c>
      <c r="L2747" s="38">
        <v>0.35</v>
      </c>
      <c r="N2747" s="44"/>
      <c r="O2747" s="42"/>
      <c r="P2747" s="39"/>
      <c r="Q2747" s="41"/>
    </row>
    <row r="2748" spans="1:17" ht="15.75" customHeight="1">
      <c r="A2748" s="33" t="s">
        <v>23</v>
      </c>
      <c r="B2748" s="33">
        <v>1197831</v>
      </c>
      <c r="C2748" s="34">
        <v>44241</v>
      </c>
      <c r="D2748" s="33" t="s">
        <v>24</v>
      </c>
      <c r="E2748" s="33" t="s">
        <v>100</v>
      </c>
      <c r="F2748" s="33" t="s">
        <v>101</v>
      </c>
      <c r="G2748" s="33" t="s">
        <v>21</v>
      </c>
      <c r="H2748" s="35">
        <v>0.35000000000000003</v>
      </c>
      <c r="I2748" s="36">
        <v>2250</v>
      </c>
      <c r="J2748" s="37">
        <f t="shared" si="20"/>
        <v>787.50000000000011</v>
      </c>
      <c r="K2748" s="37">
        <f t="shared" si="21"/>
        <v>275.625</v>
      </c>
      <c r="L2748" s="38">
        <v>0.35</v>
      </c>
      <c r="N2748" s="44"/>
      <c r="O2748" s="42"/>
      <c r="P2748" s="39"/>
      <c r="Q2748" s="41"/>
    </row>
    <row r="2749" spans="1:17" ht="15.75" customHeight="1">
      <c r="A2749" s="33" t="s">
        <v>23</v>
      </c>
      <c r="B2749" s="33">
        <v>1197831</v>
      </c>
      <c r="C2749" s="34">
        <v>44241</v>
      </c>
      <c r="D2749" s="33" t="s">
        <v>24</v>
      </c>
      <c r="E2749" s="33" t="s">
        <v>100</v>
      </c>
      <c r="F2749" s="33" t="s">
        <v>101</v>
      </c>
      <c r="G2749" s="33" t="s">
        <v>22</v>
      </c>
      <c r="H2749" s="35">
        <v>0.2</v>
      </c>
      <c r="I2749" s="36">
        <v>3250</v>
      </c>
      <c r="J2749" s="37">
        <f t="shared" si="20"/>
        <v>650</v>
      </c>
      <c r="K2749" s="37">
        <f t="shared" si="21"/>
        <v>227.49999999999997</v>
      </c>
      <c r="L2749" s="38">
        <v>0.35</v>
      </c>
      <c r="N2749" s="44"/>
      <c r="O2749" s="42"/>
      <c r="P2749" s="39"/>
      <c r="Q2749" s="41"/>
    </row>
    <row r="2750" spans="1:17" ht="15.75" customHeight="1">
      <c r="A2750" s="33" t="s">
        <v>23</v>
      </c>
      <c r="B2750" s="33">
        <v>1197831</v>
      </c>
      <c r="C2750" s="34">
        <v>44267</v>
      </c>
      <c r="D2750" s="33" t="s">
        <v>24</v>
      </c>
      <c r="E2750" s="33" t="s">
        <v>100</v>
      </c>
      <c r="F2750" s="33" t="s">
        <v>101</v>
      </c>
      <c r="G2750" s="33" t="s">
        <v>17</v>
      </c>
      <c r="H2750" s="35">
        <v>0.2</v>
      </c>
      <c r="I2750" s="36">
        <v>5450</v>
      </c>
      <c r="J2750" s="37">
        <f t="shared" si="20"/>
        <v>1090</v>
      </c>
      <c r="K2750" s="37">
        <f t="shared" si="21"/>
        <v>381.5</v>
      </c>
      <c r="L2750" s="38">
        <v>0.35</v>
      </c>
      <c r="N2750" s="44"/>
      <c r="O2750" s="42"/>
      <c r="P2750" s="39"/>
      <c r="Q2750" s="41"/>
    </row>
    <row r="2751" spans="1:17" ht="15.75" customHeight="1">
      <c r="A2751" s="33" t="s">
        <v>23</v>
      </c>
      <c r="B2751" s="33">
        <v>1197831</v>
      </c>
      <c r="C2751" s="34">
        <v>44267</v>
      </c>
      <c r="D2751" s="33" t="s">
        <v>24</v>
      </c>
      <c r="E2751" s="33" t="s">
        <v>100</v>
      </c>
      <c r="F2751" s="33" t="s">
        <v>101</v>
      </c>
      <c r="G2751" s="33" t="s">
        <v>18</v>
      </c>
      <c r="H2751" s="35">
        <v>0.2</v>
      </c>
      <c r="I2751" s="36">
        <v>2250</v>
      </c>
      <c r="J2751" s="37">
        <f t="shared" si="20"/>
        <v>450</v>
      </c>
      <c r="K2751" s="37">
        <f t="shared" si="21"/>
        <v>157.5</v>
      </c>
      <c r="L2751" s="38">
        <v>0.35</v>
      </c>
      <c r="N2751" s="44"/>
      <c r="O2751" s="42"/>
      <c r="P2751" s="39"/>
      <c r="Q2751" s="41"/>
    </row>
    <row r="2752" spans="1:17" ht="15.75" customHeight="1">
      <c r="A2752" s="33" t="s">
        <v>23</v>
      </c>
      <c r="B2752" s="33">
        <v>1197831</v>
      </c>
      <c r="C2752" s="34">
        <v>44267</v>
      </c>
      <c r="D2752" s="33" t="s">
        <v>24</v>
      </c>
      <c r="E2752" s="33" t="s">
        <v>100</v>
      </c>
      <c r="F2752" s="33" t="s">
        <v>101</v>
      </c>
      <c r="G2752" s="33" t="s">
        <v>19</v>
      </c>
      <c r="H2752" s="35">
        <v>0.10000000000000002</v>
      </c>
      <c r="I2752" s="36">
        <v>2500</v>
      </c>
      <c r="J2752" s="37">
        <f t="shared" si="20"/>
        <v>250.00000000000006</v>
      </c>
      <c r="K2752" s="37">
        <f t="shared" si="21"/>
        <v>87.500000000000014</v>
      </c>
      <c r="L2752" s="38">
        <v>0.35</v>
      </c>
      <c r="N2752" s="44"/>
      <c r="O2752" s="42"/>
      <c r="P2752" s="39"/>
      <c r="Q2752" s="41"/>
    </row>
    <row r="2753" spans="1:17" ht="15.75" customHeight="1">
      <c r="A2753" s="33" t="s">
        <v>23</v>
      </c>
      <c r="B2753" s="33">
        <v>1197831</v>
      </c>
      <c r="C2753" s="34">
        <v>44267</v>
      </c>
      <c r="D2753" s="33" t="s">
        <v>24</v>
      </c>
      <c r="E2753" s="33" t="s">
        <v>100</v>
      </c>
      <c r="F2753" s="33" t="s">
        <v>101</v>
      </c>
      <c r="G2753" s="33" t="s">
        <v>20</v>
      </c>
      <c r="H2753" s="35">
        <v>0.19999999999999996</v>
      </c>
      <c r="I2753" s="36">
        <v>1000</v>
      </c>
      <c r="J2753" s="37">
        <f t="shared" si="20"/>
        <v>199.99999999999994</v>
      </c>
      <c r="K2753" s="37">
        <f t="shared" si="21"/>
        <v>69.999999999999972</v>
      </c>
      <c r="L2753" s="38">
        <v>0.35</v>
      </c>
      <c r="N2753" s="44"/>
      <c r="O2753" s="42"/>
      <c r="P2753" s="39"/>
      <c r="Q2753" s="41"/>
    </row>
    <row r="2754" spans="1:17" ht="15.75" customHeight="1">
      <c r="A2754" s="33" t="s">
        <v>23</v>
      </c>
      <c r="B2754" s="33">
        <v>1197831</v>
      </c>
      <c r="C2754" s="34">
        <v>44267</v>
      </c>
      <c r="D2754" s="33" t="s">
        <v>24</v>
      </c>
      <c r="E2754" s="33" t="s">
        <v>100</v>
      </c>
      <c r="F2754" s="33" t="s">
        <v>101</v>
      </c>
      <c r="G2754" s="33" t="s">
        <v>21</v>
      </c>
      <c r="H2754" s="35">
        <v>0.35000000000000009</v>
      </c>
      <c r="I2754" s="36">
        <v>1500</v>
      </c>
      <c r="J2754" s="37">
        <f t="shared" si="20"/>
        <v>525.00000000000011</v>
      </c>
      <c r="K2754" s="37">
        <f t="shared" si="21"/>
        <v>183.75000000000003</v>
      </c>
      <c r="L2754" s="38">
        <v>0.35</v>
      </c>
      <c r="N2754" s="44"/>
      <c r="O2754" s="42"/>
      <c r="P2754" s="39"/>
      <c r="Q2754" s="41"/>
    </row>
    <row r="2755" spans="1:17" ht="15.75" customHeight="1">
      <c r="A2755" s="33" t="s">
        <v>23</v>
      </c>
      <c r="B2755" s="33">
        <v>1197831</v>
      </c>
      <c r="C2755" s="34">
        <v>44267</v>
      </c>
      <c r="D2755" s="33" t="s">
        <v>24</v>
      </c>
      <c r="E2755" s="33" t="s">
        <v>100</v>
      </c>
      <c r="F2755" s="33" t="s">
        <v>101</v>
      </c>
      <c r="G2755" s="33" t="s">
        <v>22</v>
      </c>
      <c r="H2755" s="35">
        <v>0.25</v>
      </c>
      <c r="I2755" s="36">
        <v>2500</v>
      </c>
      <c r="J2755" s="37">
        <f t="shared" si="20"/>
        <v>625</v>
      </c>
      <c r="K2755" s="37">
        <f t="shared" si="21"/>
        <v>218.75</v>
      </c>
      <c r="L2755" s="38">
        <v>0.35</v>
      </c>
      <c r="N2755" s="44"/>
      <c r="O2755" s="42"/>
      <c r="P2755" s="39"/>
      <c r="Q2755" s="41"/>
    </row>
    <row r="2756" spans="1:17" ht="15.75" customHeight="1">
      <c r="A2756" s="33" t="s">
        <v>23</v>
      </c>
      <c r="B2756" s="33">
        <v>1197831</v>
      </c>
      <c r="C2756" s="34">
        <v>44299</v>
      </c>
      <c r="D2756" s="33" t="s">
        <v>24</v>
      </c>
      <c r="E2756" s="33" t="s">
        <v>100</v>
      </c>
      <c r="F2756" s="33" t="s">
        <v>101</v>
      </c>
      <c r="G2756" s="33" t="s">
        <v>17</v>
      </c>
      <c r="H2756" s="35">
        <v>0.25</v>
      </c>
      <c r="I2756" s="36">
        <v>5000</v>
      </c>
      <c r="J2756" s="37">
        <f t="shared" si="20"/>
        <v>1250</v>
      </c>
      <c r="K2756" s="37">
        <f t="shared" si="21"/>
        <v>437.5</v>
      </c>
      <c r="L2756" s="38">
        <v>0.35</v>
      </c>
      <c r="N2756" s="44"/>
      <c r="O2756" s="42"/>
      <c r="P2756" s="39"/>
      <c r="Q2756" s="41"/>
    </row>
    <row r="2757" spans="1:17" ht="15.75" customHeight="1">
      <c r="A2757" s="33" t="s">
        <v>23</v>
      </c>
      <c r="B2757" s="33">
        <v>1197831</v>
      </c>
      <c r="C2757" s="34">
        <v>44299</v>
      </c>
      <c r="D2757" s="33" t="s">
        <v>24</v>
      </c>
      <c r="E2757" s="33" t="s">
        <v>100</v>
      </c>
      <c r="F2757" s="33" t="s">
        <v>101</v>
      </c>
      <c r="G2757" s="33" t="s">
        <v>18</v>
      </c>
      <c r="H2757" s="35">
        <v>0.25</v>
      </c>
      <c r="I2757" s="36">
        <v>2000</v>
      </c>
      <c r="J2757" s="37">
        <f t="shared" si="20"/>
        <v>500</v>
      </c>
      <c r="K2757" s="37">
        <f t="shared" si="21"/>
        <v>175</v>
      </c>
      <c r="L2757" s="38">
        <v>0.35</v>
      </c>
      <c r="N2757" s="44"/>
      <c r="O2757" s="42"/>
      <c r="P2757" s="39"/>
      <c r="Q2757" s="41"/>
    </row>
    <row r="2758" spans="1:17" ht="15.75" customHeight="1">
      <c r="A2758" s="33" t="s">
        <v>23</v>
      </c>
      <c r="B2758" s="33">
        <v>1197831</v>
      </c>
      <c r="C2758" s="34">
        <v>44299</v>
      </c>
      <c r="D2758" s="33" t="s">
        <v>24</v>
      </c>
      <c r="E2758" s="33" t="s">
        <v>100</v>
      </c>
      <c r="F2758" s="33" t="s">
        <v>101</v>
      </c>
      <c r="G2758" s="33" t="s">
        <v>19</v>
      </c>
      <c r="H2758" s="35">
        <v>0.15000000000000002</v>
      </c>
      <c r="I2758" s="36">
        <v>2000</v>
      </c>
      <c r="J2758" s="37">
        <f t="shared" si="20"/>
        <v>300.00000000000006</v>
      </c>
      <c r="K2758" s="37">
        <f t="shared" si="21"/>
        <v>105.00000000000001</v>
      </c>
      <c r="L2758" s="38">
        <v>0.35</v>
      </c>
      <c r="N2758" s="44"/>
      <c r="O2758" s="42"/>
      <c r="P2758" s="39"/>
      <c r="Q2758" s="41"/>
    </row>
    <row r="2759" spans="1:17" ht="15.75" customHeight="1">
      <c r="A2759" s="33" t="s">
        <v>23</v>
      </c>
      <c r="B2759" s="33">
        <v>1197831</v>
      </c>
      <c r="C2759" s="34">
        <v>44299</v>
      </c>
      <c r="D2759" s="33" t="s">
        <v>24</v>
      </c>
      <c r="E2759" s="33" t="s">
        <v>100</v>
      </c>
      <c r="F2759" s="33" t="s">
        <v>101</v>
      </c>
      <c r="G2759" s="33" t="s">
        <v>20</v>
      </c>
      <c r="H2759" s="35">
        <v>0.19999999999999996</v>
      </c>
      <c r="I2759" s="36">
        <v>1250</v>
      </c>
      <c r="J2759" s="37">
        <f t="shared" si="20"/>
        <v>249.99999999999994</v>
      </c>
      <c r="K2759" s="37">
        <f t="shared" si="21"/>
        <v>87.499999999999972</v>
      </c>
      <c r="L2759" s="38">
        <v>0.35</v>
      </c>
      <c r="N2759" s="44"/>
      <c r="O2759" s="42"/>
      <c r="P2759" s="39"/>
      <c r="Q2759" s="41"/>
    </row>
    <row r="2760" spans="1:17" ht="15.75" customHeight="1">
      <c r="A2760" s="33" t="s">
        <v>23</v>
      </c>
      <c r="B2760" s="33">
        <v>1197831</v>
      </c>
      <c r="C2760" s="34">
        <v>44299</v>
      </c>
      <c r="D2760" s="33" t="s">
        <v>24</v>
      </c>
      <c r="E2760" s="33" t="s">
        <v>100</v>
      </c>
      <c r="F2760" s="33" t="s">
        <v>101</v>
      </c>
      <c r="G2760" s="33" t="s">
        <v>21</v>
      </c>
      <c r="H2760" s="35">
        <v>0.4</v>
      </c>
      <c r="I2760" s="36">
        <v>1500</v>
      </c>
      <c r="J2760" s="37">
        <f t="shared" si="20"/>
        <v>600</v>
      </c>
      <c r="K2760" s="37">
        <f t="shared" si="21"/>
        <v>210</v>
      </c>
      <c r="L2760" s="38">
        <v>0.35</v>
      </c>
      <c r="N2760" s="44"/>
      <c r="O2760" s="42"/>
      <c r="P2760" s="39"/>
      <c r="Q2760" s="41"/>
    </row>
    <row r="2761" spans="1:17" ht="15.75" customHeight="1">
      <c r="A2761" s="33" t="s">
        <v>23</v>
      </c>
      <c r="B2761" s="33">
        <v>1197831</v>
      </c>
      <c r="C2761" s="34">
        <v>44299</v>
      </c>
      <c r="D2761" s="33" t="s">
        <v>24</v>
      </c>
      <c r="E2761" s="33" t="s">
        <v>100</v>
      </c>
      <c r="F2761" s="33" t="s">
        <v>101</v>
      </c>
      <c r="G2761" s="33" t="s">
        <v>22</v>
      </c>
      <c r="H2761" s="35">
        <v>0.30000000000000004</v>
      </c>
      <c r="I2761" s="36">
        <v>3000</v>
      </c>
      <c r="J2761" s="37">
        <f t="shared" si="20"/>
        <v>900.00000000000011</v>
      </c>
      <c r="K2761" s="37">
        <f t="shared" si="21"/>
        <v>315</v>
      </c>
      <c r="L2761" s="38">
        <v>0.35</v>
      </c>
      <c r="N2761" s="44"/>
      <c r="O2761" s="42"/>
      <c r="P2761" s="39"/>
      <c r="Q2761" s="41"/>
    </row>
    <row r="2762" spans="1:17" ht="15.75" customHeight="1">
      <c r="A2762" s="33" t="s">
        <v>23</v>
      </c>
      <c r="B2762" s="33">
        <v>1197831</v>
      </c>
      <c r="C2762" s="34">
        <v>44328</v>
      </c>
      <c r="D2762" s="33" t="s">
        <v>24</v>
      </c>
      <c r="E2762" s="33" t="s">
        <v>100</v>
      </c>
      <c r="F2762" s="33" t="s">
        <v>101</v>
      </c>
      <c r="G2762" s="33" t="s">
        <v>17</v>
      </c>
      <c r="H2762" s="35">
        <v>0.4</v>
      </c>
      <c r="I2762" s="36">
        <v>5700</v>
      </c>
      <c r="J2762" s="37">
        <f t="shared" si="20"/>
        <v>2280</v>
      </c>
      <c r="K2762" s="37">
        <f t="shared" si="21"/>
        <v>798</v>
      </c>
      <c r="L2762" s="38">
        <v>0.35</v>
      </c>
      <c r="N2762" s="44"/>
      <c r="O2762" s="42"/>
      <c r="P2762" s="39"/>
      <c r="Q2762" s="41"/>
    </row>
    <row r="2763" spans="1:17" ht="15.75" customHeight="1">
      <c r="A2763" s="33" t="s">
        <v>23</v>
      </c>
      <c r="B2763" s="33">
        <v>1197831</v>
      </c>
      <c r="C2763" s="34">
        <v>44328</v>
      </c>
      <c r="D2763" s="33" t="s">
        <v>24</v>
      </c>
      <c r="E2763" s="33" t="s">
        <v>100</v>
      </c>
      <c r="F2763" s="33" t="s">
        <v>101</v>
      </c>
      <c r="G2763" s="33" t="s">
        <v>18</v>
      </c>
      <c r="H2763" s="35">
        <v>0.4</v>
      </c>
      <c r="I2763" s="36">
        <v>2750</v>
      </c>
      <c r="J2763" s="37">
        <f t="shared" si="20"/>
        <v>1100</v>
      </c>
      <c r="K2763" s="37">
        <f t="shared" si="21"/>
        <v>385</v>
      </c>
      <c r="L2763" s="38">
        <v>0.35</v>
      </c>
      <c r="N2763" s="44"/>
      <c r="O2763" s="42"/>
      <c r="P2763" s="39"/>
      <c r="Q2763" s="41"/>
    </row>
    <row r="2764" spans="1:17" ht="15.75" customHeight="1">
      <c r="A2764" s="33" t="s">
        <v>23</v>
      </c>
      <c r="B2764" s="33">
        <v>1197831</v>
      </c>
      <c r="C2764" s="34">
        <v>44328</v>
      </c>
      <c r="D2764" s="33" t="s">
        <v>24</v>
      </c>
      <c r="E2764" s="33" t="s">
        <v>100</v>
      </c>
      <c r="F2764" s="33" t="s">
        <v>101</v>
      </c>
      <c r="G2764" s="33" t="s">
        <v>19</v>
      </c>
      <c r="H2764" s="35">
        <v>0.35000000000000003</v>
      </c>
      <c r="I2764" s="36">
        <v>2500</v>
      </c>
      <c r="J2764" s="37">
        <f t="shared" si="20"/>
        <v>875.00000000000011</v>
      </c>
      <c r="K2764" s="37">
        <f t="shared" si="21"/>
        <v>306.25</v>
      </c>
      <c r="L2764" s="38">
        <v>0.35</v>
      </c>
      <c r="N2764" s="44"/>
      <c r="O2764" s="42"/>
      <c r="P2764" s="39"/>
      <c r="Q2764" s="41"/>
    </row>
    <row r="2765" spans="1:17" ht="15.75" customHeight="1">
      <c r="A2765" s="33" t="s">
        <v>23</v>
      </c>
      <c r="B2765" s="33">
        <v>1197831</v>
      </c>
      <c r="C2765" s="34">
        <v>44328</v>
      </c>
      <c r="D2765" s="33" t="s">
        <v>24</v>
      </c>
      <c r="E2765" s="33" t="s">
        <v>100</v>
      </c>
      <c r="F2765" s="33" t="s">
        <v>101</v>
      </c>
      <c r="G2765" s="33" t="s">
        <v>20</v>
      </c>
      <c r="H2765" s="35">
        <v>0.35000000000000003</v>
      </c>
      <c r="I2765" s="36">
        <v>2000</v>
      </c>
      <c r="J2765" s="37">
        <f t="shared" si="20"/>
        <v>700.00000000000011</v>
      </c>
      <c r="K2765" s="37">
        <f t="shared" si="21"/>
        <v>245.00000000000003</v>
      </c>
      <c r="L2765" s="38">
        <v>0.35</v>
      </c>
      <c r="N2765" s="44"/>
      <c r="O2765" s="42"/>
      <c r="P2765" s="39"/>
      <c r="Q2765" s="41"/>
    </row>
    <row r="2766" spans="1:17" ht="15.75" customHeight="1">
      <c r="A2766" s="33" t="s">
        <v>23</v>
      </c>
      <c r="B2766" s="33">
        <v>1197831</v>
      </c>
      <c r="C2766" s="34">
        <v>44328</v>
      </c>
      <c r="D2766" s="33" t="s">
        <v>24</v>
      </c>
      <c r="E2766" s="33" t="s">
        <v>100</v>
      </c>
      <c r="F2766" s="33" t="s">
        <v>101</v>
      </c>
      <c r="G2766" s="33" t="s">
        <v>21</v>
      </c>
      <c r="H2766" s="35">
        <v>0.44999999999999996</v>
      </c>
      <c r="I2766" s="36">
        <v>2250</v>
      </c>
      <c r="J2766" s="37">
        <f t="shared" si="20"/>
        <v>1012.4999999999999</v>
      </c>
      <c r="K2766" s="37">
        <f t="shared" si="21"/>
        <v>354.37499999999994</v>
      </c>
      <c r="L2766" s="38">
        <v>0.35</v>
      </c>
      <c r="N2766" s="44"/>
      <c r="O2766" s="42"/>
      <c r="P2766" s="39"/>
      <c r="Q2766" s="41"/>
    </row>
    <row r="2767" spans="1:17" ht="15.75" customHeight="1">
      <c r="A2767" s="33" t="s">
        <v>23</v>
      </c>
      <c r="B2767" s="33">
        <v>1197831</v>
      </c>
      <c r="C2767" s="34">
        <v>44328</v>
      </c>
      <c r="D2767" s="33" t="s">
        <v>24</v>
      </c>
      <c r="E2767" s="33" t="s">
        <v>100</v>
      </c>
      <c r="F2767" s="33" t="s">
        <v>101</v>
      </c>
      <c r="G2767" s="33" t="s">
        <v>22</v>
      </c>
      <c r="H2767" s="35">
        <v>0.44999999999999996</v>
      </c>
      <c r="I2767" s="36">
        <v>3250</v>
      </c>
      <c r="J2767" s="37">
        <f t="shared" si="20"/>
        <v>1462.4999999999998</v>
      </c>
      <c r="K2767" s="37">
        <f t="shared" si="21"/>
        <v>511.87499999999989</v>
      </c>
      <c r="L2767" s="38">
        <v>0.35</v>
      </c>
      <c r="N2767" s="44"/>
      <c r="O2767" s="42"/>
      <c r="P2767" s="39"/>
      <c r="Q2767" s="41"/>
    </row>
    <row r="2768" spans="1:17" ht="15.75" customHeight="1">
      <c r="A2768" s="33" t="s">
        <v>23</v>
      </c>
      <c r="B2768" s="33">
        <v>1197831</v>
      </c>
      <c r="C2768" s="34">
        <v>44361</v>
      </c>
      <c r="D2768" s="33" t="s">
        <v>24</v>
      </c>
      <c r="E2768" s="33" t="s">
        <v>100</v>
      </c>
      <c r="F2768" s="33" t="s">
        <v>101</v>
      </c>
      <c r="G2768" s="33" t="s">
        <v>17</v>
      </c>
      <c r="H2768" s="35">
        <v>0.39999999999999997</v>
      </c>
      <c r="I2768" s="36">
        <v>5750</v>
      </c>
      <c r="J2768" s="37">
        <f t="shared" si="20"/>
        <v>2300</v>
      </c>
      <c r="K2768" s="37">
        <f t="shared" si="21"/>
        <v>805</v>
      </c>
      <c r="L2768" s="38">
        <v>0.35</v>
      </c>
      <c r="N2768" s="44"/>
      <c r="O2768" s="42"/>
      <c r="P2768" s="39"/>
      <c r="Q2768" s="41"/>
    </row>
    <row r="2769" spans="1:17" ht="15.75" customHeight="1">
      <c r="A2769" s="33" t="s">
        <v>23</v>
      </c>
      <c r="B2769" s="33">
        <v>1197831</v>
      </c>
      <c r="C2769" s="34">
        <v>44361</v>
      </c>
      <c r="D2769" s="33" t="s">
        <v>24</v>
      </c>
      <c r="E2769" s="33" t="s">
        <v>100</v>
      </c>
      <c r="F2769" s="33" t="s">
        <v>101</v>
      </c>
      <c r="G2769" s="33" t="s">
        <v>18</v>
      </c>
      <c r="H2769" s="35">
        <v>0.35000000000000003</v>
      </c>
      <c r="I2769" s="36">
        <v>3250</v>
      </c>
      <c r="J2769" s="37">
        <f t="shared" si="20"/>
        <v>1137.5</v>
      </c>
      <c r="K2769" s="37">
        <f t="shared" si="21"/>
        <v>398.125</v>
      </c>
      <c r="L2769" s="38">
        <v>0.35</v>
      </c>
      <c r="N2769" s="44"/>
      <c r="O2769" s="42"/>
      <c r="P2769" s="39"/>
      <c r="Q2769" s="41"/>
    </row>
    <row r="2770" spans="1:17" ht="15.75" customHeight="1">
      <c r="A2770" s="33" t="s">
        <v>23</v>
      </c>
      <c r="B2770" s="33">
        <v>1197831</v>
      </c>
      <c r="C2770" s="34">
        <v>44361</v>
      </c>
      <c r="D2770" s="33" t="s">
        <v>24</v>
      </c>
      <c r="E2770" s="33" t="s">
        <v>100</v>
      </c>
      <c r="F2770" s="33" t="s">
        <v>101</v>
      </c>
      <c r="G2770" s="33" t="s">
        <v>19</v>
      </c>
      <c r="H2770" s="35">
        <v>0.4</v>
      </c>
      <c r="I2770" s="36">
        <v>3000</v>
      </c>
      <c r="J2770" s="37">
        <f t="shared" si="20"/>
        <v>1200</v>
      </c>
      <c r="K2770" s="37">
        <f t="shared" si="21"/>
        <v>420</v>
      </c>
      <c r="L2770" s="38">
        <v>0.35</v>
      </c>
      <c r="N2770" s="44"/>
      <c r="O2770" s="42"/>
      <c r="P2770" s="39"/>
      <c r="Q2770" s="41"/>
    </row>
    <row r="2771" spans="1:17" ht="15.75" customHeight="1">
      <c r="A2771" s="33" t="s">
        <v>23</v>
      </c>
      <c r="B2771" s="33">
        <v>1197831</v>
      </c>
      <c r="C2771" s="34">
        <v>44361</v>
      </c>
      <c r="D2771" s="33" t="s">
        <v>24</v>
      </c>
      <c r="E2771" s="33" t="s">
        <v>100</v>
      </c>
      <c r="F2771" s="33" t="s">
        <v>101</v>
      </c>
      <c r="G2771" s="33" t="s">
        <v>20</v>
      </c>
      <c r="H2771" s="35">
        <v>0.4</v>
      </c>
      <c r="I2771" s="36">
        <v>2750</v>
      </c>
      <c r="J2771" s="37">
        <f t="shared" si="20"/>
        <v>1100</v>
      </c>
      <c r="K2771" s="37">
        <f t="shared" si="21"/>
        <v>385</v>
      </c>
      <c r="L2771" s="38">
        <v>0.35</v>
      </c>
      <c r="N2771" s="44"/>
      <c r="O2771" s="42"/>
      <c r="P2771" s="39"/>
      <c r="Q2771" s="41"/>
    </row>
    <row r="2772" spans="1:17" ht="15.75" customHeight="1">
      <c r="A2772" s="33" t="s">
        <v>23</v>
      </c>
      <c r="B2772" s="33">
        <v>1197831</v>
      </c>
      <c r="C2772" s="34">
        <v>44361</v>
      </c>
      <c r="D2772" s="33" t="s">
        <v>24</v>
      </c>
      <c r="E2772" s="33" t="s">
        <v>100</v>
      </c>
      <c r="F2772" s="33" t="s">
        <v>101</v>
      </c>
      <c r="G2772" s="33" t="s">
        <v>21</v>
      </c>
      <c r="H2772" s="35">
        <v>0.54999999999999993</v>
      </c>
      <c r="I2772" s="36">
        <v>2750</v>
      </c>
      <c r="J2772" s="37">
        <f t="shared" si="20"/>
        <v>1512.4999999999998</v>
      </c>
      <c r="K2772" s="37">
        <f t="shared" si="21"/>
        <v>529.37499999999989</v>
      </c>
      <c r="L2772" s="38">
        <v>0.35</v>
      </c>
      <c r="N2772" s="44"/>
      <c r="O2772" s="42"/>
      <c r="P2772" s="39"/>
      <c r="Q2772" s="41"/>
    </row>
    <row r="2773" spans="1:17" ht="15.75" customHeight="1">
      <c r="A2773" s="33" t="s">
        <v>23</v>
      </c>
      <c r="B2773" s="33">
        <v>1197831</v>
      </c>
      <c r="C2773" s="34">
        <v>44361</v>
      </c>
      <c r="D2773" s="33" t="s">
        <v>24</v>
      </c>
      <c r="E2773" s="33" t="s">
        <v>100</v>
      </c>
      <c r="F2773" s="33" t="s">
        <v>101</v>
      </c>
      <c r="G2773" s="33" t="s">
        <v>22</v>
      </c>
      <c r="H2773" s="35">
        <v>0.6</v>
      </c>
      <c r="I2773" s="36">
        <v>4500</v>
      </c>
      <c r="J2773" s="37">
        <f t="shared" si="20"/>
        <v>2700</v>
      </c>
      <c r="K2773" s="37">
        <f t="shared" si="21"/>
        <v>944.99999999999989</v>
      </c>
      <c r="L2773" s="38">
        <v>0.35</v>
      </c>
      <c r="N2773" s="44"/>
      <c r="O2773" s="42"/>
      <c r="P2773" s="39"/>
      <c r="Q2773" s="41"/>
    </row>
    <row r="2774" spans="1:17" ht="15.75" customHeight="1">
      <c r="A2774" s="33" t="s">
        <v>23</v>
      </c>
      <c r="B2774" s="33">
        <v>1197831</v>
      </c>
      <c r="C2774" s="34">
        <v>44389</v>
      </c>
      <c r="D2774" s="33" t="s">
        <v>24</v>
      </c>
      <c r="E2774" s="33" t="s">
        <v>100</v>
      </c>
      <c r="F2774" s="33" t="s">
        <v>101</v>
      </c>
      <c r="G2774" s="33" t="s">
        <v>17</v>
      </c>
      <c r="H2774" s="35">
        <v>0.54999999999999993</v>
      </c>
      <c r="I2774" s="36">
        <v>6750</v>
      </c>
      <c r="J2774" s="37">
        <f t="shared" si="20"/>
        <v>3712.4999999999995</v>
      </c>
      <c r="K2774" s="37">
        <f t="shared" si="21"/>
        <v>1299.3749999999998</v>
      </c>
      <c r="L2774" s="38">
        <v>0.35</v>
      </c>
      <c r="N2774" s="44"/>
      <c r="O2774" s="42"/>
      <c r="P2774" s="39"/>
      <c r="Q2774" s="41"/>
    </row>
    <row r="2775" spans="1:17" ht="15.75" customHeight="1">
      <c r="A2775" s="33" t="s">
        <v>23</v>
      </c>
      <c r="B2775" s="33">
        <v>1197831</v>
      </c>
      <c r="C2775" s="34">
        <v>44389</v>
      </c>
      <c r="D2775" s="33" t="s">
        <v>24</v>
      </c>
      <c r="E2775" s="33" t="s">
        <v>100</v>
      </c>
      <c r="F2775" s="33" t="s">
        <v>101</v>
      </c>
      <c r="G2775" s="33" t="s">
        <v>18</v>
      </c>
      <c r="H2775" s="35">
        <v>0.5</v>
      </c>
      <c r="I2775" s="36">
        <v>4250</v>
      </c>
      <c r="J2775" s="37">
        <f t="shared" si="20"/>
        <v>2125</v>
      </c>
      <c r="K2775" s="37">
        <f t="shared" si="21"/>
        <v>743.75</v>
      </c>
      <c r="L2775" s="38">
        <v>0.35</v>
      </c>
      <c r="N2775" s="44"/>
      <c r="O2775" s="42"/>
      <c r="P2775" s="39"/>
      <c r="Q2775" s="41"/>
    </row>
    <row r="2776" spans="1:17" ht="15.75" customHeight="1">
      <c r="A2776" s="33" t="s">
        <v>23</v>
      </c>
      <c r="B2776" s="33">
        <v>1197831</v>
      </c>
      <c r="C2776" s="34">
        <v>44389</v>
      </c>
      <c r="D2776" s="33" t="s">
        <v>24</v>
      </c>
      <c r="E2776" s="33" t="s">
        <v>100</v>
      </c>
      <c r="F2776" s="33" t="s">
        <v>101</v>
      </c>
      <c r="G2776" s="33" t="s">
        <v>19</v>
      </c>
      <c r="H2776" s="35">
        <v>0.45</v>
      </c>
      <c r="I2776" s="36">
        <v>3500</v>
      </c>
      <c r="J2776" s="37">
        <f t="shared" si="20"/>
        <v>1575</v>
      </c>
      <c r="K2776" s="37">
        <f t="shared" si="21"/>
        <v>551.25</v>
      </c>
      <c r="L2776" s="38">
        <v>0.35</v>
      </c>
      <c r="N2776" s="44"/>
      <c r="O2776" s="42"/>
      <c r="P2776" s="39"/>
      <c r="Q2776" s="41"/>
    </row>
    <row r="2777" spans="1:17" ht="15.75" customHeight="1">
      <c r="A2777" s="33" t="s">
        <v>23</v>
      </c>
      <c r="B2777" s="33">
        <v>1197831</v>
      </c>
      <c r="C2777" s="34">
        <v>44389</v>
      </c>
      <c r="D2777" s="33" t="s">
        <v>24</v>
      </c>
      <c r="E2777" s="33" t="s">
        <v>100</v>
      </c>
      <c r="F2777" s="33" t="s">
        <v>101</v>
      </c>
      <c r="G2777" s="33" t="s">
        <v>20</v>
      </c>
      <c r="H2777" s="35">
        <v>0.45</v>
      </c>
      <c r="I2777" s="36">
        <v>3000</v>
      </c>
      <c r="J2777" s="37">
        <f t="shared" si="20"/>
        <v>1350</v>
      </c>
      <c r="K2777" s="37">
        <f t="shared" si="21"/>
        <v>472.49999999999994</v>
      </c>
      <c r="L2777" s="38">
        <v>0.35</v>
      </c>
      <c r="N2777" s="44"/>
      <c r="O2777" s="42"/>
      <c r="P2777" s="39"/>
      <c r="Q2777" s="41"/>
    </row>
    <row r="2778" spans="1:17" ht="15.75" customHeight="1">
      <c r="A2778" s="33" t="s">
        <v>23</v>
      </c>
      <c r="B2778" s="33">
        <v>1197831</v>
      </c>
      <c r="C2778" s="34">
        <v>44389</v>
      </c>
      <c r="D2778" s="33" t="s">
        <v>24</v>
      </c>
      <c r="E2778" s="33" t="s">
        <v>100</v>
      </c>
      <c r="F2778" s="33" t="s">
        <v>101</v>
      </c>
      <c r="G2778" s="33" t="s">
        <v>21</v>
      </c>
      <c r="H2778" s="35">
        <v>0.6</v>
      </c>
      <c r="I2778" s="36">
        <v>3250</v>
      </c>
      <c r="J2778" s="37">
        <f t="shared" si="20"/>
        <v>1950</v>
      </c>
      <c r="K2778" s="37">
        <f t="shared" si="21"/>
        <v>682.5</v>
      </c>
      <c r="L2778" s="38">
        <v>0.35</v>
      </c>
      <c r="N2778" s="44"/>
      <c r="O2778" s="42"/>
      <c r="P2778" s="39"/>
      <c r="Q2778" s="41"/>
    </row>
    <row r="2779" spans="1:17" ht="15.75" customHeight="1">
      <c r="A2779" s="33" t="s">
        <v>23</v>
      </c>
      <c r="B2779" s="33">
        <v>1197831</v>
      </c>
      <c r="C2779" s="34">
        <v>44389</v>
      </c>
      <c r="D2779" s="33" t="s">
        <v>24</v>
      </c>
      <c r="E2779" s="33" t="s">
        <v>100</v>
      </c>
      <c r="F2779" s="33" t="s">
        <v>101</v>
      </c>
      <c r="G2779" s="33" t="s">
        <v>22</v>
      </c>
      <c r="H2779" s="35">
        <v>0.65</v>
      </c>
      <c r="I2779" s="36">
        <v>5000</v>
      </c>
      <c r="J2779" s="37">
        <f t="shared" si="20"/>
        <v>3250</v>
      </c>
      <c r="K2779" s="37">
        <f t="shared" si="21"/>
        <v>1137.5</v>
      </c>
      <c r="L2779" s="38">
        <v>0.35</v>
      </c>
      <c r="N2779" s="44"/>
      <c r="O2779" s="42"/>
      <c r="P2779" s="39"/>
      <c r="Q2779" s="41"/>
    </row>
    <row r="2780" spans="1:17" ht="15.75" customHeight="1">
      <c r="A2780" s="33" t="s">
        <v>23</v>
      </c>
      <c r="B2780" s="33">
        <v>1197831</v>
      </c>
      <c r="C2780" s="34">
        <v>44421</v>
      </c>
      <c r="D2780" s="33" t="s">
        <v>24</v>
      </c>
      <c r="E2780" s="33" t="s">
        <v>100</v>
      </c>
      <c r="F2780" s="33" t="s">
        <v>101</v>
      </c>
      <c r="G2780" s="33" t="s">
        <v>17</v>
      </c>
      <c r="H2780" s="35">
        <v>0.6</v>
      </c>
      <c r="I2780" s="36">
        <v>6500</v>
      </c>
      <c r="J2780" s="37">
        <f t="shared" si="20"/>
        <v>3900</v>
      </c>
      <c r="K2780" s="37">
        <f t="shared" si="21"/>
        <v>1365</v>
      </c>
      <c r="L2780" s="38">
        <v>0.35</v>
      </c>
      <c r="N2780" s="44"/>
      <c r="O2780" s="42"/>
      <c r="P2780" s="39"/>
      <c r="Q2780" s="41"/>
    </row>
    <row r="2781" spans="1:17" ht="15.75" customHeight="1">
      <c r="A2781" s="33" t="s">
        <v>23</v>
      </c>
      <c r="B2781" s="33">
        <v>1197831</v>
      </c>
      <c r="C2781" s="34">
        <v>44421</v>
      </c>
      <c r="D2781" s="33" t="s">
        <v>24</v>
      </c>
      <c r="E2781" s="33" t="s">
        <v>100</v>
      </c>
      <c r="F2781" s="33" t="s">
        <v>101</v>
      </c>
      <c r="G2781" s="33" t="s">
        <v>18</v>
      </c>
      <c r="H2781" s="35">
        <v>0.55000000000000004</v>
      </c>
      <c r="I2781" s="36">
        <v>4250</v>
      </c>
      <c r="J2781" s="37">
        <f t="shared" si="20"/>
        <v>2337.5</v>
      </c>
      <c r="K2781" s="37">
        <f t="shared" si="21"/>
        <v>818.125</v>
      </c>
      <c r="L2781" s="38">
        <v>0.35</v>
      </c>
      <c r="N2781" s="44"/>
      <c r="O2781" s="42"/>
      <c r="P2781" s="39"/>
      <c r="Q2781" s="41"/>
    </row>
    <row r="2782" spans="1:17" ht="15.75" customHeight="1">
      <c r="A2782" s="33" t="s">
        <v>23</v>
      </c>
      <c r="B2782" s="33">
        <v>1197831</v>
      </c>
      <c r="C2782" s="34">
        <v>44421</v>
      </c>
      <c r="D2782" s="33" t="s">
        <v>24</v>
      </c>
      <c r="E2782" s="33" t="s">
        <v>100</v>
      </c>
      <c r="F2782" s="33" t="s">
        <v>101</v>
      </c>
      <c r="G2782" s="33" t="s">
        <v>19</v>
      </c>
      <c r="H2782" s="35">
        <v>0.5</v>
      </c>
      <c r="I2782" s="36">
        <v>3500</v>
      </c>
      <c r="J2782" s="37">
        <f t="shared" si="20"/>
        <v>1750</v>
      </c>
      <c r="K2782" s="37">
        <f t="shared" si="21"/>
        <v>612.5</v>
      </c>
      <c r="L2782" s="38">
        <v>0.35</v>
      </c>
      <c r="N2782" s="44"/>
      <c r="O2782" s="42"/>
      <c r="P2782" s="39"/>
      <c r="Q2782" s="41"/>
    </row>
    <row r="2783" spans="1:17" ht="15.75" customHeight="1">
      <c r="A2783" s="33" t="s">
        <v>23</v>
      </c>
      <c r="B2783" s="33">
        <v>1197831</v>
      </c>
      <c r="C2783" s="34">
        <v>44421</v>
      </c>
      <c r="D2783" s="33" t="s">
        <v>24</v>
      </c>
      <c r="E2783" s="33" t="s">
        <v>100</v>
      </c>
      <c r="F2783" s="33" t="s">
        <v>101</v>
      </c>
      <c r="G2783" s="33" t="s">
        <v>20</v>
      </c>
      <c r="H2783" s="35">
        <v>0.4</v>
      </c>
      <c r="I2783" s="36">
        <v>3000</v>
      </c>
      <c r="J2783" s="37">
        <f t="shared" si="20"/>
        <v>1200</v>
      </c>
      <c r="K2783" s="37">
        <f t="shared" si="21"/>
        <v>420</v>
      </c>
      <c r="L2783" s="38">
        <v>0.35</v>
      </c>
      <c r="N2783" s="44"/>
      <c r="O2783" s="42"/>
      <c r="P2783" s="39"/>
      <c r="Q2783" s="41"/>
    </row>
    <row r="2784" spans="1:17" ht="15.75" customHeight="1">
      <c r="A2784" s="33" t="s">
        <v>23</v>
      </c>
      <c r="B2784" s="33">
        <v>1197831</v>
      </c>
      <c r="C2784" s="34">
        <v>44421</v>
      </c>
      <c r="D2784" s="33" t="s">
        <v>24</v>
      </c>
      <c r="E2784" s="33" t="s">
        <v>100</v>
      </c>
      <c r="F2784" s="33" t="s">
        <v>101</v>
      </c>
      <c r="G2784" s="33" t="s">
        <v>21</v>
      </c>
      <c r="H2784" s="35">
        <v>0.5</v>
      </c>
      <c r="I2784" s="36">
        <v>2750</v>
      </c>
      <c r="J2784" s="37">
        <f t="shared" si="20"/>
        <v>1375</v>
      </c>
      <c r="K2784" s="37">
        <f t="shared" si="21"/>
        <v>481.24999999999994</v>
      </c>
      <c r="L2784" s="38">
        <v>0.35</v>
      </c>
      <c r="N2784" s="44"/>
      <c r="O2784" s="42"/>
      <c r="P2784" s="39"/>
      <c r="Q2784" s="41"/>
    </row>
    <row r="2785" spans="1:17" ht="15.75" customHeight="1">
      <c r="A2785" s="33" t="s">
        <v>23</v>
      </c>
      <c r="B2785" s="33">
        <v>1197831</v>
      </c>
      <c r="C2785" s="34">
        <v>44421</v>
      </c>
      <c r="D2785" s="33" t="s">
        <v>24</v>
      </c>
      <c r="E2785" s="33" t="s">
        <v>100</v>
      </c>
      <c r="F2785" s="33" t="s">
        <v>101</v>
      </c>
      <c r="G2785" s="33" t="s">
        <v>22</v>
      </c>
      <c r="H2785" s="35">
        <v>0.55000000000000004</v>
      </c>
      <c r="I2785" s="36">
        <v>4500</v>
      </c>
      <c r="J2785" s="37">
        <f t="shared" si="20"/>
        <v>2475</v>
      </c>
      <c r="K2785" s="37">
        <f t="shared" si="21"/>
        <v>866.25</v>
      </c>
      <c r="L2785" s="38">
        <v>0.35</v>
      </c>
      <c r="N2785" s="44"/>
      <c r="O2785" s="42"/>
      <c r="P2785" s="39"/>
      <c r="Q2785" s="41"/>
    </row>
    <row r="2786" spans="1:17" ht="15.75" customHeight="1">
      <c r="A2786" s="33" t="s">
        <v>23</v>
      </c>
      <c r="B2786" s="33">
        <v>1197831</v>
      </c>
      <c r="C2786" s="34">
        <v>44451</v>
      </c>
      <c r="D2786" s="33" t="s">
        <v>24</v>
      </c>
      <c r="E2786" s="33" t="s">
        <v>100</v>
      </c>
      <c r="F2786" s="33" t="s">
        <v>101</v>
      </c>
      <c r="G2786" s="33" t="s">
        <v>17</v>
      </c>
      <c r="H2786" s="35">
        <v>0.5</v>
      </c>
      <c r="I2786" s="36">
        <v>5500</v>
      </c>
      <c r="J2786" s="37">
        <f t="shared" si="20"/>
        <v>2750</v>
      </c>
      <c r="K2786" s="37">
        <f t="shared" si="21"/>
        <v>962.49999999999989</v>
      </c>
      <c r="L2786" s="38">
        <v>0.35</v>
      </c>
      <c r="N2786" s="44"/>
      <c r="O2786" s="42"/>
      <c r="P2786" s="39"/>
      <c r="Q2786" s="41"/>
    </row>
    <row r="2787" spans="1:17" ht="15.75" customHeight="1">
      <c r="A2787" s="33" t="s">
        <v>23</v>
      </c>
      <c r="B2787" s="33">
        <v>1197831</v>
      </c>
      <c r="C2787" s="34">
        <v>44451</v>
      </c>
      <c r="D2787" s="33" t="s">
        <v>24</v>
      </c>
      <c r="E2787" s="33" t="s">
        <v>100</v>
      </c>
      <c r="F2787" s="33" t="s">
        <v>101</v>
      </c>
      <c r="G2787" s="33" t="s">
        <v>18</v>
      </c>
      <c r="H2787" s="35">
        <v>0.40000000000000013</v>
      </c>
      <c r="I2787" s="36">
        <v>3500</v>
      </c>
      <c r="J2787" s="37">
        <f t="shared" si="20"/>
        <v>1400.0000000000005</v>
      </c>
      <c r="K2787" s="37">
        <f t="shared" si="21"/>
        <v>490.00000000000011</v>
      </c>
      <c r="L2787" s="38">
        <v>0.35</v>
      </c>
      <c r="N2787" s="44"/>
      <c r="O2787" s="42"/>
      <c r="P2787" s="39"/>
      <c r="Q2787" s="41"/>
    </row>
    <row r="2788" spans="1:17" ht="15.75" customHeight="1">
      <c r="A2788" s="33" t="s">
        <v>23</v>
      </c>
      <c r="B2788" s="33">
        <v>1197831</v>
      </c>
      <c r="C2788" s="34">
        <v>44451</v>
      </c>
      <c r="D2788" s="33" t="s">
        <v>24</v>
      </c>
      <c r="E2788" s="33" t="s">
        <v>100</v>
      </c>
      <c r="F2788" s="33" t="s">
        <v>101</v>
      </c>
      <c r="G2788" s="33" t="s">
        <v>19</v>
      </c>
      <c r="H2788" s="35">
        <v>0.15000000000000008</v>
      </c>
      <c r="I2788" s="36">
        <v>2500</v>
      </c>
      <c r="J2788" s="37">
        <f t="shared" si="20"/>
        <v>375.00000000000017</v>
      </c>
      <c r="K2788" s="37">
        <f t="shared" si="21"/>
        <v>131.25000000000006</v>
      </c>
      <c r="L2788" s="38">
        <v>0.35</v>
      </c>
      <c r="N2788" s="44"/>
      <c r="O2788" s="42"/>
      <c r="P2788" s="39"/>
      <c r="Q2788" s="41"/>
    </row>
    <row r="2789" spans="1:17" ht="15.75" customHeight="1">
      <c r="A2789" s="33" t="s">
        <v>23</v>
      </c>
      <c r="B2789" s="33">
        <v>1197831</v>
      </c>
      <c r="C2789" s="34">
        <v>44451</v>
      </c>
      <c r="D2789" s="33" t="s">
        <v>24</v>
      </c>
      <c r="E2789" s="33" t="s">
        <v>100</v>
      </c>
      <c r="F2789" s="33" t="s">
        <v>101</v>
      </c>
      <c r="G2789" s="33" t="s">
        <v>20</v>
      </c>
      <c r="H2789" s="35">
        <v>0.15000000000000008</v>
      </c>
      <c r="I2789" s="36">
        <v>2250</v>
      </c>
      <c r="J2789" s="37">
        <f t="shared" si="20"/>
        <v>337.50000000000017</v>
      </c>
      <c r="K2789" s="37">
        <f t="shared" si="21"/>
        <v>118.12500000000006</v>
      </c>
      <c r="L2789" s="38">
        <v>0.35</v>
      </c>
      <c r="N2789" s="44"/>
      <c r="O2789" s="42"/>
      <c r="P2789" s="39"/>
      <c r="Q2789" s="41"/>
    </row>
    <row r="2790" spans="1:17" ht="15.75" customHeight="1">
      <c r="A2790" s="33" t="s">
        <v>23</v>
      </c>
      <c r="B2790" s="33">
        <v>1197831</v>
      </c>
      <c r="C2790" s="34">
        <v>44451</v>
      </c>
      <c r="D2790" s="33" t="s">
        <v>24</v>
      </c>
      <c r="E2790" s="33" t="s">
        <v>100</v>
      </c>
      <c r="F2790" s="33" t="s">
        <v>101</v>
      </c>
      <c r="G2790" s="33" t="s">
        <v>21</v>
      </c>
      <c r="H2790" s="35">
        <v>0.25000000000000006</v>
      </c>
      <c r="I2790" s="36">
        <v>2250</v>
      </c>
      <c r="J2790" s="37">
        <f t="shared" si="20"/>
        <v>562.50000000000011</v>
      </c>
      <c r="K2790" s="37">
        <f t="shared" si="21"/>
        <v>196.87500000000003</v>
      </c>
      <c r="L2790" s="38">
        <v>0.35</v>
      </c>
      <c r="N2790" s="44"/>
      <c r="O2790" s="42"/>
      <c r="P2790" s="39"/>
      <c r="Q2790" s="41"/>
    </row>
    <row r="2791" spans="1:17" ht="15.75" customHeight="1">
      <c r="A2791" s="33" t="s">
        <v>23</v>
      </c>
      <c r="B2791" s="33">
        <v>1197831</v>
      </c>
      <c r="C2791" s="34">
        <v>44451</v>
      </c>
      <c r="D2791" s="33" t="s">
        <v>24</v>
      </c>
      <c r="E2791" s="33" t="s">
        <v>100</v>
      </c>
      <c r="F2791" s="33" t="s">
        <v>101</v>
      </c>
      <c r="G2791" s="33" t="s">
        <v>22</v>
      </c>
      <c r="H2791" s="35">
        <v>0.3000000000000001</v>
      </c>
      <c r="I2791" s="36">
        <v>3250</v>
      </c>
      <c r="J2791" s="37">
        <f t="shared" si="20"/>
        <v>975.00000000000034</v>
      </c>
      <c r="K2791" s="37">
        <f t="shared" si="21"/>
        <v>341.25000000000011</v>
      </c>
      <c r="L2791" s="38">
        <v>0.35</v>
      </c>
      <c r="N2791" s="44"/>
      <c r="O2791" s="42"/>
      <c r="P2791" s="39"/>
      <c r="Q2791" s="41"/>
    </row>
    <row r="2792" spans="1:17" ht="15.75" customHeight="1">
      <c r="A2792" s="33" t="s">
        <v>23</v>
      </c>
      <c r="B2792" s="33">
        <v>1197831</v>
      </c>
      <c r="C2792" s="34">
        <v>44483</v>
      </c>
      <c r="D2792" s="33" t="s">
        <v>24</v>
      </c>
      <c r="E2792" s="33" t="s">
        <v>100</v>
      </c>
      <c r="F2792" s="33" t="s">
        <v>101</v>
      </c>
      <c r="G2792" s="33" t="s">
        <v>17</v>
      </c>
      <c r="H2792" s="35">
        <v>0.3000000000000001</v>
      </c>
      <c r="I2792" s="36">
        <v>5000</v>
      </c>
      <c r="J2792" s="37">
        <f t="shared" si="20"/>
        <v>1500.0000000000005</v>
      </c>
      <c r="K2792" s="37">
        <f t="shared" si="21"/>
        <v>525.00000000000011</v>
      </c>
      <c r="L2792" s="38">
        <v>0.35</v>
      </c>
      <c r="N2792" s="44"/>
      <c r="O2792" s="42"/>
      <c r="P2792" s="39"/>
      <c r="Q2792" s="41"/>
    </row>
    <row r="2793" spans="1:17" ht="15.75" customHeight="1">
      <c r="A2793" s="33" t="s">
        <v>23</v>
      </c>
      <c r="B2793" s="33">
        <v>1197831</v>
      </c>
      <c r="C2793" s="34">
        <v>44483</v>
      </c>
      <c r="D2793" s="33" t="s">
        <v>24</v>
      </c>
      <c r="E2793" s="33" t="s">
        <v>100</v>
      </c>
      <c r="F2793" s="33" t="s">
        <v>101</v>
      </c>
      <c r="G2793" s="33" t="s">
        <v>18</v>
      </c>
      <c r="H2793" s="35">
        <v>0.20000000000000012</v>
      </c>
      <c r="I2793" s="36">
        <v>3250</v>
      </c>
      <c r="J2793" s="37">
        <f t="shared" si="20"/>
        <v>650.00000000000034</v>
      </c>
      <c r="K2793" s="37">
        <f t="shared" si="21"/>
        <v>227.50000000000011</v>
      </c>
      <c r="L2793" s="38">
        <v>0.35</v>
      </c>
      <c r="N2793" s="44"/>
      <c r="O2793" s="42"/>
      <c r="P2793" s="39"/>
      <c r="Q2793" s="41"/>
    </row>
    <row r="2794" spans="1:17" ht="15.75" customHeight="1">
      <c r="A2794" s="33" t="s">
        <v>23</v>
      </c>
      <c r="B2794" s="33">
        <v>1197831</v>
      </c>
      <c r="C2794" s="34">
        <v>44483</v>
      </c>
      <c r="D2794" s="33" t="s">
        <v>24</v>
      </c>
      <c r="E2794" s="33" t="s">
        <v>100</v>
      </c>
      <c r="F2794" s="33" t="s">
        <v>101</v>
      </c>
      <c r="G2794" s="33" t="s">
        <v>19</v>
      </c>
      <c r="H2794" s="35">
        <v>0.20000000000000012</v>
      </c>
      <c r="I2794" s="36">
        <v>2000</v>
      </c>
      <c r="J2794" s="37">
        <f t="shared" si="20"/>
        <v>400.00000000000023</v>
      </c>
      <c r="K2794" s="37">
        <f t="shared" si="21"/>
        <v>140.00000000000006</v>
      </c>
      <c r="L2794" s="38">
        <v>0.35</v>
      </c>
      <c r="N2794" s="44"/>
      <c r="O2794" s="42"/>
      <c r="P2794" s="39"/>
      <c r="Q2794" s="41"/>
    </row>
    <row r="2795" spans="1:17" ht="15.75" customHeight="1">
      <c r="A2795" s="33" t="s">
        <v>23</v>
      </c>
      <c r="B2795" s="33">
        <v>1197831</v>
      </c>
      <c r="C2795" s="34">
        <v>44483</v>
      </c>
      <c r="D2795" s="33" t="s">
        <v>24</v>
      </c>
      <c r="E2795" s="33" t="s">
        <v>100</v>
      </c>
      <c r="F2795" s="33" t="s">
        <v>101</v>
      </c>
      <c r="G2795" s="33" t="s">
        <v>20</v>
      </c>
      <c r="H2795" s="35">
        <v>0.20000000000000012</v>
      </c>
      <c r="I2795" s="36">
        <v>1750</v>
      </c>
      <c r="J2795" s="37">
        <f t="shared" si="20"/>
        <v>350.00000000000023</v>
      </c>
      <c r="K2795" s="37">
        <f t="shared" si="21"/>
        <v>122.50000000000007</v>
      </c>
      <c r="L2795" s="38">
        <v>0.35</v>
      </c>
      <c r="N2795" s="44"/>
      <c r="O2795" s="42"/>
      <c r="P2795" s="39"/>
      <c r="Q2795" s="41"/>
    </row>
    <row r="2796" spans="1:17" ht="15.75" customHeight="1">
      <c r="A2796" s="33" t="s">
        <v>23</v>
      </c>
      <c r="B2796" s="33">
        <v>1197831</v>
      </c>
      <c r="C2796" s="34">
        <v>44483</v>
      </c>
      <c r="D2796" s="33" t="s">
        <v>24</v>
      </c>
      <c r="E2796" s="33" t="s">
        <v>100</v>
      </c>
      <c r="F2796" s="33" t="s">
        <v>101</v>
      </c>
      <c r="G2796" s="33" t="s">
        <v>21</v>
      </c>
      <c r="H2796" s="35">
        <v>0.3000000000000001</v>
      </c>
      <c r="I2796" s="36">
        <v>1750</v>
      </c>
      <c r="J2796" s="37">
        <f t="shared" si="20"/>
        <v>525.00000000000023</v>
      </c>
      <c r="K2796" s="37">
        <f t="shared" si="21"/>
        <v>183.75000000000006</v>
      </c>
      <c r="L2796" s="38">
        <v>0.35</v>
      </c>
      <c r="N2796" s="44"/>
      <c r="O2796" s="42"/>
      <c r="P2796" s="39"/>
      <c r="Q2796" s="41"/>
    </row>
    <row r="2797" spans="1:17" ht="15.75" customHeight="1">
      <c r="A2797" s="33" t="s">
        <v>23</v>
      </c>
      <c r="B2797" s="33">
        <v>1197831</v>
      </c>
      <c r="C2797" s="34">
        <v>44483</v>
      </c>
      <c r="D2797" s="33" t="s">
        <v>24</v>
      </c>
      <c r="E2797" s="33" t="s">
        <v>100</v>
      </c>
      <c r="F2797" s="33" t="s">
        <v>101</v>
      </c>
      <c r="G2797" s="33" t="s">
        <v>22</v>
      </c>
      <c r="H2797" s="35">
        <v>0.30000000000000004</v>
      </c>
      <c r="I2797" s="36">
        <v>3000</v>
      </c>
      <c r="J2797" s="37">
        <f t="shared" si="20"/>
        <v>900.00000000000011</v>
      </c>
      <c r="K2797" s="37">
        <f t="shared" si="21"/>
        <v>315</v>
      </c>
      <c r="L2797" s="38">
        <v>0.35</v>
      </c>
      <c r="N2797" s="44"/>
      <c r="O2797" s="42"/>
      <c r="P2797" s="39"/>
      <c r="Q2797" s="41"/>
    </row>
    <row r="2798" spans="1:17" ht="15.75" customHeight="1">
      <c r="A2798" s="33" t="s">
        <v>23</v>
      </c>
      <c r="B2798" s="33">
        <v>1197831</v>
      </c>
      <c r="C2798" s="34">
        <v>44513</v>
      </c>
      <c r="D2798" s="33" t="s">
        <v>24</v>
      </c>
      <c r="E2798" s="33" t="s">
        <v>100</v>
      </c>
      <c r="F2798" s="33" t="s">
        <v>101</v>
      </c>
      <c r="G2798" s="33" t="s">
        <v>17</v>
      </c>
      <c r="H2798" s="35">
        <v>0.25000000000000011</v>
      </c>
      <c r="I2798" s="36">
        <v>4500</v>
      </c>
      <c r="J2798" s="37">
        <f t="shared" si="20"/>
        <v>1125.0000000000005</v>
      </c>
      <c r="K2798" s="37">
        <f t="shared" si="21"/>
        <v>393.75000000000011</v>
      </c>
      <c r="L2798" s="38">
        <v>0.35</v>
      </c>
      <c r="N2798" s="44"/>
      <c r="O2798" s="42"/>
      <c r="P2798" s="39"/>
      <c r="Q2798" s="41"/>
    </row>
    <row r="2799" spans="1:17" ht="15.75" customHeight="1">
      <c r="A2799" s="33" t="s">
        <v>23</v>
      </c>
      <c r="B2799" s="33">
        <v>1197831</v>
      </c>
      <c r="C2799" s="34">
        <v>44513</v>
      </c>
      <c r="D2799" s="33" t="s">
        <v>24</v>
      </c>
      <c r="E2799" s="33" t="s">
        <v>100</v>
      </c>
      <c r="F2799" s="33" t="s">
        <v>101</v>
      </c>
      <c r="G2799" s="33" t="s">
        <v>18</v>
      </c>
      <c r="H2799" s="35">
        <v>0.15000000000000013</v>
      </c>
      <c r="I2799" s="36">
        <v>2750</v>
      </c>
      <c r="J2799" s="37">
        <f t="shared" si="20"/>
        <v>412.50000000000034</v>
      </c>
      <c r="K2799" s="37">
        <f t="shared" si="21"/>
        <v>144.37500000000011</v>
      </c>
      <c r="L2799" s="38">
        <v>0.35</v>
      </c>
      <c r="N2799" s="44"/>
      <c r="O2799" s="42"/>
      <c r="P2799" s="39"/>
      <c r="Q2799" s="41"/>
    </row>
    <row r="2800" spans="1:17" ht="15.75" customHeight="1">
      <c r="A2800" s="33" t="s">
        <v>23</v>
      </c>
      <c r="B2800" s="33">
        <v>1197831</v>
      </c>
      <c r="C2800" s="34">
        <v>44513</v>
      </c>
      <c r="D2800" s="33" t="s">
        <v>24</v>
      </c>
      <c r="E2800" s="33" t="s">
        <v>100</v>
      </c>
      <c r="F2800" s="33" t="s">
        <v>101</v>
      </c>
      <c r="G2800" s="33" t="s">
        <v>19</v>
      </c>
      <c r="H2800" s="35">
        <v>0.25000000000000017</v>
      </c>
      <c r="I2800" s="36">
        <v>2200</v>
      </c>
      <c r="J2800" s="37">
        <f t="shared" si="20"/>
        <v>550.00000000000034</v>
      </c>
      <c r="K2800" s="37">
        <f t="shared" si="21"/>
        <v>192.50000000000011</v>
      </c>
      <c r="L2800" s="38">
        <v>0.35</v>
      </c>
      <c r="N2800" s="44"/>
      <c r="O2800" s="42"/>
      <c r="P2800" s="39"/>
      <c r="Q2800" s="41"/>
    </row>
    <row r="2801" spans="1:17" ht="15.75" customHeight="1">
      <c r="A2801" s="33" t="s">
        <v>23</v>
      </c>
      <c r="B2801" s="33">
        <v>1197831</v>
      </c>
      <c r="C2801" s="34">
        <v>44513</v>
      </c>
      <c r="D2801" s="33" t="s">
        <v>24</v>
      </c>
      <c r="E2801" s="33" t="s">
        <v>100</v>
      </c>
      <c r="F2801" s="33" t="s">
        <v>101</v>
      </c>
      <c r="G2801" s="33" t="s">
        <v>20</v>
      </c>
      <c r="H2801" s="35">
        <v>0.55000000000000016</v>
      </c>
      <c r="I2801" s="36">
        <v>2750</v>
      </c>
      <c r="J2801" s="37">
        <f t="shared" si="20"/>
        <v>1512.5000000000005</v>
      </c>
      <c r="K2801" s="37">
        <f t="shared" si="21"/>
        <v>529.37500000000011</v>
      </c>
      <c r="L2801" s="38">
        <v>0.35</v>
      </c>
      <c r="N2801" s="44"/>
      <c r="O2801" s="42"/>
      <c r="P2801" s="39"/>
      <c r="Q2801" s="41"/>
    </row>
    <row r="2802" spans="1:17" ht="15.75" customHeight="1">
      <c r="A2802" s="33" t="s">
        <v>23</v>
      </c>
      <c r="B2802" s="33">
        <v>1197831</v>
      </c>
      <c r="C2802" s="34">
        <v>44513</v>
      </c>
      <c r="D2802" s="33" t="s">
        <v>24</v>
      </c>
      <c r="E2802" s="33" t="s">
        <v>100</v>
      </c>
      <c r="F2802" s="33" t="s">
        <v>101</v>
      </c>
      <c r="G2802" s="33" t="s">
        <v>21</v>
      </c>
      <c r="H2802" s="35">
        <v>0.75000000000000011</v>
      </c>
      <c r="I2802" s="36">
        <v>2500</v>
      </c>
      <c r="J2802" s="37">
        <f t="shared" si="20"/>
        <v>1875.0000000000002</v>
      </c>
      <c r="K2802" s="37">
        <f t="shared" si="21"/>
        <v>656.25</v>
      </c>
      <c r="L2802" s="38">
        <v>0.35</v>
      </c>
      <c r="N2802" s="44"/>
      <c r="O2802" s="42"/>
      <c r="P2802" s="39"/>
      <c r="Q2802" s="41"/>
    </row>
    <row r="2803" spans="1:17" ht="15.75" customHeight="1">
      <c r="A2803" s="33" t="s">
        <v>23</v>
      </c>
      <c r="B2803" s="33">
        <v>1197831</v>
      </c>
      <c r="C2803" s="34">
        <v>44513</v>
      </c>
      <c r="D2803" s="33" t="s">
        <v>24</v>
      </c>
      <c r="E2803" s="33" t="s">
        <v>100</v>
      </c>
      <c r="F2803" s="33" t="s">
        <v>101</v>
      </c>
      <c r="G2803" s="33" t="s">
        <v>22</v>
      </c>
      <c r="H2803" s="35">
        <v>0.75</v>
      </c>
      <c r="I2803" s="36">
        <v>3500</v>
      </c>
      <c r="J2803" s="37">
        <f t="shared" si="20"/>
        <v>2625</v>
      </c>
      <c r="K2803" s="37">
        <f t="shared" si="21"/>
        <v>918.74999999999989</v>
      </c>
      <c r="L2803" s="38">
        <v>0.35</v>
      </c>
      <c r="N2803" s="44"/>
      <c r="O2803" s="42"/>
      <c r="P2803" s="39"/>
      <c r="Q2803" s="41"/>
    </row>
    <row r="2804" spans="1:17" ht="15.75" customHeight="1">
      <c r="A2804" s="33" t="s">
        <v>23</v>
      </c>
      <c r="B2804" s="33">
        <v>1197831</v>
      </c>
      <c r="C2804" s="34">
        <v>44542</v>
      </c>
      <c r="D2804" s="33" t="s">
        <v>24</v>
      </c>
      <c r="E2804" s="33" t="s">
        <v>100</v>
      </c>
      <c r="F2804" s="33" t="s">
        <v>101</v>
      </c>
      <c r="G2804" s="33" t="s">
        <v>17</v>
      </c>
      <c r="H2804" s="35">
        <v>0.70000000000000007</v>
      </c>
      <c r="I2804" s="36">
        <v>6000</v>
      </c>
      <c r="J2804" s="37">
        <f t="shared" si="20"/>
        <v>4200</v>
      </c>
      <c r="K2804" s="37">
        <f t="shared" si="21"/>
        <v>1470</v>
      </c>
      <c r="L2804" s="38">
        <v>0.35</v>
      </c>
      <c r="N2804" s="44"/>
      <c r="O2804" s="42"/>
      <c r="P2804" s="39"/>
      <c r="Q2804" s="41"/>
    </row>
    <row r="2805" spans="1:17" ht="15.75" customHeight="1">
      <c r="A2805" s="33" t="s">
        <v>23</v>
      </c>
      <c r="B2805" s="33">
        <v>1197831</v>
      </c>
      <c r="C2805" s="34">
        <v>44542</v>
      </c>
      <c r="D2805" s="33" t="s">
        <v>24</v>
      </c>
      <c r="E2805" s="33" t="s">
        <v>100</v>
      </c>
      <c r="F2805" s="33" t="s">
        <v>101</v>
      </c>
      <c r="G2805" s="33" t="s">
        <v>18</v>
      </c>
      <c r="H2805" s="35">
        <v>0.60000000000000009</v>
      </c>
      <c r="I2805" s="36">
        <v>4000</v>
      </c>
      <c r="J2805" s="37">
        <f t="shared" si="20"/>
        <v>2400.0000000000005</v>
      </c>
      <c r="K2805" s="37">
        <f t="shared" si="21"/>
        <v>840.00000000000011</v>
      </c>
      <c r="L2805" s="38">
        <v>0.35</v>
      </c>
      <c r="N2805" s="44"/>
      <c r="O2805" s="42"/>
      <c r="P2805" s="39"/>
      <c r="Q2805" s="41"/>
    </row>
    <row r="2806" spans="1:17" ht="15.75" customHeight="1">
      <c r="A2806" s="33" t="s">
        <v>23</v>
      </c>
      <c r="B2806" s="33">
        <v>1197831</v>
      </c>
      <c r="C2806" s="34">
        <v>44542</v>
      </c>
      <c r="D2806" s="33" t="s">
        <v>24</v>
      </c>
      <c r="E2806" s="33" t="s">
        <v>100</v>
      </c>
      <c r="F2806" s="33" t="s">
        <v>101</v>
      </c>
      <c r="G2806" s="33" t="s">
        <v>19</v>
      </c>
      <c r="H2806" s="35">
        <v>0.60000000000000009</v>
      </c>
      <c r="I2806" s="36">
        <v>3500</v>
      </c>
      <c r="J2806" s="37">
        <f t="shared" si="20"/>
        <v>2100.0000000000005</v>
      </c>
      <c r="K2806" s="37">
        <f t="shared" si="21"/>
        <v>735.00000000000011</v>
      </c>
      <c r="L2806" s="38">
        <v>0.35</v>
      </c>
      <c r="N2806" s="44"/>
      <c r="O2806" s="42"/>
      <c r="P2806" s="39"/>
      <c r="Q2806" s="41"/>
    </row>
    <row r="2807" spans="1:17" ht="15.75" customHeight="1">
      <c r="A2807" s="33" t="s">
        <v>23</v>
      </c>
      <c r="B2807" s="33">
        <v>1197831</v>
      </c>
      <c r="C2807" s="34">
        <v>44542</v>
      </c>
      <c r="D2807" s="33" t="s">
        <v>24</v>
      </c>
      <c r="E2807" s="33" t="s">
        <v>100</v>
      </c>
      <c r="F2807" s="33" t="s">
        <v>101</v>
      </c>
      <c r="G2807" s="33" t="s">
        <v>20</v>
      </c>
      <c r="H2807" s="35">
        <v>0.60000000000000009</v>
      </c>
      <c r="I2807" s="36">
        <v>3000</v>
      </c>
      <c r="J2807" s="37">
        <f t="shared" ref="J2807:J3061" si="22">H2807*I2807</f>
        <v>1800.0000000000002</v>
      </c>
      <c r="K2807" s="37">
        <f t="shared" ref="K2807:K3061" si="23">J2807*L2807</f>
        <v>630</v>
      </c>
      <c r="L2807" s="38">
        <v>0.35</v>
      </c>
      <c r="N2807" s="44"/>
      <c r="O2807" s="42"/>
      <c r="P2807" s="39"/>
      <c r="Q2807" s="41"/>
    </row>
    <row r="2808" spans="1:17" ht="15.75" customHeight="1">
      <c r="A2808" s="33" t="s">
        <v>23</v>
      </c>
      <c r="B2808" s="33">
        <v>1197831</v>
      </c>
      <c r="C2808" s="34">
        <v>44542</v>
      </c>
      <c r="D2808" s="33" t="s">
        <v>24</v>
      </c>
      <c r="E2808" s="33" t="s">
        <v>100</v>
      </c>
      <c r="F2808" s="33" t="s">
        <v>101</v>
      </c>
      <c r="G2808" s="33" t="s">
        <v>21</v>
      </c>
      <c r="H2808" s="35">
        <v>0.70000000000000007</v>
      </c>
      <c r="I2808" s="36">
        <v>3000</v>
      </c>
      <c r="J2808" s="37">
        <f t="shared" si="22"/>
        <v>2100</v>
      </c>
      <c r="K2808" s="37">
        <f t="shared" si="23"/>
        <v>735</v>
      </c>
      <c r="L2808" s="38">
        <v>0.35</v>
      </c>
      <c r="N2808" s="44"/>
      <c r="O2808" s="42"/>
      <c r="P2808" s="39"/>
      <c r="Q2808" s="41"/>
    </row>
    <row r="2809" spans="1:17" ht="15.75" customHeight="1">
      <c r="A2809" s="33" t="s">
        <v>23</v>
      </c>
      <c r="B2809" s="33">
        <v>1197831</v>
      </c>
      <c r="C2809" s="34">
        <v>44542</v>
      </c>
      <c r="D2809" s="33" t="s">
        <v>24</v>
      </c>
      <c r="E2809" s="33" t="s">
        <v>100</v>
      </c>
      <c r="F2809" s="33" t="s">
        <v>101</v>
      </c>
      <c r="G2809" s="33" t="s">
        <v>22</v>
      </c>
      <c r="H2809" s="35">
        <v>0.75</v>
      </c>
      <c r="I2809" s="36">
        <v>4000</v>
      </c>
      <c r="J2809" s="37">
        <f t="shared" si="22"/>
        <v>3000</v>
      </c>
      <c r="K2809" s="37">
        <f t="shared" si="23"/>
        <v>1050</v>
      </c>
      <c r="L2809" s="38">
        <v>0.35</v>
      </c>
      <c r="N2809" s="44"/>
      <c r="O2809" s="42"/>
      <c r="P2809" s="39"/>
      <c r="Q2809" s="41"/>
    </row>
    <row r="2810" spans="1:17" ht="15.75" customHeight="1">
      <c r="A2810" s="33" t="s">
        <v>14</v>
      </c>
      <c r="B2810" s="33">
        <v>1185732</v>
      </c>
      <c r="C2810" s="34">
        <v>44208</v>
      </c>
      <c r="D2810" s="33" t="s">
        <v>33</v>
      </c>
      <c r="E2810" s="33" t="s">
        <v>102</v>
      </c>
      <c r="F2810" s="33" t="s">
        <v>103</v>
      </c>
      <c r="G2810" s="33" t="s">
        <v>17</v>
      </c>
      <c r="H2810" s="35">
        <v>0.4</v>
      </c>
      <c r="I2810" s="36">
        <v>4750</v>
      </c>
      <c r="J2810" s="37">
        <f t="shared" si="22"/>
        <v>1900</v>
      </c>
      <c r="K2810" s="37">
        <f t="shared" si="23"/>
        <v>665</v>
      </c>
      <c r="L2810" s="38">
        <v>0.35</v>
      </c>
      <c r="N2810" s="44"/>
      <c r="O2810" s="42"/>
      <c r="P2810" s="39"/>
      <c r="Q2810" s="41"/>
    </row>
    <row r="2811" spans="1:17" ht="15.75" customHeight="1">
      <c r="A2811" s="33" t="s">
        <v>14</v>
      </c>
      <c r="B2811" s="33">
        <v>1185732</v>
      </c>
      <c r="C2811" s="34">
        <v>44208</v>
      </c>
      <c r="D2811" s="33" t="s">
        <v>33</v>
      </c>
      <c r="E2811" s="33" t="s">
        <v>102</v>
      </c>
      <c r="F2811" s="33" t="s">
        <v>103</v>
      </c>
      <c r="G2811" s="33" t="s">
        <v>18</v>
      </c>
      <c r="H2811" s="35">
        <v>0.4</v>
      </c>
      <c r="I2811" s="36">
        <v>2750</v>
      </c>
      <c r="J2811" s="37">
        <f t="shared" si="22"/>
        <v>1100</v>
      </c>
      <c r="K2811" s="37">
        <f t="shared" si="23"/>
        <v>330</v>
      </c>
      <c r="L2811" s="38">
        <v>0.3</v>
      </c>
      <c r="N2811" s="44"/>
      <c r="O2811" s="42"/>
      <c r="P2811" s="39"/>
      <c r="Q2811" s="41"/>
    </row>
    <row r="2812" spans="1:17" ht="15.75" customHeight="1">
      <c r="A2812" s="33" t="s">
        <v>14</v>
      </c>
      <c r="B2812" s="33">
        <v>1185732</v>
      </c>
      <c r="C2812" s="34">
        <v>44208</v>
      </c>
      <c r="D2812" s="33" t="s">
        <v>33</v>
      </c>
      <c r="E2812" s="33" t="s">
        <v>102</v>
      </c>
      <c r="F2812" s="33" t="s">
        <v>103</v>
      </c>
      <c r="G2812" s="33" t="s">
        <v>19</v>
      </c>
      <c r="H2812" s="35">
        <v>0.30000000000000004</v>
      </c>
      <c r="I2812" s="36">
        <v>2750</v>
      </c>
      <c r="J2812" s="37">
        <f t="shared" si="22"/>
        <v>825.00000000000011</v>
      </c>
      <c r="K2812" s="37">
        <f t="shared" si="23"/>
        <v>247.50000000000003</v>
      </c>
      <c r="L2812" s="38">
        <v>0.3</v>
      </c>
      <c r="N2812" s="44"/>
      <c r="O2812" s="42"/>
      <c r="P2812" s="39"/>
      <c r="Q2812" s="41"/>
    </row>
    <row r="2813" spans="1:17" ht="15.75" customHeight="1">
      <c r="A2813" s="33" t="s">
        <v>14</v>
      </c>
      <c r="B2813" s="33">
        <v>1185732</v>
      </c>
      <c r="C2813" s="34">
        <v>44208</v>
      </c>
      <c r="D2813" s="33" t="s">
        <v>33</v>
      </c>
      <c r="E2813" s="33" t="s">
        <v>102</v>
      </c>
      <c r="F2813" s="33" t="s">
        <v>103</v>
      </c>
      <c r="G2813" s="33" t="s">
        <v>20</v>
      </c>
      <c r="H2813" s="35">
        <v>0.35000000000000003</v>
      </c>
      <c r="I2813" s="36">
        <v>1250</v>
      </c>
      <c r="J2813" s="37">
        <f t="shared" si="22"/>
        <v>437.50000000000006</v>
      </c>
      <c r="K2813" s="37">
        <f t="shared" si="23"/>
        <v>131.25</v>
      </c>
      <c r="L2813" s="38">
        <v>0.3</v>
      </c>
      <c r="N2813" s="44"/>
      <c r="O2813" s="42"/>
      <c r="P2813" s="39"/>
      <c r="Q2813" s="41"/>
    </row>
    <row r="2814" spans="1:17" ht="15.75" customHeight="1">
      <c r="A2814" s="33" t="s">
        <v>14</v>
      </c>
      <c r="B2814" s="33">
        <v>1185732</v>
      </c>
      <c r="C2814" s="34">
        <v>44208</v>
      </c>
      <c r="D2814" s="33" t="s">
        <v>33</v>
      </c>
      <c r="E2814" s="33" t="s">
        <v>102</v>
      </c>
      <c r="F2814" s="33" t="s">
        <v>103</v>
      </c>
      <c r="G2814" s="33" t="s">
        <v>21</v>
      </c>
      <c r="H2814" s="35">
        <v>0.49999999999999994</v>
      </c>
      <c r="I2814" s="36">
        <v>1750</v>
      </c>
      <c r="J2814" s="37">
        <f t="shared" si="22"/>
        <v>874.99999999999989</v>
      </c>
      <c r="K2814" s="37">
        <f t="shared" si="23"/>
        <v>306.24999999999994</v>
      </c>
      <c r="L2814" s="38">
        <v>0.35</v>
      </c>
      <c r="N2814" s="44"/>
      <c r="O2814" s="42"/>
      <c r="P2814" s="39"/>
      <c r="Q2814" s="41"/>
    </row>
    <row r="2815" spans="1:17" ht="15.75" customHeight="1">
      <c r="A2815" s="33" t="s">
        <v>14</v>
      </c>
      <c r="B2815" s="33">
        <v>1185732</v>
      </c>
      <c r="C2815" s="34">
        <v>44208</v>
      </c>
      <c r="D2815" s="33" t="s">
        <v>33</v>
      </c>
      <c r="E2815" s="33" t="s">
        <v>102</v>
      </c>
      <c r="F2815" s="33" t="s">
        <v>103</v>
      </c>
      <c r="G2815" s="33" t="s">
        <v>22</v>
      </c>
      <c r="H2815" s="35">
        <v>0.4</v>
      </c>
      <c r="I2815" s="36">
        <v>2750</v>
      </c>
      <c r="J2815" s="37">
        <f t="shared" si="22"/>
        <v>1100</v>
      </c>
      <c r="K2815" s="37">
        <f t="shared" si="23"/>
        <v>440</v>
      </c>
      <c r="L2815" s="38">
        <v>0.4</v>
      </c>
      <c r="N2815" s="44"/>
      <c r="O2815" s="42"/>
      <c r="P2815" s="39"/>
      <c r="Q2815" s="41"/>
    </row>
    <row r="2816" spans="1:17" ht="15.75" customHeight="1">
      <c r="A2816" s="33" t="s">
        <v>14</v>
      </c>
      <c r="B2816" s="33">
        <v>1185732</v>
      </c>
      <c r="C2816" s="34">
        <v>44239</v>
      </c>
      <c r="D2816" s="33" t="s">
        <v>33</v>
      </c>
      <c r="E2816" s="33" t="s">
        <v>102</v>
      </c>
      <c r="F2816" s="33" t="s">
        <v>103</v>
      </c>
      <c r="G2816" s="33" t="s">
        <v>17</v>
      </c>
      <c r="H2816" s="35">
        <v>0.4</v>
      </c>
      <c r="I2816" s="36">
        <v>5250</v>
      </c>
      <c r="J2816" s="37">
        <f t="shared" si="22"/>
        <v>2100</v>
      </c>
      <c r="K2816" s="37">
        <f t="shared" si="23"/>
        <v>735</v>
      </c>
      <c r="L2816" s="38">
        <v>0.35</v>
      </c>
      <c r="N2816" s="44"/>
      <c r="O2816" s="42"/>
      <c r="P2816" s="39"/>
      <c r="Q2816" s="41"/>
    </row>
    <row r="2817" spans="1:17" ht="15.75" customHeight="1">
      <c r="A2817" s="33" t="s">
        <v>14</v>
      </c>
      <c r="B2817" s="33">
        <v>1185732</v>
      </c>
      <c r="C2817" s="34">
        <v>44239</v>
      </c>
      <c r="D2817" s="33" t="s">
        <v>33</v>
      </c>
      <c r="E2817" s="33" t="s">
        <v>102</v>
      </c>
      <c r="F2817" s="33" t="s">
        <v>103</v>
      </c>
      <c r="G2817" s="33" t="s">
        <v>18</v>
      </c>
      <c r="H2817" s="35">
        <v>0.4</v>
      </c>
      <c r="I2817" s="36">
        <v>1750</v>
      </c>
      <c r="J2817" s="37">
        <f t="shared" si="22"/>
        <v>700</v>
      </c>
      <c r="K2817" s="37">
        <f t="shared" si="23"/>
        <v>210</v>
      </c>
      <c r="L2817" s="38">
        <v>0.3</v>
      </c>
      <c r="N2817" s="44"/>
      <c r="O2817" s="42"/>
      <c r="P2817" s="39"/>
      <c r="Q2817" s="41"/>
    </row>
    <row r="2818" spans="1:17" ht="15.75" customHeight="1">
      <c r="A2818" s="33" t="s">
        <v>14</v>
      </c>
      <c r="B2818" s="33">
        <v>1185732</v>
      </c>
      <c r="C2818" s="34">
        <v>44239</v>
      </c>
      <c r="D2818" s="33" t="s">
        <v>33</v>
      </c>
      <c r="E2818" s="33" t="s">
        <v>102</v>
      </c>
      <c r="F2818" s="33" t="s">
        <v>103</v>
      </c>
      <c r="G2818" s="33" t="s">
        <v>19</v>
      </c>
      <c r="H2818" s="35">
        <v>0.30000000000000004</v>
      </c>
      <c r="I2818" s="36">
        <v>2250</v>
      </c>
      <c r="J2818" s="37">
        <f t="shared" si="22"/>
        <v>675.00000000000011</v>
      </c>
      <c r="K2818" s="37">
        <f t="shared" si="23"/>
        <v>202.50000000000003</v>
      </c>
      <c r="L2818" s="38">
        <v>0.3</v>
      </c>
      <c r="N2818" s="44"/>
      <c r="O2818" s="42"/>
      <c r="P2818" s="39"/>
      <c r="Q2818" s="41"/>
    </row>
    <row r="2819" spans="1:17" ht="15.75" customHeight="1">
      <c r="A2819" s="33" t="s">
        <v>14</v>
      </c>
      <c r="B2819" s="33">
        <v>1185732</v>
      </c>
      <c r="C2819" s="34">
        <v>44239</v>
      </c>
      <c r="D2819" s="33" t="s">
        <v>33</v>
      </c>
      <c r="E2819" s="33" t="s">
        <v>102</v>
      </c>
      <c r="F2819" s="33" t="s">
        <v>103</v>
      </c>
      <c r="G2819" s="33" t="s">
        <v>20</v>
      </c>
      <c r="H2819" s="35">
        <v>0.35000000000000003</v>
      </c>
      <c r="I2819" s="36">
        <v>1000</v>
      </c>
      <c r="J2819" s="37">
        <f t="shared" si="22"/>
        <v>350.00000000000006</v>
      </c>
      <c r="K2819" s="37">
        <f t="shared" si="23"/>
        <v>105.00000000000001</v>
      </c>
      <c r="L2819" s="38">
        <v>0.3</v>
      </c>
      <c r="N2819" s="44"/>
      <c r="O2819" s="42"/>
      <c r="P2819" s="39"/>
      <c r="Q2819" s="41"/>
    </row>
    <row r="2820" spans="1:17" ht="15.75" customHeight="1">
      <c r="A2820" s="33" t="s">
        <v>14</v>
      </c>
      <c r="B2820" s="33">
        <v>1185732</v>
      </c>
      <c r="C2820" s="34">
        <v>44239</v>
      </c>
      <c r="D2820" s="33" t="s">
        <v>33</v>
      </c>
      <c r="E2820" s="33" t="s">
        <v>102</v>
      </c>
      <c r="F2820" s="33" t="s">
        <v>103</v>
      </c>
      <c r="G2820" s="33" t="s">
        <v>21</v>
      </c>
      <c r="H2820" s="35">
        <v>0.49999999999999994</v>
      </c>
      <c r="I2820" s="36">
        <v>1750</v>
      </c>
      <c r="J2820" s="37">
        <f t="shared" si="22"/>
        <v>874.99999999999989</v>
      </c>
      <c r="K2820" s="37">
        <f t="shared" si="23"/>
        <v>306.24999999999994</v>
      </c>
      <c r="L2820" s="38">
        <v>0.35</v>
      </c>
      <c r="N2820" s="44"/>
      <c r="O2820" s="42"/>
      <c r="P2820" s="39"/>
      <c r="Q2820" s="41"/>
    </row>
    <row r="2821" spans="1:17" ht="15.75" customHeight="1">
      <c r="A2821" s="33" t="s">
        <v>14</v>
      </c>
      <c r="B2821" s="33">
        <v>1185732</v>
      </c>
      <c r="C2821" s="34">
        <v>44239</v>
      </c>
      <c r="D2821" s="33" t="s">
        <v>33</v>
      </c>
      <c r="E2821" s="33" t="s">
        <v>102</v>
      </c>
      <c r="F2821" s="33" t="s">
        <v>103</v>
      </c>
      <c r="G2821" s="33" t="s">
        <v>22</v>
      </c>
      <c r="H2821" s="35">
        <v>0.35</v>
      </c>
      <c r="I2821" s="36">
        <v>2750</v>
      </c>
      <c r="J2821" s="37">
        <f t="shared" si="22"/>
        <v>962.49999999999989</v>
      </c>
      <c r="K2821" s="37">
        <f t="shared" si="23"/>
        <v>385</v>
      </c>
      <c r="L2821" s="38">
        <v>0.4</v>
      </c>
      <c r="N2821" s="44"/>
      <c r="O2821" s="42"/>
      <c r="P2821" s="39"/>
      <c r="Q2821" s="41"/>
    </row>
    <row r="2822" spans="1:17" ht="15.75" customHeight="1">
      <c r="A2822" s="33" t="s">
        <v>14</v>
      </c>
      <c r="B2822" s="33">
        <v>1185732</v>
      </c>
      <c r="C2822" s="34">
        <v>44266</v>
      </c>
      <c r="D2822" s="33" t="s">
        <v>33</v>
      </c>
      <c r="E2822" s="33" t="s">
        <v>102</v>
      </c>
      <c r="F2822" s="33" t="s">
        <v>103</v>
      </c>
      <c r="G2822" s="33" t="s">
        <v>17</v>
      </c>
      <c r="H2822" s="35">
        <v>0.4</v>
      </c>
      <c r="I2822" s="36">
        <v>4950</v>
      </c>
      <c r="J2822" s="37">
        <f t="shared" si="22"/>
        <v>1980</v>
      </c>
      <c r="K2822" s="37">
        <f t="shared" si="23"/>
        <v>693</v>
      </c>
      <c r="L2822" s="38">
        <v>0.35</v>
      </c>
      <c r="N2822" s="44"/>
      <c r="O2822" s="42"/>
      <c r="P2822" s="39"/>
      <c r="Q2822" s="41"/>
    </row>
    <row r="2823" spans="1:17" ht="15.75" customHeight="1">
      <c r="A2823" s="33" t="s">
        <v>14</v>
      </c>
      <c r="B2823" s="33">
        <v>1185732</v>
      </c>
      <c r="C2823" s="34">
        <v>44266</v>
      </c>
      <c r="D2823" s="33" t="s">
        <v>33</v>
      </c>
      <c r="E2823" s="33" t="s">
        <v>102</v>
      </c>
      <c r="F2823" s="33" t="s">
        <v>103</v>
      </c>
      <c r="G2823" s="33" t="s">
        <v>18</v>
      </c>
      <c r="H2823" s="35">
        <v>0.4</v>
      </c>
      <c r="I2823" s="36">
        <v>2000</v>
      </c>
      <c r="J2823" s="37">
        <f t="shared" si="22"/>
        <v>800</v>
      </c>
      <c r="K2823" s="37">
        <f t="shared" si="23"/>
        <v>240</v>
      </c>
      <c r="L2823" s="38">
        <v>0.3</v>
      </c>
      <c r="N2823" s="44"/>
      <c r="O2823" s="42"/>
      <c r="P2823" s="39"/>
      <c r="Q2823" s="41"/>
    </row>
    <row r="2824" spans="1:17" ht="15.75" customHeight="1">
      <c r="A2824" s="33" t="s">
        <v>14</v>
      </c>
      <c r="B2824" s="33">
        <v>1185732</v>
      </c>
      <c r="C2824" s="34">
        <v>44266</v>
      </c>
      <c r="D2824" s="33" t="s">
        <v>33</v>
      </c>
      <c r="E2824" s="33" t="s">
        <v>102</v>
      </c>
      <c r="F2824" s="33" t="s">
        <v>103</v>
      </c>
      <c r="G2824" s="33" t="s">
        <v>19</v>
      </c>
      <c r="H2824" s="35">
        <v>0.30000000000000004</v>
      </c>
      <c r="I2824" s="36">
        <v>2250</v>
      </c>
      <c r="J2824" s="37">
        <f t="shared" si="22"/>
        <v>675.00000000000011</v>
      </c>
      <c r="K2824" s="37">
        <f t="shared" si="23"/>
        <v>202.50000000000003</v>
      </c>
      <c r="L2824" s="38">
        <v>0.3</v>
      </c>
      <c r="N2824" s="44"/>
      <c r="O2824" s="42"/>
      <c r="P2824" s="39"/>
      <c r="Q2824" s="41"/>
    </row>
    <row r="2825" spans="1:17" ht="15.75" customHeight="1">
      <c r="A2825" s="33" t="s">
        <v>14</v>
      </c>
      <c r="B2825" s="33">
        <v>1185732</v>
      </c>
      <c r="C2825" s="34">
        <v>44266</v>
      </c>
      <c r="D2825" s="33" t="s">
        <v>33</v>
      </c>
      <c r="E2825" s="33" t="s">
        <v>102</v>
      </c>
      <c r="F2825" s="33" t="s">
        <v>103</v>
      </c>
      <c r="G2825" s="33" t="s">
        <v>20</v>
      </c>
      <c r="H2825" s="35">
        <v>0.35</v>
      </c>
      <c r="I2825" s="36">
        <v>750</v>
      </c>
      <c r="J2825" s="37">
        <f t="shared" si="22"/>
        <v>262.5</v>
      </c>
      <c r="K2825" s="37">
        <f t="shared" si="23"/>
        <v>78.75</v>
      </c>
      <c r="L2825" s="38">
        <v>0.3</v>
      </c>
      <c r="N2825" s="44"/>
      <c r="O2825" s="42"/>
      <c r="P2825" s="39"/>
      <c r="Q2825" s="41"/>
    </row>
    <row r="2826" spans="1:17" ht="15.75" customHeight="1">
      <c r="A2826" s="33" t="s">
        <v>14</v>
      </c>
      <c r="B2826" s="33">
        <v>1185732</v>
      </c>
      <c r="C2826" s="34">
        <v>44266</v>
      </c>
      <c r="D2826" s="33" t="s">
        <v>33</v>
      </c>
      <c r="E2826" s="33" t="s">
        <v>102</v>
      </c>
      <c r="F2826" s="33" t="s">
        <v>103</v>
      </c>
      <c r="G2826" s="33" t="s">
        <v>21</v>
      </c>
      <c r="H2826" s="35">
        <v>0.5</v>
      </c>
      <c r="I2826" s="36">
        <v>1250</v>
      </c>
      <c r="J2826" s="37">
        <f t="shared" si="22"/>
        <v>625</v>
      </c>
      <c r="K2826" s="37">
        <f t="shared" si="23"/>
        <v>218.75</v>
      </c>
      <c r="L2826" s="38">
        <v>0.35</v>
      </c>
      <c r="N2826" s="44"/>
      <c r="O2826" s="42"/>
      <c r="P2826" s="39"/>
      <c r="Q2826" s="41"/>
    </row>
    <row r="2827" spans="1:17" ht="15.75" customHeight="1">
      <c r="A2827" s="33" t="s">
        <v>14</v>
      </c>
      <c r="B2827" s="33">
        <v>1185732</v>
      </c>
      <c r="C2827" s="34">
        <v>44266</v>
      </c>
      <c r="D2827" s="33" t="s">
        <v>33</v>
      </c>
      <c r="E2827" s="33" t="s">
        <v>102</v>
      </c>
      <c r="F2827" s="33" t="s">
        <v>103</v>
      </c>
      <c r="G2827" s="33" t="s">
        <v>22</v>
      </c>
      <c r="H2827" s="35">
        <v>0.4</v>
      </c>
      <c r="I2827" s="36">
        <v>2250</v>
      </c>
      <c r="J2827" s="37">
        <f t="shared" si="22"/>
        <v>900</v>
      </c>
      <c r="K2827" s="37">
        <f t="shared" si="23"/>
        <v>360</v>
      </c>
      <c r="L2827" s="38">
        <v>0.4</v>
      </c>
      <c r="N2827" s="44"/>
      <c r="O2827" s="42"/>
      <c r="P2827" s="39"/>
      <c r="Q2827" s="41"/>
    </row>
    <row r="2828" spans="1:17" ht="15.75" customHeight="1">
      <c r="A2828" s="33" t="s">
        <v>14</v>
      </c>
      <c r="B2828" s="33">
        <v>1185732</v>
      </c>
      <c r="C2828" s="34">
        <v>44298</v>
      </c>
      <c r="D2828" s="33" t="s">
        <v>33</v>
      </c>
      <c r="E2828" s="33" t="s">
        <v>102</v>
      </c>
      <c r="F2828" s="33" t="s">
        <v>103</v>
      </c>
      <c r="G2828" s="33" t="s">
        <v>17</v>
      </c>
      <c r="H2828" s="35">
        <v>0.4</v>
      </c>
      <c r="I2828" s="36">
        <v>4500</v>
      </c>
      <c r="J2828" s="37">
        <f t="shared" si="22"/>
        <v>1800</v>
      </c>
      <c r="K2828" s="37">
        <f t="shared" si="23"/>
        <v>630</v>
      </c>
      <c r="L2828" s="38">
        <v>0.35</v>
      </c>
      <c r="N2828" s="44"/>
      <c r="O2828" s="42"/>
      <c r="P2828" s="39"/>
      <c r="Q2828" s="41"/>
    </row>
    <row r="2829" spans="1:17" ht="15.75" customHeight="1">
      <c r="A2829" s="33" t="s">
        <v>14</v>
      </c>
      <c r="B2829" s="33">
        <v>1185732</v>
      </c>
      <c r="C2829" s="34">
        <v>44298</v>
      </c>
      <c r="D2829" s="33" t="s">
        <v>33</v>
      </c>
      <c r="E2829" s="33" t="s">
        <v>102</v>
      </c>
      <c r="F2829" s="33" t="s">
        <v>103</v>
      </c>
      <c r="G2829" s="33" t="s">
        <v>18</v>
      </c>
      <c r="H2829" s="35">
        <v>0.4</v>
      </c>
      <c r="I2829" s="36">
        <v>1500</v>
      </c>
      <c r="J2829" s="37">
        <f t="shared" si="22"/>
        <v>600</v>
      </c>
      <c r="K2829" s="37">
        <f t="shared" si="23"/>
        <v>180</v>
      </c>
      <c r="L2829" s="38">
        <v>0.3</v>
      </c>
      <c r="N2829" s="44"/>
      <c r="O2829" s="42"/>
      <c r="P2829" s="39"/>
      <c r="Q2829" s="41"/>
    </row>
    <row r="2830" spans="1:17" ht="15.75" customHeight="1">
      <c r="A2830" s="33" t="s">
        <v>14</v>
      </c>
      <c r="B2830" s="33">
        <v>1185732</v>
      </c>
      <c r="C2830" s="34">
        <v>44298</v>
      </c>
      <c r="D2830" s="33" t="s">
        <v>33</v>
      </c>
      <c r="E2830" s="33" t="s">
        <v>102</v>
      </c>
      <c r="F2830" s="33" t="s">
        <v>103</v>
      </c>
      <c r="G2830" s="33" t="s">
        <v>19</v>
      </c>
      <c r="H2830" s="35">
        <v>0.30000000000000004</v>
      </c>
      <c r="I2830" s="36">
        <v>1500</v>
      </c>
      <c r="J2830" s="37">
        <f t="shared" si="22"/>
        <v>450.00000000000006</v>
      </c>
      <c r="K2830" s="37">
        <f t="shared" si="23"/>
        <v>135</v>
      </c>
      <c r="L2830" s="38">
        <v>0.3</v>
      </c>
      <c r="N2830" s="44"/>
      <c r="O2830" s="42"/>
      <c r="P2830" s="39"/>
      <c r="Q2830" s="41"/>
    </row>
    <row r="2831" spans="1:17" ht="15.75" customHeight="1">
      <c r="A2831" s="33" t="s">
        <v>14</v>
      </c>
      <c r="B2831" s="33">
        <v>1185732</v>
      </c>
      <c r="C2831" s="34">
        <v>44298</v>
      </c>
      <c r="D2831" s="33" t="s">
        <v>33</v>
      </c>
      <c r="E2831" s="33" t="s">
        <v>102</v>
      </c>
      <c r="F2831" s="33" t="s">
        <v>103</v>
      </c>
      <c r="G2831" s="33" t="s">
        <v>20</v>
      </c>
      <c r="H2831" s="35">
        <v>0.35</v>
      </c>
      <c r="I2831" s="36">
        <v>750</v>
      </c>
      <c r="J2831" s="37">
        <f t="shared" si="22"/>
        <v>262.5</v>
      </c>
      <c r="K2831" s="37">
        <f t="shared" si="23"/>
        <v>78.75</v>
      </c>
      <c r="L2831" s="38">
        <v>0.3</v>
      </c>
      <c r="N2831" s="44"/>
      <c r="O2831" s="42"/>
      <c r="P2831" s="39"/>
      <c r="Q2831" s="41"/>
    </row>
    <row r="2832" spans="1:17" ht="15.75" customHeight="1">
      <c r="A2832" s="33" t="s">
        <v>14</v>
      </c>
      <c r="B2832" s="33">
        <v>1185732</v>
      </c>
      <c r="C2832" s="34">
        <v>44298</v>
      </c>
      <c r="D2832" s="33" t="s">
        <v>33</v>
      </c>
      <c r="E2832" s="33" t="s">
        <v>102</v>
      </c>
      <c r="F2832" s="33" t="s">
        <v>103</v>
      </c>
      <c r="G2832" s="33" t="s">
        <v>21</v>
      </c>
      <c r="H2832" s="35">
        <v>0.6</v>
      </c>
      <c r="I2832" s="36">
        <v>1000</v>
      </c>
      <c r="J2832" s="37">
        <f t="shared" si="22"/>
        <v>600</v>
      </c>
      <c r="K2832" s="37">
        <f t="shared" si="23"/>
        <v>210</v>
      </c>
      <c r="L2832" s="38">
        <v>0.35</v>
      </c>
      <c r="N2832" s="44"/>
      <c r="O2832" s="42"/>
      <c r="P2832" s="39"/>
      <c r="Q2832" s="41"/>
    </row>
    <row r="2833" spans="1:17" ht="15.75" customHeight="1">
      <c r="A2833" s="33" t="s">
        <v>14</v>
      </c>
      <c r="B2833" s="33">
        <v>1185732</v>
      </c>
      <c r="C2833" s="34">
        <v>44298</v>
      </c>
      <c r="D2833" s="33" t="s">
        <v>33</v>
      </c>
      <c r="E2833" s="33" t="s">
        <v>102</v>
      </c>
      <c r="F2833" s="33" t="s">
        <v>103</v>
      </c>
      <c r="G2833" s="33" t="s">
        <v>22</v>
      </c>
      <c r="H2833" s="35">
        <v>0.5</v>
      </c>
      <c r="I2833" s="36">
        <v>2250</v>
      </c>
      <c r="J2833" s="37">
        <f t="shared" si="22"/>
        <v>1125</v>
      </c>
      <c r="K2833" s="37">
        <f t="shared" si="23"/>
        <v>450</v>
      </c>
      <c r="L2833" s="38">
        <v>0.4</v>
      </c>
      <c r="N2833" s="44"/>
      <c r="O2833" s="42"/>
      <c r="P2833" s="39"/>
      <c r="Q2833" s="41"/>
    </row>
    <row r="2834" spans="1:17" ht="15.75" customHeight="1">
      <c r="A2834" s="33" t="s">
        <v>14</v>
      </c>
      <c r="B2834" s="33">
        <v>1185732</v>
      </c>
      <c r="C2834" s="34">
        <v>44329</v>
      </c>
      <c r="D2834" s="33" t="s">
        <v>33</v>
      </c>
      <c r="E2834" s="33" t="s">
        <v>102</v>
      </c>
      <c r="F2834" s="33" t="s">
        <v>103</v>
      </c>
      <c r="G2834" s="33" t="s">
        <v>17</v>
      </c>
      <c r="H2834" s="35">
        <v>0.6</v>
      </c>
      <c r="I2834" s="36">
        <v>4950</v>
      </c>
      <c r="J2834" s="37">
        <f t="shared" si="22"/>
        <v>2970</v>
      </c>
      <c r="K2834" s="37">
        <f t="shared" si="23"/>
        <v>1039.5</v>
      </c>
      <c r="L2834" s="38">
        <v>0.35</v>
      </c>
      <c r="N2834" s="44"/>
      <c r="O2834" s="42"/>
      <c r="P2834" s="39"/>
      <c r="Q2834" s="41"/>
    </row>
    <row r="2835" spans="1:17" ht="15.75" customHeight="1">
      <c r="A2835" s="33" t="s">
        <v>14</v>
      </c>
      <c r="B2835" s="33">
        <v>1185732</v>
      </c>
      <c r="C2835" s="34">
        <v>44329</v>
      </c>
      <c r="D2835" s="33" t="s">
        <v>33</v>
      </c>
      <c r="E2835" s="33" t="s">
        <v>102</v>
      </c>
      <c r="F2835" s="33" t="s">
        <v>103</v>
      </c>
      <c r="G2835" s="33" t="s">
        <v>18</v>
      </c>
      <c r="H2835" s="35">
        <v>0.5</v>
      </c>
      <c r="I2835" s="36">
        <v>2000</v>
      </c>
      <c r="J2835" s="37">
        <f t="shared" si="22"/>
        <v>1000</v>
      </c>
      <c r="K2835" s="37">
        <f t="shared" si="23"/>
        <v>300</v>
      </c>
      <c r="L2835" s="38">
        <v>0.3</v>
      </c>
      <c r="N2835" s="44"/>
      <c r="O2835" s="42"/>
      <c r="P2835" s="39"/>
      <c r="Q2835" s="41"/>
    </row>
    <row r="2836" spans="1:17" ht="15.75" customHeight="1">
      <c r="A2836" s="33" t="s">
        <v>14</v>
      </c>
      <c r="B2836" s="33">
        <v>1185732</v>
      </c>
      <c r="C2836" s="34">
        <v>44329</v>
      </c>
      <c r="D2836" s="33" t="s">
        <v>33</v>
      </c>
      <c r="E2836" s="33" t="s">
        <v>102</v>
      </c>
      <c r="F2836" s="33" t="s">
        <v>103</v>
      </c>
      <c r="G2836" s="33" t="s">
        <v>19</v>
      </c>
      <c r="H2836" s="35">
        <v>0.45</v>
      </c>
      <c r="I2836" s="36">
        <v>1750</v>
      </c>
      <c r="J2836" s="37">
        <f t="shared" si="22"/>
        <v>787.5</v>
      </c>
      <c r="K2836" s="37">
        <f t="shared" si="23"/>
        <v>236.25</v>
      </c>
      <c r="L2836" s="38">
        <v>0.3</v>
      </c>
      <c r="N2836" s="44"/>
      <c r="O2836" s="42"/>
      <c r="P2836" s="39"/>
      <c r="Q2836" s="41"/>
    </row>
    <row r="2837" spans="1:17" ht="15.75" customHeight="1">
      <c r="A2837" s="33" t="s">
        <v>14</v>
      </c>
      <c r="B2837" s="33">
        <v>1185732</v>
      </c>
      <c r="C2837" s="34">
        <v>44329</v>
      </c>
      <c r="D2837" s="33" t="s">
        <v>33</v>
      </c>
      <c r="E2837" s="33" t="s">
        <v>102</v>
      </c>
      <c r="F2837" s="33" t="s">
        <v>103</v>
      </c>
      <c r="G2837" s="33" t="s">
        <v>20</v>
      </c>
      <c r="H2837" s="35">
        <v>0.45</v>
      </c>
      <c r="I2837" s="36">
        <v>1000</v>
      </c>
      <c r="J2837" s="37">
        <f t="shared" si="22"/>
        <v>450</v>
      </c>
      <c r="K2837" s="37">
        <f t="shared" si="23"/>
        <v>135</v>
      </c>
      <c r="L2837" s="38">
        <v>0.3</v>
      </c>
      <c r="N2837" s="44"/>
      <c r="O2837" s="42"/>
      <c r="P2837" s="39"/>
      <c r="Q2837" s="41"/>
    </row>
    <row r="2838" spans="1:17" ht="15.75" customHeight="1">
      <c r="A2838" s="33" t="s">
        <v>14</v>
      </c>
      <c r="B2838" s="33">
        <v>1185732</v>
      </c>
      <c r="C2838" s="34">
        <v>44329</v>
      </c>
      <c r="D2838" s="33" t="s">
        <v>33</v>
      </c>
      <c r="E2838" s="33" t="s">
        <v>102</v>
      </c>
      <c r="F2838" s="33" t="s">
        <v>103</v>
      </c>
      <c r="G2838" s="33" t="s">
        <v>21</v>
      </c>
      <c r="H2838" s="35">
        <v>0.54999999999999993</v>
      </c>
      <c r="I2838" s="36">
        <v>1250</v>
      </c>
      <c r="J2838" s="37">
        <f t="shared" si="22"/>
        <v>687.49999999999989</v>
      </c>
      <c r="K2838" s="37">
        <f t="shared" si="23"/>
        <v>240.62499999999994</v>
      </c>
      <c r="L2838" s="38">
        <v>0.35</v>
      </c>
      <c r="N2838" s="44"/>
      <c r="O2838" s="42"/>
      <c r="P2838" s="39"/>
      <c r="Q2838" s="41"/>
    </row>
    <row r="2839" spans="1:17" ht="15.75" customHeight="1">
      <c r="A2839" s="33" t="s">
        <v>14</v>
      </c>
      <c r="B2839" s="33">
        <v>1185732</v>
      </c>
      <c r="C2839" s="34">
        <v>44329</v>
      </c>
      <c r="D2839" s="33" t="s">
        <v>33</v>
      </c>
      <c r="E2839" s="33" t="s">
        <v>102</v>
      </c>
      <c r="F2839" s="33" t="s">
        <v>103</v>
      </c>
      <c r="G2839" s="33" t="s">
        <v>22</v>
      </c>
      <c r="H2839" s="35">
        <v>0.6</v>
      </c>
      <c r="I2839" s="36">
        <v>2500</v>
      </c>
      <c r="J2839" s="37">
        <f t="shared" si="22"/>
        <v>1500</v>
      </c>
      <c r="K2839" s="37">
        <f t="shared" si="23"/>
        <v>600</v>
      </c>
      <c r="L2839" s="38">
        <v>0.4</v>
      </c>
      <c r="N2839" s="44"/>
      <c r="O2839" s="42"/>
      <c r="P2839" s="39"/>
      <c r="Q2839" s="41"/>
    </row>
    <row r="2840" spans="1:17" ht="15.75" customHeight="1">
      <c r="A2840" s="33" t="s">
        <v>14</v>
      </c>
      <c r="B2840" s="33">
        <v>1185732</v>
      </c>
      <c r="C2840" s="34">
        <v>44359</v>
      </c>
      <c r="D2840" s="33" t="s">
        <v>33</v>
      </c>
      <c r="E2840" s="33" t="s">
        <v>102</v>
      </c>
      <c r="F2840" s="33" t="s">
        <v>103</v>
      </c>
      <c r="G2840" s="33" t="s">
        <v>17</v>
      </c>
      <c r="H2840" s="35">
        <v>0.45</v>
      </c>
      <c r="I2840" s="36">
        <v>5000</v>
      </c>
      <c r="J2840" s="37">
        <f t="shared" si="22"/>
        <v>2250</v>
      </c>
      <c r="K2840" s="37">
        <f t="shared" si="23"/>
        <v>787.5</v>
      </c>
      <c r="L2840" s="38">
        <v>0.35</v>
      </c>
      <c r="N2840" s="44"/>
      <c r="O2840" s="42"/>
      <c r="P2840" s="39"/>
      <c r="Q2840" s="41"/>
    </row>
    <row r="2841" spans="1:17" ht="15.75" customHeight="1">
      <c r="A2841" s="33" t="s">
        <v>14</v>
      </c>
      <c r="B2841" s="33">
        <v>1185732</v>
      </c>
      <c r="C2841" s="34">
        <v>44359</v>
      </c>
      <c r="D2841" s="33" t="s">
        <v>33</v>
      </c>
      <c r="E2841" s="33" t="s">
        <v>102</v>
      </c>
      <c r="F2841" s="33" t="s">
        <v>103</v>
      </c>
      <c r="G2841" s="33" t="s">
        <v>18</v>
      </c>
      <c r="H2841" s="35">
        <v>0.40000000000000008</v>
      </c>
      <c r="I2841" s="36">
        <v>2500</v>
      </c>
      <c r="J2841" s="37">
        <f t="shared" si="22"/>
        <v>1000.0000000000002</v>
      </c>
      <c r="K2841" s="37">
        <f t="shared" si="23"/>
        <v>300.00000000000006</v>
      </c>
      <c r="L2841" s="38">
        <v>0.3</v>
      </c>
      <c r="N2841" s="44"/>
      <c r="O2841" s="42"/>
      <c r="P2841" s="39"/>
      <c r="Q2841" s="41"/>
    </row>
    <row r="2842" spans="1:17" ht="15.75" customHeight="1">
      <c r="A2842" s="33" t="s">
        <v>14</v>
      </c>
      <c r="B2842" s="33">
        <v>1185732</v>
      </c>
      <c r="C2842" s="34">
        <v>44359</v>
      </c>
      <c r="D2842" s="33" t="s">
        <v>33</v>
      </c>
      <c r="E2842" s="33" t="s">
        <v>102</v>
      </c>
      <c r="F2842" s="33" t="s">
        <v>103</v>
      </c>
      <c r="G2842" s="33" t="s">
        <v>19</v>
      </c>
      <c r="H2842" s="35">
        <v>0.35000000000000003</v>
      </c>
      <c r="I2842" s="36">
        <v>2000</v>
      </c>
      <c r="J2842" s="37">
        <f t="shared" si="22"/>
        <v>700.00000000000011</v>
      </c>
      <c r="K2842" s="37">
        <f t="shared" si="23"/>
        <v>210.00000000000003</v>
      </c>
      <c r="L2842" s="38">
        <v>0.3</v>
      </c>
      <c r="N2842" s="44"/>
      <c r="O2842" s="42"/>
      <c r="P2842" s="39"/>
      <c r="Q2842" s="41"/>
    </row>
    <row r="2843" spans="1:17" ht="15.75" customHeight="1">
      <c r="A2843" s="33" t="s">
        <v>14</v>
      </c>
      <c r="B2843" s="33">
        <v>1185732</v>
      </c>
      <c r="C2843" s="34">
        <v>44359</v>
      </c>
      <c r="D2843" s="33" t="s">
        <v>33</v>
      </c>
      <c r="E2843" s="33" t="s">
        <v>102</v>
      </c>
      <c r="F2843" s="33" t="s">
        <v>103</v>
      </c>
      <c r="G2843" s="33" t="s">
        <v>20</v>
      </c>
      <c r="H2843" s="35">
        <v>0.35000000000000003</v>
      </c>
      <c r="I2843" s="36">
        <v>1750</v>
      </c>
      <c r="J2843" s="37">
        <f t="shared" si="22"/>
        <v>612.50000000000011</v>
      </c>
      <c r="K2843" s="37">
        <f t="shared" si="23"/>
        <v>183.75000000000003</v>
      </c>
      <c r="L2843" s="38">
        <v>0.3</v>
      </c>
      <c r="N2843" s="44"/>
      <c r="O2843" s="42"/>
      <c r="P2843" s="39"/>
      <c r="Q2843" s="41"/>
    </row>
    <row r="2844" spans="1:17" ht="15.75" customHeight="1">
      <c r="A2844" s="33" t="s">
        <v>14</v>
      </c>
      <c r="B2844" s="33">
        <v>1185732</v>
      </c>
      <c r="C2844" s="34">
        <v>44359</v>
      </c>
      <c r="D2844" s="33" t="s">
        <v>33</v>
      </c>
      <c r="E2844" s="33" t="s">
        <v>102</v>
      </c>
      <c r="F2844" s="33" t="s">
        <v>103</v>
      </c>
      <c r="G2844" s="33" t="s">
        <v>21</v>
      </c>
      <c r="H2844" s="35">
        <v>0.45</v>
      </c>
      <c r="I2844" s="36">
        <v>1750</v>
      </c>
      <c r="J2844" s="37">
        <f t="shared" si="22"/>
        <v>787.5</v>
      </c>
      <c r="K2844" s="37">
        <f t="shared" si="23"/>
        <v>275.625</v>
      </c>
      <c r="L2844" s="38">
        <v>0.35</v>
      </c>
      <c r="N2844" s="44"/>
      <c r="O2844" s="42"/>
      <c r="P2844" s="39"/>
      <c r="Q2844" s="41"/>
    </row>
    <row r="2845" spans="1:17" ht="15.75" customHeight="1">
      <c r="A2845" s="33" t="s">
        <v>14</v>
      </c>
      <c r="B2845" s="33">
        <v>1185732</v>
      </c>
      <c r="C2845" s="34">
        <v>44359</v>
      </c>
      <c r="D2845" s="33" t="s">
        <v>33</v>
      </c>
      <c r="E2845" s="33" t="s">
        <v>102</v>
      </c>
      <c r="F2845" s="33" t="s">
        <v>103</v>
      </c>
      <c r="G2845" s="33" t="s">
        <v>22</v>
      </c>
      <c r="H2845" s="35">
        <v>0.55000000000000004</v>
      </c>
      <c r="I2845" s="36">
        <v>3250</v>
      </c>
      <c r="J2845" s="37">
        <f t="shared" si="22"/>
        <v>1787.5000000000002</v>
      </c>
      <c r="K2845" s="37">
        <f t="shared" si="23"/>
        <v>715.00000000000011</v>
      </c>
      <c r="L2845" s="38">
        <v>0.4</v>
      </c>
      <c r="N2845" s="44"/>
      <c r="O2845" s="42"/>
      <c r="P2845" s="39"/>
      <c r="Q2845" s="41"/>
    </row>
    <row r="2846" spans="1:17" ht="15.75" customHeight="1">
      <c r="A2846" s="33" t="s">
        <v>14</v>
      </c>
      <c r="B2846" s="33">
        <v>1185732</v>
      </c>
      <c r="C2846" s="34">
        <v>44388</v>
      </c>
      <c r="D2846" s="33" t="s">
        <v>33</v>
      </c>
      <c r="E2846" s="33" t="s">
        <v>102</v>
      </c>
      <c r="F2846" s="33" t="s">
        <v>103</v>
      </c>
      <c r="G2846" s="33" t="s">
        <v>17</v>
      </c>
      <c r="H2846" s="35">
        <v>0.5</v>
      </c>
      <c r="I2846" s="36">
        <v>5500</v>
      </c>
      <c r="J2846" s="37">
        <f t="shared" si="22"/>
        <v>2750</v>
      </c>
      <c r="K2846" s="37">
        <f t="shared" si="23"/>
        <v>962.49999999999989</v>
      </c>
      <c r="L2846" s="38">
        <v>0.35</v>
      </c>
      <c r="N2846" s="44"/>
      <c r="O2846" s="42"/>
      <c r="P2846" s="39"/>
      <c r="Q2846" s="41"/>
    </row>
    <row r="2847" spans="1:17" ht="15.75" customHeight="1">
      <c r="A2847" s="33" t="s">
        <v>14</v>
      </c>
      <c r="B2847" s="33">
        <v>1185732</v>
      </c>
      <c r="C2847" s="34">
        <v>44388</v>
      </c>
      <c r="D2847" s="33" t="s">
        <v>33</v>
      </c>
      <c r="E2847" s="33" t="s">
        <v>102</v>
      </c>
      <c r="F2847" s="33" t="s">
        <v>103</v>
      </c>
      <c r="G2847" s="33" t="s">
        <v>18</v>
      </c>
      <c r="H2847" s="35">
        <v>0.45000000000000007</v>
      </c>
      <c r="I2847" s="36">
        <v>3000</v>
      </c>
      <c r="J2847" s="37">
        <f t="shared" si="22"/>
        <v>1350.0000000000002</v>
      </c>
      <c r="K2847" s="37">
        <f t="shared" si="23"/>
        <v>405.00000000000006</v>
      </c>
      <c r="L2847" s="38">
        <v>0.3</v>
      </c>
      <c r="N2847" s="44"/>
      <c r="O2847" s="42"/>
      <c r="P2847" s="39"/>
      <c r="Q2847" s="41"/>
    </row>
    <row r="2848" spans="1:17" ht="15.75" customHeight="1">
      <c r="A2848" s="33" t="s">
        <v>14</v>
      </c>
      <c r="B2848" s="33">
        <v>1185732</v>
      </c>
      <c r="C2848" s="34">
        <v>44388</v>
      </c>
      <c r="D2848" s="33" t="s">
        <v>33</v>
      </c>
      <c r="E2848" s="33" t="s">
        <v>102</v>
      </c>
      <c r="F2848" s="33" t="s">
        <v>103</v>
      </c>
      <c r="G2848" s="33" t="s">
        <v>19</v>
      </c>
      <c r="H2848" s="35">
        <v>0.4</v>
      </c>
      <c r="I2848" s="36">
        <v>2250</v>
      </c>
      <c r="J2848" s="37">
        <f t="shared" si="22"/>
        <v>900</v>
      </c>
      <c r="K2848" s="37">
        <f t="shared" si="23"/>
        <v>270</v>
      </c>
      <c r="L2848" s="38">
        <v>0.3</v>
      </c>
      <c r="N2848" s="44"/>
      <c r="O2848" s="42"/>
      <c r="P2848" s="39"/>
      <c r="Q2848" s="41"/>
    </row>
    <row r="2849" spans="1:17" ht="15.75" customHeight="1">
      <c r="A2849" s="33" t="s">
        <v>14</v>
      </c>
      <c r="B2849" s="33">
        <v>1185732</v>
      </c>
      <c r="C2849" s="34">
        <v>44388</v>
      </c>
      <c r="D2849" s="33" t="s">
        <v>33</v>
      </c>
      <c r="E2849" s="33" t="s">
        <v>102</v>
      </c>
      <c r="F2849" s="33" t="s">
        <v>103</v>
      </c>
      <c r="G2849" s="33" t="s">
        <v>20</v>
      </c>
      <c r="H2849" s="35">
        <v>0.4</v>
      </c>
      <c r="I2849" s="36">
        <v>1750</v>
      </c>
      <c r="J2849" s="37">
        <f t="shared" si="22"/>
        <v>700</v>
      </c>
      <c r="K2849" s="37">
        <f t="shared" si="23"/>
        <v>210</v>
      </c>
      <c r="L2849" s="38">
        <v>0.3</v>
      </c>
      <c r="N2849" s="44"/>
      <c r="O2849" s="42"/>
      <c r="P2849" s="39"/>
      <c r="Q2849" s="41"/>
    </row>
    <row r="2850" spans="1:17" ht="15.75" customHeight="1">
      <c r="A2850" s="33" t="s">
        <v>14</v>
      </c>
      <c r="B2850" s="33">
        <v>1185732</v>
      </c>
      <c r="C2850" s="34">
        <v>44388</v>
      </c>
      <c r="D2850" s="33" t="s">
        <v>33</v>
      </c>
      <c r="E2850" s="33" t="s">
        <v>102</v>
      </c>
      <c r="F2850" s="33" t="s">
        <v>103</v>
      </c>
      <c r="G2850" s="33" t="s">
        <v>21</v>
      </c>
      <c r="H2850" s="35">
        <v>0.5</v>
      </c>
      <c r="I2850" s="36">
        <v>2000</v>
      </c>
      <c r="J2850" s="37">
        <f t="shared" si="22"/>
        <v>1000</v>
      </c>
      <c r="K2850" s="37">
        <f t="shared" si="23"/>
        <v>350</v>
      </c>
      <c r="L2850" s="38">
        <v>0.35</v>
      </c>
      <c r="N2850" s="44"/>
      <c r="O2850" s="42"/>
      <c r="P2850" s="39"/>
      <c r="Q2850" s="41"/>
    </row>
    <row r="2851" spans="1:17" ht="15.75" customHeight="1">
      <c r="A2851" s="33" t="s">
        <v>14</v>
      </c>
      <c r="B2851" s="33">
        <v>1185732</v>
      </c>
      <c r="C2851" s="34">
        <v>44388</v>
      </c>
      <c r="D2851" s="33" t="s">
        <v>33</v>
      </c>
      <c r="E2851" s="33" t="s">
        <v>102</v>
      </c>
      <c r="F2851" s="33" t="s">
        <v>103</v>
      </c>
      <c r="G2851" s="33" t="s">
        <v>22</v>
      </c>
      <c r="H2851" s="35">
        <v>0.55000000000000004</v>
      </c>
      <c r="I2851" s="36">
        <v>3750</v>
      </c>
      <c r="J2851" s="37">
        <f t="shared" si="22"/>
        <v>2062.5</v>
      </c>
      <c r="K2851" s="37">
        <f t="shared" si="23"/>
        <v>825</v>
      </c>
      <c r="L2851" s="38">
        <v>0.4</v>
      </c>
      <c r="N2851" s="44"/>
      <c r="O2851" s="42"/>
      <c r="P2851" s="39"/>
      <c r="Q2851" s="41"/>
    </row>
    <row r="2852" spans="1:17" ht="15.75" customHeight="1">
      <c r="A2852" s="33" t="s">
        <v>14</v>
      </c>
      <c r="B2852" s="33">
        <v>1185732</v>
      </c>
      <c r="C2852" s="34">
        <v>44420</v>
      </c>
      <c r="D2852" s="33" t="s">
        <v>33</v>
      </c>
      <c r="E2852" s="33" t="s">
        <v>102</v>
      </c>
      <c r="F2852" s="33" t="s">
        <v>103</v>
      </c>
      <c r="G2852" s="33" t="s">
        <v>17</v>
      </c>
      <c r="H2852" s="35">
        <v>0.5</v>
      </c>
      <c r="I2852" s="36">
        <v>5250</v>
      </c>
      <c r="J2852" s="37">
        <f t="shared" si="22"/>
        <v>2625</v>
      </c>
      <c r="K2852" s="37">
        <f t="shared" si="23"/>
        <v>918.74999999999989</v>
      </c>
      <c r="L2852" s="38">
        <v>0.35</v>
      </c>
      <c r="N2852" s="44"/>
      <c r="O2852" s="42"/>
      <c r="P2852" s="39"/>
      <c r="Q2852" s="41"/>
    </row>
    <row r="2853" spans="1:17" ht="15.75" customHeight="1">
      <c r="A2853" s="33" t="s">
        <v>14</v>
      </c>
      <c r="B2853" s="33">
        <v>1185732</v>
      </c>
      <c r="C2853" s="34">
        <v>44420</v>
      </c>
      <c r="D2853" s="33" t="s">
        <v>33</v>
      </c>
      <c r="E2853" s="33" t="s">
        <v>102</v>
      </c>
      <c r="F2853" s="33" t="s">
        <v>103</v>
      </c>
      <c r="G2853" s="33" t="s">
        <v>18</v>
      </c>
      <c r="H2853" s="35">
        <v>0.45000000000000007</v>
      </c>
      <c r="I2853" s="36">
        <v>3000</v>
      </c>
      <c r="J2853" s="37">
        <f t="shared" si="22"/>
        <v>1350.0000000000002</v>
      </c>
      <c r="K2853" s="37">
        <f t="shared" si="23"/>
        <v>405.00000000000006</v>
      </c>
      <c r="L2853" s="38">
        <v>0.3</v>
      </c>
      <c r="N2853" s="44"/>
      <c r="O2853" s="42"/>
      <c r="P2853" s="39"/>
      <c r="Q2853" s="41"/>
    </row>
    <row r="2854" spans="1:17" ht="15.75" customHeight="1">
      <c r="A2854" s="33" t="s">
        <v>14</v>
      </c>
      <c r="B2854" s="33">
        <v>1185732</v>
      </c>
      <c r="C2854" s="34">
        <v>44420</v>
      </c>
      <c r="D2854" s="33" t="s">
        <v>33</v>
      </c>
      <c r="E2854" s="33" t="s">
        <v>102</v>
      </c>
      <c r="F2854" s="33" t="s">
        <v>103</v>
      </c>
      <c r="G2854" s="33" t="s">
        <v>19</v>
      </c>
      <c r="H2854" s="35">
        <v>0.4</v>
      </c>
      <c r="I2854" s="36">
        <v>2250</v>
      </c>
      <c r="J2854" s="37">
        <f t="shared" si="22"/>
        <v>900</v>
      </c>
      <c r="K2854" s="37">
        <f t="shared" si="23"/>
        <v>270</v>
      </c>
      <c r="L2854" s="38">
        <v>0.3</v>
      </c>
      <c r="N2854" s="44"/>
      <c r="O2854" s="42"/>
      <c r="P2854" s="39"/>
      <c r="Q2854" s="41"/>
    </row>
    <row r="2855" spans="1:17" ht="15.75" customHeight="1">
      <c r="A2855" s="33" t="s">
        <v>14</v>
      </c>
      <c r="B2855" s="33">
        <v>1185732</v>
      </c>
      <c r="C2855" s="34">
        <v>44420</v>
      </c>
      <c r="D2855" s="33" t="s">
        <v>33</v>
      </c>
      <c r="E2855" s="33" t="s">
        <v>102</v>
      </c>
      <c r="F2855" s="33" t="s">
        <v>103</v>
      </c>
      <c r="G2855" s="33" t="s">
        <v>20</v>
      </c>
      <c r="H2855" s="35">
        <v>0.4</v>
      </c>
      <c r="I2855" s="36">
        <v>2000</v>
      </c>
      <c r="J2855" s="37">
        <f t="shared" si="22"/>
        <v>800</v>
      </c>
      <c r="K2855" s="37">
        <f t="shared" si="23"/>
        <v>240</v>
      </c>
      <c r="L2855" s="38">
        <v>0.3</v>
      </c>
      <c r="N2855" s="44"/>
      <c r="O2855" s="42"/>
      <c r="P2855" s="39"/>
      <c r="Q2855" s="41"/>
    </row>
    <row r="2856" spans="1:17" ht="15.75" customHeight="1">
      <c r="A2856" s="33" t="s">
        <v>14</v>
      </c>
      <c r="B2856" s="33">
        <v>1185732</v>
      </c>
      <c r="C2856" s="34">
        <v>44420</v>
      </c>
      <c r="D2856" s="33" t="s">
        <v>33</v>
      </c>
      <c r="E2856" s="33" t="s">
        <v>102</v>
      </c>
      <c r="F2856" s="33" t="s">
        <v>103</v>
      </c>
      <c r="G2856" s="33" t="s">
        <v>21</v>
      </c>
      <c r="H2856" s="35">
        <v>0.5</v>
      </c>
      <c r="I2856" s="36">
        <v>1750</v>
      </c>
      <c r="J2856" s="37">
        <f t="shared" si="22"/>
        <v>875</v>
      </c>
      <c r="K2856" s="37">
        <f t="shared" si="23"/>
        <v>306.25</v>
      </c>
      <c r="L2856" s="38">
        <v>0.35</v>
      </c>
      <c r="N2856" s="44"/>
      <c r="O2856" s="42"/>
      <c r="P2856" s="39"/>
      <c r="Q2856" s="41"/>
    </row>
    <row r="2857" spans="1:17" ht="15.75" customHeight="1">
      <c r="A2857" s="33" t="s">
        <v>14</v>
      </c>
      <c r="B2857" s="33">
        <v>1185732</v>
      </c>
      <c r="C2857" s="34">
        <v>44420</v>
      </c>
      <c r="D2857" s="33" t="s">
        <v>33</v>
      </c>
      <c r="E2857" s="33" t="s">
        <v>102</v>
      </c>
      <c r="F2857" s="33" t="s">
        <v>103</v>
      </c>
      <c r="G2857" s="33" t="s">
        <v>22</v>
      </c>
      <c r="H2857" s="35">
        <v>0.55000000000000004</v>
      </c>
      <c r="I2857" s="36">
        <v>3500</v>
      </c>
      <c r="J2857" s="37">
        <f t="shared" si="22"/>
        <v>1925.0000000000002</v>
      </c>
      <c r="K2857" s="37">
        <f t="shared" si="23"/>
        <v>770.00000000000011</v>
      </c>
      <c r="L2857" s="38">
        <v>0.4</v>
      </c>
      <c r="N2857" s="44"/>
      <c r="O2857" s="42"/>
      <c r="P2857" s="39"/>
      <c r="Q2857" s="41"/>
    </row>
    <row r="2858" spans="1:17" ht="15.75" customHeight="1">
      <c r="A2858" s="33" t="s">
        <v>14</v>
      </c>
      <c r="B2858" s="33">
        <v>1185732</v>
      </c>
      <c r="C2858" s="34">
        <v>44452</v>
      </c>
      <c r="D2858" s="33" t="s">
        <v>33</v>
      </c>
      <c r="E2858" s="33" t="s">
        <v>102</v>
      </c>
      <c r="F2858" s="33" t="s">
        <v>103</v>
      </c>
      <c r="G2858" s="33" t="s">
        <v>17</v>
      </c>
      <c r="H2858" s="35">
        <v>0.45</v>
      </c>
      <c r="I2858" s="36">
        <v>4750</v>
      </c>
      <c r="J2858" s="37">
        <f t="shared" si="22"/>
        <v>2137.5</v>
      </c>
      <c r="K2858" s="37">
        <f t="shared" si="23"/>
        <v>748.125</v>
      </c>
      <c r="L2858" s="38">
        <v>0.35</v>
      </c>
      <c r="N2858" s="44"/>
      <c r="O2858" s="42"/>
      <c r="P2858" s="39"/>
      <c r="Q2858" s="41"/>
    </row>
    <row r="2859" spans="1:17" ht="15.75" customHeight="1">
      <c r="A2859" s="33" t="s">
        <v>14</v>
      </c>
      <c r="B2859" s="33">
        <v>1185732</v>
      </c>
      <c r="C2859" s="34">
        <v>44452</v>
      </c>
      <c r="D2859" s="33" t="s">
        <v>33</v>
      </c>
      <c r="E2859" s="33" t="s">
        <v>102</v>
      </c>
      <c r="F2859" s="33" t="s">
        <v>103</v>
      </c>
      <c r="G2859" s="33" t="s">
        <v>18</v>
      </c>
      <c r="H2859" s="35">
        <v>0.40000000000000008</v>
      </c>
      <c r="I2859" s="36">
        <v>2750</v>
      </c>
      <c r="J2859" s="37">
        <f t="shared" si="22"/>
        <v>1100.0000000000002</v>
      </c>
      <c r="K2859" s="37">
        <f t="shared" si="23"/>
        <v>330.00000000000006</v>
      </c>
      <c r="L2859" s="38">
        <v>0.3</v>
      </c>
      <c r="N2859" s="44"/>
      <c r="O2859" s="42"/>
      <c r="P2859" s="39"/>
      <c r="Q2859" s="41"/>
    </row>
    <row r="2860" spans="1:17" ht="15.75" customHeight="1">
      <c r="A2860" s="33" t="s">
        <v>14</v>
      </c>
      <c r="B2860" s="33">
        <v>1185732</v>
      </c>
      <c r="C2860" s="34">
        <v>44452</v>
      </c>
      <c r="D2860" s="33" t="s">
        <v>33</v>
      </c>
      <c r="E2860" s="33" t="s">
        <v>102</v>
      </c>
      <c r="F2860" s="33" t="s">
        <v>103</v>
      </c>
      <c r="G2860" s="33" t="s">
        <v>19</v>
      </c>
      <c r="H2860" s="35">
        <v>0.35000000000000003</v>
      </c>
      <c r="I2860" s="36">
        <v>1750</v>
      </c>
      <c r="J2860" s="37">
        <f t="shared" si="22"/>
        <v>612.50000000000011</v>
      </c>
      <c r="K2860" s="37">
        <f t="shared" si="23"/>
        <v>183.75000000000003</v>
      </c>
      <c r="L2860" s="38">
        <v>0.3</v>
      </c>
      <c r="N2860" s="44"/>
      <c r="O2860" s="42"/>
      <c r="P2860" s="39"/>
      <c r="Q2860" s="41"/>
    </row>
    <row r="2861" spans="1:17" ht="15.75" customHeight="1">
      <c r="A2861" s="33" t="s">
        <v>14</v>
      </c>
      <c r="B2861" s="33">
        <v>1185732</v>
      </c>
      <c r="C2861" s="34">
        <v>44452</v>
      </c>
      <c r="D2861" s="33" t="s">
        <v>33</v>
      </c>
      <c r="E2861" s="33" t="s">
        <v>102</v>
      </c>
      <c r="F2861" s="33" t="s">
        <v>103</v>
      </c>
      <c r="G2861" s="33" t="s">
        <v>20</v>
      </c>
      <c r="H2861" s="35">
        <v>0.35000000000000003</v>
      </c>
      <c r="I2861" s="36">
        <v>1500</v>
      </c>
      <c r="J2861" s="37">
        <f t="shared" si="22"/>
        <v>525</v>
      </c>
      <c r="K2861" s="37">
        <f t="shared" si="23"/>
        <v>157.5</v>
      </c>
      <c r="L2861" s="38">
        <v>0.3</v>
      </c>
      <c r="N2861" s="44"/>
      <c r="O2861" s="42"/>
      <c r="P2861" s="39"/>
      <c r="Q2861" s="41"/>
    </row>
    <row r="2862" spans="1:17" ht="15.75" customHeight="1">
      <c r="A2862" s="33" t="s">
        <v>14</v>
      </c>
      <c r="B2862" s="33">
        <v>1185732</v>
      </c>
      <c r="C2862" s="34">
        <v>44452</v>
      </c>
      <c r="D2862" s="33" t="s">
        <v>33</v>
      </c>
      <c r="E2862" s="33" t="s">
        <v>102</v>
      </c>
      <c r="F2862" s="33" t="s">
        <v>103</v>
      </c>
      <c r="G2862" s="33" t="s">
        <v>21</v>
      </c>
      <c r="H2862" s="35">
        <v>0.45</v>
      </c>
      <c r="I2862" s="36">
        <v>1500</v>
      </c>
      <c r="J2862" s="37">
        <f t="shared" si="22"/>
        <v>675</v>
      </c>
      <c r="K2862" s="37">
        <f t="shared" si="23"/>
        <v>236.24999999999997</v>
      </c>
      <c r="L2862" s="38">
        <v>0.35</v>
      </c>
      <c r="N2862" s="44"/>
      <c r="O2862" s="42"/>
      <c r="P2862" s="39"/>
      <c r="Q2862" s="41"/>
    </row>
    <row r="2863" spans="1:17" ht="15.75" customHeight="1">
      <c r="A2863" s="33" t="s">
        <v>14</v>
      </c>
      <c r="B2863" s="33">
        <v>1185732</v>
      </c>
      <c r="C2863" s="34">
        <v>44452</v>
      </c>
      <c r="D2863" s="33" t="s">
        <v>33</v>
      </c>
      <c r="E2863" s="33" t="s">
        <v>102</v>
      </c>
      <c r="F2863" s="33" t="s">
        <v>103</v>
      </c>
      <c r="G2863" s="33" t="s">
        <v>22</v>
      </c>
      <c r="H2863" s="35">
        <v>0.5</v>
      </c>
      <c r="I2863" s="36">
        <v>2250</v>
      </c>
      <c r="J2863" s="37">
        <f t="shared" si="22"/>
        <v>1125</v>
      </c>
      <c r="K2863" s="37">
        <f t="shared" si="23"/>
        <v>450</v>
      </c>
      <c r="L2863" s="38">
        <v>0.4</v>
      </c>
      <c r="N2863" s="44"/>
      <c r="O2863" s="42"/>
      <c r="P2863" s="39"/>
      <c r="Q2863" s="41"/>
    </row>
    <row r="2864" spans="1:17" ht="15.75" customHeight="1">
      <c r="A2864" s="33" t="s">
        <v>14</v>
      </c>
      <c r="B2864" s="33">
        <v>1185732</v>
      </c>
      <c r="C2864" s="34">
        <v>44481</v>
      </c>
      <c r="D2864" s="33" t="s">
        <v>33</v>
      </c>
      <c r="E2864" s="33" t="s">
        <v>102</v>
      </c>
      <c r="F2864" s="33" t="s">
        <v>103</v>
      </c>
      <c r="G2864" s="33" t="s">
        <v>17</v>
      </c>
      <c r="H2864" s="35">
        <v>0.54999999999999993</v>
      </c>
      <c r="I2864" s="36">
        <v>4000</v>
      </c>
      <c r="J2864" s="37">
        <f t="shared" si="22"/>
        <v>2199.9999999999995</v>
      </c>
      <c r="K2864" s="37">
        <f t="shared" si="23"/>
        <v>769.99999999999977</v>
      </c>
      <c r="L2864" s="38">
        <v>0.35</v>
      </c>
      <c r="N2864" s="44"/>
      <c r="O2864" s="42"/>
      <c r="P2864" s="39"/>
      <c r="Q2864" s="41"/>
    </row>
    <row r="2865" spans="1:17" ht="15.75" customHeight="1">
      <c r="A2865" s="33" t="s">
        <v>14</v>
      </c>
      <c r="B2865" s="33">
        <v>1185732</v>
      </c>
      <c r="C2865" s="34">
        <v>44481</v>
      </c>
      <c r="D2865" s="33" t="s">
        <v>33</v>
      </c>
      <c r="E2865" s="33" t="s">
        <v>102</v>
      </c>
      <c r="F2865" s="33" t="s">
        <v>103</v>
      </c>
      <c r="G2865" s="33" t="s">
        <v>18</v>
      </c>
      <c r="H2865" s="35">
        <v>0.45</v>
      </c>
      <c r="I2865" s="36">
        <v>2500</v>
      </c>
      <c r="J2865" s="37">
        <f t="shared" si="22"/>
        <v>1125</v>
      </c>
      <c r="K2865" s="37">
        <f t="shared" si="23"/>
        <v>337.5</v>
      </c>
      <c r="L2865" s="38">
        <v>0.3</v>
      </c>
      <c r="N2865" s="44"/>
      <c r="O2865" s="42"/>
      <c r="P2865" s="39"/>
      <c r="Q2865" s="41"/>
    </row>
    <row r="2866" spans="1:17" ht="15.75" customHeight="1">
      <c r="A2866" s="33" t="s">
        <v>14</v>
      </c>
      <c r="B2866" s="33">
        <v>1185732</v>
      </c>
      <c r="C2866" s="34">
        <v>44481</v>
      </c>
      <c r="D2866" s="33" t="s">
        <v>33</v>
      </c>
      <c r="E2866" s="33" t="s">
        <v>102</v>
      </c>
      <c r="F2866" s="33" t="s">
        <v>103</v>
      </c>
      <c r="G2866" s="33" t="s">
        <v>19</v>
      </c>
      <c r="H2866" s="35">
        <v>0.45</v>
      </c>
      <c r="I2866" s="36">
        <v>1500</v>
      </c>
      <c r="J2866" s="37">
        <f t="shared" si="22"/>
        <v>675</v>
      </c>
      <c r="K2866" s="37">
        <f t="shared" si="23"/>
        <v>202.5</v>
      </c>
      <c r="L2866" s="38">
        <v>0.3</v>
      </c>
      <c r="N2866" s="44"/>
      <c r="O2866" s="42"/>
      <c r="P2866" s="39"/>
      <c r="Q2866" s="41"/>
    </row>
    <row r="2867" spans="1:17" ht="15.75" customHeight="1">
      <c r="A2867" s="33" t="s">
        <v>14</v>
      </c>
      <c r="B2867" s="33">
        <v>1185732</v>
      </c>
      <c r="C2867" s="34">
        <v>44481</v>
      </c>
      <c r="D2867" s="33" t="s">
        <v>33</v>
      </c>
      <c r="E2867" s="33" t="s">
        <v>102</v>
      </c>
      <c r="F2867" s="33" t="s">
        <v>103</v>
      </c>
      <c r="G2867" s="33" t="s">
        <v>20</v>
      </c>
      <c r="H2867" s="35">
        <v>0.45</v>
      </c>
      <c r="I2867" s="36">
        <v>1250</v>
      </c>
      <c r="J2867" s="37">
        <f t="shared" si="22"/>
        <v>562.5</v>
      </c>
      <c r="K2867" s="37">
        <f t="shared" si="23"/>
        <v>168.75</v>
      </c>
      <c r="L2867" s="38">
        <v>0.3</v>
      </c>
      <c r="N2867" s="44"/>
      <c r="O2867" s="42"/>
      <c r="P2867" s="39"/>
      <c r="Q2867" s="41"/>
    </row>
    <row r="2868" spans="1:17" ht="15.75" customHeight="1">
      <c r="A2868" s="33" t="s">
        <v>14</v>
      </c>
      <c r="B2868" s="33">
        <v>1185732</v>
      </c>
      <c r="C2868" s="34">
        <v>44481</v>
      </c>
      <c r="D2868" s="33" t="s">
        <v>33</v>
      </c>
      <c r="E2868" s="33" t="s">
        <v>102</v>
      </c>
      <c r="F2868" s="33" t="s">
        <v>103</v>
      </c>
      <c r="G2868" s="33" t="s">
        <v>21</v>
      </c>
      <c r="H2868" s="35">
        <v>0.54999999999999993</v>
      </c>
      <c r="I2868" s="36">
        <v>1250</v>
      </c>
      <c r="J2868" s="37">
        <f t="shared" si="22"/>
        <v>687.49999999999989</v>
      </c>
      <c r="K2868" s="37">
        <f t="shared" si="23"/>
        <v>240.62499999999994</v>
      </c>
      <c r="L2868" s="38">
        <v>0.35</v>
      </c>
      <c r="N2868" s="44"/>
      <c r="O2868" s="42"/>
      <c r="P2868" s="39"/>
      <c r="Q2868" s="41"/>
    </row>
    <row r="2869" spans="1:17" ht="15.75" customHeight="1">
      <c r="A2869" s="33" t="s">
        <v>14</v>
      </c>
      <c r="B2869" s="33">
        <v>1185732</v>
      </c>
      <c r="C2869" s="34">
        <v>44481</v>
      </c>
      <c r="D2869" s="33" t="s">
        <v>33</v>
      </c>
      <c r="E2869" s="33" t="s">
        <v>102</v>
      </c>
      <c r="F2869" s="33" t="s">
        <v>103</v>
      </c>
      <c r="G2869" s="33" t="s">
        <v>22</v>
      </c>
      <c r="H2869" s="35">
        <v>0.59999999999999987</v>
      </c>
      <c r="I2869" s="36">
        <v>2500</v>
      </c>
      <c r="J2869" s="37">
        <f t="shared" si="22"/>
        <v>1499.9999999999998</v>
      </c>
      <c r="K2869" s="37">
        <f t="shared" si="23"/>
        <v>599.99999999999989</v>
      </c>
      <c r="L2869" s="38">
        <v>0.4</v>
      </c>
      <c r="N2869" s="44"/>
      <c r="O2869" s="42"/>
      <c r="P2869" s="39"/>
      <c r="Q2869" s="41"/>
    </row>
    <row r="2870" spans="1:17" ht="15.75" customHeight="1">
      <c r="A2870" s="33" t="s">
        <v>14</v>
      </c>
      <c r="B2870" s="33">
        <v>1185732</v>
      </c>
      <c r="C2870" s="34">
        <v>44512</v>
      </c>
      <c r="D2870" s="33" t="s">
        <v>33</v>
      </c>
      <c r="E2870" s="33" t="s">
        <v>102</v>
      </c>
      <c r="F2870" s="33" t="s">
        <v>103</v>
      </c>
      <c r="G2870" s="33" t="s">
        <v>17</v>
      </c>
      <c r="H2870" s="35">
        <v>0.54999999999999993</v>
      </c>
      <c r="I2870" s="36">
        <v>4000</v>
      </c>
      <c r="J2870" s="37">
        <f t="shared" si="22"/>
        <v>2199.9999999999995</v>
      </c>
      <c r="K2870" s="37">
        <f t="shared" si="23"/>
        <v>769.99999999999977</v>
      </c>
      <c r="L2870" s="38">
        <v>0.35</v>
      </c>
      <c r="N2870" s="44"/>
      <c r="O2870" s="42"/>
      <c r="P2870" s="39"/>
      <c r="Q2870" s="41"/>
    </row>
    <row r="2871" spans="1:17" ht="15.75" customHeight="1">
      <c r="A2871" s="33" t="s">
        <v>14</v>
      </c>
      <c r="B2871" s="33">
        <v>1185732</v>
      </c>
      <c r="C2871" s="34">
        <v>44512</v>
      </c>
      <c r="D2871" s="33" t="s">
        <v>33</v>
      </c>
      <c r="E2871" s="33" t="s">
        <v>102</v>
      </c>
      <c r="F2871" s="33" t="s">
        <v>103</v>
      </c>
      <c r="G2871" s="33" t="s">
        <v>18</v>
      </c>
      <c r="H2871" s="35">
        <v>0.45</v>
      </c>
      <c r="I2871" s="36">
        <v>2500</v>
      </c>
      <c r="J2871" s="37">
        <f t="shared" si="22"/>
        <v>1125</v>
      </c>
      <c r="K2871" s="37">
        <f t="shared" si="23"/>
        <v>337.5</v>
      </c>
      <c r="L2871" s="38">
        <v>0.3</v>
      </c>
      <c r="N2871" s="44"/>
      <c r="O2871" s="42"/>
      <c r="P2871" s="39"/>
      <c r="Q2871" s="41"/>
    </row>
    <row r="2872" spans="1:17" ht="15.75" customHeight="1">
      <c r="A2872" s="33" t="s">
        <v>14</v>
      </c>
      <c r="B2872" s="33">
        <v>1185732</v>
      </c>
      <c r="C2872" s="34">
        <v>44512</v>
      </c>
      <c r="D2872" s="33" t="s">
        <v>33</v>
      </c>
      <c r="E2872" s="33" t="s">
        <v>102</v>
      </c>
      <c r="F2872" s="33" t="s">
        <v>103</v>
      </c>
      <c r="G2872" s="33" t="s">
        <v>19</v>
      </c>
      <c r="H2872" s="35">
        <v>0.45</v>
      </c>
      <c r="I2872" s="36">
        <v>1950</v>
      </c>
      <c r="J2872" s="37">
        <f t="shared" si="22"/>
        <v>877.5</v>
      </c>
      <c r="K2872" s="37">
        <f t="shared" si="23"/>
        <v>263.25</v>
      </c>
      <c r="L2872" s="38">
        <v>0.3</v>
      </c>
      <c r="N2872" s="44"/>
      <c r="O2872" s="42"/>
      <c r="P2872" s="39"/>
      <c r="Q2872" s="41"/>
    </row>
    <row r="2873" spans="1:17" ht="15.75" customHeight="1">
      <c r="A2873" s="33" t="s">
        <v>14</v>
      </c>
      <c r="B2873" s="33">
        <v>1185732</v>
      </c>
      <c r="C2873" s="34">
        <v>44512</v>
      </c>
      <c r="D2873" s="33" t="s">
        <v>33</v>
      </c>
      <c r="E2873" s="33" t="s">
        <v>102</v>
      </c>
      <c r="F2873" s="33" t="s">
        <v>103</v>
      </c>
      <c r="G2873" s="33" t="s">
        <v>20</v>
      </c>
      <c r="H2873" s="35">
        <v>0.45</v>
      </c>
      <c r="I2873" s="36">
        <v>1750</v>
      </c>
      <c r="J2873" s="37">
        <f t="shared" si="22"/>
        <v>787.5</v>
      </c>
      <c r="K2873" s="37">
        <f t="shared" si="23"/>
        <v>236.25</v>
      </c>
      <c r="L2873" s="38">
        <v>0.3</v>
      </c>
      <c r="N2873" s="44"/>
      <c r="O2873" s="42"/>
      <c r="P2873" s="39"/>
      <c r="Q2873" s="41"/>
    </row>
    <row r="2874" spans="1:17" ht="15.75" customHeight="1">
      <c r="A2874" s="33" t="s">
        <v>14</v>
      </c>
      <c r="B2874" s="33">
        <v>1185732</v>
      </c>
      <c r="C2874" s="34">
        <v>44512</v>
      </c>
      <c r="D2874" s="33" t="s">
        <v>33</v>
      </c>
      <c r="E2874" s="33" t="s">
        <v>102</v>
      </c>
      <c r="F2874" s="33" t="s">
        <v>103</v>
      </c>
      <c r="G2874" s="33" t="s">
        <v>21</v>
      </c>
      <c r="H2874" s="35">
        <v>0.6</v>
      </c>
      <c r="I2874" s="36">
        <v>1500</v>
      </c>
      <c r="J2874" s="37">
        <f t="shared" si="22"/>
        <v>900</v>
      </c>
      <c r="K2874" s="37">
        <f t="shared" si="23"/>
        <v>315</v>
      </c>
      <c r="L2874" s="38">
        <v>0.35</v>
      </c>
      <c r="N2874" s="44"/>
      <c r="O2874" s="42"/>
      <c r="P2874" s="39"/>
      <c r="Q2874" s="41"/>
    </row>
    <row r="2875" spans="1:17" ht="15.75" customHeight="1">
      <c r="A2875" s="33" t="s">
        <v>14</v>
      </c>
      <c r="B2875" s="33">
        <v>1185732</v>
      </c>
      <c r="C2875" s="34">
        <v>44512</v>
      </c>
      <c r="D2875" s="33" t="s">
        <v>33</v>
      </c>
      <c r="E2875" s="33" t="s">
        <v>102</v>
      </c>
      <c r="F2875" s="33" t="s">
        <v>103</v>
      </c>
      <c r="G2875" s="33" t="s">
        <v>22</v>
      </c>
      <c r="H2875" s="35">
        <v>0.64999999999999991</v>
      </c>
      <c r="I2875" s="36">
        <v>2500</v>
      </c>
      <c r="J2875" s="37">
        <f t="shared" si="22"/>
        <v>1624.9999999999998</v>
      </c>
      <c r="K2875" s="37">
        <f t="shared" si="23"/>
        <v>650</v>
      </c>
      <c r="L2875" s="38">
        <v>0.4</v>
      </c>
      <c r="N2875" s="44"/>
      <c r="O2875" s="42"/>
      <c r="P2875" s="39"/>
      <c r="Q2875" s="41"/>
    </row>
    <row r="2876" spans="1:17" ht="15.75" customHeight="1">
      <c r="A2876" s="33" t="s">
        <v>14</v>
      </c>
      <c r="B2876" s="33">
        <v>1185732</v>
      </c>
      <c r="C2876" s="34">
        <v>44541</v>
      </c>
      <c r="D2876" s="33" t="s">
        <v>33</v>
      </c>
      <c r="E2876" s="33" t="s">
        <v>102</v>
      </c>
      <c r="F2876" s="33" t="s">
        <v>103</v>
      </c>
      <c r="G2876" s="33" t="s">
        <v>17</v>
      </c>
      <c r="H2876" s="35">
        <v>0.6</v>
      </c>
      <c r="I2876" s="36">
        <v>5000</v>
      </c>
      <c r="J2876" s="37">
        <f t="shared" si="22"/>
        <v>3000</v>
      </c>
      <c r="K2876" s="37">
        <f t="shared" si="23"/>
        <v>1050</v>
      </c>
      <c r="L2876" s="38">
        <v>0.35</v>
      </c>
      <c r="N2876" s="44"/>
      <c r="O2876" s="42"/>
      <c r="P2876" s="39"/>
      <c r="Q2876" s="41"/>
    </row>
    <row r="2877" spans="1:17" ht="15.75" customHeight="1">
      <c r="A2877" s="33" t="s">
        <v>14</v>
      </c>
      <c r="B2877" s="33">
        <v>1185732</v>
      </c>
      <c r="C2877" s="34">
        <v>44541</v>
      </c>
      <c r="D2877" s="33" t="s">
        <v>33</v>
      </c>
      <c r="E2877" s="33" t="s">
        <v>102</v>
      </c>
      <c r="F2877" s="33" t="s">
        <v>103</v>
      </c>
      <c r="G2877" s="33" t="s">
        <v>18</v>
      </c>
      <c r="H2877" s="35">
        <v>0.5</v>
      </c>
      <c r="I2877" s="36">
        <v>3000</v>
      </c>
      <c r="J2877" s="37">
        <f t="shared" si="22"/>
        <v>1500</v>
      </c>
      <c r="K2877" s="37">
        <f t="shared" si="23"/>
        <v>450</v>
      </c>
      <c r="L2877" s="38">
        <v>0.3</v>
      </c>
      <c r="N2877" s="44"/>
      <c r="O2877" s="42"/>
      <c r="P2877" s="39"/>
      <c r="Q2877" s="41"/>
    </row>
    <row r="2878" spans="1:17" ht="15.75" customHeight="1">
      <c r="A2878" s="33" t="s">
        <v>14</v>
      </c>
      <c r="B2878" s="33">
        <v>1185732</v>
      </c>
      <c r="C2878" s="34">
        <v>44541</v>
      </c>
      <c r="D2878" s="33" t="s">
        <v>33</v>
      </c>
      <c r="E2878" s="33" t="s">
        <v>102</v>
      </c>
      <c r="F2878" s="33" t="s">
        <v>103</v>
      </c>
      <c r="G2878" s="33" t="s">
        <v>19</v>
      </c>
      <c r="H2878" s="35">
        <v>0.5</v>
      </c>
      <c r="I2878" s="36">
        <v>2500</v>
      </c>
      <c r="J2878" s="37">
        <f t="shared" si="22"/>
        <v>1250</v>
      </c>
      <c r="K2878" s="37">
        <f t="shared" si="23"/>
        <v>375</v>
      </c>
      <c r="L2878" s="38">
        <v>0.3</v>
      </c>
      <c r="N2878" s="44"/>
      <c r="O2878" s="42"/>
      <c r="P2878" s="39"/>
      <c r="Q2878" s="41"/>
    </row>
    <row r="2879" spans="1:17" ht="15.75" customHeight="1">
      <c r="A2879" s="33" t="s">
        <v>14</v>
      </c>
      <c r="B2879" s="33">
        <v>1185732</v>
      </c>
      <c r="C2879" s="34">
        <v>44541</v>
      </c>
      <c r="D2879" s="33" t="s">
        <v>33</v>
      </c>
      <c r="E2879" s="33" t="s">
        <v>102</v>
      </c>
      <c r="F2879" s="33" t="s">
        <v>103</v>
      </c>
      <c r="G2879" s="33" t="s">
        <v>20</v>
      </c>
      <c r="H2879" s="35">
        <v>0.5</v>
      </c>
      <c r="I2879" s="36">
        <v>2000</v>
      </c>
      <c r="J2879" s="37">
        <f t="shared" si="22"/>
        <v>1000</v>
      </c>
      <c r="K2879" s="37">
        <f t="shared" si="23"/>
        <v>300</v>
      </c>
      <c r="L2879" s="38">
        <v>0.3</v>
      </c>
      <c r="N2879" s="44"/>
      <c r="O2879" s="42"/>
      <c r="P2879" s="39"/>
      <c r="Q2879" s="41"/>
    </row>
    <row r="2880" spans="1:17" ht="15.75" customHeight="1">
      <c r="A2880" s="33" t="s">
        <v>14</v>
      </c>
      <c r="B2880" s="33">
        <v>1185732</v>
      </c>
      <c r="C2880" s="34">
        <v>44541</v>
      </c>
      <c r="D2880" s="33" t="s">
        <v>33</v>
      </c>
      <c r="E2880" s="33" t="s">
        <v>102</v>
      </c>
      <c r="F2880" s="33" t="s">
        <v>103</v>
      </c>
      <c r="G2880" s="33" t="s">
        <v>21</v>
      </c>
      <c r="H2880" s="35">
        <v>0.6</v>
      </c>
      <c r="I2880" s="36">
        <v>2000</v>
      </c>
      <c r="J2880" s="37">
        <f t="shared" si="22"/>
        <v>1200</v>
      </c>
      <c r="K2880" s="37">
        <f t="shared" si="23"/>
        <v>420</v>
      </c>
      <c r="L2880" s="38">
        <v>0.35</v>
      </c>
      <c r="N2880" s="44"/>
      <c r="O2880" s="42"/>
      <c r="P2880" s="39"/>
      <c r="Q2880" s="41"/>
    </row>
    <row r="2881" spans="1:17" ht="15.75" customHeight="1">
      <c r="A2881" s="33" t="s">
        <v>14</v>
      </c>
      <c r="B2881" s="33">
        <v>1185732</v>
      </c>
      <c r="C2881" s="34">
        <v>44541</v>
      </c>
      <c r="D2881" s="33" t="s">
        <v>33</v>
      </c>
      <c r="E2881" s="33" t="s">
        <v>102</v>
      </c>
      <c r="F2881" s="33" t="s">
        <v>103</v>
      </c>
      <c r="G2881" s="33" t="s">
        <v>22</v>
      </c>
      <c r="H2881" s="35">
        <v>0.64999999999999991</v>
      </c>
      <c r="I2881" s="36">
        <v>3000</v>
      </c>
      <c r="J2881" s="37">
        <f t="shared" si="22"/>
        <v>1949.9999999999998</v>
      </c>
      <c r="K2881" s="37">
        <f t="shared" si="23"/>
        <v>780</v>
      </c>
      <c r="L2881" s="38">
        <v>0.4</v>
      </c>
      <c r="N2881" s="44"/>
      <c r="O2881" s="42"/>
      <c r="P2881" s="39"/>
      <c r="Q2881" s="41"/>
    </row>
    <row r="2882" spans="1:17" ht="15.75" customHeight="1">
      <c r="A2882" s="33" t="s">
        <v>14</v>
      </c>
      <c r="B2882" s="33">
        <v>1185732</v>
      </c>
      <c r="C2882" s="34">
        <v>44205</v>
      </c>
      <c r="D2882" s="33" t="s">
        <v>33</v>
      </c>
      <c r="E2882" s="33" t="s">
        <v>104</v>
      </c>
      <c r="F2882" s="33" t="s">
        <v>105</v>
      </c>
      <c r="G2882" s="33" t="s">
        <v>17</v>
      </c>
      <c r="H2882" s="35">
        <v>0.35000000000000003</v>
      </c>
      <c r="I2882" s="36">
        <v>4750</v>
      </c>
      <c r="J2882" s="37">
        <f t="shared" si="22"/>
        <v>1662.5000000000002</v>
      </c>
      <c r="K2882" s="37">
        <f t="shared" si="23"/>
        <v>581.875</v>
      </c>
      <c r="L2882" s="38">
        <v>0.35</v>
      </c>
      <c r="N2882" s="44"/>
      <c r="O2882" s="42"/>
      <c r="P2882" s="39"/>
      <c r="Q2882" s="41"/>
    </row>
    <row r="2883" spans="1:17" ht="15.75" customHeight="1">
      <c r="A2883" s="33" t="s">
        <v>14</v>
      </c>
      <c r="B2883" s="33">
        <v>1185732</v>
      </c>
      <c r="C2883" s="34">
        <v>44205</v>
      </c>
      <c r="D2883" s="33" t="s">
        <v>33</v>
      </c>
      <c r="E2883" s="33" t="s">
        <v>104</v>
      </c>
      <c r="F2883" s="33" t="s">
        <v>105</v>
      </c>
      <c r="G2883" s="33" t="s">
        <v>18</v>
      </c>
      <c r="H2883" s="35">
        <v>0.35000000000000003</v>
      </c>
      <c r="I2883" s="36">
        <v>2750</v>
      </c>
      <c r="J2883" s="37">
        <f t="shared" si="22"/>
        <v>962.50000000000011</v>
      </c>
      <c r="K2883" s="37">
        <f t="shared" si="23"/>
        <v>288.75</v>
      </c>
      <c r="L2883" s="38">
        <v>0.3</v>
      </c>
      <c r="N2883" s="44"/>
      <c r="O2883" s="42"/>
      <c r="P2883" s="39"/>
      <c r="Q2883" s="41"/>
    </row>
    <row r="2884" spans="1:17" ht="15.75" customHeight="1">
      <c r="A2884" s="33" t="s">
        <v>14</v>
      </c>
      <c r="B2884" s="33">
        <v>1185732</v>
      </c>
      <c r="C2884" s="34">
        <v>44205</v>
      </c>
      <c r="D2884" s="33" t="s">
        <v>33</v>
      </c>
      <c r="E2884" s="33" t="s">
        <v>104</v>
      </c>
      <c r="F2884" s="33" t="s">
        <v>105</v>
      </c>
      <c r="G2884" s="33" t="s">
        <v>19</v>
      </c>
      <c r="H2884" s="35">
        <v>0.25000000000000006</v>
      </c>
      <c r="I2884" s="36">
        <v>2750</v>
      </c>
      <c r="J2884" s="37">
        <f t="shared" si="22"/>
        <v>687.50000000000011</v>
      </c>
      <c r="K2884" s="37">
        <f t="shared" si="23"/>
        <v>206.25000000000003</v>
      </c>
      <c r="L2884" s="38">
        <v>0.3</v>
      </c>
      <c r="N2884" s="44"/>
      <c r="O2884" s="42"/>
      <c r="P2884" s="39"/>
      <c r="Q2884" s="41"/>
    </row>
    <row r="2885" spans="1:17" ht="15.75" customHeight="1">
      <c r="A2885" s="33" t="s">
        <v>14</v>
      </c>
      <c r="B2885" s="33">
        <v>1185732</v>
      </c>
      <c r="C2885" s="34">
        <v>44205</v>
      </c>
      <c r="D2885" s="33" t="s">
        <v>33</v>
      </c>
      <c r="E2885" s="33" t="s">
        <v>104</v>
      </c>
      <c r="F2885" s="33" t="s">
        <v>105</v>
      </c>
      <c r="G2885" s="33" t="s">
        <v>20</v>
      </c>
      <c r="H2885" s="35">
        <v>0.30000000000000004</v>
      </c>
      <c r="I2885" s="36">
        <v>1250</v>
      </c>
      <c r="J2885" s="37">
        <f t="shared" si="22"/>
        <v>375.00000000000006</v>
      </c>
      <c r="K2885" s="37">
        <f t="shared" si="23"/>
        <v>112.50000000000001</v>
      </c>
      <c r="L2885" s="38">
        <v>0.3</v>
      </c>
      <c r="N2885" s="44"/>
      <c r="O2885" s="42"/>
      <c r="P2885" s="39"/>
      <c r="Q2885" s="41"/>
    </row>
    <row r="2886" spans="1:17" ht="15.75" customHeight="1">
      <c r="A2886" s="33" t="s">
        <v>14</v>
      </c>
      <c r="B2886" s="33">
        <v>1185732</v>
      </c>
      <c r="C2886" s="34">
        <v>44205</v>
      </c>
      <c r="D2886" s="33" t="s">
        <v>33</v>
      </c>
      <c r="E2886" s="33" t="s">
        <v>104</v>
      </c>
      <c r="F2886" s="33" t="s">
        <v>105</v>
      </c>
      <c r="G2886" s="33" t="s">
        <v>21</v>
      </c>
      <c r="H2886" s="35">
        <v>0.44999999999999996</v>
      </c>
      <c r="I2886" s="36">
        <v>1750</v>
      </c>
      <c r="J2886" s="37">
        <f t="shared" si="22"/>
        <v>787.49999999999989</v>
      </c>
      <c r="K2886" s="37">
        <f t="shared" si="23"/>
        <v>275.62499999999994</v>
      </c>
      <c r="L2886" s="38">
        <v>0.35</v>
      </c>
      <c r="N2886" s="44"/>
      <c r="O2886" s="42"/>
      <c r="P2886" s="39"/>
      <c r="Q2886" s="41"/>
    </row>
    <row r="2887" spans="1:17" ht="15.75" customHeight="1">
      <c r="A2887" s="33" t="s">
        <v>14</v>
      </c>
      <c r="B2887" s="33">
        <v>1185732</v>
      </c>
      <c r="C2887" s="34">
        <v>44205</v>
      </c>
      <c r="D2887" s="33" t="s">
        <v>33</v>
      </c>
      <c r="E2887" s="33" t="s">
        <v>104</v>
      </c>
      <c r="F2887" s="33" t="s">
        <v>105</v>
      </c>
      <c r="G2887" s="33" t="s">
        <v>22</v>
      </c>
      <c r="H2887" s="35">
        <v>0.35000000000000003</v>
      </c>
      <c r="I2887" s="36">
        <v>2750</v>
      </c>
      <c r="J2887" s="37">
        <f t="shared" si="22"/>
        <v>962.50000000000011</v>
      </c>
      <c r="K2887" s="37">
        <f t="shared" si="23"/>
        <v>385.00000000000006</v>
      </c>
      <c r="L2887" s="38">
        <v>0.4</v>
      </c>
      <c r="N2887" s="44"/>
      <c r="O2887" s="42"/>
      <c r="P2887" s="39"/>
      <c r="Q2887" s="41"/>
    </row>
    <row r="2888" spans="1:17" ht="15.75" customHeight="1">
      <c r="A2888" s="33" t="s">
        <v>14</v>
      </c>
      <c r="B2888" s="33">
        <v>1185732</v>
      </c>
      <c r="C2888" s="34">
        <v>44236</v>
      </c>
      <c r="D2888" s="33" t="s">
        <v>33</v>
      </c>
      <c r="E2888" s="33" t="s">
        <v>104</v>
      </c>
      <c r="F2888" s="33" t="s">
        <v>105</v>
      </c>
      <c r="G2888" s="33" t="s">
        <v>17</v>
      </c>
      <c r="H2888" s="35">
        <v>0.35000000000000003</v>
      </c>
      <c r="I2888" s="36">
        <v>5250</v>
      </c>
      <c r="J2888" s="37">
        <f t="shared" si="22"/>
        <v>1837.5000000000002</v>
      </c>
      <c r="K2888" s="37">
        <f t="shared" si="23"/>
        <v>643.125</v>
      </c>
      <c r="L2888" s="38">
        <v>0.35</v>
      </c>
      <c r="N2888" s="44"/>
      <c r="O2888" s="42"/>
      <c r="P2888" s="39"/>
      <c r="Q2888" s="41"/>
    </row>
    <row r="2889" spans="1:17" ht="15.75" customHeight="1">
      <c r="A2889" s="33" t="s">
        <v>14</v>
      </c>
      <c r="B2889" s="33">
        <v>1185732</v>
      </c>
      <c r="C2889" s="34">
        <v>44236</v>
      </c>
      <c r="D2889" s="33" t="s">
        <v>33</v>
      </c>
      <c r="E2889" s="33" t="s">
        <v>104</v>
      </c>
      <c r="F2889" s="33" t="s">
        <v>105</v>
      </c>
      <c r="G2889" s="33" t="s">
        <v>18</v>
      </c>
      <c r="H2889" s="35">
        <v>0.35000000000000003</v>
      </c>
      <c r="I2889" s="36">
        <v>1750</v>
      </c>
      <c r="J2889" s="37">
        <f t="shared" si="22"/>
        <v>612.50000000000011</v>
      </c>
      <c r="K2889" s="37">
        <f t="shared" si="23"/>
        <v>183.75000000000003</v>
      </c>
      <c r="L2889" s="38">
        <v>0.3</v>
      </c>
      <c r="N2889" s="44"/>
      <c r="O2889" s="42"/>
      <c r="P2889" s="39"/>
      <c r="Q2889" s="41"/>
    </row>
    <row r="2890" spans="1:17" ht="15.75" customHeight="1">
      <c r="A2890" s="33" t="s">
        <v>14</v>
      </c>
      <c r="B2890" s="33">
        <v>1185732</v>
      </c>
      <c r="C2890" s="34">
        <v>44236</v>
      </c>
      <c r="D2890" s="33" t="s">
        <v>33</v>
      </c>
      <c r="E2890" s="33" t="s">
        <v>104</v>
      </c>
      <c r="F2890" s="33" t="s">
        <v>105</v>
      </c>
      <c r="G2890" s="33" t="s">
        <v>19</v>
      </c>
      <c r="H2890" s="35">
        <v>0.25000000000000006</v>
      </c>
      <c r="I2890" s="36">
        <v>2250</v>
      </c>
      <c r="J2890" s="37">
        <f t="shared" si="22"/>
        <v>562.50000000000011</v>
      </c>
      <c r="K2890" s="37">
        <f t="shared" si="23"/>
        <v>168.75000000000003</v>
      </c>
      <c r="L2890" s="38">
        <v>0.3</v>
      </c>
      <c r="N2890" s="44"/>
      <c r="O2890" s="42"/>
      <c r="P2890" s="39"/>
      <c r="Q2890" s="41"/>
    </row>
    <row r="2891" spans="1:17" ht="15.75" customHeight="1">
      <c r="A2891" s="33" t="s">
        <v>14</v>
      </c>
      <c r="B2891" s="33">
        <v>1185732</v>
      </c>
      <c r="C2891" s="34">
        <v>44236</v>
      </c>
      <c r="D2891" s="33" t="s">
        <v>33</v>
      </c>
      <c r="E2891" s="33" t="s">
        <v>104</v>
      </c>
      <c r="F2891" s="33" t="s">
        <v>105</v>
      </c>
      <c r="G2891" s="33" t="s">
        <v>20</v>
      </c>
      <c r="H2891" s="35">
        <v>0.30000000000000004</v>
      </c>
      <c r="I2891" s="36">
        <v>1000</v>
      </c>
      <c r="J2891" s="37">
        <f t="shared" si="22"/>
        <v>300.00000000000006</v>
      </c>
      <c r="K2891" s="37">
        <f t="shared" si="23"/>
        <v>90.000000000000014</v>
      </c>
      <c r="L2891" s="38">
        <v>0.3</v>
      </c>
      <c r="N2891" s="44"/>
      <c r="O2891" s="42"/>
      <c r="P2891" s="39"/>
      <c r="Q2891" s="41"/>
    </row>
    <row r="2892" spans="1:17" ht="15.75" customHeight="1">
      <c r="A2892" s="33" t="s">
        <v>14</v>
      </c>
      <c r="B2892" s="33">
        <v>1185732</v>
      </c>
      <c r="C2892" s="34">
        <v>44236</v>
      </c>
      <c r="D2892" s="33" t="s">
        <v>33</v>
      </c>
      <c r="E2892" s="33" t="s">
        <v>104</v>
      </c>
      <c r="F2892" s="33" t="s">
        <v>105</v>
      </c>
      <c r="G2892" s="33" t="s">
        <v>21</v>
      </c>
      <c r="H2892" s="35">
        <v>0.44999999999999996</v>
      </c>
      <c r="I2892" s="36">
        <v>1750</v>
      </c>
      <c r="J2892" s="37">
        <f t="shared" si="22"/>
        <v>787.49999999999989</v>
      </c>
      <c r="K2892" s="37">
        <f t="shared" si="23"/>
        <v>275.62499999999994</v>
      </c>
      <c r="L2892" s="38">
        <v>0.35</v>
      </c>
      <c r="N2892" s="44"/>
      <c r="O2892" s="42"/>
      <c r="P2892" s="39"/>
      <c r="Q2892" s="41"/>
    </row>
    <row r="2893" spans="1:17" ht="15.75" customHeight="1">
      <c r="A2893" s="33" t="s">
        <v>14</v>
      </c>
      <c r="B2893" s="33">
        <v>1185732</v>
      </c>
      <c r="C2893" s="34">
        <v>44236</v>
      </c>
      <c r="D2893" s="33" t="s">
        <v>33</v>
      </c>
      <c r="E2893" s="33" t="s">
        <v>104</v>
      </c>
      <c r="F2893" s="33" t="s">
        <v>105</v>
      </c>
      <c r="G2893" s="33" t="s">
        <v>22</v>
      </c>
      <c r="H2893" s="35">
        <v>0.24999999999999997</v>
      </c>
      <c r="I2893" s="36">
        <v>2750</v>
      </c>
      <c r="J2893" s="37">
        <f t="shared" si="22"/>
        <v>687.49999999999989</v>
      </c>
      <c r="K2893" s="37">
        <f t="shared" si="23"/>
        <v>274.99999999999994</v>
      </c>
      <c r="L2893" s="38">
        <v>0.4</v>
      </c>
      <c r="N2893" s="44"/>
      <c r="O2893" s="42"/>
      <c r="P2893" s="39"/>
      <c r="Q2893" s="41"/>
    </row>
    <row r="2894" spans="1:17" ht="15.75" customHeight="1">
      <c r="A2894" s="33" t="s">
        <v>14</v>
      </c>
      <c r="B2894" s="33">
        <v>1185732</v>
      </c>
      <c r="C2894" s="34">
        <v>44263</v>
      </c>
      <c r="D2894" s="33" t="s">
        <v>33</v>
      </c>
      <c r="E2894" s="33" t="s">
        <v>104</v>
      </c>
      <c r="F2894" s="33" t="s">
        <v>105</v>
      </c>
      <c r="G2894" s="33" t="s">
        <v>17</v>
      </c>
      <c r="H2894" s="35">
        <v>0.30000000000000004</v>
      </c>
      <c r="I2894" s="36">
        <v>4950</v>
      </c>
      <c r="J2894" s="37">
        <f t="shared" si="22"/>
        <v>1485.0000000000002</v>
      </c>
      <c r="K2894" s="37">
        <f t="shared" si="23"/>
        <v>519.75</v>
      </c>
      <c r="L2894" s="38">
        <v>0.35</v>
      </c>
      <c r="N2894" s="44"/>
      <c r="O2894" s="42"/>
      <c r="P2894" s="39"/>
      <c r="Q2894" s="41"/>
    </row>
    <row r="2895" spans="1:17" ht="15.75" customHeight="1">
      <c r="A2895" s="33" t="s">
        <v>14</v>
      </c>
      <c r="B2895" s="33">
        <v>1185732</v>
      </c>
      <c r="C2895" s="34">
        <v>44263</v>
      </c>
      <c r="D2895" s="33" t="s">
        <v>33</v>
      </c>
      <c r="E2895" s="33" t="s">
        <v>104</v>
      </c>
      <c r="F2895" s="33" t="s">
        <v>105</v>
      </c>
      <c r="G2895" s="33" t="s">
        <v>18</v>
      </c>
      <c r="H2895" s="35">
        <v>0.30000000000000004</v>
      </c>
      <c r="I2895" s="36">
        <v>2000</v>
      </c>
      <c r="J2895" s="37">
        <f t="shared" si="22"/>
        <v>600.00000000000011</v>
      </c>
      <c r="K2895" s="37">
        <f t="shared" si="23"/>
        <v>180.00000000000003</v>
      </c>
      <c r="L2895" s="38">
        <v>0.3</v>
      </c>
      <c r="N2895" s="44"/>
      <c r="O2895" s="42"/>
      <c r="P2895" s="39"/>
      <c r="Q2895" s="41"/>
    </row>
    <row r="2896" spans="1:17" ht="15.75" customHeight="1">
      <c r="A2896" s="33" t="s">
        <v>14</v>
      </c>
      <c r="B2896" s="33">
        <v>1185732</v>
      </c>
      <c r="C2896" s="34">
        <v>44263</v>
      </c>
      <c r="D2896" s="33" t="s">
        <v>33</v>
      </c>
      <c r="E2896" s="33" t="s">
        <v>104</v>
      </c>
      <c r="F2896" s="33" t="s">
        <v>105</v>
      </c>
      <c r="G2896" s="33" t="s">
        <v>19</v>
      </c>
      <c r="H2896" s="35">
        <v>0.20000000000000004</v>
      </c>
      <c r="I2896" s="36">
        <v>2250</v>
      </c>
      <c r="J2896" s="37">
        <f t="shared" si="22"/>
        <v>450.00000000000011</v>
      </c>
      <c r="K2896" s="37">
        <f t="shared" si="23"/>
        <v>135.00000000000003</v>
      </c>
      <c r="L2896" s="38">
        <v>0.3</v>
      </c>
      <c r="N2896" s="44"/>
      <c r="O2896" s="42"/>
      <c r="P2896" s="39"/>
      <c r="Q2896" s="41"/>
    </row>
    <row r="2897" spans="1:17" ht="15.75" customHeight="1">
      <c r="A2897" s="33" t="s">
        <v>14</v>
      </c>
      <c r="B2897" s="33">
        <v>1185732</v>
      </c>
      <c r="C2897" s="34">
        <v>44263</v>
      </c>
      <c r="D2897" s="33" t="s">
        <v>33</v>
      </c>
      <c r="E2897" s="33" t="s">
        <v>104</v>
      </c>
      <c r="F2897" s="33" t="s">
        <v>105</v>
      </c>
      <c r="G2897" s="33" t="s">
        <v>20</v>
      </c>
      <c r="H2897" s="35">
        <v>0.24999999999999997</v>
      </c>
      <c r="I2897" s="36">
        <v>750</v>
      </c>
      <c r="J2897" s="37">
        <f t="shared" si="22"/>
        <v>187.49999999999997</v>
      </c>
      <c r="K2897" s="37">
        <f t="shared" si="23"/>
        <v>56.249999999999993</v>
      </c>
      <c r="L2897" s="38">
        <v>0.3</v>
      </c>
      <c r="N2897" s="44"/>
      <c r="O2897" s="42"/>
      <c r="P2897" s="39"/>
      <c r="Q2897" s="41"/>
    </row>
    <row r="2898" spans="1:17" ht="15.75" customHeight="1">
      <c r="A2898" s="33" t="s">
        <v>14</v>
      </c>
      <c r="B2898" s="33">
        <v>1185732</v>
      </c>
      <c r="C2898" s="34">
        <v>44263</v>
      </c>
      <c r="D2898" s="33" t="s">
        <v>33</v>
      </c>
      <c r="E2898" s="33" t="s">
        <v>104</v>
      </c>
      <c r="F2898" s="33" t="s">
        <v>105</v>
      </c>
      <c r="G2898" s="33" t="s">
        <v>21</v>
      </c>
      <c r="H2898" s="35">
        <v>0.4</v>
      </c>
      <c r="I2898" s="36">
        <v>1250</v>
      </c>
      <c r="J2898" s="37">
        <f t="shared" si="22"/>
        <v>500</v>
      </c>
      <c r="K2898" s="37">
        <f t="shared" si="23"/>
        <v>175</v>
      </c>
      <c r="L2898" s="38">
        <v>0.35</v>
      </c>
      <c r="N2898" s="44"/>
      <c r="O2898" s="42"/>
      <c r="P2898" s="39"/>
      <c r="Q2898" s="41"/>
    </row>
    <row r="2899" spans="1:17" ht="15.75" customHeight="1">
      <c r="A2899" s="33" t="s">
        <v>14</v>
      </c>
      <c r="B2899" s="33">
        <v>1185732</v>
      </c>
      <c r="C2899" s="34">
        <v>44263</v>
      </c>
      <c r="D2899" s="33" t="s">
        <v>33</v>
      </c>
      <c r="E2899" s="33" t="s">
        <v>104</v>
      </c>
      <c r="F2899" s="33" t="s">
        <v>105</v>
      </c>
      <c r="G2899" s="33" t="s">
        <v>22</v>
      </c>
      <c r="H2899" s="35">
        <v>0.30000000000000004</v>
      </c>
      <c r="I2899" s="36">
        <v>2250</v>
      </c>
      <c r="J2899" s="37">
        <f t="shared" si="22"/>
        <v>675.00000000000011</v>
      </c>
      <c r="K2899" s="37">
        <f t="shared" si="23"/>
        <v>270.00000000000006</v>
      </c>
      <c r="L2899" s="38">
        <v>0.4</v>
      </c>
      <c r="N2899" s="44"/>
      <c r="O2899" s="42"/>
      <c r="P2899" s="39"/>
      <c r="Q2899" s="41"/>
    </row>
    <row r="2900" spans="1:17" ht="15.75" customHeight="1">
      <c r="A2900" s="33" t="s">
        <v>14</v>
      </c>
      <c r="B2900" s="33">
        <v>1185732</v>
      </c>
      <c r="C2900" s="34">
        <v>44295</v>
      </c>
      <c r="D2900" s="33" t="s">
        <v>33</v>
      </c>
      <c r="E2900" s="33" t="s">
        <v>104</v>
      </c>
      <c r="F2900" s="33" t="s">
        <v>105</v>
      </c>
      <c r="G2900" s="33" t="s">
        <v>17</v>
      </c>
      <c r="H2900" s="35">
        <v>0.30000000000000004</v>
      </c>
      <c r="I2900" s="36">
        <v>4500</v>
      </c>
      <c r="J2900" s="37">
        <f t="shared" si="22"/>
        <v>1350.0000000000002</v>
      </c>
      <c r="K2900" s="37">
        <f t="shared" si="23"/>
        <v>472.50000000000006</v>
      </c>
      <c r="L2900" s="38">
        <v>0.35</v>
      </c>
      <c r="N2900" s="44"/>
      <c r="O2900" s="42"/>
      <c r="P2900" s="39"/>
      <c r="Q2900" s="41"/>
    </row>
    <row r="2901" spans="1:17" ht="15.75" customHeight="1">
      <c r="A2901" s="33" t="s">
        <v>14</v>
      </c>
      <c r="B2901" s="33">
        <v>1185732</v>
      </c>
      <c r="C2901" s="34">
        <v>44295</v>
      </c>
      <c r="D2901" s="33" t="s">
        <v>33</v>
      </c>
      <c r="E2901" s="33" t="s">
        <v>104</v>
      </c>
      <c r="F2901" s="33" t="s">
        <v>105</v>
      </c>
      <c r="G2901" s="33" t="s">
        <v>18</v>
      </c>
      <c r="H2901" s="35">
        <v>0.30000000000000004</v>
      </c>
      <c r="I2901" s="36">
        <v>1500</v>
      </c>
      <c r="J2901" s="37">
        <f t="shared" si="22"/>
        <v>450.00000000000006</v>
      </c>
      <c r="K2901" s="37">
        <f t="shared" si="23"/>
        <v>135</v>
      </c>
      <c r="L2901" s="38">
        <v>0.3</v>
      </c>
      <c r="N2901" s="44"/>
      <c r="O2901" s="42"/>
      <c r="P2901" s="39"/>
      <c r="Q2901" s="41"/>
    </row>
    <row r="2902" spans="1:17" ht="15.75" customHeight="1">
      <c r="A2902" s="33" t="s">
        <v>14</v>
      </c>
      <c r="B2902" s="33">
        <v>1185732</v>
      </c>
      <c r="C2902" s="34">
        <v>44295</v>
      </c>
      <c r="D2902" s="33" t="s">
        <v>33</v>
      </c>
      <c r="E2902" s="33" t="s">
        <v>104</v>
      </c>
      <c r="F2902" s="33" t="s">
        <v>105</v>
      </c>
      <c r="G2902" s="33" t="s">
        <v>19</v>
      </c>
      <c r="H2902" s="35">
        <v>0.20000000000000004</v>
      </c>
      <c r="I2902" s="36">
        <v>1500</v>
      </c>
      <c r="J2902" s="37">
        <f t="shared" si="22"/>
        <v>300.00000000000006</v>
      </c>
      <c r="K2902" s="37">
        <f t="shared" si="23"/>
        <v>90.000000000000014</v>
      </c>
      <c r="L2902" s="38">
        <v>0.3</v>
      </c>
      <c r="N2902" s="44"/>
      <c r="O2902" s="42"/>
      <c r="P2902" s="39"/>
      <c r="Q2902" s="41"/>
    </row>
    <row r="2903" spans="1:17" ht="15.75" customHeight="1">
      <c r="A2903" s="33" t="s">
        <v>14</v>
      </c>
      <c r="B2903" s="33">
        <v>1185732</v>
      </c>
      <c r="C2903" s="34">
        <v>44295</v>
      </c>
      <c r="D2903" s="33" t="s">
        <v>33</v>
      </c>
      <c r="E2903" s="33" t="s">
        <v>104</v>
      </c>
      <c r="F2903" s="33" t="s">
        <v>105</v>
      </c>
      <c r="G2903" s="33" t="s">
        <v>20</v>
      </c>
      <c r="H2903" s="35">
        <v>0.24999999999999997</v>
      </c>
      <c r="I2903" s="36">
        <v>750</v>
      </c>
      <c r="J2903" s="37">
        <f t="shared" si="22"/>
        <v>187.49999999999997</v>
      </c>
      <c r="K2903" s="37">
        <f t="shared" si="23"/>
        <v>56.249999999999993</v>
      </c>
      <c r="L2903" s="38">
        <v>0.3</v>
      </c>
      <c r="N2903" s="44"/>
      <c r="O2903" s="42"/>
      <c r="P2903" s="39"/>
      <c r="Q2903" s="41"/>
    </row>
    <row r="2904" spans="1:17" ht="15.75" customHeight="1">
      <c r="A2904" s="33" t="s">
        <v>14</v>
      </c>
      <c r="B2904" s="33">
        <v>1185732</v>
      </c>
      <c r="C2904" s="34">
        <v>44295</v>
      </c>
      <c r="D2904" s="33" t="s">
        <v>33</v>
      </c>
      <c r="E2904" s="33" t="s">
        <v>104</v>
      </c>
      <c r="F2904" s="33" t="s">
        <v>105</v>
      </c>
      <c r="G2904" s="33" t="s">
        <v>21</v>
      </c>
      <c r="H2904" s="35">
        <v>0.6</v>
      </c>
      <c r="I2904" s="36">
        <v>1000</v>
      </c>
      <c r="J2904" s="37">
        <f t="shared" si="22"/>
        <v>600</v>
      </c>
      <c r="K2904" s="37">
        <f t="shared" si="23"/>
        <v>210</v>
      </c>
      <c r="L2904" s="38">
        <v>0.35</v>
      </c>
      <c r="N2904" s="44"/>
      <c r="O2904" s="42"/>
      <c r="P2904" s="39"/>
      <c r="Q2904" s="41"/>
    </row>
    <row r="2905" spans="1:17" ht="15.75" customHeight="1">
      <c r="A2905" s="33" t="s">
        <v>14</v>
      </c>
      <c r="B2905" s="33">
        <v>1185732</v>
      </c>
      <c r="C2905" s="34">
        <v>44295</v>
      </c>
      <c r="D2905" s="33" t="s">
        <v>33</v>
      </c>
      <c r="E2905" s="33" t="s">
        <v>104</v>
      </c>
      <c r="F2905" s="33" t="s">
        <v>105</v>
      </c>
      <c r="G2905" s="33" t="s">
        <v>22</v>
      </c>
      <c r="H2905" s="35">
        <v>0.5</v>
      </c>
      <c r="I2905" s="36">
        <v>2250</v>
      </c>
      <c r="J2905" s="37">
        <f t="shared" si="22"/>
        <v>1125</v>
      </c>
      <c r="K2905" s="37">
        <f t="shared" si="23"/>
        <v>450</v>
      </c>
      <c r="L2905" s="38">
        <v>0.4</v>
      </c>
      <c r="N2905" s="44"/>
      <c r="O2905" s="42"/>
      <c r="P2905" s="39"/>
      <c r="Q2905" s="41"/>
    </row>
    <row r="2906" spans="1:17" ht="15.75" customHeight="1">
      <c r="A2906" s="33" t="s">
        <v>14</v>
      </c>
      <c r="B2906" s="33">
        <v>1185732</v>
      </c>
      <c r="C2906" s="34">
        <v>44326</v>
      </c>
      <c r="D2906" s="33" t="s">
        <v>33</v>
      </c>
      <c r="E2906" s="33" t="s">
        <v>104</v>
      </c>
      <c r="F2906" s="33" t="s">
        <v>105</v>
      </c>
      <c r="G2906" s="33" t="s">
        <v>17</v>
      </c>
      <c r="H2906" s="35">
        <v>0.6</v>
      </c>
      <c r="I2906" s="36">
        <v>4950</v>
      </c>
      <c r="J2906" s="37">
        <f t="shared" si="22"/>
        <v>2970</v>
      </c>
      <c r="K2906" s="37">
        <f t="shared" si="23"/>
        <v>1039.5</v>
      </c>
      <c r="L2906" s="38">
        <v>0.35</v>
      </c>
      <c r="N2906" s="44"/>
      <c r="O2906" s="42"/>
      <c r="P2906" s="39"/>
      <c r="Q2906" s="41"/>
    </row>
    <row r="2907" spans="1:17" ht="15.75" customHeight="1">
      <c r="A2907" s="33" t="s">
        <v>14</v>
      </c>
      <c r="B2907" s="33">
        <v>1185732</v>
      </c>
      <c r="C2907" s="34">
        <v>44326</v>
      </c>
      <c r="D2907" s="33" t="s">
        <v>33</v>
      </c>
      <c r="E2907" s="33" t="s">
        <v>104</v>
      </c>
      <c r="F2907" s="33" t="s">
        <v>105</v>
      </c>
      <c r="G2907" s="33" t="s">
        <v>18</v>
      </c>
      <c r="H2907" s="35">
        <v>0.45</v>
      </c>
      <c r="I2907" s="36">
        <v>2000</v>
      </c>
      <c r="J2907" s="37">
        <f t="shared" si="22"/>
        <v>900</v>
      </c>
      <c r="K2907" s="37">
        <f t="shared" si="23"/>
        <v>270</v>
      </c>
      <c r="L2907" s="38">
        <v>0.3</v>
      </c>
      <c r="N2907" s="44"/>
      <c r="O2907" s="42"/>
      <c r="P2907" s="39"/>
      <c r="Q2907" s="41"/>
    </row>
    <row r="2908" spans="1:17" ht="15.75" customHeight="1">
      <c r="A2908" s="33" t="s">
        <v>14</v>
      </c>
      <c r="B2908" s="33">
        <v>1185732</v>
      </c>
      <c r="C2908" s="34">
        <v>44326</v>
      </c>
      <c r="D2908" s="33" t="s">
        <v>33</v>
      </c>
      <c r="E2908" s="33" t="s">
        <v>104</v>
      </c>
      <c r="F2908" s="33" t="s">
        <v>105</v>
      </c>
      <c r="G2908" s="33" t="s">
        <v>19</v>
      </c>
      <c r="H2908" s="35">
        <v>0.4</v>
      </c>
      <c r="I2908" s="36">
        <v>1750</v>
      </c>
      <c r="J2908" s="37">
        <f t="shared" si="22"/>
        <v>700</v>
      </c>
      <c r="K2908" s="37">
        <f t="shared" si="23"/>
        <v>210</v>
      </c>
      <c r="L2908" s="38">
        <v>0.3</v>
      </c>
      <c r="N2908" s="44"/>
      <c r="O2908" s="42"/>
      <c r="P2908" s="39"/>
      <c r="Q2908" s="41"/>
    </row>
    <row r="2909" spans="1:17" ht="15.75" customHeight="1">
      <c r="A2909" s="33" t="s">
        <v>14</v>
      </c>
      <c r="B2909" s="33">
        <v>1185732</v>
      </c>
      <c r="C2909" s="34">
        <v>44326</v>
      </c>
      <c r="D2909" s="33" t="s">
        <v>33</v>
      </c>
      <c r="E2909" s="33" t="s">
        <v>104</v>
      </c>
      <c r="F2909" s="33" t="s">
        <v>105</v>
      </c>
      <c r="G2909" s="33" t="s">
        <v>20</v>
      </c>
      <c r="H2909" s="35">
        <v>0.4</v>
      </c>
      <c r="I2909" s="36">
        <v>1000</v>
      </c>
      <c r="J2909" s="37">
        <f t="shared" si="22"/>
        <v>400</v>
      </c>
      <c r="K2909" s="37">
        <f t="shared" si="23"/>
        <v>120</v>
      </c>
      <c r="L2909" s="38">
        <v>0.3</v>
      </c>
      <c r="N2909" s="44"/>
      <c r="O2909" s="42"/>
      <c r="P2909" s="39"/>
      <c r="Q2909" s="41"/>
    </row>
    <row r="2910" spans="1:17" ht="15.75" customHeight="1">
      <c r="A2910" s="33" t="s">
        <v>14</v>
      </c>
      <c r="B2910" s="33">
        <v>1185732</v>
      </c>
      <c r="C2910" s="34">
        <v>44326</v>
      </c>
      <c r="D2910" s="33" t="s">
        <v>33</v>
      </c>
      <c r="E2910" s="33" t="s">
        <v>104</v>
      </c>
      <c r="F2910" s="33" t="s">
        <v>105</v>
      </c>
      <c r="G2910" s="33" t="s">
        <v>21</v>
      </c>
      <c r="H2910" s="35">
        <v>0.49999999999999994</v>
      </c>
      <c r="I2910" s="36">
        <v>1250</v>
      </c>
      <c r="J2910" s="37">
        <f t="shared" si="22"/>
        <v>624.99999999999989</v>
      </c>
      <c r="K2910" s="37">
        <f t="shared" si="23"/>
        <v>218.74999999999994</v>
      </c>
      <c r="L2910" s="38">
        <v>0.35</v>
      </c>
      <c r="N2910" s="44"/>
      <c r="O2910" s="42"/>
      <c r="P2910" s="39"/>
      <c r="Q2910" s="41"/>
    </row>
    <row r="2911" spans="1:17" ht="15.75" customHeight="1">
      <c r="A2911" s="33" t="s">
        <v>14</v>
      </c>
      <c r="B2911" s="33">
        <v>1185732</v>
      </c>
      <c r="C2911" s="34">
        <v>44326</v>
      </c>
      <c r="D2911" s="33" t="s">
        <v>33</v>
      </c>
      <c r="E2911" s="33" t="s">
        <v>104</v>
      </c>
      <c r="F2911" s="33" t="s">
        <v>105</v>
      </c>
      <c r="G2911" s="33" t="s">
        <v>22</v>
      </c>
      <c r="H2911" s="35">
        <v>0.54999999999999993</v>
      </c>
      <c r="I2911" s="36">
        <v>2500</v>
      </c>
      <c r="J2911" s="37">
        <f t="shared" si="22"/>
        <v>1374.9999999999998</v>
      </c>
      <c r="K2911" s="37">
        <f t="shared" si="23"/>
        <v>549.99999999999989</v>
      </c>
      <c r="L2911" s="38">
        <v>0.4</v>
      </c>
      <c r="N2911" s="44"/>
      <c r="O2911" s="42"/>
      <c r="P2911" s="39"/>
      <c r="Q2911" s="41"/>
    </row>
    <row r="2912" spans="1:17" ht="15.75" customHeight="1">
      <c r="A2912" s="33" t="s">
        <v>14</v>
      </c>
      <c r="B2912" s="33">
        <v>1185732</v>
      </c>
      <c r="C2912" s="34">
        <v>44356</v>
      </c>
      <c r="D2912" s="33" t="s">
        <v>33</v>
      </c>
      <c r="E2912" s="33" t="s">
        <v>104</v>
      </c>
      <c r="F2912" s="33" t="s">
        <v>105</v>
      </c>
      <c r="G2912" s="33" t="s">
        <v>17</v>
      </c>
      <c r="H2912" s="35">
        <v>0.4</v>
      </c>
      <c r="I2912" s="36">
        <v>5000</v>
      </c>
      <c r="J2912" s="37">
        <f t="shared" si="22"/>
        <v>2000</v>
      </c>
      <c r="K2912" s="37">
        <f t="shared" si="23"/>
        <v>700</v>
      </c>
      <c r="L2912" s="38">
        <v>0.35</v>
      </c>
      <c r="N2912" s="44"/>
      <c r="O2912" s="42"/>
      <c r="P2912" s="39"/>
      <c r="Q2912" s="41"/>
    </row>
    <row r="2913" spans="1:17" ht="15.75" customHeight="1">
      <c r="A2913" s="33" t="s">
        <v>14</v>
      </c>
      <c r="B2913" s="33">
        <v>1185732</v>
      </c>
      <c r="C2913" s="34">
        <v>44356</v>
      </c>
      <c r="D2913" s="33" t="s">
        <v>33</v>
      </c>
      <c r="E2913" s="33" t="s">
        <v>104</v>
      </c>
      <c r="F2913" s="33" t="s">
        <v>105</v>
      </c>
      <c r="G2913" s="33" t="s">
        <v>18</v>
      </c>
      <c r="H2913" s="35">
        <v>0.35000000000000009</v>
      </c>
      <c r="I2913" s="36">
        <v>2500</v>
      </c>
      <c r="J2913" s="37">
        <f t="shared" si="22"/>
        <v>875.00000000000023</v>
      </c>
      <c r="K2913" s="37">
        <f t="shared" si="23"/>
        <v>262.50000000000006</v>
      </c>
      <c r="L2913" s="38">
        <v>0.3</v>
      </c>
      <c r="N2913" s="44"/>
      <c r="O2913" s="42"/>
      <c r="P2913" s="39"/>
      <c r="Q2913" s="41"/>
    </row>
    <row r="2914" spans="1:17" ht="15.75" customHeight="1">
      <c r="A2914" s="33" t="s">
        <v>14</v>
      </c>
      <c r="B2914" s="33">
        <v>1185732</v>
      </c>
      <c r="C2914" s="34">
        <v>44356</v>
      </c>
      <c r="D2914" s="33" t="s">
        <v>33</v>
      </c>
      <c r="E2914" s="33" t="s">
        <v>104</v>
      </c>
      <c r="F2914" s="33" t="s">
        <v>105</v>
      </c>
      <c r="G2914" s="33" t="s">
        <v>19</v>
      </c>
      <c r="H2914" s="35">
        <v>0.30000000000000004</v>
      </c>
      <c r="I2914" s="36">
        <v>2000</v>
      </c>
      <c r="J2914" s="37">
        <f t="shared" si="22"/>
        <v>600.00000000000011</v>
      </c>
      <c r="K2914" s="37">
        <f t="shared" si="23"/>
        <v>180.00000000000003</v>
      </c>
      <c r="L2914" s="38">
        <v>0.3</v>
      </c>
      <c r="N2914" s="44"/>
      <c r="O2914" s="42"/>
      <c r="P2914" s="39"/>
      <c r="Q2914" s="41"/>
    </row>
    <row r="2915" spans="1:17" ht="15.75" customHeight="1">
      <c r="A2915" s="33" t="s">
        <v>14</v>
      </c>
      <c r="B2915" s="33">
        <v>1185732</v>
      </c>
      <c r="C2915" s="34">
        <v>44356</v>
      </c>
      <c r="D2915" s="33" t="s">
        <v>33</v>
      </c>
      <c r="E2915" s="33" t="s">
        <v>104</v>
      </c>
      <c r="F2915" s="33" t="s">
        <v>105</v>
      </c>
      <c r="G2915" s="33" t="s">
        <v>20</v>
      </c>
      <c r="H2915" s="35">
        <v>0.30000000000000004</v>
      </c>
      <c r="I2915" s="36">
        <v>1750</v>
      </c>
      <c r="J2915" s="37">
        <f t="shared" si="22"/>
        <v>525.00000000000011</v>
      </c>
      <c r="K2915" s="37">
        <f t="shared" si="23"/>
        <v>157.50000000000003</v>
      </c>
      <c r="L2915" s="38">
        <v>0.3</v>
      </c>
      <c r="N2915" s="44"/>
      <c r="O2915" s="42"/>
      <c r="P2915" s="39"/>
      <c r="Q2915" s="41"/>
    </row>
    <row r="2916" spans="1:17" ht="15.75" customHeight="1">
      <c r="A2916" s="33" t="s">
        <v>14</v>
      </c>
      <c r="B2916" s="33">
        <v>1185732</v>
      </c>
      <c r="C2916" s="34">
        <v>44356</v>
      </c>
      <c r="D2916" s="33" t="s">
        <v>33</v>
      </c>
      <c r="E2916" s="33" t="s">
        <v>104</v>
      </c>
      <c r="F2916" s="33" t="s">
        <v>105</v>
      </c>
      <c r="G2916" s="33" t="s">
        <v>21</v>
      </c>
      <c r="H2916" s="35">
        <v>0.4</v>
      </c>
      <c r="I2916" s="36">
        <v>1750</v>
      </c>
      <c r="J2916" s="37">
        <f t="shared" si="22"/>
        <v>700</v>
      </c>
      <c r="K2916" s="37">
        <f t="shared" si="23"/>
        <v>244.99999999999997</v>
      </c>
      <c r="L2916" s="38">
        <v>0.35</v>
      </c>
      <c r="N2916" s="44"/>
      <c r="O2916" s="42"/>
      <c r="P2916" s="39"/>
      <c r="Q2916" s="41"/>
    </row>
    <row r="2917" spans="1:17" ht="15.75" customHeight="1">
      <c r="A2917" s="33" t="s">
        <v>14</v>
      </c>
      <c r="B2917" s="33">
        <v>1185732</v>
      </c>
      <c r="C2917" s="34">
        <v>44356</v>
      </c>
      <c r="D2917" s="33" t="s">
        <v>33</v>
      </c>
      <c r="E2917" s="33" t="s">
        <v>104</v>
      </c>
      <c r="F2917" s="33" t="s">
        <v>105</v>
      </c>
      <c r="G2917" s="33" t="s">
        <v>22</v>
      </c>
      <c r="H2917" s="35">
        <v>0.55000000000000004</v>
      </c>
      <c r="I2917" s="36">
        <v>3250</v>
      </c>
      <c r="J2917" s="37">
        <f t="shared" si="22"/>
        <v>1787.5000000000002</v>
      </c>
      <c r="K2917" s="37">
        <f t="shared" si="23"/>
        <v>715.00000000000011</v>
      </c>
      <c r="L2917" s="38">
        <v>0.4</v>
      </c>
      <c r="N2917" s="44"/>
      <c r="O2917" s="42"/>
      <c r="P2917" s="39"/>
      <c r="Q2917" s="41"/>
    </row>
    <row r="2918" spans="1:17" ht="15.75" customHeight="1">
      <c r="A2918" s="33" t="s">
        <v>14</v>
      </c>
      <c r="B2918" s="33">
        <v>1185732</v>
      </c>
      <c r="C2918" s="34">
        <v>44385</v>
      </c>
      <c r="D2918" s="33" t="s">
        <v>33</v>
      </c>
      <c r="E2918" s="33" t="s">
        <v>104</v>
      </c>
      <c r="F2918" s="33" t="s">
        <v>105</v>
      </c>
      <c r="G2918" s="33" t="s">
        <v>17</v>
      </c>
      <c r="H2918" s="35">
        <v>0.5</v>
      </c>
      <c r="I2918" s="36">
        <v>5500</v>
      </c>
      <c r="J2918" s="37">
        <f t="shared" si="22"/>
        <v>2750</v>
      </c>
      <c r="K2918" s="37">
        <f t="shared" si="23"/>
        <v>962.49999999999989</v>
      </c>
      <c r="L2918" s="38">
        <v>0.35</v>
      </c>
      <c r="N2918" s="44"/>
      <c r="O2918" s="42"/>
      <c r="P2918" s="39"/>
      <c r="Q2918" s="41"/>
    </row>
    <row r="2919" spans="1:17" ht="15.75" customHeight="1">
      <c r="A2919" s="33" t="s">
        <v>14</v>
      </c>
      <c r="B2919" s="33">
        <v>1185732</v>
      </c>
      <c r="C2919" s="34">
        <v>44385</v>
      </c>
      <c r="D2919" s="33" t="s">
        <v>33</v>
      </c>
      <c r="E2919" s="33" t="s">
        <v>104</v>
      </c>
      <c r="F2919" s="33" t="s">
        <v>105</v>
      </c>
      <c r="G2919" s="33" t="s">
        <v>18</v>
      </c>
      <c r="H2919" s="35">
        <v>0.45000000000000007</v>
      </c>
      <c r="I2919" s="36">
        <v>3000</v>
      </c>
      <c r="J2919" s="37">
        <f t="shared" si="22"/>
        <v>1350.0000000000002</v>
      </c>
      <c r="K2919" s="37">
        <f t="shared" si="23"/>
        <v>405.00000000000006</v>
      </c>
      <c r="L2919" s="38">
        <v>0.3</v>
      </c>
      <c r="N2919" s="44"/>
      <c r="O2919" s="42"/>
      <c r="P2919" s="39"/>
      <c r="Q2919" s="41"/>
    </row>
    <row r="2920" spans="1:17" ht="15.75" customHeight="1">
      <c r="A2920" s="33" t="s">
        <v>14</v>
      </c>
      <c r="B2920" s="33">
        <v>1185732</v>
      </c>
      <c r="C2920" s="34">
        <v>44385</v>
      </c>
      <c r="D2920" s="33" t="s">
        <v>33</v>
      </c>
      <c r="E2920" s="33" t="s">
        <v>104</v>
      </c>
      <c r="F2920" s="33" t="s">
        <v>105</v>
      </c>
      <c r="G2920" s="33" t="s">
        <v>19</v>
      </c>
      <c r="H2920" s="35">
        <v>0.4</v>
      </c>
      <c r="I2920" s="36">
        <v>2250</v>
      </c>
      <c r="J2920" s="37">
        <f t="shared" si="22"/>
        <v>900</v>
      </c>
      <c r="K2920" s="37">
        <f t="shared" si="23"/>
        <v>270</v>
      </c>
      <c r="L2920" s="38">
        <v>0.3</v>
      </c>
      <c r="N2920" s="44"/>
      <c r="O2920" s="42"/>
      <c r="P2920" s="39"/>
      <c r="Q2920" s="41"/>
    </row>
    <row r="2921" spans="1:17" ht="15.75" customHeight="1">
      <c r="A2921" s="33" t="s">
        <v>14</v>
      </c>
      <c r="B2921" s="33">
        <v>1185732</v>
      </c>
      <c r="C2921" s="34">
        <v>44385</v>
      </c>
      <c r="D2921" s="33" t="s">
        <v>33</v>
      </c>
      <c r="E2921" s="33" t="s">
        <v>104</v>
      </c>
      <c r="F2921" s="33" t="s">
        <v>105</v>
      </c>
      <c r="G2921" s="33" t="s">
        <v>20</v>
      </c>
      <c r="H2921" s="35">
        <v>0.4</v>
      </c>
      <c r="I2921" s="36">
        <v>1750</v>
      </c>
      <c r="J2921" s="37">
        <f t="shared" si="22"/>
        <v>700</v>
      </c>
      <c r="K2921" s="37">
        <f t="shared" si="23"/>
        <v>210</v>
      </c>
      <c r="L2921" s="38">
        <v>0.3</v>
      </c>
      <c r="N2921" s="44"/>
      <c r="O2921" s="42"/>
      <c r="P2921" s="39"/>
      <c r="Q2921" s="41"/>
    </row>
    <row r="2922" spans="1:17" ht="15.75" customHeight="1">
      <c r="A2922" s="33" t="s">
        <v>14</v>
      </c>
      <c r="B2922" s="33">
        <v>1185732</v>
      </c>
      <c r="C2922" s="34">
        <v>44385</v>
      </c>
      <c r="D2922" s="33" t="s">
        <v>33</v>
      </c>
      <c r="E2922" s="33" t="s">
        <v>104</v>
      </c>
      <c r="F2922" s="33" t="s">
        <v>105</v>
      </c>
      <c r="G2922" s="33" t="s">
        <v>21</v>
      </c>
      <c r="H2922" s="35">
        <v>0.5</v>
      </c>
      <c r="I2922" s="36">
        <v>2000</v>
      </c>
      <c r="J2922" s="37">
        <f t="shared" si="22"/>
        <v>1000</v>
      </c>
      <c r="K2922" s="37">
        <f t="shared" si="23"/>
        <v>350</v>
      </c>
      <c r="L2922" s="38">
        <v>0.35</v>
      </c>
      <c r="N2922" s="44"/>
      <c r="O2922" s="42"/>
      <c r="P2922" s="39"/>
      <c r="Q2922" s="41"/>
    </row>
    <row r="2923" spans="1:17" ht="15.75" customHeight="1">
      <c r="A2923" s="33" t="s">
        <v>14</v>
      </c>
      <c r="B2923" s="33">
        <v>1185732</v>
      </c>
      <c r="C2923" s="34">
        <v>44385</v>
      </c>
      <c r="D2923" s="33" t="s">
        <v>33</v>
      </c>
      <c r="E2923" s="33" t="s">
        <v>104</v>
      </c>
      <c r="F2923" s="33" t="s">
        <v>105</v>
      </c>
      <c r="G2923" s="33" t="s">
        <v>22</v>
      </c>
      <c r="H2923" s="35">
        <v>0.55000000000000004</v>
      </c>
      <c r="I2923" s="36">
        <v>3750</v>
      </c>
      <c r="J2923" s="37">
        <f t="shared" si="22"/>
        <v>2062.5</v>
      </c>
      <c r="K2923" s="37">
        <f t="shared" si="23"/>
        <v>825</v>
      </c>
      <c r="L2923" s="38">
        <v>0.4</v>
      </c>
      <c r="N2923" s="44"/>
      <c r="O2923" s="42"/>
      <c r="P2923" s="39"/>
      <c r="Q2923" s="41"/>
    </row>
    <row r="2924" spans="1:17" ht="15.75" customHeight="1">
      <c r="A2924" s="33" t="s">
        <v>14</v>
      </c>
      <c r="B2924" s="33">
        <v>1185732</v>
      </c>
      <c r="C2924" s="34">
        <v>44417</v>
      </c>
      <c r="D2924" s="33" t="s">
        <v>33</v>
      </c>
      <c r="E2924" s="33" t="s">
        <v>104</v>
      </c>
      <c r="F2924" s="33" t="s">
        <v>105</v>
      </c>
      <c r="G2924" s="33" t="s">
        <v>17</v>
      </c>
      <c r="H2924" s="35">
        <v>0.5</v>
      </c>
      <c r="I2924" s="36">
        <v>5250</v>
      </c>
      <c r="J2924" s="37">
        <f t="shared" si="22"/>
        <v>2625</v>
      </c>
      <c r="K2924" s="37">
        <f t="shared" si="23"/>
        <v>918.74999999999989</v>
      </c>
      <c r="L2924" s="38">
        <v>0.35</v>
      </c>
      <c r="N2924" s="44"/>
      <c r="O2924" s="42"/>
      <c r="P2924" s="39"/>
      <c r="Q2924" s="41"/>
    </row>
    <row r="2925" spans="1:17" ht="15.75" customHeight="1">
      <c r="A2925" s="33" t="s">
        <v>14</v>
      </c>
      <c r="B2925" s="33">
        <v>1185732</v>
      </c>
      <c r="C2925" s="34">
        <v>44417</v>
      </c>
      <c r="D2925" s="33" t="s">
        <v>33</v>
      </c>
      <c r="E2925" s="33" t="s">
        <v>104</v>
      </c>
      <c r="F2925" s="33" t="s">
        <v>105</v>
      </c>
      <c r="G2925" s="33" t="s">
        <v>18</v>
      </c>
      <c r="H2925" s="35">
        <v>0.45000000000000007</v>
      </c>
      <c r="I2925" s="36">
        <v>3000</v>
      </c>
      <c r="J2925" s="37">
        <f t="shared" si="22"/>
        <v>1350.0000000000002</v>
      </c>
      <c r="K2925" s="37">
        <f t="shared" si="23"/>
        <v>405.00000000000006</v>
      </c>
      <c r="L2925" s="38">
        <v>0.3</v>
      </c>
      <c r="N2925" s="44"/>
      <c r="O2925" s="42"/>
      <c r="P2925" s="39"/>
      <c r="Q2925" s="41"/>
    </row>
    <row r="2926" spans="1:17" ht="15.75" customHeight="1">
      <c r="A2926" s="33" t="s">
        <v>14</v>
      </c>
      <c r="B2926" s="33">
        <v>1185732</v>
      </c>
      <c r="C2926" s="34">
        <v>44417</v>
      </c>
      <c r="D2926" s="33" t="s">
        <v>33</v>
      </c>
      <c r="E2926" s="33" t="s">
        <v>104</v>
      </c>
      <c r="F2926" s="33" t="s">
        <v>105</v>
      </c>
      <c r="G2926" s="33" t="s">
        <v>19</v>
      </c>
      <c r="H2926" s="35">
        <v>0.4</v>
      </c>
      <c r="I2926" s="36">
        <v>2250</v>
      </c>
      <c r="J2926" s="37">
        <f t="shared" si="22"/>
        <v>900</v>
      </c>
      <c r="K2926" s="37">
        <f t="shared" si="23"/>
        <v>270</v>
      </c>
      <c r="L2926" s="38">
        <v>0.3</v>
      </c>
      <c r="N2926" s="44"/>
      <c r="O2926" s="42"/>
      <c r="P2926" s="39"/>
      <c r="Q2926" s="41"/>
    </row>
    <row r="2927" spans="1:17" ht="15.75" customHeight="1">
      <c r="A2927" s="33" t="s">
        <v>14</v>
      </c>
      <c r="B2927" s="33">
        <v>1185732</v>
      </c>
      <c r="C2927" s="34">
        <v>44417</v>
      </c>
      <c r="D2927" s="33" t="s">
        <v>33</v>
      </c>
      <c r="E2927" s="33" t="s">
        <v>104</v>
      </c>
      <c r="F2927" s="33" t="s">
        <v>105</v>
      </c>
      <c r="G2927" s="33" t="s">
        <v>20</v>
      </c>
      <c r="H2927" s="35">
        <v>0.4</v>
      </c>
      <c r="I2927" s="36">
        <v>2000</v>
      </c>
      <c r="J2927" s="37">
        <f t="shared" si="22"/>
        <v>800</v>
      </c>
      <c r="K2927" s="37">
        <f t="shared" si="23"/>
        <v>240</v>
      </c>
      <c r="L2927" s="38">
        <v>0.3</v>
      </c>
      <c r="N2927" s="44"/>
      <c r="O2927" s="42"/>
      <c r="P2927" s="39"/>
      <c r="Q2927" s="41"/>
    </row>
    <row r="2928" spans="1:17" ht="15.75" customHeight="1">
      <c r="A2928" s="33" t="s">
        <v>14</v>
      </c>
      <c r="B2928" s="33">
        <v>1185732</v>
      </c>
      <c r="C2928" s="34">
        <v>44417</v>
      </c>
      <c r="D2928" s="33" t="s">
        <v>33</v>
      </c>
      <c r="E2928" s="33" t="s">
        <v>104</v>
      </c>
      <c r="F2928" s="33" t="s">
        <v>105</v>
      </c>
      <c r="G2928" s="33" t="s">
        <v>21</v>
      </c>
      <c r="H2928" s="35">
        <v>0.5</v>
      </c>
      <c r="I2928" s="36">
        <v>1750</v>
      </c>
      <c r="J2928" s="37">
        <f t="shared" si="22"/>
        <v>875</v>
      </c>
      <c r="K2928" s="37">
        <f t="shared" si="23"/>
        <v>306.25</v>
      </c>
      <c r="L2928" s="38">
        <v>0.35</v>
      </c>
      <c r="N2928" s="44"/>
      <c r="O2928" s="42"/>
      <c r="P2928" s="39"/>
      <c r="Q2928" s="41"/>
    </row>
    <row r="2929" spans="1:17" ht="15.75" customHeight="1">
      <c r="A2929" s="33" t="s">
        <v>14</v>
      </c>
      <c r="B2929" s="33">
        <v>1185732</v>
      </c>
      <c r="C2929" s="34">
        <v>44417</v>
      </c>
      <c r="D2929" s="33" t="s">
        <v>33</v>
      </c>
      <c r="E2929" s="33" t="s">
        <v>104</v>
      </c>
      <c r="F2929" s="33" t="s">
        <v>105</v>
      </c>
      <c r="G2929" s="33" t="s">
        <v>22</v>
      </c>
      <c r="H2929" s="35">
        <v>0.55000000000000004</v>
      </c>
      <c r="I2929" s="36">
        <v>3500</v>
      </c>
      <c r="J2929" s="37">
        <f t="shared" si="22"/>
        <v>1925.0000000000002</v>
      </c>
      <c r="K2929" s="37">
        <f t="shared" si="23"/>
        <v>770.00000000000011</v>
      </c>
      <c r="L2929" s="38">
        <v>0.4</v>
      </c>
      <c r="N2929" s="44"/>
      <c r="O2929" s="42"/>
      <c r="P2929" s="39"/>
      <c r="Q2929" s="41"/>
    </row>
    <row r="2930" spans="1:17" ht="15.75" customHeight="1">
      <c r="A2930" s="33" t="s">
        <v>14</v>
      </c>
      <c r="B2930" s="33">
        <v>1185732</v>
      </c>
      <c r="C2930" s="34">
        <v>44449</v>
      </c>
      <c r="D2930" s="33" t="s">
        <v>33</v>
      </c>
      <c r="E2930" s="33" t="s">
        <v>104</v>
      </c>
      <c r="F2930" s="33" t="s">
        <v>105</v>
      </c>
      <c r="G2930" s="33" t="s">
        <v>17</v>
      </c>
      <c r="H2930" s="35">
        <v>0.4</v>
      </c>
      <c r="I2930" s="36">
        <v>4750</v>
      </c>
      <c r="J2930" s="37">
        <f t="shared" si="22"/>
        <v>1900</v>
      </c>
      <c r="K2930" s="37">
        <f t="shared" si="23"/>
        <v>665</v>
      </c>
      <c r="L2930" s="38">
        <v>0.35</v>
      </c>
      <c r="N2930" s="44"/>
      <c r="O2930" s="42"/>
      <c r="P2930" s="39"/>
      <c r="Q2930" s="41"/>
    </row>
    <row r="2931" spans="1:17" ht="15.75" customHeight="1">
      <c r="A2931" s="33" t="s">
        <v>14</v>
      </c>
      <c r="B2931" s="33">
        <v>1185732</v>
      </c>
      <c r="C2931" s="34">
        <v>44449</v>
      </c>
      <c r="D2931" s="33" t="s">
        <v>33</v>
      </c>
      <c r="E2931" s="33" t="s">
        <v>104</v>
      </c>
      <c r="F2931" s="33" t="s">
        <v>105</v>
      </c>
      <c r="G2931" s="33" t="s">
        <v>18</v>
      </c>
      <c r="H2931" s="35">
        <v>0.35000000000000009</v>
      </c>
      <c r="I2931" s="36">
        <v>2750</v>
      </c>
      <c r="J2931" s="37">
        <f t="shared" si="22"/>
        <v>962.50000000000023</v>
      </c>
      <c r="K2931" s="37">
        <f t="shared" si="23"/>
        <v>288.75000000000006</v>
      </c>
      <c r="L2931" s="38">
        <v>0.3</v>
      </c>
      <c r="N2931" s="44"/>
      <c r="O2931" s="42"/>
      <c r="P2931" s="39"/>
      <c r="Q2931" s="41"/>
    </row>
    <row r="2932" spans="1:17" ht="15.75" customHeight="1">
      <c r="A2932" s="33" t="s">
        <v>14</v>
      </c>
      <c r="B2932" s="33">
        <v>1185732</v>
      </c>
      <c r="C2932" s="34">
        <v>44449</v>
      </c>
      <c r="D2932" s="33" t="s">
        <v>33</v>
      </c>
      <c r="E2932" s="33" t="s">
        <v>104</v>
      </c>
      <c r="F2932" s="33" t="s">
        <v>105</v>
      </c>
      <c r="G2932" s="33" t="s">
        <v>19</v>
      </c>
      <c r="H2932" s="35">
        <v>0.30000000000000004</v>
      </c>
      <c r="I2932" s="36">
        <v>1750</v>
      </c>
      <c r="J2932" s="37">
        <f t="shared" si="22"/>
        <v>525.00000000000011</v>
      </c>
      <c r="K2932" s="37">
        <f t="shared" si="23"/>
        <v>157.50000000000003</v>
      </c>
      <c r="L2932" s="38">
        <v>0.3</v>
      </c>
      <c r="N2932" s="44"/>
      <c r="O2932" s="42"/>
      <c r="P2932" s="39"/>
      <c r="Q2932" s="41"/>
    </row>
    <row r="2933" spans="1:17" ht="15.75" customHeight="1">
      <c r="A2933" s="33" t="s">
        <v>14</v>
      </c>
      <c r="B2933" s="33">
        <v>1185732</v>
      </c>
      <c r="C2933" s="34">
        <v>44449</v>
      </c>
      <c r="D2933" s="33" t="s">
        <v>33</v>
      </c>
      <c r="E2933" s="33" t="s">
        <v>104</v>
      </c>
      <c r="F2933" s="33" t="s">
        <v>105</v>
      </c>
      <c r="G2933" s="33" t="s">
        <v>20</v>
      </c>
      <c r="H2933" s="35">
        <v>0.30000000000000004</v>
      </c>
      <c r="I2933" s="36">
        <v>1500</v>
      </c>
      <c r="J2933" s="37">
        <f t="shared" si="22"/>
        <v>450.00000000000006</v>
      </c>
      <c r="K2933" s="37">
        <f t="shared" si="23"/>
        <v>135</v>
      </c>
      <c r="L2933" s="38">
        <v>0.3</v>
      </c>
      <c r="N2933" s="44"/>
      <c r="O2933" s="42"/>
      <c r="P2933" s="39"/>
      <c r="Q2933" s="41"/>
    </row>
    <row r="2934" spans="1:17" ht="15.75" customHeight="1">
      <c r="A2934" s="33" t="s">
        <v>14</v>
      </c>
      <c r="B2934" s="33">
        <v>1185732</v>
      </c>
      <c r="C2934" s="34">
        <v>44449</v>
      </c>
      <c r="D2934" s="33" t="s">
        <v>33</v>
      </c>
      <c r="E2934" s="33" t="s">
        <v>104</v>
      </c>
      <c r="F2934" s="33" t="s">
        <v>105</v>
      </c>
      <c r="G2934" s="33" t="s">
        <v>21</v>
      </c>
      <c r="H2934" s="35">
        <v>0.4</v>
      </c>
      <c r="I2934" s="36">
        <v>1500</v>
      </c>
      <c r="J2934" s="37">
        <f t="shared" si="22"/>
        <v>600</v>
      </c>
      <c r="K2934" s="37">
        <f t="shared" si="23"/>
        <v>210</v>
      </c>
      <c r="L2934" s="38">
        <v>0.35</v>
      </c>
      <c r="N2934" s="44"/>
      <c r="O2934" s="42"/>
      <c r="P2934" s="39"/>
      <c r="Q2934" s="41"/>
    </row>
    <row r="2935" spans="1:17" ht="15.75" customHeight="1">
      <c r="A2935" s="33" t="s">
        <v>14</v>
      </c>
      <c r="B2935" s="33">
        <v>1185732</v>
      </c>
      <c r="C2935" s="34">
        <v>44449</v>
      </c>
      <c r="D2935" s="33" t="s">
        <v>33</v>
      </c>
      <c r="E2935" s="33" t="s">
        <v>104</v>
      </c>
      <c r="F2935" s="33" t="s">
        <v>105</v>
      </c>
      <c r="G2935" s="33" t="s">
        <v>22</v>
      </c>
      <c r="H2935" s="35">
        <v>0.45</v>
      </c>
      <c r="I2935" s="36">
        <v>2250</v>
      </c>
      <c r="J2935" s="37">
        <f t="shared" si="22"/>
        <v>1012.5</v>
      </c>
      <c r="K2935" s="37">
        <f t="shared" si="23"/>
        <v>405</v>
      </c>
      <c r="L2935" s="38">
        <v>0.4</v>
      </c>
      <c r="N2935" s="44"/>
      <c r="O2935" s="42"/>
      <c r="P2935" s="39"/>
      <c r="Q2935" s="41"/>
    </row>
    <row r="2936" spans="1:17" ht="15.75" customHeight="1">
      <c r="A2936" s="33" t="s">
        <v>14</v>
      </c>
      <c r="B2936" s="33">
        <v>1185732</v>
      </c>
      <c r="C2936" s="34">
        <v>44478</v>
      </c>
      <c r="D2936" s="33" t="s">
        <v>33</v>
      </c>
      <c r="E2936" s="33" t="s">
        <v>104</v>
      </c>
      <c r="F2936" s="33" t="s">
        <v>105</v>
      </c>
      <c r="G2936" s="33" t="s">
        <v>17</v>
      </c>
      <c r="H2936" s="35">
        <v>0.49999999999999994</v>
      </c>
      <c r="I2936" s="36">
        <v>4000</v>
      </c>
      <c r="J2936" s="37">
        <f t="shared" si="22"/>
        <v>1999.9999999999998</v>
      </c>
      <c r="K2936" s="37">
        <f t="shared" si="23"/>
        <v>699.99999999999989</v>
      </c>
      <c r="L2936" s="38">
        <v>0.35</v>
      </c>
      <c r="N2936" s="44"/>
      <c r="O2936" s="42"/>
      <c r="P2936" s="39"/>
      <c r="Q2936" s="41"/>
    </row>
    <row r="2937" spans="1:17" ht="15.75" customHeight="1">
      <c r="A2937" s="33" t="s">
        <v>14</v>
      </c>
      <c r="B2937" s="33">
        <v>1185732</v>
      </c>
      <c r="C2937" s="34">
        <v>44478</v>
      </c>
      <c r="D2937" s="33" t="s">
        <v>33</v>
      </c>
      <c r="E2937" s="33" t="s">
        <v>104</v>
      </c>
      <c r="F2937" s="33" t="s">
        <v>105</v>
      </c>
      <c r="G2937" s="33" t="s">
        <v>18</v>
      </c>
      <c r="H2937" s="35">
        <v>0.4</v>
      </c>
      <c r="I2937" s="36">
        <v>2500</v>
      </c>
      <c r="J2937" s="37">
        <f t="shared" si="22"/>
        <v>1000</v>
      </c>
      <c r="K2937" s="37">
        <f t="shared" si="23"/>
        <v>300</v>
      </c>
      <c r="L2937" s="38">
        <v>0.3</v>
      </c>
      <c r="N2937" s="44"/>
      <c r="O2937" s="42"/>
      <c r="P2937" s="39"/>
      <c r="Q2937" s="41"/>
    </row>
    <row r="2938" spans="1:17" ht="15.75" customHeight="1">
      <c r="A2938" s="33" t="s">
        <v>14</v>
      </c>
      <c r="B2938" s="33">
        <v>1185732</v>
      </c>
      <c r="C2938" s="34">
        <v>44478</v>
      </c>
      <c r="D2938" s="33" t="s">
        <v>33</v>
      </c>
      <c r="E2938" s="33" t="s">
        <v>104</v>
      </c>
      <c r="F2938" s="33" t="s">
        <v>105</v>
      </c>
      <c r="G2938" s="33" t="s">
        <v>19</v>
      </c>
      <c r="H2938" s="35">
        <v>0.4</v>
      </c>
      <c r="I2938" s="36">
        <v>1500</v>
      </c>
      <c r="J2938" s="37">
        <f t="shared" si="22"/>
        <v>600</v>
      </c>
      <c r="K2938" s="37">
        <f t="shared" si="23"/>
        <v>180</v>
      </c>
      <c r="L2938" s="38">
        <v>0.3</v>
      </c>
      <c r="N2938" s="44"/>
      <c r="O2938" s="42"/>
      <c r="P2938" s="39"/>
      <c r="Q2938" s="41"/>
    </row>
    <row r="2939" spans="1:17" ht="15.75" customHeight="1">
      <c r="A2939" s="33" t="s">
        <v>14</v>
      </c>
      <c r="B2939" s="33">
        <v>1185732</v>
      </c>
      <c r="C2939" s="34">
        <v>44478</v>
      </c>
      <c r="D2939" s="33" t="s">
        <v>33</v>
      </c>
      <c r="E2939" s="33" t="s">
        <v>104</v>
      </c>
      <c r="F2939" s="33" t="s">
        <v>105</v>
      </c>
      <c r="G2939" s="33" t="s">
        <v>20</v>
      </c>
      <c r="H2939" s="35">
        <v>0.4</v>
      </c>
      <c r="I2939" s="36">
        <v>1250</v>
      </c>
      <c r="J2939" s="37">
        <f t="shared" si="22"/>
        <v>500</v>
      </c>
      <c r="K2939" s="37">
        <f t="shared" si="23"/>
        <v>150</v>
      </c>
      <c r="L2939" s="38">
        <v>0.3</v>
      </c>
      <c r="N2939" s="44"/>
      <c r="O2939" s="42"/>
      <c r="P2939" s="39"/>
      <c r="Q2939" s="41"/>
    </row>
    <row r="2940" spans="1:17" ht="15.75" customHeight="1">
      <c r="A2940" s="33" t="s">
        <v>14</v>
      </c>
      <c r="B2940" s="33">
        <v>1185732</v>
      </c>
      <c r="C2940" s="34">
        <v>44478</v>
      </c>
      <c r="D2940" s="33" t="s">
        <v>33</v>
      </c>
      <c r="E2940" s="33" t="s">
        <v>104</v>
      </c>
      <c r="F2940" s="33" t="s">
        <v>105</v>
      </c>
      <c r="G2940" s="33" t="s">
        <v>21</v>
      </c>
      <c r="H2940" s="35">
        <v>0.49999999999999994</v>
      </c>
      <c r="I2940" s="36">
        <v>1250</v>
      </c>
      <c r="J2940" s="37">
        <f t="shared" si="22"/>
        <v>624.99999999999989</v>
      </c>
      <c r="K2940" s="37">
        <f t="shared" si="23"/>
        <v>218.74999999999994</v>
      </c>
      <c r="L2940" s="38">
        <v>0.35</v>
      </c>
      <c r="N2940" s="44"/>
      <c r="O2940" s="42"/>
      <c r="P2940" s="39"/>
      <c r="Q2940" s="41"/>
    </row>
    <row r="2941" spans="1:17" ht="15.75" customHeight="1">
      <c r="A2941" s="33" t="s">
        <v>14</v>
      </c>
      <c r="B2941" s="33">
        <v>1185732</v>
      </c>
      <c r="C2941" s="34">
        <v>44478</v>
      </c>
      <c r="D2941" s="33" t="s">
        <v>33</v>
      </c>
      <c r="E2941" s="33" t="s">
        <v>104</v>
      </c>
      <c r="F2941" s="33" t="s">
        <v>105</v>
      </c>
      <c r="G2941" s="33" t="s">
        <v>22</v>
      </c>
      <c r="H2941" s="35">
        <v>0.54999999999999982</v>
      </c>
      <c r="I2941" s="36">
        <v>2500</v>
      </c>
      <c r="J2941" s="37">
        <f t="shared" si="22"/>
        <v>1374.9999999999995</v>
      </c>
      <c r="K2941" s="37">
        <f t="shared" si="23"/>
        <v>549.99999999999989</v>
      </c>
      <c r="L2941" s="38">
        <v>0.4</v>
      </c>
      <c r="N2941" s="44"/>
      <c r="O2941" s="42"/>
      <c r="P2941" s="39"/>
      <c r="Q2941" s="41"/>
    </row>
    <row r="2942" spans="1:17" ht="15.75" customHeight="1">
      <c r="A2942" s="33" t="s">
        <v>14</v>
      </c>
      <c r="B2942" s="33">
        <v>1185732</v>
      </c>
      <c r="C2942" s="34">
        <v>44509</v>
      </c>
      <c r="D2942" s="33" t="s">
        <v>33</v>
      </c>
      <c r="E2942" s="33" t="s">
        <v>104</v>
      </c>
      <c r="F2942" s="33" t="s">
        <v>105</v>
      </c>
      <c r="G2942" s="33" t="s">
        <v>17</v>
      </c>
      <c r="H2942" s="35">
        <v>0.49999999999999994</v>
      </c>
      <c r="I2942" s="36">
        <v>4000</v>
      </c>
      <c r="J2942" s="37">
        <f t="shared" si="22"/>
        <v>1999.9999999999998</v>
      </c>
      <c r="K2942" s="37">
        <f t="shared" si="23"/>
        <v>699.99999999999989</v>
      </c>
      <c r="L2942" s="38">
        <v>0.35</v>
      </c>
      <c r="N2942" s="44"/>
      <c r="O2942" s="42"/>
      <c r="P2942" s="39"/>
      <c r="Q2942" s="41"/>
    </row>
    <row r="2943" spans="1:17" ht="15.75" customHeight="1">
      <c r="A2943" s="33" t="s">
        <v>14</v>
      </c>
      <c r="B2943" s="33">
        <v>1185732</v>
      </c>
      <c r="C2943" s="34">
        <v>44509</v>
      </c>
      <c r="D2943" s="33" t="s">
        <v>33</v>
      </c>
      <c r="E2943" s="33" t="s">
        <v>104</v>
      </c>
      <c r="F2943" s="33" t="s">
        <v>105</v>
      </c>
      <c r="G2943" s="33" t="s">
        <v>18</v>
      </c>
      <c r="H2943" s="35">
        <v>0.4</v>
      </c>
      <c r="I2943" s="36">
        <v>2500</v>
      </c>
      <c r="J2943" s="37">
        <f t="shared" si="22"/>
        <v>1000</v>
      </c>
      <c r="K2943" s="37">
        <f t="shared" si="23"/>
        <v>300</v>
      </c>
      <c r="L2943" s="38">
        <v>0.3</v>
      </c>
      <c r="N2943" s="44"/>
      <c r="O2943" s="42"/>
      <c r="P2943" s="39"/>
      <c r="Q2943" s="41"/>
    </row>
    <row r="2944" spans="1:17" ht="15.75" customHeight="1">
      <c r="A2944" s="33" t="s">
        <v>14</v>
      </c>
      <c r="B2944" s="33">
        <v>1185732</v>
      </c>
      <c r="C2944" s="34">
        <v>44509</v>
      </c>
      <c r="D2944" s="33" t="s">
        <v>33</v>
      </c>
      <c r="E2944" s="33" t="s">
        <v>104</v>
      </c>
      <c r="F2944" s="33" t="s">
        <v>105</v>
      </c>
      <c r="G2944" s="33" t="s">
        <v>19</v>
      </c>
      <c r="H2944" s="35">
        <v>0.4</v>
      </c>
      <c r="I2944" s="36">
        <v>1950</v>
      </c>
      <c r="J2944" s="37">
        <f t="shared" si="22"/>
        <v>780</v>
      </c>
      <c r="K2944" s="37">
        <f t="shared" si="23"/>
        <v>234</v>
      </c>
      <c r="L2944" s="38">
        <v>0.3</v>
      </c>
      <c r="N2944" s="44"/>
      <c r="O2944" s="42"/>
      <c r="P2944" s="39"/>
      <c r="Q2944" s="41"/>
    </row>
    <row r="2945" spans="1:17" ht="15.75" customHeight="1">
      <c r="A2945" s="33" t="s">
        <v>14</v>
      </c>
      <c r="B2945" s="33">
        <v>1185732</v>
      </c>
      <c r="C2945" s="34">
        <v>44509</v>
      </c>
      <c r="D2945" s="33" t="s">
        <v>33</v>
      </c>
      <c r="E2945" s="33" t="s">
        <v>104</v>
      </c>
      <c r="F2945" s="33" t="s">
        <v>105</v>
      </c>
      <c r="G2945" s="33" t="s">
        <v>20</v>
      </c>
      <c r="H2945" s="35">
        <v>0.4</v>
      </c>
      <c r="I2945" s="36">
        <v>1750</v>
      </c>
      <c r="J2945" s="37">
        <f t="shared" si="22"/>
        <v>700</v>
      </c>
      <c r="K2945" s="37">
        <f t="shared" si="23"/>
        <v>210</v>
      </c>
      <c r="L2945" s="38">
        <v>0.3</v>
      </c>
      <c r="N2945" s="44"/>
      <c r="O2945" s="42"/>
      <c r="P2945" s="39"/>
      <c r="Q2945" s="41"/>
    </row>
    <row r="2946" spans="1:17" ht="15.75" customHeight="1">
      <c r="A2946" s="33" t="s">
        <v>14</v>
      </c>
      <c r="B2946" s="33">
        <v>1185732</v>
      </c>
      <c r="C2946" s="34">
        <v>44509</v>
      </c>
      <c r="D2946" s="33" t="s">
        <v>33</v>
      </c>
      <c r="E2946" s="33" t="s">
        <v>104</v>
      </c>
      <c r="F2946" s="33" t="s">
        <v>105</v>
      </c>
      <c r="G2946" s="33" t="s">
        <v>21</v>
      </c>
      <c r="H2946" s="35">
        <v>0.6</v>
      </c>
      <c r="I2946" s="36">
        <v>1500</v>
      </c>
      <c r="J2946" s="37">
        <f t="shared" si="22"/>
        <v>900</v>
      </c>
      <c r="K2946" s="37">
        <f t="shared" si="23"/>
        <v>315</v>
      </c>
      <c r="L2946" s="38">
        <v>0.35</v>
      </c>
      <c r="N2946" s="44"/>
      <c r="O2946" s="42"/>
      <c r="P2946" s="39"/>
      <c r="Q2946" s="41"/>
    </row>
    <row r="2947" spans="1:17" ht="15.75" customHeight="1">
      <c r="A2947" s="33" t="s">
        <v>14</v>
      </c>
      <c r="B2947" s="33">
        <v>1185732</v>
      </c>
      <c r="C2947" s="34">
        <v>44509</v>
      </c>
      <c r="D2947" s="33" t="s">
        <v>33</v>
      </c>
      <c r="E2947" s="33" t="s">
        <v>104</v>
      </c>
      <c r="F2947" s="33" t="s">
        <v>105</v>
      </c>
      <c r="G2947" s="33" t="s">
        <v>22</v>
      </c>
      <c r="H2947" s="35">
        <v>0.64999999999999991</v>
      </c>
      <c r="I2947" s="36">
        <v>2500</v>
      </c>
      <c r="J2947" s="37">
        <f t="shared" si="22"/>
        <v>1624.9999999999998</v>
      </c>
      <c r="K2947" s="37">
        <f t="shared" si="23"/>
        <v>650</v>
      </c>
      <c r="L2947" s="38">
        <v>0.4</v>
      </c>
      <c r="N2947" s="44"/>
      <c r="O2947" s="42"/>
      <c r="P2947" s="39"/>
      <c r="Q2947" s="41"/>
    </row>
    <row r="2948" spans="1:17" ht="15.75" customHeight="1">
      <c r="A2948" s="33" t="s">
        <v>14</v>
      </c>
      <c r="B2948" s="33">
        <v>1185732</v>
      </c>
      <c r="C2948" s="34">
        <v>44538</v>
      </c>
      <c r="D2948" s="33" t="s">
        <v>33</v>
      </c>
      <c r="E2948" s="33" t="s">
        <v>104</v>
      </c>
      <c r="F2948" s="33" t="s">
        <v>105</v>
      </c>
      <c r="G2948" s="33" t="s">
        <v>17</v>
      </c>
      <c r="H2948" s="35">
        <v>0.6</v>
      </c>
      <c r="I2948" s="36">
        <v>5000</v>
      </c>
      <c r="J2948" s="37">
        <f t="shared" si="22"/>
        <v>3000</v>
      </c>
      <c r="K2948" s="37">
        <f t="shared" si="23"/>
        <v>1050</v>
      </c>
      <c r="L2948" s="38">
        <v>0.35</v>
      </c>
      <c r="N2948" s="44"/>
      <c r="O2948" s="42"/>
      <c r="P2948" s="39"/>
      <c r="Q2948" s="41"/>
    </row>
    <row r="2949" spans="1:17" ht="15.75" customHeight="1">
      <c r="A2949" s="33" t="s">
        <v>14</v>
      </c>
      <c r="B2949" s="33">
        <v>1185732</v>
      </c>
      <c r="C2949" s="34">
        <v>44538</v>
      </c>
      <c r="D2949" s="33" t="s">
        <v>33</v>
      </c>
      <c r="E2949" s="33" t="s">
        <v>104</v>
      </c>
      <c r="F2949" s="33" t="s">
        <v>105</v>
      </c>
      <c r="G2949" s="33" t="s">
        <v>18</v>
      </c>
      <c r="H2949" s="35">
        <v>0.5</v>
      </c>
      <c r="I2949" s="36">
        <v>3000</v>
      </c>
      <c r="J2949" s="37">
        <f t="shared" si="22"/>
        <v>1500</v>
      </c>
      <c r="K2949" s="37">
        <f t="shared" si="23"/>
        <v>450</v>
      </c>
      <c r="L2949" s="38">
        <v>0.3</v>
      </c>
      <c r="N2949" s="44"/>
      <c r="O2949" s="42"/>
      <c r="P2949" s="39"/>
      <c r="Q2949" s="41"/>
    </row>
    <row r="2950" spans="1:17" ht="15.75" customHeight="1">
      <c r="A2950" s="33" t="s">
        <v>14</v>
      </c>
      <c r="B2950" s="33">
        <v>1185732</v>
      </c>
      <c r="C2950" s="34">
        <v>44538</v>
      </c>
      <c r="D2950" s="33" t="s">
        <v>33</v>
      </c>
      <c r="E2950" s="33" t="s">
        <v>104</v>
      </c>
      <c r="F2950" s="33" t="s">
        <v>105</v>
      </c>
      <c r="G2950" s="33" t="s">
        <v>19</v>
      </c>
      <c r="H2950" s="35">
        <v>0.5</v>
      </c>
      <c r="I2950" s="36">
        <v>2500</v>
      </c>
      <c r="J2950" s="37">
        <f t="shared" si="22"/>
        <v>1250</v>
      </c>
      <c r="K2950" s="37">
        <f t="shared" si="23"/>
        <v>375</v>
      </c>
      <c r="L2950" s="38">
        <v>0.3</v>
      </c>
      <c r="N2950" s="44"/>
      <c r="O2950" s="42"/>
      <c r="P2950" s="39"/>
      <c r="Q2950" s="41"/>
    </row>
    <row r="2951" spans="1:17" ht="15.75" customHeight="1">
      <c r="A2951" s="33" t="s">
        <v>14</v>
      </c>
      <c r="B2951" s="33">
        <v>1185732</v>
      </c>
      <c r="C2951" s="34">
        <v>44538</v>
      </c>
      <c r="D2951" s="33" t="s">
        <v>33</v>
      </c>
      <c r="E2951" s="33" t="s">
        <v>104</v>
      </c>
      <c r="F2951" s="33" t="s">
        <v>105</v>
      </c>
      <c r="G2951" s="33" t="s">
        <v>20</v>
      </c>
      <c r="H2951" s="35">
        <v>0.5</v>
      </c>
      <c r="I2951" s="36">
        <v>2000</v>
      </c>
      <c r="J2951" s="37">
        <f t="shared" si="22"/>
        <v>1000</v>
      </c>
      <c r="K2951" s="37">
        <f t="shared" si="23"/>
        <v>300</v>
      </c>
      <c r="L2951" s="38">
        <v>0.3</v>
      </c>
      <c r="N2951" s="44"/>
      <c r="O2951" s="42"/>
      <c r="P2951" s="39"/>
      <c r="Q2951" s="41"/>
    </row>
    <row r="2952" spans="1:17" ht="15.75" customHeight="1">
      <c r="A2952" s="33" t="s">
        <v>14</v>
      </c>
      <c r="B2952" s="33">
        <v>1185732</v>
      </c>
      <c r="C2952" s="34">
        <v>44538</v>
      </c>
      <c r="D2952" s="33" t="s">
        <v>33</v>
      </c>
      <c r="E2952" s="33" t="s">
        <v>104</v>
      </c>
      <c r="F2952" s="33" t="s">
        <v>105</v>
      </c>
      <c r="G2952" s="33" t="s">
        <v>21</v>
      </c>
      <c r="H2952" s="35">
        <v>0.6</v>
      </c>
      <c r="I2952" s="36">
        <v>2000</v>
      </c>
      <c r="J2952" s="37">
        <f t="shared" si="22"/>
        <v>1200</v>
      </c>
      <c r="K2952" s="37">
        <f t="shared" si="23"/>
        <v>420</v>
      </c>
      <c r="L2952" s="38">
        <v>0.35</v>
      </c>
      <c r="N2952" s="44"/>
      <c r="O2952" s="42"/>
      <c r="P2952" s="39"/>
      <c r="Q2952" s="41"/>
    </row>
    <row r="2953" spans="1:17" ht="15.75" customHeight="1">
      <c r="A2953" s="33" t="s">
        <v>14</v>
      </c>
      <c r="B2953" s="33">
        <v>1185732</v>
      </c>
      <c r="C2953" s="34">
        <v>44538</v>
      </c>
      <c r="D2953" s="33" t="s">
        <v>33</v>
      </c>
      <c r="E2953" s="33" t="s">
        <v>104</v>
      </c>
      <c r="F2953" s="33" t="s">
        <v>105</v>
      </c>
      <c r="G2953" s="33" t="s">
        <v>22</v>
      </c>
      <c r="H2953" s="35">
        <v>0.64999999999999991</v>
      </c>
      <c r="I2953" s="36">
        <v>3000</v>
      </c>
      <c r="J2953" s="37">
        <f t="shared" si="22"/>
        <v>1949.9999999999998</v>
      </c>
      <c r="K2953" s="37">
        <f t="shared" si="23"/>
        <v>780</v>
      </c>
      <c r="L2953" s="38">
        <v>0.4</v>
      </c>
      <c r="N2953" s="44"/>
      <c r="O2953" s="42"/>
      <c r="P2953" s="39"/>
      <c r="Q2953" s="41"/>
    </row>
    <row r="2954" spans="1:17" ht="15.75" customHeight="1">
      <c r="A2954" s="33" t="s">
        <v>14</v>
      </c>
      <c r="B2954" s="33">
        <v>1185732</v>
      </c>
      <c r="C2954" s="34">
        <v>44202</v>
      </c>
      <c r="D2954" s="33" t="s">
        <v>33</v>
      </c>
      <c r="E2954" s="33" t="s">
        <v>106</v>
      </c>
      <c r="F2954" s="33" t="s">
        <v>107</v>
      </c>
      <c r="G2954" s="33" t="s">
        <v>17</v>
      </c>
      <c r="H2954" s="35">
        <v>0.30000000000000004</v>
      </c>
      <c r="I2954" s="36">
        <v>4500</v>
      </c>
      <c r="J2954" s="37">
        <f t="shared" si="22"/>
        <v>1350.0000000000002</v>
      </c>
      <c r="K2954" s="37">
        <f t="shared" si="23"/>
        <v>405.00000000000006</v>
      </c>
      <c r="L2954" s="38">
        <v>0.3</v>
      </c>
      <c r="N2954" s="44"/>
      <c r="O2954" s="42"/>
      <c r="P2954" s="39"/>
      <c r="Q2954" s="41"/>
    </row>
    <row r="2955" spans="1:17" ht="15.75" customHeight="1">
      <c r="A2955" s="33" t="s">
        <v>14</v>
      </c>
      <c r="B2955" s="33">
        <v>1185732</v>
      </c>
      <c r="C2955" s="34">
        <v>44202</v>
      </c>
      <c r="D2955" s="33" t="s">
        <v>33</v>
      </c>
      <c r="E2955" s="33" t="s">
        <v>106</v>
      </c>
      <c r="F2955" s="33" t="s">
        <v>107</v>
      </c>
      <c r="G2955" s="33" t="s">
        <v>18</v>
      </c>
      <c r="H2955" s="35">
        <v>0.30000000000000004</v>
      </c>
      <c r="I2955" s="36">
        <v>2500</v>
      </c>
      <c r="J2955" s="37">
        <f t="shared" si="22"/>
        <v>750.00000000000011</v>
      </c>
      <c r="K2955" s="37">
        <f t="shared" si="23"/>
        <v>262.5</v>
      </c>
      <c r="L2955" s="38">
        <v>0.35</v>
      </c>
      <c r="N2955" s="44"/>
      <c r="O2955" s="42"/>
      <c r="P2955" s="39"/>
      <c r="Q2955" s="41"/>
    </row>
    <row r="2956" spans="1:17" ht="15.75" customHeight="1">
      <c r="A2956" s="33" t="s">
        <v>14</v>
      </c>
      <c r="B2956" s="33">
        <v>1185732</v>
      </c>
      <c r="C2956" s="34">
        <v>44202</v>
      </c>
      <c r="D2956" s="33" t="s">
        <v>33</v>
      </c>
      <c r="E2956" s="33" t="s">
        <v>106</v>
      </c>
      <c r="F2956" s="33" t="s">
        <v>107</v>
      </c>
      <c r="G2956" s="33" t="s">
        <v>19</v>
      </c>
      <c r="H2956" s="35">
        <v>0.20000000000000007</v>
      </c>
      <c r="I2956" s="36">
        <v>2500</v>
      </c>
      <c r="J2956" s="37">
        <f t="shared" si="22"/>
        <v>500.00000000000017</v>
      </c>
      <c r="K2956" s="37">
        <f t="shared" si="23"/>
        <v>150.00000000000006</v>
      </c>
      <c r="L2956" s="38">
        <v>0.3</v>
      </c>
      <c r="N2956" s="44"/>
      <c r="O2956" s="42"/>
      <c r="P2956" s="39"/>
      <c r="Q2956" s="41"/>
    </row>
    <row r="2957" spans="1:17" ht="15.75" customHeight="1">
      <c r="A2957" s="33" t="s">
        <v>14</v>
      </c>
      <c r="B2957" s="33">
        <v>1185732</v>
      </c>
      <c r="C2957" s="34">
        <v>44202</v>
      </c>
      <c r="D2957" s="33" t="s">
        <v>33</v>
      </c>
      <c r="E2957" s="33" t="s">
        <v>106</v>
      </c>
      <c r="F2957" s="33" t="s">
        <v>107</v>
      </c>
      <c r="G2957" s="33" t="s">
        <v>20</v>
      </c>
      <c r="H2957" s="35">
        <v>0.25000000000000006</v>
      </c>
      <c r="I2957" s="36">
        <v>1000</v>
      </c>
      <c r="J2957" s="37">
        <f t="shared" si="22"/>
        <v>250.00000000000006</v>
      </c>
      <c r="K2957" s="37">
        <f t="shared" si="23"/>
        <v>75.000000000000014</v>
      </c>
      <c r="L2957" s="38">
        <v>0.3</v>
      </c>
      <c r="N2957" s="44"/>
      <c r="O2957" s="42"/>
      <c r="P2957" s="39"/>
      <c r="Q2957" s="41"/>
    </row>
    <row r="2958" spans="1:17" ht="15.75" customHeight="1">
      <c r="A2958" s="33" t="s">
        <v>14</v>
      </c>
      <c r="B2958" s="33">
        <v>1185732</v>
      </c>
      <c r="C2958" s="34">
        <v>44202</v>
      </c>
      <c r="D2958" s="33" t="s">
        <v>33</v>
      </c>
      <c r="E2958" s="33" t="s">
        <v>106</v>
      </c>
      <c r="F2958" s="33" t="s">
        <v>107</v>
      </c>
      <c r="G2958" s="33" t="s">
        <v>21</v>
      </c>
      <c r="H2958" s="35">
        <v>0.39999999999999997</v>
      </c>
      <c r="I2958" s="36">
        <v>1500</v>
      </c>
      <c r="J2958" s="37">
        <f t="shared" si="22"/>
        <v>600</v>
      </c>
      <c r="K2958" s="37">
        <f t="shared" si="23"/>
        <v>300</v>
      </c>
      <c r="L2958" s="38">
        <v>0.5</v>
      </c>
      <c r="N2958" s="44"/>
      <c r="O2958" s="42"/>
      <c r="P2958" s="39"/>
      <c r="Q2958" s="41"/>
    </row>
    <row r="2959" spans="1:17" ht="15.75" customHeight="1">
      <c r="A2959" s="33" t="s">
        <v>14</v>
      </c>
      <c r="B2959" s="33">
        <v>1185732</v>
      </c>
      <c r="C2959" s="34">
        <v>44202</v>
      </c>
      <c r="D2959" s="33" t="s">
        <v>33</v>
      </c>
      <c r="E2959" s="33" t="s">
        <v>106</v>
      </c>
      <c r="F2959" s="33" t="s">
        <v>107</v>
      </c>
      <c r="G2959" s="33" t="s">
        <v>22</v>
      </c>
      <c r="H2959" s="35">
        <v>0.30000000000000004</v>
      </c>
      <c r="I2959" s="36">
        <v>2500</v>
      </c>
      <c r="J2959" s="37">
        <f t="shared" si="22"/>
        <v>750.00000000000011</v>
      </c>
      <c r="K2959" s="37">
        <f t="shared" si="23"/>
        <v>300.00000000000006</v>
      </c>
      <c r="L2959" s="38">
        <v>0.4</v>
      </c>
      <c r="N2959" s="44"/>
      <c r="O2959" s="42"/>
      <c r="P2959" s="39"/>
      <c r="Q2959" s="41"/>
    </row>
    <row r="2960" spans="1:17" ht="15.75" customHeight="1">
      <c r="A2960" s="33" t="s">
        <v>14</v>
      </c>
      <c r="B2960" s="33">
        <v>1185732</v>
      </c>
      <c r="C2960" s="34">
        <v>44233</v>
      </c>
      <c r="D2960" s="33" t="s">
        <v>33</v>
      </c>
      <c r="E2960" s="33" t="s">
        <v>106</v>
      </c>
      <c r="F2960" s="33" t="s">
        <v>107</v>
      </c>
      <c r="G2960" s="33" t="s">
        <v>17</v>
      </c>
      <c r="H2960" s="35">
        <v>0.30000000000000004</v>
      </c>
      <c r="I2960" s="36">
        <v>5000</v>
      </c>
      <c r="J2960" s="37">
        <f t="shared" si="22"/>
        <v>1500.0000000000002</v>
      </c>
      <c r="K2960" s="37">
        <f t="shared" si="23"/>
        <v>450.00000000000006</v>
      </c>
      <c r="L2960" s="38">
        <v>0.3</v>
      </c>
      <c r="N2960" s="44"/>
      <c r="O2960" s="42"/>
      <c r="P2960" s="39"/>
      <c r="Q2960" s="41"/>
    </row>
    <row r="2961" spans="1:17" ht="15.75" customHeight="1">
      <c r="A2961" s="33" t="s">
        <v>14</v>
      </c>
      <c r="B2961" s="33">
        <v>1185732</v>
      </c>
      <c r="C2961" s="34">
        <v>44233</v>
      </c>
      <c r="D2961" s="33" t="s">
        <v>33</v>
      </c>
      <c r="E2961" s="33" t="s">
        <v>106</v>
      </c>
      <c r="F2961" s="33" t="s">
        <v>107</v>
      </c>
      <c r="G2961" s="33" t="s">
        <v>18</v>
      </c>
      <c r="H2961" s="35">
        <v>0.30000000000000004</v>
      </c>
      <c r="I2961" s="36">
        <v>1500</v>
      </c>
      <c r="J2961" s="37">
        <f t="shared" si="22"/>
        <v>450.00000000000006</v>
      </c>
      <c r="K2961" s="37">
        <f t="shared" si="23"/>
        <v>157.5</v>
      </c>
      <c r="L2961" s="38">
        <v>0.35</v>
      </c>
      <c r="N2961" s="44"/>
      <c r="O2961" s="42"/>
      <c r="P2961" s="39"/>
      <c r="Q2961" s="41"/>
    </row>
    <row r="2962" spans="1:17" ht="15.75" customHeight="1">
      <c r="A2962" s="33" t="s">
        <v>14</v>
      </c>
      <c r="B2962" s="33">
        <v>1185732</v>
      </c>
      <c r="C2962" s="34">
        <v>44233</v>
      </c>
      <c r="D2962" s="33" t="s">
        <v>33</v>
      </c>
      <c r="E2962" s="33" t="s">
        <v>106</v>
      </c>
      <c r="F2962" s="33" t="s">
        <v>107</v>
      </c>
      <c r="G2962" s="33" t="s">
        <v>19</v>
      </c>
      <c r="H2962" s="35">
        <v>0.20000000000000007</v>
      </c>
      <c r="I2962" s="36">
        <v>2000</v>
      </c>
      <c r="J2962" s="37">
        <f t="shared" si="22"/>
        <v>400.00000000000011</v>
      </c>
      <c r="K2962" s="37">
        <f t="shared" si="23"/>
        <v>120.00000000000003</v>
      </c>
      <c r="L2962" s="38">
        <v>0.3</v>
      </c>
      <c r="N2962" s="44"/>
      <c r="O2962" s="42"/>
      <c r="P2962" s="39"/>
      <c r="Q2962" s="41"/>
    </row>
    <row r="2963" spans="1:17" ht="15.75" customHeight="1">
      <c r="A2963" s="33" t="s">
        <v>14</v>
      </c>
      <c r="B2963" s="33">
        <v>1185732</v>
      </c>
      <c r="C2963" s="34">
        <v>44233</v>
      </c>
      <c r="D2963" s="33" t="s">
        <v>33</v>
      </c>
      <c r="E2963" s="33" t="s">
        <v>106</v>
      </c>
      <c r="F2963" s="33" t="s">
        <v>107</v>
      </c>
      <c r="G2963" s="33" t="s">
        <v>20</v>
      </c>
      <c r="H2963" s="35">
        <v>0.25000000000000006</v>
      </c>
      <c r="I2963" s="36">
        <v>750</v>
      </c>
      <c r="J2963" s="37">
        <f t="shared" si="22"/>
        <v>187.50000000000003</v>
      </c>
      <c r="K2963" s="37">
        <f t="shared" si="23"/>
        <v>56.250000000000007</v>
      </c>
      <c r="L2963" s="38">
        <v>0.3</v>
      </c>
      <c r="N2963" s="44"/>
      <c r="O2963" s="42"/>
      <c r="P2963" s="39"/>
      <c r="Q2963" s="41"/>
    </row>
    <row r="2964" spans="1:17" ht="15.75" customHeight="1">
      <c r="A2964" s="33" t="s">
        <v>14</v>
      </c>
      <c r="B2964" s="33">
        <v>1185732</v>
      </c>
      <c r="C2964" s="34">
        <v>44233</v>
      </c>
      <c r="D2964" s="33" t="s">
        <v>33</v>
      </c>
      <c r="E2964" s="33" t="s">
        <v>106</v>
      </c>
      <c r="F2964" s="33" t="s">
        <v>107</v>
      </c>
      <c r="G2964" s="33" t="s">
        <v>21</v>
      </c>
      <c r="H2964" s="35">
        <v>0.39999999999999997</v>
      </c>
      <c r="I2964" s="36">
        <v>1500</v>
      </c>
      <c r="J2964" s="37">
        <f t="shared" si="22"/>
        <v>600</v>
      </c>
      <c r="K2964" s="37">
        <f t="shared" si="23"/>
        <v>300</v>
      </c>
      <c r="L2964" s="38">
        <v>0.5</v>
      </c>
      <c r="N2964" s="44"/>
      <c r="O2964" s="42"/>
      <c r="P2964" s="39"/>
      <c r="Q2964" s="41"/>
    </row>
    <row r="2965" spans="1:17" ht="15.75" customHeight="1">
      <c r="A2965" s="33" t="s">
        <v>14</v>
      </c>
      <c r="B2965" s="33">
        <v>1185732</v>
      </c>
      <c r="C2965" s="34">
        <v>44233</v>
      </c>
      <c r="D2965" s="33" t="s">
        <v>33</v>
      </c>
      <c r="E2965" s="33" t="s">
        <v>106</v>
      </c>
      <c r="F2965" s="33" t="s">
        <v>107</v>
      </c>
      <c r="G2965" s="33" t="s">
        <v>22</v>
      </c>
      <c r="H2965" s="35">
        <v>0.14999999999999997</v>
      </c>
      <c r="I2965" s="36">
        <v>2500</v>
      </c>
      <c r="J2965" s="37">
        <f t="shared" si="22"/>
        <v>374.99999999999994</v>
      </c>
      <c r="K2965" s="37">
        <f t="shared" si="23"/>
        <v>149.99999999999997</v>
      </c>
      <c r="L2965" s="38">
        <v>0.4</v>
      </c>
      <c r="N2965" s="44"/>
      <c r="O2965" s="42"/>
      <c r="P2965" s="39"/>
      <c r="Q2965" s="41"/>
    </row>
    <row r="2966" spans="1:17" ht="15.75" customHeight="1">
      <c r="A2966" s="33" t="s">
        <v>14</v>
      </c>
      <c r="B2966" s="33">
        <v>1185732</v>
      </c>
      <c r="C2966" s="34">
        <v>44260</v>
      </c>
      <c r="D2966" s="33" t="s">
        <v>33</v>
      </c>
      <c r="E2966" s="33" t="s">
        <v>106</v>
      </c>
      <c r="F2966" s="33" t="s">
        <v>107</v>
      </c>
      <c r="G2966" s="33" t="s">
        <v>17</v>
      </c>
      <c r="H2966" s="35">
        <v>0.20000000000000004</v>
      </c>
      <c r="I2966" s="36">
        <v>4700</v>
      </c>
      <c r="J2966" s="37">
        <f t="shared" si="22"/>
        <v>940.00000000000023</v>
      </c>
      <c r="K2966" s="37">
        <f t="shared" si="23"/>
        <v>282.00000000000006</v>
      </c>
      <c r="L2966" s="38">
        <v>0.3</v>
      </c>
      <c r="N2966" s="44"/>
      <c r="O2966" s="42"/>
      <c r="P2966" s="39"/>
      <c r="Q2966" s="41"/>
    </row>
    <row r="2967" spans="1:17" ht="15.75" customHeight="1">
      <c r="A2967" s="33" t="s">
        <v>14</v>
      </c>
      <c r="B2967" s="33">
        <v>1185732</v>
      </c>
      <c r="C2967" s="34">
        <v>44260</v>
      </c>
      <c r="D2967" s="33" t="s">
        <v>33</v>
      </c>
      <c r="E2967" s="33" t="s">
        <v>106</v>
      </c>
      <c r="F2967" s="33" t="s">
        <v>107</v>
      </c>
      <c r="G2967" s="33" t="s">
        <v>18</v>
      </c>
      <c r="H2967" s="35">
        <v>0.20000000000000004</v>
      </c>
      <c r="I2967" s="36">
        <v>1750</v>
      </c>
      <c r="J2967" s="37">
        <f t="shared" si="22"/>
        <v>350.00000000000006</v>
      </c>
      <c r="K2967" s="37">
        <f t="shared" si="23"/>
        <v>122.50000000000001</v>
      </c>
      <c r="L2967" s="38">
        <v>0.35</v>
      </c>
      <c r="N2967" s="44"/>
      <c r="O2967" s="42"/>
      <c r="P2967" s="39"/>
      <c r="Q2967" s="41"/>
    </row>
    <row r="2968" spans="1:17" ht="15.75" customHeight="1">
      <c r="A2968" s="33" t="s">
        <v>14</v>
      </c>
      <c r="B2968" s="33">
        <v>1185732</v>
      </c>
      <c r="C2968" s="34">
        <v>44260</v>
      </c>
      <c r="D2968" s="33" t="s">
        <v>33</v>
      </c>
      <c r="E2968" s="33" t="s">
        <v>106</v>
      </c>
      <c r="F2968" s="33" t="s">
        <v>107</v>
      </c>
      <c r="G2968" s="33" t="s">
        <v>19</v>
      </c>
      <c r="H2968" s="35">
        <v>0.10000000000000003</v>
      </c>
      <c r="I2968" s="36">
        <v>2250</v>
      </c>
      <c r="J2968" s="37">
        <f t="shared" si="22"/>
        <v>225.00000000000009</v>
      </c>
      <c r="K2968" s="37">
        <f t="shared" si="23"/>
        <v>67.500000000000028</v>
      </c>
      <c r="L2968" s="38">
        <v>0.3</v>
      </c>
      <c r="N2968" s="44"/>
      <c r="O2968" s="42"/>
      <c r="P2968" s="39"/>
      <c r="Q2968" s="41"/>
    </row>
    <row r="2969" spans="1:17" ht="15.75" customHeight="1">
      <c r="A2969" s="33" t="s">
        <v>14</v>
      </c>
      <c r="B2969" s="33">
        <v>1185732</v>
      </c>
      <c r="C2969" s="34">
        <v>44260</v>
      </c>
      <c r="D2969" s="33" t="s">
        <v>33</v>
      </c>
      <c r="E2969" s="33" t="s">
        <v>106</v>
      </c>
      <c r="F2969" s="33" t="s">
        <v>107</v>
      </c>
      <c r="G2969" s="33" t="s">
        <v>20</v>
      </c>
      <c r="H2969" s="35">
        <v>0.14999999999999997</v>
      </c>
      <c r="I2969" s="36">
        <v>1000</v>
      </c>
      <c r="J2969" s="37">
        <f t="shared" si="22"/>
        <v>149.99999999999997</v>
      </c>
      <c r="K2969" s="37">
        <f t="shared" si="23"/>
        <v>44.999999999999993</v>
      </c>
      <c r="L2969" s="38">
        <v>0.3</v>
      </c>
      <c r="N2969" s="44"/>
      <c r="O2969" s="42"/>
      <c r="P2969" s="39"/>
      <c r="Q2969" s="41"/>
    </row>
    <row r="2970" spans="1:17" ht="15.75" customHeight="1">
      <c r="A2970" s="33" t="s">
        <v>14</v>
      </c>
      <c r="B2970" s="33">
        <v>1185732</v>
      </c>
      <c r="C2970" s="34">
        <v>44260</v>
      </c>
      <c r="D2970" s="33" t="s">
        <v>33</v>
      </c>
      <c r="E2970" s="33" t="s">
        <v>106</v>
      </c>
      <c r="F2970" s="33" t="s">
        <v>107</v>
      </c>
      <c r="G2970" s="33" t="s">
        <v>21</v>
      </c>
      <c r="H2970" s="35">
        <v>0.30000000000000004</v>
      </c>
      <c r="I2970" s="36">
        <v>1500</v>
      </c>
      <c r="J2970" s="37">
        <f t="shared" si="22"/>
        <v>450.00000000000006</v>
      </c>
      <c r="K2970" s="37">
        <f t="shared" si="23"/>
        <v>225.00000000000003</v>
      </c>
      <c r="L2970" s="38">
        <v>0.5</v>
      </c>
      <c r="N2970" s="44"/>
      <c r="O2970" s="42"/>
      <c r="P2970" s="39"/>
      <c r="Q2970" s="41"/>
    </row>
    <row r="2971" spans="1:17" ht="15.75" customHeight="1">
      <c r="A2971" s="33" t="s">
        <v>14</v>
      </c>
      <c r="B2971" s="33">
        <v>1185732</v>
      </c>
      <c r="C2971" s="34">
        <v>44260</v>
      </c>
      <c r="D2971" s="33" t="s">
        <v>33</v>
      </c>
      <c r="E2971" s="33" t="s">
        <v>106</v>
      </c>
      <c r="F2971" s="33" t="s">
        <v>107</v>
      </c>
      <c r="G2971" s="33" t="s">
        <v>22</v>
      </c>
      <c r="H2971" s="35">
        <v>0.20000000000000004</v>
      </c>
      <c r="I2971" s="36">
        <v>2500</v>
      </c>
      <c r="J2971" s="37">
        <f t="shared" si="22"/>
        <v>500.00000000000011</v>
      </c>
      <c r="K2971" s="37">
        <f t="shared" si="23"/>
        <v>200.00000000000006</v>
      </c>
      <c r="L2971" s="38">
        <v>0.4</v>
      </c>
      <c r="N2971" s="44"/>
      <c r="O2971" s="42"/>
      <c r="P2971" s="39"/>
      <c r="Q2971" s="41"/>
    </row>
    <row r="2972" spans="1:17" ht="15.75" customHeight="1">
      <c r="A2972" s="33" t="s">
        <v>14</v>
      </c>
      <c r="B2972" s="33">
        <v>1185732</v>
      </c>
      <c r="C2972" s="34">
        <v>44292</v>
      </c>
      <c r="D2972" s="33" t="s">
        <v>33</v>
      </c>
      <c r="E2972" s="33" t="s">
        <v>106</v>
      </c>
      <c r="F2972" s="33" t="s">
        <v>107</v>
      </c>
      <c r="G2972" s="33" t="s">
        <v>17</v>
      </c>
      <c r="H2972" s="35">
        <v>0.20000000000000004</v>
      </c>
      <c r="I2972" s="36">
        <v>4750</v>
      </c>
      <c r="J2972" s="37">
        <f t="shared" si="22"/>
        <v>950.00000000000023</v>
      </c>
      <c r="K2972" s="37">
        <f t="shared" si="23"/>
        <v>285.00000000000006</v>
      </c>
      <c r="L2972" s="38">
        <v>0.3</v>
      </c>
      <c r="N2972" s="44"/>
      <c r="O2972" s="42"/>
      <c r="P2972" s="39"/>
      <c r="Q2972" s="41"/>
    </row>
    <row r="2973" spans="1:17" ht="15.75" customHeight="1">
      <c r="A2973" s="33" t="s">
        <v>14</v>
      </c>
      <c r="B2973" s="33">
        <v>1185732</v>
      </c>
      <c r="C2973" s="34">
        <v>44292</v>
      </c>
      <c r="D2973" s="33" t="s">
        <v>33</v>
      </c>
      <c r="E2973" s="33" t="s">
        <v>106</v>
      </c>
      <c r="F2973" s="33" t="s">
        <v>107</v>
      </c>
      <c r="G2973" s="33" t="s">
        <v>18</v>
      </c>
      <c r="H2973" s="35">
        <v>0.20000000000000004</v>
      </c>
      <c r="I2973" s="36">
        <v>1750</v>
      </c>
      <c r="J2973" s="37">
        <f t="shared" si="22"/>
        <v>350.00000000000006</v>
      </c>
      <c r="K2973" s="37">
        <f t="shared" si="23"/>
        <v>122.50000000000001</v>
      </c>
      <c r="L2973" s="38">
        <v>0.35</v>
      </c>
      <c r="N2973" s="44"/>
      <c r="O2973" s="42"/>
      <c r="P2973" s="39"/>
      <c r="Q2973" s="41"/>
    </row>
    <row r="2974" spans="1:17" ht="15.75" customHeight="1">
      <c r="A2974" s="33" t="s">
        <v>14</v>
      </c>
      <c r="B2974" s="33">
        <v>1185732</v>
      </c>
      <c r="C2974" s="34">
        <v>44292</v>
      </c>
      <c r="D2974" s="33" t="s">
        <v>33</v>
      </c>
      <c r="E2974" s="33" t="s">
        <v>106</v>
      </c>
      <c r="F2974" s="33" t="s">
        <v>107</v>
      </c>
      <c r="G2974" s="33" t="s">
        <v>19</v>
      </c>
      <c r="H2974" s="35">
        <v>0.10000000000000003</v>
      </c>
      <c r="I2974" s="36">
        <v>1750</v>
      </c>
      <c r="J2974" s="37">
        <f t="shared" si="22"/>
        <v>175.00000000000006</v>
      </c>
      <c r="K2974" s="37">
        <f t="shared" si="23"/>
        <v>52.500000000000014</v>
      </c>
      <c r="L2974" s="38">
        <v>0.3</v>
      </c>
      <c r="N2974" s="44"/>
      <c r="O2974" s="42"/>
      <c r="P2974" s="39"/>
      <c r="Q2974" s="41"/>
    </row>
    <row r="2975" spans="1:17" ht="15.75" customHeight="1">
      <c r="A2975" s="33" t="s">
        <v>14</v>
      </c>
      <c r="B2975" s="33">
        <v>1185732</v>
      </c>
      <c r="C2975" s="34">
        <v>44292</v>
      </c>
      <c r="D2975" s="33" t="s">
        <v>33</v>
      </c>
      <c r="E2975" s="33" t="s">
        <v>106</v>
      </c>
      <c r="F2975" s="33" t="s">
        <v>107</v>
      </c>
      <c r="G2975" s="33" t="s">
        <v>20</v>
      </c>
      <c r="H2975" s="35">
        <v>0.14999999999999997</v>
      </c>
      <c r="I2975" s="36">
        <v>1000</v>
      </c>
      <c r="J2975" s="37">
        <f t="shared" si="22"/>
        <v>149.99999999999997</v>
      </c>
      <c r="K2975" s="37">
        <f t="shared" si="23"/>
        <v>44.999999999999993</v>
      </c>
      <c r="L2975" s="38">
        <v>0.3</v>
      </c>
      <c r="N2975" s="44"/>
      <c r="O2975" s="42"/>
      <c r="P2975" s="39"/>
      <c r="Q2975" s="41"/>
    </row>
    <row r="2976" spans="1:17" ht="15.75" customHeight="1">
      <c r="A2976" s="33" t="s">
        <v>14</v>
      </c>
      <c r="B2976" s="33">
        <v>1185732</v>
      </c>
      <c r="C2976" s="34">
        <v>44292</v>
      </c>
      <c r="D2976" s="33" t="s">
        <v>33</v>
      </c>
      <c r="E2976" s="33" t="s">
        <v>106</v>
      </c>
      <c r="F2976" s="33" t="s">
        <v>107</v>
      </c>
      <c r="G2976" s="33" t="s">
        <v>21</v>
      </c>
      <c r="H2976" s="35">
        <v>0.6</v>
      </c>
      <c r="I2976" s="36">
        <v>1250</v>
      </c>
      <c r="J2976" s="37">
        <f t="shared" si="22"/>
        <v>750</v>
      </c>
      <c r="K2976" s="37">
        <f t="shared" si="23"/>
        <v>375</v>
      </c>
      <c r="L2976" s="38">
        <v>0.5</v>
      </c>
      <c r="N2976" s="44"/>
      <c r="O2976" s="42"/>
      <c r="P2976" s="39"/>
      <c r="Q2976" s="41"/>
    </row>
    <row r="2977" spans="1:17" ht="15.75" customHeight="1">
      <c r="A2977" s="33" t="s">
        <v>14</v>
      </c>
      <c r="B2977" s="33">
        <v>1185732</v>
      </c>
      <c r="C2977" s="34">
        <v>44292</v>
      </c>
      <c r="D2977" s="33" t="s">
        <v>33</v>
      </c>
      <c r="E2977" s="33" t="s">
        <v>106</v>
      </c>
      <c r="F2977" s="33" t="s">
        <v>107</v>
      </c>
      <c r="G2977" s="33" t="s">
        <v>22</v>
      </c>
      <c r="H2977" s="35">
        <v>0.5</v>
      </c>
      <c r="I2977" s="36">
        <v>2500</v>
      </c>
      <c r="J2977" s="37">
        <f t="shared" si="22"/>
        <v>1250</v>
      </c>
      <c r="K2977" s="37">
        <f t="shared" si="23"/>
        <v>500</v>
      </c>
      <c r="L2977" s="38">
        <v>0.4</v>
      </c>
      <c r="N2977" s="44"/>
      <c r="O2977" s="42"/>
      <c r="P2977" s="39"/>
      <c r="Q2977" s="41"/>
    </row>
    <row r="2978" spans="1:17" ht="15.75" customHeight="1">
      <c r="A2978" s="33" t="s">
        <v>14</v>
      </c>
      <c r="B2978" s="33">
        <v>1185732</v>
      </c>
      <c r="C2978" s="34">
        <v>44323</v>
      </c>
      <c r="D2978" s="33" t="s">
        <v>33</v>
      </c>
      <c r="E2978" s="33" t="s">
        <v>106</v>
      </c>
      <c r="F2978" s="33" t="s">
        <v>107</v>
      </c>
      <c r="G2978" s="33" t="s">
        <v>17</v>
      </c>
      <c r="H2978" s="35">
        <v>0.6</v>
      </c>
      <c r="I2978" s="36">
        <v>5200</v>
      </c>
      <c r="J2978" s="37">
        <f t="shared" si="22"/>
        <v>3120</v>
      </c>
      <c r="K2978" s="37">
        <f t="shared" si="23"/>
        <v>936</v>
      </c>
      <c r="L2978" s="38">
        <v>0.3</v>
      </c>
      <c r="N2978" s="44"/>
      <c r="O2978" s="42"/>
      <c r="P2978" s="39"/>
      <c r="Q2978" s="41"/>
    </row>
    <row r="2979" spans="1:17" ht="15.75" customHeight="1">
      <c r="A2979" s="33" t="s">
        <v>14</v>
      </c>
      <c r="B2979" s="33">
        <v>1185732</v>
      </c>
      <c r="C2979" s="34">
        <v>44323</v>
      </c>
      <c r="D2979" s="33" t="s">
        <v>33</v>
      </c>
      <c r="E2979" s="33" t="s">
        <v>106</v>
      </c>
      <c r="F2979" s="33" t="s">
        <v>107</v>
      </c>
      <c r="G2979" s="33" t="s">
        <v>18</v>
      </c>
      <c r="H2979" s="35">
        <v>0.4</v>
      </c>
      <c r="I2979" s="36">
        <v>2250</v>
      </c>
      <c r="J2979" s="37">
        <f t="shared" si="22"/>
        <v>900</v>
      </c>
      <c r="K2979" s="37">
        <f t="shared" si="23"/>
        <v>315</v>
      </c>
      <c r="L2979" s="38">
        <v>0.35</v>
      </c>
      <c r="N2979" s="44"/>
      <c r="O2979" s="42"/>
      <c r="P2979" s="39"/>
      <c r="Q2979" s="41"/>
    </row>
    <row r="2980" spans="1:17" ht="15.75" customHeight="1">
      <c r="A2980" s="33" t="s">
        <v>14</v>
      </c>
      <c r="B2980" s="33">
        <v>1185732</v>
      </c>
      <c r="C2980" s="34">
        <v>44323</v>
      </c>
      <c r="D2980" s="33" t="s">
        <v>33</v>
      </c>
      <c r="E2980" s="33" t="s">
        <v>106</v>
      </c>
      <c r="F2980" s="33" t="s">
        <v>107</v>
      </c>
      <c r="G2980" s="33" t="s">
        <v>19</v>
      </c>
      <c r="H2980" s="35">
        <v>0.35000000000000003</v>
      </c>
      <c r="I2980" s="36">
        <v>2000</v>
      </c>
      <c r="J2980" s="37">
        <f t="shared" si="22"/>
        <v>700.00000000000011</v>
      </c>
      <c r="K2980" s="37">
        <f t="shared" si="23"/>
        <v>210.00000000000003</v>
      </c>
      <c r="L2980" s="38">
        <v>0.3</v>
      </c>
      <c r="N2980" s="44"/>
      <c r="O2980" s="42"/>
      <c r="P2980" s="39"/>
      <c r="Q2980" s="41"/>
    </row>
    <row r="2981" spans="1:17" ht="15.75" customHeight="1">
      <c r="A2981" s="33" t="s">
        <v>14</v>
      </c>
      <c r="B2981" s="33">
        <v>1185732</v>
      </c>
      <c r="C2981" s="34">
        <v>44323</v>
      </c>
      <c r="D2981" s="33" t="s">
        <v>33</v>
      </c>
      <c r="E2981" s="33" t="s">
        <v>106</v>
      </c>
      <c r="F2981" s="33" t="s">
        <v>107</v>
      </c>
      <c r="G2981" s="33" t="s">
        <v>20</v>
      </c>
      <c r="H2981" s="35">
        <v>0.35000000000000003</v>
      </c>
      <c r="I2981" s="36">
        <v>1250</v>
      </c>
      <c r="J2981" s="37">
        <f t="shared" si="22"/>
        <v>437.50000000000006</v>
      </c>
      <c r="K2981" s="37">
        <f t="shared" si="23"/>
        <v>131.25</v>
      </c>
      <c r="L2981" s="38">
        <v>0.3</v>
      </c>
      <c r="N2981" s="44"/>
      <c r="O2981" s="42"/>
      <c r="P2981" s="39"/>
      <c r="Q2981" s="41"/>
    </row>
    <row r="2982" spans="1:17" ht="15.75" customHeight="1">
      <c r="A2982" s="33" t="s">
        <v>14</v>
      </c>
      <c r="B2982" s="33">
        <v>1185732</v>
      </c>
      <c r="C2982" s="34">
        <v>44323</v>
      </c>
      <c r="D2982" s="33" t="s">
        <v>33</v>
      </c>
      <c r="E2982" s="33" t="s">
        <v>106</v>
      </c>
      <c r="F2982" s="33" t="s">
        <v>107</v>
      </c>
      <c r="G2982" s="33" t="s">
        <v>21</v>
      </c>
      <c r="H2982" s="35">
        <v>0.44999999999999996</v>
      </c>
      <c r="I2982" s="36">
        <v>1500</v>
      </c>
      <c r="J2982" s="37">
        <f t="shared" si="22"/>
        <v>674.99999999999989</v>
      </c>
      <c r="K2982" s="37">
        <f t="shared" si="23"/>
        <v>337.49999999999994</v>
      </c>
      <c r="L2982" s="38">
        <v>0.5</v>
      </c>
      <c r="N2982" s="44"/>
      <c r="O2982" s="42"/>
      <c r="P2982" s="39"/>
      <c r="Q2982" s="41"/>
    </row>
    <row r="2983" spans="1:17" ht="15.75" customHeight="1">
      <c r="A2983" s="33" t="s">
        <v>14</v>
      </c>
      <c r="B2983" s="33">
        <v>1185732</v>
      </c>
      <c r="C2983" s="34">
        <v>44323</v>
      </c>
      <c r="D2983" s="33" t="s">
        <v>33</v>
      </c>
      <c r="E2983" s="33" t="s">
        <v>106</v>
      </c>
      <c r="F2983" s="33" t="s">
        <v>107</v>
      </c>
      <c r="G2983" s="33" t="s">
        <v>22</v>
      </c>
      <c r="H2983" s="35">
        <v>0.49999999999999994</v>
      </c>
      <c r="I2983" s="36">
        <v>2750</v>
      </c>
      <c r="J2983" s="37">
        <f t="shared" si="22"/>
        <v>1374.9999999999998</v>
      </c>
      <c r="K2983" s="37">
        <f t="shared" si="23"/>
        <v>549.99999999999989</v>
      </c>
      <c r="L2983" s="38">
        <v>0.4</v>
      </c>
      <c r="N2983" s="44"/>
      <c r="O2983" s="42"/>
      <c r="P2983" s="39"/>
      <c r="Q2983" s="41"/>
    </row>
    <row r="2984" spans="1:17" ht="15.75" customHeight="1">
      <c r="A2984" s="33" t="s">
        <v>14</v>
      </c>
      <c r="B2984" s="33">
        <v>1185732</v>
      </c>
      <c r="C2984" s="34">
        <v>44353</v>
      </c>
      <c r="D2984" s="33" t="s">
        <v>33</v>
      </c>
      <c r="E2984" s="33" t="s">
        <v>106</v>
      </c>
      <c r="F2984" s="33" t="s">
        <v>107</v>
      </c>
      <c r="G2984" s="33" t="s">
        <v>17</v>
      </c>
      <c r="H2984" s="35">
        <v>0.35000000000000003</v>
      </c>
      <c r="I2984" s="36">
        <v>5250</v>
      </c>
      <c r="J2984" s="37">
        <f t="shared" si="22"/>
        <v>1837.5000000000002</v>
      </c>
      <c r="K2984" s="37">
        <f t="shared" si="23"/>
        <v>551.25</v>
      </c>
      <c r="L2984" s="38">
        <v>0.3</v>
      </c>
      <c r="N2984" s="44"/>
      <c r="O2984" s="42"/>
      <c r="P2984" s="39"/>
      <c r="Q2984" s="41"/>
    </row>
    <row r="2985" spans="1:17" ht="15.75" customHeight="1">
      <c r="A2985" s="33" t="s">
        <v>14</v>
      </c>
      <c r="B2985" s="33">
        <v>1185732</v>
      </c>
      <c r="C2985" s="34">
        <v>44353</v>
      </c>
      <c r="D2985" s="33" t="s">
        <v>33</v>
      </c>
      <c r="E2985" s="33" t="s">
        <v>106</v>
      </c>
      <c r="F2985" s="33" t="s">
        <v>107</v>
      </c>
      <c r="G2985" s="33" t="s">
        <v>18</v>
      </c>
      <c r="H2985" s="35">
        <v>0.3000000000000001</v>
      </c>
      <c r="I2985" s="36">
        <v>2750</v>
      </c>
      <c r="J2985" s="37">
        <f t="shared" si="22"/>
        <v>825.00000000000023</v>
      </c>
      <c r="K2985" s="37">
        <f t="shared" si="23"/>
        <v>288.75000000000006</v>
      </c>
      <c r="L2985" s="38">
        <v>0.35</v>
      </c>
      <c r="N2985" s="44"/>
      <c r="O2985" s="42"/>
      <c r="P2985" s="39"/>
      <c r="Q2985" s="41"/>
    </row>
    <row r="2986" spans="1:17" ht="15.75" customHeight="1">
      <c r="A2986" s="33" t="s">
        <v>14</v>
      </c>
      <c r="B2986" s="33">
        <v>1185732</v>
      </c>
      <c r="C2986" s="34">
        <v>44353</v>
      </c>
      <c r="D2986" s="33" t="s">
        <v>33</v>
      </c>
      <c r="E2986" s="33" t="s">
        <v>106</v>
      </c>
      <c r="F2986" s="33" t="s">
        <v>107</v>
      </c>
      <c r="G2986" s="33" t="s">
        <v>19</v>
      </c>
      <c r="H2986" s="35">
        <v>0.25000000000000006</v>
      </c>
      <c r="I2986" s="36">
        <v>2000</v>
      </c>
      <c r="J2986" s="37">
        <f t="shared" si="22"/>
        <v>500.00000000000011</v>
      </c>
      <c r="K2986" s="37">
        <f t="shared" si="23"/>
        <v>150.00000000000003</v>
      </c>
      <c r="L2986" s="38">
        <v>0.3</v>
      </c>
      <c r="N2986" s="44"/>
      <c r="O2986" s="42"/>
      <c r="P2986" s="39"/>
      <c r="Q2986" s="41"/>
    </row>
    <row r="2987" spans="1:17" ht="15.75" customHeight="1">
      <c r="A2987" s="33" t="s">
        <v>14</v>
      </c>
      <c r="B2987" s="33">
        <v>1185732</v>
      </c>
      <c r="C2987" s="34">
        <v>44353</v>
      </c>
      <c r="D2987" s="33" t="s">
        <v>33</v>
      </c>
      <c r="E2987" s="33" t="s">
        <v>106</v>
      </c>
      <c r="F2987" s="33" t="s">
        <v>107</v>
      </c>
      <c r="G2987" s="33" t="s">
        <v>20</v>
      </c>
      <c r="H2987" s="35">
        <v>0.25000000000000006</v>
      </c>
      <c r="I2987" s="36">
        <v>1750</v>
      </c>
      <c r="J2987" s="37">
        <f t="shared" si="22"/>
        <v>437.50000000000011</v>
      </c>
      <c r="K2987" s="37">
        <f t="shared" si="23"/>
        <v>131.25000000000003</v>
      </c>
      <c r="L2987" s="38">
        <v>0.3</v>
      </c>
      <c r="N2987" s="44"/>
      <c r="O2987" s="42"/>
      <c r="P2987" s="39"/>
      <c r="Q2987" s="41"/>
    </row>
    <row r="2988" spans="1:17" ht="15.75" customHeight="1">
      <c r="A2988" s="33" t="s">
        <v>14</v>
      </c>
      <c r="B2988" s="33">
        <v>1185732</v>
      </c>
      <c r="C2988" s="34">
        <v>44353</v>
      </c>
      <c r="D2988" s="33" t="s">
        <v>33</v>
      </c>
      <c r="E2988" s="33" t="s">
        <v>106</v>
      </c>
      <c r="F2988" s="33" t="s">
        <v>107</v>
      </c>
      <c r="G2988" s="33" t="s">
        <v>21</v>
      </c>
      <c r="H2988" s="35">
        <v>0.35000000000000003</v>
      </c>
      <c r="I2988" s="36">
        <v>1750</v>
      </c>
      <c r="J2988" s="37">
        <f t="shared" si="22"/>
        <v>612.50000000000011</v>
      </c>
      <c r="K2988" s="37">
        <f t="shared" si="23"/>
        <v>306.25000000000006</v>
      </c>
      <c r="L2988" s="38">
        <v>0.5</v>
      </c>
      <c r="N2988" s="44"/>
      <c r="O2988" s="42"/>
      <c r="P2988" s="39"/>
      <c r="Q2988" s="41"/>
    </row>
    <row r="2989" spans="1:17" ht="15.75" customHeight="1">
      <c r="A2989" s="33" t="s">
        <v>14</v>
      </c>
      <c r="B2989" s="33">
        <v>1185732</v>
      </c>
      <c r="C2989" s="34">
        <v>44353</v>
      </c>
      <c r="D2989" s="33" t="s">
        <v>33</v>
      </c>
      <c r="E2989" s="33" t="s">
        <v>106</v>
      </c>
      <c r="F2989" s="33" t="s">
        <v>107</v>
      </c>
      <c r="G2989" s="33" t="s">
        <v>22</v>
      </c>
      <c r="H2989" s="35">
        <v>0.55000000000000004</v>
      </c>
      <c r="I2989" s="36">
        <v>3250</v>
      </c>
      <c r="J2989" s="37">
        <f t="shared" si="22"/>
        <v>1787.5000000000002</v>
      </c>
      <c r="K2989" s="37">
        <f t="shared" si="23"/>
        <v>715.00000000000011</v>
      </c>
      <c r="L2989" s="38">
        <v>0.4</v>
      </c>
      <c r="N2989" s="44"/>
      <c r="O2989" s="42"/>
      <c r="P2989" s="39"/>
      <c r="Q2989" s="41"/>
    </row>
    <row r="2990" spans="1:17" ht="15.75" customHeight="1">
      <c r="A2990" s="33" t="s">
        <v>14</v>
      </c>
      <c r="B2990" s="33">
        <v>1185732</v>
      </c>
      <c r="C2990" s="34">
        <v>44382</v>
      </c>
      <c r="D2990" s="33" t="s">
        <v>33</v>
      </c>
      <c r="E2990" s="33" t="s">
        <v>106</v>
      </c>
      <c r="F2990" s="33" t="s">
        <v>107</v>
      </c>
      <c r="G2990" s="33" t="s">
        <v>17</v>
      </c>
      <c r="H2990" s="35">
        <v>0.5</v>
      </c>
      <c r="I2990" s="36">
        <v>5500</v>
      </c>
      <c r="J2990" s="37">
        <f t="shared" si="22"/>
        <v>2750</v>
      </c>
      <c r="K2990" s="37">
        <f t="shared" si="23"/>
        <v>825</v>
      </c>
      <c r="L2990" s="38">
        <v>0.3</v>
      </c>
      <c r="N2990" s="44"/>
      <c r="O2990" s="42"/>
      <c r="P2990" s="39"/>
      <c r="Q2990" s="41"/>
    </row>
    <row r="2991" spans="1:17" ht="15.75" customHeight="1">
      <c r="A2991" s="33" t="s">
        <v>14</v>
      </c>
      <c r="B2991" s="33">
        <v>1185732</v>
      </c>
      <c r="C2991" s="34">
        <v>44382</v>
      </c>
      <c r="D2991" s="33" t="s">
        <v>33</v>
      </c>
      <c r="E2991" s="33" t="s">
        <v>106</v>
      </c>
      <c r="F2991" s="33" t="s">
        <v>107</v>
      </c>
      <c r="G2991" s="33" t="s">
        <v>18</v>
      </c>
      <c r="H2991" s="35">
        <v>0.45000000000000007</v>
      </c>
      <c r="I2991" s="36">
        <v>3000</v>
      </c>
      <c r="J2991" s="37">
        <f t="shared" si="22"/>
        <v>1350.0000000000002</v>
      </c>
      <c r="K2991" s="37">
        <f t="shared" si="23"/>
        <v>472.50000000000006</v>
      </c>
      <c r="L2991" s="38">
        <v>0.35</v>
      </c>
      <c r="N2991" s="44"/>
      <c r="O2991" s="42"/>
      <c r="P2991" s="39"/>
      <c r="Q2991" s="41"/>
    </row>
    <row r="2992" spans="1:17" ht="15.75" customHeight="1">
      <c r="A2992" s="33" t="s">
        <v>14</v>
      </c>
      <c r="B2992" s="33">
        <v>1185732</v>
      </c>
      <c r="C2992" s="34">
        <v>44382</v>
      </c>
      <c r="D2992" s="33" t="s">
        <v>33</v>
      </c>
      <c r="E2992" s="33" t="s">
        <v>106</v>
      </c>
      <c r="F2992" s="33" t="s">
        <v>107</v>
      </c>
      <c r="G2992" s="33" t="s">
        <v>19</v>
      </c>
      <c r="H2992" s="35">
        <v>0.4</v>
      </c>
      <c r="I2992" s="36">
        <v>2250</v>
      </c>
      <c r="J2992" s="37">
        <f t="shared" si="22"/>
        <v>900</v>
      </c>
      <c r="K2992" s="37">
        <f t="shared" si="23"/>
        <v>270</v>
      </c>
      <c r="L2992" s="38">
        <v>0.3</v>
      </c>
      <c r="N2992" s="44"/>
      <c r="O2992" s="42"/>
      <c r="P2992" s="39"/>
      <c r="Q2992" s="41"/>
    </row>
    <row r="2993" spans="1:17" ht="15.75" customHeight="1">
      <c r="A2993" s="33" t="s">
        <v>14</v>
      </c>
      <c r="B2993" s="33">
        <v>1185732</v>
      </c>
      <c r="C2993" s="34">
        <v>44382</v>
      </c>
      <c r="D2993" s="33" t="s">
        <v>33</v>
      </c>
      <c r="E2993" s="33" t="s">
        <v>106</v>
      </c>
      <c r="F2993" s="33" t="s">
        <v>107</v>
      </c>
      <c r="G2993" s="33" t="s">
        <v>20</v>
      </c>
      <c r="H2993" s="35">
        <v>0.4</v>
      </c>
      <c r="I2993" s="36">
        <v>1750</v>
      </c>
      <c r="J2993" s="37">
        <f t="shared" si="22"/>
        <v>700</v>
      </c>
      <c r="K2993" s="37">
        <f t="shared" si="23"/>
        <v>210</v>
      </c>
      <c r="L2993" s="38">
        <v>0.3</v>
      </c>
      <c r="N2993" s="44"/>
      <c r="O2993" s="42"/>
      <c r="P2993" s="39"/>
      <c r="Q2993" s="41"/>
    </row>
    <row r="2994" spans="1:17" ht="15.75" customHeight="1">
      <c r="A2994" s="33" t="s">
        <v>14</v>
      </c>
      <c r="B2994" s="33">
        <v>1185732</v>
      </c>
      <c r="C2994" s="34">
        <v>44382</v>
      </c>
      <c r="D2994" s="33" t="s">
        <v>33</v>
      </c>
      <c r="E2994" s="33" t="s">
        <v>106</v>
      </c>
      <c r="F2994" s="33" t="s">
        <v>107</v>
      </c>
      <c r="G2994" s="33" t="s">
        <v>21</v>
      </c>
      <c r="H2994" s="35">
        <v>0.5</v>
      </c>
      <c r="I2994" s="36">
        <v>2000</v>
      </c>
      <c r="J2994" s="37">
        <f t="shared" si="22"/>
        <v>1000</v>
      </c>
      <c r="K2994" s="37">
        <f t="shared" si="23"/>
        <v>500</v>
      </c>
      <c r="L2994" s="38">
        <v>0.5</v>
      </c>
      <c r="N2994" s="44"/>
      <c r="O2994" s="42"/>
      <c r="P2994" s="39"/>
      <c r="Q2994" s="41"/>
    </row>
    <row r="2995" spans="1:17" ht="15.75" customHeight="1">
      <c r="A2995" s="33" t="s">
        <v>14</v>
      </c>
      <c r="B2995" s="33">
        <v>1185732</v>
      </c>
      <c r="C2995" s="34">
        <v>44382</v>
      </c>
      <c r="D2995" s="33" t="s">
        <v>33</v>
      </c>
      <c r="E2995" s="33" t="s">
        <v>106</v>
      </c>
      <c r="F2995" s="33" t="s">
        <v>107</v>
      </c>
      <c r="G2995" s="33" t="s">
        <v>22</v>
      </c>
      <c r="H2995" s="35">
        <v>0.55000000000000004</v>
      </c>
      <c r="I2995" s="36">
        <v>3750</v>
      </c>
      <c r="J2995" s="37">
        <f t="shared" si="22"/>
        <v>2062.5</v>
      </c>
      <c r="K2995" s="37">
        <f t="shared" si="23"/>
        <v>825</v>
      </c>
      <c r="L2995" s="38">
        <v>0.4</v>
      </c>
      <c r="N2995" s="44"/>
      <c r="O2995" s="42"/>
      <c r="P2995" s="39"/>
      <c r="Q2995" s="41"/>
    </row>
    <row r="2996" spans="1:17" ht="15.75" customHeight="1">
      <c r="A2996" s="33" t="s">
        <v>14</v>
      </c>
      <c r="B2996" s="33">
        <v>1185732</v>
      </c>
      <c r="C2996" s="34">
        <v>44414</v>
      </c>
      <c r="D2996" s="33" t="s">
        <v>33</v>
      </c>
      <c r="E2996" s="33" t="s">
        <v>106</v>
      </c>
      <c r="F2996" s="33" t="s">
        <v>107</v>
      </c>
      <c r="G2996" s="33" t="s">
        <v>17</v>
      </c>
      <c r="H2996" s="35">
        <v>0.5</v>
      </c>
      <c r="I2996" s="36">
        <v>5250</v>
      </c>
      <c r="J2996" s="37">
        <f t="shared" si="22"/>
        <v>2625</v>
      </c>
      <c r="K2996" s="37">
        <f t="shared" si="23"/>
        <v>787.5</v>
      </c>
      <c r="L2996" s="38">
        <v>0.3</v>
      </c>
      <c r="N2996" s="44"/>
      <c r="O2996" s="42"/>
      <c r="P2996" s="39"/>
      <c r="Q2996" s="41"/>
    </row>
    <row r="2997" spans="1:17" ht="15.75" customHeight="1">
      <c r="A2997" s="33" t="s">
        <v>14</v>
      </c>
      <c r="B2997" s="33">
        <v>1185732</v>
      </c>
      <c r="C2997" s="34">
        <v>44414</v>
      </c>
      <c r="D2997" s="33" t="s">
        <v>33</v>
      </c>
      <c r="E2997" s="33" t="s">
        <v>106</v>
      </c>
      <c r="F2997" s="33" t="s">
        <v>107</v>
      </c>
      <c r="G2997" s="33" t="s">
        <v>18</v>
      </c>
      <c r="H2997" s="35">
        <v>0.45000000000000007</v>
      </c>
      <c r="I2997" s="36">
        <v>3000</v>
      </c>
      <c r="J2997" s="37">
        <f t="shared" si="22"/>
        <v>1350.0000000000002</v>
      </c>
      <c r="K2997" s="37">
        <f t="shared" si="23"/>
        <v>472.50000000000006</v>
      </c>
      <c r="L2997" s="38">
        <v>0.35</v>
      </c>
      <c r="N2997" s="44"/>
      <c r="O2997" s="42"/>
      <c r="P2997" s="39"/>
      <c r="Q2997" s="41"/>
    </row>
    <row r="2998" spans="1:17" ht="15.75" customHeight="1">
      <c r="A2998" s="33" t="s">
        <v>14</v>
      </c>
      <c r="B2998" s="33">
        <v>1185732</v>
      </c>
      <c r="C2998" s="34">
        <v>44414</v>
      </c>
      <c r="D2998" s="33" t="s">
        <v>33</v>
      </c>
      <c r="E2998" s="33" t="s">
        <v>106</v>
      </c>
      <c r="F2998" s="33" t="s">
        <v>107</v>
      </c>
      <c r="G2998" s="33" t="s">
        <v>19</v>
      </c>
      <c r="H2998" s="35">
        <v>0.4</v>
      </c>
      <c r="I2998" s="36">
        <v>2250</v>
      </c>
      <c r="J2998" s="37">
        <f t="shared" si="22"/>
        <v>900</v>
      </c>
      <c r="K2998" s="37">
        <f t="shared" si="23"/>
        <v>270</v>
      </c>
      <c r="L2998" s="38">
        <v>0.3</v>
      </c>
      <c r="N2998" s="44"/>
      <c r="O2998" s="42"/>
      <c r="P2998" s="39"/>
      <c r="Q2998" s="41"/>
    </row>
    <row r="2999" spans="1:17" ht="15.75" customHeight="1">
      <c r="A2999" s="33" t="s">
        <v>14</v>
      </c>
      <c r="B2999" s="33">
        <v>1185732</v>
      </c>
      <c r="C2999" s="34">
        <v>44414</v>
      </c>
      <c r="D2999" s="33" t="s">
        <v>33</v>
      </c>
      <c r="E2999" s="33" t="s">
        <v>106</v>
      </c>
      <c r="F2999" s="33" t="s">
        <v>107</v>
      </c>
      <c r="G2999" s="33" t="s">
        <v>20</v>
      </c>
      <c r="H2999" s="35">
        <v>0.4</v>
      </c>
      <c r="I2999" s="36">
        <v>2000</v>
      </c>
      <c r="J2999" s="37">
        <f t="shared" si="22"/>
        <v>800</v>
      </c>
      <c r="K2999" s="37">
        <f t="shared" si="23"/>
        <v>240</v>
      </c>
      <c r="L2999" s="38">
        <v>0.3</v>
      </c>
      <c r="N2999" s="44"/>
      <c r="O2999" s="42"/>
      <c r="P2999" s="39"/>
      <c r="Q2999" s="41"/>
    </row>
    <row r="3000" spans="1:17" ht="15.75" customHeight="1">
      <c r="A3000" s="33" t="s">
        <v>14</v>
      </c>
      <c r="B3000" s="33">
        <v>1185732</v>
      </c>
      <c r="C3000" s="34">
        <v>44414</v>
      </c>
      <c r="D3000" s="33" t="s">
        <v>33</v>
      </c>
      <c r="E3000" s="33" t="s">
        <v>106</v>
      </c>
      <c r="F3000" s="33" t="s">
        <v>107</v>
      </c>
      <c r="G3000" s="33" t="s">
        <v>21</v>
      </c>
      <c r="H3000" s="35">
        <v>0.5</v>
      </c>
      <c r="I3000" s="36">
        <v>1750</v>
      </c>
      <c r="J3000" s="37">
        <f t="shared" si="22"/>
        <v>875</v>
      </c>
      <c r="K3000" s="37">
        <f t="shared" si="23"/>
        <v>437.5</v>
      </c>
      <c r="L3000" s="38">
        <v>0.5</v>
      </c>
      <c r="N3000" s="44"/>
      <c r="O3000" s="42"/>
      <c r="P3000" s="39"/>
      <c r="Q3000" s="41"/>
    </row>
    <row r="3001" spans="1:17" ht="15.75" customHeight="1">
      <c r="A3001" s="33" t="s">
        <v>14</v>
      </c>
      <c r="B3001" s="33">
        <v>1185732</v>
      </c>
      <c r="C3001" s="34">
        <v>44414</v>
      </c>
      <c r="D3001" s="33" t="s">
        <v>33</v>
      </c>
      <c r="E3001" s="33" t="s">
        <v>106</v>
      </c>
      <c r="F3001" s="33" t="s">
        <v>107</v>
      </c>
      <c r="G3001" s="33" t="s">
        <v>22</v>
      </c>
      <c r="H3001" s="35">
        <v>0.55000000000000004</v>
      </c>
      <c r="I3001" s="36">
        <v>3500</v>
      </c>
      <c r="J3001" s="37">
        <f t="shared" si="22"/>
        <v>1925.0000000000002</v>
      </c>
      <c r="K3001" s="37">
        <f t="shared" si="23"/>
        <v>770.00000000000011</v>
      </c>
      <c r="L3001" s="38">
        <v>0.4</v>
      </c>
      <c r="N3001" s="44"/>
      <c r="O3001" s="42"/>
      <c r="P3001" s="39"/>
      <c r="Q3001" s="41"/>
    </row>
    <row r="3002" spans="1:17" ht="15.75" customHeight="1">
      <c r="A3002" s="33" t="s">
        <v>14</v>
      </c>
      <c r="B3002" s="33">
        <v>1185732</v>
      </c>
      <c r="C3002" s="34">
        <v>44446</v>
      </c>
      <c r="D3002" s="33" t="s">
        <v>33</v>
      </c>
      <c r="E3002" s="33" t="s">
        <v>106</v>
      </c>
      <c r="F3002" s="33" t="s">
        <v>107</v>
      </c>
      <c r="G3002" s="33" t="s">
        <v>17</v>
      </c>
      <c r="H3002" s="35">
        <v>0.35000000000000003</v>
      </c>
      <c r="I3002" s="36">
        <v>4750</v>
      </c>
      <c r="J3002" s="37">
        <f t="shared" si="22"/>
        <v>1662.5000000000002</v>
      </c>
      <c r="K3002" s="37">
        <f t="shared" si="23"/>
        <v>498.75000000000006</v>
      </c>
      <c r="L3002" s="38">
        <v>0.3</v>
      </c>
      <c r="N3002" s="44"/>
      <c r="O3002" s="42"/>
      <c r="P3002" s="39"/>
      <c r="Q3002" s="41"/>
    </row>
    <row r="3003" spans="1:17" ht="15.75" customHeight="1">
      <c r="A3003" s="33" t="s">
        <v>14</v>
      </c>
      <c r="B3003" s="33">
        <v>1185732</v>
      </c>
      <c r="C3003" s="34">
        <v>44446</v>
      </c>
      <c r="D3003" s="33" t="s">
        <v>33</v>
      </c>
      <c r="E3003" s="33" t="s">
        <v>106</v>
      </c>
      <c r="F3003" s="33" t="s">
        <v>107</v>
      </c>
      <c r="G3003" s="33" t="s">
        <v>18</v>
      </c>
      <c r="H3003" s="35">
        <v>0.3000000000000001</v>
      </c>
      <c r="I3003" s="36">
        <v>2750</v>
      </c>
      <c r="J3003" s="37">
        <f t="shared" si="22"/>
        <v>825.00000000000023</v>
      </c>
      <c r="K3003" s="37">
        <f t="shared" si="23"/>
        <v>288.75000000000006</v>
      </c>
      <c r="L3003" s="38">
        <v>0.35</v>
      </c>
      <c r="N3003" s="44"/>
      <c r="O3003" s="42"/>
      <c r="P3003" s="39"/>
      <c r="Q3003" s="41"/>
    </row>
    <row r="3004" spans="1:17" ht="15.75" customHeight="1">
      <c r="A3004" s="33" t="s">
        <v>14</v>
      </c>
      <c r="B3004" s="33">
        <v>1185732</v>
      </c>
      <c r="C3004" s="34">
        <v>44446</v>
      </c>
      <c r="D3004" s="33" t="s">
        <v>33</v>
      </c>
      <c r="E3004" s="33" t="s">
        <v>106</v>
      </c>
      <c r="F3004" s="33" t="s">
        <v>107</v>
      </c>
      <c r="G3004" s="33" t="s">
        <v>19</v>
      </c>
      <c r="H3004" s="35">
        <v>0.25000000000000006</v>
      </c>
      <c r="I3004" s="36">
        <v>1750</v>
      </c>
      <c r="J3004" s="37">
        <f t="shared" si="22"/>
        <v>437.50000000000011</v>
      </c>
      <c r="K3004" s="37">
        <f t="shared" si="23"/>
        <v>131.25000000000003</v>
      </c>
      <c r="L3004" s="38">
        <v>0.3</v>
      </c>
      <c r="N3004" s="44"/>
      <c r="O3004" s="42"/>
      <c r="P3004" s="39"/>
      <c r="Q3004" s="41"/>
    </row>
    <row r="3005" spans="1:17" ht="15.75" customHeight="1">
      <c r="A3005" s="33" t="s">
        <v>14</v>
      </c>
      <c r="B3005" s="33">
        <v>1185732</v>
      </c>
      <c r="C3005" s="34">
        <v>44446</v>
      </c>
      <c r="D3005" s="33" t="s">
        <v>33</v>
      </c>
      <c r="E3005" s="33" t="s">
        <v>106</v>
      </c>
      <c r="F3005" s="33" t="s">
        <v>107</v>
      </c>
      <c r="G3005" s="33" t="s">
        <v>20</v>
      </c>
      <c r="H3005" s="35">
        <v>0.25000000000000006</v>
      </c>
      <c r="I3005" s="36">
        <v>1500</v>
      </c>
      <c r="J3005" s="37">
        <f t="shared" si="22"/>
        <v>375.00000000000006</v>
      </c>
      <c r="K3005" s="37">
        <f t="shared" si="23"/>
        <v>112.50000000000001</v>
      </c>
      <c r="L3005" s="38">
        <v>0.3</v>
      </c>
      <c r="N3005" s="44"/>
      <c r="O3005" s="42"/>
      <c r="P3005" s="39"/>
      <c r="Q3005" s="41"/>
    </row>
    <row r="3006" spans="1:17" ht="15.75" customHeight="1">
      <c r="A3006" s="33" t="s">
        <v>14</v>
      </c>
      <c r="B3006" s="33">
        <v>1185732</v>
      </c>
      <c r="C3006" s="34">
        <v>44446</v>
      </c>
      <c r="D3006" s="33" t="s">
        <v>33</v>
      </c>
      <c r="E3006" s="33" t="s">
        <v>106</v>
      </c>
      <c r="F3006" s="33" t="s">
        <v>107</v>
      </c>
      <c r="G3006" s="33" t="s">
        <v>21</v>
      </c>
      <c r="H3006" s="35">
        <v>0.35000000000000003</v>
      </c>
      <c r="I3006" s="36">
        <v>1500</v>
      </c>
      <c r="J3006" s="37">
        <f t="shared" si="22"/>
        <v>525</v>
      </c>
      <c r="K3006" s="37">
        <f t="shared" si="23"/>
        <v>262.5</v>
      </c>
      <c r="L3006" s="38">
        <v>0.5</v>
      </c>
      <c r="N3006" s="44"/>
      <c r="O3006" s="42"/>
      <c r="P3006" s="39"/>
      <c r="Q3006" s="41"/>
    </row>
    <row r="3007" spans="1:17" ht="15.75" customHeight="1">
      <c r="A3007" s="33" t="s">
        <v>14</v>
      </c>
      <c r="B3007" s="33">
        <v>1185732</v>
      </c>
      <c r="C3007" s="34">
        <v>44446</v>
      </c>
      <c r="D3007" s="33" t="s">
        <v>33</v>
      </c>
      <c r="E3007" s="33" t="s">
        <v>106</v>
      </c>
      <c r="F3007" s="33" t="s">
        <v>107</v>
      </c>
      <c r="G3007" s="33" t="s">
        <v>22</v>
      </c>
      <c r="H3007" s="35">
        <v>0.4</v>
      </c>
      <c r="I3007" s="36">
        <v>2250</v>
      </c>
      <c r="J3007" s="37">
        <f t="shared" si="22"/>
        <v>900</v>
      </c>
      <c r="K3007" s="37">
        <f t="shared" si="23"/>
        <v>360</v>
      </c>
      <c r="L3007" s="38">
        <v>0.4</v>
      </c>
      <c r="N3007" s="44"/>
      <c r="O3007" s="42"/>
      <c r="P3007" s="39"/>
      <c r="Q3007" s="41"/>
    </row>
    <row r="3008" spans="1:17" ht="15.75" customHeight="1">
      <c r="A3008" s="33" t="s">
        <v>14</v>
      </c>
      <c r="B3008" s="33">
        <v>1185732</v>
      </c>
      <c r="C3008" s="34">
        <v>44475</v>
      </c>
      <c r="D3008" s="33" t="s">
        <v>33</v>
      </c>
      <c r="E3008" s="33" t="s">
        <v>106</v>
      </c>
      <c r="F3008" s="33" t="s">
        <v>107</v>
      </c>
      <c r="G3008" s="33" t="s">
        <v>17</v>
      </c>
      <c r="H3008" s="35">
        <v>0.44999999999999996</v>
      </c>
      <c r="I3008" s="36">
        <v>4000</v>
      </c>
      <c r="J3008" s="37">
        <f t="shared" si="22"/>
        <v>1799.9999999999998</v>
      </c>
      <c r="K3008" s="37">
        <f t="shared" si="23"/>
        <v>539.99999999999989</v>
      </c>
      <c r="L3008" s="38">
        <v>0.3</v>
      </c>
      <c r="N3008" s="44"/>
      <c r="O3008" s="42"/>
      <c r="P3008" s="39"/>
      <c r="Q3008" s="41"/>
    </row>
    <row r="3009" spans="1:17" ht="15.75" customHeight="1">
      <c r="A3009" s="33" t="s">
        <v>14</v>
      </c>
      <c r="B3009" s="33">
        <v>1185732</v>
      </c>
      <c r="C3009" s="34">
        <v>44475</v>
      </c>
      <c r="D3009" s="33" t="s">
        <v>33</v>
      </c>
      <c r="E3009" s="33" t="s">
        <v>106</v>
      </c>
      <c r="F3009" s="33" t="s">
        <v>107</v>
      </c>
      <c r="G3009" s="33" t="s">
        <v>18</v>
      </c>
      <c r="H3009" s="35">
        <v>0.35000000000000003</v>
      </c>
      <c r="I3009" s="36">
        <v>2500</v>
      </c>
      <c r="J3009" s="37">
        <f t="shared" si="22"/>
        <v>875.00000000000011</v>
      </c>
      <c r="K3009" s="37">
        <f t="shared" si="23"/>
        <v>306.25</v>
      </c>
      <c r="L3009" s="38">
        <v>0.35</v>
      </c>
      <c r="N3009" s="44"/>
      <c r="O3009" s="42"/>
      <c r="P3009" s="39"/>
      <c r="Q3009" s="41"/>
    </row>
    <row r="3010" spans="1:17" ht="15.75" customHeight="1">
      <c r="A3010" s="33" t="s">
        <v>14</v>
      </c>
      <c r="B3010" s="33">
        <v>1185732</v>
      </c>
      <c r="C3010" s="34">
        <v>44475</v>
      </c>
      <c r="D3010" s="33" t="s">
        <v>33</v>
      </c>
      <c r="E3010" s="33" t="s">
        <v>106</v>
      </c>
      <c r="F3010" s="33" t="s">
        <v>107</v>
      </c>
      <c r="G3010" s="33" t="s">
        <v>19</v>
      </c>
      <c r="H3010" s="35">
        <v>0.35000000000000003</v>
      </c>
      <c r="I3010" s="36">
        <v>1500</v>
      </c>
      <c r="J3010" s="37">
        <f t="shared" si="22"/>
        <v>525</v>
      </c>
      <c r="K3010" s="37">
        <f t="shared" si="23"/>
        <v>157.5</v>
      </c>
      <c r="L3010" s="38">
        <v>0.3</v>
      </c>
      <c r="N3010" s="44"/>
      <c r="O3010" s="42"/>
      <c r="P3010" s="39"/>
      <c r="Q3010" s="41"/>
    </row>
    <row r="3011" spans="1:17" ht="15.75" customHeight="1">
      <c r="A3011" s="33" t="s">
        <v>14</v>
      </c>
      <c r="B3011" s="33">
        <v>1185732</v>
      </c>
      <c r="C3011" s="34">
        <v>44475</v>
      </c>
      <c r="D3011" s="33" t="s">
        <v>33</v>
      </c>
      <c r="E3011" s="33" t="s">
        <v>106</v>
      </c>
      <c r="F3011" s="33" t="s">
        <v>107</v>
      </c>
      <c r="G3011" s="33" t="s">
        <v>20</v>
      </c>
      <c r="H3011" s="35">
        <v>0.35000000000000003</v>
      </c>
      <c r="I3011" s="36">
        <v>1250</v>
      </c>
      <c r="J3011" s="37">
        <f t="shared" si="22"/>
        <v>437.50000000000006</v>
      </c>
      <c r="K3011" s="37">
        <f t="shared" si="23"/>
        <v>131.25</v>
      </c>
      <c r="L3011" s="38">
        <v>0.3</v>
      </c>
      <c r="N3011" s="44"/>
      <c r="O3011" s="42"/>
      <c r="P3011" s="39"/>
      <c r="Q3011" s="41"/>
    </row>
    <row r="3012" spans="1:17" ht="15.75" customHeight="1">
      <c r="A3012" s="33" t="s">
        <v>14</v>
      </c>
      <c r="B3012" s="33">
        <v>1185732</v>
      </c>
      <c r="C3012" s="34">
        <v>44475</v>
      </c>
      <c r="D3012" s="33" t="s">
        <v>33</v>
      </c>
      <c r="E3012" s="33" t="s">
        <v>106</v>
      </c>
      <c r="F3012" s="33" t="s">
        <v>107</v>
      </c>
      <c r="G3012" s="33" t="s">
        <v>21</v>
      </c>
      <c r="H3012" s="35">
        <v>0.44999999999999996</v>
      </c>
      <c r="I3012" s="36">
        <v>1250</v>
      </c>
      <c r="J3012" s="37">
        <f t="shared" si="22"/>
        <v>562.5</v>
      </c>
      <c r="K3012" s="37">
        <f t="shared" si="23"/>
        <v>281.25</v>
      </c>
      <c r="L3012" s="38">
        <v>0.5</v>
      </c>
      <c r="N3012" s="44"/>
      <c r="O3012" s="42"/>
      <c r="P3012" s="39"/>
      <c r="Q3012" s="41"/>
    </row>
    <row r="3013" spans="1:17" ht="15.75" customHeight="1">
      <c r="A3013" s="33" t="s">
        <v>14</v>
      </c>
      <c r="B3013" s="33">
        <v>1185732</v>
      </c>
      <c r="C3013" s="34">
        <v>44475</v>
      </c>
      <c r="D3013" s="33" t="s">
        <v>33</v>
      </c>
      <c r="E3013" s="33" t="s">
        <v>106</v>
      </c>
      <c r="F3013" s="33" t="s">
        <v>107</v>
      </c>
      <c r="G3013" s="33" t="s">
        <v>22</v>
      </c>
      <c r="H3013" s="35">
        <v>0.49999999999999983</v>
      </c>
      <c r="I3013" s="36">
        <v>2500</v>
      </c>
      <c r="J3013" s="37">
        <f t="shared" si="22"/>
        <v>1249.9999999999995</v>
      </c>
      <c r="K3013" s="37">
        <f t="shared" si="23"/>
        <v>499.99999999999983</v>
      </c>
      <c r="L3013" s="38">
        <v>0.4</v>
      </c>
      <c r="N3013" s="44"/>
      <c r="O3013" s="42"/>
      <c r="P3013" s="39"/>
      <c r="Q3013" s="41"/>
    </row>
    <row r="3014" spans="1:17" ht="15.75" customHeight="1">
      <c r="A3014" s="33" t="s">
        <v>14</v>
      </c>
      <c r="B3014" s="33">
        <v>1185732</v>
      </c>
      <c r="C3014" s="34">
        <v>44506</v>
      </c>
      <c r="D3014" s="33" t="s">
        <v>33</v>
      </c>
      <c r="E3014" s="33" t="s">
        <v>106</v>
      </c>
      <c r="F3014" s="33" t="s">
        <v>107</v>
      </c>
      <c r="G3014" s="33" t="s">
        <v>17</v>
      </c>
      <c r="H3014" s="35">
        <v>0.44999999999999996</v>
      </c>
      <c r="I3014" s="36">
        <v>4000</v>
      </c>
      <c r="J3014" s="37">
        <f t="shared" si="22"/>
        <v>1799.9999999999998</v>
      </c>
      <c r="K3014" s="37">
        <f t="shared" si="23"/>
        <v>539.99999999999989</v>
      </c>
      <c r="L3014" s="38">
        <v>0.3</v>
      </c>
      <c r="N3014" s="44"/>
      <c r="O3014" s="42"/>
      <c r="P3014" s="39"/>
      <c r="Q3014" s="41"/>
    </row>
    <row r="3015" spans="1:17" ht="15.75" customHeight="1">
      <c r="A3015" s="33" t="s">
        <v>14</v>
      </c>
      <c r="B3015" s="33">
        <v>1185732</v>
      </c>
      <c r="C3015" s="34">
        <v>44506</v>
      </c>
      <c r="D3015" s="33" t="s">
        <v>33</v>
      </c>
      <c r="E3015" s="33" t="s">
        <v>106</v>
      </c>
      <c r="F3015" s="33" t="s">
        <v>107</v>
      </c>
      <c r="G3015" s="33" t="s">
        <v>18</v>
      </c>
      <c r="H3015" s="35">
        <v>0.35000000000000003</v>
      </c>
      <c r="I3015" s="36">
        <v>2750</v>
      </c>
      <c r="J3015" s="37">
        <f t="shared" si="22"/>
        <v>962.50000000000011</v>
      </c>
      <c r="K3015" s="37">
        <f t="shared" si="23"/>
        <v>336.875</v>
      </c>
      <c r="L3015" s="38">
        <v>0.35</v>
      </c>
      <c r="N3015" s="44"/>
      <c r="O3015" s="42"/>
      <c r="P3015" s="39"/>
      <c r="Q3015" s="41"/>
    </row>
    <row r="3016" spans="1:17" ht="15.75" customHeight="1">
      <c r="A3016" s="33" t="s">
        <v>14</v>
      </c>
      <c r="B3016" s="33">
        <v>1185732</v>
      </c>
      <c r="C3016" s="34">
        <v>44506</v>
      </c>
      <c r="D3016" s="33" t="s">
        <v>33</v>
      </c>
      <c r="E3016" s="33" t="s">
        <v>106</v>
      </c>
      <c r="F3016" s="33" t="s">
        <v>107</v>
      </c>
      <c r="G3016" s="33" t="s">
        <v>19</v>
      </c>
      <c r="H3016" s="35">
        <v>0.35000000000000003</v>
      </c>
      <c r="I3016" s="36">
        <v>2200</v>
      </c>
      <c r="J3016" s="37">
        <f t="shared" si="22"/>
        <v>770.00000000000011</v>
      </c>
      <c r="K3016" s="37">
        <f t="shared" si="23"/>
        <v>231.00000000000003</v>
      </c>
      <c r="L3016" s="38">
        <v>0.3</v>
      </c>
      <c r="N3016" s="44"/>
      <c r="O3016" s="42"/>
      <c r="P3016" s="39"/>
      <c r="Q3016" s="41"/>
    </row>
    <row r="3017" spans="1:17" ht="15.75" customHeight="1">
      <c r="A3017" s="33" t="s">
        <v>14</v>
      </c>
      <c r="B3017" s="33">
        <v>1185732</v>
      </c>
      <c r="C3017" s="34">
        <v>44506</v>
      </c>
      <c r="D3017" s="33" t="s">
        <v>33</v>
      </c>
      <c r="E3017" s="33" t="s">
        <v>106</v>
      </c>
      <c r="F3017" s="33" t="s">
        <v>107</v>
      </c>
      <c r="G3017" s="33" t="s">
        <v>20</v>
      </c>
      <c r="H3017" s="35">
        <v>0.35000000000000003</v>
      </c>
      <c r="I3017" s="36">
        <v>2000</v>
      </c>
      <c r="J3017" s="37">
        <f t="shared" si="22"/>
        <v>700.00000000000011</v>
      </c>
      <c r="K3017" s="37">
        <f t="shared" si="23"/>
        <v>210.00000000000003</v>
      </c>
      <c r="L3017" s="38">
        <v>0.3</v>
      </c>
      <c r="N3017" s="44"/>
      <c r="O3017" s="42"/>
      <c r="P3017" s="39"/>
      <c r="Q3017" s="41"/>
    </row>
    <row r="3018" spans="1:17" ht="15.75" customHeight="1">
      <c r="A3018" s="33" t="s">
        <v>14</v>
      </c>
      <c r="B3018" s="33">
        <v>1185732</v>
      </c>
      <c r="C3018" s="34">
        <v>44506</v>
      </c>
      <c r="D3018" s="33" t="s">
        <v>33</v>
      </c>
      <c r="E3018" s="33" t="s">
        <v>106</v>
      </c>
      <c r="F3018" s="33" t="s">
        <v>107</v>
      </c>
      <c r="G3018" s="33" t="s">
        <v>21</v>
      </c>
      <c r="H3018" s="35">
        <v>0.6</v>
      </c>
      <c r="I3018" s="36">
        <v>1750</v>
      </c>
      <c r="J3018" s="37">
        <f t="shared" si="22"/>
        <v>1050</v>
      </c>
      <c r="K3018" s="37">
        <f t="shared" si="23"/>
        <v>525</v>
      </c>
      <c r="L3018" s="38">
        <v>0.5</v>
      </c>
      <c r="N3018" s="44"/>
      <c r="O3018" s="42"/>
      <c r="P3018" s="39"/>
      <c r="Q3018" s="41"/>
    </row>
    <row r="3019" spans="1:17" ht="15.75" customHeight="1">
      <c r="A3019" s="33" t="s">
        <v>14</v>
      </c>
      <c r="B3019" s="33">
        <v>1185732</v>
      </c>
      <c r="C3019" s="34">
        <v>44506</v>
      </c>
      <c r="D3019" s="33" t="s">
        <v>33</v>
      </c>
      <c r="E3019" s="33" t="s">
        <v>106</v>
      </c>
      <c r="F3019" s="33" t="s">
        <v>107</v>
      </c>
      <c r="G3019" s="33" t="s">
        <v>22</v>
      </c>
      <c r="H3019" s="35">
        <v>0.64999999999999991</v>
      </c>
      <c r="I3019" s="36">
        <v>2750</v>
      </c>
      <c r="J3019" s="37">
        <f t="shared" si="22"/>
        <v>1787.4999999999998</v>
      </c>
      <c r="K3019" s="37">
        <f t="shared" si="23"/>
        <v>715</v>
      </c>
      <c r="L3019" s="38">
        <v>0.4</v>
      </c>
      <c r="N3019" s="44"/>
      <c r="O3019" s="42"/>
      <c r="P3019" s="39"/>
      <c r="Q3019" s="41"/>
    </row>
    <row r="3020" spans="1:17" ht="15.75" customHeight="1">
      <c r="A3020" s="33" t="s">
        <v>14</v>
      </c>
      <c r="B3020" s="33">
        <v>1185732</v>
      </c>
      <c r="C3020" s="34">
        <v>44535</v>
      </c>
      <c r="D3020" s="33" t="s">
        <v>33</v>
      </c>
      <c r="E3020" s="33" t="s">
        <v>106</v>
      </c>
      <c r="F3020" s="33" t="s">
        <v>107</v>
      </c>
      <c r="G3020" s="33" t="s">
        <v>17</v>
      </c>
      <c r="H3020" s="35">
        <v>0.6</v>
      </c>
      <c r="I3020" s="36">
        <v>5250</v>
      </c>
      <c r="J3020" s="37">
        <f t="shared" si="22"/>
        <v>3150</v>
      </c>
      <c r="K3020" s="37">
        <f t="shared" si="23"/>
        <v>945</v>
      </c>
      <c r="L3020" s="38">
        <v>0.3</v>
      </c>
      <c r="N3020" s="44"/>
      <c r="O3020" s="42"/>
      <c r="P3020" s="39"/>
      <c r="Q3020" s="41"/>
    </row>
    <row r="3021" spans="1:17" ht="15.75" customHeight="1">
      <c r="A3021" s="33" t="s">
        <v>14</v>
      </c>
      <c r="B3021" s="33">
        <v>1185732</v>
      </c>
      <c r="C3021" s="34">
        <v>44535</v>
      </c>
      <c r="D3021" s="33" t="s">
        <v>33</v>
      </c>
      <c r="E3021" s="33" t="s">
        <v>106</v>
      </c>
      <c r="F3021" s="33" t="s">
        <v>107</v>
      </c>
      <c r="G3021" s="33" t="s">
        <v>18</v>
      </c>
      <c r="H3021" s="35">
        <v>0.5</v>
      </c>
      <c r="I3021" s="36">
        <v>3250</v>
      </c>
      <c r="J3021" s="37">
        <f t="shared" si="22"/>
        <v>1625</v>
      </c>
      <c r="K3021" s="37">
        <f t="shared" si="23"/>
        <v>568.75</v>
      </c>
      <c r="L3021" s="38">
        <v>0.35</v>
      </c>
      <c r="N3021" s="44"/>
      <c r="O3021" s="42"/>
      <c r="P3021" s="39"/>
      <c r="Q3021" s="41"/>
    </row>
    <row r="3022" spans="1:17" ht="15.75" customHeight="1">
      <c r="A3022" s="33" t="s">
        <v>14</v>
      </c>
      <c r="B3022" s="33">
        <v>1185732</v>
      </c>
      <c r="C3022" s="34">
        <v>44535</v>
      </c>
      <c r="D3022" s="33" t="s">
        <v>33</v>
      </c>
      <c r="E3022" s="33" t="s">
        <v>106</v>
      </c>
      <c r="F3022" s="33" t="s">
        <v>107</v>
      </c>
      <c r="G3022" s="33" t="s">
        <v>19</v>
      </c>
      <c r="H3022" s="35">
        <v>0.5</v>
      </c>
      <c r="I3022" s="36">
        <v>2750</v>
      </c>
      <c r="J3022" s="37">
        <f t="shared" si="22"/>
        <v>1375</v>
      </c>
      <c r="K3022" s="37">
        <f t="shared" si="23"/>
        <v>412.5</v>
      </c>
      <c r="L3022" s="38">
        <v>0.3</v>
      </c>
      <c r="N3022" s="44"/>
      <c r="O3022" s="42"/>
      <c r="P3022" s="39"/>
      <c r="Q3022" s="41"/>
    </row>
    <row r="3023" spans="1:17" ht="15.75" customHeight="1">
      <c r="A3023" s="33" t="s">
        <v>14</v>
      </c>
      <c r="B3023" s="33">
        <v>1185732</v>
      </c>
      <c r="C3023" s="34">
        <v>44535</v>
      </c>
      <c r="D3023" s="33" t="s">
        <v>33</v>
      </c>
      <c r="E3023" s="33" t="s">
        <v>106</v>
      </c>
      <c r="F3023" s="33" t="s">
        <v>107</v>
      </c>
      <c r="G3023" s="33" t="s">
        <v>20</v>
      </c>
      <c r="H3023" s="35">
        <v>0.5</v>
      </c>
      <c r="I3023" s="36">
        <v>2250</v>
      </c>
      <c r="J3023" s="37">
        <f t="shared" si="22"/>
        <v>1125</v>
      </c>
      <c r="K3023" s="37">
        <f t="shared" si="23"/>
        <v>337.5</v>
      </c>
      <c r="L3023" s="38">
        <v>0.3</v>
      </c>
      <c r="N3023" s="44"/>
      <c r="O3023" s="42"/>
      <c r="P3023" s="39"/>
      <c r="Q3023" s="41"/>
    </row>
    <row r="3024" spans="1:17" ht="15.75" customHeight="1">
      <c r="A3024" s="33" t="s">
        <v>14</v>
      </c>
      <c r="B3024" s="33">
        <v>1185732</v>
      </c>
      <c r="C3024" s="34">
        <v>44535</v>
      </c>
      <c r="D3024" s="33" t="s">
        <v>33</v>
      </c>
      <c r="E3024" s="33" t="s">
        <v>106</v>
      </c>
      <c r="F3024" s="33" t="s">
        <v>107</v>
      </c>
      <c r="G3024" s="33" t="s">
        <v>21</v>
      </c>
      <c r="H3024" s="35">
        <v>0.6</v>
      </c>
      <c r="I3024" s="36">
        <v>2250</v>
      </c>
      <c r="J3024" s="37">
        <f t="shared" si="22"/>
        <v>1350</v>
      </c>
      <c r="K3024" s="37">
        <f t="shared" si="23"/>
        <v>675</v>
      </c>
      <c r="L3024" s="38">
        <v>0.5</v>
      </c>
      <c r="N3024" s="44"/>
      <c r="O3024" s="42"/>
      <c r="P3024" s="39"/>
      <c r="Q3024" s="41"/>
    </row>
    <row r="3025" spans="1:17" ht="15.75" customHeight="1">
      <c r="A3025" s="33" t="s">
        <v>14</v>
      </c>
      <c r="B3025" s="33">
        <v>1185732</v>
      </c>
      <c r="C3025" s="34">
        <v>44535</v>
      </c>
      <c r="D3025" s="33" t="s">
        <v>33</v>
      </c>
      <c r="E3025" s="33" t="s">
        <v>106</v>
      </c>
      <c r="F3025" s="33" t="s">
        <v>107</v>
      </c>
      <c r="G3025" s="33" t="s">
        <v>22</v>
      </c>
      <c r="H3025" s="35">
        <v>0.64999999999999991</v>
      </c>
      <c r="I3025" s="36">
        <v>3250</v>
      </c>
      <c r="J3025" s="37">
        <f t="shared" si="22"/>
        <v>2112.4999999999995</v>
      </c>
      <c r="K3025" s="37">
        <f t="shared" si="23"/>
        <v>844.99999999999989</v>
      </c>
      <c r="L3025" s="38">
        <v>0.4</v>
      </c>
      <c r="N3025" s="44"/>
      <c r="O3025" s="42"/>
      <c r="P3025" s="39"/>
      <c r="Q3025" s="41"/>
    </row>
    <row r="3026" spans="1:17" ht="15.75" customHeight="1">
      <c r="A3026" s="33" t="s">
        <v>14</v>
      </c>
      <c r="B3026" s="33">
        <v>1185732</v>
      </c>
      <c r="C3026" s="34">
        <v>44199</v>
      </c>
      <c r="D3026" s="33" t="s">
        <v>33</v>
      </c>
      <c r="E3026" s="33" t="s">
        <v>108</v>
      </c>
      <c r="F3026" s="33" t="s">
        <v>109</v>
      </c>
      <c r="G3026" s="33" t="s">
        <v>17</v>
      </c>
      <c r="H3026" s="35">
        <v>0.30000000000000004</v>
      </c>
      <c r="I3026" s="36">
        <v>4500</v>
      </c>
      <c r="J3026" s="37">
        <f t="shared" si="22"/>
        <v>1350.0000000000002</v>
      </c>
      <c r="K3026" s="37">
        <f t="shared" si="23"/>
        <v>405.00000000000006</v>
      </c>
      <c r="L3026" s="38">
        <v>0.3</v>
      </c>
      <c r="N3026" s="44"/>
      <c r="O3026" s="42"/>
      <c r="P3026" s="39"/>
      <c r="Q3026" s="41"/>
    </row>
    <row r="3027" spans="1:17" ht="15.75" customHeight="1">
      <c r="A3027" s="33" t="s">
        <v>14</v>
      </c>
      <c r="B3027" s="33">
        <v>1185732</v>
      </c>
      <c r="C3027" s="34">
        <v>44199</v>
      </c>
      <c r="D3027" s="33" t="s">
        <v>33</v>
      </c>
      <c r="E3027" s="33" t="s">
        <v>108</v>
      </c>
      <c r="F3027" s="33" t="s">
        <v>109</v>
      </c>
      <c r="G3027" s="33" t="s">
        <v>18</v>
      </c>
      <c r="H3027" s="35">
        <v>0.30000000000000004</v>
      </c>
      <c r="I3027" s="36">
        <v>2500</v>
      </c>
      <c r="J3027" s="37">
        <f t="shared" si="22"/>
        <v>750.00000000000011</v>
      </c>
      <c r="K3027" s="37">
        <f t="shared" si="23"/>
        <v>262.5</v>
      </c>
      <c r="L3027" s="38">
        <v>0.35</v>
      </c>
      <c r="N3027" s="44"/>
      <c r="O3027" s="42"/>
      <c r="P3027" s="39"/>
      <c r="Q3027" s="41"/>
    </row>
    <row r="3028" spans="1:17" ht="15.75" customHeight="1">
      <c r="A3028" s="33" t="s">
        <v>14</v>
      </c>
      <c r="B3028" s="33">
        <v>1185732</v>
      </c>
      <c r="C3028" s="34">
        <v>44199</v>
      </c>
      <c r="D3028" s="33" t="s">
        <v>33</v>
      </c>
      <c r="E3028" s="33" t="s">
        <v>108</v>
      </c>
      <c r="F3028" s="33" t="s">
        <v>109</v>
      </c>
      <c r="G3028" s="33" t="s">
        <v>19</v>
      </c>
      <c r="H3028" s="35">
        <v>0.20000000000000007</v>
      </c>
      <c r="I3028" s="36">
        <v>2500</v>
      </c>
      <c r="J3028" s="37">
        <f t="shared" si="22"/>
        <v>500.00000000000017</v>
      </c>
      <c r="K3028" s="37">
        <f t="shared" si="23"/>
        <v>150.00000000000006</v>
      </c>
      <c r="L3028" s="38">
        <v>0.3</v>
      </c>
      <c r="N3028" s="44"/>
      <c r="O3028" s="42"/>
      <c r="P3028" s="39"/>
      <c r="Q3028" s="41"/>
    </row>
    <row r="3029" spans="1:17" ht="15.75" customHeight="1">
      <c r="A3029" s="33" t="s">
        <v>14</v>
      </c>
      <c r="B3029" s="33">
        <v>1185732</v>
      </c>
      <c r="C3029" s="34">
        <v>44199</v>
      </c>
      <c r="D3029" s="33" t="s">
        <v>33</v>
      </c>
      <c r="E3029" s="33" t="s">
        <v>108</v>
      </c>
      <c r="F3029" s="33" t="s">
        <v>109</v>
      </c>
      <c r="G3029" s="33" t="s">
        <v>20</v>
      </c>
      <c r="H3029" s="35">
        <v>0.25000000000000006</v>
      </c>
      <c r="I3029" s="36">
        <v>1000</v>
      </c>
      <c r="J3029" s="37">
        <f t="shared" si="22"/>
        <v>250.00000000000006</v>
      </c>
      <c r="K3029" s="37">
        <f t="shared" si="23"/>
        <v>75.000000000000014</v>
      </c>
      <c r="L3029" s="38">
        <v>0.3</v>
      </c>
      <c r="N3029" s="44"/>
      <c r="O3029" s="42"/>
      <c r="P3029" s="39"/>
      <c r="Q3029" s="41"/>
    </row>
    <row r="3030" spans="1:17" ht="15.75" customHeight="1">
      <c r="A3030" s="33" t="s">
        <v>14</v>
      </c>
      <c r="B3030" s="33">
        <v>1185732</v>
      </c>
      <c r="C3030" s="34">
        <v>44199</v>
      </c>
      <c r="D3030" s="33" t="s">
        <v>33</v>
      </c>
      <c r="E3030" s="33" t="s">
        <v>108</v>
      </c>
      <c r="F3030" s="33" t="s">
        <v>109</v>
      </c>
      <c r="G3030" s="33" t="s">
        <v>21</v>
      </c>
      <c r="H3030" s="35">
        <v>0.39999999999999997</v>
      </c>
      <c r="I3030" s="36">
        <v>1500</v>
      </c>
      <c r="J3030" s="37">
        <f t="shared" si="22"/>
        <v>600</v>
      </c>
      <c r="K3030" s="37">
        <f t="shared" si="23"/>
        <v>300</v>
      </c>
      <c r="L3030" s="38">
        <v>0.5</v>
      </c>
      <c r="N3030" s="44"/>
      <c r="O3030" s="42"/>
      <c r="P3030" s="39"/>
      <c r="Q3030" s="41"/>
    </row>
    <row r="3031" spans="1:17" ht="15.75" customHeight="1">
      <c r="A3031" s="33" t="s">
        <v>14</v>
      </c>
      <c r="B3031" s="33">
        <v>1185732</v>
      </c>
      <c r="C3031" s="34">
        <v>44199</v>
      </c>
      <c r="D3031" s="33" t="s">
        <v>33</v>
      </c>
      <c r="E3031" s="33" t="s">
        <v>108</v>
      </c>
      <c r="F3031" s="33" t="s">
        <v>109</v>
      </c>
      <c r="G3031" s="33" t="s">
        <v>22</v>
      </c>
      <c r="H3031" s="35">
        <v>0.30000000000000004</v>
      </c>
      <c r="I3031" s="36">
        <v>2500</v>
      </c>
      <c r="J3031" s="37">
        <f t="shared" si="22"/>
        <v>750.00000000000011</v>
      </c>
      <c r="K3031" s="37">
        <f t="shared" si="23"/>
        <v>300.00000000000006</v>
      </c>
      <c r="L3031" s="38">
        <v>0.4</v>
      </c>
      <c r="N3031" s="44"/>
      <c r="O3031" s="42"/>
      <c r="P3031" s="39"/>
      <c r="Q3031" s="41"/>
    </row>
    <row r="3032" spans="1:17" ht="15.75" customHeight="1">
      <c r="A3032" s="33" t="s">
        <v>14</v>
      </c>
      <c r="B3032" s="33">
        <v>1185732</v>
      </c>
      <c r="C3032" s="34">
        <v>44230</v>
      </c>
      <c r="D3032" s="33" t="s">
        <v>33</v>
      </c>
      <c r="E3032" s="33" t="s">
        <v>108</v>
      </c>
      <c r="F3032" s="33" t="s">
        <v>109</v>
      </c>
      <c r="G3032" s="33" t="s">
        <v>17</v>
      </c>
      <c r="H3032" s="35">
        <v>0.30000000000000004</v>
      </c>
      <c r="I3032" s="36">
        <v>5000</v>
      </c>
      <c r="J3032" s="37">
        <f t="shared" si="22"/>
        <v>1500.0000000000002</v>
      </c>
      <c r="K3032" s="37">
        <f t="shared" si="23"/>
        <v>450.00000000000006</v>
      </c>
      <c r="L3032" s="38">
        <v>0.3</v>
      </c>
      <c r="N3032" s="44"/>
      <c r="O3032" s="42"/>
      <c r="P3032" s="39"/>
      <c r="Q3032" s="41"/>
    </row>
    <row r="3033" spans="1:17" ht="15.75" customHeight="1">
      <c r="A3033" s="33" t="s">
        <v>14</v>
      </c>
      <c r="B3033" s="33">
        <v>1185732</v>
      </c>
      <c r="C3033" s="34">
        <v>44230</v>
      </c>
      <c r="D3033" s="33" t="s">
        <v>33</v>
      </c>
      <c r="E3033" s="33" t="s">
        <v>108</v>
      </c>
      <c r="F3033" s="33" t="s">
        <v>109</v>
      </c>
      <c r="G3033" s="33" t="s">
        <v>18</v>
      </c>
      <c r="H3033" s="35">
        <v>0.30000000000000004</v>
      </c>
      <c r="I3033" s="36">
        <v>1500</v>
      </c>
      <c r="J3033" s="37">
        <f t="shared" si="22"/>
        <v>450.00000000000006</v>
      </c>
      <c r="K3033" s="37">
        <f t="shared" si="23"/>
        <v>157.5</v>
      </c>
      <c r="L3033" s="38">
        <v>0.35</v>
      </c>
      <c r="N3033" s="44"/>
      <c r="O3033" s="42"/>
      <c r="P3033" s="39"/>
      <c r="Q3033" s="41"/>
    </row>
    <row r="3034" spans="1:17" ht="15.75" customHeight="1">
      <c r="A3034" s="33" t="s">
        <v>14</v>
      </c>
      <c r="B3034" s="33">
        <v>1185732</v>
      </c>
      <c r="C3034" s="34">
        <v>44230</v>
      </c>
      <c r="D3034" s="33" t="s">
        <v>33</v>
      </c>
      <c r="E3034" s="33" t="s">
        <v>108</v>
      </c>
      <c r="F3034" s="33" t="s">
        <v>109</v>
      </c>
      <c r="G3034" s="33" t="s">
        <v>19</v>
      </c>
      <c r="H3034" s="35">
        <v>0.20000000000000007</v>
      </c>
      <c r="I3034" s="36">
        <v>2000</v>
      </c>
      <c r="J3034" s="37">
        <f t="shared" si="22"/>
        <v>400.00000000000011</v>
      </c>
      <c r="K3034" s="37">
        <f t="shared" si="23"/>
        <v>120.00000000000003</v>
      </c>
      <c r="L3034" s="38">
        <v>0.3</v>
      </c>
      <c r="N3034" s="44"/>
      <c r="O3034" s="42"/>
      <c r="P3034" s="39"/>
      <c r="Q3034" s="41"/>
    </row>
    <row r="3035" spans="1:17" ht="15.75" customHeight="1">
      <c r="A3035" s="33" t="s">
        <v>14</v>
      </c>
      <c r="B3035" s="33">
        <v>1185732</v>
      </c>
      <c r="C3035" s="34">
        <v>44230</v>
      </c>
      <c r="D3035" s="33" t="s">
        <v>33</v>
      </c>
      <c r="E3035" s="33" t="s">
        <v>108</v>
      </c>
      <c r="F3035" s="33" t="s">
        <v>109</v>
      </c>
      <c r="G3035" s="33" t="s">
        <v>20</v>
      </c>
      <c r="H3035" s="35">
        <v>0.25000000000000006</v>
      </c>
      <c r="I3035" s="36">
        <v>750</v>
      </c>
      <c r="J3035" s="37">
        <f t="shared" si="22"/>
        <v>187.50000000000003</v>
      </c>
      <c r="K3035" s="37">
        <f t="shared" si="23"/>
        <v>56.250000000000007</v>
      </c>
      <c r="L3035" s="38">
        <v>0.3</v>
      </c>
      <c r="N3035" s="44"/>
      <c r="O3035" s="42"/>
      <c r="P3035" s="39"/>
      <c r="Q3035" s="41"/>
    </row>
    <row r="3036" spans="1:17" ht="15.75" customHeight="1">
      <c r="A3036" s="33" t="s">
        <v>14</v>
      </c>
      <c r="B3036" s="33">
        <v>1185732</v>
      </c>
      <c r="C3036" s="34">
        <v>44230</v>
      </c>
      <c r="D3036" s="33" t="s">
        <v>33</v>
      </c>
      <c r="E3036" s="33" t="s">
        <v>108</v>
      </c>
      <c r="F3036" s="33" t="s">
        <v>109</v>
      </c>
      <c r="G3036" s="33" t="s">
        <v>21</v>
      </c>
      <c r="H3036" s="35">
        <v>0.39999999999999997</v>
      </c>
      <c r="I3036" s="36">
        <v>1500</v>
      </c>
      <c r="J3036" s="37">
        <f t="shared" si="22"/>
        <v>600</v>
      </c>
      <c r="K3036" s="37">
        <f t="shared" si="23"/>
        <v>300</v>
      </c>
      <c r="L3036" s="38">
        <v>0.5</v>
      </c>
      <c r="N3036" s="44"/>
      <c r="O3036" s="42"/>
      <c r="P3036" s="39"/>
      <c r="Q3036" s="41"/>
    </row>
    <row r="3037" spans="1:17" ht="15.75" customHeight="1">
      <c r="A3037" s="33" t="s">
        <v>14</v>
      </c>
      <c r="B3037" s="33">
        <v>1185732</v>
      </c>
      <c r="C3037" s="34">
        <v>44230</v>
      </c>
      <c r="D3037" s="33" t="s">
        <v>33</v>
      </c>
      <c r="E3037" s="33" t="s">
        <v>108</v>
      </c>
      <c r="F3037" s="33" t="s">
        <v>109</v>
      </c>
      <c r="G3037" s="33" t="s">
        <v>22</v>
      </c>
      <c r="H3037" s="35">
        <v>0.14999999999999997</v>
      </c>
      <c r="I3037" s="36">
        <v>2500</v>
      </c>
      <c r="J3037" s="37">
        <f t="shared" si="22"/>
        <v>374.99999999999994</v>
      </c>
      <c r="K3037" s="37">
        <f t="shared" si="23"/>
        <v>149.99999999999997</v>
      </c>
      <c r="L3037" s="38">
        <v>0.4</v>
      </c>
      <c r="N3037" s="44"/>
      <c r="O3037" s="42"/>
      <c r="P3037" s="39"/>
      <c r="Q3037" s="41"/>
    </row>
    <row r="3038" spans="1:17" ht="15.75" customHeight="1">
      <c r="A3038" s="33" t="s">
        <v>14</v>
      </c>
      <c r="B3038" s="33">
        <v>1185732</v>
      </c>
      <c r="C3038" s="34">
        <v>44257</v>
      </c>
      <c r="D3038" s="33" t="s">
        <v>33</v>
      </c>
      <c r="E3038" s="33" t="s">
        <v>108</v>
      </c>
      <c r="F3038" s="33" t="s">
        <v>109</v>
      </c>
      <c r="G3038" s="33" t="s">
        <v>17</v>
      </c>
      <c r="H3038" s="35">
        <v>0.20000000000000004</v>
      </c>
      <c r="I3038" s="36">
        <v>4700</v>
      </c>
      <c r="J3038" s="37">
        <f t="shared" si="22"/>
        <v>940.00000000000023</v>
      </c>
      <c r="K3038" s="37">
        <f t="shared" si="23"/>
        <v>282.00000000000006</v>
      </c>
      <c r="L3038" s="38">
        <v>0.3</v>
      </c>
      <c r="N3038" s="44"/>
      <c r="O3038" s="42"/>
      <c r="P3038" s="39"/>
      <c r="Q3038" s="41"/>
    </row>
    <row r="3039" spans="1:17" ht="15.75" customHeight="1">
      <c r="A3039" s="33" t="s">
        <v>14</v>
      </c>
      <c r="B3039" s="33">
        <v>1185732</v>
      </c>
      <c r="C3039" s="34">
        <v>44257</v>
      </c>
      <c r="D3039" s="33" t="s">
        <v>33</v>
      </c>
      <c r="E3039" s="33" t="s">
        <v>108</v>
      </c>
      <c r="F3039" s="33" t="s">
        <v>109</v>
      </c>
      <c r="G3039" s="33" t="s">
        <v>18</v>
      </c>
      <c r="H3039" s="35">
        <v>0.20000000000000004</v>
      </c>
      <c r="I3039" s="36">
        <v>1750</v>
      </c>
      <c r="J3039" s="37">
        <f t="shared" si="22"/>
        <v>350.00000000000006</v>
      </c>
      <c r="K3039" s="37">
        <f t="shared" si="23"/>
        <v>122.50000000000001</v>
      </c>
      <c r="L3039" s="38">
        <v>0.35</v>
      </c>
      <c r="N3039" s="44"/>
      <c r="O3039" s="42"/>
      <c r="P3039" s="39"/>
      <c r="Q3039" s="41"/>
    </row>
    <row r="3040" spans="1:17" ht="15.75" customHeight="1">
      <c r="A3040" s="33" t="s">
        <v>14</v>
      </c>
      <c r="B3040" s="33">
        <v>1185732</v>
      </c>
      <c r="C3040" s="34">
        <v>44257</v>
      </c>
      <c r="D3040" s="33" t="s">
        <v>33</v>
      </c>
      <c r="E3040" s="33" t="s">
        <v>108</v>
      </c>
      <c r="F3040" s="33" t="s">
        <v>109</v>
      </c>
      <c r="G3040" s="33" t="s">
        <v>19</v>
      </c>
      <c r="H3040" s="35">
        <v>0.10000000000000003</v>
      </c>
      <c r="I3040" s="36">
        <v>2250</v>
      </c>
      <c r="J3040" s="37">
        <f t="shared" si="22"/>
        <v>225.00000000000009</v>
      </c>
      <c r="K3040" s="37">
        <f t="shared" si="23"/>
        <v>67.500000000000028</v>
      </c>
      <c r="L3040" s="38">
        <v>0.3</v>
      </c>
      <c r="N3040" s="44"/>
      <c r="O3040" s="42"/>
      <c r="P3040" s="39"/>
      <c r="Q3040" s="41"/>
    </row>
    <row r="3041" spans="1:17" ht="15.75" customHeight="1">
      <c r="A3041" s="33" t="s">
        <v>14</v>
      </c>
      <c r="B3041" s="33">
        <v>1185732</v>
      </c>
      <c r="C3041" s="34">
        <v>44257</v>
      </c>
      <c r="D3041" s="33" t="s">
        <v>33</v>
      </c>
      <c r="E3041" s="33" t="s">
        <v>108</v>
      </c>
      <c r="F3041" s="33" t="s">
        <v>109</v>
      </c>
      <c r="G3041" s="33" t="s">
        <v>20</v>
      </c>
      <c r="H3041" s="35">
        <v>0.14999999999999997</v>
      </c>
      <c r="I3041" s="36">
        <v>750</v>
      </c>
      <c r="J3041" s="37">
        <f t="shared" si="22"/>
        <v>112.49999999999997</v>
      </c>
      <c r="K3041" s="37">
        <f t="shared" si="23"/>
        <v>33.749999999999993</v>
      </c>
      <c r="L3041" s="38">
        <v>0.3</v>
      </c>
      <c r="N3041" s="44"/>
      <c r="O3041" s="42"/>
      <c r="P3041" s="39"/>
      <c r="Q3041" s="41"/>
    </row>
    <row r="3042" spans="1:17" ht="15.75" customHeight="1">
      <c r="A3042" s="33" t="s">
        <v>14</v>
      </c>
      <c r="B3042" s="33">
        <v>1185732</v>
      </c>
      <c r="C3042" s="34">
        <v>44257</v>
      </c>
      <c r="D3042" s="33" t="s">
        <v>33</v>
      </c>
      <c r="E3042" s="33" t="s">
        <v>108</v>
      </c>
      <c r="F3042" s="33" t="s">
        <v>109</v>
      </c>
      <c r="G3042" s="33" t="s">
        <v>21</v>
      </c>
      <c r="H3042" s="35">
        <v>0.30000000000000004</v>
      </c>
      <c r="I3042" s="36">
        <v>1250</v>
      </c>
      <c r="J3042" s="37">
        <f t="shared" si="22"/>
        <v>375.00000000000006</v>
      </c>
      <c r="K3042" s="37">
        <f t="shared" si="23"/>
        <v>187.50000000000003</v>
      </c>
      <c r="L3042" s="38">
        <v>0.5</v>
      </c>
      <c r="N3042" s="44"/>
      <c r="O3042" s="42"/>
      <c r="P3042" s="39"/>
      <c r="Q3042" s="41"/>
    </row>
    <row r="3043" spans="1:17" ht="15.75" customHeight="1">
      <c r="A3043" s="33" t="s">
        <v>14</v>
      </c>
      <c r="B3043" s="33">
        <v>1185732</v>
      </c>
      <c r="C3043" s="34">
        <v>44257</v>
      </c>
      <c r="D3043" s="33" t="s">
        <v>33</v>
      </c>
      <c r="E3043" s="33" t="s">
        <v>108</v>
      </c>
      <c r="F3043" s="33" t="s">
        <v>109</v>
      </c>
      <c r="G3043" s="33" t="s">
        <v>22</v>
      </c>
      <c r="H3043" s="35">
        <v>0.20000000000000004</v>
      </c>
      <c r="I3043" s="36">
        <v>2250</v>
      </c>
      <c r="J3043" s="37">
        <f t="shared" si="22"/>
        <v>450.00000000000011</v>
      </c>
      <c r="K3043" s="37">
        <f t="shared" si="23"/>
        <v>180.00000000000006</v>
      </c>
      <c r="L3043" s="38">
        <v>0.4</v>
      </c>
      <c r="N3043" s="44"/>
      <c r="O3043" s="42"/>
      <c r="P3043" s="39"/>
      <c r="Q3043" s="41"/>
    </row>
    <row r="3044" spans="1:17" ht="15.75" customHeight="1">
      <c r="A3044" s="33" t="s">
        <v>14</v>
      </c>
      <c r="B3044" s="33">
        <v>1185732</v>
      </c>
      <c r="C3044" s="34">
        <v>44289</v>
      </c>
      <c r="D3044" s="33" t="s">
        <v>33</v>
      </c>
      <c r="E3044" s="33" t="s">
        <v>108</v>
      </c>
      <c r="F3044" s="33" t="s">
        <v>109</v>
      </c>
      <c r="G3044" s="33" t="s">
        <v>17</v>
      </c>
      <c r="H3044" s="35">
        <v>0.20000000000000004</v>
      </c>
      <c r="I3044" s="36">
        <v>4500</v>
      </c>
      <c r="J3044" s="37">
        <f t="shared" si="22"/>
        <v>900.00000000000023</v>
      </c>
      <c r="K3044" s="37">
        <f t="shared" si="23"/>
        <v>270.00000000000006</v>
      </c>
      <c r="L3044" s="38">
        <v>0.3</v>
      </c>
      <c r="N3044" s="44"/>
      <c r="O3044" s="42"/>
      <c r="P3044" s="39"/>
      <c r="Q3044" s="41"/>
    </row>
    <row r="3045" spans="1:17" ht="15.75" customHeight="1">
      <c r="A3045" s="33" t="s">
        <v>14</v>
      </c>
      <c r="B3045" s="33">
        <v>1185732</v>
      </c>
      <c r="C3045" s="34">
        <v>44289</v>
      </c>
      <c r="D3045" s="33" t="s">
        <v>33</v>
      </c>
      <c r="E3045" s="33" t="s">
        <v>108</v>
      </c>
      <c r="F3045" s="33" t="s">
        <v>109</v>
      </c>
      <c r="G3045" s="33" t="s">
        <v>18</v>
      </c>
      <c r="H3045" s="35">
        <v>0.20000000000000004</v>
      </c>
      <c r="I3045" s="36">
        <v>1500</v>
      </c>
      <c r="J3045" s="37">
        <f t="shared" si="22"/>
        <v>300.00000000000006</v>
      </c>
      <c r="K3045" s="37">
        <f t="shared" si="23"/>
        <v>105.00000000000001</v>
      </c>
      <c r="L3045" s="38">
        <v>0.35</v>
      </c>
      <c r="N3045" s="44"/>
      <c r="O3045" s="42"/>
      <c r="P3045" s="39"/>
      <c r="Q3045" s="41"/>
    </row>
    <row r="3046" spans="1:17" ht="15.75" customHeight="1">
      <c r="A3046" s="33" t="s">
        <v>14</v>
      </c>
      <c r="B3046" s="33">
        <v>1185732</v>
      </c>
      <c r="C3046" s="34">
        <v>44289</v>
      </c>
      <c r="D3046" s="33" t="s">
        <v>33</v>
      </c>
      <c r="E3046" s="33" t="s">
        <v>108</v>
      </c>
      <c r="F3046" s="33" t="s">
        <v>109</v>
      </c>
      <c r="G3046" s="33" t="s">
        <v>19</v>
      </c>
      <c r="H3046" s="35">
        <v>0.10000000000000003</v>
      </c>
      <c r="I3046" s="36">
        <v>1500</v>
      </c>
      <c r="J3046" s="37">
        <f t="shared" si="22"/>
        <v>150.00000000000006</v>
      </c>
      <c r="K3046" s="37">
        <f t="shared" si="23"/>
        <v>45.000000000000014</v>
      </c>
      <c r="L3046" s="38">
        <v>0.3</v>
      </c>
      <c r="N3046" s="44"/>
      <c r="O3046" s="42"/>
      <c r="P3046" s="39"/>
      <c r="Q3046" s="41"/>
    </row>
    <row r="3047" spans="1:17" ht="15.75" customHeight="1">
      <c r="A3047" s="33" t="s">
        <v>14</v>
      </c>
      <c r="B3047" s="33">
        <v>1185732</v>
      </c>
      <c r="C3047" s="34">
        <v>44289</v>
      </c>
      <c r="D3047" s="33" t="s">
        <v>33</v>
      </c>
      <c r="E3047" s="33" t="s">
        <v>108</v>
      </c>
      <c r="F3047" s="33" t="s">
        <v>109</v>
      </c>
      <c r="G3047" s="33" t="s">
        <v>20</v>
      </c>
      <c r="H3047" s="35">
        <v>0.14999999999999997</v>
      </c>
      <c r="I3047" s="36">
        <v>750</v>
      </c>
      <c r="J3047" s="37">
        <f t="shared" si="22"/>
        <v>112.49999999999997</v>
      </c>
      <c r="K3047" s="37">
        <f t="shared" si="23"/>
        <v>33.749999999999993</v>
      </c>
      <c r="L3047" s="38">
        <v>0.3</v>
      </c>
      <c r="N3047" s="44"/>
      <c r="O3047" s="42"/>
      <c r="P3047" s="39"/>
      <c r="Q3047" s="41"/>
    </row>
    <row r="3048" spans="1:17" ht="15.75" customHeight="1">
      <c r="A3048" s="33" t="s">
        <v>14</v>
      </c>
      <c r="B3048" s="33">
        <v>1185732</v>
      </c>
      <c r="C3048" s="34">
        <v>44289</v>
      </c>
      <c r="D3048" s="33" t="s">
        <v>33</v>
      </c>
      <c r="E3048" s="33" t="s">
        <v>108</v>
      </c>
      <c r="F3048" s="33" t="s">
        <v>109</v>
      </c>
      <c r="G3048" s="33" t="s">
        <v>21</v>
      </c>
      <c r="H3048" s="35">
        <v>0.6</v>
      </c>
      <c r="I3048" s="36">
        <v>1000</v>
      </c>
      <c r="J3048" s="37">
        <f t="shared" si="22"/>
        <v>600</v>
      </c>
      <c r="K3048" s="37">
        <f t="shared" si="23"/>
        <v>300</v>
      </c>
      <c r="L3048" s="38">
        <v>0.5</v>
      </c>
      <c r="N3048" s="44"/>
      <c r="O3048" s="42"/>
      <c r="P3048" s="39"/>
      <c r="Q3048" s="41"/>
    </row>
    <row r="3049" spans="1:17" ht="15.75" customHeight="1">
      <c r="A3049" s="33" t="s">
        <v>14</v>
      </c>
      <c r="B3049" s="33">
        <v>1185732</v>
      </c>
      <c r="C3049" s="34">
        <v>44289</v>
      </c>
      <c r="D3049" s="33" t="s">
        <v>33</v>
      </c>
      <c r="E3049" s="33" t="s">
        <v>108</v>
      </c>
      <c r="F3049" s="33" t="s">
        <v>109</v>
      </c>
      <c r="G3049" s="33" t="s">
        <v>22</v>
      </c>
      <c r="H3049" s="35">
        <v>0.5</v>
      </c>
      <c r="I3049" s="36">
        <v>2250</v>
      </c>
      <c r="J3049" s="37">
        <f t="shared" si="22"/>
        <v>1125</v>
      </c>
      <c r="K3049" s="37">
        <f t="shared" si="23"/>
        <v>450</v>
      </c>
      <c r="L3049" s="38">
        <v>0.4</v>
      </c>
      <c r="N3049" s="44"/>
      <c r="O3049" s="42"/>
      <c r="P3049" s="39"/>
      <c r="Q3049" s="41"/>
    </row>
    <row r="3050" spans="1:17" ht="15.75" customHeight="1">
      <c r="A3050" s="33" t="s">
        <v>14</v>
      </c>
      <c r="B3050" s="33">
        <v>1185732</v>
      </c>
      <c r="C3050" s="34">
        <v>44320</v>
      </c>
      <c r="D3050" s="33" t="s">
        <v>33</v>
      </c>
      <c r="E3050" s="33" t="s">
        <v>108</v>
      </c>
      <c r="F3050" s="33" t="s">
        <v>109</v>
      </c>
      <c r="G3050" s="33" t="s">
        <v>17</v>
      </c>
      <c r="H3050" s="35">
        <v>0.6</v>
      </c>
      <c r="I3050" s="36">
        <v>4950</v>
      </c>
      <c r="J3050" s="37">
        <f t="shared" si="22"/>
        <v>2970</v>
      </c>
      <c r="K3050" s="37">
        <f t="shared" si="23"/>
        <v>891</v>
      </c>
      <c r="L3050" s="38">
        <v>0.3</v>
      </c>
      <c r="N3050" s="44"/>
      <c r="O3050" s="42"/>
      <c r="P3050" s="39"/>
      <c r="Q3050" s="41"/>
    </row>
    <row r="3051" spans="1:17" ht="15.75" customHeight="1">
      <c r="A3051" s="33" t="s">
        <v>14</v>
      </c>
      <c r="B3051" s="33">
        <v>1185732</v>
      </c>
      <c r="C3051" s="34">
        <v>44320</v>
      </c>
      <c r="D3051" s="33" t="s">
        <v>33</v>
      </c>
      <c r="E3051" s="33" t="s">
        <v>108</v>
      </c>
      <c r="F3051" s="33" t="s">
        <v>109</v>
      </c>
      <c r="G3051" s="33" t="s">
        <v>18</v>
      </c>
      <c r="H3051" s="35">
        <v>0.4</v>
      </c>
      <c r="I3051" s="36">
        <v>2000</v>
      </c>
      <c r="J3051" s="37">
        <f t="shared" si="22"/>
        <v>800</v>
      </c>
      <c r="K3051" s="37">
        <f t="shared" si="23"/>
        <v>280</v>
      </c>
      <c r="L3051" s="38">
        <v>0.35</v>
      </c>
      <c r="N3051" s="44"/>
      <c r="O3051" s="42"/>
      <c r="P3051" s="39"/>
      <c r="Q3051" s="41"/>
    </row>
    <row r="3052" spans="1:17" ht="15.75" customHeight="1">
      <c r="A3052" s="33" t="s">
        <v>14</v>
      </c>
      <c r="B3052" s="33">
        <v>1185732</v>
      </c>
      <c r="C3052" s="34">
        <v>44320</v>
      </c>
      <c r="D3052" s="33" t="s">
        <v>33</v>
      </c>
      <c r="E3052" s="33" t="s">
        <v>108</v>
      </c>
      <c r="F3052" s="33" t="s">
        <v>109</v>
      </c>
      <c r="G3052" s="33" t="s">
        <v>19</v>
      </c>
      <c r="H3052" s="35">
        <v>0.35000000000000003</v>
      </c>
      <c r="I3052" s="36">
        <v>1750</v>
      </c>
      <c r="J3052" s="37">
        <f t="shared" si="22"/>
        <v>612.50000000000011</v>
      </c>
      <c r="K3052" s="37">
        <f t="shared" si="23"/>
        <v>183.75000000000003</v>
      </c>
      <c r="L3052" s="38">
        <v>0.3</v>
      </c>
      <c r="N3052" s="44"/>
      <c r="O3052" s="42"/>
      <c r="P3052" s="39"/>
      <c r="Q3052" s="41"/>
    </row>
    <row r="3053" spans="1:17" ht="15.75" customHeight="1">
      <c r="A3053" s="33" t="s">
        <v>14</v>
      </c>
      <c r="B3053" s="33">
        <v>1185732</v>
      </c>
      <c r="C3053" s="34">
        <v>44320</v>
      </c>
      <c r="D3053" s="33" t="s">
        <v>33</v>
      </c>
      <c r="E3053" s="33" t="s">
        <v>108</v>
      </c>
      <c r="F3053" s="33" t="s">
        <v>109</v>
      </c>
      <c r="G3053" s="33" t="s">
        <v>20</v>
      </c>
      <c r="H3053" s="35">
        <v>0.35000000000000003</v>
      </c>
      <c r="I3053" s="36">
        <v>1500</v>
      </c>
      <c r="J3053" s="37">
        <f t="shared" si="22"/>
        <v>525</v>
      </c>
      <c r="K3053" s="37">
        <f t="shared" si="23"/>
        <v>157.5</v>
      </c>
      <c r="L3053" s="38">
        <v>0.3</v>
      </c>
      <c r="N3053" s="44"/>
      <c r="O3053" s="42"/>
      <c r="P3053" s="39"/>
      <c r="Q3053" s="41"/>
    </row>
    <row r="3054" spans="1:17" ht="15.75" customHeight="1">
      <c r="A3054" s="33" t="s">
        <v>14</v>
      </c>
      <c r="B3054" s="33">
        <v>1185732</v>
      </c>
      <c r="C3054" s="34">
        <v>44320</v>
      </c>
      <c r="D3054" s="33" t="s">
        <v>33</v>
      </c>
      <c r="E3054" s="33" t="s">
        <v>108</v>
      </c>
      <c r="F3054" s="33" t="s">
        <v>109</v>
      </c>
      <c r="G3054" s="33" t="s">
        <v>21</v>
      </c>
      <c r="H3054" s="35">
        <v>0.44999999999999996</v>
      </c>
      <c r="I3054" s="36">
        <v>1750</v>
      </c>
      <c r="J3054" s="37">
        <f t="shared" si="22"/>
        <v>787.49999999999989</v>
      </c>
      <c r="K3054" s="37">
        <f t="shared" si="23"/>
        <v>393.74999999999994</v>
      </c>
      <c r="L3054" s="38">
        <v>0.5</v>
      </c>
      <c r="N3054" s="44"/>
      <c r="O3054" s="42"/>
      <c r="P3054" s="39"/>
      <c r="Q3054" s="41"/>
    </row>
    <row r="3055" spans="1:17" ht="15.75" customHeight="1">
      <c r="A3055" s="33" t="s">
        <v>14</v>
      </c>
      <c r="B3055" s="33">
        <v>1185732</v>
      </c>
      <c r="C3055" s="34">
        <v>44320</v>
      </c>
      <c r="D3055" s="33" t="s">
        <v>33</v>
      </c>
      <c r="E3055" s="33" t="s">
        <v>108</v>
      </c>
      <c r="F3055" s="33" t="s">
        <v>109</v>
      </c>
      <c r="G3055" s="33" t="s">
        <v>22</v>
      </c>
      <c r="H3055" s="35">
        <v>0.49999999999999994</v>
      </c>
      <c r="I3055" s="36">
        <v>3000</v>
      </c>
      <c r="J3055" s="37">
        <f t="shared" si="22"/>
        <v>1499.9999999999998</v>
      </c>
      <c r="K3055" s="37">
        <f t="shared" si="23"/>
        <v>599.99999999999989</v>
      </c>
      <c r="L3055" s="38">
        <v>0.4</v>
      </c>
      <c r="N3055" s="44"/>
      <c r="O3055" s="42"/>
      <c r="P3055" s="39"/>
      <c r="Q3055" s="41"/>
    </row>
    <row r="3056" spans="1:17" ht="15.75" customHeight="1">
      <c r="A3056" s="33" t="s">
        <v>14</v>
      </c>
      <c r="B3056" s="33">
        <v>1185732</v>
      </c>
      <c r="C3056" s="34">
        <v>44350</v>
      </c>
      <c r="D3056" s="33" t="s">
        <v>33</v>
      </c>
      <c r="E3056" s="33" t="s">
        <v>108</v>
      </c>
      <c r="F3056" s="33" t="s">
        <v>109</v>
      </c>
      <c r="G3056" s="33" t="s">
        <v>17</v>
      </c>
      <c r="H3056" s="35">
        <v>0.35000000000000003</v>
      </c>
      <c r="I3056" s="36">
        <v>5500</v>
      </c>
      <c r="J3056" s="37">
        <f t="shared" si="22"/>
        <v>1925.0000000000002</v>
      </c>
      <c r="K3056" s="37">
        <f t="shared" si="23"/>
        <v>577.5</v>
      </c>
      <c r="L3056" s="38">
        <v>0.3</v>
      </c>
      <c r="N3056" s="44"/>
      <c r="O3056" s="42"/>
      <c r="P3056" s="39"/>
      <c r="Q3056" s="41"/>
    </row>
    <row r="3057" spans="1:17" ht="15.75" customHeight="1">
      <c r="A3057" s="33" t="s">
        <v>14</v>
      </c>
      <c r="B3057" s="33">
        <v>1185732</v>
      </c>
      <c r="C3057" s="34">
        <v>44350</v>
      </c>
      <c r="D3057" s="33" t="s">
        <v>33</v>
      </c>
      <c r="E3057" s="33" t="s">
        <v>108</v>
      </c>
      <c r="F3057" s="33" t="s">
        <v>109</v>
      </c>
      <c r="G3057" s="33" t="s">
        <v>18</v>
      </c>
      <c r="H3057" s="35">
        <v>0.3000000000000001</v>
      </c>
      <c r="I3057" s="36">
        <v>3000</v>
      </c>
      <c r="J3057" s="37">
        <f t="shared" si="22"/>
        <v>900.00000000000034</v>
      </c>
      <c r="K3057" s="37">
        <f t="shared" si="23"/>
        <v>315.00000000000011</v>
      </c>
      <c r="L3057" s="38">
        <v>0.35</v>
      </c>
      <c r="N3057" s="44"/>
      <c r="O3057" s="42"/>
      <c r="P3057" s="39"/>
      <c r="Q3057" s="41"/>
    </row>
    <row r="3058" spans="1:17" ht="15.75" customHeight="1">
      <c r="A3058" s="33" t="s">
        <v>14</v>
      </c>
      <c r="B3058" s="33">
        <v>1185732</v>
      </c>
      <c r="C3058" s="34">
        <v>44350</v>
      </c>
      <c r="D3058" s="33" t="s">
        <v>33</v>
      </c>
      <c r="E3058" s="33" t="s">
        <v>108</v>
      </c>
      <c r="F3058" s="33" t="s">
        <v>109</v>
      </c>
      <c r="G3058" s="33" t="s">
        <v>19</v>
      </c>
      <c r="H3058" s="35">
        <v>0.25000000000000006</v>
      </c>
      <c r="I3058" s="36">
        <v>2000</v>
      </c>
      <c r="J3058" s="37">
        <f t="shared" si="22"/>
        <v>500.00000000000011</v>
      </c>
      <c r="K3058" s="37">
        <f t="shared" si="23"/>
        <v>150.00000000000003</v>
      </c>
      <c r="L3058" s="38">
        <v>0.3</v>
      </c>
      <c r="N3058" s="44"/>
      <c r="O3058" s="42"/>
      <c r="P3058" s="39"/>
      <c r="Q3058" s="41"/>
    </row>
    <row r="3059" spans="1:17" ht="15.75" customHeight="1">
      <c r="A3059" s="33" t="s">
        <v>14</v>
      </c>
      <c r="B3059" s="33">
        <v>1185732</v>
      </c>
      <c r="C3059" s="34">
        <v>44350</v>
      </c>
      <c r="D3059" s="33" t="s">
        <v>33</v>
      </c>
      <c r="E3059" s="33" t="s">
        <v>108</v>
      </c>
      <c r="F3059" s="33" t="s">
        <v>109</v>
      </c>
      <c r="G3059" s="33" t="s">
        <v>20</v>
      </c>
      <c r="H3059" s="35">
        <v>0.25000000000000006</v>
      </c>
      <c r="I3059" s="36">
        <v>1750</v>
      </c>
      <c r="J3059" s="37">
        <f t="shared" si="22"/>
        <v>437.50000000000011</v>
      </c>
      <c r="K3059" s="37">
        <f t="shared" si="23"/>
        <v>131.25000000000003</v>
      </c>
      <c r="L3059" s="38">
        <v>0.3</v>
      </c>
      <c r="N3059" s="44"/>
      <c r="O3059" s="42"/>
      <c r="P3059" s="39"/>
      <c r="Q3059" s="41"/>
    </row>
    <row r="3060" spans="1:17" ht="15.75" customHeight="1">
      <c r="A3060" s="33" t="s">
        <v>14</v>
      </c>
      <c r="B3060" s="33">
        <v>1185732</v>
      </c>
      <c r="C3060" s="34">
        <v>44350</v>
      </c>
      <c r="D3060" s="33" t="s">
        <v>33</v>
      </c>
      <c r="E3060" s="33" t="s">
        <v>108</v>
      </c>
      <c r="F3060" s="33" t="s">
        <v>109</v>
      </c>
      <c r="G3060" s="33" t="s">
        <v>21</v>
      </c>
      <c r="H3060" s="35">
        <v>0.35000000000000003</v>
      </c>
      <c r="I3060" s="36">
        <v>1750</v>
      </c>
      <c r="J3060" s="37">
        <f t="shared" si="22"/>
        <v>612.50000000000011</v>
      </c>
      <c r="K3060" s="37">
        <f t="shared" si="23"/>
        <v>306.25000000000006</v>
      </c>
      <c r="L3060" s="38">
        <v>0.5</v>
      </c>
      <c r="N3060" s="44"/>
      <c r="O3060" s="42"/>
      <c r="P3060" s="39"/>
      <c r="Q3060" s="41"/>
    </row>
    <row r="3061" spans="1:17" ht="15.75" customHeight="1">
      <c r="A3061" s="33" t="s">
        <v>14</v>
      </c>
      <c r="B3061" s="33">
        <v>1185732</v>
      </c>
      <c r="C3061" s="34">
        <v>44350</v>
      </c>
      <c r="D3061" s="33" t="s">
        <v>33</v>
      </c>
      <c r="E3061" s="33" t="s">
        <v>108</v>
      </c>
      <c r="F3061" s="33" t="s">
        <v>109</v>
      </c>
      <c r="G3061" s="33" t="s">
        <v>22</v>
      </c>
      <c r="H3061" s="35">
        <v>0.55000000000000004</v>
      </c>
      <c r="I3061" s="36">
        <v>3250</v>
      </c>
      <c r="J3061" s="37">
        <f t="shared" si="22"/>
        <v>1787.5000000000002</v>
      </c>
      <c r="K3061" s="37">
        <f t="shared" si="23"/>
        <v>715.00000000000011</v>
      </c>
      <c r="L3061" s="38">
        <v>0.4</v>
      </c>
      <c r="N3061" s="44"/>
      <c r="O3061" s="42"/>
      <c r="P3061" s="39"/>
      <c r="Q3061" s="41"/>
    </row>
    <row r="3062" spans="1:17" ht="15.75" customHeight="1">
      <c r="A3062" s="33" t="s">
        <v>14</v>
      </c>
      <c r="B3062" s="33">
        <v>1185732</v>
      </c>
      <c r="C3062" s="34">
        <v>44379</v>
      </c>
      <c r="D3062" s="33" t="s">
        <v>33</v>
      </c>
      <c r="E3062" s="33" t="s">
        <v>108</v>
      </c>
      <c r="F3062" s="33" t="s">
        <v>109</v>
      </c>
      <c r="G3062" s="33" t="s">
        <v>17</v>
      </c>
      <c r="H3062" s="35">
        <v>0.5</v>
      </c>
      <c r="I3062" s="36">
        <v>5500</v>
      </c>
      <c r="J3062" s="37">
        <f t="shared" ref="J3062:J3316" si="24">H3062*I3062</f>
        <v>2750</v>
      </c>
      <c r="K3062" s="37">
        <f t="shared" ref="K3062:K3316" si="25">J3062*L3062</f>
        <v>825</v>
      </c>
      <c r="L3062" s="38">
        <v>0.3</v>
      </c>
      <c r="N3062" s="44"/>
      <c r="O3062" s="42"/>
      <c r="P3062" s="39"/>
      <c r="Q3062" s="41"/>
    </row>
    <row r="3063" spans="1:17" ht="15.75" customHeight="1">
      <c r="A3063" s="33" t="s">
        <v>14</v>
      </c>
      <c r="B3063" s="33">
        <v>1185732</v>
      </c>
      <c r="C3063" s="34">
        <v>44379</v>
      </c>
      <c r="D3063" s="33" t="s">
        <v>33</v>
      </c>
      <c r="E3063" s="33" t="s">
        <v>108</v>
      </c>
      <c r="F3063" s="33" t="s">
        <v>109</v>
      </c>
      <c r="G3063" s="33" t="s">
        <v>18</v>
      </c>
      <c r="H3063" s="35">
        <v>0.45000000000000007</v>
      </c>
      <c r="I3063" s="36">
        <v>3000</v>
      </c>
      <c r="J3063" s="37">
        <f t="shared" si="24"/>
        <v>1350.0000000000002</v>
      </c>
      <c r="K3063" s="37">
        <f t="shared" si="25"/>
        <v>472.50000000000006</v>
      </c>
      <c r="L3063" s="38">
        <v>0.35</v>
      </c>
      <c r="N3063" s="44"/>
      <c r="O3063" s="42"/>
      <c r="P3063" s="39"/>
      <c r="Q3063" s="41"/>
    </row>
    <row r="3064" spans="1:17" ht="15.75" customHeight="1">
      <c r="A3064" s="33" t="s">
        <v>14</v>
      </c>
      <c r="B3064" s="33">
        <v>1185732</v>
      </c>
      <c r="C3064" s="34">
        <v>44379</v>
      </c>
      <c r="D3064" s="33" t="s">
        <v>33</v>
      </c>
      <c r="E3064" s="33" t="s">
        <v>108</v>
      </c>
      <c r="F3064" s="33" t="s">
        <v>109</v>
      </c>
      <c r="G3064" s="33" t="s">
        <v>19</v>
      </c>
      <c r="H3064" s="35">
        <v>0.4</v>
      </c>
      <c r="I3064" s="36">
        <v>2250</v>
      </c>
      <c r="J3064" s="37">
        <f t="shared" si="24"/>
        <v>900</v>
      </c>
      <c r="K3064" s="37">
        <f t="shared" si="25"/>
        <v>270</v>
      </c>
      <c r="L3064" s="38">
        <v>0.3</v>
      </c>
      <c r="N3064" s="44"/>
      <c r="O3064" s="42"/>
      <c r="P3064" s="39"/>
      <c r="Q3064" s="41"/>
    </row>
    <row r="3065" spans="1:17" ht="15.75" customHeight="1">
      <c r="A3065" s="33" t="s">
        <v>14</v>
      </c>
      <c r="B3065" s="33">
        <v>1185732</v>
      </c>
      <c r="C3065" s="34">
        <v>44379</v>
      </c>
      <c r="D3065" s="33" t="s">
        <v>33</v>
      </c>
      <c r="E3065" s="33" t="s">
        <v>108</v>
      </c>
      <c r="F3065" s="33" t="s">
        <v>109</v>
      </c>
      <c r="G3065" s="33" t="s">
        <v>20</v>
      </c>
      <c r="H3065" s="35">
        <v>0.4</v>
      </c>
      <c r="I3065" s="36">
        <v>1750</v>
      </c>
      <c r="J3065" s="37">
        <f t="shared" si="24"/>
        <v>700</v>
      </c>
      <c r="K3065" s="37">
        <f t="shared" si="25"/>
        <v>210</v>
      </c>
      <c r="L3065" s="38">
        <v>0.3</v>
      </c>
      <c r="N3065" s="44"/>
      <c r="O3065" s="42"/>
      <c r="P3065" s="39"/>
      <c r="Q3065" s="41"/>
    </row>
    <row r="3066" spans="1:17" ht="15.75" customHeight="1">
      <c r="A3066" s="33" t="s">
        <v>14</v>
      </c>
      <c r="B3066" s="33">
        <v>1185732</v>
      </c>
      <c r="C3066" s="34">
        <v>44379</v>
      </c>
      <c r="D3066" s="33" t="s">
        <v>33</v>
      </c>
      <c r="E3066" s="33" t="s">
        <v>108</v>
      </c>
      <c r="F3066" s="33" t="s">
        <v>109</v>
      </c>
      <c r="G3066" s="33" t="s">
        <v>21</v>
      </c>
      <c r="H3066" s="35">
        <v>0.5</v>
      </c>
      <c r="I3066" s="36">
        <v>2000</v>
      </c>
      <c r="J3066" s="37">
        <f t="shared" si="24"/>
        <v>1000</v>
      </c>
      <c r="K3066" s="37">
        <f t="shared" si="25"/>
        <v>500</v>
      </c>
      <c r="L3066" s="38">
        <v>0.5</v>
      </c>
      <c r="N3066" s="44"/>
      <c r="O3066" s="42"/>
      <c r="P3066" s="39"/>
      <c r="Q3066" s="41"/>
    </row>
    <row r="3067" spans="1:17" ht="15.75" customHeight="1">
      <c r="A3067" s="33" t="s">
        <v>14</v>
      </c>
      <c r="B3067" s="33">
        <v>1185732</v>
      </c>
      <c r="C3067" s="34">
        <v>44379</v>
      </c>
      <c r="D3067" s="33" t="s">
        <v>33</v>
      </c>
      <c r="E3067" s="33" t="s">
        <v>108</v>
      </c>
      <c r="F3067" s="33" t="s">
        <v>109</v>
      </c>
      <c r="G3067" s="33" t="s">
        <v>22</v>
      </c>
      <c r="H3067" s="35">
        <v>0.55000000000000004</v>
      </c>
      <c r="I3067" s="36">
        <v>3750</v>
      </c>
      <c r="J3067" s="37">
        <f t="shared" si="24"/>
        <v>2062.5</v>
      </c>
      <c r="K3067" s="37">
        <f t="shared" si="25"/>
        <v>825</v>
      </c>
      <c r="L3067" s="38">
        <v>0.4</v>
      </c>
      <c r="N3067" s="44"/>
      <c r="O3067" s="42"/>
      <c r="P3067" s="39"/>
      <c r="Q3067" s="41"/>
    </row>
    <row r="3068" spans="1:17" ht="15.75" customHeight="1">
      <c r="A3068" s="33" t="s">
        <v>14</v>
      </c>
      <c r="B3068" s="33">
        <v>1185732</v>
      </c>
      <c r="C3068" s="34">
        <v>44411</v>
      </c>
      <c r="D3068" s="33" t="s">
        <v>33</v>
      </c>
      <c r="E3068" s="33" t="s">
        <v>108</v>
      </c>
      <c r="F3068" s="33" t="s">
        <v>109</v>
      </c>
      <c r="G3068" s="33" t="s">
        <v>17</v>
      </c>
      <c r="H3068" s="35">
        <v>0.5</v>
      </c>
      <c r="I3068" s="36">
        <v>5250</v>
      </c>
      <c r="J3068" s="37">
        <f t="shared" si="24"/>
        <v>2625</v>
      </c>
      <c r="K3068" s="37">
        <f t="shared" si="25"/>
        <v>787.5</v>
      </c>
      <c r="L3068" s="38">
        <v>0.3</v>
      </c>
      <c r="N3068" s="44"/>
      <c r="O3068" s="42"/>
      <c r="P3068" s="39"/>
      <c r="Q3068" s="41"/>
    </row>
    <row r="3069" spans="1:17" ht="15.75" customHeight="1">
      <c r="A3069" s="33" t="s">
        <v>14</v>
      </c>
      <c r="B3069" s="33">
        <v>1185732</v>
      </c>
      <c r="C3069" s="34">
        <v>44411</v>
      </c>
      <c r="D3069" s="33" t="s">
        <v>33</v>
      </c>
      <c r="E3069" s="33" t="s">
        <v>108</v>
      </c>
      <c r="F3069" s="33" t="s">
        <v>109</v>
      </c>
      <c r="G3069" s="33" t="s">
        <v>18</v>
      </c>
      <c r="H3069" s="35">
        <v>0.45000000000000007</v>
      </c>
      <c r="I3069" s="36">
        <v>3000</v>
      </c>
      <c r="J3069" s="37">
        <f t="shared" si="24"/>
        <v>1350.0000000000002</v>
      </c>
      <c r="K3069" s="37">
        <f t="shared" si="25"/>
        <v>472.50000000000006</v>
      </c>
      <c r="L3069" s="38">
        <v>0.35</v>
      </c>
      <c r="N3069" s="44"/>
      <c r="O3069" s="42"/>
      <c r="P3069" s="39"/>
      <c r="Q3069" s="41"/>
    </row>
    <row r="3070" spans="1:17" ht="15.75" customHeight="1">
      <c r="A3070" s="33" t="s">
        <v>14</v>
      </c>
      <c r="B3070" s="33">
        <v>1185732</v>
      </c>
      <c r="C3070" s="34">
        <v>44411</v>
      </c>
      <c r="D3070" s="33" t="s">
        <v>33</v>
      </c>
      <c r="E3070" s="33" t="s">
        <v>108</v>
      </c>
      <c r="F3070" s="33" t="s">
        <v>109</v>
      </c>
      <c r="G3070" s="33" t="s">
        <v>19</v>
      </c>
      <c r="H3070" s="35">
        <v>0.4</v>
      </c>
      <c r="I3070" s="36">
        <v>2250</v>
      </c>
      <c r="J3070" s="37">
        <f t="shared" si="24"/>
        <v>900</v>
      </c>
      <c r="K3070" s="37">
        <f t="shared" si="25"/>
        <v>270</v>
      </c>
      <c r="L3070" s="38">
        <v>0.3</v>
      </c>
      <c r="N3070" s="44"/>
      <c r="O3070" s="42"/>
      <c r="P3070" s="39"/>
      <c r="Q3070" s="41"/>
    </row>
    <row r="3071" spans="1:17" ht="15.75" customHeight="1">
      <c r="A3071" s="33" t="s">
        <v>14</v>
      </c>
      <c r="B3071" s="33">
        <v>1185732</v>
      </c>
      <c r="C3071" s="34">
        <v>44411</v>
      </c>
      <c r="D3071" s="33" t="s">
        <v>33</v>
      </c>
      <c r="E3071" s="33" t="s">
        <v>108</v>
      </c>
      <c r="F3071" s="33" t="s">
        <v>109</v>
      </c>
      <c r="G3071" s="33" t="s">
        <v>20</v>
      </c>
      <c r="H3071" s="35">
        <v>0.4</v>
      </c>
      <c r="I3071" s="36">
        <v>2000</v>
      </c>
      <c r="J3071" s="37">
        <f t="shared" si="24"/>
        <v>800</v>
      </c>
      <c r="K3071" s="37">
        <f t="shared" si="25"/>
        <v>240</v>
      </c>
      <c r="L3071" s="38">
        <v>0.3</v>
      </c>
      <c r="N3071" s="44"/>
      <c r="O3071" s="42"/>
      <c r="P3071" s="39"/>
      <c r="Q3071" s="41"/>
    </row>
    <row r="3072" spans="1:17" ht="15.75" customHeight="1">
      <c r="A3072" s="33" t="s">
        <v>14</v>
      </c>
      <c r="B3072" s="33">
        <v>1185732</v>
      </c>
      <c r="C3072" s="34">
        <v>44411</v>
      </c>
      <c r="D3072" s="33" t="s">
        <v>33</v>
      </c>
      <c r="E3072" s="33" t="s">
        <v>108</v>
      </c>
      <c r="F3072" s="33" t="s">
        <v>109</v>
      </c>
      <c r="G3072" s="33" t="s">
        <v>21</v>
      </c>
      <c r="H3072" s="35">
        <v>0.5</v>
      </c>
      <c r="I3072" s="36">
        <v>1750</v>
      </c>
      <c r="J3072" s="37">
        <f t="shared" si="24"/>
        <v>875</v>
      </c>
      <c r="K3072" s="37">
        <f t="shared" si="25"/>
        <v>437.5</v>
      </c>
      <c r="L3072" s="38">
        <v>0.5</v>
      </c>
      <c r="N3072" s="44"/>
      <c r="O3072" s="42"/>
      <c r="P3072" s="39"/>
      <c r="Q3072" s="41"/>
    </row>
    <row r="3073" spans="1:17" ht="15.75" customHeight="1">
      <c r="A3073" s="33" t="s">
        <v>14</v>
      </c>
      <c r="B3073" s="33">
        <v>1185732</v>
      </c>
      <c r="C3073" s="34">
        <v>44411</v>
      </c>
      <c r="D3073" s="33" t="s">
        <v>33</v>
      </c>
      <c r="E3073" s="33" t="s">
        <v>108</v>
      </c>
      <c r="F3073" s="33" t="s">
        <v>109</v>
      </c>
      <c r="G3073" s="33" t="s">
        <v>22</v>
      </c>
      <c r="H3073" s="35">
        <v>0.55000000000000004</v>
      </c>
      <c r="I3073" s="36">
        <v>3500</v>
      </c>
      <c r="J3073" s="37">
        <f t="shared" si="24"/>
        <v>1925.0000000000002</v>
      </c>
      <c r="K3073" s="37">
        <f t="shared" si="25"/>
        <v>770.00000000000011</v>
      </c>
      <c r="L3073" s="38">
        <v>0.4</v>
      </c>
      <c r="N3073" s="44"/>
      <c r="O3073" s="42"/>
      <c r="P3073" s="39"/>
      <c r="Q3073" s="41"/>
    </row>
    <row r="3074" spans="1:17" ht="15.75" customHeight="1">
      <c r="A3074" s="33" t="s">
        <v>14</v>
      </c>
      <c r="B3074" s="33">
        <v>1185732</v>
      </c>
      <c r="C3074" s="34">
        <v>44443</v>
      </c>
      <c r="D3074" s="33" t="s">
        <v>33</v>
      </c>
      <c r="E3074" s="33" t="s">
        <v>108</v>
      </c>
      <c r="F3074" s="33" t="s">
        <v>109</v>
      </c>
      <c r="G3074" s="33" t="s">
        <v>17</v>
      </c>
      <c r="H3074" s="35">
        <v>0.35000000000000003</v>
      </c>
      <c r="I3074" s="36">
        <v>4750</v>
      </c>
      <c r="J3074" s="37">
        <f t="shared" si="24"/>
        <v>1662.5000000000002</v>
      </c>
      <c r="K3074" s="37">
        <f t="shared" si="25"/>
        <v>498.75000000000006</v>
      </c>
      <c r="L3074" s="38">
        <v>0.3</v>
      </c>
      <c r="N3074" s="44"/>
      <c r="O3074" s="42"/>
      <c r="P3074" s="39"/>
      <c r="Q3074" s="41"/>
    </row>
    <row r="3075" spans="1:17" ht="15.75" customHeight="1">
      <c r="A3075" s="33" t="s">
        <v>14</v>
      </c>
      <c r="B3075" s="33">
        <v>1185732</v>
      </c>
      <c r="C3075" s="34">
        <v>44443</v>
      </c>
      <c r="D3075" s="33" t="s">
        <v>33</v>
      </c>
      <c r="E3075" s="33" t="s">
        <v>108</v>
      </c>
      <c r="F3075" s="33" t="s">
        <v>109</v>
      </c>
      <c r="G3075" s="33" t="s">
        <v>18</v>
      </c>
      <c r="H3075" s="35">
        <v>0.3000000000000001</v>
      </c>
      <c r="I3075" s="36">
        <v>2500</v>
      </c>
      <c r="J3075" s="37">
        <f t="shared" si="24"/>
        <v>750.00000000000023</v>
      </c>
      <c r="K3075" s="37">
        <f t="shared" si="25"/>
        <v>262.50000000000006</v>
      </c>
      <c r="L3075" s="38">
        <v>0.35</v>
      </c>
      <c r="N3075" s="44"/>
      <c r="O3075" s="42"/>
      <c r="P3075" s="39"/>
      <c r="Q3075" s="41"/>
    </row>
    <row r="3076" spans="1:17" ht="15.75" customHeight="1">
      <c r="A3076" s="33" t="s">
        <v>14</v>
      </c>
      <c r="B3076" s="33">
        <v>1185732</v>
      </c>
      <c r="C3076" s="34">
        <v>44443</v>
      </c>
      <c r="D3076" s="33" t="s">
        <v>33</v>
      </c>
      <c r="E3076" s="33" t="s">
        <v>108</v>
      </c>
      <c r="F3076" s="33" t="s">
        <v>109</v>
      </c>
      <c r="G3076" s="33" t="s">
        <v>19</v>
      </c>
      <c r="H3076" s="35">
        <v>0.25000000000000006</v>
      </c>
      <c r="I3076" s="36">
        <v>1500</v>
      </c>
      <c r="J3076" s="37">
        <f t="shared" si="24"/>
        <v>375.00000000000006</v>
      </c>
      <c r="K3076" s="37">
        <f t="shared" si="25"/>
        <v>112.50000000000001</v>
      </c>
      <c r="L3076" s="38">
        <v>0.3</v>
      </c>
      <c r="N3076" s="44"/>
      <c r="O3076" s="42"/>
      <c r="P3076" s="39"/>
      <c r="Q3076" s="41"/>
    </row>
    <row r="3077" spans="1:17" ht="15.75" customHeight="1">
      <c r="A3077" s="33" t="s">
        <v>14</v>
      </c>
      <c r="B3077" s="33">
        <v>1185732</v>
      </c>
      <c r="C3077" s="34">
        <v>44443</v>
      </c>
      <c r="D3077" s="33" t="s">
        <v>33</v>
      </c>
      <c r="E3077" s="33" t="s">
        <v>108</v>
      </c>
      <c r="F3077" s="33" t="s">
        <v>109</v>
      </c>
      <c r="G3077" s="33" t="s">
        <v>20</v>
      </c>
      <c r="H3077" s="35">
        <v>0.25000000000000006</v>
      </c>
      <c r="I3077" s="36">
        <v>1250</v>
      </c>
      <c r="J3077" s="37">
        <f t="shared" si="24"/>
        <v>312.50000000000006</v>
      </c>
      <c r="K3077" s="37">
        <f t="shared" si="25"/>
        <v>93.750000000000014</v>
      </c>
      <c r="L3077" s="38">
        <v>0.3</v>
      </c>
      <c r="N3077" s="44"/>
      <c r="O3077" s="42"/>
      <c r="P3077" s="39"/>
      <c r="Q3077" s="41"/>
    </row>
    <row r="3078" spans="1:17" ht="15.75" customHeight="1">
      <c r="A3078" s="33" t="s">
        <v>14</v>
      </c>
      <c r="B3078" s="33">
        <v>1185732</v>
      </c>
      <c r="C3078" s="34">
        <v>44443</v>
      </c>
      <c r="D3078" s="33" t="s">
        <v>33</v>
      </c>
      <c r="E3078" s="33" t="s">
        <v>108</v>
      </c>
      <c r="F3078" s="33" t="s">
        <v>109</v>
      </c>
      <c r="G3078" s="33" t="s">
        <v>21</v>
      </c>
      <c r="H3078" s="35">
        <v>0.35000000000000003</v>
      </c>
      <c r="I3078" s="36">
        <v>1250</v>
      </c>
      <c r="J3078" s="37">
        <f t="shared" si="24"/>
        <v>437.50000000000006</v>
      </c>
      <c r="K3078" s="37">
        <f t="shared" si="25"/>
        <v>218.75000000000003</v>
      </c>
      <c r="L3078" s="38">
        <v>0.5</v>
      </c>
      <c r="N3078" s="44"/>
      <c r="O3078" s="42"/>
      <c r="P3078" s="39"/>
      <c r="Q3078" s="41"/>
    </row>
    <row r="3079" spans="1:17" ht="15.75" customHeight="1">
      <c r="A3079" s="33" t="s">
        <v>14</v>
      </c>
      <c r="B3079" s="33">
        <v>1185732</v>
      </c>
      <c r="C3079" s="34">
        <v>44443</v>
      </c>
      <c r="D3079" s="33" t="s">
        <v>33</v>
      </c>
      <c r="E3079" s="33" t="s">
        <v>108</v>
      </c>
      <c r="F3079" s="33" t="s">
        <v>109</v>
      </c>
      <c r="G3079" s="33" t="s">
        <v>22</v>
      </c>
      <c r="H3079" s="35">
        <v>0.4</v>
      </c>
      <c r="I3079" s="36">
        <v>2000</v>
      </c>
      <c r="J3079" s="37">
        <f t="shared" si="24"/>
        <v>800</v>
      </c>
      <c r="K3079" s="37">
        <f t="shared" si="25"/>
        <v>320</v>
      </c>
      <c r="L3079" s="38">
        <v>0.4</v>
      </c>
      <c r="N3079" s="44"/>
      <c r="O3079" s="42"/>
      <c r="P3079" s="39"/>
      <c r="Q3079" s="41"/>
    </row>
    <row r="3080" spans="1:17" ht="15.75" customHeight="1">
      <c r="A3080" s="33" t="s">
        <v>14</v>
      </c>
      <c r="B3080" s="33">
        <v>1185732</v>
      </c>
      <c r="C3080" s="34">
        <v>44472</v>
      </c>
      <c r="D3080" s="33" t="s">
        <v>33</v>
      </c>
      <c r="E3080" s="33" t="s">
        <v>108</v>
      </c>
      <c r="F3080" s="33" t="s">
        <v>109</v>
      </c>
      <c r="G3080" s="33" t="s">
        <v>17</v>
      </c>
      <c r="H3080" s="35">
        <v>0.44999999999999996</v>
      </c>
      <c r="I3080" s="36">
        <v>3750</v>
      </c>
      <c r="J3080" s="37">
        <f t="shared" si="24"/>
        <v>1687.4999999999998</v>
      </c>
      <c r="K3080" s="37">
        <f t="shared" si="25"/>
        <v>506.24999999999989</v>
      </c>
      <c r="L3080" s="38">
        <v>0.3</v>
      </c>
      <c r="N3080" s="44"/>
      <c r="O3080" s="42"/>
      <c r="P3080" s="39"/>
      <c r="Q3080" s="41"/>
    </row>
    <row r="3081" spans="1:17" ht="15.75" customHeight="1">
      <c r="A3081" s="33" t="s">
        <v>14</v>
      </c>
      <c r="B3081" s="33">
        <v>1185732</v>
      </c>
      <c r="C3081" s="34">
        <v>44472</v>
      </c>
      <c r="D3081" s="33" t="s">
        <v>33</v>
      </c>
      <c r="E3081" s="33" t="s">
        <v>108</v>
      </c>
      <c r="F3081" s="33" t="s">
        <v>109</v>
      </c>
      <c r="G3081" s="33" t="s">
        <v>18</v>
      </c>
      <c r="H3081" s="35">
        <v>0.35000000000000003</v>
      </c>
      <c r="I3081" s="36">
        <v>2250</v>
      </c>
      <c r="J3081" s="37">
        <f t="shared" si="24"/>
        <v>787.50000000000011</v>
      </c>
      <c r="K3081" s="37">
        <f t="shared" si="25"/>
        <v>275.625</v>
      </c>
      <c r="L3081" s="38">
        <v>0.35</v>
      </c>
      <c r="N3081" s="44"/>
      <c r="O3081" s="42"/>
      <c r="P3081" s="39"/>
      <c r="Q3081" s="41"/>
    </row>
    <row r="3082" spans="1:17" ht="15.75" customHeight="1">
      <c r="A3082" s="33" t="s">
        <v>14</v>
      </c>
      <c r="B3082" s="33">
        <v>1185732</v>
      </c>
      <c r="C3082" s="34">
        <v>44472</v>
      </c>
      <c r="D3082" s="33" t="s">
        <v>33</v>
      </c>
      <c r="E3082" s="33" t="s">
        <v>108</v>
      </c>
      <c r="F3082" s="33" t="s">
        <v>109</v>
      </c>
      <c r="G3082" s="33" t="s">
        <v>19</v>
      </c>
      <c r="H3082" s="35">
        <v>0.35000000000000003</v>
      </c>
      <c r="I3082" s="36">
        <v>1250</v>
      </c>
      <c r="J3082" s="37">
        <f t="shared" si="24"/>
        <v>437.50000000000006</v>
      </c>
      <c r="K3082" s="37">
        <f t="shared" si="25"/>
        <v>131.25</v>
      </c>
      <c r="L3082" s="38">
        <v>0.3</v>
      </c>
      <c r="N3082" s="44"/>
      <c r="O3082" s="42"/>
      <c r="P3082" s="39"/>
      <c r="Q3082" s="41"/>
    </row>
    <row r="3083" spans="1:17" ht="15.75" customHeight="1">
      <c r="A3083" s="33" t="s">
        <v>14</v>
      </c>
      <c r="B3083" s="33">
        <v>1185732</v>
      </c>
      <c r="C3083" s="34">
        <v>44472</v>
      </c>
      <c r="D3083" s="33" t="s">
        <v>33</v>
      </c>
      <c r="E3083" s="33" t="s">
        <v>108</v>
      </c>
      <c r="F3083" s="33" t="s">
        <v>109</v>
      </c>
      <c r="G3083" s="33" t="s">
        <v>20</v>
      </c>
      <c r="H3083" s="35">
        <v>0.35000000000000003</v>
      </c>
      <c r="I3083" s="36">
        <v>1250</v>
      </c>
      <c r="J3083" s="37">
        <f t="shared" si="24"/>
        <v>437.50000000000006</v>
      </c>
      <c r="K3083" s="37">
        <f t="shared" si="25"/>
        <v>131.25</v>
      </c>
      <c r="L3083" s="38">
        <v>0.3</v>
      </c>
      <c r="N3083" s="44"/>
      <c r="O3083" s="42"/>
      <c r="P3083" s="39"/>
      <c r="Q3083" s="41"/>
    </row>
    <row r="3084" spans="1:17" ht="15.75" customHeight="1">
      <c r="A3084" s="33" t="s">
        <v>14</v>
      </c>
      <c r="B3084" s="33">
        <v>1185732</v>
      </c>
      <c r="C3084" s="34">
        <v>44472</v>
      </c>
      <c r="D3084" s="33" t="s">
        <v>33</v>
      </c>
      <c r="E3084" s="33" t="s">
        <v>108</v>
      </c>
      <c r="F3084" s="33" t="s">
        <v>109</v>
      </c>
      <c r="G3084" s="33" t="s">
        <v>21</v>
      </c>
      <c r="H3084" s="35">
        <v>0.44999999999999996</v>
      </c>
      <c r="I3084" s="36">
        <v>1250</v>
      </c>
      <c r="J3084" s="37">
        <f t="shared" si="24"/>
        <v>562.5</v>
      </c>
      <c r="K3084" s="37">
        <f t="shared" si="25"/>
        <v>281.25</v>
      </c>
      <c r="L3084" s="38">
        <v>0.5</v>
      </c>
      <c r="N3084" s="44"/>
      <c r="O3084" s="42"/>
      <c r="P3084" s="39"/>
      <c r="Q3084" s="41"/>
    </row>
    <row r="3085" spans="1:17" ht="15.75" customHeight="1">
      <c r="A3085" s="33" t="s">
        <v>14</v>
      </c>
      <c r="B3085" s="33">
        <v>1185732</v>
      </c>
      <c r="C3085" s="34">
        <v>44472</v>
      </c>
      <c r="D3085" s="33" t="s">
        <v>33</v>
      </c>
      <c r="E3085" s="33" t="s">
        <v>108</v>
      </c>
      <c r="F3085" s="33" t="s">
        <v>109</v>
      </c>
      <c r="G3085" s="33" t="s">
        <v>22</v>
      </c>
      <c r="H3085" s="35">
        <v>0.49999999999999983</v>
      </c>
      <c r="I3085" s="36">
        <v>2500</v>
      </c>
      <c r="J3085" s="37">
        <f t="shared" si="24"/>
        <v>1249.9999999999995</v>
      </c>
      <c r="K3085" s="37">
        <f t="shared" si="25"/>
        <v>499.99999999999983</v>
      </c>
      <c r="L3085" s="38">
        <v>0.4</v>
      </c>
      <c r="N3085" s="44"/>
      <c r="O3085" s="42"/>
      <c r="P3085" s="39"/>
      <c r="Q3085" s="41"/>
    </row>
    <row r="3086" spans="1:17" ht="15.75" customHeight="1">
      <c r="A3086" s="33" t="s">
        <v>14</v>
      </c>
      <c r="B3086" s="33">
        <v>1185732</v>
      </c>
      <c r="C3086" s="34">
        <v>44503</v>
      </c>
      <c r="D3086" s="33" t="s">
        <v>33</v>
      </c>
      <c r="E3086" s="33" t="s">
        <v>108</v>
      </c>
      <c r="F3086" s="33" t="s">
        <v>109</v>
      </c>
      <c r="G3086" s="33" t="s">
        <v>17</v>
      </c>
      <c r="H3086" s="35">
        <v>0.44999999999999996</v>
      </c>
      <c r="I3086" s="36">
        <v>4000</v>
      </c>
      <c r="J3086" s="37">
        <f t="shared" si="24"/>
        <v>1799.9999999999998</v>
      </c>
      <c r="K3086" s="37">
        <f t="shared" si="25"/>
        <v>539.99999999999989</v>
      </c>
      <c r="L3086" s="38">
        <v>0.3</v>
      </c>
      <c r="N3086" s="44"/>
      <c r="O3086" s="42"/>
      <c r="P3086" s="39"/>
      <c r="Q3086" s="41"/>
    </row>
    <row r="3087" spans="1:17" ht="15.75" customHeight="1">
      <c r="A3087" s="33" t="s">
        <v>14</v>
      </c>
      <c r="B3087" s="33">
        <v>1185732</v>
      </c>
      <c r="C3087" s="34">
        <v>44503</v>
      </c>
      <c r="D3087" s="33" t="s">
        <v>33</v>
      </c>
      <c r="E3087" s="33" t="s">
        <v>108</v>
      </c>
      <c r="F3087" s="33" t="s">
        <v>109</v>
      </c>
      <c r="G3087" s="33" t="s">
        <v>18</v>
      </c>
      <c r="H3087" s="35">
        <v>0.35000000000000003</v>
      </c>
      <c r="I3087" s="36">
        <v>3000</v>
      </c>
      <c r="J3087" s="37">
        <f t="shared" si="24"/>
        <v>1050</v>
      </c>
      <c r="K3087" s="37">
        <f t="shared" si="25"/>
        <v>367.5</v>
      </c>
      <c r="L3087" s="38">
        <v>0.35</v>
      </c>
      <c r="N3087" s="44"/>
      <c r="O3087" s="42"/>
      <c r="P3087" s="39"/>
      <c r="Q3087" s="41"/>
    </row>
    <row r="3088" spans="1:17" ht="15.75" customHeight="1">
      <c r="A3088" s="33" t="s">
        <v>14</v>
      </c>
      <c r="B3088" s="33">
        <v>1185732</v>
      </c>
      <c r="C3088" s="34">
        <v>44503</v>
      </c>
      <c r="D3088" s="33" t="s">
        <v>33</v>
      </c>
      <c r="E3088" s="33" t="s">
        <v>108</v>
      </c>
      <c r="F3088" s="33" t="s">
        <v>109</v>
      </c>
      <c r="G3088" s="33" t="s">
        <v>19</v>
      </c>
      <c r="H3088" s="35">
        <v>0.35000000000000003</v>
      </c>
      <c r="I3088" s="36">
        <v>2450</v>
      </c>
      <c r="J3088" s="37">
        <f t="shared" si="24"/>
        <v>857.50000000000011</v>
      </c>
      <c r="K3088" s="37">
        <f t="shared" si="25"/>
        <v>257.25</v>
      </c>
      <c r="L3088" s="38">
        <v>0.3</v>
      </c>
      <c r="N3088" s="44"/>
      <c r="O3088" s="42"/>
      <c r="P3088" s="39"/>
      <c r="Q3088" s="41"/>
    </row>
    <row r="3089" spans="1:17" ht="15.75" customHeight="1">
      <c r="A3089" s="33" t="s">
        <v>14</v>
      </c>
      <c r="B3089" s="33">
        <v>1185732</v>
      </c>
      <c r="C3089" s="34">
        <v>44503</v>
      </c>
      <c r="D3089" s="33" t="s">
        <v>33</v>
      </c>
      <c r="E3089" s="33" t="s">
        <v>108</v>
      </c>
      <c r="F3089" s="33" t="s">
        <v>109</v>
      </c>
      <c r="G3089" s="33" t="s">
        <v>20</v>
      </c>
      <c r="H3089" s="35">
        <v>0.35000000000000003</v>
      </c>
      <c r="I3089" s="36">
        <v>2250</v>
      </c>
      <c r="J3089" s="37">
        <f t="shared" si="24"/>
        <v>787.50000000000011</v>
      </c>
      <c r="K3089" s="37">
        <f t="shared" si="25"/>
        <v>236.25000000000003</v>
      </c>
      <c r="L3089" s="38">
        <v>0.3</v>
      </c>
      <c r="N3089" s="44"/>
      <c r="O3089" s="42"/>
      <c r="P3089" s="39"/>
      <c r="Q3089" s="41"/>
    </row>
    <row r="3090" spans="1:17" ht="15.75" customHeight="1">
      <c r="A3090" s="33" t="s">
        <v>14</v>
      </c>
      <c r="B3090" s="33">
        <v>1185732</v>
      </c>
      <c r="C3090" s="34">
        <v>44503</v>
      </c>
      <c r="D3090" s="33" t="s">
        <v>33</v>
      </c>
      <c r="E3090" s="33" t="s">
        <v>108</v>
      </c>
      <c r="F3090" s="33" t="s">
        <v>109</v>
      </c>
      <c r="G3090" s="33" t="s">
        <v>21</v>
      </c>
      <c r="H3090" s="35">
        <v>0.6</v>
      </c>
      <c r="I3090" s="36">
        <v>2000</v>
      </c>
      <c r="J3090" s="37">
        <f t="shared" si="24"/>
        <v>1200</v>
      </c>
      <c r="K3090" s="37">
        <f t="shared" si="25"/>
        <v>600</v>
      </c>
      <c r="L3090" s="38">
        <v>0.5</v>
      </c>
      <c r="N3090" s="44"/>
      <c r="O3090" s="42"/>
      <c r="P3090" s="39"/>
      <c r="Q3090" s="41"/>
    </row>
    <row r="3091" spans="1:17" ht="15.75" customHeight="1">
      <c r="A3091" s="33" t="s">
        <v>14</v>
      </c>
      <c r="B3091" s="33">
        <v>1185732</v>
      </c>
      <c r="C3091" s="34">
        <v>44503</v>
      </c>
      <c r="D3091" s="33" t="s">
        <v>33</v>
      </c>
      <c r="E3091" s="33" t="s">
        <v>108</v>
      </c>
      <c r="F3091" s="33" t="s">
        <v>109</v>
      </c>
      <c r="G3091" s="33" t="s">
        <v>22</v>
      </c>
      <c r="H3091" s="35">
        <v>0.64999999999999991</v>
      </c>
      <c r="I3091" s="36">
        <v>3000</v>
      </c>
      <c r="J3091" s="37">
        <f t="shared" si="24"/>
        <v>1949.9999999999998</v>
      </c>
      <c r="K3091" s="37">
        <f t="shared" si="25"/>
        <v>780</v>
      </c>
      <c r="L3091" s="38">
        <v>0.4</v>
      </c>
      <c r="N3091" s="44"/>
      <c r="O3091" s="42"/>
      <c r="P3091" s="39"/>
      <c r="Q3091" s="41"/>
    </row>
    <row r="3092" spans="1:17" ht="15.75" customHeight="1">
      <c r="A3092" s="33" t="s">
        <v>14</v>
      </c>
      <c r="B3092" s="33">
        <v>1185732</v>
      </c>
      <c r="C3092" s="34">
        <v>44532</v>
      </c>
      <c r="D3092" s="33" t="s">
        <v>33</v>
      </c>
      <c r="E3092" s="33" t="s">
        <v>108</v>
      </c>
      <c r="F3092" s="33" t="s">
        <v>109</v>
      </c>
      <c r="G3092" s="33" t="s">
        <v>17</v>
      </c>
      <c r="H3092" s="35">
        <v>0.6</v>
      </c>
      <c r="I3092" s="36">
        <v>5500</v>
      </c>
      <c r="J3092" s="37">
        <f t="shared" si="24"/>
        <v>3300</v>
      </c>
      <c r="K3092" s="37">
        <f t="shared" si="25"/>
        <v>990</v>
      </c>
      <c r="L3092" s="38">
        <v>0.3</v>
      </c>
      <c r="N3092" s="44"/>
      <c r="O3092" s="42"/>
      <c r="P3092" s="39"/>
      <c r="Q3092" s="41"/>
    </row>
    <row r="3093" spans="1:17" ht="15.75" customHeight="1">
      <c r="A3093" s="33" t="s">
        <v>14</v>
      </c>
      <c r="B3093" s="33">
        <v>1185732</v>
      </c>
      <c r="C3093" s="34">
        <v>44532</v>
      </c>
      <c r="D3093" s="33" t="s">
        <v>33</v>
      </c>
      <c r="E3093" s="33" t="s">
        <v>108</v>
      </c>
      <c r="F3093" s="33" t="s">
        <v>109</v>
      </c>
      <c r="G3093" s="33" t="s">
        <v>18</v>
      </c>
      <c r="H3093" s="35">
        <v>0.5</v>
      </c>
      <c r="I3093" s="36">
        <v>3500</v>
      </c>
      <c r="J3093" s="37">
        <f t="shared" si="24"/>
        <v>1750</v>
      </c>
      <c r="K3093" s="37">
        <f t="shared" si="25"/>
        <v>612.5</v>
      </c>
      <c r="L3093" s="38">
        <v>0.35</v>
      </c>
      <c r="N3093" s="44"/>
      <c r="O3093" s="42"/>
      <c r="P3093" s="39"/>
      <c r="Q3093" s="41"/>
    </row>
    <row r="3094" spans="1:17" ht="15.75" customHeight="1">
      <c r="A3094" s="33" t="s">
        <v>14</v>
      </c>
      <c r="B3094" s="33">
        <v>1185732</v>
      </c>
      <c r="C3094" s="34">
        <v>44532</v>
      </c>
      <c r="D3094" s="33" t="s">
        <v>33</v>
      </c>
      <c r="E3094" s="33" t="s">
        <v>108</v>
      </c>
      <c r="F3094" s="33" t="s">
        <v>109</v>
      </c>
      <c r="G3094" s="33" t="s">
        <v>19</v>
      </c>
      <c r="H3094" s="35">
        <v>0.5</v>
      </c>
      <c r="I3094" s="36">
        <v>3000</v>
      </c>
      <c r="J3094" s="37">
        <f t="shared" si="24"/>
        <v>1500</v>
      </c>
      <c r="K3094" s="37">
        <f t="shared" si="25"/>
        <v>450</v>
      </c>
      <c r="L3094" s="38">
        <v>0.3</v>
      </c>
      <c r="N3094" s="44"/>
      <c r="O3094" s="42"/>
      <c r="P3094" s="39"/>
      <c r="Q3094" s="41"/>
    </row>
    <row r="3095" spans="1:17" ht="15.75" customHeight="1">
      <c r="A3095" s="33" t="s">
        <v>14</v>
      </c>
      <c r="B3095" s="33">
        <v>1185732</v>
      </c>
      <c r="C3095" s="34">
        <v>44532</v>
      </c>
      <c r="D3095" s="33" t="s">
        <v>33</v>
      </c>
      <c r="E3095" s="33" t="s">
        <v>108</v>
      </c>
      <c r="F3095" s="33" t="s">
        <v>109</v>
      </c>
      <c r="G3095" s="33" t="s">
        <v>20</v>
      </c>
      <c r="H3095" s="35">
        <v>0.5</v>
      </c>
      <c r="I3095" s="36">
        <v>2500</v>
      </c>
      <c r="J3095" s="37">
        <f t="shared" si="24"/>
        <v>1250</v>
      </c>
      <c r="K3095" s="37">
        <f t="shared" si="25"/>
        <v>375</v>
      </c>
      <c r="L3095" s="38">
        <v>0.3</v>
      </c>
      <c r="N3095" s="44"/>
      <c r="O3095" s="42"/>
      <c r="P3095" s="39"/>
      <c r="Q3095" s="41"/>
    </row>
    <row r="3096" spans="1:17" ht="15.75" customHeight="1">
      <c r="A3096" s="33" t="s">
        <v>14</v>
      </c>
      <c r="B3096" s="33">
        <v>1185732</v>
      </c>
      <c r="C3096" s="34">
        <v>44532</v>
      </c>
      <c r="D3096" s="33" t="s">
        <v>33</v>
      </c>
      <c r="E3096" s="33" t="s">
        <v>108</v>
      </c>
      <c r="F3096" s="33" t="s">
        <v>109</v>
      </c>
      <c r="G3096" s="33" t="s">
        <v>21</v>
      </c>
      <c r="H3096" s="35">
        <v>0.6</v>
      </c>
      <c r="I3096" s="36">
        <v>2500</v>
      </c>
      <c r="J3096" s="37">
        <f t="shared" si="24"/>
        <v>1500</v>
      </c>
      <c r="K3096" s="37">
        <f t="shared" si="25"/>
        <v>750</v>
      </c>
      <c r="L3096" s="38">
        <v>0.5</v>
      </c>
      <c r="N3096" s="44"/>
      <c r="O3096" s="42"/>
      <c r="P3096" s="39"/>
      <c r="Q3096" s="41"/>
    </row>
    <row r="3097" spans="1:17" ht="15.75" customHeight="1">
      <c r="A3097" s="33" t="s">
        <v>14</v>
      </c>
      <c r="B3097" s="33">
        <v>1185732</v>
      </c>
      <c r="C3097" s="34">
        <v>44532</v>
      </c>
      <c r="D3097" s="33" t="s">
        <v>33</v>
      </c>
      <c r="E3097" s="33" t="s">
        <v>108</v>
      </c>
      <c r="F3097" s="33" t="s">
        <v>109</v>
      </c>
      <c r="G3097" s="33" t="s">
        <v>22</v>
      </c>
      <c r="H3097" s="35">
        <v>0.64999999999999991</v>
      </c>
      <c r="I3097" s="36">
        <v>3500</v>
      </c>
      <c r="J3097" s="37">
        <f t="shared" si="24"/>
        <v>2274.9999999999995</v>
      </c>
      <c r="K3097" s="37">
        <f t="shared" si="25"/>
        <v>909.99999999999989</v>
      </c>
      <c r="L3097" s="38">
        <v>0.4</v>
      </c>
      <c r="N3097" s="44"/>
      <c r="O3097" s="42"/>
      <c r="P3097" s="39"/>
      <c r="Q3097" s="41"/>
    </row>
    <row r="3098" spans="1:17" ht="15.75" customHeight="1">
      <c r="A3098" s="33" t="s">
        <v>14</v>
      </c>
      <c r="B3098" s="33">
        <v>1185732</v>
      </c>
      <c r="C3098" s="34">
        <v>44206</v>
      </c>
      <c r="D3098" s="33" t="s">
        <v>33</v>
      </c>
      <c r="E3098" s="33" t="s">
        <v>110</v>
      </c>
      <c r="F3098" s="33" t="s">
        <v>111</v>
      </c>
      <c r="G3098" s="33" t="s">
        <v>17</v>
      </c>
      <c r="H3098" s="35">
        <v>0.35000000000000003</v>
      </c>
      <c r="I3098" s="36">
        <v>5000</v>
      </c>
      <c r="J3098" s="37">
        <f t="shared" si="24"/>
        <v>1750.0000000000002</v>
      </c>
      <c r="K3098" s="37">
        <f t="shared" si="25"/>
        <v>700.00000000000011</v>
      </c>
      <c r="L3098" s="38">
        <v>0.4</v>
      </c>
      <c r="N3098" s="44"/>
      <c r="O3098" s="42"/>
      <c r="P3098" s="39"/>
      <c r="Q3098" s="41"/>
    </row>
    <row r="3099" spans="1:17" ht="15.75" customHeight="1">
      <c r="A3099" s="33" t="s">
        <v>14</v>
      </c>
      <c r="B3099" s="33">
        <v>1185732</v>
      </c>
      <c r="C3099" s="34">
        <v>44206</v>
      </c>
      <c r="D3099" s="33" t="s">
        <v>33</v>
      </c>
      <c r="E3099" s="33" t="s">
        <v>110</v>
      </c>
      <c r="F3099" s="33" t="s">
        <v>111</v>
      </c>
      <c r="G3099" s="33" t="s">
        <v>18</v>
      </c>
      <c r="H3099" s="35">
        <v>0.35000000000000003</v>
      </c>
      <c r="I3099" s="36">
        <v>3000</v>
      </c>
      <c r="J3099" s="37">
        <f t="shared" si="24"/>
        <v>1050</v>
      </c>
      <c r="K3099" s="37">
        <f t="shared" si="25"/>
        <v>420</v>
      </c>
      <c r="L3099" s="38">
        <v>0.4</v>
      </c>
      <c r="N3099" s="44"/>
      <c r="O3099" s="42"/>
      <c r="P3099" s="39"/>
      <c r="Q3099" s="41"/>
    </row>
    <row r="3100" spans="1:17" ht="15.75" customHeight="1">
      <c r="A3100" s="33" t="s">
        <v>14</v>
      </c>
      <c r="B3100" s="33">
        <v>1185732</v>
      </c>
      <c r="C3100" s="34">
        <v>44206</v>
      </c>
      <c r="D3100" s="33" t="s">
        <v>33</v>
      </c>
      <c r="E3100" s="33" t="s">
        <v>110</v>
      </c>
      <c r="F3100" s="33" t="s">
        <v>111</v>
      </c>
      <c r="G3100" s="33" t="s">
        <v>19</v>
      </c>
      <c r="H3100" s="35">
        <v>0.25000000000000006</v>
      </c>
      <c r="I3100" s="36">
        <v>3000</v>
      </c>
      <c r="J3100" s="37">
        <f t="shared" si="24"/>
        <v>750.00000000000011</v>
      </c>
      <c r="K3100" s="37">
        <f t="shared" si="25"/>
        <v>262.5</v>
      </c>
      <c r="L3100" s="38">
        <v>0.35</v>
      </c>
      <c r="N3100" s="44"/>
      <c r="O3100" s="42"/>
      <c r="P3100" s="39"/>
      <c r="Q3100" s="41"/>
    </row>
    <row r="3101" spans="1:17" ht="15.75" customHeight="1">
      <c r="A3101" s="33" t="s">
        <v>14</v>
      </c>
      <c r="B3101" s="33">
        <v>1185732</v>
      </c>
      <c r="C3101" s="34">
        <v>44206</v>
      </c>
      <c r="D3101" s="33" t="s">
        <v>33</v>
      </c>
      <c r="E3101" s="33" t="s">
        <v>110</v>
      </c>
      <c r="F3101" s="33" t="s">
        <v>111</v>
      </c>
      <c r="G3101" s="33" t="s">
        <v>20</v>
      </c>
      <c r="H3101" s="35">
        <v>0.30000000000000004</v>
      </c>
      <c r="I3101" s="36">
        <v>1500</v>
      </c>
      <c r="J3101" s="37">
        <f t="shared" si="24"/>
        <v>450.00000000000006</v>
      </c>
      <c r="K3101" s="37">
        <f t="shared" si="25"/>
        <v>157.5</v>
      </c>
      <c r="L3101" s="38">
        <v>0.35</v>
      </c>
      <c r="N3101" s="44"/>
      <c r="O3101" s="42"/>
      <c r="P3101" s="39"/>
      <c r="Q3101" s="41"/>
    </row>
    <row r="3102" spans="1:17" ht="15.75" customHeight="1">
      <c r="A3102" s="33" t="s">
        <v>14</v>
      </c>
      <c r="B3102" s="33">
        <v>1185732</v>
      </c>
      <c r="C3102" s="34">
        <v>44206</v>
      </c>
      <c r="D3102" s="33" t="s">
        <v>33</v>
      </c>
      <c r="E3102" s="33" t="s">
        <v>110</v>
      </c>
      <c r="F3102" s="33" t="s">
        <v>111</v>
      </c>
      <c r="G3102" s="33" t="s">
        <v>21</v>
      </c>
      <c r="H3102" s="35">
        <v>0.44999999999999996</v>
      </c>
      <c r="I3102" s="36">
        <v>2000</v>
      </c>
      <c r="J3102" s="37">
        <f t="shared" si="24"/>
        <v>899.99999999999989</v>
      </c>
      <c r="K3102" s="37">
        <f t="shared" si="25"/>
        <v>269.99999999999994</v>
      </c>
      <c r="L3102" s="38">
        <v>0.3</v>
      </c>
      <c r="N3102" s="44"/>
      <c r="O3102" s="42"/>
      <c r="P3102" s="39"/>
      <c r="Q3102" s="41"/>
    </row>
    <row r="3103" spans="1:17" ht="15.75" customHeight="1">
      <c r="A3103" s="33" t="s">
        <v>14</v>
      </c>
      <c r="B3103" s="33">
        <v>1185732</v>
      </c>
      <c r="C3103" s="34">
        <v>44206</v>
      </c>
      <c r="D3103" s="33" t="s">
        <v>33</v>
      </c>
      <c r="E3103" s="33" t="s">
        <v>110</v>
      </c>
      <c r="F3103" s="33" t="s">
        <v>111</v>
      </c>
      <c r="G3103" s="33" t="s">
        <v>22</v>
      </c>
      <c r="H3103" s="35">
        <v>0.35000000000000003</v>
      </c>
      <c r="I3103" s="36">
        <v>3000</v>
      </c>
      <c r="J3103" s="37">
        <f t="shared" si="24"/>
        <v>1050</v>
      </c>
      <c r="K3103" s="37">
        <f t="shared" si="25"/>
        <v>420</v>
      </c>
      <c r="L3103" s="38">
        <v>0.4</v>
      </c>
      <c r="N3103" s="44"/>
      <c r="O3103" s="42"/>
      <c r="P3103" s="39"/>
      <c r="Q3103" s="41"/>
    </row>
    <row r="3104" spans="1:17" ht="15.75" customHeight="1">
      <c r="A3104" s="33" t="s">
        <v>14</v>
      </c>
      <c r="B3104" s="33">
        <v>1185732</v>
      </c>
      <c r="C3104" s="34">
        <v>44237</v>
      </c>
      <c r="D3104" s="33" t="s">
        <v>33</v>
      </c>
      <c r="E3104" s="33" t="s">
        <v>110</v>
      </c>
      <c r="F3104" s="33" t="s">
        <v>111</v>
      </c>
      <c r="G3104" s="33" t="s">
        <v>17</v>
      </c>
      <c r="H3104" s="35">
        <v>0.35000000000000003</v>
      </c>
      <c r="I3104" s="36">
        <v>5500</v>
      </c>
      <c r="J3104" s="37">
        <f t="shared" si="24"/>
        <v>1925.0000000000002</v>
      </c>
      <c r="K3104" s="37">
        <f t="shared" si="25"/>
        <v>770.00000000000011</v>
      </c>
      <c r="L3104" s="38">
        <v>0.4</v>
      </c>
      <c r="N3104" s="44"/>
      <c r="O3104" s="42"/>
      <c r="P3104" s="39"/>
      <c r="Q3104" s="41"/>
    </row>
    <row r="3105" spans="1:17" ht="15.75" customHeight="1">
      <c r="A3105" s="33" t="s">
        <v>14</v>
      </c>
      <c r="B3105" s="33">
        <v>1185732</v>
      </c>
      <c r="C3105" s="34">
        <v>44237</v>
      </c>
      <c r="D3105" s="33" t="s">
        <v>33</v>
      </c>
      <c r="E3105" s="33" t="s">
        <v>110</v>
      </c>
      <c r="F3105" s="33" t="s">
        <v>111</v>
      </c>
      <c r="G3105" s="33" t="s">
        <v>18</v>
      </c>
      <c r="H3105" s="35">
        <v>0.35000000000000003</v>
      </c>
      <c r="I3105" s="36">
        <v>2000</v>
      </c>
      <c r="J3105" s="37">
        <f t="shared" si="24"/>
        <v>700.00000000000011</v>
      </c>
      <c r="K3105" s="37">
        <f t="shared" si="25"/>
        <v>280.00000000000006</v>
      </c>
      <c r="L3105" s="38">
        <v>0.4</v>
      </c>
      <c r="N3105" s="44"/>
      <c r="O3105" s="42"/>
      <c r="P3105" s="39"/>
      <c r="Q3105" s="41"/>
    </row>
    <row r="3106" spans="1:17" ht="15.75" customHeight="1">
      <c r="A3106" s="33" t="s">
        <v>14</v>
      </c>
      <c r="B3106" s="33">
        <v>1185732</v>
      </c>
      <c r="C3106" s="34">
        <v>44237</v>
      </c>
      <c r="D3106" s="33" t="s">
        <v>33</v>
      </c>
      <c r="E3106" s="33" t="s">
        <v>110</v>
      </c>
      <c r="F3106" s="33" t="s">
        <v>111</v>
      </c>
      <c r="G3106" s="33" t="s">
        <v>19</v>
      </c>
      <c r="H3106" s="35">
        <v>0.25000000000000006</v>
      </c>
      <c r="I3106" s="36">
        <v>2500</v>
      </c>
      <c r="J3106" s="37">
        <f t="shared" si="24"/>
        <v>625.00000000000011</v>
      </c>
      <c r="K3106" s="37">
        <f t="shared" si="25"/>
        <v>218.75000000000003</v>
      </c>
      <c r="L3106" s="38">
        <v>0.35</v>
      </c>
      <c r="N3106" s="44"/>
      <c r="O3106" s="42"/>
      <c r="P3106" s="39"/>
      <c r="Q3106" s="41"/>
    </row>
    <row r="3107" spans="1:17" ht="15.75" customHeight="1">
      <c r="A3107" s="33" t="s">
        <v>14</v>
      </c>
      <c r="B3107" s="33">
        <v>1185732</v>
      </c>
      <c r="C3107" s="34">
        <v>44237</v>
      </c>
      <c r="D3107" s="33" t="s">
        <v>33</v>
      </c>
      <c r="E3107" s="33" t="s">
        <v>110</v>
      </c>
      <c r="F3107" s="33" t="s">
        <v>111</v>
      </c>
      <c r="G3107" s="33" t="s">
        <v>20</v>
      </c>
      <c r="H3107" s="35">
        <v>0.30000000000000004</v>
      </c>
      <c r="I3107" s="36">
        <v>1250</v>
      </c>
      <c r="J3107" s="37">
        <f t="shared" si="24"/>
        <v>375.00000000000006</v>
      </c>
      <c r="K3107" s="37">
        <f t="shared" si="25"/>
        <v>131.25</v>
      </c>
      <c r="L3107" s="38">
        <v>0.35</v>
      </c>
      <c r="N3107" s="44"/>
      <c r="O3107" s="42"/>
      <c r="P3107" s="39"/>
      <c r="Q3107" s="41"/>
    </row>
    <row r="3108" spans="1:17" ht="15.75" customHeight="1">
      <c r="A3108" s="33" t="s">
        <v>14</v>
      </c>
      <c r="B3108" s="33">
        <v>1185732</v>
      </c>
      <c r="C3108" s="34">
        <v>44237</v>
      </c>
      <c r="D3108" s="33" t="s">
        <v>33</v>
      </c>
      <c r="E3108" s="33" t="s">
        <v>110</v>
      </c>
      <c r="F3108" s="33" t="s">
        <v>111</v>
      </c>
      <c r="G3108" s="33" t="s">
        <v>21</v>
      </c>
      <c r="H3108" s="35">
        <v>0.44999999999999996</v>
      </c>
      <c r="I3108" s="36">
        <v>2000</v>
      </c>
      <c r="J3108" s="37">
        <f t="shared" si="24"/>
        <v>899.99999999999989</v>
      </c>
      <c r="K3108" s="37">
        <f t="shared" si="25"/>
        <v>269.99999999999994</v>
      </c>
      <c r="L3108" s="38">
        <v>0.3</v>
      </c>
      <c r="N3108" s="44"/>
      <c r="O3108" s="42"/>
      <c r="P3108" s="39"/>
      <c r="Q3108" s="41"/>
    </row>
    <row r="3109" spans="1:17" ht="15.75" customHeight="1">
      <c r="A3109" s="33" t="s">
        <v>14</v>
      </c>
      <c r="B3109" s="33">
        <v>1185732</v>
      </c>
      <c r="C3109" s="34">
        <v>44237</v>
      </c>
      <c r="D3109" s="33" t="s">
        <v>33</v>
      </c>
      <c r="E3109" s="33" t="s">
        <v>110</v>
      </c>
      <c r="F3109" s="33" t="s">
        <v>111</v>
      </c>
      <c r="G3109" s="33" t="s">
        <v>22</v>
      </c>
      <c r="H3109" s="35">
        <v>0.19999999999999996</v>
      </c>
      <c r="I3109" s="36">
        <v>3000</v>
      </c>
      <c r="J3109" s="37">
        <f t="shared" si="24"/>
        <v>599.99999999999989</v>
      </c>
      <c r="K3109" s="37">
        <f t="shared" si="25"/>
        <v>239.99999999999997</v>
      </c>
      <c r="L3109" s="38">
        <v>0.4</v>
      </c>
      <c r="N3109" s="44"/>
      <c r="O3109" s="42"/>
      <c r="P3109" s="39"/>
      <c r="Q3109" s="41"/>
    </row>
    <row r="3110" spans="1:17" ht="15.75" customHeight="1">
      <c r="A3110" s="33" t="s">
        <v>14</v>
      </c>
      <c r="B3110" s="33">
        <v>1185732</v>
      </c>
      <c r="C3110" s="34">
        <v>44264</v>
      </c>
      <c r="D3110" s="33" t="s">
        <v>33</v>
      </c>
      <c r="E3110" s="33" t="s">
        <v>110</v>
      </c>
      <c r="F3110" s="33" t="s">
        <v>111</v>
      </c>
      <c r="G3110" s="33" t="s">
        <v>17</v>
      </c>
      <c r="H3110" s="35">
        <v>0.25000000000000006</v>
      </c>
      <c r="I3110" s="36">
        <v>5200</v>
      </c>
      <c r="J3110" s="37">
        <f t="shared" si="24"/>
        <v>1300.0000000000002</v>
      </c>
      <c r="K3110" s="37">
        <f t="shared" si="25"/>
        <v>520.00000000000011</v>
      </c>
      <c r="L3110" s="38">
        <v>0.4</v>
      </c>
      <c r="N3110" s="44"/>
      <c r="O3110" s="42"/>
      <c r="P3110" s="39"/>
      <c r="Q3110" s="41"/>
    </row>
    <row r="3111" spans="1:17" ht="15.75" customHeight="1">
      <c r="A3111" s="33" t="s">
        <v>14</v>
      </c>
      <c r="B3111" s="33">
        <v>1185732</v>
      </c>
      <c r="C3111" s="34">
        <v>44264</v>
      </c>
      <c r="D3111" s="33" t="s">
        <v>33</v>
      </c>
      <c r="E3111" s="33" t="s">
        <v>110</v>
      </c>
      <c r="F3111" s="33" t="s">
        <v>111</v>
      </c>
      <c r="G3111" s="33" t="s">
        <v>18</v>
      </c>
      <c r="H3111" s="35">
        <v>0.25000000000000006</v>
      </c>
      <c r="I3111" s="36">
        <v>2250</v>
      </c>
      <c r="J3111" s="37">
        <f t="shared" si="24"/>
        <v>562.50000000000011</v>
      </c>
      <c r="K3111" s="37">
        <f t="shared" si="25"/>
        <v>225.00000000000006</v>
      </c>
      <c r="L3111" s="38">
        <v>0.4</v>
      </c>
      <c r="N3111" s="44"/>
      <c r="O3111" s="42"/>
      <c r="P3111" s="39"/>
      <c r="Q3111" s="41"/>
    </row>
    <row r="3112" spans="1:17" ht="15.75" customHeight="1">
      <c r="A3112" s="33" t="s">
        <v>14</v>
      </c>
      <c r="B3112" s="33">
        <v>1185732</v>
      </c>
      <c r="C3112" s="34">
        <v>44264</v>
      </c>
      <c r="D3112" s="33" t="s">
        <v>33</v>
      </c>
      <c r="E3112" s="33" t="s">
        <v>110</v>
      </c>
      <c r="F3112" s="33" t="s">
        <v>111</v>
      </c>
      <c r="G3112" s="33" t="s">
        <v>19</v>
      </c>
      <c r="H3112" s="35">
        <v>0.15000000000000002</v>
      </c>
      <c r="I3112" s="36">
        <v>2750</v>
      </c>
      <c r="J3112" s="37">
        <f t="shared" si="24"/>
        <v>412.50000000000006</v>
      </c>
      <c r="K3112" s="37">
        <f t="shared" si="25"/>
        <v>144.375</v>
      </c>
      <c r="L3112" s="38">
        <v>0.35</v>
      </c>
      <c r="N3112" s="44"/>
      <c r="O3112" s="42"/>
      <c r="P3112" s="39"/>
      <c r="Q3112" s="41"/>
    </row>
    <row r="3113" spans="1:17" ht="15.75" customHeight="1">
      <c r="A3113" s="33" t="s">
        <v>14</v>
      </c>
      <c r="B3113" s="33">
        <v>1185732</v>
      </c>
      <c r="C3113" s="34">
        <v>44264</v>
      </c>
      <c r="D3113" s="33" t="s">
        <v>33</v>
      </c>
      <c r="E3113" s="33" t="s">
        <v>110</v>
      </c>
      <c r="F3113" s="33" t="s">
        <v>111</v>
      </c>
      <c r="G3113" s="33" t="s">
        <v>20</v>
      </c>
      <c r="H3113" s="35">
        <v>0.19999999999999996</v>
      </c>
      <c r="I3113" s="36">
        <v>1250</v>
      </c>
      <c r="J3113" s="37">
        <f t="shared" si="24"/>
        <v>249.99999999999994</v>
      </c>
      <c r="K3113" s="37">
        <f t="shared" si="25"/>
        <v>87.499999999999972</v>
      </c>
      <c r="L3113" s="38">
        <v>0.35</v>
      </c>
      <c r="N3113" s="44"/>
      <c r="O3113" s="42"/>
      <c r="P3113" s="39"/>
      <c r="Q3113" s="41"/>
    </row>
    <row r="3114" spans="1:17" ht="15.75" customHeight="1">
      <c r="A3114" s="33" t="s">
        <v>14</v>
      </c>
      <c r="B3114" s="33">
        <v>1185732</v>
      </c>
      <c r="C3114" s="34">
        <v>44264</v>
      </c>
      <c r="D3114" s="33" t="s">
        <v>33</v>
      </c>
      <c r="E3114" s="33" t="s">
        <v>110</v>
      </c>
      <c r="F3114" s="33" t="s">
        <v>111</v>
      </c>
      <c r="G3114" s="33" t="s">
        <v>21</v>
      </c>
      <c r="H3114" s="35">
        <v>0.35000000000000003</v>
      </c>
      <c r="I3114" s="36">
        <v>1750</v>
      </c>
      <c r="J3114" s="37">
        <f t="shared" si="24"/>
        <v>612.50000000000011</v>
      </c>
      <c r="K3114" s="37">
        <f t="shared" si="25"/>
        <v>183.75000000000003</v>
      </c>
      <c r="L3114" s="38">
        <v>0.3</v>
      </c>
      <c r="N3114" s="44"/>
      <c r="O3114" s="42"/>
      <c r="P3114" s="39"/>
      <c r="Q3114" s="41"/>
    </row>
    <row r="3115" spans="1:17" ht="15.75" customHeight="1">
      <c r="A3115" s="33" t="s">
        <v>14</v>
      </c>
      <c r="B3115" s="33">
        <v>1185732</v>
      </c>
      <c r="C3115" s="34">
        <v>44264</v>
      </c>
      <c r="D3115" s="33" t="s">
        <v>33</v>
      </c>
      <c r="E3115" s="33" t="s">
        <v>110</v>
      </c>
      <c r="F3115" s="33" t="s">
        <v>111</v>
      </c>
      <c r="G3115" s="33" t="s">
        <v>22</v>
      </c>
      <c r="H3115" s="35">
        <v>0.25000000000000006</v>
      </c>
      <c r="I3115" s="36">
        <v>2750</v>
      </c>
      <c r="J3115" s="37">
        <f t="shared" si="24"/>
        <v>687.50000000000011</v>
      </c>
      <c r="K3115" s="37">
        <f t="shared" si="25"/>
        <v>275.00000000000006</v>
      </c>
      <c r="L3115" s="38">
        <v>0.4</v>
      </c>
      <c r="N3115" s="44"/>
      <c r="O3115" s="42"/>
      <c r="P3115" s="39"/>
      <c r="Q3115" s="41"/>
    </row>
    <row r="3116" spans="1:17" ht="15.75" customHeight="1">
      <c r="A3116" s="33" t="s">
        <v>14</v>
      </c>
      <c r="B3116" s="33">
        <v>1185732</v>
      </c>
      <c r="C3116" s="34">
        <v>44296</v>
      </c>
      <c r="D3116" s="33" t="s">
        <v>33</v>
      </c>
      <c r="E3116" s="33" t="s">
        <v>110</v>
      </c>
      <c r="F3116" s="33" t="s">
        <v>111</v>
      </c>
      <c r="G3116" s="33" t="s">
        <v>17</v>
      </c>
      <c r="H3116" s="35">
        <v>0.25000000000000006</v>
      </c>
      <c r="I3116" s="36">
        <v>5000</v>
      </c>
      <c r="J3116" s="37">
        <f t="shared" si="24"/>
        <v>1250.0000000000002</v>
      </c>
      <c r="K3116" s="37">
        <f t="shared" si="25"/>
        <v>500.00000000000011</v>
      </c>
      <c r="L3116" s="38">
        <v>0.4</v>
      </c>
      <c r="N3116" s="44"/>
      <c r="O3116" s="42"/>
      <c r="P3116" s="39"/>
      <c r="Q3116" s="41"/>
    </row>
    <row r="3117" spans="1:17" ht="15.75" customHeight="1">
      <c r="A3117" s="33" t="s">
        <v>14</v>
      </c>
      <c r="B3117" s="33">
        <v>1185732</v>
      </c>
      <c r="C3117" s="34">
        <v>44296</v>
      </c>
      <c r="D3117" s="33" t="s">
        <v>33</v>
      </c>
      <c r="E3117" s="33" t="s">
        <v>110</v>
      </c>
      <c r="F3117" s="33" t="s">
        <v>111</v>
      </c>
      <c r="G3117" s="33" t="s">
        <v>18</v>
      </c>
      <c r="H3117" s="35">
        <v>0.25000000000000006</v>
      </c>
      <c r="I3117" s="36">
        <v>2000</v>
      </c>
      <c r="J3117" s="37">
        <f t="shared" si="24"/>
        <v>500.00000000000011</v>
      </c>
      <c r="K3117" s="37">
        <f t="shared" si="25"/>
        <v>200.00000000000006</v>
      </c>
      <c r="L3117" s="38">
        <v>0.4</v>
      </c>
      <c r="N3117" s="44"/>
      <c r="O3117" s="42"/>
      <c r="P3117" s="39"/>
      <c r="Q3117" s="41"/>
    </row>
    <row r="3118" spans="1:17" ht="15.75" customHeight="1">
      <c r="A3118" s="33" t="s">
        <v>14</v>
      </c>
      <c r="B3118" s="33">
        <v>1185732</v>
      </c>
      <c r="C3118" s="34">
        <v>44296</v>
      </c>
      <c r="D3118" s="33" t="s">
        <v>33</v>
      </c>
      <c r="E3118" s="33" t="s">
        <v>110</v>
      </c>
      <c r="F3118" s="33" t="s">
        <v>111</v>
      </c>
      <c r="G3118" s="33" t="s">
        <v>19</v>
      </c>
      <c r="H3118" s="35">
        <v>0.15000000000000002</v>
      </c>
      <c r="I3118" s="36">
        <v>2000</v>
      </c>
      <c r="J3118" s="37">
        <f t="shared" si="24"/>
        <v>300.00000000000006</v>
      </c>
      <c r="K3118" s="37">
        <f t="shared" si="25"/>
        <v>105.00000000000001</v>
      </c>
      <c r="L3118" s="38">
        <v>0.35</v>
      </c>
      <c r="N3118" s="44"/>
      <c r="O3118" s="42"/>
      <c r="P3118" s="39"/>
      <c r="Q3118" s="41"/>
    </row>
    <row r="3119" spans="1:17" ht="15.75" customHeight="1">
      <c r="A3119" s="33" t="s">
        <v>14</v>
      </c>
      <c r="B3119" s="33">
        <v>1185732</v>
      </c>
      <c r="C3119" s="34">
        <v>44296</v>
      </c>
      <c r="D3119" s="33" t="s">
        <v>33</v>
      </c>
      <c r="E3119" s="33" t="s">
        <v>110</v>
      </c>
      <c r="F3119" s="33" t="s">
        <v>111</v>
      </c>
      <c r="G3119" s="33" t="s">
        <v>20</v>
      </c>
      <c r="H3119" s="35">
        <v>0.19999999999999996</v>
      </c>
      <c r="I3119" s="36">
        <v>1250</v>
      </c>
      <c r="J3119" s="37">
        <f t="shared" si="24"/>
        <v>249.99999999999994</v>
      </c>
      <c r="K3119" s="37">
        <f t="shared" si="25"/>
        <v>87.499999999999972</v>
      </c>
      <c r="L3119" s="38">
        <v>0.35</v>
      </c>
      <c r="N3119" s="44"/>
      <c r="O3119" s="42"/>
      <c r="P3119" s="39"/>
      <c r="Q3119" s="41"/>
    </row>
    <row r="3120" spans="1:17" ht="15.75" customHeight="1">
      <c r="A3120" s="33" t="s">
        <v>14</v>
      </c>
      <c r="B3120" s="33">
        <v>1185732</v>
      </c>
      <c r="C3120" s="34">
        <v>44296</v>
      </c>
      <c r="D3120" s="33" t="s">
        <v>33</v>
      </c>
      <c r="E3120" s="33" t="s">
        <v>110</v>
      </c>
      <c r="F3120" s="33" t="s">
        <v>111</v>
      </c>
      <c r="G3120" s="33" t="s">
        <v>21</v>
      </c>
      <c r="H3120" s="35">
        <v>0.65</v>
      </c>
      <c r="I3120" s="36">
        <v>1500</v>
      </c>
      <c r="J3120" s="37">
        <f t="shared" si="24"/>
        <v>975</v>
      </c>
      <c r="K3120" s="37">
        <f t="shared" si="25"/>
        <v>292.5</v>
      </c>
      <c r="L3120" s="38">
        <v>0.3</v>
      </c>
      <c r="N3120" s="44"/>
      <c r="O3120" s="42"/>
      <c r="P3120" s="39"/>
      <c r="Q3120" s="41"/>
    </row>
    <row r="3121" spans="1:17" ht="15.75" customHeight="1">
      <c r="A3121" s="33" t="s">
        <v>14</v>
      </c>
      <c r="B3121" s="33">
        <v>1185732</v>
      </c>
      <c r="C3121" s="34">
        <v>44296</v>
      </c>
      <c r="D3121" s="33" t="s">
        <v>33</v>
      </c>
      <c r="E3121" s="33" t="s">
        <v>110</v>
      </c>
      <c r="F3121" s="33" t="s">
        <v>111</v>
      </c>
      <c r="G3121" s="33" t="s">
        <v>22</v>
      </c>
      <c r="H3121" s="35">
        <v>0.5</v>
      </c>
      <c r="I3121" s="36">
        <v>2750</v>
      </c>
      <c r="J3121" s="37">
        <f t="shared" si="24"/>
        <v>1375</v>
      </c>
      <c r="K3121" s="37">
        <f t="shared" si="25"/>
        <v>550</v>
      </c>
      <c r="L3121" s="38">
        <v>0.4</v>
      </c>
      <c r="N3121" s="44"/>
      <c r="O3121" s="42"/>
      <c r="P3121" s="39"/>
      <c r="Q3121" s="41"/>
    </row>
    <row r="3122" spans="1:17" ht="15.75" customHeight="1">
      <c r="A3122" s="33" t="s">
        <v>14</v>
      </c>
      <c r="B3122" s="33">
        <v>1185732</v>
      </c>
      <c r="C3122" s="34">
        <v>44327</v>
      </c>
      <c r="D3122" s="33" t="s">
        <v>33</v>
      </c>
      <c r="E3122" s="33" t="s">
        <v>110</v>
      </c>
      <c r="F3122" s="33" t="s">
        <v>111</v>
      </c>
      <c r="G3122" s="33" t="s">
        <v>17</v>
      </c>
      <c r="H3122" s="35">
        <v>0.6</v>
      </c>
      <c r="I3122" s="36">
        <v>5450</v>
      </c>
      <c r="J3122" s="37">
        <f t="shared" si="24"/>
        <v>3270</v>
      </c>
      <c r="K3122" s="37">
        <f t="shared" si="25"/>
        <v>1308</v>
      </c>
      <c r="L3122" s="38">
        <v>0.4</v>
      </c>
      <c r="N3122" s="44"/>
      <c r="O3122" s="42"/>
      <c r="P3122" s="39"/>
      <c r="Q3122" s="41"/>
    </row>
    <row r="3123" spans="1:17" ht="15.75" customHeight="1">
      <c r="A3123" s="33" t="s">
        <v>14</v>
      </c>
      <c r="B3123" s="33">
        <v>1185732</v>
      </c>
      <c r="C3123" s="34">
        <v>44327</v>
      </c>
      <c r="D3123" s="33" t="s">
        <v>33</v>
      </c>
      <c r="E3123" s="33" t="s">
        <v>110</v>
      </c>
      <c r="F3123" s="33" t="s">
        <v>111</v>
      </c>
      <c r="G3123" s="33" t="s">
        <v>18</v>
      </c>
      <c r="H3123" s="35">
        <v>0.4</v>
      </c>
      <c r="I3123" s="36">
        <v>2500</v>
      </c>
      <c r="J3123" s="37">
        <f t="shared" si="24"/>
        <v>1000</v>
      </c>
      <c r="K3123" s="37">
        <f t="shared" si="25"/>
        <v>400</v>
      </c>
      <c r="L3123" s="38">
        <v>0.4</v>
      </c>
      <c r="N3123" s="44"/>
      <c r="O3123" s="42"/>
      <c r="P3123" s="39"/>
      <c r="Q3123" s="41"/>
    </row>
    <row r="3124" spans="1:17" ht="15.75" customHeight="1">
      <c r="A3124" s="33" t="s">
        <v>14</v>
      </c>
      <c r="B3124" s="33">
        <v>1185732</v>
      </c>
      <c r="C3124" s="34">
        <v>44327</v>
      </c>
      <c r="D3124" s="33" t="s">
        <v>33</v>
      </c>
      <c r="E3124" s="33" t="s">
        <v>110</v>
      </c>
      <c r="F3124" s="33" t="s">
        <v>111</v>
      </c>
      <c r="G3124" s="33" t="s">
        <v>19</v>
      </c>
      <c r="H3124" s="35">
        <v>0.35000000000000003</v>
      </c>
      <c r="I3124" s="36">
        <v>2250</v>
      </c>
      <c r="J3124" s="37">
        <f t="shared" si="24"/>
        <v>787.50000000000011</v>
      </c>
      <c r="K3124" s="37">
        <f t="shared" si="25"/>
        <v>275.625</v>
      </c>
      <c r="L3124" s="38">
        <v>0.35</v>
      </c>
      <c r="N3124" s="44"/>
      <c r="O3124" s="42"/>
      <c r="P3124" s="39"/>
      <c r="Q3124" s="41"/>
    </row>
    <row r="3125" spans="1:17" ht="15.75" customHeight="1">
      <c r="A3125" s="33" t="s">
        <v>14</v>
      </c>
      <c r="B3125" s="33">
        <v>1185732</v>
      </c>
      <c r="C3125" s="34">
        <v>44327</v>
      </c>
      <c r="D3125" s="33" t="s">
        <v>33</v>
      </c>
      <c r="E3125" s="33" t="s">
        <v>110</v>
      </c>
      <c r="F3125" s="33" t="s">
        <v>111</v>
      </c>
      <c r="G3125" s="33" t="s">
        <v>20</v>
      </c>
      <c r="H3125" s="35">
        <v>0.35000000000000003</v>
      </c>
      <c r="I3125" s="36">
        <v>1750</v>
      </c>
      <c r="J3125" s="37">
        <f t="shared" si="24"/>
        <v>612.50000000000011</v>
      </c>
      <c r="K3125" s="37">
        <f t="shared" si="25"/>
        <v>214.37500000000003</v>
      </c>
      <c r="L3125" s="38">
        <v>0.35</v>
      </c>
      <c r="N3125" s="44"/>
      <c r="O3125" s="42"/>
      <c r="P3125" s="39"/>
      <c r="Q3125" s="41"/>
    </row>
    <row r="3126" spans="1:17" ht="15.75" customHeight="1">
      <c r="A3126" s="33" t="s">
        <v>14</v>
      </c>
      <c r="B3126" s="33">
        <v>1185732</v>
      </c>
      <c r="C3126" s="34">
        <v>44327</v>
      </c>
      <c r="D3126" s="33" t="s">
        <v>33</v>
      </c>
      <c r="E3126" s="33" t="s">
        <v>110</v>
      </c>
      <c r="F3126" s="33" t="s">
        <v>111</v>
      </c>
      <c r="G3126" s="33" t="s">
        <v>21</v>
      </c>
      <c r="H3126" s="35">
        <v>0.44999999999999996</v>
      </c>
      <c r="I3126" s="36">
        <v>2000</v>
      </c>
      <c r="J3126" s="37">
        <f t="shared" si="24"/>
        <v>899.99999999999989</v>
      </c>
      <c r="K3126" s="37">
        <f t="shared" si="25"/>
        <v>269.99999999999994</v>
      </c>
      <c r="L3126" s="38">
        <v>0.3</v>
      </c>
      <c r="N3126" s="44"/>
      <c r="O3126" s="42"/>
      <c r="P3126" s="39"/>
      <c r="Q3126" s="41"/>
    </row>
    <row r="3127" spans="1:17" ht="15.75" customHeight="1">
      <c r="A3127" s="33" t="s">
        <v>14</v>
      </c>
      <c r="B3127" s="33">
        <v>1185732</v>
      </c>
      <c r="C3127" s="34">
        <v>44327</v>
      </c>
      <c r="D3127" s="33" t="s">
        <v>33</v>
      </c>
      <c r="E3127" s="33" t="s">
        <v>110</v>
      </c>
      <c r="F3127" s="33" t="s">
        <v>111</v>
      </c>
      <c r="G3127" s="33" t="s">
        <v>22</v>
      </c>
      <c r="H3127" s="35">
        <v>0.54999999999999993</v>
      </c>
      <c r="I3127" s="36">
        <v>3250</v>
      </c>
      <c r="J3127" s="37">
        <f t="shared" si="24"/>
        <v>1787.4999999999998</v>
      </c>
      <c r="K3127" s="37">
        <f t="shared" si="25"/>
        <v>715</v>
      </c>
      <c r="L3127" s="38">
        <v>0.4</v>
      </c>
      <c r="N3127" s="44"/>
      <c r="O3127" s="42"/>
      <c r="P3127" s="39"/>
      <c r="Q3127" s="41"/>
    </row>
    <row r="3128" spans="1:17" ht="15.75" customHeight="1">
      <c r="A3128" s="33" t="s">
        <v>14</v>
      </c>
      <c r="B3128" s="33">
        <v>1185732</v>
      </c>
      <c r="C3128" s="34">
        <v>44357</v>
      </c>
      <c r="D3128" s="33" t="s">
        <v>33</v>
      </c>
      <c r="E3128" s="33" t="s">
        <v>110</v>
      </c>
      <c r="F3128" s="33" t="s">
        <v>111</v>
      </c>
      <c r="G3128" s="33" t="s">
        <v>17</v>
      </c>
      <c r="H3128" s="35">
        <v>0.4</v>
      </c>
      <c r="I3128" s="36">
        <v>5750</v>
      </c>
      <c r="J3128" s="37">
        <f t="shared" si="24"/>
        <v>2300</v>
      </c>
      <c r="K3128" s="37">
        <f t="shared" si="25"/>
        <v>920</v>
      </c>
      <c r="L3128" s="38">
        <v>0.4</v>
      </c>
      <c r="N3128" s="44"/>
      <c r="O3128" s="42"/>
      <c r="P3128" s="39"/>
      <c r="Q3128" s="41"/>
    </row>
    <row r="3129" spans="1:17" ht="15.75" customHeight="1">
      <c r="A3129" s="33" t="s">
        <v>14</v>
      </c>
      <c r="B3129" s="33">
        <v>1185732</v>
      </c>
      <c r="C3129" s="34">
        <v>44357</v>
      </c>
      <c r="D3129" s="33" t="s">
        <v>33</v>
      </c>
      <c r="E3129" s="33" t="s">
        <v>110</v>
      </c>
      <c r="F3129" s="33" t="s">
        <v>111</v>
      </c>
      <c r="G3129" s="33" t="s">
        <v>18</v>
      </c>
      <c r="H3129" s="35">
        <v>0.35000000000000009</v>
      </c>
      <c r="I3129" s="36">
        <v>3250</v>
      </c>
      <c r="J3129" s="37">
        <f t="shared" si="24"/>
        <v>1137.5000000000002</v>
      </c>
      <c r="K3129" s="37">
        <f t="shared" si="25"/>
        <v>455.00000000000011</v>
      </c>
      <c r="L3129" s="38">
        <v>0.4</v>
      </c>
      <c r="N3129" s="44"/>
      <c r="O3129" s="42"/>
      <c r="P3129" s="39"/>
      <c r="Q3129" s="41"/>
    </row>
    <row r="3130" spans="1:17" ht="15.75" customHeight="1">
      <c r="A3130" s="33" t="s">
        <v>14</v>
      </c>
      <c r="B3130" s="33">
        <v>1185732</v>
      </c>
      <c r="C3130" s="34">
        <v>44357</v>
      </c>
      <c r="D3130" s="33" t="s">
        <v>33</v>
      </c>
      <c r="E3130" s="33" t="s">
        <v>110</v>
      </c>
      <c r="F3130" s="33" t="s">
        <v>111</v>
      </c>
      <c r="G3130" s="33" t="s">
        <v>19</v>
      </c>
      <c r="H3130" s="35">
        <v>0.30000000000000004</v>
      </c>
      <c r="I3130" s="36">
        <v>2000</v>
      </c>
      <c r="J3130" s="37">
        <f t="shared" si="24"/>
        <v>600.00000000000011</v>
      </c>
      <c r="K3130" s="37">
        <f t="shared" si="25"/>
        <v>210.00000000000003</v>
      </c>
      <c r="L3130" s="38">
        <v>0.35</v>
      </c>
      <c r="N3130" s="44"/>
      <c r="O3130" s="42"/>
      <c r="P3130" s="39"/>
      <c r="Q3130" s="41"/>
    </row>
    <row r="3131" spans="1:17" ht="15.75" customHeight="1">
      <c r="A3131" s="33" t="s">
        <v>14</v>
      </c>
      <c r="B3131" s="33">
        <v>1185732</v>
      </c>
      <c r="C3131" s="34">
        <v>44357</v>
      </c>
      <c r="D3131" s="33" t="s">
        <v>33</v>
      </c>
      <c r="E3131" s="33" t="s">
        <v>110</v>
      </c>
      <c r="F3131" s="33" t="s">
        <v>111</v>
      </c>
      <c r="G3131" s="33" t="s">
        <v>20</v>
      </c>
      <c r="H3131" s="35">
        <v>0.30000000000000004</v>
      </c>
      <c r="I3131" s="36">
        <v>1750</v>
      </c>
      <c r="J3131" s="37">
        <f t="shared" si="24"/>
        <v>525.00000000000011</v>
      </c>
      <c r="K3131" s="37">
        <f t="shared" si="25"/>
        <v>183.75000000000003</v>
      </c>
      <c r="L3131" s="38">
        <v>0.35</v>
      </c>
      <c r="N3131" s="44"/>
      <c r="O3131" s="42"/>
      <c r="P3131" s="39"/>
      <c r="Q3131" s="41"/>
    </row>
    <row r="3132" spans="1:17" ht="15.75" customHeight="1">
      <c r="A3132" s="33" t="s">
        <v>14</v>
      </c>
      <c r="B3132" s="33">
        <v>1185732</v>
      </c>
      <c r="C3132" s="34">
        <v>44357</v>
      </c>
      <c r="D3132" s="33" t="s">
        <v>33</v>
      </c>
      <c r="E3132" s="33" t="s">
        <v>110</v>
      </c>
      <c r="F3132" s="33" t="s">
        <v>111</v>
      </c>
      <c r="G3132" s="33" t="s">
        <v>21</v>
      </c>
      <c r="H3132" s="35">
        <v>0.4</v>
      </c>
      <c r="I3132" s="36">
        <v>1750</v>
      </c>
      <c r="J3132" s="37">
        <f t="shared" si="24"/>
        <v>700</v>
      </c>
      <c r="K3132" s="37">
        <f t="shared" si="25"/>
        <v>210</v>
      </c>
      <c r="L3132" s="38">
        <v>0.3</v>
      </c>
      <c r="N3132" s="44"/>
      <c r="O3132" s="42"/>
      <c r="P3132" s="39"/>
      <c r="Q3132" s="41"/>
    </row>
    <row r="3133" spans="1:17" ht="15.75" customHeight="1">
      <c r="A3133" s="33" t="s">
        <v>14</v>
      </c>
      <c r="B3133" s="33">
        <v>1185732</v>
      </c>
      <c r="C3133" s="34">
        <v>44357</v>
      </c>
      <c r="D3133" s="33" t="s">
        <v>33</v>
      </c>
      <c r="E3133" s="33" t="s">
        <v>110</v>
      </c>
      <c r="F3133" s="33" t="s">
        <v>111</v>
      </c>
      <c r="G3133" s="33" t="s">
        <v>22</v>
      </c>
      <c r="H3133" s="35">
        <v>0.60000000000000009</v>
      </c>
      <c r="I3133" s="36">
        <v>3250</v>
      </c>
      <c r="J3133" s="37">
        <f t="shared" si="24"/>
        <v>1950.0000000000002</v>
      </c>
      <c r="K3133" s="37">
        <f t="shared" si="25"/>
        <v>780.00000000000011</v>
      </c>
      <c r="L3133" s="38">
        <v>0.4</v>
      </c>
      <c r="N3133" s="44"/>
      <c r="O3133" s="42"/>
      <c r="P3133" s="39"/>
      <c r="Q3133" s="41"/>
    </row>
    <row r="3134" spans="1:17" ht="15.75" customHeight="1">
      <c r="A3134" s="33" t="s">
        <v>14</v>
      </c>
      <c r="B3134" s="33">
        <v>1185732</v>
      </c>
      <c r="C3134" s="34">
        <v>44386</v>
      </c>
      <c r="D3134" s="33" t="s">
        <v>33</v>
      </c>
      <c r="E3134" s="33" t="s">
        <v>110</v>
      </c>
      <c r="F3134" s="33" t="s">
        <v>111</v>
      </c>
      <c r="G3134" s="33" t="s">
        <v>17</v>
      </c>
      <c r="H3134" s="35">
        <v>0.55000000000000004</v>
      </c>
      <c r="I3134" s="36">
        <v>5500</v>
      </c>
      <c r="J3134" s="37">
        <f t="shared" si="24"/>
        <v>3025.0000000000005</v>
      </c>
      <c r="K3134" s="37">
        <f t="shared" si="25"/>
        <v>1210.0000000000002</v>
      </c>
      <c r="L3134" s="38">
        <v>0.4</v>
      </c>
      <c r="N3134" s="44"/>
      <c r="O3134" s="42"/>
      <c r="P3134" s="39"/>
      <c r="Q3134" s="41"/>
    </row>
    <row r="3135" spans="1:17" ht="15.75" customHeight="1">
      <c r="A3135" s="33" t="s">
        <v>14</v>
      </c>
      <c r="B3135" s="33">
        <v>1185732</v>
      </c>
      <c r="C3135" s="34">
        <v>44386</v>
      </c>
      <c r="D3135" s="33" t="s">
        <v>33</v>
      </c>
      <c r="E3135" s="33" t="s">
        <v>110</v>
      </c>
      <c r="F3135" s="33" t="s">
        <v>111</v>
      </c>
      <c r="G3135" s="33" t="s">
        <v>18</v>
      </c>
      <c r="H3135" s="35">
        <v>0.50000000000000011</v>
      </c>
      <c r="I3135" s="36">
        <v>3000</v>
      </c>
      <c r="J3135" s="37">
        <f t="shared" si="24"/>
        <v>1500.0000000000002</v>
      </c>
      <c r="K3135" s="37">
        <f t="shared" si="25"/>
        <v>600.00000000000011</v>
      </c>
      <c r="L3135" s="38">
        <v>0.4</v>
      </c>
      <c r="N3135" s="44"/>
      <c r="O3135" s="42"/>
      <c r="P3135" s="39"/>
      <c r="Q3135" s="41"/>
    </row>
    <row r="3136" spans="1:17" ht="15.75" customHeight="1">
      <c r="A3136" s="33" t="s">
        <v>14</v>
      </c>
      <c r="B3136" s="33">
        <v>1185732</v>
      </c>
      <c r="C3136" s="34">
        <v>44386</v>
      </c>
      <c r="D3136" s="33" t="s">
        <v>33</v>
      </c>
      <c r="E3136" s="33" t="s">
        <v>110</v>
      </c>
      <c r="F3136" s="33" t="s">
        <v>111</v>
      </c>
      <c r="G3136" s="33" t="s">
        <v>19</v>
      </c>
      <c r="H3136" s="35">
        <v>0.45</v>
      </c>
      <c r="I3136" s="36">
        <v>2250</v>
      </c>
      <c r="J3136" s="37">
        <f t="shared" si="24"/>
        <v>1012.5</v>
      </c>
      <c r="K3136" s="37">
        <f t="shared" si="25"/>
        <v>354.375</v>
      </c>
      <c r="L3136" s="38">
        <v>0.35</v>
      </c>
      <c r="N3136" s="44"/>
      <c r="O3136" s="42"/>
      <c r="P3136" s="39"/>
      <c r="Q3136" s="41"/>
    </row>
    <row r="3137" spans="1:17" ht="15.75" customHeight="1">
      <c r="A3137" s="33" t="s">
        <v>14</v>
      </c>
      <c r="B3137" s="33">
        <v>1185732</v>
      </c>
      <c r="C3137" s="34">
        <v>44386</v>
      </c>
      <c r="D3137" s="33" t="s">
        <v>33</v>
      </c>
      <c r="E3137" s="33" t="s">
        <v>110</v>
      </c>
      <c r="F3137" s="33" t="s">
        <v>111</v>
      </c>
      <c r="G3137" s="33" t="s">
        <v>20</v>
      </c>
      <c r="H3137" s="35">
        <v>0.45</v>
      </c>
      <c r="I3137" s="36">
        <v>1750</v>
      </c>
      <c r="J3137" s="37">
        <f t="shared" si="24"/>
        <v>787.5</v>
      </c>
      <c r="K3137" s="37">
        <f t="shared" si="25"/>
        <v>275.625</v>
      </c>
      <c r="L3137" s="38">
        <v>0.35</v>
      </c>
      <c r="N3137" s="44"/>
      <c r="O3137" s="42"/>
      <c r="P3137" s="39"/>
      <c r="Q3137" s="41"/>
    </row>
    <row r="3138" spans="1:17" ht="15.75" customHeight="1">
      <c r="A3138" s="33" t="s">
        <v>14</v>
      </c>
      <c r="B3138" s="33">
        <v>1185732</v>
      </c>
      <c r="C3138" s="34">
        <v>44386</v>
      </c>
      <c r="D3138" s="33" t="s">
        <v>33</v>
      </c>
      <c r="E3138" s="33" t="s">
        <v>110</v>
      </c>
      <c r="F3138" s="33" t="s">
        <v>111</v>
      </c>
      <c r="G3138" s="33" t="s">
        <v>21</v>
      </c>
      <c r="H3138" s="35">
        <v>0.55000000000000004</v>
      </c>
      <c r="I3138" s="36">
        <v>2000</v>
      </c>
      <c r="J3138" s="37">
        <f t="shared" si="24"/>
        <v>1100</v>
      </c>
      <c r="K3138" s="37">
        <f t="shared" si="25"/>
        <v>330</v>
      </c>
      <c r="L3138" s="38">
        <v>0.3</v>
      </c>
      <c r="N3138" s="44"/>
      <c r="O3138" s="42"/>
      <c r="P3138" s="39"/>
      <c r="Q3138" s="41"/>
    </row>
    <row r="3139" spans="1:17" ht="15.75" customHeight="1">
      <c r="A3139" s="33" t="s">
        <v>14</v>
      </c>
      <c r="B3139" s="33">
        <v>1185732</v>
      </c>
      <c r="C3139" s="34">
        <v>44386</v>
      </c>
      <c r="D3139" s="33" t="s">
        <v>33</v>
      </c>
      <c r="E3139" s="33" t="s">
        <v>110</v>
      </c>
      <c r="F3139" s="33" t="s">
        <v>111</v>
      </c>
      <c r="G3139" s="33" t="s">
        <v>22</v>
      </c>
      <c r="H3139" s="35">
        <v>0.60000000000000009</v>
      </c>
      <c r="I3139" s="36">
        <v>3750</v>
      </c>
      <c r="J3139" s="37">
        <f t="shared" si="24"/>
        <v>2250.0000000000005</v>
      </c>
      <c r="K3139" s="37">
        <f t="shared" si="25"/>
        <v>900.00000000000023</v>
      </c>
      <c r="L3139" s="38">
        <v>0.4</v>
      </c>
      <c r="N3139" s="44"/>
      <c r="O3139" s="42"/>
      <c r="P3139" s="39"/>
      <c r="Q3139" s="41"/>
    </row>
    <row r="3140" spans="1:17" ht="15.75" customHeight="1">
      <c r="A3140" s="33" t="s">
        <v>14</v>
      </c>
      <c r="B3140" s="33">
        <v>1185732</v>
      </c>
      <c r="C3140" s="34">
        <v>44418</v>
      </c>
      <c r="D3140" s="33" t="s">
        <v>33</v>
      </c>
      <c r="E3140" s="33" t="s">
        <v>110</v>
      </c>
      <c r="F3140" s="33" t="s">
        <v>111</v>
      </c>
      <c r="G3140" s="33" t="s">
        <v>17</v>
      </c>
      <c r="H3140" s="35">
        <v>0.5</v>
      </c>
      <c r="I3140" s="36">
        <v>5250</v>
      </c>
      <c r="J3140" s="37">
        <f t="shared" si="24"/>
        <v>2625</v>
      </c>
      <c r="K3140" s="37">
        <f t="shared" si="25"/>
        <v>1050</v>
      </c>
      <c r="L3140" s="38">
        <v>0.4</v>
      </c>
      <c r="N3140" s="44"/>
      <c r="O3140" s="42"/>
      <c r="P3140" s="39"/>
      <c r="Q3140" s="41"/>
    </row>
    <row r="3141" spans="1:17" ht="15.75" customHeight="1">
      <c r="A3141" s="33" t="s">
        <v>14</v>
      </c>
      <c r="B3141" s="33">
        <v>1185732</v>
      </c>
      <c r="C3141" s="34">
        <v>44418</v>
      </c>
      <c r="D3141" s="33" t="s">
        <v>33</v>
      </c>
      <c r="E3141" s="33" t="s">
        <v>110</v>
      </c>
      <c r="F3141" s="33" t="s">
        <v>111</v>
      </c>
      <c r="G3141" s="33" t="s">
        <v>18</v>
      </c>
      <c r="H3141" s="35">
        <v>0.45000000000000007</v>
      </c>
      <c r="I3141" s="36">
        <v>3000</v>
      </c>
      <c r="J3141" s="37">
        <f t="shared" si="24"/>
        <v>1350.0000000000002</v>
      </c>
      <c r="K3141" s="37">
        <f t="shared" si="25"/>
        <v>540.00000000000011</v>
      </c>
      <c r="L3141" s="38">
        <v>0.4</v>
      </c>
      <c r="N3141" s="44"/>
      <c r="O3141" s="42"/>
      <c r="P3141" s="39"/>
      <c r="Q3141" s="41"/>
    </row>
    <row r="3142" spans="1:17" ht="15.75" customHeight="1">
      <c r="A3142" s="33" t="s">
        <v>14</v>
      </c>
      <c r="B3142" s="33">
        <v>1185732</v>
      </c>
      <c r="C3142" s="34">
        <v>44418</v>
      </c>
      <c r="D3142" s="33" t="s">
        <v>33</v>
      </c>
      <c r="E3142" s="33" t="s">
        <v>110</v>
      </c>
      <c r="F3142" s="33" t="s">
        <v>111</v>
      </c>
      <c r="G3142" s="33" t="s">
        <v>19</v>
      </c>
      <c r="H3142" s="35">
        <v>0.4</v>
      </c>
      <c r="I3142" s="36">
        <v>2250</v>
      </c>
      <c r="J3142" s="37">
        <f t="shared" si="24"/>
        <v>900</v>
      </c>
      <c r="K3142" s="37">
        <f t="shared" si="25"/>
        <v>315</v>
      </c>
      <c r="L3142" s="38">
        <v>0.35</v>
      </c>
      <c r="N3142" s="44"/>
      <c r="O3142" s="42"/>
      <c r="P3142" s="39"/>
      <c r="Q3142" s="41"/>
    </row>
    <row r="3143" spans="1:17" ht="15.75" customHeight="1">
      <c r="A3143" s="33" t="s">
        <v>14</v>
      </c>
      <c r="B3143" s="33">
        <v>1185732</v>
      </c>
      <c r="C3143" s="34">
        <v>44418</v>
      </c>
      <c r="D3143" s="33" t="s">
        <v>33</v>
      </c>
      <c r="E3143" s="33" t="s">
        <v>110</v>
      </c>
      <c r="F3143" s="33" t="s">
        <v>111</v>
      </c>
      <c r="G3143" s="33" t="s">
        <v>20</v>
      </c>
      <c r="H3143" s="35">
        <v>0.4</v>
      </c>
      <c r="I3143" s="36">
        <v>2000</v>
      </c>
      <c r="J3143" s="37">
        <f t="shared" si="24"/>
        <v>800</v>
      </c>
      <c r="K3143" s="37">
        <f t="shared" si="25"/>
        <v>280</v>
      </c>
      <c r="L3143" s="38">
        <v>0.35</v>
      </c>
      <c r="N3143" s="44"/>
      <c r="O3143" s="42"/>
      <c r="P3143" s="39"/>
      <c r="Q3143" s="41"/>
    </row>
    <row r="3144" spans="1:17" ht="15.75" customHeight="1">
      <c r="A3144" s="33" t="s">
        <v>14</v>
      </c>
      <c r="B3144" s="33">
        <v>1185732</v>
      </c>
      <c r="C3144" s="34">
        <v>44418</v>
      </c>
      <c r="D3144" s="33" t="s">
        <v>33</v>
      </c>
      <c r="E3144" s="33" t="s">
        <v>110</v>
      </c>
      <c r="F3144" s="33" t="s">
        <v>111</v>
      </c>
      <c r="G3144" s="33" t="s">
        <v>21</v>
      </c>
      <c r="H3144" s="35">
        <v>0.5</v>
      </c>
      <c r="I3144" s="36">
        <v>1750</v>
      </c>
      <c r="J3144" s="37">
        <f t="shared" si="24"/>
        <v>875</v>
      </c>
      <c r="K3144" s="37">
        <f t="shared" si="25"/>
        <v>262.5</v>
      </c>
      <c r="L3144" s="38">
        <v>0.3</v>
      </c>
      <c r="N3144" s="44"/>
      <c r="O3144" s="42"/>
      <c r="P3144" s="39"/>
      <c r="Q3144" s="41"/>
    </row>
    <row r="3145" spans="1:17" ht="15.75" customHeight="1">
      <c r="A3145" s="33" t="s">
        <v>14</v>
      </c>
      <c r="B3145" s="33">
        <v>1185732</v>
      </c>
      <c r="C3145" s="34">
        <v>44418</v>
      </c>
      <c r="D3145" s="33" t="s">
        <v>33</v>
      </c>
      <c r="E3145" s="33" t="s">
        <v>110</v>
      </c>
      <c r="F3145" s="33" t="s">
        <v>111</v>
      </c>
      <c r="G3145" s="33" t="s">
        <v>22</v>
      </c>
      <c r="H3145" s="35">
        <v>0.55000000000000004</v>
      </c>
      <c r="I3145" s="36">
        <v>3500</v>
      </c>
      <c r="J3145" s="37">
        <f t="shared" si="24"/>
        <v>1925.0000000000002</v>
      </c>
      <c r="K3145" s="37">
        <f t="shared" si="25"/>
        <v>770.00000000000011</v>
      </c>
      <c r="L3145" s="38">
        <v>0.4</v>
      </c>
      <c r="N3145" s="44"/>
      <c r="O3145" s="42"/>
      <c r="P3145" s="39"/>
      <c r="Q3145" s="41"/>
    </row>
    <row r="3146" spans="1:17" ht="15.75" customHeight="1">
      <c r="A3146" s="33" t="s">
        <v>14</v>
      </c>
      <c r="B3146" s="33">
        <v>1185732</v>
      </c>
      <c r="C3146" s="34">
        <v>44450</v>
      </c>
      <c r="D3146" s="33" t="s">
        <v>33</v>
      </c>
      <c r="E3146" s="33" t="s">
        <v>110</v>
      </c>
      <c r="F3146" s="33" t="s">
        <v>111</v>
      </c>
      <c r="G3146" s="33" t="s">
        <v>17</v>
      </c>
      <c r="H3146" s="35">
        <v>0.35000000000000003</v>
      </c>
      <c r="I3146" s="36">
        <v>4750</v>
      </c>
      <c r="J3146" s="37">
        <f t="shared" si="24"/>
        <v>1662.5000000000002</v>
      </c>
      <c r="K3146" s="37">
        <f t="shared" si="25"/>
        <v>665.00000000000011</v>
      </c>
      <c r="L3146" s="38">
        <v>0.4</v>
      </c>
      <c r="N3146" s="44"/>
      <c r="O3146" s="42"/>
      <c r="P3146" s="39"/>
      <c r="Q3146" s="41"/>
    </row>
    <row r="3147" spans="1:17" ht="15.75" customHeight="1">
      <c r="A3147" s="33" t="s">
        <v>14</v>
      </c>
      <c r="B3147" s="33">
        <v>1185732</v>
      </c>
      <c r="C3147" s="34">
        <v>44450</v>
      </c>
      <c r="D3147" s="33" t="s">
        <v>33</v>
      </c>
      <c r="E3147" s="33" t="s">
        <v>110</v>
      </c>
      <c r="F3147" s="33" t="s">
        <v>111</v>
      </c>
      <c r="G3147" s="33" t="s">
        <v>18</v>
      </c>
      <c r="H3147" s="35">
        <v>0.3000000000000001</v>
      </c>
      <c r="I3147" s="36">
        <v>2750</v>
      </c>
      <c r="J3147" s="37">
        <f t="shared" si="24"/>
        <v>825.00000000000023</v>
      </c>
      <c r="K3147" s="37">
        <f t="shared" si="25"/>
        <v>330.00000000000011</v>
      </c>
      <c r="L3147" s="38">
        <v>0.4</v>
      </c>
      <c r="N3147" s="44"/>
      <c r="O3147" s="42"/>
      <c r="P3147" s="39"/>
      <c r="Q3147" s="41"/>
    </row>
    <row r="3148" spans="1:17" ht="15.75" customHeight="1">
      <c r="A3148" s="33" t="s">
        <v>14</v>
      </c>
      <c r="B3148" s="33">
        <v>1185732</v>
      </c>
      <c r="C3148" s="34">
        <v>44450</v>
      </c>
      <c r="D3148" s="33" t="s">
        <v>33</v>
      </c>
      <c r="E3148" s="33" t="s">
        <v>110</v>
      </c>
      <c r="F3148" s="33" t="s">
        <v>111</v>
      </c>
      <c r="G3148" s="33" t="s">
        <v>19</v>
      </c>
      <c r="H3148" s="35">
        <v>0.25000000000000006</v>
      </c>
      <c r="I3148" s="36">
        <v>1750</v>
      </c>
      <c r="J3148" s="37">
        <f t="shared" si="24"/>
        <v>437.50000000000011</v>
      </c>
      <c r="K3148" s="37">
        <f t="shared" si="25"/>
        <v>153.12500000000003</v>
      </c>
      <c r="L3148" s="38">
        <v>0.35</v>
      </c>
      <c r="N3148" s="44"/>
      <c r="O3148" s="42"/>
      <c r="P3148" s="39"/>
      <c r="Q3148" s="41"/>
    </row>
    <row r="3149" spans="1:17" ht="15.75" customHeight="1">
      <c r="A3149" s="33" t="s">
        <v>14</v>
      </c>
      <c r="B3149" s="33">
        <v>1185732</v>
      </c>
      <c r="C3149" s="34">
        <v>44450</v>
      </c>
      <c r="D3149" s="33" t="s">
        <v>33</v>
      </c>
      <c r="E3149" s="33" t="s">
        <v>110</v>
      </c>
      <c r="F3149" s="33" t="s">
        <v>111</v>
      </c>
      <c r="G3149" s="33" t="s">
        <v>20</v>
      </c>
      <c r="H3149" s="35">
        <v>0.25000000000000006</v>
      </c>
      <c r="I3149" s="36">
        <v>1500</v>
      </c>
      <c r="J3149" s="37">
        <f t="shared" si="24"/>
        <v>375.00000000000006</v>
      </c>
      <c r="K3149" s="37">
        <f t="shared" si="25"/>
        <v>131.25</v>
      </c>
      <c r="L3149" s="38">
        <v>0.35</v>
      </c>
      <c r="N3149" s="44"/>
      <c r="O3149" s="42"/>
      <c r="P3149" s="39"/>
      <c r="Q3149" s="41"/>
    </row>
    <row r="3150" spans="1:17" ht="15.75" customHeight="1">
      <c r="A3150" s="33" t="s">
        <v>14</v>
      </c>
      <c r="B3150" s="33">
        <v>1185732</v>
      </c>
      <c r="C3150" s="34">
        <v>44450</v>
      </c>
      <c r="D3150" s="33" t="s">
        <v>33</v>
      </c>
      <c r="E3150" s="33" t="s">
        <v>110</v>
      </c>
      <c r="F3150" s="33" t="s">
        <v>111</v>
      </c>
      <c r="G3150" s="33" t="s">
        <v>21</v>
      </c>
      <c r="H3150" s="35">
        <v>0.35000000000000003</v>
      </c>
      <c r="I3150" s="36">
        <v>1500</v>
      </c>
      <c r="J3150" s="37">
        <f t="shared" si="24"/>
        <v>525</v>
      </c>
      <c r="K3150" s="37">
        <f t="shared" si="25"/>
        <v>157.5</v>
      </c>
      <c r="L3150" s="38">
        <v>0.3</v>
      </c>
      <c r="N3150" s="44"/>
      <c r="O3150" s="42"/>
      <c r="P3150" s="39"/>
      <c r="Q3150" s="41"/>
    </row>
    <row r="3151" spans="1:17" ht="15.75" customHeight="1">
      <c r="A3151" s="33" t="s">
        <v>14</v>
      </c>
      <c r="B3151" s="33">
        <v>1185732</v>
      </c>
      <c r="C3151" s="34">
        <v>44450</v>
      </c>
      <c r="D3151" s="33" t="s">
        <v>33</v>
      </c>
      <c r="E3151" s="33" t="s">
        <v>110</v>
      </c>
      <c r="F3151" s="33" t="s">
        <v>111</v>
      </c>
      <c r="G3151" s="33" t="s">
        <v>22</v>
      </c>
      <c r="H3151" s="35">
        <v>0.4</v>
      </c>
      <c r="I3151" s="36">
        <v>2250</v>
      </c>
      <c r="J3151" s="37">
        <f t="shared" si="24"/>
        <v>900</v>
      </c>
      <c r="K3151" s="37">
        <f t="shared" si="25"/>
        <v>360</v>
      </c>
      <c r="L3151" s="38">
        <v>0.4</v>
      </c>
      <c r="N3151" s="44"/>
      <c r="O3151" s="42"/>
      <c r="P3151" s="39"/>
      <c r="Q3151" s="41"/>
    </row>
    <row r="3152" spans="1:17" ht="15.75" customHeight="1">
      <c r="A3152" s="33" t="s">
        <v>14</v>
      </c>
      <c r="B3152" s="33">
        <v>1185732</v>
      </c>
      <c r="C3152" s="34">
        <v>44479</v>
      </c>
      <c r="D3152" s="33" t="s">
        <v>33</v>
      </c>
      <c r="E3152" s="33" t="s">
        <v>110</v>
      </c>
      <c r="F3152" s="33" t="s">
        <v>111</v>
      </c>
      <c r="G3152" s="33" t="s">
        <v>17</v>
      </c>
      <c r="H3152" s="35">
        <v>0.44999999999999996</v>
      </c>
      <c r="I3152" s="36">
        <v>4000</v>
      </c>
      <c r="J3152" s="37">
        <f t="shared" si="24"/>
        <v>1799.9999999999998</v>
      </c>
      <c r="K3152" s="37">
        <f t="shared" si="25"/>
        <v>720</v>
      </c>
      <c r="L3152" s="38">
        <v>0.4</v>
      </c>
      <c r="N3152" s="44"/>
      <c r="O3152" s="42"/>
      <c r="P3152" s="39"/>
      <c r="Q3152" s="41"/>
    </row>
    <row r="3153" spans="1:17" ht="15.75" customHeight="1">
      <c r="A3153" s="33" t="s">
        <v>14</v>
      </c>
      <c r="B3153" s="33">
        <v>1185732</v>
      </c>
      <c r="C3153" s="34">
        <v>44479</v>
      </c>
      <c r="D3153" s="33" t="s">
        <v>33</v>
      </c>
      <c r="E3153" s="33" t="s">
        <v>110</v>
      </c>
      <c r="F3153" s="33" t="s">
        <v>111</v>
      </c>
      <c r="G3153" s="33" t="s">
        <v>18</v>
      </c>
      <c r="H3153" s="35">
        <v>0.35000000000000003</v>
      </c>
      <c r="I3153" s="36">
        <v>2500</v>
      </c>
      <c r="J3153" s="37">
        <f t="shared" si="24"/>
        <v>875.00000000000011</v>
      </c>
      <c r="K3153" s="37">
        <f t="shared" si="25"/>
        <v>350.00000000000006</v>
      </c>
      <c r="L3153" s="38">
        <v>0.4</v>
      </c>
      <c r="N3153" s="44"/>
      <c r="O3153" s="42"/>
      <c r="P3153" s="39"/>
      <c r="Q3153" s="41"/>
    </row>
    <row r="3154" spans="1:17" ht="15.75" customHeight="1">
      <c r="A3154" s="33" t="s">
        <v>14</v>
      </c>
      <c r="B3154" s="33">
        <v>1185732</v>
      </c>
      <c r="C3154" s="34">
        <v>44479</v>
      </c>
      <c r="D3154" s="33" t="s">
        <v>33</v>
      </c>
      <c r="E3154" s="33" t="s">
        <v>110</v>
      </c>
      <c r="F3154" s="33" t="s">
        <v>111</v>
      </c>
      <c r="G3154" s="33" t="s">
        <v>19</v>
      </c>
      <c r="H3154" s="35">
        <v>0.35000000000000003</v>
      </c>
      <c r="I3154" s="36">
        <v>1500</v>
      </c>
      <c r="J3154" s="37">
        <f t="shared" si="24"/>
        <v>525</v>
      </c>
      <c r="K3154" s="37">
        <f t="shared" si="25"/>
        <v>183.75</v>
      </c>
      <c r="L3154" s="38">
        <v>0.35</v>
      </c>
      <c r="N3154" s="44"/>
      <c r="O3154" s="42"/>
      <c r="P3154" s="39"/>
      <c r="Q3154" s="41"/>
    </row>
    <row r="3155" spans="1:17" ht="15.75" customHeight="1">
      <c r="A3155" s="33" t="s">
        <v>14</v>
      </c>
      <c r="B3155" s="33">
        <v>1185732</v>
      </c>
      <c r="C3155" s="34">
        <v>44479</v>
      </c>
      <c r="D3155" s="33" t="s">
        <v>33</v>
      </c>
      <c r="E3155" s="33" t="s">
        <v>110</v>
      </c>
      <c r="F3155" s="33" t="s">
        <v>111</v>
      </c>
      <c r="G3155" s="33" t="s">
        <v>20</v>
      </c>
      <c r="H3155" s="35">
        <v>0.35000000000000003</v>
      </c>
      <c r="I3155" s="36">
        <v>1500</v>
      </c>
      <c r="J3155" s="37">
        <f t="shared" si="24"/>
        <v>525</v>
      </c>
      <c r="K3155" s="37">
        <f t="shared" si="25"/>
        <v>183.75</v>
      </c>
      <c r="L3155" s="38">
        <v>0.35</v>
      </c>
      <c r="N3155" s="44"/>
      <c r="O3155" s="42"/>
      <c r="P3155" s="39"/>
      <c r="Q3155" s="41"/>
    </row>
    <row r="3156" spans="1:17" ht="15.75" customHeight="1">
      <c r="A3156" s="33" t="s">
        <v>14</v>
      </c>
      <c r="B3156" s="33">
        <v>1185732</v>
      </c>
      <c r="C3156" s="34">
        <v>44479</v>
      </c>
      <c r="D3156" s="33" t="s">
        <v>33</v>
      </c>
      <c r="E3156" s="33" t="s">
        <v>110</v>
      </c>
      <c r="F3156" s="33" t="s">
        <v>111</v>
      </c>
      <c r="G3156" s="33" t="s">
        <v>21</v>
      </c>
      <c r="H3156" s="35">
        <v>0.44999999999999996</v>
      </c>
      <c r="I3156" s="36">
        <v>1500</v>
      </c>
      <c r="J3156" s="37">
        <f t="shared" si="24"/>
        <v>674.99999999999989</v>
      </c>
      <c r="K3156" s="37">
        <f t="shared" si="25"/>
        <v>202.49999999999997</v>
      </c>
      <c r="L3156" s="38">
        <v>0.3</v>
      </c>
      <c r="N3156" s="44"/>
      <c r="O3156" s="42"/>
      <c r="P3156" s="39"/>
      <c r="Q3156" s="41"/>
    </row>
    <row r="3157" spans="1:17" ht="15.75" customHeight="1">
      <c r="A3157" s="33" t="s">
        <v>14</v>
      </c>
      <c r="B3157" s="33">
        <v>1185732</v>
      </c>
      <c r="C3157" s="34">
        <v>44479</v>
      </c>
      <c r="D3157" s="33" t="s">
        <v>33</v>
      </c>
      <c r="E3157" s="33" t="s">
        <v>110</v>
      </c>
      <c r="F3157" s="33" t="s">
        <v>111</v>
      </c>
      <c r="G3157" s="33" t="s">
        <v>22</v>
      </c>
      <c r="H3157" s="35">
        <v>0.49999999999999983</v>
      </c>
      <c r="I3157" s="36">
        <v>2750</v>
      </c>
      <c r="J3157" s="37">
        <f t="shared" si="24"/>
        <v>1374.9999999999995</v>
      </c>
      <c r="K3157" s="37">
        <f t="shared" si="25"/>
        <v>549.99999999999989</v>
      </c>
      <c r="L3157" s="38">
        <v>0.4</v>
      </c>
      <c r="N3157" s="44"/>
      <c r="O3157" s="42"/>
      <c r="P3157" s="39"/>
      <c r="Q3157" s="41"/>
    </row>
    <row r="3158" spans="1:17" ht="15.75" customHeight="1">
      <c r="A3158" s="33" t="s">
        <v>14</v>
      </c>
      <c r="B3158" s="33">
        <v>1185732</v>
      </c>
      <c r="C3158" s="34">
        <v>44510</v>
      </c>
      <c r="D3158" s="33" t="s">
        <v>33</v>
      </c>
      <c r="E3158" s="33" t="s">
        <v>110</v>
      </c>
      <c r="F3158" s="33" t="s">
        <v>111</v>
      </c>
      <c r="G3158" s="33" t="s">
        <v>17</v>
      </c>
      <c r="H3158" s="35">
        <v>0.44999999999999996</v>
      </c>
      <c r="I3158" s="36">
        <v>4250</v>
      </c>
      <c r="J3158" s="37">
        <f t="shared" si="24"/>
        <v>1912.4999999999998</v>
      </c>
      <c r="K3158" s="37">
        <f t="shared" si="25"/>
        <v>765</v>
      </c>
      <c r="L3158" s="38">
        <v>0.4</v>
      </c>
      <c r="N3158" s="44"/>
      <c r="O3158" s="42"/>
      <c r="P3158" s="39"/>
      <c r="Q3158" s="41"/>
    </row>
    <row r="3159" spans="1:17" ht="15.75" customHeight="1">
      <c r="A3159" s="33" t="s">
        <v>14</v>
      </c>
      <c r="B3159" s="33">
        <v>1185732</v>
      </c>
      <c r="C3159" s="34">
        <v>44510</v>
      </c>
      <c r="D3159" s="33" t="s">
        <v>33</v>
      </c>
      <c r="E3159" s="33" t="s">
        <v>110</v>
      </c>
      <c r="F3159" s="33" t="s">
        <v>111</v>
      </c>
      <c r="G3159" s="33" t="s">
        <v>18</v>
      </c>
      <c r="H3159" s="35">
        <v>0.35000000000000003</v>
      </c>
      <c r="I3159" s="36">
        <v>3250</v>
      </c>
      <c r="J3159" s="37">
        <f t="shared" si="24"/>
        <v>1137.5</v>
      </c>
      <c r="K3159" s="37">
        <f t="shared" si="25"/>
        <v>455</v>
      </c>
      <c r="L3159" s="38">
        <v>0.4</v>
      </c>
      <c r="N3159" s="44"/>
      <c r="O3159" s="42"/>
      <c r="P3159" s="39"/>
      <c r="Q3159" s="41"/>
    </row>
    <row r="3160" spans="1:17" ht="15.75" customHeight="1">
      <c r="A3160" s="33" t="s">
        <v>14</v>
      </c>
      <c r="B3160" s="33">
        <v>1185732</v>
      </c>
      <c r="C3160" s="34">
        <v>44510</v>
      </c>
      <c r="D3160" s="33" t="s">
        <v>33</v>
      </c>
      <c r="E3160" s="33" t="s">
        <v>110</v>
      </c>
      <c r="F3160" s="33" t="s">
        <v>111</v>
      </c>
      <c r="G3160" s="33" t="s">
        <v>19</v>
      </c>
      <c r="H3160" s="35">
        <v>0.35000000000000003</v>
      </c>
      <c r="I3160" s="36">
        <v>2700</v>
      </c>
      <c r="J3160" s="37">
        <f t="shared" si="24"/>
        <v>945.00000000000011</v>
      </c>
      <c r="K3160" s="37">
        <f t="shared" si="25"/>
        <v>330.75</v>
      </c>
      <c r="L3160" s="38">
        <v>0.35</v>
      </c>
      <c r="N3160" s="44"/>
      <c r="O3160" s="42"/>
      <c r="P3160" s="39"/>
      <c r="Q3160" s="41"/>
    </row>
    <row r="3161" spans="1:17" ht="15.75" customHeight="1">
      <c r="A3161" s="33" t="s">
        <v>14</v>
      </c>
      <c r="B3161" s="33">
        <v>1185732</v>
      </c>
      <c r="C3161" s="34">
        <v>44510</v>
      </c>
      <c r="D3161" s="33" t="s">
        <v>33</v>
      </c>
      <c r="E3161" s="33" t="s">
        <v>110</v>
      </c>
      <c r="F3161" s="33" t="s">
        <v>111</v>
      </c>
      <c r="G3161" s="33" t="s">
        <v>20</v>
      </c>
      <c r="H3161" s="35">
        <v>0.35000000000000003</v>
      </c>
      <c r="I3161" s="36">
        <v>2750</v>
      </c>
      <c r="J3161" s="37">
        <f t="shared" si="24"/>
        <v>962.50000000000011</v>
      </c>
      <c r="K3161" s="37">
        <f t="shared" si="25"/>
        <v>336.875</v>
      </c>
      <c r="L3161" s="38">
        <v>0.35</v>
      </c>
      <c r="N3161" s="44"/>
      <c r="O3161" s="42"/>
      <c r="P3161" s="39"/>
      <c r="Q3161" s="41"/>
    </row>
    <row r="3162" spans="1:17" ht="15.75" customHeight="1">
      <c r="A3162" s="33" t="s">
        <v>14</v>
      </c>
      <c r="B3162" s="33">
        <v>1185732</v>
      </c>
      <c r="C3162" s="34">
        <v>44510</v>
      </c>
      <c r="D3162" s="33" t="s">
        <v>33</v>
      </c>
      <c r="E3162" s="33" t="s">
        <v>110</v>
      </c>
      <c r="F3162" s="33" t="s">
        <v>111</v>
      </c>
      <c r="G3162" s="33" t="s">
        <v>21</v>
      </c>
      <c r="H3162" s="35">
        <v>0.6</v>
      </c>
      <c r="I3162" s="36">
        <v>2500</v>
      </c>
      <c r="J3162" s="37">
        <f t="shared" si="24"/>
        <v>1500</v>
      </c>
      <c r="K3162" s="37">
        <f t="shared" si="25"/>
        <v>450</v>
      </c>
      <c r="L3162" s="38">
        <v>0.3</v>
      </c>
      <c r="N3162" s="44"/>
      <c r="O3162" s="42"/>
      <c r="P3162" s="39"/>
      <c r="Q3162" s="41"/>
    </row>
    <row r="3163" spans="1:17" ht="15.75" customHeight="1">
      <c r="A3163" s="33" t="s">
        <v>14</v>
      </c>
      <c r="B3163" s="33">
        <v>1185732</v>
      </c>
      <c r="C3163" s="34">
        <v>44510</v>
      </c>
      <c r="D3163" s="33" t="s">
        <v>33</v>
      </c>
      <c r="E3163" s="33" t="s">
        <v>110</v>
      </c>
      <c r="F3163" s="33" t="s">
        <v>111</v>
      </c>
      <c r="G3163" s="33" t="s">
        <v>22</v>
      </c>
      <c r="H3163" s="35">
        <v>0.64999999999999991</v>
      </c>
      <c r="I3163" s="36">
        <v>3500</v>
      </c>
      <c r="J3163" s="37">
        <f t="shared" si="24"/>
        <v>2274.9999999999995</v>
      </c>
      <c r="K3163" s="37">
        <f t="shared" si="25"/>
        <v>909.99999999999989</v>
      </c>
      <c r="L3163" s="38">
        <v>0.4</v>
      </c>
      <c r="N3163" s="44"/>
      <c r="O3163" s="42"/>
      <c r="P3163" s="39"/>
      <c r="Q3163" s="41"/>
    </row>
    <row r="3164" spans="1:17" ht="15.75" customHeight="1">
      <c r="A3164" s="33" t="s">
        <v>14</v>
      </c>
      <c r="B3164" s="33">
        <v>1185732</v>
      </c>
      <c r="C3164" s="34">
        <v>44539</v>
      </c>
      <c r="D3164" s="33" t="s">
        <v>33</v>
      </c>
      <c r="E3164" s="33" t="s">
        <v>110</v>
      </c>
      <c r="F3164" s="33" t="s">
        <v>111</v>
      </c>
      <c r="G3164" s="33" t="s">
        <v>17</v>
      </c>
      <c r="H3164" s="35">
        <v>0.6</v>
      </c>
      <c r="I3164" s="36">
        <v>6000</v>
      </c>
      <c r="J3164" s="37">
        <f t="shared" si="24"/>
        <v>3600</v>
      </c>
      <c r="K3164" s="37">
        <f t="shared" si="25"/>
        <v>1440</v>
      </c>
      <c r="L3164" s="38">
        <v>0.4</v>
      </c>
      <c r="N3164" s="44"/>
      <c r="O3164" s="42"/>
      <c r="P3164" s="39"/>
      <c r="Q3164" s="41"/>
    </row>
    <row r="3165" spans="1:17" ht="15.75" customHeight="1">
      <c r="A3165" s="33" t="s">
        <v>14</v>
      </c>
      <c r="B3165" s="33">
        <v>1185732</v>
      </c>
      <c r="C3165" s="34">
        <v>44539</v>
      </c>
      <c r="D3165" s="33" t="s">
        <v>33</v>
      </c>
      <c r="E3165" s="33" t="s">
        <v>110</v>
      </c>
      <c r="F3165" s="33" t="s">
        <v>111</v>
      </c>
      <c r="G3165" s="33" t="s">
        <v>18</v>
      </c>
      <c r="H3165" s="35">
        <v>0.5</v>
      </c>
      <c r="I3165" s="36">
        <v>4000</v>
      </c>
      <c r="J3165" s="37">
        <f t="shared" si="24"/>
        <v>2000</v>
      </c>
      <c r="K3165" s="37">
        <f t="shared" si="25"/>
        <v>800</v>
      </c>
      <c r="L3165" s="38">
        <v>0.4</v>
      </c>
      <c r="N3165" s="44"/>
      <c r="O3165" s="42"/>
      <c r="P3165" s="39"/>
      <c r="Q3165" s="41"/>
    </row>
    <row r="3166" spans="1:17" ht="15.75" customHeight="1">
      <c r="A3166" s="33" t="s">
        <v>14</v>
      </c>
      <c r="B3166" s="33">
        <v>1185732</v>
      </c>
      <c r="C3166" s="34">
        <v>44539</v>
      </c>
      <c r="D3166" s="33" t="s">
        <v>33</v>
      </c>
      <c r="E3166" s="33" t="s">
        <v>110</v>
      </c>
      <c r="F3166" s="33" t="s">
        <v>111</v>
      </c>
      <c r="G3166" s="33" t="s">
        <v>19</v>
      </c>
      <c r="H3166" s="35">
        <v>0.5</v>
      </c>
      <c r="I3166" s="36">
        <v>3500</v>
      </c>
      <c r="J3166" s="37">
        <f t="shared" si="24"/>
        <v>1750</v>
      </c>
      <c r="K3166" s="37">
        <f t="shared" si="25"/>
        <v>612.5</v>
      </c>
      <c r="L3166" s="38">
        <v>0.35</v>
      </c>
      <c r="N3166" s="44"/>
      <c r="O3166" s="42"/>
      <c r="P3166" s="39"/>
      <c r="Q3166" s="41"/>
    </row>
    <row r="3167" spans="1:17" ht="15.75" customHeight="1">
      <c r="A3167" s="33" t="s">
        <v>14</v>
      </c>
      <c r="B3167" s="33">
        <v>1185732</v>
      </c>
      <c r="C3167" s="34">
        <v>44539</v>
      </c>
      <c r="D3167" s="33" t="s">
        <v>33</v>
      </c>
      <c r="E3167" s="33" t="s">
        <v>110</v>
      </c>
      <c r="F3167" s="33" t="s">
        <v>111</v>
      </c>
      <c r="G3167" s="33" t="s">
        <v>20</v>
      </c>
      <c r="H3167" s="35">
        <v>0.5</v>
      </c>
      <c r="I3167" s="36">
        <v>3000</v>
      </c>
      <c r="J3167" s="37">
        <f t="shared" si="24"/>
        <v>1500</v>
      </c>
      <c r="K3167" s="37">
        <f t="shared" si="25"/>
        <v>525</v>
      </c>
      <c r="L3167" s="38">
        <v>0.35</v>
      </c>
      <c r="N3167" s="44"/>
      <c r="O3167" s="42"/>
      <c r="P3167" s="39"/>
      <c r="Q3167" s="41"/>
    </row>
    <row r="3168" spans="1:17" ht="15.75" customHeight="1">
      <c r="A3168" s="33" t="s">
        <v>14</v>
      </c>
      <c r="B3168" s="33">
        <v>1185732</v>
      </c>
      <c r="C3168" s="34">
        <v>44539</v>
      </c>
      <c r="D3168" s="33" t="s">
        <v>33</v>
      </c>
      <c r="E3168" s="33" t="s">
        <v>110</v>
      </c>
      <c r="F3168" s="33" t="s">
        <v>111</v>
      </c>
      <c r="G3168" s="33" t="s">
        <v>21</v>
      </c>
      <c r="H3168" s="35">
        <v>0.6</v>
      </c>
      <c r="I3168" s="36">
        <v>3000</v>
      </c>
      <c r="J3168" s="37">
        <f t="shared" si="24"/>
        <v>1800</v>
      </c>
      <c r="K3168" s="37">
        <f t="shared" si="25"/>
        <v>540</v>
      </c>
      <c r="L3168" s="38">
        <v>0.3</v>
      </c>
      <c r="N3168" s="44"/>
      <c r="O3168" s="42"/>
      <c r="P3168" s="39"/>
      <c r="Q3168" s="41"/>
    </row>
    <row r="3169" spans="1:17" ht="15.75" customHeight="1">
      <c r="A3169" s="33" t="s">
        <v>14</v>
      </c>
      <c r="B3169" s="33">
        <v>1185732</v>
      </c>
      <c r="C3169" s="34">
        <v>44539</v>
      </c>
      <c r="D3169" s="33" t="s">
        <v>33</v>
      </c>
      <c r="E3169" s="33" t="s">
        <v>110</v>
      </c>
      <c r="F3169" s="33" t="s">
        <v>111</v>
      </c>
      <c r="G3169" s="33" t="s">
        <v>22</v>
      </c>
      <c r="H3169" s="35">
        <v>0.64999999999999991</v>
      </c>
      <c r="I3169" s="36">
        <v>4000</v>
      </c>
      <c r="J3169" s="37">
        <f t="shared" si="24"/>
        <v>2599.9999999999995</v>
      </c>
      <c r="K3169" s="37">
        <f t="shared" si="25"/>
        <v>1039.9999999999998</v>
      </c>
      <c r="L3169" s="38">
        <v>0.4</v>
      </c>
      <c r="N3169" s="44"/>
      <c r="O3169" s="42"/>
      <c r="P3169" s="39"/>
      <c r="Q3169" s="41"/>
    </row>
    <row r="3170" spans="1:17" ht="15.75" customHeight="1">
      <c r="A3170" s="33" t="s">
        <v>14</v>
      </c>
      <c r="B3170" s="33">
        <v>1185732</v>
      </c>
      <c r="C3170" s="34">
        <v>44213</v>
      </c>
      <c r="D3170" s="33" t="s">
        <v>33</v>
      </c>
      <c r="E3170" s="33" t="s">
        <v>112</v>
      </c>
      <c r="F3170" s="33" t="s">
        <v>113</v>
      </c>
      <c r="G3170" s="33" t="s">
        <v>17</v>
      </c>
      <c r="H3170" s="35">
        <v>0.35000000000000003</v>
      </c>
      <c r="I3170" s="36">
        <v>5000</v>
      </c>
      <c r="J3170" s="37">
        <f t="shared" si="24"/>
        <v>1750.0000000000002</v>
      </c>
      <c r="K3170" s="37">
        <f t="shared" si="25"/>
        <v>700.00000000000011</v>
      </c>
      <c r="L3170" s="38">
        <v>0.4</v>
      </c>
      <c r="N3170" s="44"/>
      <c r="O3170" s="42"/>
      <c r="P3170" s="39"/>
      <c r="Q3170" s="41"/>
    </row>
    <row r="3171" spans="1:17" ht="15.75" customHeight="1">
      <c r="A3171" s="33" t="s">
        <v>14</v>
      </c>
      <c r="B3171" s="33">
        <v>1185732</v>
      </c>
      <c r="C3171" s="34">
        <v>44213</v>
      </c>
      <c r="D3171" s="33" t="s">
        <v>33</v>
      </c>
      <c r="E3171" s="33" t="s">
        <v>112</v>
      </c>
      <c r="F3171" s="33" t="s">
        <v>113</v>
      </c>
      <c r="G3171" s="33" t="s">
        <v>18</v>
      </c>
      <c r="H3171" s="35">
        <v>0.35000000000000003</v>
      </c>
      <c r="I3171" s="36">
        <v>3000</v>
      </c>
      <c r="J3171" s="37">
        <f t="shared" si="24"/>
        <v>1050</v>
      </c>
      <c r="K3171" s="37">
        <f t="shared" si="25"/>
        <v>420</v>
      </c>
      <c r="L3171" s="38">
        <v>0.4</v>
      </c>
      <c r="N3171" s="44"/>
      <c r="O3171" s="42"/>
      <c r="P3171" s="39"/>
      <c r="Q3171" s="41"/>
    </row>
    <row r="3172" spans="1:17" ht="15.75" customHeight="1">
      <c r="A3172" s="33" t="s">
        <v>14</v>
      </c>
      <c r="B3172" s="33">
        <v>1185732</v>
      </c>
      <c r="C3172" s="34">
        <v>44213</v>
      </c>
      <c r="D3172" s="33" t="s">
        <v>33</v>
      </c>
      <c r="E3172" s="33" t="s">
        <v>112</v>
      </c>
      <c r="F3172" s="33" t="s">
        <v>113</v>
      </c>
      <c r="G3172" s="33" t="s">
        <v>19</v>
      </c>
      <c r="H3172" s="35">
        <v>0.25000000000000006</v>
      </c>
      <c r="I3172" s="36">
        <v>3000</v>
      </c>
      <c r="J3172" s="37">
        <f t="shared" si="24"/>
        <v>750.00000000000011</v>
      </c>
      <c r="K3172" s="37">
        <f t="shared" si="25"/>
        <v>300.00000000000006</v>
      </c>
      <c r="L3172" s="38">
        <v>0.4</v>
      </c>
      <c r="N3172" s="44"/>
      <c r="O3172" s="42"/>
      <c r="P3172" s="39"/>
      <c r="Q3172" s="41"/>
    </row>
    <row r="3173" spans="1:17" ht="15.75" customHeight="1">
      <c r="A3173" s="33" t="s">
        <v>14</v>
      </c>
      <c r="B3173" s="33">
        <v>1185732</v>
      </c>
      <c r="C3173" s="34">
        <v>44213</v>
      </c>
      <c r="D3173" s="33" t="s">
        <v>33</v>
      </c>
      <c r="E3173" s="33" t="s">
        <v>112</v>
      </c>
      <c r="F3173" s="33" t="s">
        <v>113</v>
      </c>
      <c r="G3173" s="33" t="s">
        <v>20</v>
      </c>
      <c r="H3173" s="35">
        <v>0.30000000000000004</v>
      </c>
      <c r="I3173" s="36">
        <v>1500</v>
      </c>
      <c r="J3173" s="37">
        <f t="shared" si="24"/>
        <v>450.00000000000006</v>
      </c>
      <c r="K3173" s="37">
        <f t="shared" si="25"/>
        <v>180.00000000000003</v>
      </c>
      <c r="L3173" s="38">
        <v>0.4</v>
      </c>
      <c r="N3173" s="44"/>
      <c r="O3173" s="42"/>
      <c r="P3173" s="39"/>
      <c r="Q3173" s="41"/>
    </row>
    <row r="3174" spans="1:17" ht="15.75" customHeight="1">
      <c r="A3174" s="33" t="s">
        <v>14</v>
      </c>
      <c r="B3174" s="33">
        <v>1185732</v>
      </c>
      <c r="C3174" s="34">
        <v>44213</v>
      </c>
      <c r="D3174" s="33" t="s">
        <v>33</v>
      </c>
      <c r="E3174" s="33" t="s">
        <v>112</v>
      </c>
      <c r="F3174" s="33" t="s">
        <v>113</v>
      </c>
      <c r="G3174" s="33" t="s">
        <v>21</v>
      </c>
      <c r="H3174" s="35">
        <v>0.44999999999999996</v>
      </c>
      <c r="I3174" s="36">
        <v>2000</v>
      </c>
      <c r="J3174" s="37">
        <f t="shared" si="24"/>
        <v>899.99999999999989</v>
      </c>
      <c r="K3174" s="37">
        <f t="shared" si="25"/>
        <v>360</v>
      </c>
      <c r="L3174" s="38">
        <v>0.4</v>
      </c>
      <c r="N3174" s="44"/>
      <c r="O3174" s="42"/>
      <c r="P3174" s="39"/>
      <c r="Q3174" s="41"/>
    </row>
    <row r="3175" spans="1:17" ht="15.75" customHeight="1">
      <c r="A3175" s="33" t="s">
        <v>14</v>
      </c>
      <c r="B3175" s="33">
        <v>1185732</v>
      </c>
      <c r="C3175" s="34">
        <v>44213</v>
      </c>
      <c r="D3175" s="33" t="s">
        <v>33</v>
      </c>
      <c r="E3175" s="33" t="s">
        <v>112</v>
      </c>
      <c r="F3175" s="33" t="s">
        <v>113</v>
      </c>
      <c r="G3175" s="33" t="s">
        <v>22</v>
      </c>
      <c r="H3175" s="35">
        <v>0.35000000000000003</v>
      </c>
      <c r="I3175" s="36">
        <v>3000</v>
      </c>
      <c r="J3175" s="37">
        <f t="shared" si="24"/>
        <v>1050</v>
      </c>
      <c r="K3175" s="37">
        <f t="shared" si="25"/>
        <v>420</v>
      </c>
      <c r="L3175" s="38">
        <v>0.4</v>
      </c>
      <c r="N3175" s="44"/>
      <c r="O3175" s="42"/>
      <c r="P3175" s="39"/>
      <c r="Q3175" s="41"/>
    </row>
    <row r="3176" spans="1:17" ht="15.75" customHeight="1">
      <c r="A3176" s="33" t="s">
        <v>14</v>
      </c>
      <c r="B3176" s="33">
        <v>1185732</v>
      </c>
      <c r="C3176" s="34">
        <v>44244</v>
      </c>
      <c r="D3176" s="33" t="s">
        <v>33</v>
      </c>
      <c r="E3176" s="33" t="s">
        <v>112</v>
      </c>
      <c r="F3176" s="33" t="s">
        <v>113</v>
      </c>
      <c r="G3176" s="33" t="s">
        <v>17</v>
      </c>
      <c r="H3176" s="35">
        <v>0.35000000000000003</v>
      </c>
      <c r="I3176" s="36">
        <v>5500</v>
      </c>
      <c r="J3176" s="37">
        <f t="shared" si="24"/>
        <v>1925.0000000000002</v>
      </c>
      <c r="K3176" s="37">
        <f t="shared" si="25"/>
        <v>770.00000000000011</v>
      </c>
      <c r="L3176" s="38">
        <v>0.4</v>
      </c>
      <c r="N3176" s="44"/>
      <c r="O3176" s="42"/>
      <c r="P3176" s="39"/>
      <c r="Q3176" s="41"/>
    </row>
    <row r="3177" spans="1:17" ht="15.75" customHeight="1">
      <c r="A3177" s="33" t="s">
        <v>14</v>
      </c>
      <c r="B3177" s="33">
        <v>1185732</v>
      </c>
      <c r="C3177" s="34">
        <v>44244</v>
      </c>
      <c r="D3177" s="33" t="s">
        <v>33</v>
      </c>
      <c r="E3177" s="33" t="s">
        <v>112</v>
      </c>
      <c r="F3177" s="33" t="s">
        <v>113</v>
      </c>
      <c r="G3177" s="33" t="s">
        <v>18</v>
      </c>
      <c r="H3177" s="35">
        <v>0.4</v>
      </c>
      <c r="I3177" s="36">
        <v>2000</v>
      </c>
      <c r="J3177" s="37">
        <f t="shared" si="24"/>
        <v>800</v>
      </c>
      <c r="K3177" s="37">
        <f t="shared" si="25"/>
        <v>320</v>
      </c>
      <c r="L3177" s="38">
        <v>0.4</v>
      </c>
      <c r="N3177" s="44"/>
      <c r="O3177" s="42"/>
      <c r="P3177" s="39"/>
      <c r="Q3177" s="41"/>
    </row>
    <row r="3178" spans="1:17" ht="15.75" customHeight="1">
      <c r="A3178" s="33" t="s">
        <v>14</v>
      </c>
      <c r="B3178" s="33">
        <v>1185732</v>
      </c>
      <c r="C3178" s="34">
        <v>44244</v>
      </c>
      <c r="D3178" s="33" t="s">
        <v>33</v>
      </c>
      <c r="E3178" s="33" t="s">
        <v>112</v>
      </c>
      <c r="F3178" s="33" t="s">
        <v>113</v>
      </c>
      <c r="G3178" s="33" t="s">
        <v>19</v>
      </c>
      <c r="H3178" s="35">
        <v>0.30000000000000004</v>
      </c>
      <c r="I3178" s="36">
        <v>3000</v>
      </c>
      <c r="J3178" s="37">
        <f t="shared" si="24"/>
        <v>900.00000000000011</v>
      </c>
      <c r="K3178" s="37">
        <f t="shared" si="25"/>
        <v>360.00000000000006</v>
      </c>
      <c r="L3178" s="38">
        <v>0.4</v>
      </c>
      <c r="N3178" s="44"/>
      <c r="O3178" s="42"/>
      <c r="P3178" s="39"/>
      <c r="Q3178" s="41"/>
    </row>
    <row r="3179" spans="1:17" ht="15.75" customHeight="1">
      <c r="A3179" s="33" t="s">
        <v>14</v>
      </c>
      <c r="B3179" s="33">
        <v>1185732</v>
      </c>
      <c r="C3179" s="34">
        <v>44244</v>
      </c>
      <c r="D3179" s="33" t="s">
        <v>33</v>
      </c>
      <c r="E3179" s="33" t="s">
        <v>112</v>
      </c>
      <c r="F3179" s="33" t="s">
        <v>113</v>
      </c>
      <c r="G3179" s="33" t="s">
        <v>20</v>
      </c>
      <c r="H3179" s="35">
        <v>0.35000000000000003</v>
      </c>
      <c r="I3179" s="36">
        <v>1750</v>
      </c>
      <c r="J3179" s="37">
        <f t="shared" si="24"/>
        <v>612.50000000000011</v>
      </c>
      <c r="K3179" s="37">
        <f t="shared" si="25"/>
        <v>245.00000000000006</v>
      </c>
      <c r="L3179" s="38">
        <v>0.4</v>
      </c>
      <c r="N3179" s="44"/>
      <c r="O3179" s="42"/>
      <c r="P3179" s="39"/>
      <c r="Q3179" s="41"/>
    </row>
    <row r="3180" spans="1:17" ht="15.75" customHeight="1">
      <c r="A3180" s="33" t="s">
        <v>14</v>
      </c>
      <c r="B3180" s="33">
        <v>1185732</v>
      </c>
      <c r="C3180" s="34">
        <v>44244</v>
      </c>
      <c r="D3180" s="33" t="s">
        <v>33</v>
      </c>
      <c r="E3180" s="33" t="s">
        <v>112</v>
      </c>
      <c r="F3180" s="33" t="s">
        <v>113</v>
      </c>
      <c r="G3180" s="33" t="s">
        <v>21</v>
      </c>
      <c r="H3180" s="35">
        <v>0.49999999999999994</v>
      </c>
      <c r="I3180" s="36">
        <v>2500</v>
      </c>
      <c r="J3180" s="37">
        <f t="shared" si="24"/>
        <v>1249.9999999999998</v>
      </c>
      <c r="K3180" s="37">
        <f t="shared" si="25"/>
        <v>499.99999999999994</v>
      </c>
      <c r="L3180" s="38">
        <v>0.4</v>
      </c>
      <c r="N3180" s="44"/>
      <c r="O3180" s="42"/>
      <c r="P3180" s="39"/>
      <c r="Q3180" s="41"/>
    </row>
    <row r="3181" spans="1:17" ht="15.75" customHeight="1">
      <c r="A3181" s="33" t="s">
        <v>14</v>
      </c>
      <c r="B3181" s="33">
        <v>1185732</v>
      </c>
      <c r="C3181" s="34">
        <v>44244</v>
      </c>
      <c r="D3181" s="33" t="s">
        <v>33</v>
      </c>
      <c r="E3181" s="33" t="s">
        <v>112</v>
      </c>
      <c r="F3181" s="33" t="s">
        <v>113</v>
      </c>
      <c r="G3181" s="33" t="s">
        <v>22</v>
      </c>
      <c r="H3181" s="35">
        <v>0.24999999999999994</v>
      </c>
      <c r="I3181" s="36">
        <v>3500</v>
      </c>
      <c r="J3181" s="37">
        <f t="shared" si="24"/>
        <v>874.99999999999977</v>
      </c>
      <c r="K3181" s="37">
        <f t="shared" si="25"/>
        <v>349.99999999999994</v>
      </c>
      <c r="L3181" s="38">
        <v>0.4</v>
      </c>
      <c r="N3181" s="44"/>
      <c r="O3181" s="42"/>
      <c r="P3181" s="39"/>
      <c r="Q3181" s="41"/>
    </row>
    <row r="3182" spans="1:17" ht="15.75" customHeight="1">
      <c r="A3182" s="33" t="s">
        <v>14</v>
      </c>
      <c r="B3182" s="33">
        <v>1185732</v>
      </c>
      <c r="C3182" s="34">
        <v>44271</v>
      </c>
      <c r="D3182" s="33" t="s">
        <v>33</v>
      </c>
      <c r="E3182" s="33" t="s">
        <v>112</v>
      </c>
      <c r="F3182" s="33" t="s">
        <v>113</v>
      </c>
      <c r="G3182" s="33" t="s">
        <v>17</v>
      </c>
      <c r="H3182" s="35">
        <v>0.30000000000000004</v>
      </c>
      <c r="I3182" s="36">
        <v>5700</v>
      </c>
      <c r="J3182" s="37">
        <f t="shared" si="24"/>
        <v>1710.0000000000002</v>
      </c>
      <c r="K3182" s="37">
        <f t="shared" si="25"/>
        <v>684.00000000000011</v>
      </c>
      <c r="L3182" s="38">
        <v>0.4</v>
      </c>
      <c r="N3182" s="44"/>
      <c r="O3182" s="42"/>
      <c r="P3182" s="39"/>
      <c r="Q3182" s="41"/>
    </row>
    <row r="3183" spans="1:17" ht="15.75" customHeight="1">
      <c r="A3183" s="33" t="s">
        <v>14</v>
      </c>
      <c r="B3183" s="33">
        <v>1185732</v>
      </c>
      <c r="C3183" s="34">
        <v>44271</v>
      </c>
      <c r="D3183" s="33" t="s">
        <v>33</v>
      </c>
      <c r="E3183" s="33" t="s">
        <v>112</v>
      </c>
      <c r="F3183" s="33" t="s">
        <v>113</v>
      </c>
      <c r="G3183" s="33" t="s">
        <v>18</v>
      </c>
      <c r="H3183" s="35">
        <v>0.30000000000000004</v>
      </c>
      <c r="I3183" s="36">
        <v>2750</v>
      </c>
      <c r="J3183" s="37">
        <f t="shared" si="24"/>
        <v>825.00000000000011</v>
      </c>
      <c r="K3183" s="37">
        <f t="shared" si="25"/>
        <v>330.00000000000006</v>
      </c>
      <c r="L3183" s="38">
        <v>0.4</v>
      </c>
      <c r="N3183" s="44"/>
      <c r="O3183" s="42"/>
      <c r="P3183" s="39"/>
      <c r="Q3183" s="41"/>
    </row>
    <row r="3184" spans="1:17" ht="15.75" customHeight="1">
      <c r="A3184" s="33" t="s">
        <v>14</v>
      </c>
      <c r="B3184" s="33">
        <v>1185732</v>
      </c>
      <c r="C3184" s="34">
        <v>44271</v>
      </c>
      <c r="D3184" s="33" t="s">
        <v>33</v>
      </c>
      <c r="E3184" s="33" t="s">
        <v>112</v>
      </c>
      <c r="F3184" s="33" t="s">
        <v>113</v>
      </c>
      <c r="G3184" s="33" t="s">
        <v>19</v>
      </c>
      <c r="H3184" s="35">
        <v>0.2</v>
      </c>
      <c r="I3184" s="36">
        <v>3250</v>
      </c>
      <c r="J3184" s="37">
        <f t="shared" si="24"/>
        <v>650</v>
      </c>
      <c r="K3184" s="37">
        <f t="shared" si="25"/>
        <v>260</v>
      </c>
      <c r="L3184" s="38">
        <v>0.4</v>
      </c>
      <c r="N3184" s="44"/>
      <c r="O3184" s="42"/>
      <c r="P3184" s="39"/>
      <c r="Q3184" s="41"/>
    </row>
    <row r="3185" spans="1:17" ht="15.75" customHeight="1">
      <c r="A3185" s="33" t="s">
        <v>14</v>
      </c>
      <c r="B3185" s="33">
        <v>1185732</v>
      </c>
      <c r="C3185" s="34">
        <v>44271</v>
      </c>
      <c r="D3185" s="33" t="s">
        <v>33</v>
      </c>
      <c r="E3185" s="33" t="s">
        <v>112</v>
      </c>
      <c r="F3185" s="33" t="s">
        <v>113</v>
      </c>
      <c r="G3185" s="33" t="s">
        <v>20</v>
      </c>
      <c r="H3185" s="35">
        <v>0.24999999999999994</v>
      </c>
      <c r="I3185" s="36">
        <v>1750</v>
      </c>
      <c r="J3185" s="37">
        <f t="shared" si="24"/>
        <v>437.49999999999989</v>
      </c>
      <c r="K3185" s="37">
        <f t="shared" si="25"/>
        <v>174.99999999999997</v>
      </c>
      <c r="L3185" s="38">
        <v>0.4</v>
      </c>
      <c r="N3185" s="44"/>
      <c r="O3185" s="42"/>
      <c r="P3185" s="39"/>
      <c r="Q3185" s="41"/>
    </row>
    <row r="3186" spans="1:17" ht="15.75" customHeight="1">
      <c r="A3186" s="33" t="s">
        <v>14</v>
      </c>
      <c r="B3186" s="33">
        <v>1185732</v>
      </c>
      <c r="C3186" s="34">
        <v>44271</v>
      </c>
      <c r="D3186" s="33" t="s">
        <v>33</v>
      </c>
      <c r="E3186" s="33" t="s">
        <v>112</v>
      </c>
      <c r="F3186" s="33" t="s">
        <v>113</v>
      </c>
      <c r="G3186" s="33" t="s">
        <v>21</v>
      </c>
      <c r="H3186" s="35">
        <v>0.4</v>
      </c>
      <c r="I3186" s="36">
        <v>2250</v>
      </c>
      <c r="J3186" s="37">
        <f t="shared" si="24"/>
        <v>900</v>
      </c>
      <c r="K3186" s="37">
        <f t="shared" si="25"/>
        <v>360</v>
      </c>
      <c r="L3186" s="38">
        <v>0.4</v>
      </c>
      <c r="N3186" s="44"/>
      <c r="O3186" s="42"/>
      <c r="P3186" s="39"/>
      <c r="Q3186" s="41"/>
    </row>
    <row r="3187" spans="1:17" ht="15.75" customHeight="1">
      <c r="A3187" s="33" t="s">
        <v>14</v>
      </c>
      <c r="B3187" s="33">
        <v>1185732</v>
      </c>
      <c r="C3187" s="34">
        <v>44271</v>
      </c>
      <c r="D3187" s="33" t="s">
        <v>33</v>
      </c>
      <c r="E3187" s="33" t="s">
        <v>112</v>
      </c>
      <c r="F3187" s="33" t="s">
        <v>113</v>
      </c>
      <c r="G3187" s="33" t="s">
        <v>22</v>
      </c>
      <c r="H3187" s="35">
        <v>0.30000000000000004</v>
      </c>
      <c r="I3187" s="36">
        <v>3250</v>
      </c>
      <c r="J3187" s="37">
        <f t="shared" si="24"/>
        <v>975.00000000000011</v>
      </c>
      <c r="K3187" s="37">
        <f t="shared" si="25"/>
        <v>390.00000000000006</v>
      </c>
      <c r="L3187" s="38">
        <v>0.4</v>
      </c>
      <c r="N3187" s="44"/>
      <c r="O3187" s="42"/>
      <c r="P3187" s="39"/>
      <c r="Q3187" s="41"/>
    </row>
    <row r="3188" spans="1:17" ht="15.75" customHeight="1">
      <c r="A3188" s="33" t="s">
        <v>14</v>
      </c>
      <c r="B3188" s="33">
        <v>1185732</v>
      </c>
      <c r="C3188" s="34">
        <v>44303</v>
      </c>
      <c r="D3188" s="33" t="s">
        <v>33</v>
      </c>
      <c r="E3188" s="33" t="s">
        <v>112</v>
      </c>
      <c r="F3188" s="33" t="s">
        <v>113</v>
      </c>
      <c r="G3188" s="33" t="s">
        <v>17</v>
      </c>
      <c r="H3188" s="35">
        <v>0.30000000000000004</v>
      </c>
      <c r="I3188" s="36">
        <v>5500</v>
      </c>
      <c r="J3188" s="37">
        <f t="shared" si="24"/>
        <v>1650.0000000000002</v>
      </c>
      <c r="K3188" s="37">
        <f t="shared" si="25"/>
        <v>660.00000000000011</v>
      </c>
      <c r="L3188" s="38">
        <v>0.4</v>
      </c>
      <c r="N3188" s="44"/>
      <c r="O3188" s="42"/>
      <c r="P3188" s="39"/>
      <c r="Q3188" s="41"/>
    </row>
    <row r="3189" spans="1:17" ht="15.75" customHeight="1">
      <c r="A3189" s="33" t="s">
        <v>14</v>
      </c>
      <c r="B3189" s="33">
        <v>1185732</v>
      </c>
      <c r="C3189" s="34">
        <v>44303</v>
      </c>
      <c r="D3189" s="33" t="s">
        <v>33</v>
      </c>
      <c r="E3189" s="33" t="s">
        <v>112</v>
      </c>
      <c r="F3189" s="33" t="s">
        <v>113</v>
      </c>
      <c r="G3189" s="33" t="s">
        <v>18</v>
      </c>
      <c r="H3189" s="35">
        <v>0.30000000000000004</v>
      </c>
      <c r="I3189" s="36">
        <v>2500</v>
      </c>
      <c r="J3189" s="37">
        <f t="shared" si="24"/>
        <v>750.00000000000011</v>
      </c>
      <c r="K3189" s="37">
        <f t="shared" si="25"/>
        <v>300.00000000000006</v>
      </c>
      <c r="L3189" s="38">
        <v>0.4</v>
      </c>
      <c r="N3189" s="44"/>
      <c r="O3189" s="42"/>
      <c r="P3189" s="39"/>
      <c r="Q3189" s="41"/>
    </row>
    <row r="3190" spans="1:17" ht="15.75" customHeight="1">
      <c r="A3190" s="33" t="s">
        <v>14</v>
      </c>
      <c r="B3190" s="33">
        <v>1185732</v>
      </c>
      <c r="C3190" s="34">
        <v>44303</v>
      </c>
      <c r="D3190" s="33" t="s">
        <v>33</v>
      </c>
      <c r="E3190" s="33" t="s">
        <v>112</v>
      </c>
      <c r="F3190" s="33" t="s">
        <v>113</v>
      </c>
      <c r="G3190" s="33" t="s">
        <v>19</v>
      </c>
      <c r="H3190" s="35">
        <v>0.2</v>
      </c>
      <c r="I3190" s="36">
        <v>2500</v>
      </c>
      <c r="J3190" s="37">
        <f t="shared" si="24"/>
        <v>500</v>
      </c>
      <c r="K3190" s="37">
        <f t="shared" si="25"/>
        <v>200</v>
      </c>
      <c r="L3190" s="38">
        <v>0.4</v>
      </c>
      <c r="N3190" s="44"/>
      <c r="O3190" s="42"/>
      <c r="P3190" s="39"/>
      <c r="Q3190" s="41"/>
    </row>
    <row r="3191" spans="1:17" ht="15.75" customHeight="1">
      <c r="A3191" s="33" t="s">
        <v>14</v>
      </c>
      <c r="B3191" s="33">
        <v>1185732</v>
      </c>
      <c r="C3191" s="34">
        <v>44303</v>
      </c>
      <c r="D3191" s="33" t="s">
        <v>33</v>
      </c>
      <c r="E3191" s="33" t="s">
        <v>112</v>
      </c>
      <c r="F3191" s="33" t="s">
        <v>113</v>
      </c>
      <c r="G3191" s="33" t="s">
        <v>20</v>
      </c>
      <c r="H3191" s="35">
        <v>0.24999999999999994</v>
      </c>
      <c r="I3191" s="36">
        <v>1750</v>
      </c>
      <c r="J3191" s="37">
        <f t="shared" si="24"/>
        <v>437.49999999999989</v>
      </c>
      <c r="K3191" s="37">
        <f t="shared" si="25"/>
        <v>174.99999999999997</v>
      </c>
      <c r="L3191" s="38">
        <v>0.4</v>
      </c>
      <c r="N3191" s="44"/>
      <c r="O3191" s="42"/>
      <c r="P3191" s="39"/>
      <c r="Q3191" s="41"/>
    </row>
    <row r="3192" spans="1:17" ht="15.75" customHeight="1">
      <c r="A3192" s="33" t="s">
        <v>14</v>
      </c>
      <c r="B3192" s="33">
        <v>1185732</v>
      </c>
      <c r="C3192" s="34">
        <v>44303</v>
      </c>
      <c r="D3192" s="33" t="s">
        <v>33</v>
      </c>
      <c r="E3192" s="33" t="s">
        <v>112</v>
      </c>
      <c r="F3192" s="33" t="s">
        <v>113</v>
      </c>
      <c r="G3192" s="33" t="s">
        <v>21</v>
      </c>
      <c r="H3192" s="35">
        <v>0.65</v>
      </c>
      <c r="I3192" s="36">
        <v>2000</v>
      </c>
      <c r="J3192" s="37">
        <f t="shared" si="24"/>
        <v>1300</v>
      </c>
      <c r="K3192" s="37">
        <f t="shared" si="25"/>
        <v>520</v>
      </c>
      <c r="L3192" s="38">
        <v>0.4</v>
      </c>
      <c r="N3192" s="44"/>
      <c r="O3192" s="42"/>
      <c r="P3192" s="39"/>
      <c r="Q3192" s="41"/>
    </row>
    <row r="3193" spans="1:17" ht="15.75" customHeight="1">
      <c r="A3193" s="33" t="s">
        <v>14</v>
      </c>
      <c r="B3193" s="33">
        <v>1185732</v>
      </c>
      <c r="C3193" s="34">
        <v>44303</v>
      </c>
      <c r="D3193" s="33" t="s">
        <v>33</v>
      </c>
      <c r="E3193" s="33" t="s">
        <v>112</v>
      </c>
      <c r="F3193" s="33" t="s">
        <v>113</v>
      </c>
      <c r="G3193" s="33" t="s">
        <v>22</v>
      </c>
      <c r="H3193" s="35">
        <v>0.5</v>
      </c>
      <c r="I3193" s="36">
        <v>3250</v>
      </c>
      <c r="J3193" s="37">
        <f t="shared" si="24"/>
        <v>1625</v>
      </c>
      <c r="K3193" s="37">
        <f t="shared" si="25"/>
        <v>650</v>
      </c>
      <c r="L3193" s="38">
        <v>0.4</v>
      </c>
      <c r="N3193" s="44"/>
      <c r="O3193" s="42"/>
      <c r="P3193" s="39"/>
      <c r="Q3193" s="41"/>
    </row>
    <row r="3194" spans="1:17" ht="15.75" customHeight="1">
      <c r="A3194" s="33" t="s">
        <v>14</v>
      </c>
      <c r="B3194" s="33">
        <v>1185732</v>
      </c>
      <c r="C3194" s="34">
        <v>44334</v>
      </c>
      <c r="D3194" s="33" t="s">
        <v>33</v>
      </c>
      <c r="E3194" s="33" t="s">
        <v>112</v>
      </c>
      <c r="F3194" s="33" t="s">
        <v>113</v>
      </c>
      <c r="G3194" s="33" t="s">
        <v>17</v>
      </c>
      <c r="H3194" s="35">
        <v>0.6</v>
      </c>
      <c r="I3194" s="36">
        <v>5950</v>
      </c>
      <c r="J3194" s="37">
        <f t="shared" si="24"/>
        <v>3570</v>
      </c>
      <c r="K3194" s="37">
        <f t="shared" si="25"/>
        <v>1428</v>
      </c>
      <c r="L3194" s="38">
        <v>0.4</v>
      </c>
      <c r="N3194" s="44"/>
      <c r="O3194" s="42"/>
      <c r="P3194" s="39"/>
      <c r="Q3194" s="41"/>
    </row>
    <row r="3195" spans="1:17" ht="15.75" customHeight="1">
      <c r="A3195" s="33" t="s">
        <v>14</v>
      </c>
      <c r="B3195" s="33">
        <v>1185732</v>
      </c>
      <c r="C3195" s="34">
        <v>44334</v>
      </c>
      <c r="D3195" s="33" t="s">
        <v>33</v>
      </c>
      <c r="E3195" s="33" t="s">
        <v>112</v>
      </c>
      <c r="F3195" s="33" t="s">
        <v>113</v>
      </c>
      <c r="G3195" s="33" t="s">
        <v>18</v>
      </c>
      <c r="H3195" s="35">
        <v>0.4</v>
      </c>
      <c r="I3195" s="36">
        <v>3000</v>
      </c>
      <c r="J3195" s="37">
        <f t="shared" si="24"/>
        <v>1200</v>
      </c>
      <c r="K3195" s="37">
        <f t="shared" si="25"/>
        <v>480</v>
      </c>
      <c r="L3195" s="38">
        <v>0.4</v>
      </c>
      <c r="N3195" s="44"/>
      <c r="O3195" s="42"/>
      <c r="P3195" s="39"/>
      <c r="Q3195" s="41"/>
    </row>
    <row r="3196" spans="1:17" ht="15.75" customHeight="1">
      <c r="A3196" s="33" t="s">
        <v>14</v>
      </c>
      <c r="B3196" s="33">
        <v>1185732</v>
      </c>
      <c r="C3196" s="34">
        <v>44334</v>
      </c>
      <c r="D3196" s="33" t="s">
        <v>33</v>
      </c>
      <c r="E3196" s="33" t="s">
        <v>112</v>
      </c>
      <c r="F3196" s="33" t="s">
        <v>113</v>
      </c>
      <c r="G3196" s="33" t="s">
        <v>19</v>
      </c>
      <c r="H3196" s="35">
        <v>0.35000000000000003</v>
      </c>
      <c r="I3196" s="36">
        <v>2750</v>
      </c>
      <c r="J3196" s="37">
        <f t="shared" si="24"/>
        <v>962.50000000000011</v>
      </c>
      <c r="K3196" s="37">
        <f t="shared" si="25"/>
        <v>385.00000000000006</v>
      </c>
      <c r="L3196" s="38">
        <v>0.4</v>
      </c>
      <c r="N3196" s="44"/>
      <c r="O3196" s="42"/>
      <c r="P3196" s="39"/>
      <c r="Q3196" s="41"/>
    </row>
    <row r="3197" spans="1:17" ht="15.75" customHeight="1">
      <c r="A3197" s="33" t="s">
        <v>14</v>
      </c>
      <c r="B3197" s="33">
        <v>1185732</v>
      </c>
      <c r="C3197" s="34">
        <v>44334</v>
      </c>
      <c r="D3197" s="33" t="s">
        <v>33</v>
      </c>
      <c r="E3197" s="33" t="s">
        <v>112</v>
      </c>
      <c r="F3197" s="33" t="s">
        <v>113</v>
      </c>
      <c r="G3197" s="33" t="s">
        <v>20</v>
      </c>
      <c r="H3197" s="35">
        <v>0.35000000000000003</v>
      </c>
      <c r="I3197" s="36">
        <v>2000</v>
      </c>
      <c r="J3197" s="37">
        <f t="shared" si="24"/>
        <v>700.00000000000011</v>
      </c>
      <c r="K3197" s="37">
        <f t="shared" si="25"/>
        <v>280.00000000000006</v>
      </c>
      <c r="L3197" s="38">
        <v>0.4</v>
      </c>
      <c r="N3197" s="44"/>
      <c r="O3197" s="42"/>
      <c r="P3197" s="39"/>
      <c r="Q3197" s="41"/>
    </row>
    <row r="3198" spans="1:17" ht="15.75" customHeight="1">
      <c r="A3198" s="33" t="s">
        <v>14</v>
      </c>
      <c r="B3198" s="33">
        <v>1185732</v>
      </c>
      <c r="C3198" s="34">
        <v>44334</v>
      </c>
      <c r="D3198" s="33" t="s">
        <v>33</v>
      </c>
      <c r="E3198" s="33" t="s">
        <v>112</v>
      </c>
      <c r="F3198" s="33" t="s">
        <v>113</v>
      </c>
      <c r="G3198" s="33" t="s">
        <v>21</v>
      </c>
      <c r="H3198" s="35">
        <v>0.44999999999999996</v>
      </c>
      <c r="I3198" s="36">
        <v>2250</v>
      </c>
      <c r="J3198" s="37">
        <f t="shared" si="24"/>
        <v>1012.4999999999999</v>
      </c>
      <c r="K3198" s="37">
        <f t="shared" si="25"/>
        <v>405</v>
      </c>
      <c r="L3198" s="38">
        <v>0.4</v>
      </c>
      <c r="N3198" s="44"/>
      <c r="O3198" s="42"/>
      <c r="P3198" s="39"/>
      <c r="Q3198" s="41"/>
    </row>
    <row r="3199" spans="1:17" ht="15.75" customHeight="1">
      <c r="A3199" s="33" t="s">
        <v>14</v>
      </c>
      <c r="B3199" s="33">
        <v>1185732</v>
      </c>
      <c r="C3199" s="34">
        <v>44334</v>
      </c>
      <c r="D3199" s="33" t="s">
        <v>33</v>
      </c>
      <c r="E3199" s="33" t="s">
        <v>112</v>
      </c>
      <c r="F3199" s="33" t="s">
        <v>113</v>
      </c>
      <c r="G3199" s="33" t="s">
        <v>22</v>
      </c>
      <c r="H3199" s="35">
        <v>0.54999999999999993</v>
      </c>
      <c r="I3199" s="36">
        <v>3500</v>
      </c>
      <c r="J3199" s="37">
        <f t="shared" si="24"/>
        <v>1924.9999999999998</v>
      </c>
      <c r="K3199" s="37">
        <f t="shared" si="25"/>
        <v>770</v>
      </c>
      <c r="L3199" s="38">
        <v>0.4</v>
      </c>
      <c r="N3199" s="44"/>
      <c r="O3199" s="42"/>
      <c r="P3199" s="39"/>
      <c r="Q3199" s="41"/>
    </row>
    <row r="3200" spans="1:17" ht="15.75" customHeight="1">
      <c r="A3200" s="33" t="s">
        <v>14</v>
      </c>
      <c r="B3200" s="33">
        <v>1185732</v>
      </c>
      <c r="C3200" s="34">
        <v>44364</v>
      </c>
      <c r="D3200" s="33" t="s">
        <v>33</v>
      </c>
      <c r="E3200" s="33" t="s">
        <v>112</v>
      </c>
      <c r="F3200" s="33" t="s">
        <v>113</v>
      </c>
      <c r="G3200" s="33" t="s">
        <v>17</v>
      </c>
      <c r="H3200" s="35">
        <v>0.45</v>
      </c>
      <c r="I3200" s="36">
        <v>6000</v>
      </c>
      <c r="J3200" s="37">
        <f t="shared" si="24"/>
        <v>2700</v>
      </c>
      <c r="K3200" s="37">
        <f t="shared" si="25"/>
        <v>1080</v>
      </c>
      <c r="L3200" s="38">
        <v>0.4</v>
      </c>
      <c r="N3200" s="44"/>
      <c r="O3200" s="42"/>
      <c r="P3200" s="39"/>
      <c r="Q3200" s="41"/>
    </row>
    <row r="3201" spans="1:17" ht="15.75" customHeight="1">
      <c r="A3201" s="33" t="s">
        <v>14</v>
      </c>
      <c r="B3201" s="33">
        <v>1185732</v>
      </c>
      <c r="C3201" s="34">
        <v>44364</v>
      </c>
      <c r="D3201" s="33" t="s">
        <v>33</v>
      </c>
      <c r="E3201" s="33" t="s">
        <v>112</v>
      </c>
      <c r="F3201" s="33" t="s">
        <v>113</v>
      </c>
      <c r="G3201" s="33" t="s">
        <v>18</v>
      </c>
      <c r="H3201" s="35">
        <v>0.40000000000000008</v>
      </c>
      <c r="I3201" s="36">
        <v>4250</v>
      </c>
      <c r="J3201" s="37">
        <f t="shared" si="24"/>
        <v>1700.0000000000002</v>
      </c>
      <c r="K3201" s="37">
        <f t="shared" si="25"/>
        <v>680.00000000000011</v>
      </c>
      <c r="L3201" s="38">
        <v>0.4</v>
      </c>
      <c r="N3201" s="44"/>
      <c r="O3201" s="42"/>
      <c r="P3201" s="39"/>
      <c r="Q3201" s="41"/>
    </row>
    <row r="3202" spans="1:17" ht="15.75" customHeight="1">
      <c r="A3202" s="33" t="s">
        <v>14</v>
      </c>
      <c r="B3202" s="33">
        <v>1185732</v>
      </c>
      <c r="C3202" s="34">
        <v>44364</v>
      </c>
      <c r="D3202" s="33" t="s">
        <v>33</v>
      </c>
      <c r="E3202" s="33" t="s">
        <v>112</v>
      </c>
      <c r="F3202" s="33" t="s">
        <v>113</v>
      </c>
      <c r="G3202" s="33" t="s">
        <v>19</v>
      </c>
      <c r="H3202" s="35">
        <v>0.35000000000000003</v>
      </c>
      <c r="I3202" s="36">
        <v>3000</v>
      </c>
      <c r="J3202" s="37">
        <f t="shared" si="24"/>
        <v>1050</v>
      </c>
      <c r="K3202" s="37">
        <f t="shared" si="25"/>
        <v>420</v>
      </c>
      <c r="L3202" s="38">
        <v>0.4</v>
      </c>
      <c r="N3202" s="44"/>
      <c r="O3202" s="42"/>
      <c r="P3202" s="39"/>
      <c r="Q3202" s="41"/>
    </row>
    <row r="3203" spans="1:17" ht="15.75" customHeight="1">
      <c r="A3203" s="33" t="s">
        <v>14</v>
      </c>
      <c r="B3203" s="33">
        <v>1185732</v>
      </c>
      <c r="C3203" s="34">
        <v>44364</v>
      </c>
      <c r="D3203" s="33" t="s">
        <v>33</v>
      </c>
      <c r="E3203" s="33" t="s">
        <v>112</v>
      </c>
      <c r="F3203" s="33" t="s">
        <v>113</v>
      </c>
      <c r="G3203" s="33" t="s">
        <v>20</v>
      </c>
      <c r="H3203" s="35">
        <v>0.35000000000000003</v>
      </c>
      <c r="I3203" s="36">
        <v>2750</v>
      </c>
      <c r="J3203" s="37">
        <f t="shared" si="24"/>
        <v>962.50000000000011</v>
      </c>
      <c r="K3203" s="37">
        <f t="shared" si="25"/>
        <v>385.00000000000006</v>
      </c>
      <c r="L3203" s="38">
        <v>0.4</v>
      </c>
      <c r="N3203" s="44"/>
      <c r="O3203" s="42"/>
      <c r="P3203" s="39"/>
      <c r="Q3203" s="41"/>
    </row>
    <row r="3204" spans="1:17" ht="15.75" customHeight="1">
      <c r="A3204" s="33" t="s">
        <v>14</v>
      </c>
      <c r="B3204" s="33">
        <v>1185732</v>
      </c>
      <c r="C3204" s="34">
        <v>44364</v>
      </c>
      <c r="D3204" s="33" t="s">
        <v>33</v>
      </c>
      <c r="E3204" s="33" t="s">
        <v>112</v>
      </c>
      <c r="F3204" s="33" t="s">
        <v>113</v>
      </c>
      <c r="G3204" s="33" t="s">
        <v>21</v>
      </c>
      <c r="H3204" s="35">
        <v>0.45</v>
      </c>
      <c r="I3204" s="36">
        <v>2750</v>
      </c>
      <c r="J3204" s="37">
        <f t="shared" si="24"/>
        <v>1237.5</v>
      </c>
      <c r="K3204" s="37">
        <f t="shared" si="25"/>
        <v>495</v>
      </c>
      <c r="L3204" s="38">
        <v>0.4</v>
      </c>
      <c r="N3204" s="44"/>
      <c r="O3204" s="42"/>
      <c r="P3204" s="39"/>
      <c r="Q3204" s="41"/>
    </row>
    <row r="3205" spans="1:17" ht="15.75" customHeight="1">
      <c r="A3205" s="33" t="s">
        <v>14</v>
      </c>
      <c r="B3205" s="33">
        <v>1185732</v>
      </c>
      <c r="C3205" s="34">
        <v>44364</v>
      </c>
      <c r="D3205" s="33" t="s">
        <v>33</v>
      </c>
      <c r="E3205" s="33" t="s">
        <v>112</v>
      </c>
      <c r="F3205" s="33" t="s">
        <v>113</v>
      </c>
      <c r="G3205" s="33" t="s">
        <v>22</v>
      </c>
      <c r="H3205" s="35">
        <v>0.65000000000000013</v>
      </c>
      <c r="I3205" s="36">
        <v>4250</v>
      </c>
      <c r="J3205" s="37">
        <f t="shared" si="24"/>
        <v>2762.5000000000005</v>
      </c>
      <c r="K3205" s="37">
        <f t="shared" si="25"/>
        <v>1105.0000000000002</v>
      </c>
      <c r="L3205" s="38">
        <v>0.4</v>
      </c>
      <c r="N3205" s="44"/>
      <c r="O3205" s="42"/>
      <c r="P3205" s="39"/>
      <c r="Q3205" s="41"/>
    </row>
    <row r="3206" spans="1:17" ht="15.75" customHeight="1">
      <c r="A3206" s="33" t="s">
        <v>14</v>
      </c>
      <c r="B3206" s="33">
        <v>1185732</v>
      </c>
      <c r="C3206" s="34">
        <v>44393</v>
      </c>
      <c r="D3206" s="33" t="s">
        <v>33</v>
      </c>
      <c r="E3206" s="33" t="s">
        <v>112</v>
      </c>
      <c r="F3206" s="33" t="s">
        <v>113</v>
      </c>
      <c r="G3206" s="33" t="s">
        <v>17</v>
      </c>
      <c r="H3206" s="35">
        <v>0.60000000000000009</v>
      </c>
      <c r="I3206" s="36">
        <v>6500</v>
      </c>
      <c r="J3206" s="37">
        <f t="shared" si="24"/>
        <v>3900.0000000000005</v>
      </c>
      <c r="K3206" s="37">
        <f t="shared" si="25"/>
        <v>1560.0000000000002</v>
      </c>
      <c r="L3206" s="38">
        <v>0.4</v>
      </c>
      <c r="N3206" s="44"/>
      <c r="O3206" s="42"/>
      <c r="P3206" s="39"/>
      <c r="Q3206" s="41"/>
    </row>
    <row r="3207" spans="1:17" ht="15.75" customHeight="1">
      <c r="A3207" s="33" t="s">
        <v>14</v>
      </c>
      <c r="B3207" s="33">
        <v>1185732</v>
      </c>
      <c r="C3207" s="34">
        <v>44393</v>
      </c>
      <c r="D3207" s="33" t="s">
        <v>33</v>
      </c>
      <c r="E3207" s="33" t="s">
        <v>112</v>
      </c>
      <c r="F3207" s="33" t="s">
        <v>113</v>
      </c>
      <c r="G3207" s="33" t="s">
        <v>18</v>
      </c>
      <c r="H3207" s="35">
        <v>0.55000000000000016</v>
      </c>
      <c r="I3207" s="36">
        <v>4000</v>
      </c>
      <c r="J3207" s="37">
        <f t="shared" si="24"/>
        <v>2200.0000000000005</v>
      </c>
      <c r="K3207" s="37">
        <f t="shared" si="25"/>
        <v>880.00000000000023</v>
      </c>
      <c r="L3207" s="38">
        <v>0.4</v>
      </c>
      <c r="N3207" s="44"/>
      <c r="O3207" s="42"/>
      <c r="P3207" s="39"/>
      <c r="Q3207" s="41"/>
    </row>
    <row r="3208" spans="1:17" ht="15.75" customHeight="1">
      <c r="A3208" s="33" t="s">
        <v>14</v>
      </c>
      <c r="B3208" s="33">
        <v>1185732</v>
      </c>
      <c r="C3208" s="34">
        <v>44393</v>
      </c>
      <c r="D3208" s="33" t="s">
        <v>33</v>
      </c>
      <c r="E3208" s="33" t="s">
        <v>112</v>
      </c>
      <c r="F3208" s="33" t="s">
        <v>113</v>
      </c>
      <c r="G3208" s="33" t="s">
        <v>19</v>
      </c>
      <c r="H3208" s="35">
        <v>0.5</v>
      </c>
      <c r="I3208" s="36">
        <v>3250</v>
      </c>
      <c r="J3208" s="37">
        <f t="shared" si="24"/>
        <v>1625</v>
      </c>
      <c r="K3208" s="37">
        <f t="shared" si="25"/>
        <v>650</v>
      </c>
      <c r="L3208" s="38">
        <v>0.4</v>
      </c>
      <c r="N3208" s="44"/>
      <c r="O3208" s="42"/>
      <c r="P3208" s="39"/>
      <c r="Q3208" s="41"/>
    </row>
    <row r="3209" spans="1:17" ht="15.75" customHeight="1">
      <c r="A3209" s="33" t="s">
        <v>14</v>
      </c>
      <c r="B3209" s="33">
        <v>1185732</v>
      </c>
      <c r="C3209" s="34">
        <v>44393</v>
      </c>
      <c r="D3209" s="33" t="s">
        <v>33</v>
      </c>
      <c r="E3209" s="33" t="s">
        <v>112</v>
      </c>
      <c r="F3209" s="33" t="s">
        <v>113</v>
      </c>
      <c r="G3209" s="33" t="s">
        <v>20</v>
      </c>
      <c r="H3209" s="35">
        <v>0.5</v>
      </c>
      <c r="I3209" s="36">
        <v>2750</v>
      </c>
      <c r="J3209" s="37">
        <f t="shared" si="24"/>
        <v>1375</v>
      </c>
      <c r="K3209" s="37">
        <f t="shared" si="25"/>
        <v>550</v>
      </c>
      <c r="L3209" s="38">
        <v>0.4</v>
      </c>
      <c r="N3209" s="44"/>
      <c r="O3209" s="42"/>
      <c r="P3209" s="39"/>
      <c r="Q3209" s="41"/>
    </row>
    <row r="3210" spans="1:17" ht="15.75" customHeight="1">
      <c r="A3210" s="33" t="s">
        <v>14</v>
      </c>
      <c r="B3210" s="33">
        <v>1185732</v>
      </c>
      <c r="C3210" s="34">
        <v>44393</v>
      </c>
      <c r="D3210" s="33" t="s">
        <v>33</v>
      </c>
      <c r="E3210" s="33" t="s">
        <v>112</v>
      </c>
      <c r="F3210" s="33" t="s">
        <v>113</v>
      </c>
      <c r="G3210" s="33" t="s">
        <v>21</v>
      </c>
      <c r="H3210" s="35">
        <v>0.60000000000000009</v>
      </c>
      <c r="I3210" s="36">
        <v>3000</v>
      </c>
      <c r="J3210" s="37">
        <f t="shared" si="24"/>
        <v>1800.0000000000002</v>
      </c>
      <c r="K3210" s="37">
        <f t="shared" si="25"/>
        <v>720.00000000000011</v>
      </c>
      <c r="L3210" s="38">
        <v>0.4</v>
      </c>
      <c r="N3210" s="44"/>
      <c r="O3210" s="42"/>
      <c r="P3210" s="39"/>
      <c r="Q3210" s="41"/>
    </row>
    <row r="3211" spans="1:17" ht="15.75" customHeight="1">
      <c r="A3211" s="33" t="s">
        <v>14</v>
      </c>
      <c r="B3211" s="33">
        <v>1185732</v>
      </c>
      <c r="C3211" s="34">
        <v>44393</v>
      </c>
      <c r="D3211" s="33" t="s">
        <v>33</v>
      </c>
      <c r="E3211" s="33" t="s">
        <v>112</v>
      </c>
      <c r="F3211" s="33" t="s">
        <v>113</v>
      </c>
      <c r="G3211" s="33" t="s">
        <v>22</v>
      </c>
      <c r="H3211" s="35">
        <v>0.65000000000000013</v>
      </c>
      <c r="I3211" s="36">
        <v>4750</v>
      </c>
      <c r="J3211" s="37">
        <f t="shared" si="24"/>
        <v>3087.5000000000005</v>
      </c>
      <c r="K3211" s="37">
        <f t="shared" si="25"/>
        <v>1235.0000000000002</v>
      </c>
      <c r="L3211" s="38">
        <v>0.4</v>
      </c>
      <c r="N3211" s="44"/>
      <c r="O3211" s="42"/>
      <c r="P3211" s="39"/>
      <c r="Q3211" s="41"/>
    </row>
    <row r="3212" spans="1:17" ht="15.75" customHeight="1">
      <c r="A3212" s="33" t="s">
        <v>14</v>
      </c>
      <c r="B3212" s="33">
        <v>1185732</v>
      </c>
      <c r="C3212" s="34">
        <v>44425</v>
      </c>
      <c r="D3212" s="33" t="s">
        <v>33</v>
      </c>
      <c r="E3212" s="33" t="s">
        <v>112</v>
      </c>
      <c r="F3212" s="33" t="s">
        <v>113</v>
      </c>
      <c r="G3212" s="33" t="s">
        <v>17</v>
      </c>
      <c r="H3212" s="35">
        <v>0.5</v>
      </c>
      <c r="I3212" s="36">
        <v>5250</v>
      </c>
      <c r="J3212" s="37">
        <f t="shared" si="24"/>
        <v>2625</v>
      </c>
      <c r="K3212" s="37">
        <f t="shared" si="25"/>
        <v>1050</v>
      </c>
      <c r="L3212" s="38">
        <v>0.4</v>
      </c>
      <c r="N3212" s="44"/>
      <c r="O3212" s="42"/>
      <c r="P3212" s="39"/>
      <c r="Q3212" s="41"/>
    </row>
    <row r="3213" spans="1:17" ht="15.75" customHeight="1">
      <c r="A3213" s="33" t="s">
        <v>14</v>
      </c>
      <c r="B3213" s="33">
        <v>1185732</v>
      </c>
      <c r="C3213" s="34">
        <v>44425</v>
      </c>
      <c r="D3213" s="33" t="s">
        <v>33</v>
      </c>
      <c r="E3213" s="33" t="s">
        <v>112</v>
      </c>
      <c r="F3213" s="33" t="s">
        <v>113</v>
      </c>
      <c r="G3213" s="33" t="s">
        <v>18</v>
      </c>
      <c r="H3213" s="35">
        <v>0.45000000000000007</v>
      </c>
      <c r="I3213" s="36">
        <v>3000</v>
      </c>
      <c r="J3213" s="37">
        <f t="shared" si="24"/>
        <v>1350.0000000000002</v>
      </c>
      <c r="K3213" s="37">
        <f t="shared" si="25"/>
        <v>540.00000000000011</v>
      </c>
      <c r="L3213" s="38">
        <v>0.4</v>
      </c>
      <c r="N3213" s="44"/>
      <c r="O3213" s="42"/>
      <c r="P3213" s="39"/>
      <c r="Q3213" s="41"/>
    </row>
    <row r="3214" spans="1:17" ht="15.75" customHeight="1">
      <c r="A3214" s="33" t="s">
        <v>14</v>
      </c>
      <c r="B3214" s="33">
        <v>1185732</v>
      </c>
      <c r="C3214" s="34">
        <v>44425</v>
      </c>
      <c r="D3214" s="33" t="s">
        <v>33</v>
      </c>
      <c r="E3214" s="33" t="s">
        <v>112</v>
      </c>
      <c r="F3214" s="33" t="s">
        <v>113</v>
      </c>
      <c r="G3214" s="33" t="s">
        <v>19</v>
      </c>
      <c r="H3214" s="35">
        <v>0.4</v>
      </c>
      <c r="I3214" s="36">
        <v>3000</v>
      </c>
      <c r="J3214" s="37">
        <f t="shared" si="24"/>
        <v>1200</v>
      </c>
      <c r="K3214" s="37">
        <f t="shared" si="25"/>
        <v>480</v>
      </c>
      <c r="L3214" s="38">
        <v>0.4</v>
      </c>
      <c r="N3214" s="44"/>
      <c r="O3214" s="42"/>
      <c r="P3214" s="39"/>
      <c r="Q3214" s="41"/>
    </row>
    <row r="3215" spans="1:17" ht="15.75" customHeight="1">
      <c r="A3215" s="33" t="s">
        <v>14</v>
      </c>
      <c r="B3215" s="33">
        <v>1185732</v>
      </c>
      <c r="C3215" s="34">
        <v>44425</v>
      </c>
      <c r="D3215" s="33" t="s">
        <v>33</v>
      </c>
      <c r="E3215" s="33" t="s">
        <v>112</v>
      </c>
      <c r="F3215" s="33" t="s">
        <v>113</v>
      </c>
      <c r="G3215" s="33" t="s">
        <v>20</v>
      </c>
      <c r="H3215" s="35">
        <v>0.4</v>
      </c>
      <c r="I3215" s="36">
        <v>2750</v>
      </c>
      <c r="J3215" s="37">
        <f t="shared" si="24"/>
        <v>1100</v>
      </c>
      <c r="K3215" s="37">
        <f t="shared" si="25"/>
        <v>440</v>
      </c>
      <c r="L3215" s="38">
        <v>0.4</v>
      </c>
      <c r="N3215" s="44"/>
      <c r="O3215" s="42"/>
      <c r="P3215" s="39"/>
      <c r="Q3215" s="41"/>
    </row>
    <row r="3216" spans="1:17" ht="15.75" customHeight="1">
      <c r="A3216" s="33" t="s">
        <v>14</v>
      </c>
      <c r="B3216" s="33">
        <v>1185732</v>
      </c>
      <c r="C3216" s="34">
        <v>44425</v>
      </c>
      <c r="D3216" s="33" t="s">
        <v>33</v>
      </c>
      <c r="E3216" s="33" t="s">
        <v>112</v>
      </c>
      <c r="F3216" s="33" t="s">
        <v>113</v>
      </c>
      <c r="G3216" s="33" t="s">
        <v>21</v>
      </c>
      <c r="H3216" s="35">
        <v>0.5</v>
      </c>
      <c r="I3216" s="36">
        <v>2500</v>
      </c>
      <c r="J3216" s="37">
        <f t="shared" si="24"/>
        <v>1250</v>
      </c>
      <c r="K3216" s="37">
        <f t="shared" si="25"/>
        <v>500</v>
      </c>
      <c r="L3216" s="38">
        <v>0.4</v>
      </c>
      <c r="N3216" s="44"/>
      <c r="O3216" s="42"/>
      <c r="P3216" s="39"/>
      <c r="Q3216" s="41"/>
    </row>
    <row r="3217" spans="1:17" ht="15.75" customHeight="1">
      <c r="A3217" s="33" t="s">
        <v>14</v>
      </c>
      <c r="B3217" s="33">
        <v>1185732</v>
      </c>
      <c r="C3217" s="34">
        <v>44425</v>
      </c>
      <c r="D3217" s="33" t="s">
        <v>33</v>
      </c>
      <c r="E3217" s="33" t="s">
        <v>112</v>
      </c>
      <c r="F3217" s="33" t="s">
        <v>113</v>
      </c>
      <c r="G3217" s="33" t="s">
        <v>22</v>
      </c>
      <c r="H3217" s="35">
        <v>0.55000000000000004</v>
      </c>
      <c r="I3217" s="36">
        <v>4250</v>
      </c>
      <c r="J3217" s="37">
        <f t="shared" si="24"/>
        <v>2337.5</v>
      </c>
      <c r="K3217" s="37">
        <f t="shared" si="25"/>
        <v>935</v>
      </c>
      <c r="L3217" s="38">
        <v>0.4</v>
      </c>
      <c r="N3217" s="44"/>
      <c r="O3217" s="42"/>
      <c r="P3217" s="39"/>
      <c r="Q3217" s="41"/>
    </row>
    <row r="3218" spans="1:17" ht="15.75" customHeight="1">
      <c r="A3218" s="33" t="s">
        <v>14</v>
      </c>
      <c r="B3218" s="33">
        <v>1185732</v>
      </c>
      <c r="C3218" s="34">
        <v>44457</v>
      </c>
      <c r="D3218" s="33" t="s">
        <v>33</v>
      </c>
      <c r="E3218" s="33" t="s">
        <v>112</v>
      </c>
      <c r="F3218" s="33" t="s">
        <v>113</v>
      </c>
      <c r="G3218" s="33" t="s">
        <v>17</v>
      </c>
      <c r="H3218" s="35">
        <v>0.35000000000000003</v>
      </c>
      <c r="I3218" s="36">
        <v>5500</v>
      </c>
      <c r="J3218" s="37">
        <f t="shared" si="24"/>
        <v>1925.0000000000002</v>
      </c>
      <c r="K3218" s="37">
        <f t="shared" si="25"/>
        <v>770.00000000000011</v>
      </c>
      <c r="L3218" s="38">
        <v>0.4</v>
      </c>
      <c r="N3218" s="44"/>
      <c r="O3218" s="42"/>
      <c r="P3218" s="39"/>
      <c r="Q3218" s="41"/>
    </row>
    <row r="3219" spans="1:17" ht="15.75" customHeight="1">
      <c r="A3219" s="33" t="s">
        <v>14</v>
      </c>
      <c r="B3219" s="33">
        <v>1185732</v>
      </c>
      <c r="C3219" s="34">
        <v>44457</v>
      </c>
      <c r="D3219" s="33" t="s">
        <v>33</v>
      </c>
      <c r="E3219" s="33" t="s">
        <v>112</v>
      </c>
      <c r="F3219" s="33" t="s">
        <v>113</v>
      </c>
      <c r="G3219" s="33" t="s">
        <v>18</v>
      </c>
      <c r="H3219" s="35">
        <v>0.3000000000000001</v>
      </c>
      <c r="I3219" s="36">
        <v>3500</v>
      </c>
      <c r="J3219" s="37">
        <f t="shared" si="24"/>
        <v>1050.0000000000005</v>
      </c>
      <c r="K3219" s="37">
        <f t="shared" si="25"/>
        <v>420.00000000000023</v>
      </c>
      <c r="L3219" s="38">
        <v>0.4</v>
      </c>
      <c r="N3219" s="44"/>
      <c r="O3219" s="42"/>
      <c r="P3219" s="39"/>
      <c r="Q3219" s="41"/>
    </row>
    <row r="3220" spans="1:17" ht="15.75" customHeight="1">
      <c r="A3220" s="33" t="s">
        <v>14</v>
      </c>
      <c r="B3220" s="33">
        <v>1185732</v>
      </c>
      <c r="C3220" s="34">
        <v>44457</v>
      </c>
      <c r="D3220" s="33" t="s">
        <v>33</v>
      </c>
      <c r="E3220" s="33" t="s">
        <v>112</v>
      </c>
      <c r="F3220" s="33" t="s">
        <v>113</v>
      </c>
      <c r="G3220" s="33" t="s">
        <v>19</v>
      </c>
      <c r="H3220" s="35">
        <v>0.25000000000000006</v>
      </c>
      <c r="I3220" s="36">
        <v>2500</v>
      </c>
      <c r="J3220" s="37">
        <f t="shared" si="24"/>
        <v>625.00000000000011</v>
      </c>
      <c r="K3220" s="37">
        <f t="shared" si="25"/>
        <v>250.00000000000006</v>
      </c>
      <c r="L3220" s="38">
        <v>0.4</v>
      </c>
      <c r="N3220" s="44"/>
      <c r="O3220" s="42"/>
      <c r="P3220" s="39"/>
      <c r="Q3220" s="41"/>
    </row>
    <row r="3221" spans="1:17" ht="15.75" customHeight="1">
      <c r="A3221" s="33" t="s">
        <v>14</v>
      </c>
      <c r="B3221" s="33">
        <v>1185732</v>
      </c>
      <c r="C3221" s="34">
        <v>44457</v>
      </c>
      <c r="D3221" s="33" t="s">
        <v>33</v>
      </c>
      <c r="E3221" s="33" t="s">
        <v>112</v>
      </c>
      <c r="F3221" s="33" t="s">
        <v>113</v>
      </c>
      <c r="G3221" s="33" t="s">
        <v>20</v>
      </c>
      <c r="H3221" s="35">
        <v>0.25000000000000006</v>
      </c>
      <c r="I3221" s="36">
        <v>2250</v>
      </c>
      <c r="J3221" s="37">
        <f t="shared" si="24"/>
        <v>562.50000000000011</v>
      </c>
      <c r="K3221" s="37">
        <f t="shared" si="25"/>
        <v>225.00000000000006</v>
      </c>
      <c r="L3221" s="38">
        <v>0.4</v>
      </c>
      <c r="N3221" s="44"/>
      <c r="O3221" s="42"/>
      <c r="P3221" s="39"/>
      <c r="Q3221" s="41"/>
    </row>
    <row r="3222" spans="1:17" ht="15.75" customHeight="1">
      <c r="A3222" s="33" t="s">
        <v>14</v>
      </c>
      <c r="B3222" s="33">
        <v>1185732</v>
      </c>
      <c r="C3222" s="34">
        <v>44457</v>
      </c>
      <c r="D3222" s="33" t="s">
        <v>33</v>
      </c>
      <c r="E3222" s="33" t="s">
        <v>112</v>
      </c>
      <c r="F3222" s="33" t="s">
        <v>113</v>
      </c>
      <c r="G3222" s="33" t="s">
        <v>21</v>
      </c>
      <c r="H3222" s="35">
        <v>0.35000000000000003</v>
      </c>
      <c r="I3222" s="36">
        <v>2250</v>
      </c>
      <c r="J3222" s="37">
        <f t="shared" si="24"/>
        <v>787.50000000000011</v>
      </c>
      <c r="K3222" s="37">
        <f t="shared" si="25"/>
        <v>315.00000000000006</v>
      </c>
      <c r="L3222" s="38">
        <v>0.4</v>
      </c>
      <c r="N3222" s="44"/>
      <c r="O3222" s="42"/>
      <c r="P3222" s="39"/>
      <c r="Q3222" s="41"/>
    </row>
    <row r="3223" spans="1:17" ht="15.75" customHeight="1">
      <c r="A3223" s="33" t="s">
        <v>14</v>
      </c>
      <c r="B3223" s="33">
        <v>1185732</v>
      </c>
      <c r="C3223" s="34">
        <v>44457</v>
      </c>
      <c r="D3223" s="33" t="s">
        <v>33</v>
      </c>
      <c r="E3223" s="33" t="s">
        <v>112</v>
      </c>
      <c r="F3223" s="33" t="s">
        <v>113</v>
      </c>
      <c r="G3223" s="33" t="s">
        <v>22</v>
      </c>
      <c r="H3223" s="35">
        <v>0.4</v>
      </c>
      <c r="I3223" s="36">
        <v>3000</v>
      </c>
      <c r="J3223" s="37">
        <f t="shared" si="24"/>
        <v>1200</v>
      </c>
      <c r="K3223" s="37">
        <f t="shared" si="25"/>
        <v>480</v>
      </c>
      <c r="L3223" s="38">
        <v>0.4</v>
      </c>
      <c r="N3223" s="44"/>
      <c r="O3223" s="42"/>
      <c r="P3223" s="39"/>
      <c r="Q3223" s="41"/>
    </row>
    <row r="3224" spans="1:17" ht="15.75" customHeight="1">
      <c r="A3224" s="33" t="s">
        <v>14</v>
      </c>
      <c r="B3224" s="33">
        <v>1185732</v>
      </c>
      <c r="C3224" s="34">
        <v>44486</v>
      </c>
      <c r="D3224" s="33" t="s">
        <v>33</v>
      </c>
      <c r="E3224" s="33" t="s">
        <v>112</v>
      </c>
      <c r="F3224" s="33" t="s">
        <v>113</v>
      </c>
      <c r="G3224" s="33" t="s">
        <v>17</v>
      </c>
      <c r="H3224" s="35">
        <v>0.44999999999999996</v>
      </c>
      <c r="I3224" s="36">
        <v>4250</v>
      </c>
      <c r="J3224" s="37">
        <f t="shared" si="24"/>
        <v>1912.4999999999998</v>
      </c>
      <c r="K3224" s="37">
        <f t="shared" si="25"/>
        <v>765</v>
      </c>
      <c r="L3224" s="38">
        <v>0.4</v>
      </c>
      <c r="N3224" s="44"/>
      <c r="O3224" s="42"/>
      <c r="P3224" s="39"/>
      <c r="Q3224" s="41"/>
    </row>
    <row r="3225" spans="1:17" ht="15.75" customHeight="1">
      <c r="A3225" s="33" t="s">
        <v>14</v>
      </c>
      <c r="B3225" s="33">
        <v>1185732</v>
      </c>
      <c r="C3225" s="34">
        <v>44486</v>
      </c>
      <c r="D3225" s="33" t="s">
        <v>33</v>
      </c>
      <c r="E3225" s="33" t="s">
        <v>112</v>
      </c>
      <c r="F3225" s="33" t="s">
        <v>113</v>
      </c>
      <c r="G3225" s="33" t="s">
        <v>18</v>
      </c>
      <c r="H3225" s="35">
        <v>0.35000000000000003</v>
      </c>
      <c r="I3225" s="36">
        <v>2750</v>
      </c>
      <c r="J3225" s="37">
        <f t="shared" si="24"/>
        <v>962.50000000000011</v>
      </c>
      <c r="K3225" s="37">
        <f t="shared" si="25"/>
        <v>385.00000000000006</v>
      </c>
      <c r="L3225" s="38">
        <v>0.4</v>
      </c>
      <c r="N3225" s="44"/>
      <c r="O3225" s="42"/>
      <c r="P3225" s="39"/>
      <c r="Q3225" s="41"/>
    </row>
    <row r="3226" spans="1:17" ht="15.75" customHeight="1">
      <c r="A3226" s="33" t="s">
        <v>14</v>
      </c>
      <c r="B3226" s="33">
        <v>1185732</v>
      </c>
      <c r="C3226" s="34">
        <v>44486</v>
      </c>
      <c r="D3226" s="33" t="s">
        <v>33</v>
      </c>
      <c r="E3226" s="33" t="s">
        <v>112</v>
      </c>
      <c r="F3226" s="33" t="s">
        <v>113</v>
      </c>
      <c r="G3226" s="33" t="s">
        <v>19</v>
      </c>
      <c r="H3226" s="35">
        <v>0.35000000000000003</v>
      </c>
      <c r="I3226" s="36">
        <v>1750</v>
      </c>
      <c r="J3226" s="37">
        <f t="shared" si="24"/>
        <v>612.50000000000011</v>
      </c>
      <c r="K3226" s="37">
        <f t="shared" si="25"/>
        <v>245.00000000000006</v>
      </c>
      <c r="L3226" s="38">
        <v>0.4</v>
      </c>
      <c r="N3226" s="44"/>
      <c r="O3226" s="42"/>
      <c r="P3226" s="39"/>
      <c r="Q3226" s="41"/>
    </row>
    <row r="3227" spans="1:17" ht="15.75" customHeight="1">
      <c r="A3227" s="33" t="s">
        <v>14</v>
      </c>
      <c r="B3227" s="33">
        <v>1185732</v>
      </c>
      <c r="C3227" s="34">
        <v>44486</v>
      </c>
      <c r="D3227" s="33" t="s">
        <v>33</v>
      </c>
      <c r="E3227" s="33" t="s">
        <v>112</v>
      </c>
      <c r="F3227" s="33" t="s">
        <v>113</v>
      </c>
      <c r="G3227" s="33" t="s">
        <v>20</v>
      </c>
      <c r="H3227" s="35">
        <v>0.35000000000000003</v>
      </c>
      <c r="I3227" s="36">
        <v>1750</v>
      </c>
      <c r="J3227" s="37">
        <f t="shared" si="24"/>
        <v>612.50000000000011</v>
      </c>
      <c r="K3227" s="37">
        <f t="shared" si="25"/>
        <v>245.00000000000006</v>
      </c>
      <c r="L3227" s="38">
        <v>0.4</v>
      </c>
      <c r="N3227" s="44"/>
      <c r="O3227" s="42"/>
      <c r="P3227" s="39"/>
      <c r="Q3227" s="41"/>
    </row>
    <row r="3228" spans="1:17" ht="15.75" customHeight="1">
      <c r="A3228" s="33" t="s">
        <v>14</v>
      </c>
      <c r="B3228" s="33">
        <v>1185732</v>
      </c>
      <c r="C3228" s="34">
        <v>44486</v>
      </c>
      <c r="D3228" s="33" t="s">
        <v>33</v>
      </c>
      <c r="E3228" s="33" t="s">
        <v>112</v>
      </c>
      <c r="F3228" s="33" t="s">
        <v>113</v>
      </c>
      <c r="G3228" s="33" t="s">
        <v>21</v>
      </c>
      <c r="H3228" s="35">
        <v>0.44999999999999996</v>
      </c>
      <c r="I3228" s="36">
        <v>1750</v>
      </c>
      <c r="J3228" s="37">
        <f t="shared" si="24"/>
        <v>787.49999999999989</v>
      </c>
      <c r="K3228" s="37">
        <f t="shared" si="25"/>
        <v>315</v>
      </c>
      <c r="L3228" s="38">
        <v>0.4</v>
      </c>
      <c r="N3228" s="44"/>
      <c r="O3228" s="42"/>
      <c r="P3228" s="39"/>
      <c r="Q3228" s="41"/>
    </row>
    <row r="3229" spans="1:17" ht="15.75" customHeight="1">
      <c r="A3229" s="33" t="s">
        <v>14</v>
      </c>
      <c r="B3229" s="33">
        <v>1185732</v>
      </c>
      <c r="C3229" s="34">
        <v>44486</v>
      </c>
      <c r="D3229" s="33" t="s">
        <v>33</v>
      </c>
      <c r="E3229" s="33" t="s">
        <v>112</v>
      </c>
      <c r="F3229" s="33" t="s">
        <v>113</v>
      </c>
      <c r="G3229" s="33" t="s">
        <v>22</v>
      </c>
      <c r="H3229" s="35">
        <v>0.49999999999999983</v>
      </c>
      <c r="I3229" s="36">
        <v>3000</v>
      </c>
      <c r="J3229" s="37">
        <f t="shared" si="24"/>
        <v>1499.9999999999995</v>
      </c>
      <c r="K3229" s="37">
        <f t="shared" si="25"/>
        <v>599.99999999999989</v>
      </c>
      <c r="L3229" s="38">
        <v>0.4</v>
      </c>
      <c r="N3229" s="44"/>
      <c r="O3229" s="42"/>
      <c r="P3229" s="39"/>
      <c r="Q3229" s="41"/>
    </row>
    <row r="3230" spans="1:17" ht="15.75" customHeight="1">
      <c r="A3230" s="33" t="s">
        <v>14</v>
      </c>
      <c r="B3230" s="33">
        <v>1185732</v>
      </c>
      <c r="C3230" s="34">
        <v>44517</v>
      </c>
      <c r="D3230" s="33" t="s">
        <v>33</v>
      </c>
      <c r="E3230" s="33" t="s">
        <v>112</v>
      </c>
      <c r="F3230" s="33" t="s">
        <v>113</v>
      </c>
      <c r="G3230" s="33" t="s">
        <v>17</v>
      </c>
      <c r="H3230" s="35">
        <v>0.44999999999999996</v>
      </c>
      <c r="I3230" s="36">
        <v>4500</v>
      </c>
      <c r="J3230" s="37">
        <f t="shared" si="24"/>
        <v>2024.9999999999998</v>
      </c>
      <c r="K3230" s="37">
        <f t="shared" si="25"/>
        <v>810</v>
      </c>
      <c r="L3230" s="38">
        <v>0.4</v>
      </c>
      <c r="N3230" s="44"/>
      <c r="O3230" s="42"/>
      <c r="P3230" s="39"/>
      <c r="Q3230" s="41"/>
    </row>
    <row r="3231" spans="1:17" ht="15.75" customHeight="1">
      <c r="A3231" s="33" t="s">
        <v>14</v>
      </c>
      <c r="B3231" s="33">
        <v>1185732</v>
      </c>
      <c r="C3231" s="34">
        <v>44517</v>
      </c>
      <c r="D3231" s="33" t="s">
        <v>33</v>
      </c>
      <c r="E3231" s="33" t="s">
        <v>112</v>
      </c>
      <c r="F3231" s="33" t="s">
        <v>113</v>
      </c>
      <c r="G3231" s="33" t="s">
        <v>18</v>
      </c>
      <c r="H3231" s="35">
        <v>0.35000000000000003</v>
      </c>
      <c r="I3231" s="36">
        <v>3500</v>
      </c>
      <c r="J3231" s="37">
        <f t="shared" si="24"/>
        <v>1225.0000000000002</v>
      </c>
      <c r="K3231" s="37">
        <f t="shared" si="25"/>
        <v>490.00000000000011</v>
      </c>
      <c r="L3231" s="38">
        <v>0.4</v>
      </c>
      <c r="N3231" s="44"/>
      <c r="O3231" s="42"/>
      <c r="P3231" s="39"/>
      <c r="Q3231" s="41"/>
    </row>
    <row r="3232" spans="1:17" ht="15.75" customHeight="1">
      <c r="A3232" s="33" t="s">
        <v>14</v>
      </c>
      <c r="B3232" s="33">
        <v>1185732</v>
      </c>
      <c r="C3232" s="34">
        <v>44517</v>
      </c>
      <c r="D3232" s="33" t="s">
        <v>33</v>
      </c>
      <c r="E3232" s="33" t="s">
        <v>112</v>
      </c>
      <c r="F3232" s="33" t="s">
        <v>113</v>
      </c>
      <c r="G3232" s="33" t="s">
        <v>19</v>
      </c>
      <c r="H3232" s="35">
        <v>0.35000000000000003</v>
      </c>
      <c r="I3232" s="36">
        <v>2950</v>
      </c>
      <c r="J3232" s="37">
        <f t="shared" si="24"/>
        <v>1032.5</v>
      </c>
      <c r="K3232" s="37">
        <f t="shared" si="25"/>
        <v>413</v>
      </c>
      <c r="L3232" s="38">
        <v>0.4</v>
      </c>
      <c r="N3232" s="44"/>
      <c r="O3232" s="42"/>
      <c r="P3232" s="39"/>
      <c r="Q3232" s="41"/>
    </row>
    <row r="3233" spans="1:17" ht="15.75" customHeight="1">
      <c r="A3233" s="33" t="s">
        <v>14</v>
      </c>
      <c r="B3233" s="33">
        <v>1185732</v>
      </c>
      <c r="C3233" s="34">
        <v>44517</v>
      </c>
      <c r="D3233" s="33" t="s">
        <v>33</v>
      </c>
      <c r="E3233" s="33" t="s">
        <v>112</v>
      </c>
      <c r="F3233" s="33" t="s">
        <v>113</v>
      </c>
      <c r="G3233" s="33" t="s">
        <v>20</v>
      </c>
      <c r="H3233" s="35">
        <v>0.4</v>
      </c>
      <c r="I3233" s="36">
        <v>3250</v>
      </c>
      <c r="J3233" s="37">
        <f t="shared" si="24"/>
        <v>1300</v>
      </c>
      <c r="K3233" s="37">
        <f t="shared" si="25"/>
        <v>520</v>
      </c>
      <c r="L3233" s="38">
        <v>0.4</v>
      </c>
      <c r="N3233" s="44"/>
      <c r="O3233" s="42"/>
      <c r="P3233" s="39"/>
      <c r="Q3233" s="41"/>
    </row>
    <row r="3234" spans="1:17" ht="15.75" customHeight="1">
      <c r="A3234" s="33" t="s">
        <v>14</v>
      </c>
      <c r="B3234" s="33">
        <v>1185732</v>
      </c>
      <c r="C3234" s="34">
        <v>44517</v>
      </c>
      <c r="D3234" s="33" t="s">
        <v>33</v>
      </c>
      <c r="E3234" s="33" t="s">
        <v>112</v>
      </c>
      <c r="F3234" s="33" t="s">
        <v>113</v>
      </c>
      <c r="G3234" s="33" t="s">
        <v>21</v>
      </c>
      <c r="H3234" s="35">
        <v>0.65</v>
      </c>
      <c r="I3234" s="36">
        <v>3000</v>
      </c>
      <c r="J3234" s="37">
        <f t="shared" si="24"/>
        <v>1950</v>
      </c>
      <c r="K3234" s="37">
        <f t="shared" si="25"/>
        <v>780</v>
      </c>
      <c r="L3234" s="38">
        <v>0.4</v>
      </c>
      <c r="N3234" s="44"/>
      <c r="O3234" s="42"/>
      <c r="P3234" s="39"/>
      <c r="Q3234" s="41"/>
    </row>
    <row r="3235" spans="1:17" ht="15.75" customHeight="1">
      <c r="A3235" s="33" t="s">
        <v>14</v>
      </c>
      <c r="B3235" s="33">
        <v>1185732</v>
      </c>
      <c r="C3235" s="34">
        <v>44517</v>
      </c>
      <c r="D3235" s="33" t="s">
        <v>33</v>
      </c>
      <c r="E3235" s="33" t="s">
        <v>112</v>
      </c>
      <c r="F3235" s="33" t="s">
        <v>113</v>
      </c>
      <c r="G3235" s="33" t="s">
        <v>22</v>
      </c>
      <c r="H3235" s="35">
        <v>0.7</v>
      </c>
      <c r="I3235" s="36">
        <v>4000</v>
      </c>
      <c r="J3235" s="37">
        <f t="shared" si="24"/>
        <v>2800</v>
      </c>
      <c r="K3235" s="37">
        <f t="shared" si="25"/>
        <v>1120</v>
      </c>
      <c r="L3235" s="38">
        <v>0.4</v>
      </c>
      <c r="N3235" s="44"/>
      <c r="O3235" s="42"/>
      <c r="P3235" s="39"/>
      <c r="Q3235" s="41"/>
    </row>
    <row r="3236" spans="1:17" ht="15.75" customHeight="1">
      <c r="A3236" s="33" t="s">
        <v>14</v>
      </c>
      <c r="B3236" s="33">
        <v>1185732</v>
      </c>
      <c r="C3236" s="34">
        <v>44546</v>
      </c>
      <c r="D3236" s="33" t="s">
        <v>33</v>
      </c>
      <c r="E3236" s="33" t="s">
        <v>112</v>
      </c>
      <c r="F3236" s="33" t="s">
        <v>113</v>
      </c>
      <c r="G3236" s="33" t="s">
        <v>17</v>
      </c>
      <c r="H3236" s="35">
        <v>0.65</v>
      </c>
      <c r="I3236" s="36">
        <v>6500</v>
      </c>
      <c r="J3236" s="37">
        <f t="shared" si="24"/>
        <v>4225</v>
      </c>
      <c r="K3236" s="37">
        <f t="shared" si="25"/>
        <v>1690</v>
      </c>
      <c r="L3236" s="38">
        <v>0.4</v>
      </c>
      <c r="N3236" s="44"/>
      <c r="O3236" s="42"/>
      <c r="P3236" s="39"/>
      <c r="Q3236" s="41"/>
    </row>
    <row r="3237" spans="1:17" ht="15.75" customHeight="1">
      <c r="A3237" s="33" t="s">
        <v>14</v>
      </c>
      <c r="B3237" s="33">
        <v>1185732</v>
      </c>
      <c r="C3237" s="34">
        <v>44546</v>
      </c>
      <c r="D3237" s="33" t="s">
        <v>33</v>
      </c>
      <c r="E3237" s="33" t="s">
        <v>112</v>
      </c>
      <c r="F3237" s="33" t="s">
        <v>113</v>
      </c>
      <c r="G3237" s="33" t="s">
        <v>18</v>
      </c>
      <c r="H3237" s="35">
        <v>0.55000000000000004</v>
      </c>
      <c r="I3237" s="36">
        <v>4500</v>
      </c>
      <c r="J3237" s="37">
        <f t="shared" si="24"/>
        <v>2475</v>
      </c>
      <c r="K3237" s="37">
        <f t="shared" si="25"/>
        <v>990</v>
      </c>
      <c r="L3237" s="38">
        <v>0.4</v>
      </c>
      <c r="N3237" s="44"/>
      <c r="O3237" s="42"/>
      <c r="P3237" s="39"/>
      <c r="Q3237" s="41"/>
    </row>
    <row r="3238" spans="1:17" ht="15.75" customHeight="1">
      <c r="A3238" s="33" t="s">
        <v>14</v>
      </c>
      <c r="B3238" s="33">
        <v>1185732</v>
      </c>
      <c r="C3238" s="34">
        <v>44546</v>
      </c>
      <c r="D3238" s="33" t="s">
        <v>33</v>
      </c>
      <c r="E3238" s="33" t="s">
        <v>112</v>
      </c>
      <c r="F3238" s="33" t="s">
        <v>113</v>
      </c>
      <c r="G3238" s="33" t="s">
        <v>19</v>
      </c>
      <c r="H3238" s="35">
        <v>0.55000000000000004</v>
      </c>
      <c r="I3238" s="36">
        <v>4000</v>
      </c>
      <c r="J3238" s="37">
        <f t="shared" si="24"/>
        <v>2200</v>
      </c>
      <c r="K3238" s="37">
        <f t="shared" si="25"/>
        <v>880</v>
      </c>
      <c r="L3238" s="38">
        <v>0.4</v>
      </c>
      <c r="N3238" s="44"/>
      <c r="O3238" s="42"/>
      <c r="P3238" s="39"/>
      <c r="Q3238" s="41"/>
    </row>
    <row r="3239" spans="1:17" ht="15.75" customHeight="1">
      <c r="A3239" s="33" t="s">
        <v>14</v>
      </c>
      <c r="B3239" s="33">
        <v>1185732</v>
      </c>
      <c r="C3239" s="34">
        <v>44546</v>
      </c>
      <c r="D3239" s="33" t="s">
        <v>33</v>
      </c>
      <c r="E3239" s="33" t="s">
        <v>112</v>
      </c>
      <c r="F3239" s="33" t="s">
        <v>113</v>
      </c>
      <c r="G3239" s="33" t="s">
        <v>20</v>
      </c>
      <c r="H3239" s="35">
        <v>0.55000000000000004</v>
      </c>
      <c r="I3239" s="36">
        <v>3500</v>
      </c>
      <c r="J3239" s="37">
        <f t="shared" si="24"/>
        <v>1925.0000000000002</v>
      </c>
      <c r="K3239" s="37">
        <f t="shared" si="25"/>
        <v>770.00000000000011</v>
      </c>
      <c r="L3239" s="38">
        <v>0.4</v>
      </c>
      <c r="N3239" s="44"/>
      <c r="O3239" s="42"/>
      <c r="P3239" s="39"/>
      <c r="Q3239" s="41"/>
    </row>
    <row r="3240" spans="1:17" ht="15.75" customHeight="1">
      <c r="A3240" s="33" t="s">
        <v>14</v>
      </c>
      <c r="B3240" s="33">
        <v>1185732</v>
      </c>
      <c r="C3240" s="34">
        <v>44546</v>
      </c>
      <c r="D3240" s="33" t="s">
        <v>33</v>
      </c>
      <c r="E3240" s="33" t="s">
        <v>112</v>
      </c>
      <c r="F3240" s="33" t="s">
        <v>113</v>
      </c>
      <c r="G3240" s="33" t="s">
        <v>21</v>
      </c>
      <c r="H3240" s="35">
        <v>0.65</v>
      </c>
      <c r="I3240" s="36">
        <v>3500</v>
      </c>
      <c r="J3240" s="37">
        <f t="shared" si="24"/>
        <v>2275</v>
      </c>
      <c r="K3240" s="37">
        <f t="shared" si="25"/>
        <v>910</v>
      </c>
      <c r="L3240" s="38">
        <v>0.4</v>
      </c>
      <c r="N3240" s="44"/>
      <c r="O3240" s="42"/>
      <c r="P3240" s="39"/>
      <c r="Q3240" s="41"/>
    </row>
    <row r="3241" spans="1:17" ht="15.75" customHeight="1">
      <c r="A3241" s="33" t="s">
        <v>14</v>
      </c>
      <c r="B3241" s="33">
        <v>1185732</v>
      </c>
      <c r="C3241" s="34">
        <v>44546</v>
      </c>
      <c r="D3241" s="33" t="s">
        <v>33</v>
      </c>
      <c r="E3241" s="33" t="s">
        <v>112</v>
      </c>
      <c r="F3241" s="33" t="s">
        <v>113</v>
      </c>
      <c r="G3241" s="33" t="s">
        <v>22</v>
      </c>
      <c r="H3241" s="35">
        <v>0.7</v>
      </c>
      <c r="I3241" s="36">
        <v>4500</v>
      </c>
      <c r="J3241" s="37">
        <f t="shared" si="24"/>
        <v>3150</v>
      </c>
      <c r="K3241" s="37">
        <f t="shared" si="25"/>
        <v>1260</v>
      </c>
      <c r="L3241" s="38">
        <v>0.4</v>
      </c>
      <c r="N3241" s="44"/>
      <c r="O3241" s="42"/>
      <c r="P3241" s="39"/>
      <c r="Q3241" s="41"/>
    </row>
    <row r="3242" spans="1:17" ht="15.75" customHeight="1">
      <c r="A3242" s="33" t="s">
        <v>14</v>
      </c>
      <c r="B3242" s="33">
        <v>1185732</v>
      </c>
      <c r="C3242" s="34">
        <v>44220</v>
      </c>
      <c r="D3242" s="33" t="s">
        <v>15</v>
      </c>
      <c r="E3242" s="33" t="s">
        <v>114</v>
      </c>
      <c r="F3242" s="33" t="s">
        <v>89</v>
      </c>
      <c r="G3242" s="33" t="s">
        <v>17</v>
      </c>
      <c r="H3242" s="35">
        <v>0.35000000000000003</v>
      </c>
      <c r="I3242" s="36">
        <v>4250</v>
      </c>
      <c r="J3242" s="37">
        <f t="shared" si="24"/>
        <v>1487.5000000000002</v>
      </c>
      <c r="K3242" s="37">
        <f t="shared" si="25"/>
        <v>595.00000000000011</v>
      </c>
      <c r="L3242" s="38">
        <v>0.4</v>
      </c>
      <c r="N3242" s="44"/>
      <c r="O3242" s="42"/>
      <c r="P3242" s="39"/>
      <c r="Q3242" s="41"/>
    </row>
    <row r="3243" spans="1:17" ht="15.75" customHeight="1">
      <c r="A3243" s="33" t="s">
        <v>14</v>
      </c>
      <c r="B3243" s="33">
        <v>1185732</v>
      </c>
      <c r="C3243" s="34">
        <v>44220</v>
      </c>
      <c r="D3243" s="33" t="s">
        <v>15</v>
      </c>
      <c r="E3243" s="33" t="s">
        <v>114</v>
      </c>
      <c r="F3243" s="33" t="s">
        <v>89</v>
      </c>
      <c r="G3243" s="33" t="s">
        <v>18</v>
      </c>
      <c r="H3243" s="35">
        <v>0.35000000000000003</v>
      </c>
      <c r="I3243" s="36">
        <v>2250</v>
      </c>
      <c r="J3243" s="37">
        <f t="shared" si="24"/>
        <v>787.50000000000011</v>
      </c>
      <c r="K3243" s="37">
        <f t="shared" si="25"/>
        <v>275.625</v>
      </c>
      <c r="L3243" s="38">
        <v>0.35</v>
      </c>
      <c r="N3243" s="44"/>
      <c r="O3243" s="42"/>
      <c r="P3243" s="39"/>
      <c r="Q3243" s="41"/>
    </row>
    <row r="3244" spans="1:17" ht="15.75" customHeight="1">
      <c r="A3244" s="33" t="s">
        <v>14</v>
      </c>
      <c r="B3244" s="33">
        <v>1185732</v>
      </c>
      <c r="C3244" s="34">
        <v>44220</v>
      </c>
      <c r="D3244" s="33" t="s">
        <v>15</v>
      </c>
      <c r="E3244" s="33" t="s">
        <v>114</v>
      </c>
      <c r="F3244" s="33" t="s">
        <v>89</v>
      </c>
      <c r="G3244" s="33" t="s">
        <v>19</v>
      </c>
      <c r="H3244" s="35">
        <v>0.25000000000000006</v>
      </c>
      <c r="I3244" s="36">
        <v>2250</v>
      </c>
      <c r="J3244" s="37">
        <f t="shared" si="24"/>
        <v>562.50000000000011</v>
      </c>
      <c r="K3244" s="37">
        <f t="shared" si="25"/>
        <v>196.87500000000003</v>
      </c>
      <c r="L3244" s="38">
        <v>0.35</v>
      </c>
      <c r="N3244" s="44"/>
      <c r="O3244" s="42"/>
      <c r="P3244" s="39"/>
      <c r="Q3244" s="41"/>
    </row>
    <row r="3245" spans="1:17" ht="15.75" customHeight="1">
      <c r="A3245" s="33" t="s">
        <v>14</v>
      </c>
      <c r="B3245" s="33">
        <v>1185732</v>
      </c>
      <c r="C3245" s="34">
        <v>44220</v>
      </c>
      <c r="D3245" s="33" t="s">
        <v>15</v>
      </c>
      <c r="E3245" s="33" t="s">
        <v>114</v>
      </c>
      <c r="F3245" s="33" t="s">
        <v>89</v>
      </c>
      <c r="G3245" s="33" t="s">
        <v>20</v>
      </c>
      <c r="H3245" s="35">
        <v>0.3</v>
      </c>
      <c r="I3245" s="36">
        <v>750</v>
      </c>
      <c r="J3245" s="37">
        <f t="shared" si="24"/>
        <v>225</v>
      </c>
      <c r="K3245" s="37">
        <f t="shared" si="25"/>
        <v>78.75</v>
      </c>
      <c r="L3245" s="38">
        <v>0.35</v>
      </c>
      <c r="N3245" s="44"/>
      <c r="O3245" s="42"/>
      <c r="P3245" s="39"/>
      <c r="Q3245" s="41"/>
    </row>
    <row r="3246" spans="1:17" ht="15.75" customHeight="1">
      <c r="A3246" s="33" t="s">
        <v>14</v>
      </c>
      <c r="B3246" s="33">
        <v>1185732</v>
      </c>
      <c r="C3246" s="34">
        <v>44220</v>
      </c>
      <c r="D3246" s="33" t="s">
        <v>15</v>
      </c>
      <c r="E3246" s="33" t="s">
        <v>114</v>
      </c>
      <c r="F3246" s="33" t="s">
        <v>89</v>
      </c>
      <c r="G3246" s="33" t="s">
        <v>21</v>
      </c>
      <c r="H3246" s="35">
        <v>0.45</v>
      </c>
      <c r="I3246" s="36">
        <v>1250</v>
      </c>
      <c r="J3246" s="37">
        <f t="shared" si="24"/>
        <v>562.5</v>
      </c>
      <c r="K3246" s="37">
        <f t="shared" si="25"/>
        <v>168.75</v>
      </c>
      <c r="L3246" s="38">
        <v>0.3</v>
      </c>
      <c r="N3246" s="44"/>
      <c r="O3246" s="42"/>
      <c r="P3246" s="39"/>
      <c r="Q3246" s="41"/>
    </row>
    <row r="3247" spans="1:17" ht="15.75" customHeight="1">
      <c r="A3247" s="33" t="s">
        <v>14</v>
      </c>
      <c r="B3247" s="33">
        <v>1185732</v>
      </c>
      <c r="C3247" s="34">
        <v>44220</v>
      </c>
      <c r="D3247" s="33" t="s">
        <v>15</v>
      </c>
      <c r="E3247" s="33" t="s">
        <v>114</v>
      </c>
      <c r="F3247" s="33" t="s">
        <v>89</v>
      </c>
      <c r="G3247" s="33" t="s">
        <v>22</v>
      </c>
      <c r="H3247" s="35">
        <v>0.35000000000000003</v>
      </c>
      <c r="I3247" s="36">
        <v>2250</v>
      </c>
      <c r="J3247" s="37">
        <f t="shared" si="24"/>
        <v>787.50000000000011</v>
      </c>
      <c r="K3247" s="37">
        <f t="shared" si="25"/>
        <v>236.25000000000003</v>
      </c>
      <c r="L3247" s="38">
        <v>0.3</v>
      </c>
      <c r="N3247" s="44"/>
      <c r="O3247" s="42"/>
      <c r="P3247" s="39"/>
      <c r="Q3247" s="41"/>
    </row>
    <row r="3248" spans="1:17" ht="15.75" customHeight="1">
      <c r="A3248" s="33" t="s">
        <v>14</v>
      </c>
      <c r="B3248" s="33">
        <v>1185732</v>
      </c>
      <c r="C3248" s="34">
        <v>44249</v>
      </c>
      <c r="D3248" s="33" t="s">
        <v>15</v>
      </c>
      <c r="E3248" s="33" t="s">
        <v>114</v>
      </c>
      <c r="F3248" s="33" t="s">
        <v>89</v>
      </c>
      <c r="G3248" s="33" t="s">
        <v>17</v>
      </c>
      <c r="H3248" s="35">
        <v>0.35000000000000003</v>
      </c>
      <c r="I3248" s="36">
        <v>4750</v>
      </c>
      <c r="J3248" s="37">
        <f t="shared" si="24"/>
        <v>1662.5000000000002</v>
      </c>
      <c r="K3248" s="37">
        <f t="shared" si="25"/>
        <v>665.00000000000011</v>
      </c>
      <c r="L3248" s="38">
        <v>0.4</v>
      </c>
      <c r="N3248" s="44"/>
      <c r="O3248" s="42"/>
      <c r="P3248" s="39"/>
      <c r="Q3248" s="41"/>
    </row>
    <row r="3249" spans="1:17" ht="15.75" customHeight="1">
      <c r="A3249" s="33" t="s">
        <v>14</v>
      </c>
      <c r="B3249" s="33">
        <v>1185732</v>
      </c>
      <c r="C3249" s="34">
        <v>44249</v>
      </c>
      <c r="D3249" s="33" t="s">
        <v>15</v>
      </c>
      <c r="E3249" s="33" t="s">
        <v>114</v>
      </c>
      <c r="F3249" s="33" t="s">
        <v>89</v>
      </c>
      <c r="G3249" s="33" t="s">
        <v>18</v>
      </c>
      <c r="H3249" s="35">
        <v>0.35000000000000003</v>
      </c>
      <c r="I3249" s="36">
        <v>1250</v>
      </c>
      <c r="J3249" s="37">
        <f t="shared" si="24"/>
        <v>437.50000000000006</v>
      </c>
      <c r="K3249" s="37">
        <f t="shared" si="25"/>
        <v>153.125</v>
      </c>
      <c r="L3249" s="38">
        <v>0.35</v>
      </c>
      <c r="N3249" s="44"/>
      <c r="O3249" s="42"/>
      <c r="P3249" s="39"/>
      <c r="Q3249" s="41"/>
    </row>
    <row r="3250" spans="1:17" ht="15.75" customHeight="1">
      <c r="A3250" s="33" t="s">
        <v>14</v>
      </c>
      <c r="B3250" s="33">
        <v>1185732</v>
      </c>
      <c r="C3250" s="34">
        <v>44249</v>
      </c>
      <c r="D3250" s="33" t="s">
        <v>15</v>
      </c>
      <c r="E3250" s="33" t="s">
        <v>114</v>
      </c>
      <c r="F3250" s="33" t="s">
        <v>89</v>
      </c>
      <c r="G3250" s="33" t="s">
        <v>19</v>
      </c>
      <c r="H3250" s="35">
        <v>0.25000000000000006</v>
      </c>
      <c r="I3250" s="36">
        <v>1750</v>
      </c>
      <c r="J3250" s="37">
        <f t="shared" si="24"/>
        <v>437.50000000000011</v>
      </c>
      <c r="K3250" s="37">
        <f t="shared" si="25"/>
        <v>153.12500000000003</v>
      </c>
      <c r="L3250" s="38">
        <v>0.35</v>
      </c>
      <c r="N3250" s="44"/>
      <c r="O3250" s="42"/>
      <c r="P3250" s="39"/>
      <c r="Q3250" s="41"/>
    </row>
    <row r="3251" spans="1:17" ht="15.75" customHeight="1">
      <c r="A3251" s="33" t="s">
        <v>14</v>
      </c>
      <c r="B3251" s="33">
        <v>1185732</v>
      </c>
      <c r="C3251" s="34">
        <v>44249</v>
      </c>
      <c r="D3251" s="33" t="s">
        <v>15</v>
      </c>
      <c r="E3251" s="33" t="s">
        <v>114</v>
      </c>
      <c r="F3251" s="33" t="s">
        <v>89</v>
      </c>
      <c r="G3251" s="33" t="s">
        <v>20</v>
      </c>
      <c r="H3251" s="35">
        <v>0.3</v>
      </c>
      <c r="I3251" s="36">
        <v>500</v>
      </c>
      <c r="J3251" s="37">
        <f t="shared" si="24"/>
        <v>150</v>
      </c>
      <c r="K3251" s="37">
        <f t="shared" si="25"/>
        <v>52.5</v>
      </c>
      <c r="L3251" s="38">
        <v>0.35</v>
      </c>
      <c r="N3251" s="44"/>
      <c r="O3251" s="42"/>
      <c r="P3251" s="39"/>
      <c r="Q3251" s="41"/>
    </row>
    <row r="3252" spans="1:17" ht="15.75" customHeight="1">
      <c r="A3252" s="33" t="s">
        <v>14</v>
      </c>
      <c r="B3252" s="33">
        <v>1185732</v>
      </c>
      <c r="C3252" s="34">
        <v>44249</v>
      </c>
      <c r="D3252" s="33" t="s">
        <v>15</v>
      </c>
      <c r="E3252" s="33" t="s">
        <v>114</v>
      </c>
      <c r="F3252" s="33" t="s">
        <v>89</v>
      </c>
      <c r="G3252" s="33" t="s">
        <v>21</v>
      </c>
      <c r="H3252" s="35">
        <v>0.45</v>
      </c>
      <c r="I3252" s="36">
        <v>1250</v>
      </c>
      <c r="J3252" s="37">
        <f t="shared" si="24"/>
        <v>562.5</v>
      </c>
      <c r="K3252" s="37">
        <f t="shared" si="25"/>
        <v>168.75</v>
      </c>
      <c r="L3252" s="38">
        <v>0.3</v>
      </c>
      <c r="N3252" s="44"/>
      <c r="O3252" s="42"/>
      <c r="P3252" s="39"/>
      <c r="Q3252" s="41"/>
    </row>
    <row r="3253" spans="1:17" ht="15.75" customHeight="1">
      <c r="A3253" s="33" t="s">
        <v>14</v>
      </c>
      <c r="B3253" s="33">
        <v>1185732</v>
      </c>
      <c r="C3253" s="34">
        <v>44249</v>
      </c>
      <c r="D3253" s="33" t="s">
        <v>15</v>
      </c>
      <c r="E3253" s="33" t="s">
        <v>114</v>
      </c>
      <c r="F3253" s="33" t="s">
        <v>89</v>
      </c>
      <c r="G3253" s="33" t="s">
        <v>22</v>
      </c>
      <c r="H3253" s="35">
        <v>0.35000000000000003</v>
      </c>
      <c r="I3253" s="36">
        <v>2250</v>
      </c>
      <c r="J3253" s="37">
        <f t="shared" si="24"/>
        <v>787.50000000000011</v>
      </c>
      <c r="K3253" s="37">
        <f t="shared" si="25"/>
        <v>236.25000000000003</v>
      </c>
      <c r="L3253" s="38">
        <v>0.3</v>
      </c>
      <c r="N3253" s="44"/>
      <c r="O3253" s="42"/>
      <c r="P3253" s="39"/>
      <c r="Q3253" s="41"/>
    </row>
    <row r="3254" spans="1:17" ht="15.75" customHeight="1">
      <c r="A3254" s="33" t="s">
        <v>14</v>
      </c>
      <c r="B3254" s="33">
        <v>1185732</v>
      </c>
      <c r="C3254" s="34">
        <v>44275</v>
      </c>
      <c r="D3254" s="33" t="s">
        <v>15</v>
      </c>
      <c r="E3254" s="33" t="s">
        <v>114</v>
      </c>
      <c r="F3254" s="33" t="s">
        <v>89</v>
      </c>
      <c r="G3254" s="33" t="s">
        <v>17</v>
      </c>
      <c r="H3254" s="35">
        <v>0.35000000000000003</v>
      </c>
      <c r="I3254" s="36">
        <v>4450</v>
      </c>
      <c r="J3254" s="37">
        <f t="shared" si="24"/>
        <v>1557.5000000000002</v>
      </c>
      <c r="K3254" s="37">
        <f t="shared" si="25"/>
        <v>623.00000000000011</v>
      </c>
      <c r="L3254" s="38">
        <v>0.4</v>
      </c>
      <c r="N3254" s="44"/>
      <c r="O3254" s="42"/>
      <c r="P3254" s="39"/>
      <c r="Q3254" s="41"/>
    </row>
    <row r="3255" spans="1:17" ht="15.75" customHeight="1">
      <c r="A3255" s="33" t="s">
        <v>14</v>
      </c>
      <c r="B3255" s="33">
        <v>1185732</v>
      </c>
      <c r="C3255" s="34">
        <v>44275</v>
      </c>
      <c r="D3255" s="33" t="s">
        <v>15</v>
      </c>
      <c r="E3255" s="33" t="s">
        <v>114</v>
      </c>
      <c r="F3255" s="33" t="s">
        <v>89</v>
      </c>
      <c r="G3255" s="33" t="s">
        <v>18</v>
      </c>
      <c r="H3255" s="35">
        <v>0.35000000000000003</v>
      </c>
      <c r="I3255" s="36">
        <v>1500</v>
      </c>
      <c r="J3255" s="37">
        <f t="shared" si="24"/>
        <v>525</v>
      </c>
      <c r="K3255" s="37">
        <f t="shared" si="25"/>
        <v>183.75</v>
      </c>
      <c r="L3255" s="38">
        <v>0.35</v>
      </c>
      <c r="N3255" s="44"/>
      <c r="O3255" s="42"/>
      <c r="P3255" s="39"/>
      <c r="Q3255" s="41"/>
    </row>
    <row r="3256" spans="1:17" ht="15.75" customHeight="1">
      <c r="A3256" s="33" t="s">
        <v>14</v>
      </c>
      <c r="B3256" s="33">
        <v>1185732</v>
      </c>
      <c r="C3256" s="34">
        <v>44275</v>
      </c>
      <c r="D3256" s="33" t="s">
        <v>15</v>
      </c>
      <c r="E3256" s="33" t="s">
        <v>114</v>
      </c>
      <c r="F3256" s="33" t="s">
        <v>89</v>
      </c>
      <c r="G3256" s="33" t="s">
        <v>19</v>
      </c>
      <c r="H3256" s="35">
        <v>0.25000000000000006</v>
      </c>
      <c r="I3256" s="36">
        <v>1750</v>
      </c>
      <c r="J3256" s="37">
        <f t="shared" si="24"/>
        <v>437.50000000000011</v>
      </c>
      <c r="K3256" s="37">
        <f t="shared" si="25"/>
        <v>153.12500000000003</v>
      </c>
      <c r="L3256" s="38">
        <v>0.35</v>
      </c>
      <c r="N3256" s="44"/>
      <c r="O3256" s="42"/>
      <c r="P3256" s="39"/>
      <c r="Q3256" s="41"/>
    </row>
    <row r="3257" spans="1:17" ht="15.75" customHeight="1">
      <c r="A3257" s="33" t="s">
        <v>14</v>
      </c>
      <c r="B3257" s="33">
        <v>1185732</v>
      </c>
      <c r="C3257" s="34">
        <v>44275</v>
      </c>
      <c r="D3257" s="33" t="s">
        <v>15</v>
      </c>
      <c r="E3257" s="33" t="s">
        <v>114</v>
      </c>
      <c r="F3257" s="33" t="s">
        <v>89</v>
      </c>
      <c r="G3257" s="33" t="s">
        <v>20</v>
      </c>
      <c r="H3257" s="35">
        <v>0.3</v>
      </c>
      <c r="I3257" s="36">
        <v>250</v>
      </c>
      <c r="J3257" s="37">
        <f t="shared" si="24"/>
        <v>75</v>
      </c>
      <c r="K3257" s="37">
        <f t="shared" si="25"/>
        <v>26.25</v>
      </c>
      <c r="L3257" s="38">
        <v>0.35</v>
      </c>
      <c r="N3257" s="44"/>
      <c r="O3257" s="42"/>
      <c r="P3257" s="39"/>
      <c r="Q3257" s="41"/>
    </row>
    <row r="3258" spans="1:17" ht="15.75" customHeight="1">
      <c r="A3258" s="33" t="s">
        <v>14</v>
      </c>
      <c r="B3258" s="33">
        <v>1185732</v>
      </c>
      <c r="C3258" s="34">
        <v>44275</v>
      </c>
      <c r="D3258" s="33" t="s">
        <v>15</v>
      </c>
      <c r="E3258" s="33" t="s">
        <v>114</v>
      </c>
      <c r="F3258" s="33" t="s">
        <v>89</v>
      </c>
      <c r="G3258" s="33" t="s">
        <v>21</v>
      </c>
      <c r="H3258" s="35">
        <v>0.45</v>
      </c>
      <c r="I3258" s="36">
        <v>750</v>
      </c>
      <c r="J3258" s="37">
        <f t="shared" si="24"/>
        <v>337.5</v>
      </c>
      <c r="K3258" s="37">
        <f t="shared" si="25"/>
        <v>101.25</v>
      </c>
      <c r="L3258" s="38">
        <v>0.3</v>
      </c>
      <c r="N3258" s="44"/>
      <c r="O3258" s="42"/>
      <c r="P3258" s="39"/>
      <c r="Q3258" s="41"/>
    </row>
    <row r="3259" spans="1:17" ht="15.75" customHeight="1">
      <c r="A3259" s="33" t="s">
        <v>14</v>
      </c>
      <c r="B3259" s="33">
        <v>1185732</v>
      </c>
      <c r="C3259" s="34">
        <v>44275</v>
      </c>
      <c r="D3259" s="33" t="s">
        <v>15</v>
      </c>
      <c r="E3259" s="33" t="s">
        <v>114</v>
      </c>
      <c r="F3259" s="33" t="s">
        <v>89</v>
      </c>
      <c r="G3259" s="33" t="s">
        <v>22</v>
      </c>
      <c r="H3259" s="35">
        <v>0.35000000000000003</v>
      </c>
      <c r="I3259" s="36">
        <v>1750</v>
      </c>
      <c r="J3259" s="37">
        <f t="shared" si="24"/>
        <v>612.50000000000011</v>
      </c>
      <c r="K3259" s="37">
        <f t="shared" si="25"/>
        <v>183.75000000000003</v>
      </c>
      <c r="L3259" s="38">
        <v>0.3</v>
      </c>
      <c r="N3259" s="44"/>
      <c r="O3259" s="42"/>
      <c r="P3259" s="39"/>
      <c r="Q3259" s="41"/>
    </row>
    <row r="3260" spans="1:17" ht="15.75" customHeight="1">
      <c r="A3260" s="33" t="s">
        <v>14</v>
      </c>
      <c r="B3260" s="33">
        <v>1185732</v>
      </c>
      <c r="C3260" s="34">
        <v>44307</v>
      </c>
      <c r="D3260" s="33" t="s">
        <v>15</v>
      </c>
      <c r="E3260" s="33" t="s">
        <v>114</v>
      </c>
      <c r="F3260" s="33" t="s">
        <v>89</v>
      </c>
      <c r="G3260" s="33" t="s">
        <v>17</v>
      </c>
      <c r="H3260" s="35">
        <v>0.35000000000000003</v>
      </c>
      <c r="I3260" s="36">
        <v>4250</v>
      </c>
      <c r="J3260" s="37">
        <f t="shared" si="24"/>
        <v>1487.5000000000002</v>
      </c>
      <c r="K3260" s="37">
        <f t="shared" si="25"/>
        <v>595.00000000000011</v>
      </c>
      <c r="L3260" s="38">
        <v>0.4</v>
      </c>
      <c r="N3260" s="44"/>
      <c r="O3260" s="42"/>
      <c r="P3260" s="39"/>
      <c r="Q3260" s="41"/>
    </row>
    <row r="3261" spans="1:17" ht="15.75" customHeight="1">
      <c r="A3261" s="33" t="s">
        <v>14</v>
      </c>
      <c r="B3261" s="33">
        <v>1185732</v>
      </c>
      <c r="C3261" s="34">
        <v>44307</v>
      </c>
      <c r="D3261" s="33" t="s">
        <v>15</v>
      </c>
      <c r="E3261" s="33" t="s">
        <v>114</v>
      </c>
      <c r="F3261" s="33" t="s">
        <v>89</v>
      </c>
      <c r="G3261" s="33" t="s">
        <v>18</v>
      </c>
      <c r="H3261" s="35">
        <v>0.35000000000000003</v>
      </c>
      <c r="I3261" s="36">
        <v>1250</v>
      </c>
      <c r="J3261" s="37">
        <f t="shared" si="24"/>
        <v>437.50000000000006</v>
      </c>
      <c r="K3261" s="37">
        <f t="shared" si="25"/>
        <v>153.125</v>
      </c>
      <c r="L3261" s="38">
        <v>0.35</v>
      </c>
      <c r="N3261" s="44"/>
      <c r="O3261" s="42"/>
      <c r="P3261" s="39"/>
      <c r="Q3261" s="41"/>
    </row>
    <row r="3262" spans="1:17" ht="15.75" customHeight="1">
      <c r="A3262" s="33" t="s">
        <v>14</v>
      </c>
      <c r="B3262" s="33">
        <v>1185732</v>
      </c>
      <c r="C3262" s="34">
        <v>44307</v>
      </c>
      <c r="D3262" s="33" t="s">
        <v>15</v>
      </c>
      <c r="E3262" s="33" t="s">
        <v>114</v>
      </c>
      <c r="F3262" s="33" t="s">
        <v>89</v>
      </c>
      <c r="G3262" s="33" t="s">
        <v>19</v>
      </c>
      <c r="H3262" s="35">
        <v>0.25000000000000006</v>
      </c>
      <c r="I3262" s="36">
        <v>1250</v>
      </c>
      <c r="J3262" s="37">
        <f t="shared" si="24"/>
        <v>312.50000000000006</v>
      </c>
      <c r="K3262" s="37">
        <f t="shared" si="25"/>
        <v>109.37500000000001</v>
      </c>
      <c r="L3262" s="38">
        <v>0.35</v>
      </c>
      <c r="N3262" s="44"/>
      <c r="O3262" s="42"/>
      <c r="P3262" s="39"/>
      <c r="Q3262" s="41"/>
    </row>
    <row r="3263" spans="1:17" ht="15.75" customHeight="1">
      <c r="A3263" s="33" t="s">
        <v>14</v>
      </c>
      <c r="B3263" s="33">
        <v>1185732</v>
      </c>
      <c r="C3263" s="34">
        <v>44307</v>
      </c>
      <c r="D3263" s="33" t="s">
        <v>15</v>
      </c>
      <c r="E3263" s="33" t="s">
        <v>114</v>
      </c>
      <c r="F3263" s="33" t="s">
        <v>89</v>
      </c>
      <c r="G3263" s="33" t="s">
        <v>20</v>
      </c>
      <c r="H3263" s="35">
        <v>0.3</v>
      </c>
      <c r="I3263" s="36">
        <v>500</v>
      </c>
      <c r="J3263" s="37">
        <f t="shared" si="24"/>
        <v>150</v>
      </c>
      <c r="K3263" s="37">
        <f t="shared" si="25"/>
        <v>52.5</v>
      </c>
      <c r="L3263" s="38">
        <v>0.35</v>
      </c>
      <c r="N3263" s="44"/>
      <c r="O3263" s="42"/>
      <c r="P3263" s="39"/>
      <c r="Q3263" s="41"/>
    </row>
    <row r="3264" spans="1:17" ht="15.75" customHeight="1">
      <c r="A3264" s="33" t="s">
        <v>14</v>
      </c>
      <c r="B3264" s="33">
        <v>1185732</v>
      </c>
      <c r="C3264" s="34">
        <v>44307</v>
      </c>
      <c r="D3264" s="33" t="s">
        <v>15</v>
      </c>
      <c r="E3264" s="33" t="s">
        <v>114</v>
      </c>
      <c r="F3264" s="33" t="s">
        <v>89</v>
      </c>
      <c r="G3264" s="33" t="s">
        <v>21</v>
      </c>
      <c r="H3264" s="35">
        <v>0.45</v>
      </c>
      <c r="I3264" s="36">
        <v>500</v>
      </c>
      <c r="J3264" s="37">
        <f t="shared" si="24"/>
        <v>225</v>
      </c>
      <c r="K3264" s="37">
        <f t="shared" si="25"/>
        <v>67.5</v>
      </c>
      <c r="L3264" s="38">
        <v>0.3</v>
      </c>
      <c r="N3264" s="44"/>
      <c r="O3264" s="42"/>
      <c r="P3264" s="39"/>
      <c r="Q3264" s="41"/>
    </row>
    <row r="3265" spans="1:17" ht="15.75" customHeight="1">
      <c r="A3265" s="33" t="s">
        <v>14</v>
      </c>
      <c r="B3265" s="33">
        <v>1185732</v>
      </c>
      <c r="C3265" s="34">
        <v>44307</v>
      </c>
      <c r="D3265" s="33" t="s">
        <v>15</v>
      </c>
      <c r="E3265" s="33" t="s">
        <v>114</v>
      </c>
      <c r="F3265" s="33" t="s">
        <v>89</v>
      </c>
      <c r="G3265" s="33" t="s">
        <v>22</v>
      </c>
      <c r="H3265" s="35">
        <v>0.35000000000000003</v>
      </c>
      <c r="I3265" s="36">
        <v>2000</v>
      </c>
      <c r="J3265" s="37">
        <f t="shared" si="24"/>
        <v>700.00000000000011</v>
      </c>
      <c r="K3265" s="37">
        <f t="shared" si="25"/>
        <v>210.00000000000003</v>
      </c>
      <c r="L3265" s="38">
        <v>0.3</v>
      </c>
      <c r="N3265" s="44"/>
      <c r="O3265" s="42"/>
      <c r="P3265" s="39"/>
      <c r="Q3265" s="41"/>
    </row>
    <row r="3266" spans="1:17" ht="15.75" customHeight="1">
      <c r="A3266" s="33" t="s">
        <v>14</v>
      </c>
      <c r="B3266" s="33">
        <v>1185732</v>
      </c>
      <c r="C3266" s="34">
        <v>44336</v>
      </c>
      <c r="D3266" s="33" t="s">
        <v>15</v>
      </c>
      <c r="E3266" s="33" t="s">
        <v>114</v>
      </c>
      <c r="F3266" s="33" t="s">
        <v>89</v>
      </c>
      <c r="G3266" s="33" t="s">
        <v>17</v>
      </c>
      <c r="H3266" s="35">
        <v>0.49999999999999994</v>
      </c>
      <c r="I3266" s="36">
        <v>4700</v>
      </c>
      <c r="J3266" s="37">
        <f t="shared" si="24"/>
        <v>2349.9999999999995</v>
      </c>
      <c r="K3266" s="37">
        <f t="shared" si="25"/>
        <v>939.99999999999989</v>
      </c>
      <c r="L3266" s="38">
        <v>0.4</v>
      </c>
      <c r="N3266" s="44"/>
      <c r="O3266" s="42"/>
      <c r="P3266" s="39"/>
      <c r="Q3266" s="41"/>
    </row>
    <row r="3267" spans="1:17" ht="15.75" customHeight="1">
      <c r="A3267" s="33" t="s">
        <v>14</v>
      </c>
      <c r="B3267" s="33">
        <v>1185732</v>
      </c>
      <c r="C3267" s="34">
        <v>44336</v>
      </c>
      <c r="D3267" s="33" t="s">
        <v>15</v>
      </c>
      <c r="E3267" s="33" t="s">
        <v>114</v>
      </c>
      <c r="F3267" s="33" t="s">
        <v>89</v>
      </c>
      <c r="G3267" s="33" t="s">
        <v>18</v>
      </c>
      <c r="H3267" s="35">
        <v>0.45</v>
      </c>
      <c r="I3267" s="36">
        <v>1750</v>
      </c>
      <c r="J3267" s="37">
        <f t="shared" si="24"/>
        <v>787.5</v>
      </c>
      <c r="K3267" s="37">
        <f t="shared" si="25"/>
        <v>275.625</v>
      </c>
      <c r="L3267" s="38">
        <v>0.35</v>
      </c>
      <c r="N3267" s="44"/>
      <c r="O3267" s="42"/>
      <c r="P3267" s="39"/>
      <c r="Q3267" s="41"/>
    </row>
    <row r="3268" spans="1:17" ht="15.75" customHeight="1">
      <c r="A3268" s="33" t="s">
        <v>14</v>
      </c>
      <c r="B3268" s="33">
        <v>1185732</v>
      </c>
      <c r="C3268" s="34">
        <v>44336</v>
      </c>
      <c r="D3268" s="33" t="s">
        <v>15</v>
      </c>
      <c r="E3268" s="33" t="s">
        <v>114</v>
      </c>
      <c r="F3268" s="33" t="s">
        <v>89</v>
      </c>
      <c r="G3268" s="33" t="s">
        <v>19</v>
      </c>
      <c r="H3268" s="35">
        <v>0.4</v>
      </c>
      <c r="I3268" s="36">
        <v>1500</v>
      </c>
      <c r="J3268" s="37">
        <f t="shared" si="24"/>
        <v>600</v>
      </c>
      <c r="K3268" s="37">
        <f t="shared" si="25"/>
        <v>210</v>
      </c>
      <c r="L3268" s="38">
        <v>0.35</v>
      </c>
      <c r="N3268" s="44"/>
      <c r="O3268" s="42"/>
      <c r="P3268" s="39"/>
      <c r="Q3268" s="41"/>
    </row>
    <row r="3269" spans="1:17" ht="15.75" customHeight="1">
      <c r="A3269" s="33" t="s">
        <v>14</v>
      </c>
      <c r="B3269" s="33">
        <v>1185732</v>
      </c>
      <c r="C3269" s="34">
        <v>44336</v>
      </c>
      <c r="D3269" s="33" t="s">
        <v>15</v>
      </c>
      <c r="E3269" s="33" t="s">
        <v>114</v>
      </c>
      <c r="F3269" s="33" t="s">
        <v>89</v>
      </c>
      <c r="G3269" s="33" t="s">
        <v>20</v>
      </c>
      <c r="H3269" s="35">
        <v>0.4</v>
      </c>
      <c r="I3269" s="36">
        <v>1000</v>
      </c>
      <c r="J3269" s="37">
        <f t="shared" si="24"/>
        <v>400</v>
      </c>
      <c r="K3269" s="37">
        <f t="shared" si="25"/>
        <v>140</v>
      </c>
      <c r="L3269" s="38">
        <v>0.35</v>
      </c>
      <c r="N3269" s="44"/>
      <c r="O3269" s="42"/>
      <c r="P3269" s="39"/>
      <c r="Q3269" s="41"/>
    </row>
    <row r="3270" spans="1:17" ht="15.75" customHeight="1">
      <c r="A3270" s="33" t="s">
        <v>14</v>
      </c>
      <c r="B3270" s="33">
        <v>1185732</v>
      </c>
      <c r="C3270" s="34">
        <v>44336</v>
      </c>
      <c r="D3270" s="33" t="s">
        <v>15</v>
      </c>
      <c r="E3270" s="33" t="s">
        <v>114</v>
      </c>
      <c r="F3270" s="33" t="s">
        <v>89</v>
      </c>
      <c r="G3270" s="33" t="s">
        <v>21</v>
      </c>
      <c r="H3270" s="35">
        <v>0.49999999999999994</v>
      </c>
      <c r="I3270" s="36">
        <v>1250</v>
      </c>
      <c r="J3270" s="37">
        <f t="shared" si="24"/>
        <v>624.99999999999989</v>
      </c>
      <c r="K3270" s="37">
        <f t="shared" si="25"/>
        <v>187.49999999999997</v>
      </c>
      <c r="L3270" s="38">
        <v>0.3</v>
      </c>
      <c r="N3270" s="44"/>
      <c r="O3270" s="42"/>
      <c r="P3270" s="39"/>
      <c r="Q3270" s="41"/>
    </row>
    <row r="3271" spans="1:17" ht="15.75" customHeight="1">
      <c r="A3271" s="33" t="s">
        <v>14</v>
      </c>
      <c r="B3271" s="33">
        <v>1185732</v>
      </c>
      <c r="C3271" s="34">
        <v>44336</v>
      </c>
      <c r="D3271" s="33" t="s">
        <v>15</v>
      </c>
      <c r="E3271" s="33" t="s">
        <v>114</v>
      </c>
      <c r="F3271" s="33" t="s">
        <v>89</v>
      </c>
      <c r="G3271" s="33" t="s">
        <v>22</v>
      </c>
      <c r="H3271" s="35">
        <v>0.54999999999999993</v>
      </c>
      <c r="I3271" s="36">
        <v>2500</v>
      </c>
      <c r="J3271" s="37">
        <f t="shared" si="24"/>
        <v>1374.9999999999998</v>
      </c>
      <c r="K3271" s="37">
        <f t="shared" si="25"/>
        <v>412.49999999999994</v>
      </c>
      <c r="L3271" s="38">
        <v>0.3</v>
      </c>
      <c r="N3271" s="44"/>
      <c r="O3271" s="42"/>
      <c r="P3271" s="39"/>
      <c r="Q3271" s="41"/>
    </row>
    <row r="3272" spans="1:17" ht="15.75" customHeight="1">
      <c r="A3272" s="33" t="s">
        <v>14</v>
      </c>
      <c r="B3272" s="33">
        <v>1185732</v>
      </c>
      <c r="C3272" s="34">
        <v>44369</v>
      </c>
      <c r="D3272" s="33" t="s">
        <v>15</v>
      </c>
      <c r="E3272" s="33" t="s">
        <v>114</v>
      </c>
      <c r="F3272" s="33" t="s">
        <v>89</v>
      </c>
      <c r="G3272" s="33" t="s">
        <v>17</v>
      </c>
      <c r="H3272" s="35">
        <v>0.49999999999999994</v>
      </c>
      <c r="I3272" s="36">
        <v>5000</v>
      </c>
      <c r="J3272" s="37">
        <f t="shared" si="24"/>
        <v>2499.9999999999995</v>
      </c>
      <c r="K3272" s="37">
        <f t="shared" si="25"/>
        <v>999.99999999999989</v>
      </c>
      <c r="L3272" s="38">
        <v>0.4</v>
      </c>
      <c r="N3272" s="44"/>
      <c r="O3272" s="42"/>
      <c r="P3272" s="39"/>
      <c r="Q3272" s="41"/>
    </row>
    <row r="3273" spans="1:17" ht="15.75" customHeight="1">
      <c r="A3273" s="33" t="s">
        <v>14</v>
      </c>
      <c r="B3273" s="33">
        <v>1185732</v>
      </c>
      <c r="C3273" s="34">
        <v>44369</v>
      </c>
      <c r="D3273" s="33" t="s">
        <v>15</v>
      </c>
      <c r="E3273" s="33" t="s">
        <v>114</v>
      </c>
      <c r="F3273" s="33" t="s">
        <v>89</v>
      </c>
      <c r="G3273" s="33" t="s">
        <v>18</v>
      </c>
      <c r="H3273" s="35">
        <v>0.45</v>
      </c>
      <c r="I3273" s="36">
        <v>2500</v>
      </c>
      <c r="J3273" s="37">
        <f t="shared" si="24"/>
        <v>1125</v>
      </c>
      <c r="K3273" s="37">
        <f t="shared" si="25"/>
        <v>393.75</v>
      </c>
      <c r="L3273" s="38">
        <v>0.35</v>
      </c>
      <c r="N3273" s="44"/>
      <c r="O3273" s="42"/>
      <c r="P3273" s="39"/>
      <c r="Q3273" s="41"/>
    </row>
    <row r="3274" spans="1:17" ht="15.75" customHeight="1">
      <c r="A3274" s="33" t="s">
        <v>14</v>
      </c>
      <c r="B3274" s="33">
        <v>1185732</v>
      </c>
      <c r="C3274" s="34">
        <v>44369</v>
      </c>
      <c r="D3274" s="33" t="s">
        <v>15</v>
      </c>
      <c r="E3274" s="33" t="s">
        <v>114</v>
      </c>
      <c r="F3274" s="33" t="s">
        <v>89</v>
      </c>
      <c r="G3274" s="33" t="s">
        <v>19</v>
      </c>
      <c r="H3274" s="35">
        <v>0.4</v>
      </c>
      <c r="I3274" s="36">
        <v>1750</v>
      </c>
      <c r="J3274" s="37">
        <f t="shared" si="24"/>
        <v>700</v>
      </c>
      <c r="K3274" s="37">
        <f t="shared" si="25"/>
        <v>244.99999999999997</v>
      </c>
      <c r="L3274" s="38">
        <v>0.35</v>
      </c>
      <c r="N3274" s="44"/>
      <c r="O3274" s="42"/>
      <c r="P3274" s="39"/>
      <c r="Q3274" s="41"/>
    </row>
    <row r="3275" spans="1:17" ht="15.75" customHeight="1">
      <c r="A3275" s="33" t="s">
        <v>14</v>
      </c>
      <c r="B3275" s="33">
        <v>1185732</v>
      </c>
      <c r="C3275" s="34">
        <v>44369</v>
      </c>
      <c r="D3275" s="33" t="s">
        <v>15</v>
      </c>
      <c r="E3275" s="33" t="s">
        <v>114</v>
      </c>
      <c r="F3275" s="33" t="s">
        <v>89</v>
      </c>
      <c r="G3275" s="33" t="s">
        <v>20</v>
      </c>
      <c r="H3275" s="35">
        <v>0.4</v>
      </c>
      <c r="I3275" s="36">
        <v>1500</v>
      </c>
      <c r="J3275" s="37">
        <f t="shared" si="24"/>
        <v>600</v>
      </c>
      <c r="K3275" s="37">
        <f t="shared" si="25"/>
        <v>210</v>
      </c>
      <c r="L3275" s="38">
        <v>0.35</v>
      </c>
      <c r="N3275" s="44"/>
      <c r="O3275" s="42"/>
      <c r="P3275" s="39"/>
      <c r="Q3275" s="41"/>
    </row>
    <row r="3276" spans="1:17" ht="15.75" customHeight="1">
      <c r="A3276" s="33" t="s">
        <v>14</v>
      </c>
      <c r="B3276" s="33">
        <v>1185732</v>
      </c>
      <c r="C3276" s="34">
        <v>44369</v>
      </c>
      <c r="D3276" s="33" t="s">
        <v>15</v>
      </c>
      <c r="E3276" s="33" t="s">
        <v>114</v>
      </c>
      <c r="F3276" s="33" t="s">
        <v>89</v>
      </c>
      <c r="G3276" s="33" t="s">
        <v>21</v>
      </c>
      <c r="H3276" s="35">
        <v>0.49999999999999994</v>
      </c>
      <c r="I3276" s="36">
        <v>1500</v>
      </c>
      <c r="J3276" s="37">
        <f t="shared" si="24"/>
        <v>749.99999999999989</v>
      </c>
      <c r="K3276" s="37">
        <f t="shared" si="25"/>
        <v>224.99999999999997</v>
      </c>
      <c r="L3276" s="38">
        <v>0.3</v>
      </c>
      <c r="N3276" s="44"/>
      <c r="O3276" s="42"/>
      <c r="P3276" s="39"/>
      <c r="Q3276" s="41"/>
    </row>
    <row r="3277" spans="1:17" ht="15.75" customHeight="1">
      <c r="A3277" s="33" t="s">
        <v>14</v>
      </c>
      <c r="B3277" s="33">
        <v>1185732</v>
      </c>
      <c r="C3277" s="34">
        <v>44369</v>
      </c>
      <c r="D3277" s="33" t="s">
        <v>15</v>
      </c>
      <c r="E3277" s="33" t="s">
        <v>114</v>
      </c>
      <c r="F3277" s="33" t="s">
        <v>89</v>
      </c>
      <c r="G3277" s="33" t="s">
        <v>22</v>
      </c>
      <c r="H3277" s="35">
        <v>0.54999999999999993</v>
      </c>
      <c r="I3277" s="36">
        <v>3000</v>
      </c>
      <c r="J3277" s="37">
        <f t="shared" si="24"/>
        <v>1649.9999999999998</v>
      </c>
      <c r="K3277" s="37">
        <f t="shared" si="25"/>
        <v>494.99999999999989</v>
      </c>
      <c r="L3277" s="38">
        <v>0.3</v>
      </c>
      <c r="N3277" s="44"/>
      <c r="O3277" s="42"/>
      <c r="P3277" s="39"/>
      <c r="Q3277" s="41"/>
    </row>
    <row r="3278" spans="1:17" ht="15.75" customHeight="1">
      <c r="A3278" s="33" t="s">
        <v>14</v>
      </c>
      <c r="B3278" s="33">
        <v>1185732</v>
      </c>
      <c r="C3278" s="34">
        <v>44397</v>
      </c>
      <c r="D3278" s="33" t="s">
        <v>15</v>
      </c>
      <c r="E3278" s="33" t="s">
        <v>114</v>
      </c>
      <c r="F3278" s="33" t="s">
        <v>89</v>
      </c>
      <c r="G3278" s="33" t="s">
        <v>17</v>
      </c>
      <c r="H3278" s="35">
        <v>0.49999999999999994</v>
      </c>
      <c r="I3278" s="36">
        <v>5250</v>
      </c>
      <c r="J3278" s="37">
        <f t="shared" si="24"/>
        <v>2624.9999999999995</v>
      </c>
      <c r="K3278" s="37">
        <f t="shared" si="25"/>
        <v>1049.9999999999998</v>
      </c>
      <c r="L3278" s="38">
        <v>0.4</v>
      </c>
      <c r="N3278" s="44"/>
      <c r="O3278" s="42"/>
      <c r="P3278" s="39"/>
      <c r="Q3278" s="41"/>
    </row>
    <row r="3279" spans="1:17" ht="15.75" customHeight="1">
      <c r="A3279" s="33" t="s">
        <v>14</v>
      </c>
      <c r="B3279" s="33">
        <v>1185732</v>
      </c>
      <c r="C3279" s="34">
        <v>44397</v>
      </c>
      <c r="D3279" s="33" t="s">
        <v>15</v>
      </c>
      <c r="E3279" s="33" t="s">
        <v>114</v>
      </c>
      <c r="F3279" s="33" t="s">
        <v>89</v>
      </c>
      <c r="G3279" s="33" t="s">
        <v>18</v>
      </c>
      <c r="H3279" s="35">
        <v>0.45</v>
      </c>
      <c r="I3279" s="36">
        <v>2750</v>
      </c>
      <c r="J3279" s="37">
        <f t="shared" si="24"/>
        <v>1237.5</v>
      </c>
      <c r="K3279" s="37">
        <f t="shared" si="25"/>
        <v>433.125</v>
      </c>
      <c r="L3279" s="38">
        <v>0.35</v>
      </c>
      <c r="N3279" s="44"/>
      <c r="O3279" s="42"/>
      <c r="P3279" s="39"/>
      <c r="Q3279" s="41"/>
    </row>
    <row r="3280" spans="1:17" ht="15.75" customHeight="1">
      <c r="A3280" s="33" t="s">
        <v>14</v>
      </c>
      <c r="B3280" s="33">
        <v>1185732</v>
      </c>
      <c r="C3280" s="34">
        <v>44397</v>
      </c>
      <c r="D3280" s="33" t="s">
        <v>15</v>
      </c>
      <c r="E3280" s="33" t="s">
        <v>114</v>
      </c>
      <c r="F3280" s="33" t="s">
        <v>89</v>
      </c>
      <c r="G3280" s="33" t="s">
        <v>19</v>
      </c>
      <c r="H3280" s="35">
        <v>0.4</v>
      </c>
      <c r="I3280" s="36">
        <v>2000</v>
      </c>
      <c r="J3280" s="37">
        <f t="shared" si="24"/>
        <v>800</v>
      </c>
      <c r="K3280" s="37">
        <f t="shared" si="25"/>
        <v>280</v>
      </c>
      <c r="L3280" s="38">
        <v>0.35</v>
      </c>
      <c r="N3280" s="44"/>
      <c r="O3280" s="42"/>
      <c r="P3280" s="39"/>
      <c r="Q3280" s="41"/>
    </row>
    <row r="3281" spans="1:17" ht="15.75" customHeight="1">
      <c r="A3281" s="33" t="s">
        <v>14</v>
      </c>
      <c r="B3281" s="33">
        <v>1185732</v>
      </c>
      <c r="C3281" s="34">
        <v>44397</v>
      </c>
      <c r="D3281" s="33" t="s">
        <v>15</v>
      </c>
      <c r="E3281" s="33" t="s">
        <v>114</v>
      </c>
      <c r="F3281" s="33" t="s">
        <v>89</v>
      </c>
      <c r="G3281" s="33" t="s">
        <v>20</v>
      </c>
      <c r="H3281" s="35">
        <v>0.4</v>
      </c>
      <c r="I3281" s="36">
        <v>1500</v>
      </c>
      <c r="J3281" s="37">
        <f t="shared" si="24"/>
        <v>600</v>
      </c>
      <c r="K3281" s="37">
        <f t="shared" si="25"/>
        <v>210</v>
      </c>
      <c r="L3281" s="38">
        <v>0.35</v>
      </c>
      <c r="N3281" s="44"/>
      <c r="O3281" s="42"/>
      <c r="P3281" s="39"/>
      <c r="Q3281" s="41"/>
    </row>
    <row r="3282" spans="1:17" ht="15.75" customHeight="1">
      <c r="A3282" s="33" t="s">
        <v>14</v>
      </c>
      <c r="B3282" s="33">
        <v>1185732</v>
      </c>
      <c r="C3282" s="34">
        <v>44397</v>
      </c>
      <c r="D3282" s="33" t="s">
        <v>15</v>
      </c>
      <c r="E3282" s="33" t="s">
        <v>114</v>
      </c>
      <c r="F3282" s="33" t="s">
        <v>89</v>
      </c>
      <c r="G3282" s="33" t="s">
        <v>21</v>
      </c>
      <c r="H3282" s="35">
        <v>0.49999999999999994</v>
      </c>
      <c r="I3282" s="36">
        <v>1750</v>
      </c>
      <c r="J3282" s="37">
        <f t="shared" si="24"/>
        <v>874.99999999999989</v>
      </c>
      <c r="K3282" s="37">
        <f t="shared" si="25"/>
        <v>262.49999999999994</v>
      </c>
      <c r="L3282" s="38">
        <v>0.3</v>
      </c>
      <c r="N3282" s="44"/>
      <c r="O3282" s="42"/>
      <c r="P3282" s="39"/>
      <c r="Q3282" s="41"/>
    </row>
    <row r="3283" spans="1:17" ht="15.75" customHeight="1">
      <c r="A3283" s="33" t="s">
        <v>14</v>
      </c>
      <c r="B3283" s="33">
        <v>1185732</v>
      </c>
      <c r="C3283" s="34">
        <v>44397</v>
      </c>
      <c r="D3283" s="33" t="s">
        <v>15</v>
      </c>
      <c r="E3283" s="33" t="s">
        <v>114</v>
      </c>
      <c r="F3283" s="33" t="s">
        <v>89</v>
      </c>
      <c r="G3283" s="33" t="s">
        <v>22</v>
      </c>
      <c r="H3283" s="35">
        <v>0.54999999999999993</v>
      </c>
      <c r="I3283" s="36">
        <v>3500</v>
      </c>
      <c r="J3283" s="37">
        <f t="shared" si="24"/>
        <v>1924.9999999999998</v>
      </c>
      <c r="K3283" s="37">
        <f t="shared" si="25"/>
        <v>577.49999999999989</v>
      </c>
      <c r="L3283" s="38">
        <v>0.3</v>
      </c>
      <c r="N3283" s="44"/>
      <c r="O3283" s="42"/>
      <c r="P3283" s="39"/>
      <c r="Q3283" s="41"/>
    </row>
    <row r="3284" spans="1:17" ht="15.75" customHeight="1">
      <c r="A3284" s="33" t="s">
        <v>14</v>
      </c>
      <c r="B3284" s="33">
        <v>1185732</v>
      </c>
      <c r="C3284" s="34">
        <v>44429</v>
      </c>
      <c r="D3284" s="33" t="s">
        <v>15</v>
      </c>
      <c r="E3284" s="33" t="s">
        <v>114</v>
      </c>
      <c r="F3284" s="33" t="s">
        <v>89</v>
      </c>
      <c r="G3284" s="33" t="s">
        <v>17</v>
      </c>
      <c r="H3284" s="35">
        <v>0.49999999999999994</v>
      </c>
      <c r="I3284" s="36">
        <v>5000</v>
      </c>
      <c r="J3284" s="37">
        <f t="shared" si="24"/>
        <v>2499.9999999999995</v>
      </c>
      <c r="K3284" s="37">
        <f t="shared" si="25"/>
        <v>999.99999999999989</v>
      </c>
      <c r="L3284" s="38">
        <v>0.4</v>
      </c>
      <c r="N3284" s="44"/>
      <c r="O3284" s="42"/>
      <c r="P3284" s="39"/>
      <c r="Q3284" s="41"/>
    </row>
    <row r="3285" spans="1:17" ht="15.75" customHeight="1">
      <c r="A3285" s="33" t="s">
        <v>14</v>
      </c>
      <c r="B3285" s="33">
        <v>1185732</v>
      </c>
      <c r="C3285" s="34">
        <v>44429</v>
      </c>
      <c r="D3285" s="33" t="s">
        <v>15</v>
      </c>
      <c r="E3285" s="33" t="s">
        <v>114</v>
      </c>
      <c r="F3285" s="33" t="s">
        <v>89</v>
      </c>
      <c r="G3285" s="33" t="s">
        <v>18</v>
      </c>
      <c r="H3285" s="35">
        <v>0.45</v>
      </c>
      <c r="I3285" s="36">
        <v>2750</v>
      </c>
      <c r="J3285" s="37">
        <f t="shared" si="24"/>
        <v>1237.5</v>
      </c>
      <c r="K3285" s="37">
        <f t="shared" si="25"/>
        <v>433.125</v>
      </c>
      <c r="L3285" s="38">
        <v>0.35</v>
      </c>
      <c r="N3285" s="44"/>
      <c r="O3285" s="42"/>
      <c r="P3285" s="39"/>
      <c r="Q3285" s="41"/>
    </row>
    <row r="3286" spans="1:17" ht="15.75" customHeight="1">
      <c r="A3286" s="33" t="s">
        <v>14</v>
      </c>
      <c r="B3286" s="33">
        <v>1185732</v>
      </c>
      <c r="C3286" s="34">
        <v>44429</v>
      </c>
      <c r="D3286" s="33" t="s">
        <v>15</v>
      </c>
      <c r="E3286" s="33" t="s">
        <v>114</v>
      </c>
      <c r="F3286" s="33" t="s">
        <v>89</v>
      </c>
      <c r="G3286" s="33" t="s">
        <v>19</v>
      </c>
      <c r="H3286" s="35">
        <v>0.4</v>
      </c>
      <c r="I3286" s="36">
        <v>2000</v>
      </c>
      <c r="J3286" s="37">
        <f t="shared" si="24"/>
        <v>800</v>
      </c>
      <c r="K3286" s="37">
        <f t="shared" si="25"/>
        <v>280</v>
      </c>
      <c r="L3286" s="38">
        <v>0.35</v>
      </c>
      <c r="N3286" s="44"/>
      <c r="O3286" s="42"/>
      <c r="P3286" s="39"/>
      <c r="Q3286" s="41"/>
    </row>
    <row r="3287" spans="1:17" ht="15.75" customHeight="1">
      <c r="A3287" s="33" t="s">
        <v>14</v>
      </c>
      <c r="B3287" s="33">
        <v>1185732</v>
      </c>
      <c r="C3287" s="34">
        <v>44429</v>
      </c>
      <c r="D3287" s="33" t="s">
        <v>15</v>
      </c>
      <c r="E3287" s="33" t="s">
        <v>114</v>
      </c>
      <c r="F3287" s="33" t="s">
        <v>89</v>
      </c>
      <c r="G3287" s="33" t="s">
        <v>20</v>
      </c>
      <c r="H3287" s="35">
        <v>0.4</v>
      </c>
      <c r="I3287" s="36">
        <v>1500</v>
      </c>
      <c r="J3287" s="37">
        <f t="shared" si="24"/>
        <v>600</v>
      </c>
      <c r="K3287" s="37">
        <f t="shared" si="25"/>
        <v>210</v>
      </c>
      <c r="L3287" s="38">
        <v>0.35</v>
      </c>
      <c r="N3287" s="44"/>
      <c r="O3287" s="42"/>
      <c r="P3287" s="39"/>
      <c r="Q3287" s="41"/>
    </row>
    <row r="3288" spans="1:17" ht="15.75" customHeight="1">
      <c r="A3288" s="33" t="s">
        <v>14</v>
      </c>
      <c r="B3288" s="33">
        <v>1185732</v>
      </c>
      <c r="C3288" s="34">
        <v>44429</v>
      </c>
      <c r="D3288" s="33" t="s">
        <v>15</v>
      </c>
      <c r="E3288" s="33" t="s">
        <v>114</v>
      </c>
      <c r="F3288" s="33" t="s">
        <v>89</v>
      </c>
      <c r="G3288" s="33" t="s">
        <v>21</v>
      </c>
      <c r="H3288" s="35">
        <v>0.49999999999999994</v>
      </c>
      <c r="I3288" s="36">
        <v>1250</v>
      </c>
      <c r="J3288" s="37">
        <f t="shared" si="24"/>
        <v>624.99999999999989</v>
      </c>
      <c r="K3288" s="37">
        <f t="shared" si="25"/>
        <v>187.49999999999997</v>
      </c>
      <c r="L3288" s="38">
        <v>0.3</v>
      </c>
      <c r="N3288" s="44"/>
      <c r="O3288" s="42"/>
      <c r="P3288" s="39"/>
      <c r="Q3288" s="41"/>
    </row>
    <row r="3289" spans="1:17" ht="15.75" customHeight="1">
      <c r="A3289" s="33" t="s">
        <v>14</v>
      </c>
      <c r="B3289" s="33">
        <v>1185732</v>
      </c>
      <c r="C3289" s="34">
        <v>44429</v>
      </c>
      <c r="D3289" s="33" t="s">
        <v>15</v>
      </c>
      <c r="E3289" s="33" t="s">
        <v>114</v>
      </c>
      <c r="F3289" s="33" t="s">
        <v>89</v>
      </c>
      <c r="G3289" s="33" t="s">
        <v>22</v>
      </c>
      <c r="H3289" s="35">
        <v>0.54999999999999993</v>
      </c>
      <c r="I3289" s="36">
        <v>3000</v>
      </c>
      <c r="J3289" s="37">
        <f t="shared" si="24"/>
        <v>1649.9999999999998</v>
      </c>
      <c r="K3289" s="37">
        <f t="shared" si="25"/>
        <v>494.99999999999989</v>
      </c>
      <c r="L3289" s="38">
        <v>0.3</v>
      </c>
      <c r="N3289" s="44"/>
      <c r="O3289" s="42"/>
      <c r="P3289" s="39"/>
      <c r="Q3289" s="41"/>
    </row>
    <row r="3290" spans="1:17" ht="15.75" customHeight="1">
      <c r="A3290" s="33" t="s">
        <v>14</v>
      </c>
      <c r="B3290" s="33">
        <v>1185732</v>
      </c>
      <c r="C3290" s="34">
        <v>44459</v>
      </c>
      <c r="D3290" s="33" t="s">
        <v>15</v>
      </c>
      <c r="E3290" s="33" t="s">
        <v>114</v>
      </c>
      <c r="F3290" s="33" t="s">
        <v>89</v>
      </c>
      <c r="G3290" s="33" t="s">
        <v>17</v>
      </c>
      <c r="H3290" s="35">
        <v>0.49999999999999994</v>
      </c>
      <c r="I3290" s="36">
        <v>4250</v>
      </c>
      <c r="J3290" s="37">
        <f t="shared" si="24"/>
        <v>2124.9999999999995</v>
      </c>
      <c r="K3290" s="37">
        <f t="shared" si="25"/>
        <v>849.99999999999989</v>
      </c>
      <c r="L3290" s="38">
        <v>0.4</v>
      </c>
      <c r="N3290" s="44"/>
      <c r="O3290" s="42"/>
      <c r="P3290" s="39"/>
      <c r="Q3290" s="41"/>
    </row>
    <row r="3291" spans="1:17" ht="15.75" customHeight="1">
      <c r="A3291" s="33" t="s">
        <v>14</v>
      </c>
      <c r="B3291" s="33">
        <v>1185732</v>
      </c>
      <c r="C3291" s="34">
        <v>44459</v>
      </c>
      <c r="D3291" s="33" t="s">
        <v>15</v>
      </c>
      <c r="E3291" s="33" t="s">
        <v>114</v>
      </c>
      <c r="F3291" s="33" t="s">
        <v>89</v>
      </c>
      <c r="G3291" s="33" t="s">
        <v>18</v>
      </c>
      <c r="H3291" s="35">
        <v>0.45</v>
      </c>
      <c r="I3291" s="36">
        <v>2250</v>
      </c>
      <c r="J3291" s="37">
        <f t="shared" si="24"/>
        <v>1012.5</v>
      </c>
      <c r="K3291" s="37">
        <f t="shared" si="25"/>
        <v>354.375</v>
      </c>
      <c r="L3291" s="38">
        <v>0.35</v>
      </c>
      <c r="N3291" s="44"/>
      <c r="O3291" s="42"/>
      <c r="P3291" s="39"/>
      <c r="Q3291" s="41"/>
    </row>
    <row r="3292" spans="1:17" ht="15.75" customHeight="1">
      <c r="A3292" s="33" t="s">
        <v>14</v>
      </c>
      <c r="B3292" s="33">
        <v>1185732</v>
      </c>
      <c r="C3292" s="34">
        <v>44459</v>
      </c>
      <c r="D3292" s="33" t="s">
        <v>15</v>
      </c>
      <c r="E3292" s="33" t="s">
        <v>114</v>
      </c>
      <c r="F3292" s="33" t="s">
        <v>89</v>
      </c>
      <c r="G3292" s="33" t="s">
        <v>19</v>
      </c>
      <c r="H3292" s="35">
        <v>0.4</v>
      </c>
      <c r="I3292" s="36">
        <v>1250</v>
      </c>
      <c r="J3292" s="37">
        <f t="shared" si="24"/>
        <v>500</v>
      </c>
      <c r="K3292" s="37">
        <f t="shared" si="25"/>
        <v>175</v>
      </c>
      <c r="L3292" s="38">
        <v>0.35</v>
      </c>
      <c r="N3292" s="44"/>
      <c r="O3292" s="42"/>
      <c r="P3292" s="39"/>
      <c r="Q3292" s="41"/>
    </row>
    <row r="3293" spans="1:17" ht="15.75" customHeight="1">
      <c r="A3293" s="33" t="s">
        <v>14</v>
      </c>
      <c r="B3293" s="33">
        <v>1185732</v>
      </c>
      <c r="C3293" s="34">
        <v>44459</v>
      </c>
      <c r="D3293" s="33" t="s">
        <v>15</v>
      </c>
      <c r="E3293" s="33" t="s">
        <v>114</v>
      </c>
      <c r="F3293" s="33" t="s">
        <v>89</v>
      </c>
      <c r="G3293" s="33" t="s">
        <v>20</v>
      </c>
      <c r="H3293" s="35">
        <v>0.4</v>
      </c>
      <c r="I3293" s="36">
        <v>1000</v>
      </c>
      <c r="J3293" s="37">
        <f t="shared" si="24"/>
        <v>400</v>
      </c>
      <c r="K3293" s="37">
        <f t="shared" si="25"/>
        <v>140</v>
      </c>
      <c r="L3293" s="38">
        <v>0.35</v>
      </c>
      <c r="N3293" s="44"/>
      <c r="O3293" s="42"/>
      <c r="P3293" s="39"/>
      <c r="Q3293" s="41"/>
    </row>
    <row r="3294" spans="1:17" ht="15.75" customHeight="1">
      <c r="A3294" s="33" t="s">
        <v>14</v>
      </c>
      <c r="B3294" s="33">
        <v>1185732</v>
      </c>
      <c r="C3294" s="34">
        <v>44459</v>
      </c>
      <c r="D3294" s="33" t="s">
        <v>15</v>
      </c>
      <c r="E3294" s="33" t="s">
        <v>114</v>
      </c>
      <c r="F3294" s="33" t="s">
        <v>89</v>
      </c>
      <c r="G3294" s="33" t="s">
        <v>21</v>
      </c>
      <c r="H3294" s="35">
        <v>0.49999999999999994</v>
      </c>
      <c r="I3294" s="36">
        <v>1000</v>
      </c>
      <c r="J3294" s="37">
        <f t="shared" si="24"/>
        <v>499.99999999999994</v>
      </c>
      <c r="K3294" s="37">
        <f t="shared" si="25"/>
        <v>149.99999999999997</v>
      </c>
      <c r="L3294" s="38">
        <v>0.3</v>
      </c>
      <c r="N3294" s="44"/>
      <c r="O3294" s="42"/>
      <c r="P3294" s="39"/>
      <c r="Q3294" s="41"/>
    </row>
    <row r="3295" spans="1:17" ht="15.75" customHeight="1">
      <c r="A3295" s="33" t="s">
        <v>14</v>
      </c>
      <c r="B3295" s="33">
        <v>1185732</v>
      </c>
      <c r="C3295" s="34">
        <v>44459</v>
      </c>
      <c r="D3295" s="33" t="s">
        <v>15</v>
      </c>
      <c r="E3295" s="33" t="s">
        <v>114</v>
      </c>
      <c r="F3295" s="33" t="s">
        <v>89</v>
      </c>
      <c r="G3295" s="33" t="s">
        <v>22</v>
      </c>
      <c r="H3295" s="35">
        <v>0.54999999999999993</v>
      </c>
      <c r="I3295" s="36">
        <v>2000</v>
      </c>
      <c r="J3295" s="37">
        <f t="shared" si="24"/>
        <v>1099.9999999999998</v>
      </c>
      <c r="K3295" s="37">
        <f t="shared" si="25"/>
        <v>329.99999999999994</v>
      </c>
      <c r="L3295" s="38">
        <v>0.3</v>
      </c>
      <c r="N3295" s="44"/>
      <c r="O3295" s="42"/>
      <c r="P3295" s="39"/>
      <c r="Q3295" s="41"/>
    </row>
    <row r="3296" spans="1:17" ht="15.75" customHeight="1">
      <c r="A3296" s="33" t="s">
        <v>14</v>
      </c>
      <c r="B3296" s="33">
        <v>1185732</v>
      </c>
      <c r="C3296" s="34">
        <v>44491</v>
      </c>
      <c r="D3296" s="33" t="s">
        <v>15</v>
      </c>
      <c r="E3296" s="33" t="s">
        <v>114</v>
      </c>
      <c r="F3296" s="33" t="s">
        <v>89</v>
      </c>
      <c r="G3296" s="33" t="s">
        <v>17</v>
      </c>
      <c r="H3296" s="35">
        <v>0.54999999999999993</v>
      </c>
      <c r="I3296" s="36">
        <v>3750</v>
      </c>
      <c r="J3296" s="37">
        <f t="shared" si="24"/>
        <v>2062.4999999999995</v>
      </c>
      <c r="K3296" s="37">
        <f t="shared" si="25"/>
        <v>824.99999999999989</v>
      </c>
      <c r="L3296" s="38">
        <v>0.4</v>
      </c>
      <c r="N3296" s="44"/>
      <c r="O3296" s="42"/>
      <c r="P3296" s="39"/>
      <c r="Q3296" s="41"/>
    </row>
    <row r="3297" spans="1:17" ht="15.75" customHeight="1">
      <c r="A3297" s="33" t="s">
        <v>14</v>
      </c>
      <c r="B3297" s="33">
        <v>1185732</v>
      </c>
      <c r="C3297" s="34">
        <v>44491</v>
      </c>
      <c r="D3297" s="33" t="s">
        <v>15</v>
      </c>
      <c r="E3297" s="33" t="s">
        <v>114</v>
      </c>
      <c r="F3297" s="33" t="s">
        <v>89</v>
      </c>
      <c r="G3297" s="33" t="s">
        <v>18</v>
      </c>
      <c r="H3297" s="35">
        <v>0.5</v>
      </c>
      <c r="I3297" s="36">
        <v>2000</v>
      </c>
      <c r="J3297" s="37">
        <f t="shared" si="24"/>
        <v>1000</v>
      </c>
      <c r="K3297" s="37">
        <f t="shared" si="25"/>
        <v>350</v>
      </c>
      <c r="L3297" s="38">
        <v>0.35</v>
      </c>
      <c r="N3297" s="44"/>
      <c r="O3297" s="42"/>
      <c r="P3297" s="39"/>
      <c r="Q3297" s="41"/>
    </row>
    <row r="3298" spans="1:17" ht="15.75" customHeight="1">
      <c r="A3298" s="33" t="s">
        <v>14</v>
      </c>
      <c r="B3298" s="33">
        <v>1185732</v>
      </c>
      <c r="C3298" s="34">
        <v>44491</v>
      </c>
      <c r="D3298" s="33" t="s">
        <v>15</v>
      </c>
      <c r="E3298" s="33" t="s">
        <v>114</v>
      </c>
      <c r="F3298" s="33" t="s">
        <v>89</v>
      </c>
      <c r="G3298" s="33" t="s">
        <v>19</v>
      </c>
      <c r="H3298" s="35">
        <v>0.5</v>
      </c>
      <c r="I3298" s="36">
        <v>1000</v>
      </c>
      <c r="J3298" s="37">
        <f t="shared" si="24"/>
        <v>500</v>
      </c>
      <c r="K3298" s="37">
        <f t="shared" si="25"/>
        <v>175</v>
      </c>
      <c r="L3298" s="38">
        <v>0.35</v>
      </c>
      <c r="N3298" s="44"/>
      <c r="O3298" s="42"/>
      <c r="P3298" s="39"/>
      <c r="Q3298" s="41"/>
    </row>
    <row r="3299" spans="1:17" ht="15.75" customHeight="1">
      <c r="A3299" s="33" t="s">
        <v>14</v>
      </c>
      <c r="B3299" s="33">
        <v>1185732</v>
      </c>
      <c r="C3299" s="34">
        <v>44491</v>
      </c>
      <c r="D3299" s="33" t="s">
        <v>15</v>
      </c>
      <c r="E3299" s="33" t="s">
        <v>114</v>
      </c>
      <c r="F3299" s="33" t="s">
        <v>89</v>
      </c>
      <c r="G3299" s="33" t="s">
        <v>20</v>
      </c>
      <c r="H3299" s="35">
        <v>0.5</v>
      </c>
      <c r="I3299" s="36">
        <v>750</v>
      </c>
      <c r="J3299" s="37">
        <f t="shared" si="24"/>
        <v>375</v>
      </c>
      <c r="K3299" s="37">
        <f t="shared" si="25"/>
        <v>131.25</v>
      </c>
      <c r="L3299" s="38">
        <v>0.35</v>
      </c>
      <c r="N3299" s="44"/>
      <c r="O3299" s="42"/>
      <c r="P3299" s="39"/>
      <c r="Q3299" s="41"/>
    </row>
    <row r="3300" spans="1:17" ht="15.75" customHeight="1">
      <c r="A3300" s="33" t="s">
        <v>14</v>
      </c>
      <c r="B3300" s="33">
        <v>1185732</v>
      </c>
      <c r="C3300" s="34">
        <v>44491</v>
      </c>
      <c r="D3300" s="33" t="s">
        <v>15</v>
      </c>
      <c r="E3300" s="33" t="s">
        <v>114</v>
      </c>
      <c r="F3300" s="33" t="s">
        <v>89</v>
      </c>
      <c r="G3300" s="33" t="s">
        <v>21</v>
      </c>
      <c r="H3300" s="35">
        <v>0.6</v>
      </c>
      <c r="I3300" s="36">
        <v>750</v>
      </c>
      <c r="J3300" s="37">
        <f t="shared" si="24"/>
        <v>450</v>
      </c>
      <c r="K3300" s="37">
        <f t="shared" si="25"/>
        <v>135</v>
      </c>
      <c r="L3300" s="38">
        <v>0.3</v>
      </c>
      <c r="N3300" s="44"/>
      <c r="O3300" s="42"/>
      <c r="P3300" s="39"/>
      <c r="Q3300" s="41"/>
    </row>
    <row r="3301" spans="1:17" ht="15.75" customHeight="1">
      <c r="A3301" s="33" t="s">
        <v>14</v>
      </c>
      <c r="B3301" s="33">
        <v>1185732</v>
      </c>
      <c r="C3301" s="34">
        <v>44491</v>
      </c>
      <c r="D3301" s="33" t="s">
        <v>15</v>
      </c>
      <c r="E3301" s="33" t="s">
        <v>114</v>
      </c>
      <c r="F3301" s="33" t="s">
        <v>89</v>
      </c>
      <c r="G3301" s="33" t="s">
        <v>22</v>
      </c>
      <c r="H3301" s="35">
        <v>0.64999999999999991</v>
      </c>
      <c r="I3301" s="36">
        <v>2000</v>
      </c>
      <c r="J3301" s="37">
        <f t="shared" si="24"/>
        <v>1299.9999999999998</v>
      </c>
      <c r="K3301" s="37">
        <f t="shared" si="25"/>
        <v>389.99999999999994</v>
      </c>
      <c r="L3301" s="38">
        <v>0.3</v>
      </c>
      <c r="N3301" s="44"/>
      <c r="O3301" s="42"/>
      <c r="P3301" s="39"/>
      <c r="Q3301" s="41"/>
    </row>
    <row r="3302" spans="1:17" ht="15.75" customHeight="1">
      <c r="A3302" s="33" t="s">
        <v>14</v>
      </c>
      <c r="B3302" s="33">
        <v>1185732</v>
      </c>
      <c r="C3302" s="34">
        <v>44521</v>
      </c>
      <c r="D3302" s="33" t="s">
        <v>15</v>
      </c>
      <c r="E3302" s="33" t="s">
        <v>114</v>
      </c>
      <c r="F3302" s="33" t="s">
        <v>89</v>
      </c>
      <c r="G3302" s="33" t="s">
        <v>17</v>
      </c>
      <c r="H3302" s="35">
        <v>0.6</v>
      </c>
      <c r="I3302" s="36">
        <v>3500</v>
      </c>
      <c r="J3302" s="37">
        <f t="shared" si="24"/>
        <v>2100</v>
      </c>
      <c r="K3302" s="37">
        <f t="shared" si="25"/>
        <v>840</v>
      </c>
      <c r="L3302" s="38">
        <v>0.4</v>
      </c>
      <c r="N3302" s="44"/>
      <c r="O3302" s="42"/>
      <c r="P3302" s="39"/>
      <c r="Q3302" s="41"/>
    </row>
    <row r="3303" spans="1:17" ht="15.75" customHeight="1">
      <c r="A3303" s="33" t="s">
        <v>14</v>
      </c>
      <c r="B3303" s="33">
        <v>1185732</v>
      </c>
      <c r="C3303" s="34">
        <v>44521</v>
      </c>
      <c r="D3303" s="33" t="s">
        <v>15</v>
      </c>
      <c r="E3303" s="33" t="s">
        <v>114</v>
      </c>
      <c r="F3303" s="33" t="s">
        <v>89</v>
      </c>
      <c r="G3303" s="33" t="s">
        <v>18</v>
      </c>
      <c r="H3303" s="35">
        <v>0.5</v>
      </c>
      <c r="I3303" s="36">
        <v>1750</v>
      </c>
      <c r="J3303" s="37">
        <f t="shared" si="24"/>
        <v>875</v>
      </c>
      <c r="K3303" s="37">
        <f t="shared" si="25"/>
        <v>306.25</v>
      </c>
      <c r="L3303" s="38">
        <v>0.35</v>
      </c>
      <c r="N3303" s="44"/>
      <c r="O3303" s="42"/>
      <c r="P3303" s="39"/>
      <c r="Q3303" s="41"/>
    </row>
    <row r="3304" spans="1:17" ht="15.75" customHeight="1">
      <c r="A3304" s="33" t="s">
        <v>14</v>
      </c>
      <c r="B3304" s="33">
        <v>1185732</v>
      </c>
      <c r="C3304" s="34">
        <v>44521</v>
      </c>
      <c r="D3304" s="33" t="s">
        <v>15</v>
      </c>
      <c r="E3304" s="33" t="s">
        <v>114</v>
      </c>
      <c r="F3304" s="33" t="s">
        <v>89</v>
      </c>
      <c r="G3304" s="33" t="s">
        <v>19</v>
      </c>
      <c r="H3304" s="35">
        <v>0.5</v>
      </c>
      <c r="I3304" s="36">
        <v>1700</v>
      </c>
      <c r="J3304" s="37">
        <f t="shared" si="24"/>
        <v>850</v>
      </c>
      <c r="K3304" s="37">
        <f t="shared" si="25"/>
        <v>297.5</v>
      </c>
      <c r="L3304" s="38">
        <v>0.35</v>
      </c>
      <c r="N3304" s="44"/>
      <c r="O3304" s="42"/>
      <c r="P3304" s="39"/>
      <c r="Q3304" s="41"/>
    </row>
    <row r="3305" spans="1:17" ht="15.75" customHeight="1">
      <c r="A3305" s="33" t="s">
        <v>14</v>
      </c>
      <c r="B3305" s="33">
        <v>1185732</v>
      </c>
      <c r="C3305" s="34">
        <v>44521</v>
      </c>
      <c r="D3305" s="33" t="s">
        <v>15</v>
      </c>
      <c r="E3305" s="33" t="s">
        <v>114</v>
      </c>
      <c r="F3305" s="33" t="s">
        <v>89</v>
      </c>
      <c r="G3305" s="33" t="s">
        <v>20</v>
      </c>
      <c r="H3305" s="35">
        <v>0.5</v>
      </c>
      <c r="I3305" s="36">
        <v>1500</v>
      </c>
      <c r="J3305" s="37">
        <f t="shared" si="24"/>
        <v>750</v>
      </c>
      <c r="K3305" s="37">
        <f t="shared" si="25"/>
        <v>262.5</v>
      </c>
      <c r="L3305" s="38">
        <v>0.35</v>
      </c>
      <c r="N3305" s="44"/>
      <c r="O3305" s="42"/>
      <c r="P3305" s="39"/>
      <c r="Q3305" s="41"/>
    </row>
    <row r="3306" spans="1:17" ht="15.75" customHeight="1">
      <c r="A3306" s="33" t="s">
        <v>14</v>
      </c>
      <c r="B3306" s="33">
        <v>1185732</v>
      </c>
      <c r="C3306" s="34">
        <v>44521</v>
      </c>
      <c r="D3306" s="33" t="s">
        <v>15</v>
      </c>
      <c r="E3306" s="33" t="s">
        <v>114</v>
      </c>
      <c r="F3306" s="33" t="s">
        <v>89</v>
      </c>
      <c r="G3306" s="33" t="s">
        <v>21</v>
      </c>
      <c r="H3306" s="35">
        <v>0.6</v>
      </c>
      <c r="I3306" s="36">
        <v>1250</v>
      </c>
      <c r="J3306" s="37">
        <f t="shared" si="24"/>
        <v>750</v>
      </c>
      <c r="K3306" s="37">
        <f t="shared" si="25"/>
        <v>225</v>
      </c>
      <c r="L3306" s="38">
        <v>0.3</v>
      </c>
      <c r="N3306" s="44"/>
      <c r="O3306" s="42"/>
      <c r="P3306" s="39"/>
      <c r="Q3306" s="41"/>
    </row>
    <row r="3307" spans="1:17" ht="15.75" customHeight="1">
      <c r="A3307" s="33" t="s">
        <v>14</v>
      </c>
      <c r="B3307" s="33">
        <v>1185732</v>
      </c>
      <c r="C3307" s="34">
        <v>44521</v>
      </c>
      <c r="D3307" s="33" t="s">
        <v>15</v>
      </c>
      <c r="E3307" s="33" t="s">
        <v>114</v>
      </c>
      <c r="F3307" s="33" t="s">
        <v>89</v>
      </c>
      <c r="G3307" s="33" t="s">
        <v>22</v>
      </c>
      <c r="H3307" s="35">
        <v>0.64999999999999991</v>
      </c>
      <c r="I3307" s="36">
        <v>2250</v>
      </c>
      <c r="J3307" s="37">
        <f t="shared" si="24"/>
        <v>1462.4999999999998</v>
      </c>
      <c r="K3307" s="37">
        <f t="shared" si="25"/>
        <v>438.74999999999994</v>
      </c>
      <c r="L3307" s="38">
        <v>0.3</v>
      </c>
      <c r="N3307" s="44"/>
      <c r="O3307" s="42"/>
      <c r="P3307" s="39"/>
      <c r="Q3307" s="41"/>
    </row>
    <row r="3308" spans="1:17" ht="15.75" customHeight="1">
      <c r="A3308" s="33" t="s">
        <v>14</v>
      </c>
      <c r="B3308" s="33">
        <v>1185732</v>
      </c>
      <c r="C3308" s="34">
        <v>44550</v>
      </c>
      <c r="D3308" s="33" t="s">
        <v>15</v>
      </c>
      <c r="E3308" s="33" t="s">
        <v>114</v>
      </c>
      <c r="F3308" s="33" t="s">
        <v>89</v>
      </c>
      <c r="G3308" s="33" t="s">
        <v>17</v>
      </c>
      <c r="H3308" s="35">
        <v>0.6</v>
      </c>
      <c r="I3308" s="36">
        <v>4500</v>
      </c>
      <c r="J3308" s="37">
        <f t="shared" si="24"/>
        <v>2700</v>
      </c>
      <c r="K3308" s="37">
        <f t="shared" si="25"/>
        <v>1080</v>
      </c>
      <c r="L3308" s="38">
        <v>0.4</v>
      </c>
      <c r="N3308" s="44"/>
      <c r="O3308" s="42"/>
      <c r="P3308" s="39"/>
      <c r="Q3308" s="41"/>
    </row>
    <row r="3309" spans="1:17" ht="15.75" customHeight="1">
      <c r="A3309" s="33" t="s">
        <v>14</v>
      </c>
      <c r="B3309" s="33">
        <v>1185732</v>
      </c>
      <c r="C3309" s="34">
        <v>44550</v>
      </c>
      <c r="D3309" s="33" t="s">
        <v>15</v>
      </c>
      <c r="E3309" s="33" t="s">
        <v>114</v>
      </c>
      <c r="F3309" s="33" t="s">
        <v>89</v>
      </c>
      <c r="G3309" s="33" t="s">
        <v>18</v>
      </c>
      <c r="H3309" s="35">
        <v>0.5</v>
      </c>
      <c r="I3309" s="36">
        <v>2500</v>
      </c>
      <c r="J3309" s="37">
        <f t="shared" si="24"/>
        <v>1250</v>
      </c>
      <c r="K3309" s="37">
        <f t="shared" si="25"/>
        <v>437.5</v>
      </c>
      <c r="L3309" s="38">
        <v>0.35</v>
      </c>
      <c r="N3309" s="44"/>
      <c r="O3309" s="42"/>
      <c r="P3309" s="39"/>
      <c r="Q3309" s="41"/>
    </row>
    <row r="3310" spans="1:17" ht="15.75" customHeight="1">
      <c r="A3310" s="33" t="s">
        <v>14</v>
      </c>
      <c r="B3310" s="33">
        <v>1185732</v>
      </c>
      <c r="C3310" s="34">
        <v>44550</v>
      </c>
      <c r="D3310" s="33" t="s">
        <v>15</v>
      </c>
      <c r="E3310" s="33" t="s">
        <v>114</v>
      </c>
      <c r="F3310" s="33" t="s">
        <v>89</v>
      </c>
      <c r="G3310" s="33" t="s">
        <v>19</v>
      </c>
      <c r="H3310" s="35">
        <v>0.5</v>
      </c>
      <c r="I3310" s="36">
        <v>2250</v>
      </c>
      <c r="J3310" s="37">
        <f t="shared" si="24"/>
        <v>1125</v>
      </c>
      <c r="K3310" s="37">
        <f t="shared" si="25"/>
        <v>393.75</v>
      </c>
      <c r="L3310" s="38">
        <v>0.35</v>
      </c>
      <c r="N3310" s="44"/>
      <c r="O3310" s="42"/>
      <c r="P3310" s="39"/>
      <c r="Q3310" s="41"/>
    </row>
    <row r="3311" spans="1:17" ht="15.75" customHeight="1">
      <c r="A3311" s="33" t="s">
        <v>14</v>
      </c>
      <c r="B3311" s="33">
        <v>1185732</v>
      </c>
      <c r="C3311" s="34">
        <v>44550</v>
      </c>
      <c r="D3311" s="33" t="s">
        <v>15</v>
      </c>
      <c r="E3311" s="33" t="s">
        <v>114</v>
      </c>
      <c r="F3311" s="33" t="s">
        <v>89</v>
      </c>
      <c r="G3311" s="33" t="s">
        <v>20</v>
      </c>
      <c r="H3311" s="35">
        <v>0.5</v>
      </c>
      <c r="I3311" s="36">
        <v>1750</v>
      </c>
      <c r="J3311" s="37">
        <f t="shared" si="24"/>
        <v>875</v>
      </c>
      <c r="K3311" s="37">
        <f t="shared" si="25"/>
        <v>306.25</v>
      </c>
      <c r="L3311" s="38">
        <v>0.35</v>
      </c>
      <c r="N3311" s="44"/>
      <c r="O3311" s="42"/>
      <c r="P3311" s="39"/>
      <c r="Q3311" s="41"/>
    </row>
    <row r="3312" spans="1:17" ht="15.75" customHeight="1">
      <c r="A3312" s="33" t="s">
        <v>14</v>
      </c>
      <c r="B3312" s="33">
        <v>1185732</v>
      </c>
      <c r="C3312" s="34">
        <v>44550</v>
      </c>
      <c r="D3312" s="33" t="s">
        <v>15</v>
      </c>
      <c r="E3312" s="33" t="s">
        <v>114</v>
      </c>
      <c r="F3312" s="33" t="s">
        <v>89</v>
      </c>
      <c r="G3312" s="33" t="s">
        <v>21</v>
      </c>
      <c r="H3312" s="35">
        <v>0.6</v>
      </c>
      <c r="I3312" s="36">
        <v>1750</v>
      </c>
      <c r="J3312" s="37">
        <f t="shared" si="24"/>
        <v>1050</v>
      </c>
      <c r="K3312" s="37">
        <f t="shared" si="25"/>
        <v>315</v>
      </c>
      <c r="L3312" s="38">
        <v>0.3</v>
      </c>
      <c r="N3312" s="44"/>
      <c r="O3312" s="42"/>
      <c r="P3312" s="39"/>
      <c r="Q3312" s="41"/>
    </row>
    <row r="3313" spans="1:17" ht="15.75" customHeight="1">
      <c r="A3313" s="33" t="s">
        <v>14</v>
      </c>
      <c r="B3313" s="33">
        <v>1185732</v>
      </c>
      <c r="C3313" s="34">
        <v>44550</v>
      </c>
      <c r="D3313" s="33" t="s">
        <v>15</v>
      </c>
      <c r="E3313" s="33" t="s">
        <v>114</v>
      </c>
      <c r="F3313" s="33" t="s">
        <v>89</v>
      </c>
      <c r="G3313" s="33" t="s">
        <v>22</v>
      </c>
      <c r="H3313" s="35">
        <v>0.64999999999999991</v>
      </c>
      <c r="I3313" s="36">
        <v>2750</v>
      </c>
      <c r="J3313" s="37">
        <f t="shared" si="24"/>
        <v>1787.4999999999998</v>
      </c>
      <c r="K3313" s="37">
        <f t="shared" si="25"/>
        <v>536.24999999999989</v>
      </c>
      <c r="L3313" s="38">
        <v>0.3</v>
      </c>
      <c r="N3313" s="44"/>
      <c r="O3313" s="42"/>
      <c r="P3313" s="39"/>
      <c r="Q3313" s="41"/>
    </row>
    <row r="3314" spans="1:17" ht="15.75" customHeight="1">
      <c r="A3314" s="33" t="s">
        <v>14</v>
      </c>
      <c r="B3314" s="33">
        <v>1185732</v>
      </c>
      <c r="C3314" s="34">
        <v>44213</v>
      </c>
      <c r="D3314" s="33" t="s">
        <v>15</v>
      </c>
      <c r="E3314" s="33" t="s">
        <v>115</v>
      </c>
      <c r="F3314" s="33" t="s">
        <v>116</v>
      </c>
      <c r="G3314" s="33" t="s">
        <v>17</v>
      </c>
      <c r="H3314" s="35">
        <v>0.4</v>
      </c>
      <c r="I3314" s="36">
        <v>5250</v>
      </c>
      <c r="J3314" s="37">
        <f t="shared" si="24"/>
        <v>2100</v>
      </c>
      <c r="K3314" s="37">
        <f t="shared" si="25"/>
        <v>735</v>
      </c>
      <c r="L3314" s="38">
        <v>0.35</v>
      </c>
      <c r="N3314" s="44"/>
      <c r="O3314" s="42"/>
      <c r="P3314" s="39"/>
      <c r="Q3314" s="41"/>
    </row>
    <row r="3315" spans="1:17" ht="15.75" customHeight="1">
      <c r="A3315" s="33" t="s">
        <v>14</v>
      </c>
      <c r="B3315" s="33">
        <v>1185732</v>
      </c>
      <c r="C3315" s="34">
        <v>44213</v>
      </c>
      <c r="D3315" s="33" t="s">
        <v>15</v>
      </c>
      <c r="E3315" s="33" t="s">
        <v>115</v>
      </c>
      <c r="F3315" s="33" t="s">
        <v>116</v>
      </c>
      <c r="G3315" s="33" t="s">
        <v>18</v>
      </c>
      <c r="H3315" s="35">
        <v>0.4</v>
      </c>
      <c r="I3315" s="36">
        <v>3250</v>
      </c>
      <c r="J3315" s="37">
        <f t="shared" si="24"/>
        <v>1300</v>
      </c>
      <c r="K3315" s="37">
        <f t="shared" si="25"/>
        <v>454.99999999999994</v>
      </c>
      <c r="L3315" s="38">
        <v>0.35</v>
      </c>
      <c r="N3315" s="44"/>
      <c r="O3315" s="42"/>
      <c r="P3315" s="39"/>
      <c r="Q3315" s="41"/>
    </row>
    <row r="3316" spans="1:17" ht="15.75" customHeight="1">
      <c r="A3316" s="33" t="s">
        <v>14</v>
      </c>
      <c r="B3316" s="33">
        <v>1185732</v>
      </c>
      <c r="C3316" s="34">
        <v>44213</v>
      </c>
      <c r="D3316" s="33" t="s">
        <v>15</v>
      </c>
      <c r="E3316" s="33" t="s">
        <v>115</v>
      </c>
      <c r="F3316" s="33" t="s">
        <v>116</v>
      </c>
      <c r="G3316" s="33" t="s">
        <v>19</v>
      </c>
      <c r="H3316" s="35">
        <v>0.30000000000000004</v>
      </c>
      <c r="I3316" s="36">
        <v>3250</v>
      </c>
      <c r="J3316" s="37">
        <f t="shared" si="24"/>
        <v>975.00000000000011</v>
      </c>
      <c r="K3316" s="37">
        <f t="shared" si="25"/>
        <v>390.00000000000006</v>
      </c>
      <c r="L3316" s="38">
        <v>0.4</v>
      </c>
      <c r="N3316" s="44"/>
      <c r="O3316" s="42"/>
      <c r="P3316" s="39"/>
      <c r="Q3316" s="41"/>
    </row>
    <row r="3317" spans="1:17" ht="15.75" customHeight="1">
      <c r="A3317" s="33" t="s">
        <v>14</v>
      </c>
      <c r="B3317" s="33">
        <v>1185732</v>
      </c>
      <c r="C3317" s="34">
        <v>44213</v>
      </c>
      <c r="D3317" s="33" t="s">
        <v>15</v>
      </c>
      <c r="E3317" s="33" t="s">
        <v>115</v>
      </c>
      <c r="F3317" s="33" t="s">
        <v>116</v>
      </c>
      <c r="G3317" s="33" t="s">
        <v>20</v>
      </c>
      <c r="H3317" s="35">
        <v>0.35</v>
      </c>
      <c r="I3317" s="36">
        <v>1750</v>
      </c>
      <c r="J3317" s="37">
        <f t="shared" ref="J3317:J3571" si="26">H3317*I3317</f>
        <v>612.5</v>
      </c>
      <c r="K3317" s="37">
        <f t="shared" ref="K3317:K3571" si="27">J3317*L3317</f>
        <v>245</v>
      </c>
      <c r="L3317" s="38">
        <v>0.4</v>
      </c>
      <c r="N3317" s="44"/>
      <c r="O3317" s="42"/>
      <c r="P3317" s="39"/>
      <c r="Q3317" s="41"/>
    </row>
    <row r="3318" spans="1:17" ht="15.75" customHeight="1">
      <c r="A3318" s="33" t="s">
        <v>14</v>
      </c>
      <c r="B3318" s="33">
        <v>1185732</v>
      </c>
      <c r="C3318" s="34">
        <v>44213</v>
      </c>
      <c r="D3318" s="33" t="s">
        <v>15</v>
      </c>
      <c r="E3318" s="33" t="s">
        <v>115</v>
      </c>
      <c r="F3318" s="33" t="s">
        <v>116</v>
      </c>
      <c r="G3318" s="33" t="s">
        <v>21</v>
      </c>
      <c r="H3318" s="35">
        <v>0.5</v>
      </c>
      <c r="I3318" s="36">
        <v>2250</v>
      </c>
      <c r="J3318" s="37">
        <f t="shared" si="26"/>
        <v>1125</v>
      </c>
      <c r="K3318" s="37">
        <f t="shared" si="27"/>
        <v>337.5</v>
      </c>
      <c r="L3318" s="38">
        <v>0.3</v>
      </c>
      <c r="N3318" s="44"/>
      <c r="O3318" s="42"/>
      <c r="P3318" s="39"/>
      <c r="Q3318" s="41"/>
    </row>
    <row r="3319" spans="1:17" ht="15.75" customHeight="1">
      <c r="A3319" s="33" t="s">
        <v>14</v>
      </c>
      <c r="B3319" s="33">
        <v>1185732</v>
      </c>
      <c r="C3319" s="34">
        <v>44213</v>
      </c>
      <c r="D3319" s="33" t="s">
        <v>15</v>
      </c>
      <c r="E3319" s="33" t="s">
        <v>115</v>
      </c>
      <c r="F3319" s="33" t="s">
        <v>116</v>
      </c>
      <c r="G3319" s="33" t="s">
        <v>22</v>
      </c>
      <c r="H3319" s="35">
        <v>0.4</v>
      </c>
      <c r="I3319" s="36">
        <v>3250</v>
      </c>
      <c r="J3319" s="37">
        <f t="shared" si="26"/>
        <v>1300</v>
      </c>
      <c r="K3319" s="37">
        <f t="shared" si="27"/>
        <v>520</v>
      </c>
      <c r="L3319" s="38">
        <v>0.4</v>
      </c>
      <c r="N3319" s="44"/>
      <c r="O3319" s="42"/>
      <c r="P3319" s="39"/>
      <c r="Q3319" s="41"/>
    </row>
    <row r="3320" spans="1:17" ht="15.75" customHeight="1">
      <c r="A3320" s="33" t="s">
        <v>14</v>
      </c>
      <c r="B3320" s="33">
        <v>1185732</v>
      </c>
      <c r="C3320" s="34">
        <v>44242</v>
      </c>
      <c r="D3320" s="33" t="s">
        <v>15</v>
      </c>
      <c r="E3320" s="33" t="s">
        <v>115</v>
      </c>
      <c r="F3320" s="33" t="s">
        <v>116</v>
      </c>
      <c r="G3320" s="33" t="s">
        <v>17</v>
      </c>
      <c r="H3320" s="35">
        <v>0.4</v>
      </c>
      <c r="I3320" s="36">
        <v>5750</v>
      </c>
      <c r="J3320" s="37">
        <f t="shared" si="26"/>
        <v>2300</v>
      </c>
      <c r="K3320" s="37">
        <f t="shared" si="27"/>
        <v>805</v>
      </c>
      <c r="L3320" s="38">
        <v>0.35</v>
      </c>
      <c r="N3320" s="44"/>
      <c r="O3320" s="42"/>
      <c r="P3320" s="39"/>
      <c r="Q3320" s="41"/>
    </row>
    <row r="3321" spans="1:17" ht="15.75" customHeight="1">
      <c r="A3321" s="33" t="s">
        <v>14</v>
      </c>
      <c r="B3321" s="33">
        <v>1185732</v>
      </c>
      <c r="C3321" s="34">
        <v>44242</v>
      </c>
      <c r="D3321" s="33" t="s">
        <v>15</v>
      </c>
      <c r="E3321" s="33" t="s">
        <v>115</v>
      </c>
      <c r="F3321" s="33" t="s">
        <v>116</v>
      </c>
      <c r="G3321" s="33" t="s">
        <v>18</v>
      </c>
      <c r="H3321" s="35">
        <v>0.4</v>
      </c>
      <c r="I3321" s="36">
        <v>2250</v>
      </c>
      <c r="J3321" s="37">
        <f t="shared" si="26"/>
        <v>900</v>
      </c>
      <c r="K3321" s="37">
        <f t="shared" si="27"/>
        <v>315</v>
      </c>
      <c r="L3321" s="38">
        <v>0.35</v>
      </c>
      <c r="N3321" s="44"/>
      <c r="O3321" s="42"/>
      <c r="P3321" s="39"/>
      <c r="Q3321" s="41"/>
    </row>
    <row r="3322" spans="1:17" ht="15.75" customHeight="1">
      <c r="A3322" s="33" t="s">
        <v>14</v>
      </c>
      <c r="B3322" s="33">
        <v>1185732</v>
      </c>
      <c r="C3322" s="34">
        <v>44242</v>
      </c>
      <c r="D3322" s="33" t="s">
        <v>15</v>
      </c>
      <c r="E3322" s="33" t="s">
        <v>115</v>
      </c>
      <c r="F3322" s="33" t="s">
        <v>116</v>
      </c>
      <c r="G3322" s="33" t="s">
        <v>19</v>
      </c>
      <c r="H3322" s="35">
        <v>0.30000000000000004</v>
      </c>
      <c r="I3322" s="36">
        <v>2750</v>
      </c>
      <c r="J3322" s="37">
        <f t="shared" si="26"/>
        <v>825.00000000000011</v>
      </c>
      <c r="K3322" s="37">
        <f t="shared" si="27"/>
        <v>330.00000000000006</v>
      </c>
      <c r="L3322" s="38">
        <v>0.4</v>
      </c>
      <c r="N3322" s="44"/>
      <c r="O3322" s="42"/>
      <c r="P3322" s="39"/>
      <c r="Q3322" s="41"/>
    </row>
    <row r="3323" spans="1:17" ht="15.75" customHeight="1">
      <c r="A3323" s="33" t="s">
        <v>14</v>
      </c>
      <c r="B3323" s="33">
        <v>1185732</v>
      </c>
      <c r="C3323" s="34">
        <v>44242</v>
      </c>
      <c r="D3323" s="33" t="s">
        <v>15</v>
      </c>
      <c r="E3323" s="33" t="s">
        <v>115</v>
      </c>
      <c r="F3323" s="33" t="s">
        <v>116</v>
      </c>
      <c r="G3323" s="33" t="s">
        <v>20</v>
      </c>
      <c r="H3323" s="35">
        <v>0.35</v>
      </c>
      <c r="I3323" s="36">
        <v>1500</v>
      </c>
      <c r="J3323" s="37">
        <f t="shared" si="26"/>
        <v>525</v>
      </c>
      <c r="K3323" s="37">
        <f t="shared" si="27"/>
        <v>210</v>
      </c>
      <c r="L3323" s="38">
        <v>0.4</v>
      </c>
      <c r="N3323" s="44"/>
      <c r="O3323" s="42"/>
      <c r="P3323" s="39"/>
      <c r="Q3323" s="41"/>
    </row>
    <row r="3324" spans="1:17" ht="15.75" customHeight="1">
      <c r="A3324" s="33" t="s">
        <v>14</v>
      </c>
      <c r="B3324" s="33">
        <v>1185732</v>
      </c>
      <c r="C3324" s="34">
        <v>44242</v>
      </c>
      <c r="D3324" s="33" t="s">
        <v>15</v>
      </c>
      <c r="E3324" s="33" t="s">
        <v>115</v>
      </c>
      <c r="F3324" s="33" t="s">
        <v>116</v>
      </c>
      <c r="G3324" s="33" t="s">
        <v>21</v>
      </c>
      <c r="H3324" s="35">
        <v>0.5</v>
      </c>
      <c r="I3324" s="36">
        <v>2250</v>
      </c>
      <c r="J3324" s="37">
        <f t="shared" si="26"/>
        <v>1125</v>
      </c>
      <c r="K3324" s="37">
        <f t="shared" si="27"/>
        <v>337.5</v>
      </c>
      <c r="L3324" s="38">
        <v>0.3</v>
      </c>
      <c r="N3324" s="44"/>
      <c r="O3324" s="42"/>
      <c r="P3324" s="39"/>
      <c r="Q3324" s="41"/>
    </row>
    <row r="3325" spans="1:17" ht="15.75" customHeight="1">
      <c r="A3325" s="33" t="s">
        <v>14</v>
      </c>
      <c r="B3325" s="33">
        <v>1185732</v>
      </c>
      <c r="C3325" s="34">
        <v>44242</v>
      </c>
      <c r="D3325" s="33" t="s">
        <v>15</v>
      </c>
      <c r="E3325" s="33" t="s">
        <v>115</v>
      </c>
      <c r="F3325" s="33" t="s">
        <v>116</v>
      </c>
      <c r="G3325" s="33" t="s">
        <v>22</v>
      </c>
      <c r="H3325" s="35">
        <v>0.4</v>
      </c>
      <c r="I3325" s="36">
        <v>3250</v>
      </c>
      <c r="J3325" s="37">
        <f t="shared" si="26"/>
        <v>1300</v>
      </c>
      <c r="K3325" s="37">
        <f t="shared" si="27"/>
        <v>520</v>
      </c>
      <c r="L3325" s="38">
        <v>0.4</v>
      </c>
      <c r="N3325" s="44"/>
      <c r="O3325" s="42"/>
      <c r="P3325" s="39"/>
      <c r="Q3325" s="41"/>
    </row>
    <row r="3326" spans="1:17" ht="15.75" customHeight="1">
      <c r="A3326" s="33" t="s">
        <v>14</v>
      </c>
      <c r="B3326" s="33">
        <v>1185732</v>
      </c>
      <c r="C3326" s="34">
        <v>44268</v>
      </c>
      <c r="D3326" s="33" t="s">
        <v>15</v>
      </c>
      <c r="E3326" s="33" t="s">
        <v>115</v>
      </c>
      <c r="F3326" s="33" t="s">
        <v>116</v>
      </c>
      <c r="G3326" s="33" t="s">
        <v>17</v>
      </c>
      <c r="H3326" s="35">
        <v>0.4</v>
      </c>
      <c r="I3326" s="36">
        <v>5450</v>
      </c>
      <c r="J3326" s="37">
        <f t="shared" si="26"/>
        <v>2180</v>
      </c>
      <c r="K3326" s="37">
        <f t="shared" si="27"/>
        <v>763</v>
      </c>
      <c r="L3326" s="38">
        <v>0.35</v>
      </c>
      <c r="N3326" s="44"/>
      <c r="O3326" s="42"/>
      <c r="P3326" s="39"/>
      <c r="Q3326" s="41"/>
    </row>
    <row r="3327" spans="1:17" ht="15.75" customHeight="1">
      <c r="A3327" s="33" t="s">
        <v>14</v>
      </c>
      <c r="B3327" s="33">
        <v>1185732</v>
      </c>
      <c r="C3327" s="34">
        <v>44268</v>
      </c>
      <c r="D3327" s="33" t="s">
        <v>15</v>
      </c>
      <c r="E3327" s="33" t="s">
        <v>115</v>
      </c>
      <c r="F3327" s="33" t="s">
        <v>116</v>
      </c>
      <c r="G3327" s="33" t="s">
        <v>18</v>
      </c>
      <c r="H3327" s="35">
        <v>0.4</v>
      </c>
      <c r="I3327" s="36">
        <v>2500</v>
      </c>
      <c r="J3327" s="37">
        <f t="shared" si="26"/>
        <v>1000</v>
      </c>
      <c r="K3327" s="37">
        <f t="shared" si="27"/>
        <v>350</v>
      </c>
      <c r="L3327" s="38">
        <v>0.35</v>
      </c>
      <c r="N3327" s="44"/>
      <c r="O3327" s="42"/>
      <c r="P3327" s="39"/>
      <c r="Q3327" s="41"/>
    </row>
    <row r="3328" spans="1:17" ht="15.75" customHeight="1">
      <c r="A3328" s="33" t="s">
        <v>14</v>
      </c>
      <c r="B3328" s="33">
        <v>1185732</v>
      </c>
      <c r="C3328" s="34">
        <v>44268</v>
      </c>
      <c r="D3328" s="33" t="s">
        <v>15</v>
      </c>
      <c r="E3328" s="33" t="s">
        <v>115</v>
      </c>
      <c r="F3328" s="33" t="s">
        <v>116</v>
      </c>
      <c r="G3328" s="33" t="s">
        <v>19</v>
      </c>
      <c r="H3328" s="35">
        <v>0.30000000000000004</v>
      </c>
      <c r="I3328" s="36">
        <v>2750</v>
      </c>
      <c r="J3328" s="37">
        <f t="shared" si="26"/>
        <v>825.00000000000011</v>
      </c>
      <c r="K3328" s="37">
        <f t="shared" si="27"/>
        <v>330.00000000000006</v>
      </c>
      <c r="L3328" s="38">
        <v>0.4</v>
      </c>
      <c r="N3328" s="44"/>
      <c r="O3328" s="42"/>
      <c r="P3328" s="39"/>
      <c r="Q3328" s="41"/>
    </row>
    <row r="3329" spans="1:17" ht="15.75" customHeight="1">
      <c r="A3329" s="33" t="s">
        <v>14</v>
      </c>
      <c r="B3329" s="33">
        <v>1185732</v>
      </c>
      <c r="C3329" s="34">
        <v>44268</v>
      </c>
      <c r="D3329" s="33" t="s">
        <v>15</v>
      </c>
      <c r="E3329" s="33" t="s">
        <v>115</v>
      </c>
      <c r="F3329" s="33" t="s">
        <v>116</v>
      </c>
      <c r="G3329" s="33" t="s">
        <v>20</v>
      </c>
      <c r="H3329" s="35">
        <v>0.35</v>
      </c>
      <c r="I3329" s="36">
        <v>1250</v>
      </c>
      <c r="J3329" s="37">
        <f t="shared" si="26"/>
        <v>437.5</v>
      </c>
      <c r="K3329" s="37">
        <f t="shared" si="27"/>
        <v>175</v>
      </c>
      <c r="L3329" s="38">
        <v>0.4</v>
      </c>
      <c r="N3329" s="44"/>
      <c r="O3329" s="42"/>
      <c r="P3329" s="39"/>
      <c r="Q3329" s="41"/>
    </row>
    <row r="3330" spans="1:17" ht="15.75" customHeight="1">
      <c r="A3330" s="33" t="s">
        <v>14</v>
      </c>
      <c r="B3330" s="33">
        <v>1185732</v>
      </c>
      <c r="C3330" s="34">
        <v>44268</v>
      </c>
      <c r="D3330" s="33" t="s">
        <v>15</v>
      </c>
      <c r="E3330" s="33" t="s">
        <v>115</v>
      </c>
      <c r="F3330" s="33" t="s">
        <v>116</v>
      </c>
      <c r="G3330" s="33" t="s">
        <v>21</v>
      </c>
      <c r="H3330" s="35">
        <v>0.5</v>
      </c>
      <c r="I3330" s="36">
        <v>1750</v>
      </c>
      <c r="J3330" s="37">
        <f t="shared" si="26"/>
        <v>875</v>
      </c>
      <c r="K3330" s="37">
        <f t="shared" si="27"/>
        <v>262.5</v>
      </c>
      <c r="L3330" s="38">
        <v>0.3</v>
      </c>
      <c r="N3330" s="44"/>
      <c r="O3330" s="42"/>
      <c r="P3330" s="39"/>
      <c r="Q3330" s="41"/>
    </row>
    <row r="3331" spans="1:17" ht="15.75" customHeight="1">
      <c r="A3331" s="33" t="s">
        <v>14</v>
      </c>
      <c r="B3331" s="33">
        <v>1185732</v>
      </c>
      <c r="C3331" s="34">
        <v>44268</v>
      </c>
      <c r="D3331" s="33" t="s">
        <v>15</v>
      </c>
      <c r="E3331" s="33" t="s">
        <v>115</v>
      </c>
      <c r="F3331" s="33" t="s">
        <v>116</v>
      </c>
      <c r="G3331" s="33" t="s">
        <v>22</v>
      </c>
      <c r="H3331" s="35">
        <v>0.4</v>
      </c>
      <c r="I3331" s="36">
        <v>2750</v>
      </c>
      <c r="J3331" s="37">
        <f t="shared" si="26"/>
        <v>1100</v>
      </c>
      <c r="K3331" s="37">
        <f t="shared" si="27"/>
        <v>440</v>
      </c>
      <c r="L3331" s="38">
        <v>0.4</v>
      </c>
      <c r="N3331" s="44"/>
      <c r="O3331" s="42"/>
      <c r="P3331" s="39"/>
      <c r="Q3331" s="41"/>
    </row>
    <row r="3332" spans="1:17" ht="15.75" customHeight="1">
      <c r="A3332" s="33" t="s">
        <v>14</v>
      </c>
      <c r="B3332" s="33">
        <v>1185732</v>
      </c>
      <c r="C3332" s="34">
        <v>44300</v>
      </c>
      <c r="D3332" s="33" t="s">
        <v>15</v>
      </c>
      <c r="E3332" s="33" t="s">
        <v>115</v>
      </c>
      <c r="F3332" s="33" t="s">
        <v>116</v>
      </c>
      <c r="G3332" s="33" t="s">
        <v>17</v>
      </c>
      <c r="H3332" s="35">
        <v>0.4</v>
      </c>
      <c r="I3332" s="36">
        <v>5250</v>
      </c>
      <c r="J3332" s="37">
        <f t="shared" si="26"/>
        <v>2100</v>
      </c>
      <c r="K3332" s="37">
        <f t="shared" si="27"/>
        <v>735</v>
      </c>
      <c r="L3332" s="38">
        <v>0.35</v>
      </c>
      <c r="N3332" s="44"/>
      <c r="O3332" s="42"/>
      <c r="P3332" s="39"/>
      <c r="Q3332" s="41"/>
    </row>
    <row r="3333" spans="1:17" ht="15.75" customHeight="1">
      <c r="A3333" s="33" t="s">
        <v>14</v>
      </c>
      <c r="B3333" s="33">
        <v>1185732</v>
      </c>
      <c r="C3333" s="34">
        <v>44300</v>
      </c>
      <c r="D3333" s="33" t="s">
        <v>15</v>
      </c>
      <c r="E3333" s="33" t="s">
        <v>115</v>
      </c>
      <c r="F3333" s="33" t="s">
        <v>116</v>
      </c>
      <c r="G3333" s="33" t="s">
        <v>18</v>
      </c>
      <c r="H3333" s="35">
        <v>0.4</v>
      </c>
      <c r="I3333" s="36">
        <v>2250</v>
      </c>
      <c r="J3333" s="37">
        <f t="shared" si="26"/>
        <v>900</v>
      </c>
      <c r="K3333" s="37">
        <f t="shared" si="27"/>
        <v>315</v>
      </c>
      <c r="L3333" s="38">
        <v>0.35</v>
      </c>
      <c r="N3333" s="44"/>
      <c r="O3333" s="42"/>
      <c r="P3333" s="39"/>
      <c r="Q3333" s="41"/>
    </row>
    <row r="3334" spans="1:17" ht="15.75" customHeight="1">
      <c r="A3334" s="33" t="s">
        <v>14</v>
      </c>
      <c r="B3334" s="33">
        <v>1185732</v>
      </c>
      <c r="C3334" s="34">
        <v>44300</v>
      </c>
      <c r="D3334" s="33" t="s">
        <v>15</v>
      </c>
      <c r="E3334" s="33" t="s">
        <v>115</v>
      </c>
      <c r="F3334" s="33" t="s">
        <v>116</v>
      </c>
      <c r="G3334" s="33" t="s">
        <v>19</v>
      </c>
      <c r="H3334" s="35">
        <v>0.30000000000000004</v>
      </c>
      <c r="I3334" s="36">
        <v>2250</v>
      </c>
      <c r="J3334" s="37">
        <f t="shared" si="26"/>
        <v>675.00000000000011</v>
      </c>
      <c r="K3334" s="37">
        <f t="shared" si="27"/>
        <v>270.00000000000006</v>
      </c>
      <c r="L3334" s="38">
        <v>0.4</v>
      </c>
      <c r="N3334" s="44"/>
      <c r="O3334" s="42"/>
      <c r="P3334" s="39"/>
      <c r="Q3334" s="41"/>
    </row>
    <row r="3335" spans="1:17" ht="15.75" customHeight="1">
      <c r="A3335" s="33" t="s">
        <v>14</v>
      </c>
      <c r="B3335" s="33">
        <v>1185732</v>
      </c>
      <c r="C3335" s="34">
        <v>44300</v>
      </c>
      <c r="D3335" s="33" t="s">
        <v>15</v>
      </c>
      <c r="E3335" s="33" t="s">
        <v>115</v>
      </c>
      <c r="F3335" s="33" t="s">
        <v>116</v>
      </c>
      <c r="G3335" s="33" t="s">
        <v>20</v>
      </c>
      <c r="H3335" s="35">
        <v>0.35</v>
      </c>
      <c r="I3335" s="36">
        <v>1500</v>
      </c>
      <c r="J3335" s="37">
        <f t="shared" si="26"/>
        <v>525</v>
      </c>
      <c r="K3335" s="37">
        <f t="shared" si="27"/>
        <v>210</v>
      </c>
      <c r="L3335" s="38">
        <v>0.4</v>
      </c>
      <c r="N3335" s="44"/>
      <c r="O3335" s="42"/>
      <c r="P3335" s="39"/>
      <c r="Q3335" s="41"/>
    </row>
    <row r="3336" spans="1:17" ht="15.75" customHeight="1">
      <c r="A3336" s="33" t="s">
        <v>14</v>
      </c>
      <c r="B3336" s="33">
        <v>1185732</v>
      </c>
      <c r="C3336" s="34">
        <v>44300</v>
      </c>
      <c r="D3336" s="33" t="s">
        <v>15</v>
      </c>
      <c r="E3336" s="33" t="s">
        <v>115</v>
      </c>
      <c r="F3336" s="33" t="s">
        <v>116</v>
      </c>
      <c r="G3336" s="33" t="s">
        <v>21</v>
      </c>
      <c r="H3336" s="35">
        <v>0.5</v>
      </c>
      <c r="I3336" s="36">
        <v>1500</v>
      </c>
      <c r="J3336" s="37">
        <f t="shared" si="26"/>
        <v>750</v>
      </c>
      <c r="K3336" s="37">
        <f t="shared" si="27"/>
        <v>225</v>
      </c>
      <c r="L3336" s="38">
        <v>0.3</v>
      </c>
      <c r="N3336" s="44"/>
      <c r="O3336" s="42"/>
      <c r="P3336" s="39"/>
      <c r="Q3336" s="41"/>
    </row>
    <row r="3337" spans="1:17" ht="15.75" customHeight="1">
      <c r="A3337" s="33" t="s">
        <v>14</v>
      </c>
      <c r="B3337" s="33">
        <v>1185732</v>
      </c>
      <c r="C3337" s="34">
        <v>44300</v>
      </c>
      <c r="D3337" s="33" t="s">
        <v>15</v>
      </c>
      <c r="E3337" s="33" t="s">
        <v>115</v>
      </c>
      <c r="F3337" s="33" t="s">
        <v>116</v>
      </c>
      <c r="G3337" s="33" t="s">
        <v>22</v>
      </c>
      <c r="H3337" s="35">
        <v>0.4</v>
      </c>
      <c r="I3337" s="36">
        <v>3000</v>
      </c>
      <c r="J3337" s="37">
        <f t="shared" si="26"/>
        <v>1200</v>
      </c>
      <c r="K3337" s="37">
        <f t="shared" si="27"/>
        <v>480</v>
      </c>
      <c r="L3337" s="38">
        <v>0.4</v>
      </c>
      <c r="N3337" s="44"/>
      <c r="O3337" s="42"/>
      <c r="P3337" s="39"/>
      <c r="Q3337" s="41"/>
    </row>
    <row r="3338" spans="1:17" ht="15.75" customHeight="1">
      <c r="A3338" s="33" t="s">
        <v>14</v>
      </c>
      <c r="B3338" s="33">
        <v>1185732</v>
      </c>
      <c r="C3338" s="34">
        <v>44329</v>
      </c>
      <c r="D3338" s="33" t="s">
        <v>15</v>
      </c>
      <c r="E3338" s="33" t="s">
        <v>115</v>
      </c>
      <c r="F3338" s="33" t="s">
        <v>116</v>
      </c>
      <c r="G3338" s="33" t="s">
        <v>17</v>
      </c>
      <c r="H3338" s="35">
        <v>0.54999999999999993</v>
      </c>
      <c r="I3338" s="36">
        <v>5700</v>
      </c>
      <c r="J3338" s="37">
        <f t="shared" si="26"/>
        <v>3134.9999999999995</v>
      </c>
      <c r="K3338" s="37">
        <f t="shared" si="27"/>
        <v>1097.2499999999998</v>
      </c>
      <c r="L3338" s="38">
        <v>0.35</v>
      </c>
      <c r="N3338" s="44"/>
      <c r="O3338" s="42"/>
      <c r="P3338" s="39"/>
      <c r="Q3338" s="41"/>
    </row>
    <row r="3339" spans="1:17" ht="15.75" customHeight="1">
      <c r="A3339" s="33" t="s">
        <v>14</v>
      </c>
      <c r="B3339" s="33">
        <v>1185732</v>
      </c>
      <c r="C3339" s="34">
        <v>44329</v>
      </c>
      <c r="D3339" s="33" t="s">
        <v>15</v>
      </c>
      <c r="E3339" s="33" t="s">
        <v>115</v>
      </c>
      <c r="F3339" s="33" t="s">
        <v>116</v>
      </c>
      <c r="G3339" s="33" t="s">
        <v>18</v>
      </c>
      <c r="H3339" s="35">
        <v>0.5</v>
      </c>
      <c r="I3339" s="36">
        <v>2750</v>
      </c>
      <c r="J3339" s="37">
        <f t="shared" si="26"/>
        <v>1375</v>
      </c>
      <c r="K3339" s="37">
        <f t="shared" si="27"/>
        <v>481.24999999999994</v>
      </c>
      <c r="L3339" s="38">
        <v>0.35</v>
      </c>
      <c r="N3339" s="44"/>
      <c r="O3339" s="42"/>
      <c r="P3339" s="39"/>
      <c r="Q3339" s="41"/>
    </row>
    <row r="3340" spans="1:17" ht="15.75" customHeight="1">
      <c r="A3340" s="33" t="s">
        <v>14</v>
      </c>
      <c r="B3340" s="33">
        <v>1185732</v>
      </c>
      <c r="C3340" s="34">
        <v>44329</v>
      </c>
      <c r="D3340" s="33" t="s">
        <v>15</v>
      </c>
      <c r="E3340" s="33" t="s">
        <v>115</v>
      </c>
      <c r="F3340" s="33" t="s">
        <v>116</v>
      </c>
      <c r="G3340" s="33" t="s">
        <v>19</v>
      </c>
      <c r="H3340" s="35">
        <v>0.45</v>
      </c>
      <c r="I3340" s="36">
        <v>3000</v>
      </c>
      <c r="J3340" s="37">
        <f t="shared" si="26"/>
        <v>1350</v>
      </c>
      <c r="K3340" s="37">
        <f t="shared" si="27"/>
        <v>540</v>
      </c>
      <c r="L3340" s="38">
        <v>0.4</v>
      </c>
      <c r="N3340" s="44"/>
      <c r="O3340" s="42"/>
      <c r="P3340" s="39"/>
      <c r="Q3340" s="41"/>
    </row>
    <row r="3341" spans="1:17" ht="15.75" customHeight="1">
      <c r="A3341" s="33" t="s">
        <v>14</v>
      </c>
      <c r="B3341" s="33">
        <v>1185732</v>
      </c>
      <c r="C3341" s="34">
        <v>44329</v>
      </c>
      <c r="D3341" s="33" t="s">
        <v>15</v>
      </c>
      <c r="E3341" s="33" t="s">
        <v>115</v>
      </c>
      <c r="F3341" s="33" t="s">
        <v>116</v>
      </c>
      <c r="G3341" s="33" t="s">
        <v>20</v>
      </c>
      <c r="H3341" s="35">
        <v>0.45</v>
      </c>
      <c r="I3341" s="36">
        <v>2500</v>
      </c>
      <c r="J3341" s="37">
        <f t="shared" si="26"/>
        <v>1125</v>
      </c>
      <c r="K3341" s="37">
        <f t="shared" si="27"/>
        <v>450</v>
      </c>
      <c r="L3341" s="38">
        <v>0.4</v>
      </c>
      <c r="N3341" s="44"/>
      <c r="O3341" s="42"/>
      <c r="P3341" s="39"/>
      <c r="Q3341" s="41"/>
    </row>
    <row r="3342" spans="1:17" ht="15.75" customHeight="1">
      <c r="A3342" s="33" t="s">
        <v>14</v>
      </c>
      <c r="B3342" s="33">
        <v>1185732</v>
      </c>
      <c r="C3342" s="34">
        <v>44329</v>
      </c>
      <c r="D3342" s="33" t="s">
        <v>15</v>
      </c>
      <c r="E3342" s="33" t="s">
        <v>115</v>
      </c>
      <c r="F3342" s="33" t="s">
        <v>116</v>
      </c>
      <c r="G3342" s="33" t="s">
        <v>21</v>
      </c>
      <c r="H3342" s="35">
        <v>0.54999999999999993</v>
      </c>
      <c r="I3342" s="36">
        <v>2750</v>
      </c>
      <c r="J3342" s="37">
        <f t="shared" si="26"/>
        <v>1512.4999999999998</v>
      </c>
      <c r="K3342" s="37">
        <f t="shared" si="27"/>
        <v>453.74999999999994</v>
      </c>
      <c r="L3342" s="38">
        <v>0.3</v>
      </c>
      <c r="N3342" s="44"/>
      <c r="O3342" s="42"/>
      <c r="P3342" s="39"/>
      <c r="Q3342" s="41"/>
    </row>
    <row r="3343" spans="1:17" ht="15.75" customHeight="1">
      <c r="A3343" s="33" t="s">
        <v>14</v>
      </c>
      <c r="B3343" s="33">
        <v>1185732</v>
      </c>
      <c r="C3343" s="34">
        <v>44329</v>
      </c>
      <c r="D3343" s="33" t="s">
        <v>15</v>
      </c>
      <c r="E3343" s="33" t="s">
        <v>115</v>
      </c>
      <c r="F3343" s="33" t="s">
        <v>116</v>
      </c>
      <c r="G3343" s="33" t="s">
        <v>22</v>
      </c>
      <c r="H3343" s="35">
        <v>0.6</v>
      </c>
      <c r="I3343" s="36">
        <v>4000</v>
      </c>
      <c r="J3343" s="37">
        <f t="shared" si="26"/>
        <v>2400</v>
      </c>
      <c r="K3343" s="37">
        <f t="shared" si="27"/>
        <v>960</v>
      </c>
      <c r="L3343" s="38">
        <v>0.4</v>
      </c>
      <c r="N3343" s="44"/>
      <c r="O3343" s="42"/>
      <c r="P3343" s="39"/>
      <c r="Q3343" s="41"/>
    </row>
    <row r="3344" spans="1:17" ht="15.75" customHeight="1">
      <c r="A3344" s="33" t="s">
        <v>14</v>
      </c>
      <c r="B3344" s="33">
        <v>1185732</v>
      </c>
      <c r="C3344" s="34">
        <v>44362</v>
      </c>
      <c r="D3344" s="33" t="s">
        <v>15</v>
      </c>
      <c r="E3344" s="33" t="s">
        <v>115</v>
      </c>
      <c r="F3344" s="33" t="s">
        <v>116</v>
      </c>
      <c r="G3344" s="33" t="s">
        <v>17</v>
      </c>
      <c r="H3344" s="35">
        <v>0.54999999999999993</v>
      </c>
      <c r="I3344" s="36">
        <v>6500</v>
      </c>
      <c r="J3344" s="37">
        <f t="shared" si="26"/>
        <v>3574.9999999999995</v>
      </c>
      <c r="K3344" s="37">
        <f t="shared" si="27"/>
        <v>1251.2499999999998</v>
      </c>
      <c r="L3344" s="38">
        <v>0.35</v>
      </c>
      <c r="N3344" s="44"/>
      <c r="O3344" s="42"/>
      <c r="P3344" s="39"/>
      <c r="Q3344" s="41"/>
    </row>
    <row r="3345" spans="1:17" ht="15.75" customHeight="1">
      <c r="A3345" s="33" t="s">
        <v>14</v>
      </c>
      <c r="B3345" s="33">
        <v>1185732</v>
      </c>
      <c r="C3345" s="34">
        <v>44362</v>
      </c>
      <c r="D3345" s="33" t="s">
        <v>15</v>
      </c>
      <c r="E3345" s="33" t="s">
        <v>115</v>
      </c>
      <c r="F3345" s="33" t="s">
        <v>116</v>
      </c>
      <c r="G3345" s="33" t="s">
        <v>18</v>
      </c>
      <c r="H3345" s="35">
        <v>0.5</v>
      </c>
      <c r="I3345" s="36">
        <v>4000</v>
      </c>
      <c r="J3345" s="37">
        <f t="shared" si="26"/>
        <v>2000</v>
      </c>
      <c r="K3345" s="37">
        <f t="shared" si="27"/>
        <v>700</v>
      </c>
      <c r="L3345" s="38">
        <v>0.35</v>
      </c>
      <c r="N3345" s="44"/>
      <c r="O3345" s="42"/>
      <c r="P3345" s="39"/>
      <c r="Q3345" s="41"/>
    </row>
    <row r="3346" spans="1:17" ht="15.75" customHeight="1">
      <c r="A3346" s="33" t="s">
        <v>14</v>
      </c>
      <c r="B3346" s="33">
        <v>1185732</v>
      </c>
      <c r="C3346" s="34">
        <v>44362</v>
      </c>
      <c r="D3346" s="33" t="s">
        <v>15</v>
      </c>
      <c r="E3346" s="33" t="s">
        <v>115</v>
      </c>
      <c r="F3346" s="33" t="s">
        <v>116</v>
      </c>
      <c r="G3346" s="33" t="s">
        <v>19</v>
      </c>
      <c r="H3346" s="35">
        <v>0.45</v>
      </c>
      <c r="I3346" s="36">
        <v>3250</v>
      </c>
      <c r="J3346" s="37">
        <f t="shared" si="26"/>
        <v>1462.5</v>
      </c>
      <c r="K3346" s="37">
        <f t="shared" si="27"/>
        <v>585</v>
      </c>
      <c r="L3346" s="38">
        <v>0.4</v>
      </c>
      <c r="N3346" s="44"/>
      <c r="O3346" s="42"/>
      <c r="P3346" s="39"/>
      <c r="Q3346" s="41"/>
    </row>
    <row r="3347" spans="1:17" ht="15.75" customHeight="1">
      <c r="A3347" s="33" t="s">
        <v>14</v>
      </c>
      <c r="B3347" s="33">
        <v>1185732</v>
      </c>
      <c r="C3347" s="34">
        <v>44362</v>
      </c>
      <c r="D3347" s="33" t="s">
        <v>15</v>
      </c>
      <c r="E3347" s="33" t="s">
        <v>115</v>
      </c>
      <c r="F3347" s="33" t="s">
        <v>116</v>
      </c>
      <c r="G3347" s="33" t="s">
        <v>20</v>
      </c>
      <c r="H3347" s="35">
        <v>0.45</v>
      </c>
      <c r="I3347" s="36">
        <v>3000</v>
      </c>
      <c r="J3347" s="37">
        <f t="shared" si="26"/>
        <v>1350</v>
      </c>
      <c r="K3347" s="37">
        <f t="shared" si="27"/>
        <v>540</v>
      </c>
      <c r="L3347" s="38">
        <v>0.4</v>
      </c>
      <c r="N3347" s="44"/>
      <c r="O3347" s="42"/>
      <c r="P3347" s="39"/>
      <c r="Q3347" s="41"/>
    </row>
    <row r="3348" spans="1:17" ht="15.75" customHeight="1">
      <c r="A3348" s="33" t="s">
        <v>14</v>
      </c>
      <c r="B3348" s="33">
        <v>1185732</v>
      </c>
      <c r="C3348" s="34">
        <v>44362</v>
      </c>
      <c r="D3348" s="33" t="s">
        <v>15</v>
      </c>
      <c r="E3348" s="33" t="s">
        <v>115</v>
      </c>
      <c r="F3348" s="33" t="s">
        <v>116</v>
      </c>
      <c r="G3348" s="33" t="s">
        <v>21</v>
      </c>
      <c r="H3348" s="35">
        <v>0.54999999999999993</v>
      </c>
      <c r="I3348" s="36">
        <v>3000</v>
      </c>
      <c r="J3348" s="37">
        <f t="shared" si="26"/>
        <v>1649.9999999999998</v>
      </c>
      <c r="K3348" s="37">
        <f t="shared" si="27"/>
        <v>494.99999999999989</v>
      </c>
      <c r="L3348" s="38">
        <v>0.3</v>
      </c>
      <c r="N3348" s="44"/>
      <c r="O3348" s="42"/>
      <c r="P3348" s="39"/>
      <c r="Q3348" s="41"/>
    </row>
    <row r="3349" spans="1:17" ht="15.75" customHeight="1">
      <c r="A3349" s="33" t="s">
        <v>14</v>
      </c>
      <c r="B3349" s="33">
        <v>1185732</v>
      </c>
      <c r="C3349" s="34">
        <v>44362</v>
      </c>
      <c r="D3349" s="33" t="s">
        <v>15</v>
      </c>
      <c r="E3349" s="33" t="s">
        <v>115</v>
      </c>
      <c r="F3349" s="33" t="s">
        <v>116</v>
      </c>
      <c r="G3349" s="33" t="s">
        <v>22</v>
      </c>
      <c r="H3349" s="35">
        <v>0.6</v>
      </c>
      <c r="I3349" s="36">
        <v>4500</v>
      </c>
      <c r="J3349" s="37">
        <f t="shared" si="26"/>
        <v>2700</v>
      </c>
      <c r="K3349" s="37">
        <f t="shared" si="27"/>
        <v>1080</v>
      </c>
      <c r="L3349" s="38">
        <v>0.4</v>
      </c>
      <c r="N3349" s="44"/>
      <c r="O3349" s="42"/>
      <c r="P3349" s="39"/>
      <c r="Q3349" s="41"/>
    </row>
    <row r="3350" spans="1:17" ht="15.75" customHeight="1">
      <c r="A3350" s="33" t="s">
        <v>14</v>
      </c>
      <c r="B3350" s="33">
        <v>1185732</v>
      </c>
      <c r="C3350" s="34">
        <v>44390</v>
      </c>
      <c r="D3350" s="33" t="s">
        <v>15</v>
      </c>
      <c r="E3350" s="33" t="s">
        <v>115</v>
      </c>
      <c r="F3350" s="33" t="s">
        <v>116</v>
      </c>
      <c r="G3350" s="33" t="s">
        <v>17</v>
      </c>
      <c r="H3350" s="35">
        <v>0.54999999999999993</v>
      </c>
      <c r="I3350" s="36">
        <v>6750</v>
      </c>
      <c r="J3350" s="37">
        <f t="shared" si="26"/>
        <v>3712.4999999999995</v>
      </c>
      <c r="K3350" s="37">
        <f t="shared" si="27"/>
        <v>1299.3749999999998</v>
      </c>
      <c r="L3350" s="38">
        <v>0.35</v>
      </c>
      <c r="N3350" s="44"/>
      <c r="O3350" s="42"/>
      <c r="P3350" s="39"/>
      <c r="Q3350" s="41"/>
    </row>
    <row r="3351" spans="1:17" ht="15.75" customHeight="1">
      <c r="A3351" s="33" t="s">
        <v>14</v>
      </c>
      <c r="B3351" s="33">
        <v>1185732</v>
      </c>
      <c r="C3351" s="34">
        <v>44390</v>
      </c>
      <c r="D3351" s="33" t="s">
        <v>15</v>
      </c>
      <c r="E3351" s="33" t="s">
        <v>115</v>
      </c>
      <c r="F3351" s="33" t="s">
        <v>116</v>
      </c>
      <c r="G3351" s="33" t="s">
        <v>18</v>
      </c>
      <c r="H3351" s="35">
        <v>0.5</v>
      </c>
      <c r="I3351" s="36">
        <v>4250</v>
      </c>
      <c r="J3351" s="37">
        <f t="shared" si="26"/>
        <v>2125</v>
      </c>
      <c r="K3351" s="37">
        <f t="shared" si="27"/>
        <v>743.75</v>
      </c>
      <c r="L3351" s="38">
        <v>0.35</v>
      </c>
      <c r="N3351" s="44"/>
      <c r="O3351" s="42"/>
      <c r="P3351" s="39"/>
      <c r="Q3351" s="41"/>
    </row>
    <row r="3352" spans="1:17" ht="15.75" customHeight="1">
      <c r="A3352" s="33" t="s">
        <v>14</v>
      </c>
      <c r="B3352" s="33">
        <v>1185732</v>
      </c>
      <c r="C3352" s="34">
        <v>44390</v>
      </c>
      <c r="D3352" s="33" t="s">
        <v>15</v>
      </c>
      <c r="E3352" s="33" t="s">
        <v>115</v>
      </c>
      <c r="F3352" s="33" t="s">
        <v>116</v>
      </c>
      <c r="G3352" s="33" t="s">
        <v>19</v>
      </c>
      <c r="H3352" s="35">
        <v>0.45</v>
      </c>
      <c r="I3352" s="36">
        <v>3500</v>
      </c>
      <c r="J3352" s="37">
        <f t="shared" si="26"/>
        <v>1575</v>
      </c>
      <c r="K3352" s="37">
        <f t="shared" si="27"/>
        <v>630</v>
      </c>
      <c r="L3352" s="38">
        <v>0.4</v>
      </c>
      <c r="N3352" s="44"/>
      <c r="O3352" s="42"/>
      <c r="P3352" s="39"/>
      <c r="Q3352" s="41"/>
    </row>
    <row r="3353" spans="1:17" ht="15.75" customHeight="1">
      <c r="A3353" s="33" t="s">
        <v>14</v>
      </c>
      <c r="B3353" s="33">
        <v>1185732</v>
      </c>
      <c r="C3353" s="34">
        <v>44390</v>
      </c>
      <c r="D3353" s="33" t="s">
        <v>15</v>
      </c>
      <c r="E3353" s="33" t="s">
        <v>115</v>
      </c>
      <c r="F3353" s="33" t="s">
        <v>116</v>
      </c>
      <c r="G3353" s="33" t="s">
        <v>20</v>
      </c>
      <c r="H3353" s="35">
        <v>0.45</v>
      </c>
      <c r="I3353" s="36">
        <v>3000</v>
      </c>
      <c r="J3353" s="37">
        <f t="shared" si="26"/>
        <v>1350</v>
      </c>
      <c r="K3353" s="37">
        <f t="shared" si="27"/>
        <v>540</v>
      </c>
      <c r="L3353" s="38">
        <v>0.4</v>
      </c>
      <c r="N3353" s="44"/>
      <c r="O3353" s="42"/>
      <c r="P3353" s="39"/>
      <c r="Q3353" s="41"/>
    </row>
    <row r="3354" spans="1:17" ht="15.75" customHeight="1">
      <c r="A3354" s="33" t="s">
        <v>14</v>
      </c>
      <c r="B3354" s="33">
        <v>1185732</v>
      </c>
      <c r="C3354" s="34">
        <v>44390</v>
      </c>
      <c r="D3354" s="33" t="s">
        <v>15</v>
      </c>
      <c r="E3354" s="33" t="s">
        <v>115</v>
      </c>
      <c r="F3354" s="33" t="s">
        <v>116</v>
      </c>
      <c r="G3354" s="33" t="s">
        <v>21</v>
      </c>
      <c r="H3354" s="35">
        <v>0.54999999999999993</v>
      </c>
      <c r="I3354" s="36">
        <v>3250</v>
      </c>
      <c r="J3354" s="37">
        <f t="shared" si="26"/>
        <v>1787.4999999999998</v>
      </c>
      <c r="K3354" s="37">
        <f t="shared" si="27"/>
        <v>536.24999999999989</v>
      </c>
      <c r="L3354" s="38">
        <v>0.3</v>
      </c>
      <c r="N3354" s="44"/>
      <c r="O3354" s="42"/>
      <c r="P3354" s="39"/>
      <c r="Q3354" s="41"/>
    </row>
    <row r="3355" spans="1:17" ht="15.75" customHeight="1">
      <c r="A3355" s="33" t="s">
        <v>14</v>
      </c>
      <c r="B3355" s="33">
        <v>1185732</v>
      </c>
      <c r="C3355" s="34">
        <v>44390</v>
      </c>
      <c r="D3355" s="33" t="s">
        <v>15</v>
      </c>
      <c r="E3355" s="33" t="s">
        <v>115</v>
      </c>
      <c r="F3355" s="33" t="s">
        <v>116</v>
      </c>
      <c r="G3355" s="33" t="s">
        <v>22</v>
      </c>
      <c r="H3355" s="35">
        <v>0.6</v>
      </c>
      <c r="I3355" s="36">
        <v>5000</v>
      </c>
      <c r="J3355" s="37">
        <f t="shared" si="26"/>
        <v>3000</v>
      </c>
      <c r="K3355" s="37">
        <f t="shared" si="27"/>
        <v>1200</v>
      </c>
      <c r="L3355" s="38">
        <v>0.4</v>
      </c>
      <c r="N3355" s="44"/>
      <c r="O3355" s="42"/>
      <c r="P3355" s="39"/>
      <c r="Q3355" s="41"/>
    </row>
    <row r="3356" spans="1:17" ht="15.75" customHeight="1">
      <c r="A3356" s="33" t="s">
        <v>14</v>
      </c>
      <c r="B3356" s="33">
        <v>1185732</v>
      </c>
      <c r="C3356" s="34">
        <v>44422</v>
      </c>
      <c r="D3356" s="33" t="s">
        <v>15</v>
      </c>
      <c r="E3356" s="33" t="s">
        <v>115</v>
      </c>
      <c r="F3356" s="33" t="s">
        <v>116</v>
      </c>
      <c r="G3356" s="33" t="s">
        <v>17</v>
      </c>
      <c r="H3356" s="35">
        <v>0.54999999999999993</v>
      </c>
      <c r="I3356" s="36">
        <v>6500</v>
      </c>
      <c r="J3356" s="37">
        <f t="shared" si="26"/>
        <v>3574.9999999999995</v>
      </c>
      <c r="K3356" s="37">
        <f t="shared" si="27"/>
        <v>1251.2499999999998</v>
      </c>
      <c r="L3356" s="38">
        <v>0.35</v>
      </c>
      <c r="N3356" s="44"/>
      <c r="O3356" s="42"/>
      <c r="P3356" s="39"/>
      <c r="Q3356" s="41"/>
    </row>
    <row r="3357" spans="1:17" ht="15.75" customHeight="1">
      <c r="A3357" s="33" t="s">
        <v>14</v>
      </c>
      <c r="B3357" s="33">
        <v>1185732</v>
      </c>
      <c r="C3357" s="34">
        <v>44422</v>
      </c>
      <c r="D3357" s="33" t="s">
        <v>15</v>
      </c>
      <c r="E3357" s="33" t="s">
        <v>115</v>
      </c>
      <c r="F3357" s="33" t="s">
        <v>116</v>
      </c>
      <c r="G3357" s="33" t="s">
        <v>18</v>
      </c>
      <c r="H3357" s="35">
        <v>0.5</v>
      </c>
      <c r="I3357" s="36">
        <v>4250</v>
      </c>
      <c r="J3357" s="37">
        <f t="shared" si="26"/>
        <v>2125</v>
      </c>
      <c r="K3357" s="37">
        <f t="shared" si="27"/>
        <v>743.75</v>
      </c>
      <c r="L3357" s="38">
        <v>0.35</v>
      </c>
      <c r="N3357" s="44"/>
      <c r="O3357" s="42"/>
      <c r="P3357" s="39"/>
      <c r="Q3357" s="41"/>
    </row>
    <row r="3358" spans="1:17" ht="15.75" customHeight="1">
      <c r="A3358" s="33" t="s">
        <v>14</v>
      </c>
      <c r="B3358" s="33">
        <v>1185732</v>
      </c>
      <c r="C3358" s="34">
        <v>44422</v>
      </c>
      <c r="D3358" s="33" t="s">
        <v>15</v>
      </c>
      <c r="E3358" s="33" t="s">
        <v>115</v>
      </c>
      <c r="F3358" s="33" t="s">
        <v>116</v>
      </c>
      <c r="G3358" s="33" t="s">
        <v>19</v>
      </c>
      <c r="H3358" s="35">
        <v>0.45</v>
      </c>
      <c r="I3358" s="36">
        <v>3500</v>
      </c>
      <c r="J3358" s="37">
        <f t="shared" si="26"/>
        <v>1575</v>
      </c>
      <c r="K3358" s="37">
        <f t="shared" si="27"/>
        <v>630</v>
      </c>
      <c r="L3358" s="38">
        <v>0.4</v>
      </c>
      <c r="N3358" s="44"/>
      <c r="O3358" s="42"/>
      <c r="P3358" s="39"/>
      <c r="Q3358" s="41"/>
    </row>
    <row r="3359" spans="1:17" ht="15.75" customHeight="1">
      <c r="A3359" s="33" t="s">
        <v>14</v>
      </c>
      <c r="B3359" s="33">
        <v>1185732</v>
      </c>
      <c r="C3359" s="34">
        <v>44422</v>
      </c>
      <c r="D3359" s="33" t="s">
        <v>15</v>
      </c>
      <c r="E3359" s="33" t="s">
        <v>115</v>
      </c>
      <c r="F3359" s="33" t="s">
        <v>116</v>
      </c>
      <c r="G3359" s="33" t="s">
        <v>20</v>
      </c>
      <c r="H3359" s="35">
        <v>0.45</v>
      </c>
      <c r="I3359" s="36">
        <v>2500</v>
      </c>
      <c r="J3359" s="37">
        <f t="shared" si="26"/>
        <v>1125</v>
      </c>
      <c r="K3359" s="37">
        <f t="shared" si="27"/>
        <v>450</v>
      </c>
      <c r="L3359" s="38">
        <v>0.4</v>
      </c>
      <c r="N3359" s="44"/>
      <c r="O3359" s="42"/>
      <c r="P3359" s="39"/>
      <c r="Q3359" s="41"/>
    </row>
    <row r="3360" spans="1:17" ht="15.75" customHeight="1">
      <c r="A3360" s="33" t="s">
        <v>14</v>
      </c>
      <c r="B3360" s="33">
        <v>1185732</v>
      </c>
      <c r="C3360" s="34">
        <v>44422</v>
      </c>
      <c r="D3360" s="33" t="s">
        <v>15</v>
      </c>
      <c r="E3360" s="33" t="s">
        <v>115</v>
      </c>
      <c r="F3360" s="33" t="s">
        <v>116</v>
      </c>
      <c r="G3360" s="33" t="s">
        <v>21</v>
      </c>
      <c r="H3360" s="35">
        <v>0.54999999999999993</v>
      </c>
      <c r="I3360" s="36">
        <v>2250</v>
      </c>
      <c r="J3360" s="37">
        <f t="shared" si="26"/>
        <v>1237.4999999999998</v>
      </c>
      <c r="K3360" s="37">
        <f t="shared" si="27"/>
        <v>371.24999999999994</v>
      </c>
      <c r="L3360" s="38">
        <v>0.3</v>
      </c>
      <c r="N3360" s="44"/>
      <c r="O3360" s="42"/>
      <c r="P3360" s="39"/>
      <c r="Q3360" s="41"/>
    </row>
    <row r="3361" spans="1:17" ht="15.75" customHeight="1">
      <c r="A3361" s="33" t="s">
        <v>14</v>
      </c>
      <c r="B3361" s="33">
        <v>1185732</v>
      </c>
      <c r="C3361" s="34">
        <v>44422</v>
      </c>
      <c r="D3361" s="33" t="s">
        <v>15</v>
      </c>
      <c r="E3361" s="33" t="s">
        <v>115</v>
      </c>
      <c r="F3361" s="33" t="s">
        <v>116</v>
      </c>
      <c r="G3361" s="33" t="s">
        <v>22</v>
      </c>
      <c r="H3361" s="35">
        <v>0.6</v>
      </c>
      <c r="I3361" s="36">
        <v>4000</v>
      </c>
      <c r="J3361" s="37">
        <f t="shared" si="26"/>
        <v>2400</v>
      </c>
      <c r="K3361" s="37">
        <f t="shared" si="27"/>
        <v>960</v>
      </c>
      <c r="L3361" s="38">
        <v>0.4</v>
      </c>
      <c r="N3361" s="44"/>
      <c r="O3361" s="42"/>
      <c r="P3361" s="39"/>
      <c r="Q3361" s="41"/>
    </row>
    <row r="3362" spans="1:17" ht="15.75" customHeight="1">
      <c r="A3362" s="33" t="s">
        <v>14</v>
      </c>
      <c r="B3362" s="33">
        <v>1185732</v>
      </c>
      <c r="C3362" s="34">
        <v>44452</v>
      </c>
      <c r="D3362" s="33" t="s">
        <v>15</v>
      </c>
      <c r="E3362" s="33" t="s">
        <v>115</v>
      </c>
      <c r="F3362" s="33" t="s">
        <v>116</v>
      </c>
      <c r="G3362" s="33" t="s">
        <v>17</v>
      </c>
      <c r="H3362" s="35">
        <v>0.54999999999999993</v>
      </c>
      <c r="I3362" s="36">
        <v>5250</v>
      </c>
      <c r="J3362" s="37">
        <f t="shared" si="26"/>
        <v>2887.4999999999995</v>
      </c>
      <c r="K3362" s="37">
        <f t="shared" si="27"/>
        <v>1010.6249999999998</v>
      </c>
      <c r="L3362" s="38">
        <v>0.35</v>
      </c>
      <c r="N3362" s="44"/>
      <c r="O3362" s="42"/>
      <c r="P3362" s="39"/>
      <c r="Q3362" s="41"/>
    </row>
    <row r="3363" spans="1:17" ht="15.75" customHeight="1">
      <c r="A3363" s="33" t="s">
        <v>14</v>
      </c>
      <c r="B3363" s="33">
        <v>1185732</v>
      </c>
      <c r="C3363" s="34">
        <v>44452</v>
      </c>
      <c r="D3363" s="33" t="s">
        <v>15</v>
      </c>
      <c r="E3363" s="33" t="s">
        <v>115</v>
      </c>
      <c r="F3363" s="33" t="s">
        <v>116</v>
      </c>
      <c r="G3363" s="33" t="s">
        <v>18</v>
      </c>
      <c r="H3363" s="35">
        <v>0.5</v>
      </c>
      <c r="I3363" s="36">
        <v>3250</v>
      </c>
      <c r="J3363" s="37">
        <f t="shared" si="26"/>
        <v>1625</v>
      </c>
      <c r="K3363" s="37">
        <f t="shared" si="27"/>
        <v>568.75</v>
      </c>
      <c r="L3363" s="38">
        <v>0.35</v>
      </c>
      <c r="N3363" s="44"/>
      <c r="O3363" s="42"/>
      <c r="P3363" s="39"/>
      <c r="Q3363" s="41"/>
    </row>
    <row r="3364" spans="1:17" ht="15.75" customHeight="1">
      <c r="A3364" s="33" t="s">
        <v>14</v>
      </c>
      <c r="B3364" s="33">
        <v>1185732</v>
      </c>
      <c r="C3364" s="34">
        <v>44452</v>
      </c>
      <c r="D3364" s="33" t="s">
        <v>15</v>
      </c>
      <c r="E3364" s="33" t="s">
        <v>115</v>
      </c>
      <c r="F3364" s="33" t="s">
        <v>116</v>
      </c>
      <c r="G3364" s="33" t="s">
        <v>19</v>
      </c>
      <c r="H3364" s="35">
        <v>0.45</v>
      </c>
      <c r="I3364" s="36">
        <v>2250</v>
      </c>
      <c r="J3364" s="37">
        <f t="shared" si="26"/>
        <v>1012.5</v>
      </c>
      <c r="K3364" s="37">
        <f t="shared" si="27"/>
        <v>405</v>
      </c>
      <c r="L3364" s="38">
        <v>0.4</v>
      </c>
      <c r="N3364" s="44"/>
      <c r="O3364" s="42"/>
      <c r="P3364" s="39"/>
      <c r="Q3364" s="41"/>
    </row>
    <row r="3365" spans="1:17" ht="15.75" customHeight="1">
      <c r="A3365" s="33" t="s">
        <v>14</v>
      </c>
      <c r="B3365" s="33">
        <v>1185732</v>
      </c>
      <c r="C3365" s="34">
        <v>44452</v>
      </c>
      <c r="D3365" s="33" t="s">
        <v>15</v>
      </c>
      <c r="E3365" s="33" t="s">
        <v>115</v>
      </c>
      <c r="F3365" s="33" t="s">
        <v>116</v>
      </c>
      <c r="G3365" s="33" t="s">
        <v>20</v>
      </c>
      <c r="H3365" s="35">
        <v>0.45</v>
      </c>
      <c r="I3365" s="36">
        <v>2000</v>
      </c>
      <c r="J3365" s="37">
        <f t="shared" si="26"/>
        <v>900</v>
      </c>
      <c r="K3365" s="37">
        <f t="shared" si="27"/>
        <v>360</v>
      </c>
      <c r="L3365" s="38">
        <v>0.4</v>
      </c>
      <c r="N3365" s="44"/>
      <c r="O3365" s="42"/>
      <c r="P3365" s="39"/>
      <c r="Q3365" s="41"/>
    </row>
    <row r="3366" spans="1:17" ht="15.75" customHeight="1">
      <c r="A3366" s="33" t="s">
        <v>14</v>
      </c>
      <c r="B3366" s="33">
        <v>1185732</v>
      </c>
      <c r="C3366" s="34">
        <v>44452</v>
      </c>
      <c r="D3366" s="33" t="s">
        <v>15</v>
      </c>
      <c r="E3366" s="33" t="s">
        <v>115</v>
      </c>
      <c r="F3366" s="33" t="s">
        <v>116</v>
      </c>
      <c r="G3366" s="33" t="s">
        <v>21</v>
      </c>
      <c r="H3366" s="35">
        <v>0.54999999999999993</v>
      </c>
      <c r="I3366" s="36">
        <v>2000</v>
      </c>
      <c r="J3366" s="37">
        <f t="shared" si="26"/>
        <v>1099.9999999999998</v>
      </c>
      <c r="K3366" s="37">
        <f t="shared" si="27"/>
        <v>329.99999999999994</v>
      </c>
      <c r="L3366" s="38">
        <v>0.3</v>
      </c>
      <c r="N3366" s="44"/>
      <c r="O3366" s="42"/>
      <c r="P3366" s="39"/>
      <c r="Q3366" s="41"/>
    </row>
    <row r="3367" spans="1:17" ht="15.75" customHeight="1">
      <c r="A3367" s="33" t="s">
        <v>14</v>
      </c>
      <c r="B3367" s="33">
        <v>1185732</v>
      </c>
      <c r="C3367" s="34">
        <v>44452</v>
      </c>
      <c r="D3367" s="33" t="s">
        <v>15</v>
      </c>
      <c r="E3367" s="33" t="s">
        <v>115</v>
      </c>
      <c r="F3367" s="33" t="s">
        <v>116</v>
      </c>
      <c r="G3367" s="33" t="s">
        <v>22</v>
      </c>
      <c r="H3367" s="35">
        <v>0.6</v>
      </c>
      <c r="I3367" s="36">
        <v>3000</v>
      </c>
      <c r="J3367" s="37">
        <f t="shared" si="26"/>
        <v>1800</v>
      </c>
      <c r="K3367" s="37">
        <f t="shared" si="27"/>
        <v>720</v>
      </c>
      <c r="L3367" s="38">
        <v>0.4</v>
      </c>
      <c r="N3367" s="44"/>
      <c r="O3367" s="42"/>
      <c r="P3367" s="39"/>
      <c r="Q3367" s="41"/>
    </row>
    <row r="3368" spans="1:17" ht="15.75" customHeight="1">
      <c r="A3368" s="33" t="s">
        <v>14</v>
      </c>
      <c r="B3368" s="33">
        <v>1185732</v>
      </c>
      <c r="C3368" s="34">
        <v>44484</v>
      </c>
      <c r="D3368" s="33" t="s">
        <v>15</v>
      </c>
      <c r="E3368" s="33" t="s">
        <v>115</v>
      </c>
      <c r="F3368" s="33" t="s">
        <v>116</v>
      </c>
      <c r="G3368" s="33" t="s">
        <v>17</v>
      </c>
      <c r="H3368" s="35">
        <v>0.6</v>
      </c>
      <c r="I3368" s="36">
        <v>4750</v>
      </c>
      <c r="J3368" s="37">
        <f t="shared" si="26"/>
        <v>2850</v>
      </c>
      <c r="K3368" s="37">
        <f t="shared" si="27"/>
        <v>997.49999999999989</v>
      </c>
      <c r="L3368" s="38">
        <v>0.35</v>
      </c>
      <c r="N3368" s="44"/>
      <c r="O3368" s="42"/>
      <c r="P3368" s="39"/>
      <c r="Q3368" s="41"/>
    </row>
    <row r="3369" spans="1:17" ht="15.75" customHeight="1">
      <c r="A3369" s="33" t="s">
        <v>14</v>
      </c>
      <c r="B3369" s="33">
        <v>1185732</v>
      </c>
      <c r="C3369" s="34">
        <v>44484</v>
      </c>
      <c r="D3369" s="33" t="s">
        <v>15</v>
      </c>
      <c r="E3369" s="33" t="s">
        <v>115</v>
      </c>
      <c r="F3369" s="33" t="s">
        <v>116</v>
      </c>
      <c r="G3369" s="33" t="s">
        <v>18</v>
      </c>
      <c r="H3369" s="35">
        <v>0.55000000000000004</v>
      </c>
      <c r="I3369" s="36">
        <v>3000</v>
      </c>
      <c r="J3369" s="37">
        <f t="shared" si="26"/>
        <v>1650.0000000000002</v>
      </c>
      <c r="K3369" s="37">
        <f t="shared" si="27"/>
        <v>577.5</v>
      </c>
      <c r="L3369" s="38">
        <v>0.35</v>
      </c>
      <c r="N3369" s="44"/>
      <c r="O3369" s="42"/>
      <c r="P3369" s="39"/>
      <c r="Q3369" s="41"/>
    </row>
    <row r="3370" spans="1:17" ht="15.75" customHeight="1">
      <c r="A3370" s="33" t="s">
        <v>14</v>
      </c>
      <c r="B3370" s="33">
        <v>1185732</v>
      </c>
      <c r="C3370" s="34">
        <v>44484</v>
      </c>
      <c r="D3370" s="33" t="s">
        <v>15</v>
      </c>
      <c r="E3370" s="33" t="s">
        <v>115</v>
      </c>
      <c r="F3370" s="33" t="s">
        <v>116</v>
      </c>
      <c r="G3370" s="33" t="s">
        <v>19</v>
      </c>
      <c r="H3370" s="35">
        <v>0.55000000000000004</v>
      </c>
      <c r="I3370" s="36">
        <v>2000</v>
      </c>
      <c r="J3370" s="37">
        <f t="shared" si="26"/>
        <v>1100</v>
      </c>
      <c r="K3370" s="37">
        <f t="shared" si="27"/>
        <v>440</v>
      </c>
      <c r="L3370" s="38">
        <v>0.4</v>
      </c>
      <c r="N3370" s="44"/>
      <c r="O3370" s="42"/>
      <c r="P3370" s="39"/>
      <c r="Q3370" s="41"/>
    </row>
    <row r="3371" spans="1:17" ht="15.75" customHeight="1">
      <c r="A3371" s="33" t="s">
        <v>14</v>
      </c>
      <c r="B3371" s="33">
        <v>1185732</v>
      </c>
      <c r="C3371" s="34">
        <v>44484</v>
      </c>
      <c r="D3371" s="33" t="s">
        <v>15</v>
      </c>
      <c r="E3371" s="33" t="s">
        <v>115</v>
      </c>
      <c r="F3371" s="33" t="s">
        <v>116</v>
      </c>
      <c r="G3371" s="33" t="s">
        <v>20</v>
      </c>
      <c r="H3371" s="35">
        <v>0.55000000000000004</v>
      </c>
      <c r="I3371" s="36">
        <v>1750</v>
      </c>
      <c r="J3371" s="37">
        <f t="shared" si="26"/>
        <v>962.50000000000011</v>
      </c>
      <c r="K3371" s="37">
        <f t="shared" si="27"/>
        <v>385.00000000000006</v>
      </c>
      <c r="L3371" s="38">
        <v>0.4</v>
      </c>
      <c r="N3371" s="44"/>
      <c r="O3371" s="42"/>
      <c r="P3371" s="39"/>
      <c r="Q3371" s="41"/>
    </row>
    <row r="3372" spans="1:17" ht="15.75" customHeight="1">
      <c r="A3372" s="33" t="s">
        <v>14</v>
      </c>
      <c r="B3372" s="33">
        <v>1185732</v>
      </c>
      <c r="C3372" s="34">
        <v>44484</v>
      </c>
      <c r="D3372" s="33" t="s">
        <v>15</v>
      </c>
      <c r="E3372" s="33" t="s">
        <v>115</v>
      </c>
      <c r="F3372" s="33" t="s">
        <v>116</v>
      </c>
      <c r="G3372" s="33" t="s">
        <v>21</v>
      </c>
      <c r="H3372" s="35">
        <v>0.65</v>
      </c>
      <c r="I3372" s="36">
        <v>1750</v>
      </c>
      <c r="J3372" s="37">
        <f t="shared" si="26"/>
        <v>1137.5</v>
      </c>
      <c r="K3372" s="37">
        <f t="shared" si="27"/>
        <v>341.25</v>
      </c>
      <c r="L3372" s="38">
        <v>0.3</v>
      </c>
      <c r="N3372" s="44"/>
      <c r="O3372" s="42"/>
      <c r="P3372" s="39"/>
      <c r="Q3372" s="41"/>
    </row>
    <row r="3373" spans="1:17" ht="15.75" customHeight="1">
      <c r="A3373" s="33" t="s">
        <v>14</v>
      </c>
      <c r="B3373" s="33">
        <v>1185732</v>
      </c>
      <c r="C3373" s="34">
        <v>44484</v>
      </c>
      <c r="D3373" s="33" t="s">
        <v>15</v>
      </c>
      <c r="E3373" s="33" t="s">
        <v>115</v>
      </c>
      <c r="F3373" s="33" t="s">
        <v>116</v>
      </c>
      <c r="G3373" s="33" t="s">
        <v>22</v>
      </c>
      <c r="H3373" s="35">
        <v>0.7</v>
      </c>
      <c r="I3373" s="36">
        <v>3000</v>
      </c>
      <c r="J3373" s="37">
        <f t="shared" si="26"/>
        <v>2100</v>
      </c>
      <c r="K3373" s="37">
        <f t="shared" si="27"/>
        <v>840</v>
      </c>
      <c r="L3373" s="38">
        <v>0.4</v>
      </c>
      <c r="N3373" s="44"/>
      <c r="O3373" s="42"/>
      <c r="P3373" s="39"/>
      <c r="Q3373" s="41"/>
    </row>
    <row r="3374" spans="1:17" ht="15.75" customHeight="1">
      <c r="A3374" s="33" t="s">
        <v>14</v>
      </c>
      <c r="B3374" s="33">
        <v>1185732</v>
      </c>
      <c r="C3374" s="34">
        <v>44514</v>
      </c>
      <c r="D3374" s="33" t="s">
        <v>15</v>
      </c>
      <c r="E3374" s="33" t="s">
        <v>115</v>
      </c>
      <c r="F3374" s="33" t="s">
        <v>116</v>
      </c>
      <c r="G3374" s="33" t="s">
        <v>17</v>
      </c>
      <c r="H3374" s="35">
        <v>0.65</v>
      </c>
      <c r="I3374" s="36">
        <v>4500</v>
      </c>
      <c r="J3374" s="37">
        <f t="shared" si="26"/>
        <v>2925</v>
      </c>
      <c r="K3374" s="37">
        <f t="shared" si="27"/>
        <v>1023.7499999999999</v>
      </c>
      <c r="L3374" s="38">
        <v>0.35</v>
      </c>
      <c r="N3374" s="44"/>
      <c r="O3374" s="42"/>
      <c r="P3374" s="39"/>
      <c r="Q3374" s="41"/>
    </row>
    <row r="3375" spans="1:17" ht="15.75" customHeight="1">
      <c r="A3375" s="33" t="s">
        <v>14</v>
      </c>
      <c r="B3375" s="33">
        <v>1185732</v>
      </c>
      <c r="C3375" s="34">
        <v>44514</v>
      </c>
      <c r="D3375" s="33" t="s">
        <v>15</v>
      </c>
      <c r="E3375" s="33" t="s">
        <v>115</v>
      </c>
      <c r="F3375" s="33" t="s">
        <v>116</v>
      </c>
      <c r="G3375" s="33" t="s">
        <v>18</v>
      </c>
      <c r="H3375" s="35">
        <v>0.55000000000000004</v>
      </c>
      <c r="I3375" s="36">
        <v>3250</v>
      </c>
      <c r="J3375" s="37">
        <f t="shared" si="26"/>
        <v>1787.5000000000002</v>
      </c>
      <c r="K3375" s="37">
        <f t="shared" si="27"/>
        <v>625.625</v>
      </c>
      <c r="L3375" s="38">
        <v>0.35</v>
      </c>
      <c r="N3375" s="44"/>
      <c r="O3375" s="42"/>
      <c r="P3375" s="39"/>
      <c r="Q3375" s="41"/>
    </row>
    <row r="3376" spans="1:17" ht="15.75" customHeight="1">
      <c r="A3376" s="33" t="s">
        <v>14</v>
      </c>
      <c r="B3376" s="33">
        <v>1185732</v>
      </c>
      <c r="C3376" s="34">
        <v>44514</v>
      </c>
      <c r="D3376" s="33" t="s">
        <v>15</v>
      </c>
      <c r="E3376" s="33" t="s">
        <v>115</v>
      </c>
      <c r="F3376" s="33" t="s">
        <v>116</v>
      </c>
      <c r="G3376" s="33" t="s">
        <v>19</v>
      </c>
      <c r="H3376" s="35">
        <v>0.55000000000000004</v>
      </c>
      <c r="I3376" s="36">
        <v>3200</v>
      </c>
      <c r="J3376" s="37">
        <f t="shared" si="26"/>
        <v>1760.0000000000002</v>
      </c>
      <c r="K3376" s="37">
        <f t="shared" si="27"/>
        <v>704.00000000000011</v>
      </c>
      <c r="L3376" s="38">
        <v>0.4</v>
      </c>
      <c r="N3376" s="44"/>
      <c r="O3376" s="42"/>
      <c r="P3376" s="39"/>
      <c r="Q3376" s="41"/>
    </row>
    <row r="3377" spans="1:17" ht="15.75" customHeight="1">
      <c r="A3377" s="33" t="s">
        <v>14</v>
      </c>
      <c r="B3377" s="33">
        <v>1185732</v>
      </c>
      <c r="C3377" s="34">
        <v>44514</v>
      </c>
      <c r="D3377" s="33" t="s">
        <v>15</v>
      </c>
      <c r="E3377" s="33" t="s">
        <v>115</v>
      </c>
      <c r="F3377" s="33" t="s">
        <v>116</v>
      </c>
      <c r="G3377" s="33" t="s">
        <v>20</v>
      </c>
      <c r="H3377" s="35">
        <v>0.55000000000000004</v>
      </c>
      <c r="I3377" s="36">
        <v>3000</v>
      </c>
      <c r="J3377" s="37">
        <f t="shared" si="26"/>
        <v>1650.0000000000002</v>
      </c>
      <c r="K3377" s="37">
        <f t="shared" si="27"/>
        <v>660.00000000000011</v>
      </c>
      <c r="L3377" s="38">
        <v>0.4</v>
      </c>
      <c r="N3377" s="44"/>
      <c r="O3377" s="42"/>
      <c r="P3377" s="39"/>
      <c r="Q3377" s="41"/>
    </row>
    <row r="3378" spans="1:17" ht="15.75" customHeight="1">
      <c r="A3378" s="33" t="s">
        <v>14</v>
      </c>
      <c r="B3378" s="33">
        <v>1185732</v>
      </c>
      <c r="C3378" s="34">
        <v>44514</v>
      </c>
      <c r="D3378" s="33" t="s">
        <v>15</v>
      </c>
      <c r="E3378" s="33" t="s">
        <v>115</v>
      </c>
      <c r="F3378" s="33" t="s">
        <v>116</v>
      </c>
      <c r="G3378" s="33" t="s">
        <v>21</v>
      </c>
      <c r="H3378" s="35">
        <v>0.65</v>
      </c>
      <c r="I3378" s="36">
        <v>2750</v>
      </c>
      <c r="J3378" s="37">
        <f t="shared" si="26"/>
        <v>1787.5</v>
      </c>
      <c r="K3378" s="37">
        <f t="shared" si="27"/>
        <v>536.25</v>
      </c>
      <c r="L3378" s="38">
        <v>0.3</v>
      </c>
      <c r="N3378" s="44"/>
      <c r="O3378" s="42"/>
      <c r="P3378" s="39"/>
      <c r="Q3378" s="41"/>
    </row>
    <row r="3379" spans="1:17" ht="15.75" customHeight="1">
      <c r="A3379" s="33" t="s">
        <v>14</v>
      </c>
      <c r="B3379" s="33">
        <v>1185732</v>
      </c>
      <c r="C3379" s="34">
        <v>44514</v>
      </c>
      <c r="D3379" s="33" t="s">
        <v>15</v>
      </c>
      <c r="E3379" s="33" t="s">
        <v>115</v>
      </c>
      <c r="F3379" s="33" t="s">
        <v>116</v>
      </c>
      <c r="G3379" s="33" t="s">
        <v>22</v>
      </c>
      <c r="H3379" s="35">
        <v>0.7</v>
      </c>
      <c r="I3379" s="36">
        <v>3750</v>
      </c>
      <c r="J3379" s="37">
        <f t="shared" si="26"/>
        <v>2625</v>
      </c>
      <c r="K3379" s="37">
        <f t="shared" si="27"/>
        <v>1050</v>
      </c>
      <c r="L3379" s="38">
        <v>0.4</v>
      </c>
      <c r="N3379" s="44"/>
      <c r="O3379" s="42"/>
      <c r="P3379" s="39"/>
      <c r="Q3379" s="41"/>
    </row>
    <row r="3380" spans="1:17" ht="15.75" customHeight="1">
      <c r="A3380" s="33" t="s">
        <v>14</v>
      </c>
      <c r="B3380" s="33">
        <v>1185732</v>
      </c>
      <c r="C3380" s="34">
        <v>44543</v>
      </c>
      <c r="D3380" s="33" t="s">
        <v>15</v>
      </c>
      <c r="E3380" s="33" t="s">
        <v>115</v>
      </c>
      <c r="F3380" s="33" t="s">
        <v>116</v>
      </c>
      <c r="G3380" s="33" t="s">
        <v>17</v>
      </c>
      <c r="H3380" s="35">
        <v>0.65</v>
      </c>
      <c r="I3380" s="36">
        <v>6000</v>
      </c>
      <c r="J3380" s="37">
        <f t="shared" si="26"/>
        <v>3900</v>
      </c>
      <c r="K3380" s="37">
        <f t="shared" si="27"/>
        <v>1365</v>
      </c>
      <c r="L3380" s="38">
        <v>0.35</v>
      </c>
      <c r="N3380" s="44"/>
      <c r="O3380" s="42"/>
      <c r="P3380" s="39"/>
      <c r="Q3380" s="41"/>
    </row>
    <row r="3381" spans="1:17" ht="15.75" customHeight="1">
      <c r="A3381" s="33" t="s">
        <v>14</v>
      </c>
      <c r="B3381" s="33">
        <v>1185732</v>
      </c>
      <c r="C3381" s="34">
        <v>44543</v>
      </c>
      <c r="D3381" s="33" t="s">
        <v>15</v>
      </c>
      <c r="E3381" s="33" t="s">
        <v>115</v>
      </c>
      <c r="F3381" s="33" t="s">
        <v>116</v>
      </c>
      <c r="G3381" s="33" t="s">
        <v>18</v>
      </c>
      <c r="H3381" s="35">
        <v>0.55000000000000004</v>
      </c>
      <c r="I3381" s="36">
        <v>4000</v>
      </c>
      <c r="J3381" s="37">
        <f t="shared" si="26"/>
        <v>2200</v>
      </c>
      <c r="K3381" s="37">
        <f t="shared" si="27"/>
        <v>770</v>
      </c>
      <c r="L3381" s="38">
        <v>0.35</v>
      </c>
      <c r="N3381" s="44"/>
      <c r="O3381" s="42"/>
      <c r="P3381" s="39"/>
      <c r="Q3381" s="41"/>
    </row>
    <row r="3382" spans="1:17" ht="15.75" customHeight="1">
      <c r="A3382" s="33" t="s">
        <v>14</v>
      </c>
      <c r="B3382" s="33">
        <v>1185732</v>
      </c>
      <c r="C3382" s="34">
        <v>44543</v>
      </c>
      <c r="D3382" s="33" t="s">
        <v>15</v>
      </c>
      <c r="E3382" s="33" t="s">
        <v>115</v>
      </c>
      <c r="F3382" s="33" t="s">
        <v>116</v>
      </c>
      <c r="G3382" s="33" t="s">
        <v>19</v>
      </c>
      <c r="H3382" s="35">
        <v>0.55000000000000004</v>
      </c>
      <c r="I3382" s="36">
        <v>3750</v>
      </c>
      <c r="J3382" s="37">
        <f t="shared" si="26"/>
        <v>2062.5</v>
      </c>
      <c r="K3382" s="37">
        <f t="shared" si="27"/>
        <v>825</v>
      </c>
      <c r="L3382" s="38">
        <v>0.4</v>
      </c>
      <c r="N3382" s="44"/>
      <c r="O3382" s="42"/>
      <c r="P3382" s="39"/>
      <c r="Q3382" s="41"/>
    </row>
    <row r="3383" spans="1:17" ht="15.75" customHeight="1">
      <c r="A3383" s="33" t="s">
        <v>14</v>
      </c>
      <c r="B3383" s="33">
        <v>1185732</v>
      </c>
      <c r="C3383" s="34">
        <v>44543</v>
      </c>
      <c r="D3383" s="33" t="s">
        <v>15</v>
      </c>
      <c r="E3383" s="33" t="s">
        <v>115</v>
      </c>
      <c r="F3383" s="33" t="s">
        <v>116</v>
      </c>
      <c r="G3383" s="33" t="s">
        <v>20</v>
      </c>
      <c r="H3383" s="35">
        <v>0.55000000000000004</v>
      </c>
      <c r="I3383" s="36">
        <v>3250</v>
      </c>
      <c r="J3383" s="37">
        <f t="shared" si="26"/>
        <v>1787.5000000000002</v>
      </c>
      <c r="K3383" s="37">
        <f t="shared" si="27"/>
        <v>715.00000000000011</v>
      </c>
      <c r="L3383" s="38">
        <v>0.4</v>
      </c>
      <c r="N3383" s="44"/>
      <c r="O3383" s="42"/>
      <c r="P3383" s="39"/>
      <c r="Q3383" s="41"/>
    </row>
    <row r="3384" spans="1:17" ht="15.75" customHeight="1">
      <c r="A3384" s="33" t="s">
        <v>14</v>
      </c>
      <c r="B3384" s="33">
        <v>1185732</v>
      </c>
      <c r="C3384" s="34">
        <v>44543</v>
      </c>
      <c r="D3384" s="33" t="s">
        <v>15</v>
      </c>
      <c r="E3384" s="33" t="s">
        <v>115</v>
      </c>
      <c r="F3384" s="33" t="s">
        <v>116</v>
      </c>
      <c r="G3384" s="33" t="s">
        <v>21</v>
      </c>
      <c r="H3384" s="35">
        <v>0.65</v>
      </c>
      <c r="I3384" s="36">
        <v>3250</v>
      </c>
      <c r="J3384" s="37">
        <f t="shared" si="26"/>
        <v>2112.5</v>
      </c>
      <c r="K3384" s="37">
        <f t="shared" si="27"/>
        <v>633.75</v>
      </c>
      <c r="L3384" s="38">
        <v>0.3</v>
      </c>
      <c r="N3384" s="44"/>
      <c r="O3384" s="42"/>
      <c r="P3384" s="39"/>
      <c r="Q3384" s="41"/>
    </row>
    <row r="3385" spans="1:17" ht="15.75" customHeight="1">
      <c r="A3385" s="33" t="s">
        <v>14</v>
      </c>
      <c r="B3385" s="33">
        <v>1185732</v>
      </c>
      <c r="C3385" s="34">
        <v>44543</v>
      </c>
      <c r="D3385" s="33" t="s">
        <v>15</v>
      </c>
      <c r="E3385" s="33" t="s">
        <v>115</v>
      </c>
      <c r="F3385" s="33" t="s">
        <v>116</v>
      </c>
      <c r="G3385" s="33" t="s">
        <v>22</v>
      </c>
      <c r="H3385" s="35">
        <v>0.7</v>
      </c>
      <c r="I3385" s="36">
        <v>4250</v>
      </c>
      <c r="J3385" s="37">
        <f t="shared" si="26"/>
        <v>2975</v>
      </c>
      <c r="K3385" s="37">
        <f t="shared" si="27"/>
        <v>1190</v>
      </c>
      <c r="L3385" s="38">
        <v>0.4</v>
      </c>
      <c r="N3385" s="44"/>
      <c r="O3385" s="42"/>
      <c r="P3385" s="39"/>
      <c r="Q3385" s="41"/>
    </row>
    <row r="3386" spans="1:17" ht="15.75" customHeight="1">
      <c r="A3386" s="33" t="s">
        <v>14</v>
      </c>
      <c r="B3386" s="33">
        <v>1185732</v>
      </c>
      <c r="C3386" s="34">
        <v>44206</v>
      </c>
      <c r="D3386" s="33" t="s">
        <v>15</v>
      </c>
      <c r="E3386" s="33" t="s">
        <v>117</v>
      </c>
      <c r="F3386" s="33" t="s">
        <v>118</v>
      </c>
      <c r="G3386" s="33" t="s">
        <v>17</v>
      </c>
      <c r="H3386" s="35">
        <v>0.35000000000000003</v>
      </c>
      <c r="I3386" s="36">
        <v>4750</v>
      </c>
      <c r="J3386" s="37">
        <f t="shared" si="26"/>
        <v>1662.5000000000002</v>
      </c>
      <c r="K3386" s="37">
        <f t="shared" si="27"/>
        <v>581.875</v>
      </c>
      <c r="L3386" s="38">
        <v>0.35</v>
      </c>
      <c r="N3386" s="44"/>
      <c r="O3386" s="42"/>
      <c r="P3386" s="39"/>
      <c r="Q3386" s="41"/>
    </row>
    <row r="3387" spans="1:17" ht="15.75" customHeight="1">
      <c r="A3387" s="33" t="s">
        <v>14</v>
      </c>
      <c r="B3387" s="33">
        <v>1185732</v>
      </c>
      <c r="C3387" s="34">
        <v>44206</v>
      </c>
      <c r="D3387" s="33" t="s">
        <v>15</v>
      </c>
      <c r="E3387" s="33" t="s">
        <v>117</v>
      </c>
      <c r="F3387" s="33" t="s">
        <v>118</v>
      </c>
      <c r="G3387" s="33" t="s">
        <v>18</v>
      </c>
      <c r="H3387" s="35">
        <v>0.35000000000000003</v>
      </c>
      <c r="I3387" s="36">
        <v>2750</v>
      </c>
      <c r="J3387" s="37">
        <f t="shared" si="26"/>
        <v>962.50000000000011</v>
      </c>
      <c r="K3387" s="37">
        <f t="shared" si="27"/>
        <v>336.875</v>
      </c>
      <c r="L3387" s="38">
        <v>0.35</v>
      </c>
      <c r="N3387" s="44"/>
      <c r="O3387" s="42"/>
      <c r="P3387" s="39"/>
      <c r="Q3387" s="41"/>
    </row>
    <row r="3388" spans="1:17" ht="15.75" customHeight="1">
      <c r="A3388" s="33" t="s">
        <v>14</v>
      </c>
      <c r="B3388" s="33">
        <v>1185732</v>
      </c>
      <c r="C3388" s="34">
        <v>44206</v>
      </c>
      <c r="D3388" s="33" t="s">
        <v>15</v>
      </c>
      <c r="E3388" s="33" t="s">
        <v>117</v>
      </c>
      <c r="F3388" s="33" t="s">
        <v>118</v>
      </c>
      <c r="G3388" s="33" t="s">
        <v>19</v>
      </c>
      <c r="H3388" s="35">
        <v>0.25000000000000006</v>
      </c>
      <c r="I3388" s="36">
        <v>2750</v>
      </c>
      <c r="J3388" s="37">
        <f t="shared" si="26"/>
        <v>687.50000000000011</v>
      </c>
      <c r="K3388" s="37">
        <f t="shared" si="27"/>
        <v>275.00000000000006</v>
      </c>
      <c r="L3388" s="38">
        <v>0.4</v>
      </c>
      <c r="N3388" s="44"/>
      <c r="O3388" s="42"/>
      <c r="P3388" s="39"/>
      <c r="Q3388" s="41"/>
    </row>
    <row r="3389" spans="1:17" ht="15.75" customHeight="1">
      <c r="A3389" s="33" t="s">
        <v>14</v>
      </c>
      <c r="B3389" s="33">
        <v>1185732</v>
      </c>
      <c r="C3389" s="34">
        <v>44206</v>
      </c>
      <c r="D3389" s="33" t="s">
        <v>15</v>
      </c>
      <c r="E3389" s="33" t="s">
        <v>117</v>
      </c>
      <c r="F3389" s="33" t="s">
        <v>118</v>
      </c>
      <c r="G3389" s="33" t="s">
        <v>20</v>
      </c>
      <c r="H3389" s="35">
        <v>0.3</v>
      </c>
      <c r="I3389" s="36">
        <v>1250</v>
      </c>
      <c r="J3389" s="37">
        <f t="shared" si="26"/>
        <v>375</v>
      </c>
      <c r="K3389" s="37">
        <f t="shared" si="27"/>
        <v>150</v>
      </c>
      <c r="L3389" s="38">
        <v>0.4</v>
      </c>
      <c r="N3389" s="44"/>
      <c r="O3389" s="42"/>
      <c r="P3389" s="39"/>
      <c r="Q3389" s="41"/>
    </row>
    <row r="3390" spans="1:17" ht="15.75" customHeight="1">
      <c r="A3390" s="33" t="s">
        <v>14</v>
      </c>
      <c r="B3390" s="33">
        <v>1185732</v>
      </c>
      <c r="C3390" s="34">
        <v>44206</v>
      </c>
      <c r="D3390" s="33" t="s">
        <v>15</v>
      </c>
      <c r="E3390" s="33" t="s">
        <v>117</v>
      </c>
      <c r="F3390" s="33" t="s">
        <v>118</v>
      </c>
      <c r="G3390" s="33" t="s">
        <v>21</v>
      </c>
      <c r="H3390" s="35">
        <v>0.45</v>
      </c>
      <c r="I3390" s="36">
        <v>1750</v>
      </c>
      <c r="J3390" s="37">
        <f t="shared" si="26"/>
        <v>787.5</v>
      </c>
      <c r="K3390" s="37">
        <f t="shared" si="27"/>
        <v>236.25</v>
      </c>
      <c r="L3390" s="38">
        <v>0.3</v>
      </c>
      <c r="N3390" s="44"/>
      <c r="O3390" s="42"/>
      <c r="P3390" s="39"/>
      <c r="Q3390" s="41"/>
    </row>
    <row r="3391" spans="1:17" ht="15.75" customHeight="1">
      <c r="A3391" s="33" t="s">
        <v>14</v>
      </c>
      <c r="B3391" s="33">
        <v>1185732</v>
      </c>
      <c r="C3391" s="34">
        <v>44206</v>
      </c>
      <c r="D3391" s="33" t="s">
        <v>15</v>
      </c>
      <c r="E3391" s="33" t="s">
        <v>117</v>
      </c>
      <c r="F3391" s="33" t="s">
        <v>118</v>
      </c>
      <c r="G3391" s="33" t="s">
        <v>22</v>
      </c>
      <c r="H3391" s="35">
        <v>0.35000000000000003</v>
      </c>
      <c r="I3391" s="36">
        <v>2750</v>
      </c>
      <c r="J3391" s="37">
        <f t="shared" si="26"/>
        <v>962.50000000000011</v>
      </c>
      <c r="K3391" s="37">
        <f t="shared" si="27"/>
        <v>385.00000000000006</v>
      </c>
      <c r="L3391" s="38">
        <v>0.4</v>
      </c>
      <c r="N3391" s="44"/>
      <c r="O3391" s="42"/>
      <c r="P3391" s="39"/>
      <c r="Q3391" s="41"/>
    </row>
    <row r="3392" spans="1:17" ht="15.75" customHeight="1">
      <c r="A3392" s="33" t="s">
        <v>14</v>
      </c>
      <c r="B3392" s="33">
        <v>1185732</v>
      </c>
      <c r="C3392" s="34">
        <v>44235</v>
      </c>
      <c r="D3392" s="33" t="s">
        <v>15</v>
      </c>
      <c r="E3392" s="33" t="s">
        <v>117</v>
      </c>
      <c r="F3392" s="33" t="s">
        <v>118</v>
      </c>
      <c r="G3392" s="33" t="s">
        <v>17</v>
      </c>
      <c r="H3392" s="35">
        <v>0.35000000000000003</v>
      </c>
      <c r="I3392" s="36">
        <v>5250</v>
      </c>
      <c r="J3392" s="37">
        <f t="shared" si="26"/>
        <v>1837.5000000000002</v>
      </c>
      <c r="K3392" s="37">
        <f t="shared" si="27"/>
        <v>643.125</v>
      </c>
      <c r="L3392" s="38">
        <v>0.35</v>
      </c>
      <c r="N3392" s="44"/>
      <c r="O3392" s="42"/>
      <c r="P3392" s="39"/>
      <c r="Q3392" s="41"/>
    </row>
    <row r="3393" spans="1:17" ht="15.75" customHeight="1">
      <c r="A3393" s="33" t="s">
        <v>14</v>
      </c>
      <c r="B3393" s="33">
        <v>1185732</v>
      </c>
      <c r="C3393" s="34">
        <v>44235</v>
      </c>
      <c r="D3393" s="33" t="s">
        <v>15</v>
      </c>
      <c r="E3393" s="33" t="s">
        <v>117</v>
      </c>
      <c r="F3393" s="33" t="s">
        <v>118</v>
      </c>
      <c r="G3393" s="33" t="s">
        <v>18</v>
      </c>
      <c r="H3393" s="35">
        <v>0.35000000000000003</v>
      </c>
      <c r="I3393" s="36">
        <v>1750</v>
      </c>
      <c r="J3393" s="37">
        <f t="shared" si="26"/>
        <v>612.50000000000011</v>
      </c>
      <c r="K3393" s="37">
        <f t="shared" si="27"/>
        <v>214.37500000000003</v>
      </c>
      <c r="L3393" s="38">
        <v>0.35</v>
      </c>
      <c r="N3393" s="44"/>
      <c r="O3393" s="42"/>
      <c r="P3393" s="39"/>
      <c r="Q3393" s="41"/>
    </row>
    <row r="3394" spans="1:17" ht="15.75" customHeight="1">
      <c r="A3394" s="33" t="s">
        <v>14</v>
      </c>
      <c r="B3394" s="33">
        <v>1185732</v>
      </c>
      <c r="C3394" s="34">
        <v>44235</v>
      </c>
      <c r="D3394" s="33" t="s">
        <v>15</v>
      </c>
      <c r="E3394" s="33" t="s">
        <v>117</v>
      </c>
      <c r="F3394" s="33" t="s">
        <v>118</v>
      </c>
      <c r="G3394" s="33" t="s">
        <v>19</v>
      </c>
      <c r="H3394" s="35">
        <v>0.25000000000000006</v>
      </c>
      <c r="I3394" s="36">
        <v>2250</v>
      </c>
      <c r="J3394" s="37">
        <f t="shared" si="26"/>
        <v>562.50000000000011</v>
      </c>
      <c r="K3394" s="37">
        <f t="shared" si="27"/>
        <v>225.00000000000006</v>
      </c>
      <c r="L3394" s="38">
        <v>0.4</v>
      </c>
      <c r="N3394" s="44"/>
      <c r="O3394" s="42"/>
      <c r="P3394" s="39"/>
      <c r="Q3394" s="41"/>
    </row>
    <row r="3395" spans="1:17" ht="15.75" customHeight="1">
      <c r="A3395" s="33" t="s">
        <v>14</v>
      </c>
      <c r="B3395" s="33">
        <v>1185732</v>
      </c>
      <c r="C3395" s="34">
        <v>44235</v>
      </c>
      <c r="D3395" s="33" t="s">
        <v>15</v>
      </c>
      <c r="E3395" s="33" t="s">
        <v>117</v>
      </c>
      <c r="F3395" s="33" t="s">
        <v>118</v>
      </c>
      <c r="G3395" s="33" t="s">
        <v>20</v>
      </c>
      <c r="H3395" s="35">
        <v>0.3</v>
      </c>
      <c r="I3395" s="36">
        <v>1000</v>
      </c>
      <c r="J3395" s="37">
        <f t="shared" si="26"/>
        <v>300</v>
      </c>
      <c r="K3395" s="37">
        <f t="shared" si="27"/>
        <v>120</v>
      </c>
      <c r="L3395" s="38">
        <v>0.4</v>
      </c>
      <c r="N3395" s="44"/>
      <c r="O3395" s="42"/>
      <c r="P3395" s="39"/>
      <c r="Q3395" s="41"/>
    </row>
    <row r="3396" spans="1:17" ht="15.75" customHeight="1">
      <c r="A3396" s="33" t="s">
        <v>14</v>
      </c>
      <c r="B3396" s="33">
        <v>1185732</v>
      </c>
      <c r="C3396" s="34">
        <v>44235</v>
      </c>
      <c r="D3396" s="33" t="s">
        <v>15</v>
      </c>
      <c r="E3396" s="33" t="s">
        <v>117</v>
      </c>
      <c r="F3396" s="33" t="s">
        <v>118</v>
      </c>
      <c r="G3396" s="33" t="s">
        <v>21</v>
      </c>
      <c r="H3396" s="35">
        <v>0.45</v>
      </c>
      <c r="I3396" s="36">
        <v>1750</v>
      </c>
      <c r="J3396" s="37">
        <f t="shared" si="26"/>
        <v>787.5</v>
      </c>
      <c r="K3396" s="37">
        <f t="shared" si="27"/>
        <v>236.25</v>
      </c>
      <c r="L3396" s="38">
        <v>0.3</v>
      </c>
      <c r="N3396" s="44"/>
      <c r="O3396" s="42"/>
      <c r="P3396" s="39"/>
      <c r="Q3396" s="41"/>
    </row>
    <row r="3397" spans="1:17" ht="15.75" customHeight="1">
      <c r="A3397" s="33" t="s">
        <v>14</v>
      </c>
      <c r="B3397" s="33">
        <v>1185732</v>
      </c>
      <c r="C3397" s="34">
        <v>44235</v>
      </c>
      <c r="D3397" s="33" t="s">
        <v>15</v>
      </c>
      <c r="E3397" s="33" t="s">
        <v>117</v>
      </c>
      <c r="F3397" s="33" t="s">
        <v>118</v>
      </c>
      <c r="G3397" s="33" t="s">
        <v>22</v>
      </c>
      <c r="H3397" s="35">
        <v>0.35000000000000003</v>
      </c>
      <c r="I3397" s="36">
        <v>2750</v>
      </c>
      <c r="J3397" s="37">
        <f t="shared" si="26"/>
        <v>962.50000000000011</v>
      </c>
      <c r="K3397" s="37">
        <f t="shared" si="27"/>
        <v>385.00000000000006</v>
      </c>
      <c r="L3397" s="38">
        <v>0.4</v>
      </c>
      <c r="N3397" s="44"/>
      <c r="O3397" s="42"/>
      <c r="P3397" s="39"/>
      <c r="Q3397" s="41"/>
    </row>
    <row r="3398" spans="1:17" ht="15.75" customHeight="1">
      <c r="A3398" s="33" t="s">
        <v>14</v>
      </c>
      <c r="B3398" s="33">
        <v>1185732</v>
      </c>
      <c r="C3398" s="34">
        <v>44261</v>
      </c>
      <c r="D3398" s="33" t="s">
        <v>15</v>
      </c>
      <c r="E3398" s="33" t="s">
        <v>117</v>
      </c>
      <c r="F3398" s="33" t="s">
        <v>118</v>
      </c>
      <c r="G3398" s="33" t="s">
        <v>17</v>
      </c>
      <c r="H3398" s="35">
        <v>0.35000000000000003</v>
      </c>
      <c r="I3398" s="36">
        <v>4950</v>
      </c>
      <c r="J3398" s="37">
        <f t="shared" si="26"/>
        <v>1732.5000000000002</v>
      </c>
      <c r="K3398" s="37">
        <f t="shared" si="27"/>
        <v>606.375</v>
      </c>
      <c r="L3398" s="38">
        <v>0.35</v>
      </c>
      <c r="N3398" s="44"/>
      <c r="O3398" s="42"/>
      <c r="P3398" s="39"/>
      <c r="Q3398" s="41"/>
    </row>
    <row r="3399" spans="1:17" ht="15.75" customHeight="1">
      <c r="A3399" s="33" t="s">
        <v>14</v>
      </c>
      <c r="B3399" s="33">
        <v>1185732</v>
      </c>
      <c r="C3399" s="34">
        <v>44261</v>
      </c>
      <c r="D3399" s="33" t="s">
        <v>15</v>
      </c>
      <c r="E3399" s="33" t="s">
        <v>117</v>
      </c>
      <c r="F3399" s="33" t="s">
        <v>118</v>
      </c>
      <c r="G3399" s="33" t="s">
        <v>18</v>
      </c>
      <c r="H3399" s="35">
        <v>0.35000000000000003</v>
      </c>
      <c r="I3399" s="36">
        <v>2000</v>
      </c>
      <c r="J3399" s="37">
        <f t="shared" si="26"/>
        <v>700.00000000000011</v>
      </c>
      <c r="K3399" s="37">
        <f t="shared" si="27"/>
        <v>245.00000000000003</v>
      </c>
      <c r="L3399" s="38">
        <v>0.35</v>
      </c>
      <c r="N3399" s="44"/>
      <c r="O3399" s="42"/>
      <c r="P3399" s="39"/>
      <c r="Q3399" s="41"/>
    </row>
    <row r="3400" spans="1:17" ht="15.75" customHeight="1">
      <c r="A3400" s="33" t="s">
        <v>14</v>
      </c>
      <c r="B3400" s="33">
        <v>1185732</v>
      </c>
      <c r="C3400" s="34">
        <v>44261</v>
      </c>
      <c r="D3400" s="33" t="s">
        <v>15</v>
      </c>
      <c r="E3400" s="33" t="s">
        <v>117</v>
      </c>
      <c r="F3400" s="33" t="s">
        <v>118</v>
      </c>
      <c r="G3400" s="33" t="s">
        <v>19</v>
      </c>
      <c r="H3400" s="35">
        <v>0.25000000000000006</v>
      </c>
      <c r="I3400" s="36">
        <v>2250</v>
      </c>
      <c r="J3400" s="37">
        <f t="shared" si="26"/>
        <v>562.50000000000011</v>
      </c>
      <c r="K3400" s="37">
        <f t="shared" si="27"/>
        <v>225.00000000000006</v>
      </c>
      <c r="L3400" s="38">
        <v>0.4</v>
      </c>
      <c r="N3400" s="44"/>
      <c r="O3400" s="42"/>
      <c r="P3400" s="39"/>
      <c r="Q3400" s="41"/>
    </row>
    <row r="3401" spans="1:17" ht="15.75" customHeight="1">
      <c r="A3401" s="33" t="s">
        <v>14</v>
      </c>
      <c r="B3401" s="33">
        <v>1185732</v>
      </c>
      <c r="C3401" s="34">
        <v>44261</v>
      </c>
      <c r="D3401" s="33" t="s">
        <v>15</v>
      </c>
      <c r="E3401" s="33" t="s">
        <v>117</v>
      </c>
      <c r="F3401" s="33" t="s">
        <v>118</v>
      </c>
      <c r="G3401" s="33" t="s">
        <v>20</v>
      </c>
      <c r="H3401" s="35">
        <v>0.3</v>
      </c>
      <c r="I3401" s="36">
        <v>750</v>
      </c>
      <c r="J3401" s="37">
        <f t="shared" si="26"/>
        <v>225</v>
      </c>
      <c r="K3401" s="37">
        <f t="shared" si="27"/>
        <v>90</v>
      </c>
      <c r="L3401" s="38">
        <v>0.4</v>
      </c>
      <c r="N3401" s="44"/>
      <c r="O3401" s="42"/>
      <c r="P3401" s="39"/>
      <c r="Q3401" s="41"/>
    </row>
    <row r="3402" spans="1:17" ht="15.75" customHeight="1">
      <c r="A3402" s="33" t="s">
        <v>14</v>
      </c>
      <c r="B3402" s="33">
        <v>1185732</v>
      </c>
      <c r="C3402" s="34">
        <v>44261</v>
      </c>
      <c r="D3402" s="33" t="s">
        <v>15</v>
      </c>
      <c r="E3402" s="33" t="s">
        <v>117</v>
      </c>
      <c r="F3402" s="33" t="s">
        <v>118</v>
      </c>
      <c r="G3402" s="33" t="s">
        <v>21</v>
      </c>
      <c r="H3402" s="35">
        <v>0.45</v>
      </c>
      <c r="I3402" s="36">
        <v>1250</v>
      </c>
      <c r="J3402" s="37">
        <f t="shared" si="26"/>
        <v>562.5</v>
      </c>
      <c r="K3402" s="37">
        <f t="shared" si="27"/>
        <v>168.75</v>
      </c>
      <c r="L3402" s="38">
        <v>0.3</v>
      </c>
      <c r="N3402" s="44"/>
      <c r="O3402" s="42"/>
      <c r="P3402" s="39"/>
      <c r="Q3402" s="41"/>
    </row>
    <row r="3403" spans="1:17" ht="15.75" customHeight="1">
      <c r="A3403" s="33" t="s">
        <v>14</v>
      </c>
      <c r="B3403" s="33">
        <v>1185732</v>
      </c>
      <c r="C3403" s="34">
        <v>44261</v>
      </c>
      <c r="D3403" s="33" t="s">
        <v>15</v>
      </c>
      <c r="E3403" s="33" t="s">
        <v>117</v>
      </c>
      <c r="F3403" s="33" t="s">
        <v>118</v>
      </c>
      <c r="G3403" s="33" t="s">
        <v>22</v>
      </c>
      <c r="H3403" s="35">
        <v>0.35000000000000003</v>
      </c>
      <c r="I3403" s="36">
        <v>2250</v>
      </c>
      <c r="J3403" s="37">
        <f t="shared" si="26"/>
        <v>787.50000000000011</v>
      </c>
      <c r="K3403" s="37">
        <f t="shared" si="27"/>
        <v>315.00000000000006</v>
      </c>
      <c r="L3403" s="38">
        <v>0.4</v>
      </c>
      <c r="N3403" s="44"/>
      <c r="O3403" s="42"/>
      <c r="P3403" s="39"/>
      <c r="Q3403" s="41"/>
    </row>
    <row r="3404" spans="1:17" ht="15.75" customHeight="1">
      <c r="A3404" s="33" t="s">
        <v>14</v>
      </c>
      <c r="B3404" s="33">
        <v>1185732</v>
      </c>
      <c r="C3404" s="34">
        <v>44293</v>
      </c>
      <c r="D3404" s="33" t="s">
        <v>15</v>
      </c>
      <c r="E3404" s="33" t="s">
        <v>117</v>
      </c>
      <c r="F3404" s="33" t="s">
        <v>118</v>
      </c>
      <c r="G3404" s="33" t="s">
        <v>17</v>
      </c>
      <c r="H3404" s="35">
        <v>0.35000000000000003</v>
      </c>
      <c r="I3404" s="36">
        <v>4750</v>
      </c>
      <c r="J3404" s="37">
        <f t="shared" si="26"/>
        <v>1662.5000000000002</v>
      </c>
      <c r="K3404" s="37">
        <f t="shared" si="27"/>
        <v>581.875</v>
      </c>
      <c r="L3404" s="38">
        <v>0.35</v>
      </c>
      <c r="N3404" s="44"/>
      <c r="O3404" s="42"/>
      <c r="P3404" s="39"/>
      <c r="Q3404" s="41"/>
    </row>
    <row r="3405" spans="1:17" ht="15.75" customHeight="1">
      <c r="A3405" s="33" t="s">
        <v>14</v>
      </c>
      <c r="B3405" s="33">
        <v>1185732</v>
      </c>
      <c r="C3405" s="34">
        <v>44293</v>
      </c>
      <c r="D3405" s="33" t="s">
        <v>15</v>
      </c>
      <c r="E3405" s="33" t="s">
        <v>117</v>
      </c>
      <c r="F3405" s="33" t="s">
        <v>118</v>
      </c>
      <c r="G3405" s="33" t="s">
        <v>18</v>
      </c>
      <c r="H3405" s="35">
        <v>0.35000000000000003</v>
      </c>
      <c r="I3405" s="36">
        <v>1750</v>
      </c>
      <c r="J3405" s="37">
        <f t="shared" si="26"/>
        <v>612.50000000000011</v>
      </c>
      <c r="K3405" s="37">
        <f t="shared" si="27"/>
        <v>214.37500000000003</v>
      </c>
      <c r="L3405" s="38">
        <v>0.35</v>
      </c>
      <c r="N3405" s="44"/>
      <c r="O3405" s="42"/>
      <c r="P3405" s="39"/>
      <c r="Q3405" s="41"/>
    </row>
    <row r="3406" spans="1:17" ht="15.75" customHeight="1">
      <c r="A3406" s="33" t="s">
        <v>14</v>
      </c>
      <c r="B3406" s="33">
        <v>1185732</v>
      </c>
      <c r="C3406" s="34">
        <v>44293</v>
      </c>
      <c r="D3406" s="33" t="s">
        <v>15</v>
      </c>
      <c r="E3406" s="33" t="s">
        <v>117</v>
      </c>
      <c r="F3406" s="33" t="s">
        <v>118</v>
      </c>
      <c r="G3406" s="33" t="s">
        <v>19</v>
      </c>
      <c r="H3406" s="35">
        <v>0.25000000000000006</v>
      </c>
      <c r="I3406" s="36">
        <v>1750</v>
      </c>
      <c r="J3406" s="37">
        <f t="shared" si="26"/>
        <v>437.50000000000011</v>
      </c>
      <c r="K3406" s="37">
        <f t="shared" si="27"/>
        <v>175.00000000000006</v>
      </c>
      <c r="L3406" s="38">
        <v>0.4</v>
      </c>
      <c r="N3406" s="44"/>
      <c r="O3406" s="42"/>
      <c r="P3406" s="39"/>
      <c r="Q3406" s="41"/>
    </row>
    <row r="3407" spans="1:17" ht="15.75" customHeight="1">
      <c r="A3407" s="33" t="s">
        <v>14</v>
      </c>
      <c r="B3407" s="33">
        <v>1185732</v>
      </c>
      <c r="C3407" s="34">
        <v>44293</v>
      </c>
      <c r="D3407" s="33" t="s">
        <v>15</v>
      </c>
      <c r="E3407" s="33" t="s">
        <v>117</v>
      </c>
      <c r="F3407" s="33" t="s">
        <v>118</v>
      </c>
      <c r="G3407" s="33" t="s">
        <v>20</v>
      </c>
      <c r="H3407" s="35">
        <v>0.3</v>
      </c>
      <c r="I3407" s="36">
        <v>1000</v>
      </c>
      <c r="J3407" s="37">
        <f t="shared" si="26"/>
        <v>300</v>
      </c>
      <c r="K3407" s="37">
        <f t="shared" si="27"/>
        <v>120</v>
      </c>
      <c r="L3407" s="38">
        <v>0.4</v>
      </c>
      <c r="N3407" s="44"/>
      <c r="O3407" s="42"/>
      <c r="P3407" s="39"/>
      <c r="Q3407" s="41"/>
    </row>
    <row r="3408" spans="1:17" ht="15.75" customHeight="1">
      <c r="A3408" s="33" t="s">
        <v>14</v>
      </c>
      <c r="B3408" s="33">
        <v>1185732</v>
      </c>
      <c r="C3408" s="34">
        <v>44293</v>
      </c>
      <c r="D3408" s="33" t="s">
        <v>15</v>
      </c>
      <c r="E3408" s="33" t="s">
        <v>117</v>
      </c>
      <c r="F3408" s="33" t="s">
        <v>118</v>
      </c>
      <c r="G3408" s="33" t="s">
        <v>21</v>
      </c>
      <c r="H3408" s="35">
        <v>0.45</v>
      </c>
      <c r="I3408" s="36">
        <v>1000</v>
      </c>
      <c r="J3408" s="37">
        <f t="shared" si="26"/>
        <v>450</v>
      </c>
      <c r="K3408" s="37">
        <f t="shared" si="27"/>
        <v>135</v>
      </c>
      <c r="L3408" s="38">
        <v>0.3</v>
      </c>
      <c r="N3408" s="44"/>
      <c r="O3408" s="42"/>
      <c r="P3408" s="39"/>
      <c r="Q3408" s="41"/>
    </row>
    <row r="3409" spans="1:17" ht="15.75" customHeight="1">
      <c r="A3409" s="33" t="s">
        <v>14</v>
      </c>
      <c r="B3409" s="33">
        <v>1185732</v>
      </c>
      <c r="C3409" s="34">
        <v>44293</v>
      </c>
      <c r="D3409" s="33" t="s">
        <v>15</v>
      </c>
      <c r="E3409" s="33" t="s">
        <v>117</v>
      </c>
      <c r="F3409" s="33" t="s">
        <v>118</v>
      </c>
      <c r="G3409" s="33" t="s">
        <v>22</v>
      </c>
      <c r="H3409" s="35">
        <v>0.35000000000000003</v>
      </c>
      <c r="I3409" s="36">
        <v>2500</v>
      </c>
      <c r="J3409" s="37">
        <f t="shared" si="26"/>
        <v>875.00000000000011</v>
      </c>
      <c r="K3409" s="37">
        <f t="shared" si="27"/>
        <v>350.00000000000006</v>
      </c>
      <c r="L3409" s="38">
        <v>0.4</v>
      </c>
      <c r="N3409" s="44"/>
      <c r="O3409" s="42"/>
      <c r="P3409" s="39"/>
      <c r="Q3409" s="41"/>
    </row>
    <row r="3410" spans="1:17" ht="15.75" customHeight="1">
      <c r="A3410" s="33" t="s">
        <v>14</v>
      </c>
      <c r="B3410" s="33">
        <v>1185732</v>
      </c>
      <c r="C3410" s="34">
        <v>44322</v>
      </c>
      <c r="D3410" s="33" t="s">
        <v>15</v>
      </c>
      <c r="E3410" s="33" t="s">
        <v>117</v>
      </c>
      <c r="F3410" s="33" t="s">
        <v>118</v>
      </c>
      <c r="G3410" s="33" t="s">
        <v>17</v>
      </c>
      <c r="H3410" s="35">
        <v>0.49999999999999994</v>
      </c>
      <c r="I3410" s="36">
        <v>5200</v>
      </c>
      <c r="J3410" s="37">
        <f t="shared" si="26"/>
        <v>2599.9999999999995</v>
      </c>
      <c r="K3410" s="37">
        <f t="shared" si="27"/>
        <v>909.99999999999977</v>
      </c>
      <c r="L3410" s="38">
        <v>0.35</v>
      </c>
      <c r="N3410" s="44"/>
      <c r="O3410" s="42"/>
      <c r="P3410" s="39"/>
      <c r="Q3410" s="41"/>
    </row>
    <row r="3411" spans="1:17" ht="15.75" customHeight="1">
      <c r="A3411" s="33" t="s">
        <v>14</v>
      </c>
      <c r="B3411" s="33">
        <v>1185732</v>
      </c>
      <c r="C3411" s="34">
        <v>44322</v>
      </c>
      <c r="D3411" s="33" t="s">
        <v>15</v>
      </c>
      <c r="E3411" s="33" t="s">
        <v>117</v>
      </c>
      <c r="F3411" s="33" t="s">
        <v>118</v>
      </c>
      <c r="G3411" s="33" t="s">
        <v>18</v>
      </c>
      <c r="H3411" s="35">
        <v>0.45</v>
      </c>
      <c r="I3411" s="36">
        <v>2250</v>
      </c>
      <c r="J3411" s="37">
        <f t="shared" si="26"/>
        <v>1012.5</v>
      </c>
      <c r="K3411" s="37">
        <f t="shared" si="27"/>
        <v>354.375</v>
      </c>
      <c r="L3411" s="38">
        <v>0.35</v>
      </c>
      <c r="N3411" s="44"/>
      <c r="O3411" s="42"/>
      <c r="P3411" s="39"/>
      <c r="Q3411" s="41"/>
    </row>
    <row r="3412" spans="1:17" ht="15.75" customHeight="1">
      <c r="A3412" s="33" t="s">
        <v>14</v>
      </c>
      <c r="B3412" s="33">
        <v>1185732</v>
      </c>
      <c r="C3412" s="34">
        <v>44322</v>
      </c>
      <c r="D3412" s="33" t="s">
        <v>15</v>
      </c>
      <c r="E3412" s="33" t="s">
        <v>117</v>
      </c>
      <c r="F3412" s="33" t="s">
        <v>118</v>
      </c>
      <c r="G3412" s="33" t="s">
        <v>19</v>
      </c>
      <c r="H3412" s="35">
        <v>0.4</v>
      </c>
      <c r="I3412" s="36">
        <v>2500</v>
      </c>
      <c r="J3412" s="37">
        <f t="shared" si="26"/>
        <v>1000</v>
      </c>
      <c r="K3412" s="37">
        <f t="shared" si="27"/>
        <v>400</v>
      </c>
      <c r="L3412" s="38">
        <v>0.4</v>
      </c>
      <c r="N3412" s="44"/>
      <c r="O3412" s="42"/>
      <c r="P3412" s="39"/>
      <c r="Q3412" s="41"/>
    </row>
    <row r="3413" spans="1:17" ht="15.75" customHeight="1">
      <c r="A3413" s="33" t="s">
        <v>14</v>
      </c>
      <c r="B3413" s="33">
        <v>1185732</v>
      </c>
      <c r="C3413" s="34">
        <v>44322</v>
      </c>
      <c r="D3413" s="33" t="s">
        <v>15</v>
      </c>
      <c r="E3413" s="33" t="s">
        <v>117</v>
      </c>
      <c r="F3413" s="33" t="s">
        <v>118</v>
      </c>
      <c r="G3413" s="33" t="s">
        <v>20</v>
      </c>
      <c r="H3413" s="35">
        <v>0.4</v>
      </c>
      <c r="I3413" s="36">
        <v>2000</v>
      </c>
      <c r="J3413" s="37">
        <f t="shared" si="26"/>
        <v>800</v>
      </c>
      <c r="K3413" s="37">
        <f t="shared" si="27"/>
        <v>320</v>
      </c>
      <c r="L3413" s="38">
        <v>0.4</v>
      </c>
      <c r="N3413" s="44"/>
      <c r="O3413" s="42"/>
      <c r="P3413" s="39"/>
      <c r="Q3413" s="41"/>
    </row>
    <row r="3414" spans="1:17" ht="15.75" customHeight="1">
      <c r="A3414" s="33" t="s">
        <v>14</v>
      </c>
      <c r="B3414" s="33">
        <v>1185732</v>
      </c>
      <c r="C3414" s="34">
        <v>44322</v>
      </c>
      <c r="D3414" s="33" t="s">
        <v>15</v>
      </c>
      <c r="E3414" s="33" t="s">
        <v>117</v>
      </c>
      <c r="F3414" s="33" t="s">
        <v>118</v>
      </c>
      <c r="G3414" s="33" t="s">
        <v>21</v>
      </c>
      <c r="H3414" s="35">
        <v>0.49999999999999994</v>
      </c>
      <c r="I3414" s="36">
        <v>2250</v>
      </c>
      <c r="J3414" s="37">
        <f t="shared" si="26"/>
        <v>1124.9999999999998</v>
      </c>
      <c r="K3414" s="37">
        <f t="shared" si="27"/>
        <v>337.49999999999994</v>
      </c>
      <c r="L3414" s="38">
        <v>0.3</v>
      </c>
      <c r="N3414" s="44"/>
      <c r="O3414" s="42"/>
      <c r="P3414" s="39"/>
      <c r="Q3414" s="41"/>
    </row>
    <row r="3415" spans="1:17" ht="15.75" customHeight="1">
      <c r="A3415" s="33" t="s">
        <v>14</v>
      </c>
      <c r="B3415" s="33">
        <v>1185732</v>
      </c>
      <c r="C3415" s="34">
        <v>44322</v>
      </c>
      <c r="D3415" s="33" t="s">
        <v>15</v>
      </c>
      <c r="E3415" s="33" t="s">
        <v>117</v>
      </c>
      <c r="F3415" s="33" t="s">
        <v>118</v>
      </c>
      <c r="G3415" s="33" t="s">
        <v>22</v>
      </c>
      <c r="H3415" s="35">
        <v>0.54999999999999993</v>
      </c>
      <c r="I3415" s="36">
        <v>3500</v>
      </c>
      <c r="J3415" s="37">
        <f t="shared" si="26"/>
        <v>1924.9999999999998</v>
      </c>
      <c r="K3415" s="37">
        <f t="shared" si="27"/>
        <v>770</v>
      </c>
      <c r="L3415" s="38">
        <v>0.4</v>
      </c>
      <c r="N3415" s="44"/>
      <c r="O3415" s="42"/>
      <c r="P3415" s="39"/>
      <c r="Q3415" s="41"/>
    </row>
    <row r="3416" spans="1:17" ht="15.75" customHeight="1">
      <c r="A3416" s="33" t="s">
        <v>14</v>
      </c>
      <c r="B3416" s="33">
        <v>1185732</v>
      </c>
      <c r="C3416" s="34">
        <v>44355</v>
      </c>
      <c r="D3416" s="33" t="s">
        <v>15</v>
      </c>
      <c r="E3416" s="33" t="s">
        <v>117</v>
      </c>
      <c r="F3416" s="33" t="s">
        <v>118</v>
      </c>
      <c r="G3416" s="33" t="s">
        <v>17</v>
      </c>
      <c r="H3416" s="35">
        <v>0.49999999999999994</v>
      </c>
      <c r="I3416" s="36">
        <v>6000</v>
      </c>
      <c r="J3416" s="37">
        <f t="shared" si="26"/>
        <v>2999.9999999999995</v>
      </c>
      <c r="K3416" s="37">
        <f t="shared" si="27"/>
        <v>1049.9999999999998</v>
      </c>
      <c r="L3416" s="38">
        <v>0.35</v>
      </c>
      <c r="N3416" s="44"/>
      <c r="O3416" s="42"/>
      <c r="P3416" s="39"/>
      <c r="Q3416" s="41"/>
    </row>
    <row r="3417" spans="1:17" ht="15.75" customHeight="1">
      <c r="A3417" s="33" t="s">
        <v>14</v>
      </c>
      <c r="B3417" s="33">
        <v>1185732</v>
      </c>
      <c r="C3417" s="34">
        <v>44355</v>
      </c>
      <c r="D3417" s="33" t="s">
        <v>15</v>
      </c>
      <c r="E3417" s="33" t="s">
        <v>117</v>
      </c>
      <c r="F3417" s="33" t="s">
        <v>118</v>
      </c>
      <c r="G3417" s="33" t="s">
        <v>18</v>
      </c>
      <c r="H3417" s="35">
        <v>0.45</v>
      </c>
      <c r="I3417" s="36">
        <v>3500</v>
      </c>
      <c r="J3417" s="37">
        <f t="shared" si="26"/>
        <v>1575</v>
      </c>
      <c r="K3417" s="37">
        <f t="shared" si="27"/>
        <v>551.25</v>
      </c>
      <c r="L3417" s="38">
        <v>0.35</v>
      </c>
      <c r="N3417" s="44"/>
      <c r="O3417" s="42"/>
      <c r="P3417" s="39"/>
      <c r="Q3417" s="41"/>
    </row>
    <row r="3418" spans="1:17" ht="15.75" customHeight="1">
      <c r="A3418" s="33" t="s">
        <v>14</v>
      </c>
      <c r="B3418" s="33">
        <v>1185732</v>
      </c>
      <c r="C3418" s="34">
        <v>44355</v>
      </c>
      <c r="D3418" s="33" t="s">
        <v>15</v>
      </c>
      <c r="E3418" s="33" t="s">
        <v>117</v>
      </c>
      <c r="F3418" s="33" t="s">
        <v>118</v>
      </c>
      <c r="G3418" s="33" t="s">
        <v>19</v>
      </c>
      <c r="H3418" s="35">
        <v>0.4</v>
      </c>
      <c r="I3418" s="36">
        <v>2750</v>
      </c>
      <c r="J3418" s="37">
        <f t="shared" si="26"/>
        <v>1100</v>
      </c>
      <c r="K3418" s="37">
        <f t="shared" si="27"/>
        <v>440</v>
      </c>
      <c r="L3418" s="38">
        <v>0.4</v>
      </c>
      <c r="N3418" s="44"/>
      <c r="O3418" s="42"/>
      <c r="P3418" s="39"/>
      <c r="Q3418" s="41"/>
    </row>
    <row r="3419" spans="1:17" ht="15.75" customHeight="1">
      <c r="A3419" s="33" t="s">
        <v>14</v>
      </c>
      <c r="B3419" s="33">
        <v>1185732</v>
      </c>
      <c r="C3419" s="34">
        <v>44355</v>
      </c>
      <c r="D3419" s="33" t="s">
        <v>15</v>
      </c>
      <c r="E3419" s="33" t="s">
        <v>117</v>
      </c>
      <c r="F3419" s="33" t="s">
        <v>118</v>
      </c>
      <c r="G3419" s="33" t="s">
        <v>20</v>
      </c>
      <c r="H3419" s="35">
        <v>0.4</v>
      </c>
      <c r="I3419" s="36">
        <v>2500</v>
      </c>
      <c r="J3419" s="37">
        <f t="shared" si="26"/>
        <v>1000</v>
      </c>
      <c r="K3419" s="37">
        <f t="shared" si="27"/>
        <v>400</v>
      </c>
      <c r="L3419" s="38">
        <v>0.4</v>
      </c>
      <c r="N3419" s="44"/>
      <c r="O3419" s="42"/>
      <c r="P3419" s="39"/>
      <c r="Q3419" s="41"/>
    </row>
    <row r="3420" spans="1:17" ht="15.75" customHeight="1">
      <c r="A3420" s="33" t="s">
        <v>14</v>
      </c>
      <c r="B3420" s="33">
        <v>1185732</v>
      </c>
      <c r="C3420" s="34">
        <v>44355</v>
      </c>
      <c r="D3420" s="33" t="s">
        <v>15</v>
      </c>
      <c r="E3420" s="33" t="s">
        <v>117</v>
      </c>
      <c r="F3420" s="33" t="s">
        <v>118</v>
      </c>
      <c r="G3420" s="33" t="s">
        <v>21</v>
      </c>
      <c r="H3420" s="35">
        <v>0.49999999999999994</v>
      </c>
      <c r="I3420" s="36">
        <v>2500</v>
      </c>
      <c r="J3420" s="37">
        <f t="shared" si="26"/>
        <v>1249.9999999999998</v>
      </c>
      <c r="K3420" s="37">
        <f t="shared" si="27"/>
        <v>374.99999999999994</v>
      </c>
      <c r="L3420" s="38">
        <v>0.3</v>
      </c>
      <c r="N3420" s="44"/>
      <c r="O3420" s="42"/>
      <c r="P3420" s="39"/>
      <c r="Q3420" s="41"/>
    </row>
    <row r="3421" spans="1:17" ht="15.75" customHeight="1">
      <c r="A3421" s="33" t="s">
        <v>14</v>
      </c>
      <c r="B3421" s="33">
        <v>1185732</v>
      </c>
      <c r="C3421" s="34">
        <v>44355</v>
      </c>
      <c r="D3421" s="33" t="s">
        <v>15</v>
      </c>
      <c r="E3421" s="33" t="s">
        <v>117</v>
      </c>
      <c r="F3421" s="33" t="s">
        <v>118</v>
      </c>
      <c r="G3421" s="33" t="s">
        <v>22</v>
      </c>
      <c r="H3421" s="35">
        <v>0.54999999999999993</v>
      </c>
      <c r="I3421" s="36">
        <v>4000</v>
      </c>
      <c r="J3421" s="37">
        <f t="shared" si="26"/>
        <v>2199.9999999999995</v>
      </c>
      <c r="K3421" s="37">
        <f t="shared" si="27"/>
        <v>879.99999999999989</v>
      </c>
      <c r="L3421" s="38">
        <v>0.4</v>
      </c>
      <c r="N3421" s="44"/>
      <c r="O3421" s="42"/>
      <c r="P3421" s="39"/>
      <c r="Q3421" s="41"/>
    </row>
    <row r="3422" spans="1:17" ht="15.75" customHeight="1">
      <c r="A3422" s="33" t="s">
        <v>14</v>
      </c>
      <c r="B3422" s="33">
        <v>1185732</v>
      </c>
      <c r="C3422" s="34">
        <v>44383</v>
      </c>
      <c r="D3422" s="33" t="s">
        <v>15</v>
      </c>
      <c r="E3422" s="33" t="s">
        <v>117</v>
      </c>
      <c r="F3422" s="33" t="s">
        <v>118</v>
      </c>
      <c r="G3422" s="33" t="s">
        <v>17</v>
      </c>
      <c r="H3422" s="35">
        <v>0.49999999999999994</v>
      </c>
      <c r="I3422" s="36">
        <v>6250</v>
      </c>
      <c r="J3422" s="37">
        <f t="shared" si="26"/>
        <v>3124.9999999999995</v>
      </c>
      <c r="K3422" s="37">
        <f t="shared" si="27"/>
        <v>1093.7499999999998</v>
      </c>
      <c r="L3422" s="38">
        <v>0.35</v>
      </c>
      <c r="N3422" s="44"/>
      <c r="O3422" s="42"/>
      <c r="P3422" s="39"/>
      <c r="Q3422" s="41"/>
    </row>
    <row r="3423" spans="1:17" ht="15.75" customHeight="1">
      <c r="A3423" s="33" t="s">
        <v>14</v>
      </c>
      <c r="B3423" s="33">
        <v>1185732</v>
      </c>
      <c r="C3423" s="34">
        <v>44383</v>
      </c>
      <c r="D3423" s="33" t="s">
        <v>15</v>
      </c>
      <c r="E3423" s="33" t="s">
        <v>117</v>
      </c>
      <c r="F3423" s="33" t="s">
        <v>118</v>
      </c>
      <c r="G3423" s="33" t="s">
        <v>18</v>
      </c>
      <c r="H3423" s="35">
        <v>0.45</v>
      </c>
      <c r="I3423" s="36">
        <v>3750</v>
      </c>
      <c r="J3423" s="37">
        <f t="shared" si="26"/>
        <v>1687.5</v>
      </c>
      <c r="K3423" s="37">
        <f t="shared" si="27"/>
        <v>590.625</v>
      </c>
      <c r="L3423" s="38">
        <v>0.35</v>
      </c>
      <c r="N3423" s="44"/>
      <c r="O3423" s="42"/>
      <c r="P3423" s="39"/>
      <c r="Q3423" s="41"/>
    </row>
    <row r="3424" spans="1:17" ht="15.75" customHeight="1">
      <c r="A3424" s="33" t="s">
        <v>14</v>
      </c>
      <c r="B3424" s="33">
        <v>1185732</v>
      </c>
      <c r="C3424" s="34">
        <v>44383</v>
      </c>
      <c r="D3424" s="33" t="s">
        <v>15</v>
      </c>
      <c r="E3424" s="33" t="s">
        <v>117</v>
      </c>
      <c r="F3424" s="33" t="s">
        <v>118</v>
      </c>
      <c r="G3424" s="33" t="s">
        <v>19</v>
      </c>
      <c r="H3424" s="35">
        <v>0.4</v>
      </c>
      <c r="I3424" s="36">
        <v>3000</v>
      </c>
      <c r="J3424" s="37">
        <f t="shared" si="26"/>
        <v>1200</v>
      </c>
      <c r="K3424" s="37">
        <f t="shared" si="27"/>
        <v>480</v>
      </c>
      <c r="L3424" s="38">
        <v>0.4</v>
      </c>
      <c r="N3424" s="44"/>
      <c r="O3424" s="42"/>
      <c r="P3424" s="39"/>
      <c r="Q3424" s="41"/>
    </row>
    <row r="3425" spans="1:17" ht="15.75" customHeight="1">
      <c r="A3425" s="33" t="s">
        <v>14</v>
      </c>
      <c r="B3425" s="33">
        <v>1185732</v>
      </c>
      <c r="C3425" s="34">
        <v>44383</v>
      </c>
      <c r="D3425" s="33" t="s">
        <v>15</v>
      </c>
      <c r="E3425" s="33" t="s">
        <v>117</v>
      </c>
      <c r="F3425" s="33" t="s">
        <v>118</v>
      </c>
      <c r="G3425" s="33" t="s">
        <v>20</v>
      </c>
      <c r="H3425" s="35">
        <v>0.4</v>
      </c>
      <c r="I3425" s="36">
        <v>2500</v>
      </c>
      <c r="J3425" s="37">
        <f t="shared" si="26"/>
        <v>1000</v>
      </c>
      <c r="K3425" s="37">
        <f t="shared" si="27"/>
        <v>400</v>
      </c>
      <c r="L3425" s="38">
        <v>0.4</v>
      </c>
      <c r="N3425" s="44"/>
      <c r="O3425" s="42"/>
      <c r="P3425" s="39"/>
      <c r="Q3425" s="41"/>
    </row>
    <row r="3426" spans="1:17" ht="15.75" customHeight="1">
      <c r="A3426" s="33" t="s">
        <v>14</v>
      </c>
      <c r="B3426" s="33">
        <v>1185732</v>
      </c>
      <c r="C3426" s="34">
        <v>44383</v>
      </c>
      <c r="D3426" s="33" t="s">
        <v>15</v>
      </c>
      <c r="E3426" s="33" t="s">
        <v>117</v>
      </c>
      <c r="F3426" s="33" t="s">
        <v>118</v>
      </c>
      <c r="G3426" s="33" t="s">
        <v>21</v>
      </c>
      <c r="H3426" s="35">
        <v>0.49999999999999994</v>
      </c>
      <c r="I3426" s="36">
        <v>2750</v>
      </c>
      <c r="J3426" s="37">
        <f t="shared" si="26"/>
        <v>1374.9999999999998</v>
      </c>
      <c r="K3426" s="37">
        <f t="shared" si="27"/>
        <v>412.49999999999994</v>
      </c>
      <c r="L3426" s="38">
        <v>0.3</v>
      </c>
      <c r="N3426" s="44"/>
      <c r="O3426" s="42"/>
      <c r="P3426" s="39"/>
      <c r="Q3426" s="41"/>
    </row>
    <row r="3427" spans="1:17" ht="15.75" customHeight="1">
      <c r="A3427" s="33" t="s">
        <v>14</v>
      </c>
      <c r="B3427" s="33">
        <v>1185732</v>
      </c>
      <c r="C3427" s="34">
        <v>44383</v>
      </c>
      <c r="D3427" s="33" t="s">
        <v>15</v>
      </c>
      <c r="E3427" s="33" t="s">
        <v>117</v>
      </c>
      <c r="F3427" s="33" t="s">
        <v>118</v>
      </c>
      <c r="G3427" s="33" t="s">
        <v>22</v>
      </c>
      <c r="H3427" s="35">
        <v>0.54999999999999993</v>
      </c>
      <c r="I3427" s="36">
        <v>4500</v>
      </c>
      <c r="J3427" s="37">
        <f t="shared" si="26"/>
        <v>2474.9999999999995</v>
      </c>
      <c r="K3427" s="37">
        <f t="shared" si="27"/>
        <v>989.99999999999989</v>
      </c>
      <c r="L3427" s="38">
        <v>0.4</v>
      </c>
      <c r="N3427" s="44"/>
      <c r="O3427" s="42"/>
      <c r="P3427" s="39"/>
      <c r="Q3427" s="41"/>
    </row>
    <row r="3428" spans="1:17" ht="15.75" customHeight="1">
      <c r="A3428" s="33" t="s">
        <v>14</v>
      </c>
      <c r="B3428" s="33">
        <v>1185732</v>
      </c>
      <c r="C3428" s="34">
        <v>44415</v>
      </c>
      <c r="D3428" s="33" t="s">
        <v>15</v>
      </c>
      <c r="E3428" s="33" t="s">
        <v>117</v>
      </c>
      <c r="F3428" s="33" t="s">
        <v>118</v>
      </c>
      <c r="G3428" s="33" t="s">
        <v>17</v>
      </c>
      <c r="H3428" s="35">
        <v>0.49999999999999994</v>
      </c>
      <c r="I3428" s="36">
        <v>6000</v>
      </c>
      <c r="J3428" s="37">
        <f t="shared" si="26"/>
        <v>2999.9999999999995</v>
      </c>
      <c r="K3428" s="37">
        <f t="shared" si="27"/>
        <v>1049.9999999999998</v>
      </c>
      <c r="L3428" s="38">
        <v>0.35</v>
      </c>
      <c r="N3428" s="44"/>
      <c r="O3428" s="42"/>
      <c r="P3428" s="39"/>
      <c r="Q3428" s="41"/>
    </row>
    <row r="3429" spans="1:17" ht="15.75" customHeight="1">
      <c r="A3429" s="33" t="s">
        <v>14</v>
      </c>
      <c r="B3429" s="33">
        <v>1185732</v>
      </c>
      <c r="C3429" s="34">
        <v>44415</v>
      </c>
      <c r="D3429" s="33" t="s">
        <v>15</v>
      </c>
      <c r="E3429" s="33" t="s">
        <v>117</v>
      </c>
      <c r="F3429" s="33" t="s">
        <v>118</v>
      </c>
      <c r="G3429" s="33" t="s">
        <v>18</v>
      </c>
      <c r="H3429" s="35">
        <v>0.45</v>
      </c>
      <c r="I3429" s="36">
        <v>3750</v>
      </c>
      <c r="J3429" s="37">
        <f t="shared" si="26"/>
        <v>1687.5</v>
      </c>
      <c r="K3429" s="37">
        <f t="shared" si="27"/>
        <v>590.625</v>
      </c>
      <c r="L3429" s="38">
        <v>0.35</v>
      </c>
      <c r="N3429" s="44"/>
      <c r="O3429" s="42"/>
      <c r="P3429" s="39"/>
      <c r="Q3429" s="41"/>
    </row>
    <row r="3430" spans="1:17" ht="15.75" customHeight="1">
      <c r="A3430" s="33" t="s">
        <v>14</v>
      </c>
      <c r="B3430" s="33">
        <v>1185732</v>
      </c>
      <c r="C3430" s="34">
        <v>44415</v>
      </c>
      <c r="D3430" s="33" t="s">
        <v>15</v>
      </c>
      <c r="E3430" s="33" t="s">
        <v>117</v>
      </c>
      <c r="F3430" s="33" t="s">
        <v>118</v>
      </c>
      <c r="G3430" s="33" t="s">
        <v>19</v>
      </c>
      <c r="H3430" s="35">
        <v>0.4</v>
      </c>
      <c r="I3430" s="36">
        <v>3000</v>
      </c>
      <c r="J3430" s="37">
        <f t="shared" si="26"/>
        <v>1200</v>
      </c>
      <c r="K3430" s="37">
        <f t="shared" si="27"/>
        <v>480</v>
      </c>
      <c r="L3430" s="38">
        <v>0.4</v>
      </c>
      <c r="N3430" s="44"/>
      <c r="O3430" s="42"/>
      <c r="P3430" s="39"/>
      <c r="Q3430" s="41"/>
    </row>
    <row r="3431" spans="1:17" ht="15.75" customHeight="1">
      <c r="A3431" s="33" t="s">
        <v>14</v>
      </c>
      <c r="B3431" s="33">
        <v>1185732</v>
      </c>
      <c r="C3431" s="34">
        <v>44415</v>
      </c>
      <c r="D3431" s="33" t="s">
        <v>15</v>
      </c>
      <c r="E3431" s="33" t="s">
        <v>117</v>
      </c>
      <c r="F3431" s="33" t="s">
        <v>118</v>
      </c>
      <c r="G3431" s="33" t="s">
        <v>20</v>
      </c>
      <c r="H3431" s="35">
        <v>0.4</v>
      </c>
      <c r="I3431" s="36">
        <v>2000</v>
      </c>
      <c r="J3431" s="37">
        <f t="shared" si="26"/>
        <v>800</v>
      </c>
      <c r="K3431" s="37">
        <f t="shared" si="27"/>
        <v>320</v>
      </c>
      <c r="L3431" s="38">
        <v>0.4</v>
      </c>
      <c r="N3431" s="44"/>
      <c r="O3431" s="42"/>
      <c r="P3431" s="39"/>
      <c r="Q3431" s="41"/>
    </row>
    <row r="3432" spans="1:17" ht="15.75" customHeight="1">
      <c r="A3432" s="33" t="s">
        <v>14</v>
      </c>
      <c r="B3432" s="33">
        <v>1185732</v>
      </c>
      <c r="C3432" s="34">
        <v>44415</v>
      </c>
      <c r="D3432" s="33" t="s">
        <v>15</v>
      </c>
      <c r="E3432" s="33" t="s">
        <v>117</v>
      </c>
      <c r="F3432" s="33" t="s">
        <v>118</v>
      </c>
      <c r="G3432" s="33" t="s">
        <v>21</v>
      </c>
      <c r="H3432" s="35">
        <v>0.49999999999999994</v>
      </c>
      <c r="I3432" s="36">
        <v>1750</v>
      </c>
      <c r="J3432" s="37">
        <f t="shared" si="26"/>
        <v>874.99999999999989</v>
      </c>
      <c r="K3432" s="37">
        <f t="shared" si="27"/>
        <v>262.49999999999994</v>
      </c>
      <c r="L3432" s="38">
        <v>0.3</v>
      </c>
      <c r="N3432" s="44"/>
      <c r="O3432" s="42"/>
      <c r="P3432" s="39"/>
      <c r="Q3432" s="41"/>
    </row>
    <row r="3433" spans="1:17" ht="15.75" customHeight="1">
      <c r="A3433" s="33" t="s">
        <v>14</v>
      </c>
      <c r="B3433" s="33">
        <v>1185732</v>
      </c>
      <c r="C3433" s="34">
        <v>44415</v>
      </c>
      <c r="D3433" s="33" t="s">
        <v>15</v>
      </c>
      <c r="E3433" s="33" t="s">
        <v>117</v>
      </c>
      <c r="F3433" s="33" t="s">
        <v>118</v>
      </c>
      <c r="G3433" s="33" t="s">
        <v>22</v>
      </c>
      <c r="H3433" s="35">
        <v>0.54999999999999993</v>
      </c>
      <c r="I3433" s="36">
        <v>3500</v>
      </c>
      <c r="J3433" s="37">
        <f t="shared" si="26"/>
        <v>1924.9999999999998</v>
      </c>
      <c r="K3433" s="37">
        <f t="shared" si="27"/>
        <v>770</v>
      </c>
      <c r="L3433" s="38">
        <v>0.4</v>
      </c>
      <c r="N3433" s="44"/>
      <c r="O3433" s="42"/>
      <c r="P3433" s="39"/>
      <c r="Q3433" s="41"/>
    </row>
    <row r="3434" spans="1:17" ht="15.75" customHeight="1">
      <c r="A3434" s="33" t="s">
        <v>14</v>
      </c>
      <c r="B3434" s="33">
        <v>1185732</v>
      </c>
      <c r="C3434" s="34">
        <v>44445</v>
      </c>
      <c r="D3434" s="33" t="s">
        <v>15</v>
      </c>
      <c r="E3434" s="33" t="s">
        <v>117</v>
      </c>
      <c r="F3434" s="33" t="s">
        <v>118</v>
      </c>
      <c r="G3434" s="33" t="s">
        <v>17</v>
      </c>
      <c r="H3434" s="35">
        <v>0.49999999999999994</v>
      </c>
      <c r="I3434" s="36">
        <v>4750</v>
      </c>
      <c r="J3434" s="37">
        <f t="shared" si="26"/>
        <v>2374.9999999999995</v>
      </c>
      <c r="K3434" s="37">
        <f t="shared" si="27"/>
        <v>831.24999999999977</v>
      </c>
      <c r="L3434" s="38">
        <v>0.35</v>
      </c>
      <c r="N3434" s="44"/>
      <c r="O3434" s="42"/>
      <c r="P3434" s="39"/>
      <c r="Q3434" s="41"/>
    </row>
    <row r="3435" spans="1:17" ht="15.75" customHeight="1">
      <c r="A3435" s="33" t="s">
        <v>14</v>
      </c>
      <c r="B3435" s="33">
        <v>1185732</v>
      </c>
      <c r="C3435" s="34">
        <v>44445</v>
      </c>
      <c r="D3435" s="33" t="s">
        <v>15</v>
      </c>
      <c r="E3435" s="33" t="s">
        <v>117</v>
      </c>
      <c r="F3435" s="33" t="s">
        <v>118</v>
      </c>
      <c r="G3435" s="33" t="s">
        <v>18</v>
      </c>
      <c r="H3435" s="35">
        <v>0.45</v>
      </c>
      <c r="I3435" s="36">
        <v>2750</v>
      </c>
      <c r="J3435" s="37">
        <f t="shared" si="26"/>
        <v>1237.5</v>
      </c>
      <c r="K3435" s="37">
        <f t="shared" si="27"/>
        <v>433.125</v>
      </c>
      <c r="L3435" s="38">
        <v>0.35</v>
      </c>
      <c r="N3435" s="44"/>
      <c r="O3435" s="42"/>
      <c r="P3435" s="39"/>
      <c r="Q3435" s="41"/>
    </row>
    <row r="3436" spans="1:17" ht="15.75" customHeight="1">
      <c r="A3436" s="33" t="s">
        <v>14</v>
      </c>
      <c r="B3436" s="33">
        <v>1185732</v>
      </c>
      <c r="C3436" s="34">
        <v>44445</v>
      </c>
      <c r="D3436" s="33" t="s">
        <v>15</v>
      </c>
      <c r="E3436" s="33" t="s">
        <v>117</v>
      </c>
      <c r="F3436" s="33" t="s">
        <v>118</v>
      </c>
      <c r="G3436" s="33" t="s">
        <v>19</v>
      </c>
      <c r="H3436" s="35">
        <v>0.4</v>
      </c>
      <c r="I3436" s="36">
        <v>1750</v>
      </c>
      <c r="J3436" s="37">
        <f t="shared" si="26"/>
        <v>700</v>
      </c>
      <c r="K3436" s="37">
        <f t="shared" si="27"/>
        <v>280</v>
      </c>
      <c r="L3436" s="38">
        <v>0.4</v>
      </c>
      <c r="N3436" s="44"/>
      <c r="O3436" s="42"/>
      <c r="P3436" s="39"/>
      <c r="Q3436" s="41"/>
    </row>
    <row r="3437" spans="1:17" ht="15.75" customHeight="1">
      <c r="A3437" s="33" t="s">
        <v>14</v>
      </c>
      <c r="B3437" s="33">
        <v>1185732</v>
      </c>
      <c r="C3437" s="34">
        <v>44445</v>
      </c>
      <c r="D3437" s="33" t="s">
        <v>15</v>
      </c>
      <c r="E3437" s="33" t="s">
        <v>117</v>
      </c>
      <c r="F3437" s="33" t="s">
        <v>118</v>
      </c>
      <c r="G3437" s="33" t="s">
        <v>20</v>
      </c>
      <c r="H3437" s="35">
        <v>0.4</v>
      </c>
      <c r="I3437" s="36">
        <v>1500</v>
      </c>
      <c r="J3437" s="37">
        <f t="shared" si="26"/>
        <v>600</v>
      </c>
      <c r="K3437" s="37">
        <f t="shared" si="27"/>
        <v>240</v>
      </c>
      <c r="L3437" s="38">
        <v>0.4</v>
      </c>
      <c r="N3437" s="44"/>
      <c r="O3437" s="42"/>
      <c r="P3437" s="39"/>
      <c r="Q3437" s="41"/>
    </row>
    <row r="3438" spans="1:17" ht="15.75" customHeight="1">
      <c r="A3438" s="33" t="s">
        <v>14</v>
      </c>
      <c r="B3438" s="33">
        <v>1185732</v>
      </c>
      <c r="C3438" s="34">
        <v>44445</v>
      </c>
      <c r="D3438" s="33" t="s">
        <v>15</v>
      </c>
      <c r="E3438" s="33" t="s">
        <v>117</v>
      </c>
      <c r="F3438" s="33" t="s">
        <v>118</v>
      </c>
      <c r="G3438" s="33" t="s">
        <v>21</v>
      </c>
      <c r="H3438" s="35">
        <v>0.49999999999999994</v>
      </c>
      <c r="I3438" s="36">
        <v>1500</v>
      </c>
      <c r="J3438" s="37">
        <f t="shared" si="26"/>
        <v>749.99999999999989</v>
      </c>
      <c r="K3438" s="37">
        <f t="shared" si="27"/>
        <v>224.99999999999997</v>
      </c>
      <c r="L3438" s="38">
        <v>0.3</v>
      </c>
      <c r="N3438" s="44"/>
      <c r="O3438" s="42"/>
      <c r="P3438" s="39"/>
      <c r="Q3438" s="41"/>
    </row>
    <row r="3439" spans="1:17" ht="15.75" customHeight="1">
      <c r="A3439" s="33" t="s">
        <v>14</v>
      </c>
      <c r="B3439" s="33">
        <v>1185732</v>
      </c>
      <c r="C3439" s="34">
        <v>44445</v>
      </c>
      <c r="D3439" s="33" t="s">
        <v>15</v>
      </c>
      <c r="E3439" s="33" t="s">
        <v>117</v>
      </c>
      <c r="F3439" s="33" t="s">
        <v>118</v>
      </c>
      <c r="G3439" s="33" t="s">
        <v>22</v>
      </c>
      <c r="H3439" s="35">
        <v>0.54999999999999993</v>
      </c>
      <c r="I3439" s="36">
        <v>2500</v>
      </c>
      <c r="J3439" s="37">
        <f t="shared" si="26"/>
        <v>1374.9999999999998</v>
      </c>
      <c r="K3439" s="37">
        <f t="shared" si="27"/>
        <v>549.99999999999989</v>
      </c>
      <c r="L3439" s="38">
        <v>0.4</v>
      </c>
      <c r="N3439" s="44"/>
      <c r="O3439" s="42"/>
      <c r="P3439" s="39"/>
      <c r="Q3439" s="41"/>
    </row>
    <row r="3440" spans="1:17" ht="15.75" customHeight="1">
      <c r="A3440" s="33" t="s">
        <v>14</v>
      </c>
      <c r="B3440" s="33">
        <v>1185732</v>
      </c>
      <c r="C3440" s="34">
        <v>44477</v>
      </c>
      <c r="D3440" s="33" t="s">
        <v>15</v>
      </c>
      <c r="E3440" s="33" t="s">
        <v>117</v>
      </c>
      <c r="F3440" s="33" t="s">
        <v>118</v>
      </c>
      <c r="G3440" s="33" t="s">
        <v>17</v>
      </c>
      <c r="H3440" s="35">
        <v>0.54999999999999993</v>
      </c>
      <c r="I3440" s="36">
        <v>4250</v>
      </c>
      <c r="J3440" s="37">
        <f t="shared" si="26"/>
        <v>2337.4999999999995</v>
      </c>
      <c r="K3440" s="37">
        <f t="shared" si="27"/>
        <v>818.12499999999977</v>
      </c>
      <c r="L3440" s="38">
        <v>0.35</v>
      </c>
      <c r="N3440" s="44"/>
      <c r="O3440" s="42"/>
      <c r="P3440" s="39"/>
      <c r="Q3440" s="41"/>
    </row>
    <row r="3441" spans="1:17" ht="15.75" customHeight="1">
      <c r="A3441" s="33" t="s">
        <v>14</v>
      </c>
      <c r="B3441" s="33">
        <v>1185732</v>
      </c>
      <c r="C3441" s="34">
        <v>44477</v>
      </c>
      <c r="D3441" s="33" t="s">
        <v>15</v>
      </c>
      <c r="E3441" s="33" t="s">
        <v>117</v>
      </c>
      <c r="F3441" s="33" t="s">
        <v>118</v>
      </c>
      <c r="G3441" s="33" t="s">
        <v>18</v>
      </c>
      <c r="H3441" s="35">
        <v>0.5</v>
      </c>
      <c r="I3441" s="36">
        <v>2500</v>
      </c>
      <c r="J3441" s="37">
        <f t="shared" si="26"/>
        <v>1250</v>
      </c>
      <c r="K3441" s="37">
        <f t="shared" si="27"/>
        <v>437.5</v>
      </c>
      <c r="L3441" s="38">
        <v>0.35</v>
      </c>
      <c r="N3441" s="44"/>
      <c r="O3441" s="42"/>
      <c r="P3441" s="39"/>
      <c r="Q3441" s="41"/>
    </row>
    <row r="3442" spans="1:17" ht="15.75" customHeight="1">
      <c r="A3442" s="33" t="s">
        <v>14</v>
      </c>
      <c r="B3442" s="33">
        <v>1185732</v>
      </c>
      <c r="C3442" s="34">
        <v>44477</v>
      </c>
      <c r="D3442" s="33" t="s">
        <v>15</v>
      </c>
      <c r="E3442" s="33" t="s">
        <v>117</v>
      </c>
      <c r="F3442" s="33" t="s">
        <v>118</v>
      </c>
      <c r="G3442" s="33" t="s">
        <v>19</v>
      </c>
      <c r="H3442" s="35">
        <v>0.5</v>
      </c>
      <c r="I3442" s="36">
        <v>1500</v>
      </c>
      <c r="J3442" s="37">
        <f t="shared" si="26"/>
        <v>750</v>
      </c>
      <c r="K3442" s="37">
        <f t="shared" si="27"/>
        <v>300</v>
      </c>
      <c r="L3442" s="38">
        <v>0.4</v>
      </c>
      <c r="N3442" s="44"/>
      <c r="O3442" s="42"/>
      <c r="P3442" s="39"/>
      <c r="Q3442" s="41"/>
    </row>
    <row r="3443" spans="1:17" ht="15.75" customHeight="1">
      <c r="A3443" s="33" t="s">
        <v>14</v>
      </c>
      <c r="B3443" s="33">
        <v>1185732</v>
      </c>
      <c r="C3443" s="34">
        <v>44477</v>
      </c>
      <c r="D3443" s="33" t="s">
        <v>15</v>
      </c>
      <c r="E3443" s="33" t="s">
        <v>117</v>
      </c>
      <c r="F3443" s="33" t="s">
        <v>118</v>
      </c>
      <c r="G3443" s="33" t="s">
        <v>20</v>
      </c>
      <c r="H3443" s="35">
        <v>0.5</v>
      </c>
      <c r="I3443" s="36">
        <v>1250</v>
      </c>
      <c r="J3443" s="37">
        <f t="shared" si="26"/>
        <v>625</v>
      </c>
      <c r="K3443" s="37">
        <f t="shared" si="27"/>
        <v>250</v>
      </c>
      <c r="L3443" s="38">
        <v>0.4</v>
      </c>
      <c r="N3443" s="44"/>
      <c r="O3443" s="42"/>
      <c r="P3443" s="39"/>
      <c r="Q3443" s="41"/>
    </row>
    <row r="3444" spans="1:17" ht="15.75" customHeight="1">
      <c r="A3444" s="33" t="s">
        <v>14</v>
      </c>
      <c r="B3444" s="33">
        <v>1185732</v>
      </c>
      <c r="C3444" s="34">
        <v>44477</v>
      </c>
      <c r="D3444" s="33" t="s">
        <v>15</v>
      </c>
      <c r="E3444" s="33" t="s">
        <v>117</v>
      </c>
      <c r="F3444" s="33" t="s">
        <v>118</v>
      </c>
      <c r="G3444" s="33" t="s">
        <v>21</v>
      </c>
      <c r="H3444" s="35">
        <v>0.6</v>
      </c>
      <c r="I3444" s="36">
        <v>1250</v>
      </c>
      <c r="J3444" s="37">
        <f t="shared" si="26"/>
        <v>750</v>
      </c>
      <c r="K3444" s="37">
        <f t="shared" si="27"/>
        <v>225</v>
      </c>
      <c r="L3444" s="38">
        <v>0.3</v>
      </c>
      <c r="N3444" s="44"/>
      <c r="O3444" s="42"/>
      <c r="P3444" s="39"/>
      <c r="Q3444" s="41"/>
    </row>
    <row r="3445" spans="1:17" ht="15.75" customHeight="1">
      <c r="A3445" s="33" t="s">
        <v>14</v>
      </c>
      <c r="B3445" s="33">
        <v>1185732</v>
      </c>
      <c r="C3445" s="34">
        <v>44477</v>
      </c>
      <c r="D3445" s="33" t="s">
        <v>15</v>
      </c>
      <c r="E3445" s="33" t="s">
        <v>117</v>
      </c>
      <c r="F3445" s="33" t="s">
        <v>118</v>
      </c>
      <c r="G3445" s="33" t="s">
        <v>22</v>
      </c>
      <c r="H3445" s="35">
        <v>0.64999999999999991</v>
      </c>
      <c r="I3445" s="36">
        <v>2500</v>
      </c>
      <c r="J3445" s="37">
        <f t="shared" si="26"/>
        <v>1624.9999999999998</v>
      </c>
      <c r="K3445" s="37">
        <f t="shared" si="27"/>
        <v>650</v>
      </c>
      <c r="L3445" s="38">
        <v>0.4</v>
      </c>
      <c r="N3445" s="44"/>
      <c r="O3445" s="42"/>
      <c r="P3445" s="39"/>
      <c r="Q3445" s="41"/>
    </row>
    <row r="3446" spans="1:17" ht="15.75" customHeight="1">
      <c r="A3446" s="33" t="s">
        <v>14</v>
      </c>
      <c r="B3446" s="33">
        <v>1185732</v>
      </c>
      <c r="C3446" s="34">
        <v>44507</v>
      </c>
      <c r="D3446" s="33" t="s">
        <v>15</v>
      </c>
      <c r="E3446" s="33" t="s">
        <v>117</v>
      </c>
      <c r="F3446" s="33" t="s">
        <v>118</v>
      </c>
      <c r="G3446" s="33" t="s">
        <v>17</v>
      </c>
      <c r="H3446" s="35">
        <v>0.6</v>
      </c>
      <c r="I3446" s="36">
        <v>4000</v>
      </c>
      <c r="J3446" s="37">
        <f t="shared" si="26"/>
        <v>2400</v>
      </c>
      <c r="K3446" s="37">
        <f t="shared" si="27"/>
        <v>840</v>
      </c>
      <c r="L3446" s="38">
        <v>0.35</v>
      </c>
      <c r="N3446" s="44"/>
      <c r="O3446" s="42"/>
      <c r="P3446" s="39"/>
      <c r="Q3446" s="41"/>
    </row>
    <row r="3447" spans="1:17" ht="15.75" customHeight="1">
      <c r="A3447" s="33" t="s">
        <v>14</v>
      </c>
      <c r="B3447" s="33">
        <v>1185732</v>
      </c>
      <c r="C3447" s="34">
        <v>44507</v>
      </c>
      <c r="D3447" s="33" t="s">
        <v>15</v>
      </c>
      <c r="E3447" s="33" t="s">
        <v>117</v>
      </c>
      <c r="F3447" s="33" t="s">
        <v>118</v>
      </c>
      <c r="G3447" s="33" t="s">
        <v>18</v>
      </c>
      <c r="H3447" s="35">
        <v>0.5</v>
      </c>
      <c r="I3447" s="36">
        <v>2750</v>
      </c>
      <c r="J3447" s="37">
        <f t="shared" si="26"/>
        <v>1375</v>
      </c>
      <c r="K3447" s="37">
        <f t="shared" si="27"/>
        <v>481.24999999999994</v>
      </c>
      <c r="L3447" s="38">
        <v>0.35</v>
      </c>
      <c r="N3447" s="44"/>
      <c r="O3447" s="42"/>
      <c r="P3447" s="39"/>
      <c r="Q3447" s="41"/>
    </row>
    <row r="3448" spans="1:17" ht="15.75" customHeight="1">
      <c r="A3448" s="33" t="s">
        <v>14</v>
      </c>
      <c r="B3448" s="33">
        <v>1185732</v>
      </c>
      <c r="C3448" s="34">
        <v>44507</v>
      </c>
      <c r="D3448" s="33" t="s">
        <v>15</v>
      </c>
      <c r="E3448" s="33" t="s">
        <v>117</v>
      </c>
      <c r="F3448" s="33" t="s">
        <v>118</v>
      </c>
      <c r="G3448" s="33" t="s">
        <v>19</v>
      </c>
      <c r="H3448" s="35">
        <v>0.5</v>
      </c>
      <c r="I3448" s="36">
        <v>2700</v>
      </c>
      <c r="J3448" s="37">
        <f t="shared" si="26"/>
        <v>1350</v>
      </c>
      <c r="K3448" s="37">
        <f t="shared" si="27"/>
        <v>540</v>
      </c>
      <c r="L3448" s="38">
        <v>0.4</v>
      </c>
      <c r="N3448" s="44"/>
      <c r="O3448" s="42"/>
      <c r="P3448" s="39"/>
      <c r="Q3448" s="41"/>
    </row>
    <row r="3449" spans="1:17" ht="15.75" customHeight="1">
      <c r="A3449" s="33" t="s">
        <v>14</v>
      </c>
      <c r="B3449" s="33">
        <v>1185732</v>
      </c>
      <c r="C3449" s="34">
        <v>44507</v>
      </c>
      <c r="D3449" s="33" t="s">
        <v>15</v>
      </c>
      <c r="E3449" s="33" t="s">
        <v>117</v>
      </c>
      <c r="F3449" s="33" t="s">
        <v>118</v>
      </c>
      <c r="G3449" s="33" t="s">
        <v>20</v>
      </c>
      <c r="H3449" s="35">
        <v>0.5</v>
      </c>
      <c r="I3449" s="36">
        <v>2500</v>
      </c>
      <c r="J3449" s="37">
        <f t="shared" si="26"/>
        <v>1250</v>
      </c>
      <c r="K3449" s="37">
        <f t="shared" si="27"/>
        <v>500</v>
      </c>
      <c r="L3449" s="38">
        <v>0.4</v>
      </c>
      <c r="N3449" s="44"/>
      <c r="O3449" s="42"/>
      <c r="P3449" s="39"/>
      <c r="Q3449" s="41"/>
    </row>
    <row r="3450" spans="1:17" ht="15.75" customHeight="1">
      <c r="A3450" s="33" t="s">
        <v>14</v>
      </c>
      <c r="B3450" s="33">
        <v>1185732</v>
      </c>
      <c r="C3450" s="34">
        <v>44507</v>
      </c>
      <c r="D3450" s="33" t="s">
        <v>15</v>
      </c>
      <c r="E3450" s="33" t="s">
        <v>117</v>
      </c>
      <c r="F3450" s="33" t="s">
        <v>118</v>
      </c>
      <c r="G3450" s="33" t="s">
        <v>21</v>
      </c>
      <c r="H3450" s="35">
        <v>0.6</v>
      </c>
      <c r="I3450" s="36">
        <v>2250</v>
      </c>
      <c r="J3450" s="37">
        <f t="shared" si="26"/>
        <v>1350</v>
      </c>
      <c r="K3450" s="37">
        <f t="shared" si="27"/>
        <v>405</v>
      </c>
      <c r="L3450" s="38">
        <v>0.3</v>
      </c>
      <c r="N3450" s="44"/>
      <c r="O3450" s="42"/>
      <c r="P3450" s="39"/>
      <c r="Q3450" s="41"/>
    </row>
    <row r="3451" spans="1:17" ht="15.75" customHeight="1">
      <c r="A3451" s="33" t="s">
        <v>14</v>
      </c>
      <c r="B3451" s="33">
        <v>1185732</v>
      </c>
      <c r="C3451" s="34">
        <v>44507</v>
      </c>
      <c r="D3451" s="33" t="s">
        <v>15</v>
      </c>
      <c r="E3451" s="33" t="s">
        <v>117</v>
      </c>
      <c r="F3451" s="33" t="s">
        <v>118</v>
      </c>
      <c r="G3451" s="33" t="s">
        <v>22</v>
      </c>
      <c r="H3451" s="35">
        <v>0.64999999999999991</v>
      </c>
      <c r="I3451" s="36">
        <v>3250</v>
      </c>
      <c r="J3451" s="37">
        <f t="shared" si="26"/>
        <v>2112.4999999999995</v>
      </c>
      <c r="K3451" s="37">
        <f t="shared" si="27"/>
        <v>844.99999999999989</v>
      </c>
      <c r="L3451" s="38">
        <v>0.4</v>
      </c>
      <c r="N3451" s="44"/>
      <c r="O3451" s="42"/>
      <c r="P3451" s="39"/>
      <c r="Q3451" s="41"/>
    </row>
    <row r="3452" spans="1:17" ht="15.75" customHeight="1">
      <c r="A3452" s="33" t="s">
        <v>14</v>
      </c>
      <c r="B3452" s="33">
        <v>1185732</v>
      </c>
      <c r="C3452" s="34">
        <v>44536</v>
      </c>
      <c r="D3452" s="33" t="s">
        <v>15</v>
      </c>
      <c r="E3452" s="33" t="s">
        <v>117</v>
      </c>
      <c r="F3452" s="33" t="s">
        <v>118</v>
      </c>
      <c r="G3452" s="33" t="s">
        <v>17</v>
      </c>
      <c r="H3452" s="35">
        <v>0.6</v>
      </c>
      <c r="I3452" s="36">
        <v>5500</v>
      </c>
      <c r="J3452" s="37">
        <f t="shared" si="26"/>
        <v>3300</v>
      </c>
      <c r="K3452" s="37">
        <f t="shared" si="27"/>
        <v>1155</v>
      </c>
      <c r="L3452" s="38">
        <v>0.35</v>
      </c>
      <c r="N3452" s="44"/>
      <c r="O3452" s="42"/>
      <c r="P3452" s="39"/>
      <c r="Q3452" s="41"/>
    </row>
    <row r="3453" spans="1:17" ht="15.75" customHeight="1">
      <c r="A3453" s="33" t="s">
        <v>14</v>
      </c>
      <c r="B3453" s="33">
        <v>1185732</v>
      </c>
      <c r="C3453" s="34">
        <v>44536</v>
      </c>
      <c r="D3453" s="33" t="s">
        <v>15</v>
      </c>
      <c r="E3453" s="33" t="s">
        <v>117</v>
      </c>
      <c r="F3453" s="33" t="s">
        <v>118</v>
      </c>
      <c r="G3453" s="33" t="s">
        <v>18</v>
      </c>
      <c r="H3453" s="35">
        <v>0.5</v>
      </c>
      <c r="I3453" s="36">
        <v>3500</v>
      </c>
      <c r="J3453" s="37">
        <f t="shared" si="26"/>
        <v>1750</v>
      </c>
      <c r="K3453" s="37">
        <f t="shared" si="27"/>
        <v>612.5</v>
      </c>
      <c r="L3453" s="38">
        <v>0.35</v>
      </c>
      <c r="N3453" s="44"/>
      <c r="O3453" s="42"/>
      <c r="P3453" s="39"/>
      <c r="Q3453" s="41"/>
    </row>
    <row r="3454" spans="1:17" ht="15.75" customHeight="1">
      <c r="A3454" s="33" t="s">
        <v>14</v>
      </c>
      <c r="B3454" s="33">
        <v>1185732</v>
      </c>
      <c r="C3454" s="34">
        <v>44536</v>
      </c>
      <c r="D3454" s="33" t="s">
        <v>15</v>
      </c>
      <c r="E3454" s="33" t="s">
        <v>117</v>
      </c>
      <c r="F3454" s="33" t="s">
        <v>118</v>
      </c>
      <c r="G3454" s="33" t="s">
        <v>19</v>
      </c>
      <c r="H3454" s="35">
        <v>0.5</v>
      </c>
      <c r="I3454" s="36">
        <v>3250</v>
      </c>
      <c r="J3454" s="37">
        <f t="shared" si="26"/>
        <v>1625</v>
      </c>
      <c r="K3454" s="37">
        <f t="shared" si="27"/>
        <v>650</v>
      </c>
      <c r="L3454" s="38">
        <v>0.4</v>
      </c>
      <c r="N3454" s="44"/>
      <c r="O3454" s="42"/>
      <c r="P3454" s="39"/>
      <c r="Q3454" s="41"/>
    </row>
    <row r="3455" spans="1:17" ht="15.75" customHeight="1">
      <c r="A3455" s="33" t="s">
        <v>14</v>
      </c>
      <c r="B3455" s="33">
        <v>1185732</v>
      </c>
      <c r="C3455" s="34">
        <v>44536</v>
      </c>
      <c r="D3455" s="33" t="s">
        <v>15</v>
      </c>
      <c r="E3455" s="33" t="s">
        <v>117</v>
      </c>
      <c r="F3455" s="33" t="s">
        <v>118</v>
      </c>
      <c r="G3455" s="33" t="s">
        <v>20</v>
      </c>
      <c r="H3455" s="35">
        <v>0.5</v>
      </c>
      <c r="I3455" s="36">
        <v>2750</v>
      </c>
      <c r="J3455" s="37">
        <f t="shared" si="26"/>
        <v>1375</v>
      </c>
      <c r="K3455" s="37">
        <f t="shared" si="27"/>
        <v>550</v>
      </c>
      <c r="L3455" s="38">
        <v>0.4</v>
      </c>
      <c r="N3455" s="44"/>
      <c r="O3455" s="42"/>
      <c r="P3455" s="39"/>
      <c r="Q3455" s="41"/>
    </row>
    <row r="3456" spans="1:17" ht="15.75" customHeight="1">
      <c r="A3456" s="33" t="s">
        <v>14</v>
      </c>
      <c r="B3456" s="33">
        <v>1185732</v>
      </c>
      <c r="C3456" s="34">
        <v>44536</v>
      </c>
      <c r="D3456" s="33" t="s">
        <v>15</v>
      </c>
      <c r="E3456" s="33" t="s">
        <v>117</v>
      </c>
      <c r="F3456" s="33" t="s">
        <v>118</v>
      </c>
      <c r="G3456" s="33" t="s">
        <v>21</v>
      </c>
      <c r="H3456" s="35">
        <v>0.6</v>
      </c>
      <c r="I3456" s="36">
        <v>2750</v>
      </c>
      <c r="J3456" s="37">
        <f t="shared" si="26"/>
        <v>1650</v>
      </c>
      <c r="K3456" s="37">
        <f t="shared" si="27"/>
        <v>495</v>
      </c>
      <c r="L3456" s="38">
        <v>0.3</v>
      </c>
      <c r="N3456" s="44"/>
      <c r="O3456" s="42"/>
      <c r="P3456" s="39"/>
      <c r="Q3456" s="41"/>
    </row>
    <row r="3457" spans="1:17" ht="15.75" customHeight="1">
      <c r="A3457" s="33" t="s">
        <v>14</v>
      </c>
      <c r="B3457" s="33">
        <v>1185732</v>
      </c>
      <c r="C3457" s="34">
        <v>44536</v>
      </c>
      <c r="D3457" s="33" t="s">
        <v>15</v>
      </c>
      <c r="E3457" s="33" t="s">
        <v>117</v>
      </c>
      <c r="F3457" s="33" t="s">
        <v>118</v>
      </c>
      <c r="G3457" s="33" t="s">
        <v>22</v>
      </c>
      <c r="H3457" s="35">
        <v>0.64999999999999991</v>
      </c>
      <c r="I3457" s="36">
        <v>3750</v>
      </c>
      <c r="J3457" s="37">
        <f t="shared" si="26"/>
        <v>2437.4999999999995</v>
      </c>
      <c r="K3457" s="37">
        <f t="shared" si="27"/>
        <v>974.99999999999989</v>
      </c>
      <c r="L3457" s="38">
        <v>0.4</v>
      </c>
      <c r="N3457" s="44"/>
      <c r="O3457" s="42"/>
      <c r="P3457" s="39"/>
      <c r="Q3457" s="41"/>
    </row>
    <row r="3458" spans="1:17" ht="15.75" customHeight="1">
      <c r="A3458" s="33" t="s">
        <v>14</v>
      </c>
      <c r="B3458" s="33">
        <v>1185732</v>
      </c>
      <c r="C3458" s="34">
        <v>44203</v>
      </c>
      <c r="D3458" s="33" t="s">
        <v>15</v>
      </c>
      <c r="E3458" s="33" t="s">
        <v>119</v>
      </c>
      <c r="F3458" s="33" t="s">
        <v>120</v>
      </c>
      <c r="G3458" s="33" t="s">
        <v>17</v>
      </c>
      <c r="H3458" s="35">
        <v>0.4</v>
      </c>
      <c r="I3458" s="36">
        <v>5000</v>
      </c>
      <c r="J3458" s="37">
        <f t="shared" si="26"/>
        <v>2000</v>
      </c>
      <c r="K3458" s="37">
        <f t="shared" si="27"/>
        <v>800</v>
      </c>
      <c r="L3458" s="38">
        <v>0.4</v>
      </c>
      <c r="N3458" s="44"/>
      <c r="O3458" s="42"/>
      <c r="P3458" s="39"/>
      <c r="Q3458" s="41"/>
    </row>
    <row r="3459" spans="1:17" ht="15.75" customHeight="1">
      <c r="A3459" s="33" t="s">
        <v>14</v>
      </c>
      <c r="B3459" s="33">
        <v>1185732</v>
      </c>
      <c r="C3459" s="34">
        <v>44203</v>
      </c>
      <c r="D3459" s="33" t="s">
        <v>15</v>
      </c>
      <c r="E3459" s="33" t="s">
        <v>119</v>
      </c>
      <c r="F3459" s="33" t="s">
        <v>120</v>
      </c>
      <c r="G3459" s="33" t="s">
        <v>18</v>
      </c>
      <c r="H3459" s="35">
        <v>0.4</v>
      </c>
      <c r="I3459" s="36">
        <v>3000</v>
      </c>
      <c r="J3459" s="37">
        <f t="shared" si="26"/>
        <v>1200</v>
      </c>
      <c r="K3459" s="37">
        <f t="shared" si="27"/>
        <v>480</v>
      </c>
      <c r="L3459" s="38">
        <v>0.4</v>
      </c>
      <c r="N3459" s="44"/>
      <c r="O3459" s="42"/>
      <c r="P3459" s="39"/>
      <c r="Q3459" s="41"/>
    </row>
    <row r="3460" spans="1:17" ht="15.75" customHeight="1">
      <c r="A3460" s="33" t="s">
        <v>14</v>
      </c>
      <c r="B3460" s="33">
        <v>1185732</v>
      </c>
      <c r="C3460" s="34">
        <v>44203</v>
      </c>
      <c r="D3460" s="33" t="s">
        <v>15</v>
      </c>
      <c r="E3460" s="33" t="s">
        <v>119</v>
      </c>
      <c r="F3460" s="33" t="s">
        <v>120</v>
      </c>
      <c r="G3460" s="33" t="s">
        <v>19</v>
      </c>
      <c r="H3460" s="35">
        <v>0.30000000000000004</v>
      </c>
      <c r="I3460" s="36">
        <v>3000</v>
      </c>
      <c r="J3460" s="37">
        <f t="shared" si="26"/>
        <v>900.00000000000011</v>
      </c>
      <c r="K3460" s="37">
        <f t="shared" si="27"/>
        <v>270</v>
      </c>
      <c r="L3460" s="38">
        <v>0.3</v>
      </c>
      <c r="N3460" s="44"/>
      <c r="O3460" s="42"/>
      <c r="P3460" s="39"/>
      <c r="Q3460" s="41"/>
    </row>
    <row r="3461" spans="1:17" ht="15.75" customHeight="1">
      <c r="A3461" s="33" t="s">
        <v>14</v>
      </c>
      <c r="B3461" s="33">
        <v>1185732</v>
      </c>
      <c r="C3461" s="34">
        <v>44203</v>
      </c>
      <c r="D3461" s="33" t="s">
        <v>15</v>
      </c>
      <c r="E3461" s="33" t="s">
        <v>119</v>
      </c>
      <c r="F3461" s="33" t="s">
        <v>120</v>
      </c>
      <c r="G3461" s="33" t="s">
        <v>20</v>
      </c>
      <c r="H3461" s="35">
        <v>0.35</v>
      </c>
      <c r="I3461" s="36">
        <v>1500</v>
      </c>
      <c r="J3461" s="37">
        <f t="shared" si="26"/>
        <v>525</v>
      </c>
      <c r="K3461" s="37">
        <f t="shared" si="27"/>
        <v>157.5</v>
      </c>
      <c r="L3461" s="38">
        <v>0.3</v>
      </c>
      <c r="N3461" s="44"/>
      <c r="O3461" s="42"/>
      <c r="P3461" s="39"/>
      <c r="Q3461" s="41"/>
    </row>
    <row r="3462" spans="1:17" ht="15.75" customHeight="1">
      <c r="A3462" s="33" t="s">
        <v>14</v>
      </c>
      <c r="B3462" s="33">
        <v>1185732</v>
      </c>
      <c r="C3462" s="34">
        <v>44203</v>
      </c>
      <c r="D3462" s="33" t="s">
        <v>15</v>
      </c>
      <c r="E3462" s="33" t="s">
        <v>119</v>
      </c>
      <c r="F3462" s="33" t="s">
        <v>120</v>
      </c>
      <c r="G3462" s="33" t="s">
        <v>21</v>
      </c>
      <c r="H3462" s="35">
        <v>0.5</v>
      </c>
      <c r="I3462" s="36">
        <v>2000</v>
      </c>
      <c r="J3462" s="37">
        <f t="shared" si="26"/>
        <v>1000</v>
      </c>
      <c r="K3462" s="37">
        <f t="shared" si="27"/>
        <v>300</v>
      </c>
      <c r="L3462" s="38">
        <v>0.3</v>
      </c>
      <c r="N3462" s="44"/>
      <c r="O3462" s="42"/>
      <c r="P3462" s="39"/>
      <c r="Q3462" s="41"/>
    </row>
    <row r="3463" spans="1:17" ht="15.75" customHeight="1">
      <c r="A3463" s="33" t="s">
        <v>14</v>
      </c>
      <c r="B3463" s="33">
        <v>1185732</v>
      </c>
      <c r="C3463" s="34">
        <v>44203</v>
      </c>
      <c r="D3463" s="33" t="s">
        <v>15</v>
      </c>
      <c r="E3463" s="33" t="s">
        <v>119</v>
      </c>
      <c r="F3463" s="33" t="s">
        <v>120</v>
      </c>
      <c r="G3463" s="33" t="s">
        <v>22</v>
      </c>
      <c r="H3463" s="35">
        <v>0.4</v>
      </c>
      <c r="I3463" s="36">
        <v>3000</v>
      </c>
      <c r="J3463" s="37">
        <f t="shared" si="26"/>
        <v>1200</v>
      </c>
      <c r="K3463" s="37">
        <f t="shared" si="27"/>
        <v>420</v>
      </c>
      <c r="L3463" s="38">
        <v>0.35</v>
      </c>
      <c r="N3463" s="44"/>
      <c r="O3463" s="42"/>
      <c r="P3463" s="39"/>
      <c r="Q3463" s="41"/>
    </row>
    <row r="3464" spans="1:17" ht="15.75" customHeight="1">
      <c r="A3464" s="33" t="s">
        <v>14</v>
      </c>
      <c r="B3464" s="33">
        <v>1185732</v>
      </c>
      <c r="C3464" s="34">
        <v>44232</v>
      </c>
      <c r="D3464" s="33" t="s">
        <v>15</v>
      </c>
      <c r="E3464" s="33" t="s">
        <v>119</v>
      </c>
      <c r="F3464" s="33" t="s">
        <v>120</v>
      </c>
      <c r="G3464" s="33" t="s">
        <v>17</v>
      </c>
      <c r="H3464" s="35">
        <v>0.4</v>
      </c>
      <c r="I3464" s="36">
        <v>5500</v>
      </c>
      <c r="J3464" s="37">
        <f t="shared" si="26"/>
        <v>2200</v>
      </c>
      <c r="K3464" s="37">
        <f t="shared" si="27"/>
        <v>880</v>
      </c>
      <c r="L3464" s="38">
        <v>0.4</v>
      </c>
      <c r="N3464" s="44"/>
      <c r="O3464" s="42"/>
      <c r="P3464" s="39"/>
      <c r="Q3464" s="41"/>
    </row>
    <row r="3465" spans="1:17" ht="15.75" customHeight="1">
      <c r="A3465" s="33" t="s">
        <v>14</v>
      </c>
      <c r="B3465" s="33">
        <v>1185732</v>
      </c>
      <c r="C3465" s="34">
        <v>44232</v>
      </c>
      <c r="D3465" s="33" t="s">
        <v>15</v>
      </c>
      <c r="E3465" s="33" t="s">
        <v>119</v>
      </c>
      <c r="F3465" s="33" t="s">
        <v>120</v>
      </c>
      <c r="G3465" s="33" t="s">
        <v>18</v>
      </c>
      <c r="H3465" s="35">
        <v>0.4</v>
      </c>
      <c r="I3465" s="36">
        <v>2000</v>
      </c>
      <c r="J3465" s="37">
        <f t="shared" si="26"/>
        <v>800</v>
      </c>
      <c r="K3465" s="37">
        <f t="shared" si="27"/>
        <v>320</v>
      </c>
      <c r="L3465" s="38">
        <v>0.4</v>
      </c>
      <c r="N3465" s="44"/>
      <c r="O3465" s="42"/>
      <c r="P3465" s="39"/>
      <c r="Q3465" s="41"/>
    </row>
    <row r="3466" spans="1:17" ht="15.75" customHeight="1">
      <c r="A3466" s="33" t="s">
        <v>14</v>
      </c>
      <c r="B3466" s="33">
        <v>1185732</v>
      </c>
      <c r="C3466" s="34">
        <v>44232</v>
      </c>
      <c r="D3466" s="33" t="s">
        <v>15</v>
      </c>
      <c r="E3466" s="33" t="s">
        <v>119</v>
      </c>
      <c r="F3466" s="33" t="s">
        <v>120</v>
      </c>
      <c r="G3466" s="33" t="s">
        <v>19</v>
      </c>
      <c r="H3466" s="35">
        <v>0.30000000000000004</v>
      </c>
      <c r="I3466" s="36">
        <v>2500</v>
      </c>
      <c r="J3466" s="37">
        <f t="shared" si="26"/>
        <v>750.00000000000011</v>
      </c>
      <c r="K3466" s="37">
        <f t="shared" si="27"/>
        <v>225.00000000000003</v>
      </c>
      <c r="L3466" s="38">
        <v>0.3</v>
      </c>
      <c r="N3466" s="44"/>
      <c r="O3466" s="42"/>
      <c r="P3466" s="39"/>
      <c r="Q3466" s="41"/>
    </row>
    <row r="3467" spans="1:17" ht="15.75" customHeight="1">
      <c r="A3467" s="33" t="s">
        <v>14</v>
      </c>
      <c r="B3467" s="33">
        <v>1185732</v>
      </c>
      <c r="C3467" s="34">
        <v>44232</v>
      </c>
      <c r="D3467" s="33" t="s">
        <v>15</v>
      </c>
      <c r="E3467" s="33" t="s">
        <v>119</v>
      </c>
      <c r="F3467" s="33" t="s">
        <v>120</v>
      </c>
      <c r="G3467" s="33" t="s">
        <v>20</v>
      </c>
      <c r="H3467" s="35">
        <v>0.35</v>
      </c>
      <c r="I3467" s="36">
        <v>1250</v>
      </c>
      <c r="J3467" s="37">
        <f t="shared" si="26"/>
        <v>437.5</v>
      </c>
      <c r="K3467" s="37">
        <f t="shared" si="27"/>
        <v>131.25</v>
      </c>
      <c r="L3467" s="38">
        <v>0.3</v>
      </c>
      <c r="N3467" s="44"/>
      <c r="O3467" s="42"/>
      <c r="P3467" s="39"/>
      <c r="Q3467" s="41"/>
    </row>
    <row r="3468" spans="1:17" ht="15.75" customHeight="1">
      <c r="A3468" s="33" t="s">
        <v>14</v>
      </c>
      <c r="B3468" s="33">
        <v>1185732</v>
      </c>
      <c r="C3468" s="34">
        <v>44232</v>
      </c>
      <c r="D3468" s="33" t="s">
        <v>15</v>
      </c>
      <c r="E3468" s="33" t="s">
        <v>119</v>
      </c>
      <c r="F3468" s="33" t="s">
        <v>120</v>
      </c>
      <c r="G3468" s="33" t="s">
        <v>21</v>
      </c>
      <c r="H3468" s="35">
        <v>0.5</v>
      </c>
      <c r="I3468" s="36">
        <v>2000</v>
      </c>
      <c r="J3468" s="37">
        <f t="shared" si="26"/>
        <v>1000</v>
      </c>
      <c r="K3468" s="37">
        <f t="shared" si="27"/>
        <v>300</v>
      </c>
      <c r="L3468" s="38">
        <v>0.3</v>
      </c>
      <c r="N3468" s="44"/>
      <c r="O3468" s="42"/>
      <c r="P3468" s="39"/>
      <c r="Q3468" s="41"/>
    </row>
    <row r="3469" spans="1:17" ht="15.75" customHeight="1">
      <c r="A3469" s="33" t="s">
        <v>14</v>
      </c>
      <c r="B3469" s="33">
        <v>1185732</v>
      </c>
      <c r="C3469" s="34">
        <v>44232</v>
      </c>
      <c r="D3469" s="33" t="s">
        <v>15</v>
      </c>
      <c r="E3469" s="33" t="s">
        <v>119</v>
      </c>
      <c r="F3469" s="33" t="s">
        <v>120</v>
      </c>
      <c r="G3469" s="33" t="s">
        <v>22</v>
      </c>
      <c r="H3469" s="35">
        <v>0.4</v>
      </c>
      <c r="I3469" s="36">
        <v>3000</v>
      </c>
      <c r="J3469" s="37">
        <f t="shared" si="26"/>
        <v>1200</v>
      </c>
      <c r="K3469" s="37">
        <f t="shared" si="27"/>
        <v>420</v>
      </c>
      <c r="L3469" s="38">
        <v>0.35</v>
      </c>
      <c r="N3469" s="44"/>
      <c r="O3469" s="42"/>
      <c r="P3469" s="39"/>
      <c r="Q3469" s="41"/>
    </row>
    <row r="3470" spans="1:17" ht="15.75" customHeight="1">
      <c r="A3470" s="33" t="s">
        <v>14</v>
      </c>
      <c r="B3470" s="33">
        <v>1185732</v>
      </c>
      <c r="C3470" s="34">
        <v>44258</v>
      </c>
      <c r="D3470" s="33" t="s">
        <v>15</v>
      </c>
      <c r="E3470" s="33" t="s">
        <v>119</v>
      </c>
      <c r="F3470" s="33" t="s">
        <v>120</v>
      </c>
      <c r="G3470" s="33" t="s">
        <v>17</v>
      </c>
      <c r="H3470" s="35">
        <v>0.4</v>
      </c>
      <c r="I3470" s="36">
        <v>5200</v>
      </c>
      <c r="J3470" s="37">
        <f t="shared" si="26"/>
        <v>2080</v>
      </c>
      <c r="K3470" s="37">
        <f t="shared" si="27"/>
        <v>832</v>
      </c>
      <c r="L3470" s="38">
        <v>0.4</v>
      </c>
      <c r="N3470" s="44"/>
      <c r="O3470" s="42"/>
      <c r="P3470" s="39"/>
      <c r="Q3470" s="41"/>
    </row>
    <row r="3471" spans="1:17" ht="15.75" customHeight="1">
      <c r="A3471" s="33" t="s">
        <v>14</v>
      </c>
      <c r="B3471" s="33">
        <v>1185732</v>
      </c>
      <c r="C3471" s="34">
        <v>44258</v>
      </c>
      <c r="D3471" s="33" t="s">
        <v>15</v>
      </c>
      <c r="E3471" s="33" t="s">
        <v>119</v>
      </c>
      <c r="F3471" s="33" t="s">
        <v>120</v>
      </c>
      <c r="G3471" s="33" t="s">
        <v>18</v>
      </c>
      <c r="H3471" s="35">
        <v>0.4</v>
      </c>
      <c r="I3471" s="36">
        <v>2250</v>
      </c>
      <c r="J3471" s="37">
        <f t="shared" si="26"/>
        <v>900</v>
      </c>
      <c r="K3471" s="37">
        <f t="shared" si="27"/>
        <v>360</v>
      </c>
      <c r="L3471" s="38">
        <v>0.4</v>
      </c>
      <c r="N3471" s="44"/>
      <c r="O3471" s="42"/>
      <c r="P3471" s="39"/>
      <c r="Q3471" s="41"/>
    </row>
    <row r="3472" spans="1:17" ht="15.75" customHeight="1">
      <c r="A3472" s="33" t="s">
        <v>14</v>
      </c>
      <c r="B3472" s="33">
        <v>1185732</v>
      </c>
      <c r="C3472" s="34">
        <v>44258</v>
      </c>
      <c r="D3472" s="33" t="s">
        <v>15</v>
      </c>
      <c r="E3472" s="33" t="s">
        <v>119</v>
      </c>
      <c r="F3472" s="33" t="s">
        <v>120</v>
      </c>
      <c r="G3472" s="33" t="s">
        <v>19</v>
      </c>
      <c r="H3472" s="35">
        <v>0.30000000000000004</v>
      </c>
      <c r="I3472" s="36">
        <v>2500</v>
      </c>
      <c r="J3472" s="37">
        <f t="shared" si="26"/>
        <v>750.00000000000011</v>
      </c>
      <c r="K3472" s="37">
        <f t="shared" si="27"/>
        <v>225.00000000000003</v>
      </c>
      <c r="L3472" s="38">
        <v>0.3</v>
      </c>
      <c r="N3472" s="44"/>
      <c r="O3472" s="42"/>
      <c r="P3472" s="39"/>
      <c r="Q3472" s="41"/>
    </row>
    <row r="3473" spans="1:17" ht="15.75" customHeight="1">
      <c r="A3473" s="33" t="s">
        <v>14</v>
      </c>
      <c r="B3473" s="33">
        <v>1185732</v>
      </c>
      <c r="C3473" s="34">
        <v>44258</v>
      </c>
      <c r="D3473" s="33" t="s">
        <v>15</v>
      </c>
      <c r="E3473" s="33" t="s">
        <v>119</v>
      </c>
      <c r="F3473" s="33" t="s">
        <v>120</v>
      </c>
      <c r="G3473" s="33" t="s">
        <v>20</v>
      </c>
      <c r="H3473" s="35">
        <v>0.35</v>
      </c>
      <c r="I3473" s="36">
        <v>1000</v>
      </c>
      <c r="J3473" s="37">
        <f t="shared" si="26"/>
        <v>350</v>
      </c>
      <c r="K3473" s="37">
        <f t="shared" si="27"/>
        <v>105</v>
      </c>
      <c r="L3473" s="38">
        <v>0.3</v>
      </c>
      <c r="N3473" s="44"/>
      <c r="O3473" s="42"/>
      <c r="P3473" s="39"/>
      <c r="Q3473" s="41"/>
    </row>
    <row r="3474" spans="1:17" ht="15.75" customHeight="1">
      <c r="A3474" s="33" t="s">
        <v>14</v>
      </c>
      <c r="B3474" s="33">
        <v>1185732</v>
      </c>
      <c r="C3474" s="34">
        <v>44258</v>
      </c>
      <c r="D3474" s="33" t="s">
        <v>15</v>
      </c>
      <c r="E3474" s="33" t="s">
        <v>119</v>
      </c>
      <c r="F3474" s="33" t="s">
        <v>120</v>
      </c>
      <c r="G3474" s="33" t="s">
        <v>21</v>
      </c>
      <c r="H3474" s="35">
        <v>0.5</v>
      </c>
      <c r="I3474" s="36">
        <v>1500</v>
      </c>
      <c r="J3474" s="37">
        <f t="shared" si="26"/>
        <v>750</v>
      </c>
      <c r="K3474" s="37">
        <f t="shared" si="27"/>
        <v>225</v>
      </c>
      <c r="L3474" s="38">
        <v>0.3</v>
      </c>
      <c r="N3474" s="44"/>
      <c r="O3474" s="42"/>
      <c r="P3474" s="39"/>
      <c r="Q3474" s="41"/>
    </row>
    <row r="3475" spans="1:17" ht="15.75" customHeight="1">
      <c r="A3475" s="33" t="s">
        <v>14</v>
      </c>
      <c r="B3475" s="33">
        <v>1185732</v>
      </c>
      <c r="C3475" s="34">
        <v>44258</v>
      </c>
      <c r="D3475" s="33" t="s">
        <v>15</v>
      </c>
      <c r="E3475" s="33" t="s">
        <v>119</v>
      </c>
      <c r="F3475" s="33" t="s">
        <v>120</v>
      </c>
      <c r="G3475" s="33" t="s">
        <v>22</v>
      </c>
      <c r="H3475" s="35">
        <v>0.4</v>
      </c>
      <c r="I3475" s="36">
        <v>2500</v>
      </c>
      <c r="J3475" s="37">
        <f t="shared" si="26"/>
        <v>1000</v>
      </c>
      <c r="K3475" s="37">
        <f t="shared" si="27"/>
        <v>350</v>
      </c>
      <c r="L3475" s="38">
        <v>0.35</v>
      </c>
      <c r="N3475" s="44"/>
      <c r="O3475" s="42"/>
      <c r="P3475" s="39"/>
      <c r="Q3475" s="41"/>
    </row>
    <row r="3476" spans="1:17" ht="15.75" customHeight="1">
      <c r="A3476" s="33" t="s">
        <v>14</v>
      </c>
      <c r="B3476" s="33">
        <v>1185732</v>
      </c>
      <c r="C3476" s="34">
        <v>44290</v>
      </c>
      <c r="D3476" s="33" t="s">
        <v>15</v>
      </c>
      <c r="E3476" s="33" t="s">
        <v>119</v>
      </c>
      <c r="F3476" s="33" t="s">
        <v>120</v>
      </c>
      <c r="G3476" s="33" t="s">
        <v>17</v>
      </c>
      <c r="H3476" s="35">
        <v>0.4</v>
      </c>
      <c r="I3476" s="36">
        <v>5000</v>
      </c>
      <c r="J3476" s="37">
        <f t="shared" si="26"/>
        <v>2000</v>
      </c>
      <c r="K3476" s="37">
        <f t="shared" si="27"/>
        <v>800</v>
      </c>
      <c r="L3476" s="38">
        <v>0.4</v>
      </c>
      <c r="N3476" s="44"/>
      <c r="O3476" s="42"/>
      <c r="P3476" s="39"/>
      <c r="Q3476" s="41"/>
    </row>
    <row r="3477" spans="1:17" ht="15.75" customHeight="1">
      <c r="A3477" s="33" t="s">
        <v>14</v>
      </c>
      <c r="B3477" s="33">
        <v>1185732</v>
      </c>
      <c r="C3477" s="34">
        <v>44290</v>
      </c>
      <c r="D3477" s="33" t="s">
        <v>15</v>
      </c>
      <c r="E3477" s="33" t="s">
        <v>119</v>
      </c>
      <c r="F3477" s="33" t="s">
        <v>120</v>
      </c>
      <c r="G3477" s="33" t="s">
        <v>18</v>
      </c>
      <c r="H3477" s="35">
        <v>0.4</v>
      </c>
      <c r="I3477" s="36">
        <v>2000</v>
      </c>
      <c r="J3477" s="37">
        <f t="shared" si="26"/>
        <v>800</v>
      </c>
      <c r="K3477" s="37">
        <f t="shared" si="27"/>
        <v>320</v>
      </c>
      <c r="L3477" s="38">
        <v>0.4</v>
      </c>
      <c r="N3477" s="44"/>
      <c r="O3477" s="42"/>
      <c r="P3477" s="39"/>
      <c r="Q3477" s="41"/>
    </row>
    <row r="3478" spans="1:17" ht="15.75" customHeight="1">
      <c r="A3478" s="33" t="s">
        <v>14</v>
      </c>
      <c r="B3478" s="33">
        <v>1185732</v>
      </c>
      <c r="C3478" s="34">
        <v>44290</v>
      </c>
      <c r="D3478" s="33" t="s">
        <v>15</v>
      </c>
      <c r="E3478" s="33" t="s">
        <v>119</v>
      </c>
      <c r="F3478" s="33" t="s">
        <v>120</v>
      </c>
      <c r="G3478" s="33" t="s">
        <v>19</v>
      </c>
      <c r="H3478" s="35">
        <v>0.30000000000000004</v>
      </c>
      <c r="I3478" s="36">
        <v>2000</v>
      </c>
      <c r="J3478" s="37">
        <f t="shared" si="26"/>
        <v>600.00000000000011</v>
      </c>
      <c r="K3478" s="37">
        <f t="shared" si="27"/>
        <v>180.00000000000003</v>
      </c>
      <c r="L3478" s="38">
        <v>0.3</v>
      </c>
      <c r="N3478" s="44"/>
      <c r="O3478" s="42"/>
      <c r="P3478" s="39"/>
      <c r="Q3478" s="41"/>
    </row>
    <row r="3479" spans="1:17" ht="15.75" customHeight="1">
      <c r="A3479" s="33" t="s">
        <v>14</v>
      </c>
      <c r="B3479" s="33">
        <v>1185732</v>
      </c>
      <c r="C3479" s="34">
        <v>44290</v>
      </c>
      <c r="D3479" s="33" t="s">
        <v>15</v>
      </c>
      <c r="E3479" s="33" t="s">
        <v>119</v>
      </c>
      <c r="F3479" s="33" t="s">
        <v>120</v>
      </c>
      <c r="G3479" s="33" t="s">
        <v>20</v>
      </c>
      <c r="H3479" s="35">
        <v>0.35</v>
      </c>
      <c r="I3479" s="36">
        <v>1250</v>
      </c>
      <c r="J3479" s="37">
        <f t="shared" si="26"/>
        <v>437.5</v>
      </c>
      <c r="K3479" s="37">
        <f t="shared" si="27"/>
        <v>131.25</v>
      </c>
      <c r="L3479" s="38">
        <v>0.3</v>
      </c>
      <c r="N3479" s="44"/>
      <c r="O3479" s="42"/>
      <c r="P3479" s="39"/>
      <c r="Q3479" s="41"/>
    </row>
    <row r="3480" spans="1:17" ht="15.75" customHeight="1">
      <c r="A3480" s="33" t="s">
        <v>14</v>
      </c>
      <c r="B3480" s="33">
        <v>1185732</v>
      </c>
      <c r="C3480" s="34">
        <v>44290</v>
      </c>
      <c r="D3480" s="33" t="s">
        <v>15</v>
      </c>
      <c r="E3480" s="33" t="s">
        <v>119</v>
      </c>
      <c r="F3480" s="33" t="s">
        <v>120</v>
      </c>
      <c r="G3480" s="33" t="s">
        <v>21</v>
      </c>
      <c r="H3480" s="35">
        <v>0.5</v>
      </c>
      <c r="I3480" s="36">
        <v>1250</v>
      </c>
      <c r="J3480" s="37">
        <f t="shared" si="26"/>
        <v>625</v>
      </c>
      <c r="K3480" s="37">
        <f t="shared" si="27"/>
        <v>187.5</v>
      </c>
      <c r="L3480" s="38">
        <v>0.3</v>
      </c>
      <c r="N3480" s="44"/>
      <c r="O3480" s="42"/>
      <c r="P3480" s="39"/>
      <c r="Q3480" s="41"/>
    </row>
    <row r="3481" spans="1:17" ht="15.75" customHeight="1">
      <c r="A3481" s="33" t="s">
        <v>14</v>
      </c>
      <c r="B3481" s="33">
        <v>1185732</v>
      </c>
      <c r="C3481" s="34">
        <v>44290</v>
      </c>
      <c r="D3481" s="33" t="s">
        <v>15</v>
      </c>
      <c r="E3481" s="33" t="s">
        <v>119</v>
      </c>
      <c r="F3481" s="33" t="s">
        <v>120</v>
      </c>
      <c r="G3481" s="33" t="s">
        <v>22</v>
      </c>
      <c r="H3481" s="35">
        <v>0.4</v>
      </c>
      <c r="I3481" s="36">
        <v>2750</v>
      </c>
      <c r="J3481" s="37">
        <f t="shared" si="26"/>
        <v>1100</v>
      </c>
      <c r="K3481" s="37">
        <f t="shared" si="27"/>
        <v>385</v>
      </c>
      <c r="L3481" s="38">
        <v>0.35</v>
      </c>
      <c r="N3481" s="44"/>
      <c r="O3481" s="42"/>
      <c r="P3481" s="39"/>
      <c r="Q3481" s="41"/>
    </row>
    <row r="3482" spans="1:17" ht="15.75" customHeight="1">
      <c r="A3482" s="33" t="s">
        <v>14</v>
      </c>
      <c r="B3482" s="33">
        <v>1185732</v>
      </c>
      <c r="C3482" s="34">
        <v>44319</v>
      </c>
      <c r="D3482" s="33" t="s">
        <v>15</v>
      </c>
      <c r="E3482" s="33" t="s">
        <v>119</v>
      </c>
      <c r="F3482" s="33" t="s">
        <v>120</v>
      </c>
      <c r="G3482" s="33" t="s">
        <v>17</v>
      </c>
      <c r="H3482" s="35">
        <v>0.54999999999999993</v>
      </c>
      <c r="I3482" s="36">
        <v>5450</v>
      </c>
      <c r="J3482" s="37">
        <f t="shared" si="26"/>
        <v>2997.4999999999995</v>
      </c>
      <c r="K3482" s="37">
        <f t="shared" si="27"/>
        <v>1198.9999999999998</v>
      </c>
      <c r="L3482" s="38">
        <v>0.4</v>
      </c>
      <c r="N3482" s="44"/>
      <c r="O3482" s="42"/>
      <c r="P3482" s="39"/>
      <c r="Q3482" s="41"/>
    </row>
    <row r="3483" spans="1:17" ht="15.75" customHeight="1">
      <c r="A3483" s="33" t="s">
        <v>14</v>
      </c>
      <c r="B3483" s="33">
        <v>1185732</v>
      </c>
      <c r="C3483" s="34">
        <v>44319</v>
      </c>
      <c r="D3483" s="33" t="s">
        <v>15</v>
      </c>
      <c r="E3483" s="33" t="s">
        <v>119</v>
      </c>
      <c r="F3483" s="33" t="s">
        <v>120</v>
      </c>
      <c r="G3483" s="33" t="s">
        <v>18</v>
      </c>
      <c r="H3483" s="35">
        <v>0.5</v>
      </c>
      <c r="I3483" s="36">
        <v>2500</v>
      </c>
      <c r="J3483" s="37">
        <f t="shared" si="26"/>
        <v>1250</v>
      </c>
      <c r="K3483" s="37">
        <f t="shared" si="27"/>
        <v>500</v>
      </c>
      <c r="L3483" s="38">
        <v>0.4</v>
      </c>
      <c r="N3483" s="44"/>
      <c r="O3483" s="42"/>
      <c r="P3483" s="39"/>
      <c r="Q3483" s="41"/>
    </row>
    <row r="3484" spans="1:17" ht="15.75" customHeight="1">
      <c r="A3484" s="33" t="s">
        <v>14</v>
      </c>
      <c r="B3484" s="33">
        <v>1185732</v>
      </c>
      <c r="C3484" s="34">
        <v>44319</v>
      </c>
      <c r="D3484" s="33" t="s">
        <v>15</v>
      </c>
      <c r="E3484" s="33" t="s">
        <v>119</v>
      </c>
      <c r="F3484" s="33" t="s">
        <v>120</v>
      </c>
      <c r="G3484" s="33" t="s">
        <v>19</v>
      </c>
      <c r="H3484" s="35">
        <v>0.45</v>
      </c>
      <c r="I3484" s="36">
        <v>2750</v>
      </c>
      <c r="J3484" s="37">
        <f t="shared" si="26"/>
        <v>1237.5</v>
      </c>
      <c r="K3484" s="37">
        <f t="shared" si="27"/>
        <v>371.25</v>
      </c>
      <c r="L3484" s="38">
        <v>0.3</v>
      </c>
      <c r="N3484" s="44"/>
      <c r="O3484" s="42"/>
      <c r="P3484" s="39"/>
      <c r="Q3484" s="41"/>
    </row>
    <row r="3485" spans="1:17" ht="15.75" customHeight="1">
      <c r="A3485" s="33" t="s">
        <v>14</v>
      </c>
      <c r="B3485" s="33">
        <v>1185732</v>
      </c>
      <c r="C3485" s="34">
        <v>44319</v>
      </c>
      <c r="D3485" s="33" t="s">
        <v>15</v>
      </c>
      <c r="E3485" s="33" t="s">
        <v>119</v>
      </c>
      <c r="F3485" s="33" t="s">
        <v>120</v>
      </c>
      <c r="G3485" s="33" t="s">
        <v>20</v>
      </c>
      <c r="H3485" s="35">
        <v>0.45</v>
      </c>
      <c r="I3485" s="36">
        <v>2250</v>
      </c>
      <c r="J3485" s="37">
        <f t="shared" si="26"/>
        <v>1012.5</v>
      </c>
      <c r="K3485" s="37">
        <f t="shared" si="27"/>
        <v>303.75</v>
      </c>
      <c r="L3485" s="38">
        <v>0.3</v>
      </c>
      <c r="N3485" s="44"/>
      <c r="O3485" s="42"/>
      <c r="P3485" s="39"/>
      <c r="Q3485" s="41"/>
    </row>
    <row r="3486" spans="1:17" ht="15.75" customHeight="1">
      <c r="A3486" s="33" t="s">
        <v>14</v>
      </c>
      <c r="B3486" s="33">
        <v>1185732</v>
      </c>
      <c r="C3486" s="34">
        <v>44319</v>
      </c>
      <c r="D3486" s="33" t="s">
        <v>15</v>
      </c>
      <c r="E3486" s="33" t="s">
        <v>119</v>
      </c>
      <c r="F3486" s="33" t="s">
        <v>120</v>
      </c>
      <c r="G3486" s="33" t="s">
        <v>21</v>
      </c>
      <c r="H3486" s="35">
        <v>0.54999999999999993</v>
      </c>
      <c r="I3486" s="36">
        <v>2500</v>
      </c>
      <c r="J3486" s="37">
        <f t="shared" si="26"/>
        <v>1374.9999999999998</v>
      </c>
      <c r="K3486" s="37">
        <f t="shared" si="27"/>
        <v>412.49999999999994</v>
      </c>
      <c r="L3486" s="38">
        <v>0.3</v>
      </c>
      <c r="N3486" s="44"/>
      <c r="O3486" s="42"/>
      <c r="P3486" s="39"/>
      <c r="Q3486" s="41"/>
    </row>
    <row r="3487" spans="1:17" ht="15.75" customHeight="1">
      <c r="A3487" s="33" t="s">
        <v>14</v>
      </c>
      <c r="B3487" s="33">
        <v>1185732</v>
      </c>
      <c r="C3487" s="34">
        <v>44319</v>
      </c>
      <c r="D3487" s="33" t="s">
        <v>15</v>
      </c>
      <c r="E3487" s="33" t="s">
        <v>119</v>
      </c>
      <c r="F3487" s="33" t="s">
        <v>120</v>
      </c>
      <c r="G3487" s="33" t="s">
        <v>22</v>
      </c>
      <c r="H3487" s="35">
        <v>0.6</v>
      </c>
      <c r="I3487" s="36">
        <v>3750</v>
      </c>
      <c r="J3487" s="37">
        <f t="shared" si="26"/>
        <v>2250</v>
      </c>
      <c r="K3487" s="37">
        <f t="shared" si="27"/>
        <v>787.5</v>
      </c>
      <c r="L3487" s="38">
        <v>0.35</v>
      </c>
      <c r="N3487" s="44"/>
      <c r="O3487" s="42"/>
      <c r="P3487" s="39"/>
      <c r="Q3487" s="41"/>
    </row>
    <row r="3488" spans="1:17" ht="15.75" customHeight="1">
      <c r="A3488" s="33" t="s">
        <v>14</v>
      </c>
      <c r="B3488" s="33">
        <v>1185732</v>
      </c>
      <c r="C3488" s="34">
        <v>44352</v>
      </c>
      <c r="D3488" s="33" t="s">
        <v>15</v>
      </c>
      <c r="E3488" s="33" t="s">
        <v>119</v>
      </c>
      <c r="F3488" s="33" t="s">
        <v>120</v>
      </c>
      <c r="G3488" s="33" t="s">
        <v>17</v>
      </c>
      <c r="H3488" s="35">
        <v>0.54999999999999993</v>
      </c>
      <c r="I3488" s="36">
        <v>6250</v>
      </c>
      <c r="J3488" s="37">
        <f t="shared" si="26"/>
        <v>3437.4999999999995</v>
      </c>
      <c r="K3488" s="37">
        <f t="shared" si="27"/>
        <v>1375</v>
      </c>
      <c r="L3488" s="38">
        <v>0.4</v>
      </c>
      <c r="N3488" s="44"/>
      <c r="O3488" s="42"/>
      <c r="P3488" s="39"/>
      <c r="Q3488" s="41"/>
    </row>
    <row r="3489" spans="1:17" ht="15.75" customHeight="1">
      <c r="A3489" s="33" t="s">
        <v>14</v>
      </c>
      <c r="B3489" s="33">
        <v>1185732</v>
      </c>
      <c r="C3489" s="34">
        <v>44352</v>
      </c>
      <c r="D3489" s="33" t="s">
        <v>15</v>
      </c>
      <c r="E3489" s="33" t="s">
        <v>119</v>
      </c>
      <c r="F3489" s="33" t="s">
        <v>120</v>
      </c>
      <c r="G3489" s="33" t="s">
        <v>18</v>
      </c>
      <c r="H3489" s="35">
        <v>0.5</v>
      </c>
      <c r="I3489" s="36">
        <v>3750</v>
      </c>
      <c r="J3489" s="37">
        <f t="shared" si="26"/>
        <v>1875</v>
      </c>
      <c r="K3489" s="37">
        <f t="shared" si="27"/>
        <v>750</v>
      </c>
      <c r="L3489" s="38">
        <v>0.4</v>
      </c>
      <c r="N3489" s="44"/>
      <c r="O3489" s="42"/>
      <c r="P3489" s="39"/>
      <c r="Q3489" s="41"/>
    </row>
    <row r="3490" spans="1:17" ht="15.75" customHeight="1">
      <c r="A3490" s="33" t="s">
        <v>14</v>
      </c>
      <c r="B3490" s="33">
        <v>1185732</v>
      </c>
      <c r="C3490" s="34">
        <v>44352</v>
      </c>
      <c r="D3490" s="33" t="s">
        <v>15</v>
      </c>
      <c r="E3490" s="33" t="s">
        <v>119</v>
      </c>
      <c r="F3490" s="33" t="s">
        <v>120</v>
      </c>
      <c r="G3490" s="33" t="s">
        <v>19</v>
      </c>
      <c r="H3490" s="35">
        <v>0.45</v>
      </c>
      <c r="I3490" s="36">
        <v>3000</v>
      </c>
      <c r="J3490" s="37">
        <f t="shared" si="26"/>
        <v>1350</v>
      </c>
      <c r="K3490" s="37">
        <f t="shared" si="27"/>
        <v>405</v>
      </c>
      <c r="L3490" s="38">
        <v>0.3</v>
      </c>
      <c r="N3490" s="44"/>
      <c r="O3490" s="42"/>
      <c r="P3490" s="39"/>
      <c r="Q3490" s="41"/>
    </row>
    <row r="3491" spans="1:17" ht="15.75" customHeight="1">
      <c r="A3491" s="33" t="s">
        <v>14</v>
      </c>
      <c r="B3491" s="33">
        <v>1185732</v>
      </c>
      <c r="C3491" s="34">
        <v>44352</v>
      </c>
      <c r="D3491" s="33" t="s">
        <v>15</v>
      </c>
      <c r="E3491" s="33" t="s">
        <v>119</v>
      </c>
      <c r="F3491" s="33" t="s">
        <v>120</v>
      </c>
      <c r="G3491" s="33" t="s">
        <v>20</v>
      </c>
      <c r="H3491" s="35">
        <v>0.45</v>
      </c>
      <c r="I3491" s="36">
        <v>2750</v>
      </c>
      <c r="J3491" s="37">
        <f t="shared" si="26"/>
        <v>1237.5</v>
      </c>
      <c r="K3491" s="37">
        <f t="shared" si="27"/>
        <v>371.25</v>
      </c>
      <c r="L3491" s="38">
        <v>0.3</v>
      </c>
      <c r="N3491" s="44"/>
      <c r="O3491" s="42"/>
      <c r="P3491" s="39"/>
      <c r="Q3491" s="41"/>
    </row>
    <row r="3492" spans="1:17" ht="15.75" customHeight="1">
      <c r="A3492" s="33" t="s">
        <v>14</v>
      </c>
      <c r="B3492" s="33">
        <v>1185732</v>
      </c>
      <c r="C3492" s="34">
        <v>44352</v>
      </c>
      <c r="D3492" s="33" t="s">
        <v>15</v>
      </c>
      <c r="E3492" s="33" t="s">
        <v>119</v>
      </c>
      <c r="F3492" s="33" t="s">
        <v>120</v>
      </c>
      <c r="G3492" s="33" t="s">
        <v>21</v>
      </c>
      <c r="H3492" s="35">
        <v>0.54999999999999993</v>
      </c>
      <c r="I3492" s="36">
        <v>2750</v>
      </c>
      <c r="J3492" s="37">
        <f t="shared" si="26"/>
        <v>1512.4999999999998</v>
      </c>
      <c r="K3492" s="37">
        <f t="shared" si="27"/>
        <v>453.74999999999994</v>
      </c>
      <c r="L3492" s="38">
        <v>0.3</v>
      </c>
      <c r="N3492" s="44"/>
      <c r="O3492" s="42"/>
      <c r="P3492" s="39"/>
      <c r="Q3492" s="41"/>
    </row>
    <row r="3493" spans="1:17" ht="15.75" customHeight="1">
      <c r="A3493" s="33" t="s">
        <v>14</v>
      </c>
      <c r="B3493" s="33">
        <v>1185732</v>
      </c>
      <c r="C3493" s="34">
        <v>44352</v>
      </c>
      <c r="D3493" s="33" t="s">
        <v>15</v>
      </c>
      <c r="E3493" s="33" t="s">
        <v>119</v>
      </c>
      <c r="F3493" s="33" t="s">
        <v>120</v>
      </c>
      <c r="G3493" s="33" t="s">
        <v>22</v>
      </c>
      <c r="H3493" s="35">
        <v>0.6</v>
      </c>
      <c r="I3493" s="36">
        <v>4250</v>
      </c>
      <c r="J3493" s="37">
        <f t="shared" si="26"/>
        <v>2550</v>
      </c>
      <c r="K3493" s="37">
        <f t="shared" si="27"/>
        <v>892.5</v>
      </c>
      <c r="L3493" s="38">
        <v>0.35</v>
      </c>
      <c r="N3493" s="44"/>
      <c r="O3493" s="42"/>
      <c r="P3493" s="39"/>
      <c r="Q3493" s="41"/>
    </row>
    <row r="3494" spans="1:17" ht="15.75" customHeight="1">
      <c r="A3494" s="33" t="s">
        <v>14</v>
      </c>
      <c r="B3494" s="33">
        <v>1185732</v>
      </c>
      <c r="C3494" s="34">
        <v>44380</v>
      </c>
      <c r="D3494" s="33" t="s">
        <v>15</v>
      </c>
      <c r="E3494" s="33" t="s">
        <v>119</v>
      </c>
      <c r="F3494" s="33" t="s">
        <v>120</v>
      </c>
      <c r="G3494" s="33" t="s">
        <v>17</v>
      </c>
      <c r="H3494" s="35">
        <v>0.54999999999999993</v>
      </c>
      <c r="I3494" s="36">
        <v>6500</v>
      </c>
      <c r="J3494" s="37">
        <f t="shared" si="26"/>
        <v>3574.9999999999995</v>
      </c>
      <c r="K3494" s="37">
        <f t="shared" si="27"/>
        <v>1430</v>
      </c>
      <c r="L3494" s="38">
        <v>0.4</v>
      </c>
      <c r="N3494" s="44"/>
      <c r="O3494" s="42"/>
      <c r="P3494" s="39"/>
      <c r="Q3494" s="41"/>
    </row>
    <row r="3495" spans="1:17" ht="15.75" customHeight="1">
      <c r="A3495" s="33" t="s">
        <v>14</v>
      </c>
      <c r="B3495" s="33">
        <v>1185732</v>
      </c>
      <c r="C3495" s="34">
        <v>44380</v>
      </c>
      <c r="D3495" s="33" t="s">
        <v>15</v>
      </c>
      <c r="E3495" s="33" t="s">
        <v>119</v>
      </c>
      <c r="F3495" s="33" t="s">
        <v>120</v>
      </c>
      <c r="G3495" s="33" t="s">
        <v>18</v>
      </c>
      <c r="H3495" s="35">
        <v>0.5</v>
      </c>
      <c r="I3495" s="36">
        <v>4000</v>
      </c>
      <c r="J3495" s="37">
        <f t="shared" si="26"/>
        <v>2000</v>
      </c>
      <c r="K3495" s="37">
        <f t="shared" si="27"/>
        <v>800</v>
      </c>
      <c r="L3495" s="38">
        <v>0.4</v>
      </c>
      <c r="N3495" s="44"/>
      <c r="O3495" s="42"/>
      <c r="P3495" s="39"/>
      <c r="Q3495" s="41"/>
    </row>
    <row r="3496" spans="1:17" ht="15.75" customHeight="1">
      <c r="A3496" s="33" t="s">
        <v>14</v>
      </c>
      <c r="B3496" s="33">
        <v>1185732</v>
      </c>
      <c r="C3496" s="34">
        <v>44380</v>
      </c>
      <c r="D3496" s="33" t="s">
        <v>15</v>
      </c>
      <c r="E3496" s="33" t="s">
        <v>119</v>
      </c>
      <c r="F3496" s="33" t="s">
        <v>120</v>
      </c>
      <c r="G3496" s="33" t="s">
        <v>19</v>
      </c>
      <c r="H3496" s="35">
        <v>0.45</v>
      </c>
      <c r="I3496" s="36">
        <v>3250</v>
      </c>
      <c r="J3496" s="37">
        <f t="shared" si="26"/>
        <v>1462.5</v>
      </c>
      <c r="K3496" s="37">
        <f t="shared" si="27"/>
        <v>438.75</v>
      </c>
      <c r="L3496" s="38">
        <v>0.3</v>
      </c>
      <c r="N3496" s="44"/>
      <c r="O3496" s="42"/>
      <c r="P3496" s="39"/>
      <c r="Q3496" s="41"/>
    </row>
    <row r="3497" spans="1:17" ht="15.75" customHeight="1">
      <c r="A3497" s="33" t="s">
        <v>14</v>
      </c>
      <c r="B3497" s="33">
        <v>1185732</v>
      </c>
      <c r="C3497" s="34">
        <v>44380</v>
      </c>
      <c r="D3497" s="33" t="s">
        <v>15</v>
      </c>
      <c r="E3497" s="33" t="s">
        <v>119</v>
      </c>
      <c r="F3497" s="33" t="s">
        <v>120</v>
      </c>
      <c r="G3497" s="33" t="s">
        <v>20</v>
      </c>
      <c r="H3497" s="35">
        <v>0.45</v>
      </c>
      <c r="I3497" s="36">
        <v>2750</v>
      </c>
      <c r="J3497" s="37">
        <f t="shared" si="26"/>
        <v>1237.5</v>
      </c>
      <c r="K3497" s="37">
        <f t="shared" si="27"/>
        <v>371.25</v>
      </c>
      <c r="L3497" s="38">
        <v>0.3</v>
      </c>
      <c r="N3497" s="44"/>
      <c r="O3497" s="42"/>
      <c r="P3497" s="39"/>
      <c r="Q3497" s="41"/>
    </row>
    <row r="3498" spans="1:17" ht="15.75" customHeight="1">
      <c r="A3498" s="33" t="s">
        <v>14</v>
      </c>
      <c r="B3498" s="33">
        <v>1185732</v>
      </c>
      <c r="C3498" s="34">
        <v>44380</v>
      </c>
      <c r="D3498" s="33" t="s">
        <v>15</v>
      </c>
      <c r="E3498" s="33" t="s">
        <v>119</v>
      </c>
      <c r="F3498" s="33" t="s">
        <v>120</v>
      </c>
      <c r="G3498" s="33" t="s">
        <v>21</v>
      </c>
      <c r="H3498" s="35">
        <v>0.54999999999999993</v>
      </c>
      <c r="I3498" s="36">
        <v>3000</v>
      </c>
      <c r="J3498" s="37">
        <f t="shared" si="26"/>
        <v>1649.9999999999998</v>
      </c>
      <c r="K3498" s="37">
        <f t="shared" si="27"/>
        <v>494.99999999999989</v>
      </c>
      <c r="L3498" s="38">
        <v>0.3</v>
      </c>
      <c r="N3498" s="44"/>
      <c r="O3498" s="42"/>
      <c r="P3498" s="39"/>
      <c r="Q3498" s="41"/>
    </row>
    <row r="3499" spans="1:17" ht="15.75" customHeight="1">
      <c r="A3499" s="33" t="s">
        <v>14</v>
      </c>
      <c r="B3499" s="33">
        <v>1185732</v>
      </c>
      <c r="C3499" s="34">
        <v>44380</v>
      </c>
      <c r="D3499" s="33" t="s">
        <v>15</v>
      </c>
      <c r="E3499" s="33" t="s">
        <v>119</v>
      </c>
      <c r="F3499" s="33" t="s">
        <v>120</v>
      </c>
      <c r="G3499" s="33" t="s">
        <v>22</v>
      </c>
      <c r="H3499" s="35">
        <v>0.6</v>
      </c>
      <c r="I3499" s="36">
        <v>4750</v>
      </c>
      <c r="J3499" s="37">
        <f t="shared" si="26"/>
        <v>2850</v>
      </c>
      <c r="K3499" s="37">
        <f t="shared" si="27"/>
        <v>997.49999999999989</v>
      </c>
      <c r="L3499" s="38">
        <v>0.35</v>
      </c>
      <c r="N3499" s="44"/>
      <c r="O3499" s="42"/>
      <c r="P3499" s="39"/>
      <c r="Q3499" s="41"/>
    </row>
    <row r="3500" spans="1:17" ht="15.75" customHeight="1">
      <c r="A3500" s="33" t="s">
        <v>14</v>
      </c>
      <c r="B3500" s="33">
        <v>1185732</v>
      </c>
      <c r="C3500" s="34">
        <v>44412</v>
      </c>
      <c r="D3500" s="33" t="s">
        <v>15</v>
      </c>
      <c r="E3500" s="33" t="s">
        <v>119</v>
      </c>
      <c r="F3500" s="33" t="s">
        <v>120</v>
      </c>
      <c r="G3500" s="33" t="s">
        <v>17</v>
      </c>
      <c r="H3500" s="35">
        <v>0.54999999999999993</v>
      </c>
      <c r="I3500" s="36">
        <v>6250</v>
      </c>
      <c r="J3500" s="37">
        <f t="shared" si="26"/>
        <v>3437.4999999999995</v>
      </c>
      <c r="K3500" s="37">
        <f t="shared" si="27"/>
        <v>1375</v>
      </c>
      <c r="L3500" s="38">
        <v>0.4</v>
      </c>
      <c r="N3500" s="44"/>
      <c r="O3500" s="42"/>
      <c r="P3500" s="39"/>
      <c r="Q3500" s="41"/>
    </row>
    <row r="3501" spans="1:17" ht="15.75" customHeight="1">
      <c r="A3501" s="33" t="s">
        <v>14</v>
      </c>
      <c r="B3501" s="33">
        <v>1185732</v>
      </c>
      <c r="C3501" s="34">
        <v>44412</v>
      </c>
      <c r="D3501" s="33" t="s">
        <v>15</v>
      </c>
      <c r="E3501" s="33" t="s">
        <v>119</v>
      </c>
      <c r="F3501" s="33" t="s">
        <v>120</v>
      </c>
      <c r="G3501" s="33" t="s">
        <v>18</v>
      </c>
      <c r="H3501" s="35">
        <v>0.5</v>
      </c>
      <c r="I3501" s="36">
        <v>4000</v>
      </c>
      <c r="J3501" s="37">
        <f t="shared" si="26"/>
        <v>2000</v>
      </c>
      <c r="K3501" s="37">
        <f t="shared" si="27"/>
        <v>800</v>
      </c>
      <c r="L3501" s="38">
        <v>0.4</v>
      </c>
      <c r="N3501" s="44"/>
      <c r="O3501" s="42"/>
      <c r="P3501" s="39"/>
      <c r="Q3501" s="41"/>
    </row>
    <row r="3502" spans="1:17" ht="15.75" customHeight="1">
      <c r="A3502" s="33" t="s">
        <v>14</v>
      </c>
      <c r="B3502" s="33">
        <v>1185732</v>
      </c>
      <c r="C3502" s="34">
        <v>44412</v>
      </c>
      <c r="D3502" s="33" t="s">
        <v>15</v>
      </c>
      <c r="E3502" s="33" t="s">
        <v>119</v>
      </c>
      <c r="F3502" s="33" t="s">
        <v>120</v>
      </c>
      <c r="G3502" s="33" t="s">
        <v>19</v>
      </c>
      <c r="H3502" s="35">
        <v>0.45</v>
      </c>
      <c r="I3502" s="36">
        <v>3250</v>
      </c>
      <c r="J3502" s="37">
        <f t="shared" si="26"/>
        <v>1462.5</v>
      </c>
      <c r="K3502" s="37">
        <f t="shared" si="27"/>
        <v>438.75</v>
      </c>
      <c r="L3502" s="38">
        <v>0.3</v>
      </c>
      <c r="N3502" s="44"/>
      <c r="O3502" s="42"/>
      <c r="P3502" s="39"/>
      <c r="Q3502" s="41"/>
    </row>
    <row r="3503" spans="1:17" ht="15.75" customHeight="1">
      <c r="A3503" s="33" t="s">
        <v>14</v>
      </c>
      <c r="B3503" s="33">
        <v>1185732</v>
      </c>
      <c r="C3503" s="34">
        <v>44412</v>
      </c>
      <c r="D3503" s="33" t="s">
        <v>15</v>
      </c>
      <c r="E3503" s="33" t="s">
        <v>119</v>
      </c>
      <c r="F3503" s="33" t="s">
        <v>120</v>
      </c>
      <c r="G3503" s="33" t="s">
        <v>20</v>
      </c>
      <c r="H3503" s="35">
        <v>0.45</v>
      </c>
      <c r="I3503" s="36">
        <v>2250</v>
      </c>
      <c r="J3503" s="37">
        <f t="shared" si="26"/>
        <v>1012.5</v>
      </c>
      <c r="K3503" s="37">
        <f t="shared" si="27"/>
        <v>303.75</v>
      </c>
      <c r="L3503" s="38">
        <v>0.3</v>
      </c>
      <c r="N3503" s="44"/>
      <c r="O3503" s="42"/>
      <c r="P3503" s="39"/>
      <c r="Q3503" s="41"/>
    </row>
    <row r="3504" spans="1:17" ht="15.75" customHeight="1">
      <c r="A3504" s="33" t="s">
        <v>14</v>
      </c>
      <c r="B3504" s="33">
        <v>1185732</v>
      </c>
      <c r="C3504" s="34">
        <v>44412</v>
      </c>
      <c r="D3504" s="33" t="s">
        <v>15</v>
      </c>
      <c r="E3504" s="33" t="s">
        <v>119</v>
      </c>
      <c r="F3504" s="33" t="s">
        <v>120</v>
      </c>
      <c r="G3504" s="33" t="s">
        <v>21</v>
      </c>
      <c r="H3504" s="35">
        <v>0.54999999999999993</v>
      </c>
      <c r="I3504" s="36">
        <v>2000</v>
      </c>
      <c r="J3504" s="37">
        <f t="shared" si="26"/>
        <v>1099.9999999999998</v>
      </c>
      <c r="K3504" s="37">
        <f t="shared" si="27"/>
        <v>329.99999999999994</v>
      </c>
      <c r="L3504" s="38">
        <v>0.3</v>
      </c>
      <c r="N3504" s="44"/>
      <c r="O3504" s="42"/>
      <c r="P3504" s="39"/>
      <c r="Q3504" s="41"/>
    </row>
    <row r="3505" spans="1:17" ht="15.75" customHeight="1">
      <c r="A3505" s="33" t="s">
        <v>14</v>
      </c>
      <c r="B3505" s="33">
        <v>1185732</v>
      </c>
      <c r="C3505" s="34">
        <v>44412</v>
      </c>
      <c r="D3505" s="33" t="s">
        <v>15</v>
      </c>
      <c r="E3505" s="33" t="s">
        <v>119</v>
      </c>
      <c r="F3505" s="33" t="s">
        <v>120</v>
      </c>
      <c r="G3505" s="33" t="s">
        <v>22</v>
      </c>
      <c r="H3505" s="35">
        <v>0.6</v>
      </c>
      <c r="I3505" s="36">
        <v>3750</v>
      </c>
      <c r="J3505" s="37">
        <f t="shared" si="26"/>
        <v>2250</v>
      </c>
      <c r="K3505" s="37">
        <f t="shared" si="27"/>
        <v>787.5</v>
      </c>
      <c r="L3505" s="38">
        <v>0.35</v>
      </c>
      <c r="N3505" s="44"/>
      <c r="O3505" s="42"/>
      <c r="P3505" s="39"/>
      <c r="Q3505" s="41"/>
    </row>
    <row r="3506" spans="1:17" ht="15.75" customHeight="1">
      <c r="A3506" s="33" t="s">
        <v>14</v>
      </c>
      <c r="B3506" s="33">
        <v>1185732</v>
      </c>
      <c r="C3506" s="34">
        <v>44442</v>
      </c>
      <c r="D3506" s="33" t="s">
        <v>15</v>
      </c>
      <c r="E3506" s="33" t="s">
        <v>119</v>
      </c>
      <c r="F3506" s="33" t="s">
        <v>120</v>
      </c>
      <c r="G3506" s="33" t="s">
        <v>17</v>
      </c>
      <c r="H3506" s="35">
        <v>0.54999999999999993</v>
      </c>
      <c r="I3506" s="36">
        <v>5000</v>
      </c>
      <c r="J3506" s="37">
        <f t="shared" si="26"/>
        <v>2749.9999999999995</v>
      </c>
      <c r="K3506" s="37">
        <f t="shared" si="27"/>
        <v>1099.9999999999998</v>
      </c>
      <c r="L3506" s="38">
        <v>0.4</v>
      </c>
      <c r="N3506" s="44"/>
      <c r="O3506" s="42"/>
      <c r="P3506" s="39"/>
      <c r="Q3506" s="41"/>
    </row>
    <row r="3507" spans="1:17" ht="15.75" customHeight="1">
      <c r="A3507" s="33" t="s">
        <v>14</v>
      </c>
      <c r="B3507" s="33">
        <v>1185732</v>
      </c>
      <c r="C3507" s="34">
        <v>44442</v>
      </c>
      <c r="D3507" s="33" t="s">
        <v>15</v>
      </c>
      <c r="E3507" s="33" t="s">
        <v>119</v>
      </c>
      <c r="F3507" s="33" t="s">
        <v>120</v>
      </c>
      <c r="G3507" s="33" t="s">
        <v>18</v>
      </c>
      <c r="H3507" s="35">
        <v>0.5</v>
      </c>
      <c r="I3507" s="36">
        <v>3000</v>
      </c>
      <c r="J3507" s="37">
        <f t="shared" si="26"/>
        <v>1500</v>
      </c>
      <c r="K3507" s="37">
        <f t="shared" si="27"/>
        <v>600</v>
      </c>
      <c r="L3507" s="38">
        <v>0.4</v>
      </c>
      <c r="N3507" s="44"/>
      <c r="O3507" s="42"/>
      <c r="P3507" s="39"/>
      <c r="Q3507" s="41"/>
    </row>
    <row r="3508" spans="1:17" ht="15.75" customHeight="1">
      <c r="A3508" s="33" t="s">
        <v>14</v>
      </c>
      <c r="B3508" s="33">
        <v>1185732</v>
      </c>
      <c r="C3508" s="34">
        <v>44442</v>
      </c>
      <c r="D3508" s="33" t="s">
        <v>15</v>
      </c>
      <c r="E3508" s="33" t="s">
        <v>119</v>
      </c>
      <c r="F3508" s="33" t="s">
        <v>120</v>
      </c>
      <c r="G3508" s="33" t="s">
        <v>19</v>
      </c>
      <c r="H3508" s="35">
        <v>0.45</v>
      </c>
      <c r="I3508" s="36">
        <v>2000</v>
      </c>
      <c r="J3508" s="37">
        <f t="shared" si="26"/>
        <v>900</v>
      </c>
      <c r="K3508" s="37">
        <f t="shared" si="27"/>
        <v>270</v>
      </c>
      <c r="L3508" s="38">
        <v>0.3</v>
      </c>
      <c r="N3508" s="44"/>
      <c r="O3508" s="42"/>
      <c r="P3508" s="39"/>
      <c r="Q3508" s="41"/>
    </row>
    <row r="3509" spans="1:17" ht="15.75" customHeight="1">
      <c r="A3509" s="33" t="s">
        <v>14</v>
      </c>
      <c r="B3509" s="33">
        <v>1185732</v>
      </c>
      <c r="C3509" s="34">
        <v>44442</v>
      </c>
      <c r="D3509" s="33" t="s">
        <v>15</v>
      </c>
      <c r="E3509" s="33" t="s">
        <v>119</v>
      </c>
      <c r="F3509" s="33" t="s">
        <v>120</v>
      </c>
      <c r="G3509" s="33" t="s">
        <v>20</v>
      </c>
      <c r="H3509" s="35">
        <v>0.45</v>
      </c>
      <c r="I3509" s="36">
        <v>1750</v>
      </c>
      <c r="J3509" s="37">
        <f t="shared" si="26"/>
        <v>787.5</v>
      </c>
      <c r="K3509" s="37">
        <f t="shared" si="27"/>
        <v>236.25</v>
      </c>
      <c r="L3509" s="38">
        <v>0.3</v>
      </c>
      <c r="N3509" s="44"/>
      <c r="O3509" s="42"/>
      <c r="P3509" s="39"/>
      <c r="Q3509" s="41"/>
    </row>
    <row r="3510" spans="1:17" ht="15.75" customHeight="1">
      <c r="A3510" s="33" t="s">
        <v>14</v>
      </c>
      <c r="B3510" s="33">
        <v>1185732</v>
      </c>
      <c r="C3510" s="34">
        <v>44442</v>
      </c>
      <c r="D3510" s="33" t="s">
        <v>15</v>
      </c>
      <c r="E3510" s="33" t="s">
        <v>119</v>
      </c>
      <c r="F3510" s="33" t="s">
        <v>120</v>
      </c>
      <c r="G3510" s="33" t="s">
        <v>21</v>
      </c>
      <c r="H3510" s="35">
        <v>0.54999999999999993</v>
      </c>
      <c r="I3510" s="36">
        <v>1750</v>
      </c>
      <c r="J3510" s="37">
        <f t="shared" si="26"/>
        <v>962.49999999999989</v>
      </c>
      <c r="K3510" s="37">
        <f t="shared" si="27"/>
        <v>288.74999999999994</v>
      </c>
      <c r="L3510" s="38">
        <v>0.3</v>
      </c>
      <c r="N3510" s="44"/>
      <c r="O3510" s="42"/>
      <c r="P3510" s="39"/>
      <c r="Q3510" s="41"/>
    </row>
    <row r="3511" spans="1:17" ht="15.75" customHeight="1">
      <c r="A3511" s="33" t="s">
        <v>14</v>
      </c>
      <c r="B3511" s="33">
        <v>1185732</v>
      </c>
      <c r="C3511" s="34">
        <v>44442</v>
      </c>
      <c r="D3511" s="33" t="s">
        <v>15</v>
      </c>
      <c r="E3511" s="33" t="s">
        <v>119</v>
      </c>
      <c r="F3511" s="33" t="s">
        <v>120</v>
      </c>
      <c r="G3511" s="33" t="s">
        <v>22</v>
      </c>
      <c r="H3511" s="35">
        <v>0.6</v>
      </c>
      <c r="I3511" s="36">
        <v>2750</v>
      </c>
      <c r="J3511" s="37">
        <f t="shared" si="26"/>
        <v>1650</v>
      </c>
      <c r="K3511" s="37">
        <f t="shared" si="27"/>
        <v>577.5</v>
      </c>
      <c r="L3511" s="38">
        <v>0.35</v>
      </c>
      <c r="N3511" s="44"/>
      <c r="O3511" s="42"/>
      <c r="P3511" s="39"/>
      <c r="Q3511" s="41"/>
    </row>
    <row r="3512" spans="1:17" ht="15.75" customHeight="1">
      <c r="A3512" s="33" t="s">
        <v>14</v>
      </c>
      <c r="B3512" s="33">
        <v>1185732</v>
      </c>
      <c r="C3512" s="34">
        <v>44474</v>
      </c>
      <c r="D3512" s="33" t="s">
        <v>15</v>
      </c>
      <c r="E3512" s="33" t="s">
        <v>119</v>
      </c>
      <c r="F3512" s="33" t="s">
        <v>120</v>
      </c>
      <c r="G3512" s="33" t="s">
        <v>17</v>
      </c>
      <c r="H3512" s="35">
        <v>0.6</v>
      </c>
      <c r="I3512" s="36">
        <v>4500</v>
      </c>
      <c r="J3512" s="37">
        <f t="shared" si="26"/>
        <v>2700</v>
      </c>
      <c r="K3512" s="37">
        <f t="shared" si="27"/>
        <v>1080</v>
      </c>
      <c r="L3512" s="38">
        <v>0.4</v>
      </c>
      <c r="N3512" s="44"/>
      <c r="O3512" s="42"/>
      <c r="P3512" s="39"/>
      <c r="Q3512" s="41"/>
    </row>
    <row r="3513" spans="1:17" ht="15.75" customHeight="1">
      <c r="A3513" s="33" t="s">
        <v>14</v>
      </c>
      <c r="B3513" s="33">
        <v>1185732</v>
      </c>
      <c r="C3513" s="34">
        <v>44474</v>
      </c>
      <c r="D3513" s="33" t="s">
        <v>15</v>
      </c>
      <c r="E3513" s="33" t="s">
        <v>119</v>
      </c>
      <c r="F3513" s="33" t="s">
        <v>120</v>
      </c>
      <c r="G3513" s="33" t="s">
        <v>18</v>
      </c>
      <c r="H3513" s="35">
        <v>0.55000000000000004</v>
      </c>
      <c r="I3513" s="36">
        <v>2750</v>
      </c>
      <c r="J3513" s="37">
        <f t="shared" si="26"/>
        <v>1512.5000000000002</v>
      </c>
      <c r="K3513" s="37">
        <f t="shared" si="27"/>
        <v>605.00000000000011</v>
      </c>
      <c r="L3513" s="38">
        <v>0.4</v>
      </c>
      <c r="N3513" s="44"/>
      <c r="O3513" s="42"/>
      <c r="P3513" s="39"/>
      <c r="Q3513" s="41"/>
    </row>
    <row r="3514" spans="1:17" ht="15.75" customHeight="1">
      <c r="A3514" s="33" t="s">
        <v>14</v>
      </c>
      <c r="B3514" s="33">
        <v>1185732</v>
      </c>
      <c r="C3514" s="34">
        <v>44474</v>
      </c>
      <c r="D3514" s="33" t="s">
        <v>15</v>
      </c>
      <c r="E3514" s="33" t="s">
        <v>119</v>
      </c>
      <c r="F3514" s="33" t="s">
        <v>120</v>
      </c>
      <c r="G3514" s="33" t="s">
        <v>19</v>
      </c>
      <c r="H3514" s="35">
        <v>0.55000000000000004</v>
      </c>
      <c r="I3514" s="36">
        <v>1750</v>
      </c>
      <c r="J3514" s="37">
        <f t="shared" si="26"/>
        <v>962.50000000000011</v>
      </c>
      <c r="K3514" s="37">
        <f t="shared" si="27"/>
        <v>288.75</v>
      </c>
      <c r="L3514" s="38">
        <v>0.3</v>
      </c>
      <c r="N3514" s="44"/>
      <c r="O3514" s="42"/>
      <c r="P3514" s="39"/>
      <c r="Q3514" s="41"/>
    </row>
    <row r="3515" spans="1:17" ht="15.75" customHeight="1">
      <c r="A3515" s="33" t="s">
        <v>14</v>
      </c>
      <c r="B3515" s="33">
        <v>1185732</v>
      </c>
      <c r="C3515" s="34">
        <v>44474</v>
      </c>
      <c r="D3515" s="33" t="s">
        <v>15</v>
      </c>
      <c r="E3515" s="33" t="s">
        <v>119</v>
      </c>
      <c r="F3515" s="33" t="s">
        <v>120</v>
      </c>
      <c r="G3515" s="33" t="s">
        <v>20</v>
      </c>
      <c r="H3515" s="35">
        <v>0.55000000000000004</v>
      </c>
      <c r="I3515" s="36">
        <v>1500</v>
      </c>
      <c r="J3515" s="37">
        <f t="shared" si="26"/>
        <v>825.00000000000011</v>
      </c>
      <c r="K3515" s="37">
        <f t="shared" si="27"/>
        <v>247.50000000000003</v>
      </c>
      <c r="L3515" s="38">
        <v>0.3</v>
      </c>
      <c r="N3515" s="44"/>
      <c r="O3515" s="42"/>
      <c r="P3515" s="39"/>
      <c r="Q3515" s="41"/>
    </row>
    <row r="3516" spans="1:17" ht="15.75" customHeight="1">
      <c r="A3516" s="33" t="s">
        <v>14</v>
      </c>
      <c r="B3516" s="33">
        <v>1185732</v>
      </c>
      <c r="C3516" s="34">
        <v>44474</v>
      </c>
      <c r="D3516" s="33" t="s">
        <v>15</v>
      </c>
      <c r="E3516" s="33" t="s">
        <v>119</v>
      </c>
      <c r="F3516" s="33" t="s">
        <v>120</v>
      </c>
      <c r="G3516" s="33" t="s">
        <v>21</v>
      </c>
      <c r="H3516" s="35">
        <v>0.65</v>
      </c>
      <c r="I3516" s="36">
        <v>1500</v>
      </c>
      <c r="J3516" s="37">
        <f t="shared" si="26"/>
        <v>975</v>
      </c>
      <c r="K3516" s="37">
        <f t="shared" si="27"/>
        <v>292.5</v>
      </c>
      <c r="L3516" s="38">
        <v>0.3</v>
      </c>
      <c r="N3516" s="44"/>
      <c r="O3516" s="42"/>
      <c r="P3516" s="39"/>
      <c r="Q3516" s="41"/>
    </row>
    <row r="3517" spans="1:17" ht="15.75" customHeight="1">
      <c r="A3517" s="33" t="s">
        <v>14</v>
      </c>
      <c r="B3517" s="33">
        <v>1185732</v>
      </c>
      <c r="C3517" s="34">
        <v>44474</v>
      </c>
      <c r="D3517" s="33" t="s">
        <v>15</v>
      </c>
      <c r="E3517" s="33" t="s">
        <v>119</v>
      </c>
      <c r="F3517" s="33" t="s">
        <v>120</v>
      </c>
      <c r="G3517" s="33" t="s">
        <v>22</v>
      </c>
      <c r="H3517" s="35">
        <v>0.7</v>
      </c>
      <c r="I3517" s="36">
        <v>2750</v>
      </c>
      <c r="J3517" s="37">
        <f t="shared" si="26"/>
        <v>1924.9999999999998</v>
      </c>
      <c r="K3517" s="37">
        <f t="shared" si="27"/>
        <v>673.74999999999989</v>
      </c>
      <c r="L3517" s="38">
        <v>0.35</v>
      </c>
      <c r="N3517" s="44"/>
      <c r="O3517" s="42"/>
      <c r="P3517" s="39"/>
      <c r="Q3517" s="41"/>
    </row>
    <row r="3518" spans="1:17" ht="15.75" customHeight="1">
      <c r="A3518" s="33" t="s">
        <v>14</v>
      </c>
      <c r="B3518" s="33">
        <v>1185732</v>
      </c>
      <c r="C3518" s="34">
        <v>44504</v>
      </c>
      <c r="D3518" s="33" t="s">
        <v>15</v>
      </c>
      <c r="E3518" s="33" t="s">
        <v>119</v>
      </c>
      <c r="F3518" s="33" t="s">
        <v>120</v>
      </c>
      <c r="G3518" s="33" t="s">
        <v>17</v>
      </c>
      <c r="H3518" s="35">
        <v>0.65</v>
      </c>
      <c r="I3518" s="36">
        <v>4250</v>
      </c>
      <c r="J3518" s="37">
        <f t="shared" si="26"/>
        <v>2762.5</v>
      </c>
      <c r="K3518" s="37">
        <f t="shared" si="27"/>
        <v>1105</v>
      </c>
      <c r="L3518" s="38">
        <v>0.4</v>
      </c>
      <c r="N3518" s="44"/>
      <c r="O3518" s="42"/>
      <c r="P3518" s="39"/>
      <c r="Q3518" s="41"/>
    </row>
    <row r="3519" spans="1:17" ht="15.75" customHeight="1">
      <c r="A3519" s="33" t="s">
        <v>14</v>
      </c>
      <c r="B3519" s="33">
        <v>1185732</v>
      </c>
      <c r="C3519" s="34">
        <v>44504</v>
      </c>
      <c r="D3519" s="33" t="s">
        <v>15</v>
      </c>
      <c r="E3519" s="33" t="s">
        <v>119</v>
      </c>
      <c r="F3519" s="33" t="s">
        <v>120</v>
      </c>
      <c r="G3519" s="33" t="s">
        <v>18</v>
      </c>
      <c r="H3519" s="35">
        <v>0.55000000000000004</v>
      </c>
      <c r="I3519" s="36">
        <v>3000</v>
      </c>
      <c r="J3519" s="37">
        <f t="shared" si="26"/>
        <v>1650.0000000000002</v>
      </c>
      <c r="K3519" s="37">
        <f t="shared" si="27"/>
        <v>660.00000000000011</v>
      </c>
      <c r="L3519" s="38">
        <v>0.4</v>
      </c>
      <c r="N3519" s="44"/>
      <c r="O3519" s="42"/>
      <c r="P3519" s="39"/>
      <c r="Q3519" s="41"/>
    </row>
    <row r="3520" spans="1:17" ht="15.75" customHeight="1">
      <c r="A3520" s="33" t="s">
        <v>14</v>
      </c>
      <c r="B3520" s="33">
        <v>1185732</v>
      </c>
      <c r="C3520" s="34">
        <v>44504</v>
      </c>
      <c r="D3520" s="33" t="s">
        <v>15</v>
      </c>
      <c r="E3520" s="33" t="s">
        <v>119</v>
      </c>
      <c r="F3520" s="33" t="s">
        <v>120</v>
      </c>
      <c r="G3520" s="33" t="s">
        <v>19</v>
      </c>
      <c r="H3520" s="35">
        <v>0.55000000000000004</v>
      </c>
      <c r="I3520" s="36">
        <v>2950</v>
      </c>
      <c r="J3520" s="37">
        <f t="shared" si="26"/>
        <v>1622.5000000000002</v>
      </c>
      <c r="K3520" s="37">
        <f t="shared" si="27"/>
        <v>486.75000000000006</v>
      </c>
      <c r="L3520" s="38">
        <v>0.3</v>
      </c>
      <c r="N3520" s="44"/>
      <c r="O3520" s="42"/>
      <c r="P3520" s="39"/>
      <c r="Q3520" s="41"/>
    </row>
    <row r="3521" spans="1:17" ht="15.75" customHeight="1">
      <c r="A3521" s="33" t="s">
        <v>14</v>
      </c>
      <c r="B3521" s="33">
        <v>1185732</v>
      </c>
      <c r="C3521" s="34">
        <v>44504</v>
      </c>
      <c r="D3521" s="33" t="s">
        <v>15</v>
      </c>
      <c r="E3521" s="33" t="s">
        <v>119</v>
      </c>
      <c r="F3521" s="33" t="s">
        <v>120</v>
      </c>
      <c r="G3521" s="33" t="s">
        <v>20</v>
      </c>
      <c r="H3521" s="35">
        <v>0.55000000000000004</v>
      </c>
      <c r="I3521" s="36">
        <v>2750</v>
      </c>
      <c r="J3521" s="37">
        <f t="shared" si="26"/>
        <v>1512.5000000000002</v>
      </c>
      <c r="K3521" s="37">
        <f t="shared" si="27"/>
        <v>453.75000000000006</v>
      </c>
      <c r="L3521" s="38">
        <v>0.3</v>
      </c>
      <c r="N3521" s="44"/>
      <c r="O3521" s="42"/>
      <c r="P3521" s="39"/>
      <c r="Q3521" s="41"/>
    </row>
    <row r="3522" spans="1:17" ht="15.75" customHeight="1">
      <c r="A3522" s="33" t="s">
        <v>14</v>
      </c>
      <c r="B3522" s="33">
        <v>1185732</v>
      </c>
      <c r="C3522" s="34">
        <v>44504</v>
      </c>
      <c r="D3522" s="33" t="s">
        <v>15</v>
      </c>
      <c r="E3522" s="33" t="s">
        <v>119</v>
      </c>
      <c r="F3522" s="33" t="s">
        <v>120</v>
      </c>
      <c r="G3522" s="33" t="s">
        <v>21</v>
      </c>
      <c r="H3522" s="35">
        <v>0.65</v>
      </c>
      <c r="I3522" s="36">
        <v>2500</v>
      </c>
      <c r="J3522" s="37">
        <f t="shared" si="26"/>
        <v>1625</v>
      </c>
      <c r="K3522" s="37">
        <f t="shared" si="27"/>
        <v>487.5</v>
      </c>
      <c r="L3522" s="38">
        <v>0.3</v>
      </c>
      <c r="N3522" s="44"/>
      <c r="O3522" s="42"/>
      <c r="P3522" s="39"/>
      <c r="Q3522" s="41"/>
    </row>
    <row r="3523" spans="1:17" ht="15.75" customHeight="1">
      <c r="A3523" s="33" t="s">
        <v>14</v>
      </c>
      <c r="B3523" s="33">
        <v>1185732</v>
      </c>
      <c r="C3523" s="34">
        <v>44504</v>
      </c>
      <c r="D3523" s="33" t="s">
        <v>15</v>
      </c>
      <c r="E3523" s="33" t="s">
        <v>119</v>
      </c>
      <c r="F3523" s="33" t="s">
        <v>120</v>
      </c>
      <c r="G3523" s="33" t="s">
        <v>22</v>
      </c>
      <c r="H3523" s="35">
        <v>0.7</v>
      </c>
      <c r="I3523" s="36">
        <v>3500</v>
      </c>
      <c r="J3523" s="37">
        <f t="shared" si="26"/>
        <v>2450</v>
      </c>
      <c r="K3523" s="37">
        <f t="shared" si="27"/>
        <v>857.5</v>
      </c>
      <c r="L3523" s="38">
        <v>0.35</v>
      </c>
      <c r="N3523" s="44"/>
      <c r="O3523" s="42"/>
      <c r="P3523" s="39"/>
      <c r="Q3523" s="41"/>
    </row>
    <row r="3524" spans="1:17" ht="15.75" customHeight="1">
      <c r="A3524" s="33" t="s">
        <v>14</v>
      </c>
      <c r="B3524" s="33">
        <v>1185732</v>
      </c>
      <c r="C3524" s="34">
        <v>44533</v>
      </c>
      <c r="D3524" s="33" t="s">
        <v>15</v>
      </c>
      <c r="E3524" s="33" t="s">
        <v>119</v>
      </c>
      <c r="F3524" s="33" t="s">
        <v>120</v>
      </c>
      <c r="G3524" s="33" t="s">
        <v>17</v>
      </c>
      <c r="H3524" s="35">
        <v>0.65</v>
      </c>
      <c r="I3524" s="36">
        <v>5750</v>
      </c>
      <c r="J3524" s="37">
        <f t="shared" si="26"/>
        <v>3737.5</v>
      </c>
      <c r="K3524" s="37">
        <f t="shared" si="27"/>
        <v>1495</v>
      </c>
      <c r="L3524" s="38">
        <v>0.4</v>
      </c>
      <c r="N3524" s="44"/>
      <c r="O3524" s="42"/>
      <c r="P3524" s="39"/>
      <c r="Q3524" s="41"/>
    </row>
    <row r="3525" spans="1:17" ht="15.75" customHeight="1">
      <c r="A3525" s="33" t="s">
        <v>14</v>
      </c>
      <c r="B3525" s="33">
        <v>1185732</v>
      </c>
      <c r="C3525" s="34">
        <v>44533</v>
      </c>
      <c r="D3525" s="33" t="s">
        <v>15</v>
      </c>
      <c r="E3525" s="33" t="s">
        <v>119</v>
      </c>
      <c r="F3525" s="33" t="s">
        <v>120</v>
      </c>
      <c r="G3525" s="33" t="s">
        <v>18</v>
      </c>
      <c r="H3525" s="35">
        <v>0.55000000000000004</v>
      </c>
      <c r="I3525" s="36">
        <v>3750</v>
      </c>
      <c r="J3525" s="37">
        <f t="shared" si="26"/>
        <v>2062.5</v>
      </c>
      <c r="K3525" s="37">
        <f t="shared" si="27"/>
        <v>825</v>
      </c>
      <c r="L3525" s="38">
        <v>0.4</v>
      </c>
      <c r="N3525" s="44"/>
      <c r="O3525" s="42"/>
      <c r="P3525" s="39"/>
      <c r="Q3525" s="41"/>
    </row>
    <row r="3526" spans="1:17" ht="15.75" customHeight="1">
      <c r="A3526" s="33" t="s">
        <v>14</v>
      </c>
      <c r="B3526" s="33">
        <v>1185732</v>
      </c>
      <c r="C3526" s="34">
        <v>44533</v>
      </c>
      <c r="D3526" s="33" t="s">
        <v>15</v>
      </c>
      <c r="E3526" s="33" t="s">
        <v>119</v>
      </c>
      <c r="F3526" s="33" t="s">
        <v>120</v>
      </c>
      <c r="G3526" s="33" t="s">
        <v>19</v>
      </c>
      <c r="H3526" s="35">
        <v>0.55000000000000004</v>
      </c>
      <c r="I3526" s="36">
        <v>3500</v>
      </c>
      <c r="J3526" s="37">
        <f t="shared" si="26"/>
        <v>1925.0000000000002</v>
      </c>
      <c r="K3526" s="37">
        <f t="shared" si="27"/>
        <v>577.5</v>
      </c>
      <c r="L3526" s="38">
        <v>0.3</v>
      </c>
      <c r="N3526" s="44"/>
      <c r="O3526" s="42"/>
      <c r="P3526" s="39"/>
      <c r="Q3526" s="41"/>
    </row>
    <row r="3527" spans="1:17" ht="15.75" customHeight="1">
      <c r="A3527" s="33" t="s">
        <v>14</v>
      </c>
      <c r="B3527" s="33">
        <v>1185732</v>
      </c>
      <c r="C3527" s="34">
        <v>44533</v>
      </c>
      <c r="D3527" s="33" t="s">
        <v>15</v>
      </c>
      <c r="E3527" s="33" t="s">
        <v>119</v>
      </c>
      <c r="F3527" s="33" t="s">
        <v>120</v>
      </c>
      <c r="G3527" s="33" t="s">
        <v>20</v>
      </c>
      <c r="H3527" s="35">
        <v>0.55000000000000004</v>
      </c>
      <c r="I3527" s="36">
        <v>3000</v>
      </c>
      <c r="J3527" s="37">
        <f t="shared" si="26"/>
        <v>1650.0000000000002</v>
      </c>
      <c r="K3527" s="37">
        <f t="shared" si="27"/>
        <v>495.00000000000006</v>
      </c>
      <c r="L3527" s="38">
        <v>0.3</v>
      </c>
      <c r="N3527" s="44"/>
      <c r="O3527" s="42"/>
      <c r="P3527" s="39"/>
      <c r="Q3527" s="41"/>
    </row>
    <row r="3528" spans="1:17" ht="15.75" customHeight="1">
      <c r="A3528" s="33" t="s">
        <v>14</v>
      </c>
      <c r="B3528" s="33">
        <v>1185732</v>
      </c>
      <c r="C3528" s="34">
        <v>44533</v>
      </c>
      <c r="D3528" s="33" t="s">
        <v>15</v>
      </c>
      <c r="E3528" s="33" t="s">
        <v>119</v>
      </c>
      <c r="F3528" s="33" t="s">
        <v>120</v>
      </c>
      <c r="G3528" s="33" t="s">
        <v>21</v>
      </c>
      <c r="H3528" s="35">
        <v>0.65</v>
      </c>
      <c r="I3528" s="36">
        <v>3000</v>
      </c>
      <c r="J3528" s="37">
        <f t="shared" si="26"/>
        <v>1950</v>
      </c>
      <c r="K3528" s="37">
        <f t="shared" si="27"/>
        <v>585</v>
      </c>
      <c r="L3528" s="38">
        <v>0.3</v>
      </c>
      <c r="N3528" s="44"/>
      <c r="O3528" s="42"/>
      <c r="P3528" s="39"/>
      <c r="Q3528" s="41"/>
    </row>
    <row r="3529" spans="1:17" ht="15.75" customHeight="1">
      <c r="A3529" s="33" t="s">
        <v>14</v>
      </c>
      <c r="B3529" s="33">
        <v>1185732</v>
      </c>
      <c r="C3529" s="34">
        <v>44533</v>
      </c>
      <c r="D3529" s="33" t="s">
        <v>15</v>
      </c>
      <c r="E3529" s="33" t="s">
        <v>119</v>
      </c>
      <c r="F3529" s="33" t="s">
        <v>120</v>
      </c>
      <c r="G3529" s="33" t="s">
        <v>22</v>
      </c>
      <c r="H3529" s="35">
        <v>0.7</v>
      </c>
      <c r="I3529" s="36">
        <v>4000</v>
      </c>
      <c r="J3529" s="37">
        <f t="shared" si="26"/>
        <v>2800</v>
      </c>
      <c r="K3529" s="37">
        <f t="shared" si="27"/>
        <v>979.99999999999989</v>
      </c>
      <c r="L3529" s="38">
        <v>0.35</v>
      </c>
      <c r="N3529" s="44"/>
      <c r="O3529" s="42"/>
      <c r="P3529" s="39"/>
      <c r="Q3529" s="41"/>
    </row>
    <row r="3530" spans="1:17" ht="15.75" customHeight="1">
      <c r="A3530" s="33" t="s">
        <v>14</v>
      </c>
      <c r="B3530" s="33">
        <v>1185732</v>
      </c>
      <c r="C3530" s="34">
        <v>44206</v>
      </c>
      <c r="D3530" s="33" t="s">
        <v>15</v>
      </c>
      <c r="E3530" s="33" t="s">
        <v>121</v>
      </c>
      <c r="F3530" s="33" t="s">
        <v>122</v>
      </c>
      <c r="G3530" s="33" t="s">
        <v>17</v>
      </c>
      <c r="H3530" s="35">
        <v>0.35000000000000003</v>
      </c>
      <c r="I3530" s="36">
        <v>4250</v>
      </c>
      <c r="J3530" s="37">
        <f t="shared" si="26"/>
        <v>1487.5000000000002</v>
      </c>
      <c r="K3530" s="37">
        <f t="shared" si="27"/>
        <v>520.625</v>
      </c>
      <c r="L3530" s="38">
        <v>0.35</v>
      </c>
      <c r="N3530" s="44"/>
      <c r="O3530" s="42"/>
      <c r="P3530" s="39"/>
      <c r="Q3530" s="41"/>
    </row>
    <row r="3531" spans="1:17" ht="15.75" customHeight="1">
      <c r="A3531" s="33" t="s">
        <v>14</v>
      </c>
      <c r="B3531" s="33">
        <v>1185732</v>
      </c>
      <c r="C3531" s="34">
        <v>44206</v>
      </c>
      <c r="D3531" s="33" t="s">
        <v>15</v>
      </c>
      <c r="E3531" s="33" t="s">
        <v>121</v>
      </c>
      <c r="F3531" s="33" t="s">
        <v>122</v>
      </c>
      <c r="G3531" s="33" t="s">
        <v>18</v>
      </c>
      <c r="H3531" s="35">
        <v>0.35000000000000003</v>
      </c>
      <c r="I3531" s="36">
        <v>2250</v>
      </c>
      <c r="J3531" s="37">
        <f t="shared" si="26"/>
        <v>787.50000000000011</v>
      </c>
      <c r="K3531" s="37">
        <f t="shared" si="27"/>
        <v>275.625</v>
      </c>
      <c r="L3531" s="38">
        <v>0.35</v>
      </c>
      <c r="N3531" s="44"/>
      <c r="O3531" s="42"/>
      <c r="P3531" s="39"/>
      <c r="Q3531" s="41"/>
    </row>
    <row r="3532" spans="1:17" ht="15.75" customHeight="1">
      <c r="A3532" s="33" t="s">
        <v>14</v>
      </c>
      <c r="B3532" s="33">
        <v>1185732</v>
      </c>
      <c r="C3532" s="34">
        <v>44206</v>
      </c>
      <c r="D3532" s="33" t="s">
        <v>15</v>
      </c>
      <c r="E3532" s="33" t="s">
        <v>121</v>
      </c>
      <c r="F3532" s="33" t="s">
        <v>122</v>
      </c>
      <c r="G3532" s="33" t="s">
        <v>19</v>
      </c>
      <c r="H3532" s="35">
        <v>0.25000000000000006</v>
      </c>
      <c r="I3532" s="36">
        <v>2250</v>
      </c>
      <c r="J3532" s="37">
        <f t="shared" si="26"/>
        <v>562.50000000000011</v>
      </c>
      <c r="K3532" s="37">
        <f t="shared" si="27"/>
        <v>225.00000000000006</v>
      </c>
      <c r="L3532" s="38">
        <v>0.4</v>
      </c>
      <c r="N3532" s="44"/>
      <c r="O3532" s="42"/>
      <c r="P3532" s="39"/>
      <c r="Q3532" s="41"/>
    </row>
    <row r="3533" spans="1:17" ht="15.75" customHeight="1">
      <c r="A3533" s="33" t="s">
        <v>14</v>
      </c>
      <c r="B3533" s="33">
        <v>1185732</v>
      </c>
      <c r="C3533" s="34">
        <v>44206</v>
      </c>
      <c r="D3533" s="33" t="s">
        <v>15</v>
      </c>
      <c r="E3533" s="33" t="s">
        <v>121</v>
      </c>
      <c r="F3533" s="33" t="s">
        <v>122</v>
      </c>
      <c r="G3533" s="33" t="s">
        <v>20</v>
      </c>
      <c r="H3533" s="35">
        <v>0.3</v>
      </c>
      <c r="I3533" s="36">
        <v>750</v>
      </c>
      <c r="J3533" s="37">
        <f t="shared" si="26"/>
        <v>225</v>
      </c>
      <c r="K3533" s="37">
        <f t="shared" si="27"/>
        <v>90</v>
      </c>
      <c r="L3533" s="38">
        <v>0.4</v>
      </c>
      <c r="N3533" s="44"/>
      <c r="O3533" s="42"/>
      <c r="P3533" s="39"/>
      <c r="Q3533" s="41"/>
    </row>
    <row r="3534" spans="1:17" ht="15.75" customHeight="1">
      <c r="A3534" s="33" t="s">
        <v>14</v>
      </c>
      <c r="B3534" s="33">
        <v>1185732</v>
      </c>
      <c r="C3534" s="34">
        <v>44206</v>
      </c>
      <c r="D3534" s="33" t="s">
        <v>15</v>
      </c>
      <c r="E3534" s="33" t="s">
        <v>121</v>
      </c>
      <c r="F3534" s="33" t="s">
        <v>122</v>
      </c>
      <c r="G3534" s="33" t="s">
        <v>21</v>
      </c>
      <c r="H3534" s="35">
        <v>0.45</v>
      </c>
      <c r="I3534" s="36">
        <v>1250</v>
      </c>
      <c r="J3534" s="37">
        <f t="shared" si="26"/>
        <v>562.5</v>
      </c>
      <c r="K3534" s="37">
        <f t="shared" si="27"/>
        <v>168.75</v>
      </c>
      <c r="L3534" s="38">
        <v>0.3</v>
      </c>
      <c r="N3534" s="44"/>
      <c r="O3534" s="42"/>
      <c r="P3534" s="39"/>
      <c r="Q3534" s="41"/>
    </row>
    <row r="3535" spans="1:17" ht="15.75" customHeight="1">
      <c r="A3535" s="33" t="s">
        <v>14</v>
      </c>
      <c r="B3535" s="33">
        <v>1185732</v>
      </c>
      <c r="C3535" s="34">
        <v>44206</v>
      </c>
      <c r="D3535" s="33" t="s">
        <v>15</v>
      </c>
      <c r="E3535" s="33" t="s">
        <v>121</v>
      </c>
      <c r="F3535" s="33" t="s">
        <v>122</v>
      </c>
      <c r="G3535" s="33" t="s">
        <v>22</v>
      </c>
      <c r="H3535" s="35">
        <v>0.35000000000000003</v>
      </c>
      <c r="I3535" s="36">
        <v>2250</v>
      </c>
      <c r="J3535" s="37">
        <f t="shared" si="26"/>
        <v>787.50000000000011</v>
      </c>
      <c r="K3535" s="37">
        <f t="shared" si="27"/>
        <v>315.00000000000006</v>
      </c>
      <c r="L3535" s="38">
        <v>0.4</v>
      </c>
      <c r="N3535" s="44"/>
      <c r="O3535" s="42"/>
      <c r="P3535" s="39"/>
      <c r="Q3535" s="41"/>
    </row>
    <row r="3536" spans="1:17" ht="15.75" customHeight="1">
      <c r="A3536" s="33" t="s">
        <v>14</v>
      </c>
      <c r="B3536" s="33">
        <v>1185732</v>
      </c>
      <c r="C3536" s="34">
        <v>44235</v>
      </c>
      <c r="D3536" s="33" t="s">
        <v>15</v>
      </c>
      <c r="E3536" s="33" t="s">
        <v>121</v>
      </c>
      <c r="F3536" s="33" t="s">
        <v>122</v>
      </c>
      <c r="G3536" s="33" t="s">
        <v>17</v>
      </c>
      <c r="H3536" s="35">
        <v>0.35000000000000003</v>
      </c>
      <c r="I3536" s="36">
        <v>4750</v>
      </c>
      <c r="J3536" s="37">
        <f t="shared" si="26"/>
        <v>1662.5000000000002</v>
      </c>
      <c r="K3536" s="37">
        <f t="shared" si="27"/>
        <v>581.875</v>
      </c>
      <c r="L3536" s="38">
        <v>0.35</v>
      </c>
      <c r="N3536" s="44"/>
      <c r="O3536" s="42"/>
      <c r="P3536" s="39"/>
      <c r="Q3536" s="41"/>
    </row>
    <row r="3537" spans="1:17" ht="15.75" customHeight="1">
      <c r="A3537" s="33" t="s">
        <v>14</v>
      </c>
      <c r="B3537" s="33">
        <v>1185732</v>
      </c>
      <c r="C3537" s="34">
        <v>44235</v>
      </c>
      <c r="D3537" s="33" t="s">
        <v>15</v>
      </c>
      <c r="E3537" s="33" t="s">
        <v>121</v>
      </c>
      <c r="F3537" s="33" t="s">
        <v>122</v>
      </c>
      <c r="G3537" s="33" t="s">
        <v>18</v>
      </c>
      <c r="H3537" s="35">
        <v>0.35000000000000003</v>
      </c>
      <c r="I3537" s="36">
        <v>1250</v>
      </c>
      <c r="J3537" s="37">
        <f t="shared" si="26"/>
        <v>437.50000000000006</v>
      </c>
      <c r="K3537" s="37">
        <f t="shared" si="27"/>
        <v>153.125</v>
      </c>
      <c r="L3537" s="38">
        <v>0.35</v>
      </c>
      <c r="N3537" s="44"/>
      <c r="O3537" s="42"/>
      <c r="P3537" s="39"/>
      <c r="Q3537" s="41"/>
    </row>
    <row r="3538" spans="1:17" ht="15.75" customHeight="1">
      <c r="A3538" s="33" t="s">
        <v>14</v>
      </c>
      <c r="B3538" s="33">
        <v>1185732</v>
      </c>
      <c r="C3538" s="34">
        <v>44235</v>
      </c>
      <c r="D3538" s="33" t="s">
        <v>15</v>
      </c>
      <c r="E3538" s="33" t="s">
        <v>121</v>
      </c>
      <c r="F3538" s="33" t="s">
        <v>122</v>
      </c>
      <c r="G3538" s="33" t="s">
        <v>19</v>
      </c>
      <c r="H3538" s="35">
        <v>0.25000000000000006</v>
      </c>
      <c r="I3538" s="36">
        <v>1750</v>
      </c>
      <c r="J3538" s="37">
        <f t="shared" si="26"/>
        <v>437.50000000000011</v>
      </c>
      <c r="K3538" s="37">
        <f t="shared" si="27"/>
        <v>175.00000000000006</v>
      </c>
      <c r="L3538" s="38">
        <v>0.4</v>
      </c>
      <c r="N3538" s="44"/>
      <c r="O3538" s="42"/>
      <c r="P3538" s="39"/>
      <c r="Q3538" s="41"/>
    </row>
    <row r="3539" spans="1:17" ht="15.75" customHeight="1">
      <c r="A3539" s="33" t="s">
        <v>14</v>
      </c>
      <c r="B3539" s="33">
        <v>1185732</v>
      </c>
      <c r="C3539" s="34">
        <v>44235</v>
      </c>
      <c r="D3539" s="33" t="s">
        <v>15</v>
      </c>
      <c r="E3539" s="33" t="s">
        <v>121</v>
      </c>
      <c r="F3539" s="33" t="s">
        <v>122</v>
      </c>
      <c r="G3539" s="33" t="s">
        <v>20</v>
      </c>
      <c r="H3539" s="35">
        <v>0.3</v>
      </c>
      <c r="I3539" s="36">
        <v>500</v>
      </c>
      <c r="J3539" s="37">
        <f t="shared" si="26"/>
        <v>150</v>
      </c>
      <c r="K3539" s="37">
        <f t="shared" si="27"/>
        <v>60</v>
      </c>
      <c r="L3539" s="38">
        <v>0.4</v>
      </c>
      <c r="N3539" s="44"/>
      <c r="O3539" s="42"/>
      <c r="P3539" s="39"/>
      <c r="Q3539" s="41"/>
    </row>
    <row r="3540" spans="1:17" ht="15.75" customHeight="1">
      <c r="A3540" s="33" t="s">
        <v>14</v>
      </c>
      <c r="B3540" s="33">
        <v>1185732</v>
      </c>
      <c r="C3540" s="34">
        <v>44235</v>
      </c>
      <c r="D3540" s="33" t="s">
        <v>15</v>
      </c>
      <c r="E3540" s="33" t="s">
        <v>121</v>
      </c>
      <c r="F3540" s="33" t="s">
        <v>122</v>
      </c>
      <c r="G3540" s="33" t="s">
        <v>21</v>
      </c>
      <c r="H3540" s="35">
        <v>0.45</v>
      </c>
      <c r="I3540" s="36">
        <v>1250</v>
      </c>
      <c r="J3540" s="37">
        <f t="shared" si="26"/>
        <v>562.5</v>
      </c>
      <c r="K3540" s="37">
        <f t="shared" si="27"/>
        <v>168.75</v>
      </c>
      <c r="L3540" s="38">
        <v>0.3</v>
      </c>
      <c r="N3540" s="44"/>
      <c r="O3540" s="42"/>
      <c r="P3540" s="39"/>
      <c r="Q3540" s="41"/>
    </row>
    <row r="3541" spans="1:17" ht="15.75" customHeight="1">
      <c r="A3541" s="33" t="s">
        <v>14</v>
      </c>
      <c r="B3541" s="33">
        <v>1185732</v>
      </c>
      <c r="C3541" s="34">
        <v>44235</v>
      </c>
      <c r="D3541" s="33" t="s">
        <v>15</v>
      </c>
      <c r="E3541" s="33" t="s">
        <v>121</v>
      </c>
      <c r="F3541" s="33" t="s">
        <v>122</v>
      </c>
      <c r="G3541" s="33" t="s">
        <v>22</v>
      </c>
      <c r="H3541" s="35">
        <v>0.35000000000000003</v>
      </c>
      <c r="I3541" s="36">
        <v>2250</v>
      </c>
      <c r="J3541" s="37">
        <f t="shared" si="26"/>
        <v>787.50000000000011</v>
      </c>
      <c r="K3541" s="37">
        <f t="shared" si="27"/>
        <v>315.00000000000006</v>
      </c>
      <c r="L3541" s="38">
        <v>0.4</v>
      </c>
      <c r="N3541" s="44"/>
      <c r="O3541" s="42"/>
      <c r="P3541" s="39"/>
      <c r="Q3541" s="41"/>
    </row>
    <row r="3542" spans="1:17" ht="15.75" customHeight="1">
      <c r="A3542" s="33" t="s">
        <v>14</v>
      </c>
      <c r="B3542" s="33">
        <v>1185732</v>
      </c>
      <c r="C3542" s="34">
        <v>44261</v>
      </c>
      <c r="D3542" s="33" t="s">
        <v>15</v>
      </c>
      <c r="E3542" s="33" t="s">
        <v>121</v>
      </c>
      <c r="F3542" s="33" t="s">
        <v>122</v>
      </c>
      <c r="G3542" s="33" t="s">
        <v>17</v>
      </c>
      <c r="H3542" s="35">
        <v>0.35000000000000003</v>
      </c>
      <c r="I3542" s="36">
        <v>4450</v>
      </c>
      <c r="J3542" s="37">
        <f t="shared" si="26"/>
        <v>1557.5000000000002</v>
      </c>
      <c r="K3542" s="37">
        <f t="shared" si="27"/>
        <v>545.125</v>
      </c>
      <c r="L3542" s="38">
        <v>0.35</v>
      </c>
      <c r="N3542" s="44"/>
      <c r="O3542" s="42"/>
      <c r="P3542" s="39"/>
      <c r="Q3542" s="41"/>
    </row>
    <row r="3543" spans="1:17" ht="15.75" customHeight="1">
      <c r="A3543" s="33" t="s">
        <v>14</v>
      </c>
      <c r="B3543" s="33">
        <v>1185732</v>
      </c>
      <c r="C3543" s="34">
        <v>44261</v>
      </c>
      <c r="D3543" s="33" t="s">
        <v>15</v>
      </c>
      <c r="E3543" s="33" t="s">
        <v>121</v>
      </c>
      <c r="F3543" s="33" t="s">
        <v>122</v>
      </c>
      <c r="G3543" s="33" t="s">
        <v>18</v>
      </c>
      <c r="H3543" s="35">
        <v>0.35000000000000003</v>
      </c>
      <c r="I3543" s="36">
        <v>1500</v>
      </c>
      <c r="J3543" s="37">
        <f t="shared" si="26"/>
        <v>525</v>
      </c>
      <c r="K3543" s="37">
        <f t="shared" si="27"/>
        <v>183.75</v>
      </c>
      <c r="L3543" s="38">
        <v>0.35</v>
      </c>
      <c r="N3543" s="44"/>
      <c r="O3543" s="42"/>
      <c r="P3543" s="39"/>
      <c r="Q3543" s="41"/>
    </row>
    <row r="3544" spans="1:17" ht="15.75" customHeight="1">
      <c r="A3544" s="33" t="s">
        <v>14</v>
      </c>
      <c r="B3544" s="33">
        <v>1185732</v>
      </c>
      <c r="C3544" s="34">
        <v>44261</v>
      </c>
      <c r="D3544" s="33" t="s">
        <v>15</v>
      </c>
      <c r="E3544" s="33" t="s">
        <v>121</v>
      </c>
      <c r="F3544" s="33" t="s">
        <v>122</v>
      </c>
      <c r="G3544" s="33" t="s">
        <v>19</v>
      </c>
      <c r="H3544" s="35">
        <v>0.25000000000000006</v>
      </c>
      <c r="I3544" s="36">
        <v>1750</v>
      </c>
      <c r="J3544" s="37">
        <f t="shared" si="26"/>
        <v>437.50000000000011</v>
      </c>
      <c r="K3544" s="37">
        <f t="shared" si="27"/>
        <v>175.00000000000006</v>
      </c>
      <c r="L3544" s="38">
        <v>0.4</v>
      </c>
      <c r="N3544" s="44"/>
      <c r="O3544" s="42"/>
      <c r="P3544" s="39"/>
      <c r="Q3544" s="41"/>
    </row>
    <row r="3545" spans="1:17" ht="15.75" customHeight="1">
      <c r="A3545" s="33" t="s">
        <v>14</v>
      </c>
      <c r="B3545" s="33">
        <v>1185732</v>
      </c>
      <c r="C3545" s="34">
        <v>44261</v>
      </c>
      <c r="D3545" s="33" t="s">
        <v>15</v>
      </c>
      <c r="E3545" s="33" t="s">
        <v>121</v>
      </c>
      <c r="F3545" s="33" t="s">
        <v>122</v>
      </c>
      <c r="G3545" s="33" t="s">
        <v>20</v>
      </c>
      <c r="H3545" s="35">
        <v>0.3</v>
      </c>
      <c r="I3545" s="36">
        <v>250</v>
      </c>
      <c r="J3545" s="37">
        <f t="shared" si="26"/>
        <v>75</v>
      </c>
      <c r="K3545" s="37">
        <f t="shared" si="27"/>
        <v>30</v>
      </c>
      <c r="L3545" s="38">
        <v>0.4</v>
      </c>
      <c r="N3545" s="44"/>
      <c r="O3545" s="42"/>
      <c r="P3545" s="39"/>
      <c r="Q3545" s="41"/>
    </row>
    <row r="3546" spans="1:17" ht="15.75" customHeight="1">
      <c r="A3546" s="33" t="s">
        <v>14</v>
      </c>
      <c r="B3546" s="33">
        <v>1185732</v>
      </c>
      <c r="C3546" s="34">
        <v>44261</v>
      </c>
      <c r="D3546" s="33" t="s">
        <v>15</v>
      </c>
      <c r="E3546" s="33" t="s">
        <v>121</v>
      </c>
      <c r="F3546" s="33" t="s">
        <v>122</v>
      </c>
      <c r="G3546" s="33" t="s">
        <v>21</v>
      </c>
      <c r="H3546" s="35">
        <v>0.45</v>
      </c>
      <c r="I3546" s="36">
        <v>750</v>
      </c>
      <c r="J3546" s="37">
        <f t="shared" si="26"/>
        <v>337.5</v>
      </c>
      <c r="K3546" s="37">
        <f t="shared" si="27"/>
        <v>101.25</v>
      </c>
      <c r="L3546" s="38">
        <v>0.3</v>
      </c>
      <c r="N3546" s="44"/>
      <c r="O3546" s="42"/>
      <c r="P3546" s="39"/>
      <c r="Q3546" s="41"/>
    </row>
    <row r="3547" spans="1:17" ht="15.75" customHeight="1">
      <c r="A3547" s="33" t="s">
        <v>14</v>
      </c>
      <c r="B3547" s="33">
        <v>1185732</v>
      </c>
      <c r="C3547" s="34">
        <v>44261</v>
      </c>
      <c r="D3547" s="33" t="s">
        <v>15</v>
      </c>
      <c r="E3547" s="33" t="s">
        <v>121</v>
      </c>
      <c r="F3547" s="33" t="s">
        <v>122</v>
      </c>
      <c r="G3547" s="33" t="s">
        <v>22</v>
      </c>
      <c r="H3547" s="35">
        <v>0.35000000000000003</v>
      </c>
      <c r="I3547" s="36">
        <v>1750</v>
      </c>
      <c r="J3547" s="37">
        <f t="shared" si="26"/>
        <v>612.50000000000011</v>
      </c>
      <c r="K3547" s="37">
        <f t="shared" si="27"/>
        <v>245.00000000000006</v>
      </c>
      <c r="L3547" s="38">
        <v>0.4</v>
      </c>
      <c r="N3547" s="44"/>
      <c r="O3547" s="42"/>
      <c r="P3547" s="39"/>
      <c r="Q3547" s="41"/>
    </row>
    <row r="3548" spans="1:17" ht="15.75" customHeight="1">
      <c r="A3548" s="33" t="s">
        <v>14</v>
      </c>
      <c r="B3548" s="33">
        <v>1185732</v>
      </c>
      <c r="C3548" s="34">
        <v>44293</v>
      </c>
      <c r="D3548" s="33" t="s">
        <v>15</v>
      </c>
      <c r="E3548" s="33" t="s">
        <v>121</v>
      </c>
      <c r="F3548" s="33" t="s">
        <v>122</v>
      </c>
      <c r="G3548" s="33" t="s">
        <v>17</v>
      </c>
      <c r="H3548" s="35">
        <v>0.35000000000000003</v>
      </c>
      <c r="I3548" s="36">
        <v>4250</v>
      </c>
      <c r="J3548" s="37">
        <f t="shared" si="26"/>
        <v>1487.5000000000002</v>
      </c>
      <c r="K3548" s="37">
        <f t="shared" si="27"/>
        <v>520.625</v>
      </c>
      <c r="L3548" s="38">
        <v>0.35</v>
      </c>
      <c r="N3548" s="44"/>
      <c r="O3548" s="42"/>
      <c r="P3548" s="39"/>
      <c r="Q3548" s="41"/>
    </row>
    <row r="3549" spans="1:17" ht="15.75" customHeight="1">
      <c r="A3549" s="33" t="s">
        <v>14</v>
      </c>
      <c r="B3549" s="33">
        <v>1185732</v>
      </c>
      <c r="C3549" s="34">
        <v>44293</v>
      </c>
      <c r="D3549" s="33" t="s">
        <v>15</v>
      </c>
      <c r="E3549" s="33" t="s">
        <v>121</v>
      </c>
      <c r="F3549" s="33" t="s">
        <v>122</v>
      </c>
      <c r="G3549" s="33" t="s">
        <v>18</v>
      </c>
      <c r="H3549" s="35">
        <v>0.35000000000000003</v>
      </c>
      <c r="I3549" s="36">
        <v>1250</v>
      </c>
      <c r="J3549" s="37">
        <f t="shared" si="26"/>
        <v>437.50000000000006</v>
      </c>
      <c r="K3549" s="37">
        <f t="shared" si="27"/>
        <v>153.125</v>
      </c>
      <c r="L3549" s="38">
        <v>0.35</v>
      </c>
      <c r="N3549" s="44"/>
      <c r="O3549" s="42"/>
      <c r="P3549" s="39"/>
      <c r="Q3549" s="41"/>
    </row>
    <row r="3550" spans="1:17" ht="15.75" customHeight="1">
      <c r="A3550" s="33" t="s">
        <v>14</v>
      </c>
      <c r="B3550" s="33">
        <v>1185732</v>
      </c>
      <c r="C3550" s="34">
        <v>44293</v>
      </c>
      <c r="D3550" s="33" t="s">
        <v>15</v>
      </c>
      <c r="E3550" s="33" t="s">
        <v>121</v>
      </c>
      <c r="F3550" s="33" t="s">
        <v>122</v>
      </c>
      <c r="G3550" s="33" t="s">
        <v>19</v>
      </c>
      <c r="H3550" s="35">
        <v>0.25000000000000006</v>
      </c>
      <c r="I3550" s="36">
        <v>1250</v>
      </c>
      <c r="J3550" s="37">
        <f t="shared" si="26"/>
        <v>312.50000000000006</v>
      </c>
      <c r="K3550" s="37">
        <f t="shared" si="27"/>
        <v>125.00000000000003</v>
      </c>
      <c r="L3550" s="38">
        <v>0.4</v>
      </c>
      <c r="N3550" s="44"/>
      <c r="O3550" s="42"/>
      <c r="P3550" s="39"/>
      <c r="Q3550" s="41"/>
    </row>
    <row r="3551" spans="1:17" ht="15.75" customHeight="1">
      <c r="A3551" s="33" t="s">
        <v>14</v>
      </c>
      <c r="B3551" s="33">
        <v>1185732</v>
      </c>
      <c r="C3551" s="34">
        <v>44293</v>
      </c>
      <c r="D3551" s="33" t="s">
        <v>15</v>
      </c>
      <c r="E3551" s="33" t="s">
        <v>121</v>
      </c>
      <c r="F3551" s="33" t="s">
        <v>122</v>
      </c>
      <c r="G3551" s="33" t="s">
        <v>20</v>
      </c>
      <c r="H3551" s="35">
        <v>0.3</v>
      </c>
      <c r="I3551" s="36">
        <v>500</v>
      </c>
      <c r="J3551" s="37">
        <f t="shared" si="26"/>
        <v>150</v>
      </c>
      <c r="K3551" s="37">
        <f t="shared" si="27"/>
        <v>60</v>
      </c>
      <c r="L3551" s="38">
        <v>0.4</v>
      </c>
      <c r="N3551" s="44"/>
      <c r="O3551" s="42"/>
      <c r="P3551" s="39"/>
      <c r="Q3551" s="41"/>
    </row>
    <row r="3552" spans="1:17" ht="15.75" customHeight="1">
      <c r="A3552" s="33" t="s">
        <v>14</v>
      </c>
      <c r="B3552" s="33">
        <v>1185732</v>
      </c>
      <c r="C3552" s="34">
        <v>44293</v>
      </c>
      <c r="D3552" s="33" t="s">
        <v>15</v>
      </c>
      <c r="E3552" s="33" t="s">
        <v>121</v>
      </c>
      <c r="F3552" s="33" t="s">
        <v>122</v>
      </c>
      <c r="G3552" s="33" t="s">
        <v>21</v>
      </c>
      <c r="H3552" s="35">
        <v>0.45</v>
      </c>
      <c r="I3552" s="36">
        <v>500</v>
      </c>
      <c r="J3552" s="37">
        <f t="shared" si="26"/>
        <v>225</v>
      </c>
      <c r="K3552" s="37">
        <f t="shared" si="27"/>
        <v>67.5</v>
      </c>
      <c r="L3552" s="38">
        <v>0.3</v>
      </c>
      <c r="N3552" s="44"/>
      <c r="O3552" s="42"/>
      <c r="P3552" s="39"/>
      <c r="Q3552" s="41"/>
    </row>
    <row r="3553" spans="1:17" ht="15.75" customHeight="1">
      <c r="A3553" s="33" t="s">
        <v>14</v>
      </c>
      <c r="B3553" s="33">
        <v>1185732</v>
      </c>
      <c r="C3553" s="34">
        <v>44293</v>
      </c>
      <c r="D3553" s="33" t="s">
        <v>15</v>
      </c>
      <c r="E3553" s="33" t="s">
        <v>121</v>
      </c>
      <c r="F3553" s="33" t="s">
        <v>122</v>
      </c>
      <c r="G3553" s="33" t="s">
        <v>22</v>
      </c>
      <c r="H3553" s="35">
        <v>0.35000000000000003</v>
      </c>
      <c r="I3553" s="36">
        <v>2000</v>
      </c>
      <c r="J3553" s="37">
        <f t="shared" si="26"/>
        <v>700.00000000000011</v>
      </c>
      <c r="K3553" s="37">
        <f t="shared" si="27"/>
        <v>280.00000000000006</v>
      </c>
      <c r="L3553" s="38">
        <v>0.4</v>
      </c>
      <c r="N3553" s="44"/>
      <c r="O3553" s="42"/>
      <c r="P3553" s="39"/>
      <c r="Q3553" s="41"/>
    </row>
    <row r="3554" spans="1:17" ht="15.75" customHeight="1">
      <c r="A3554" s="33" t="s">
        <v>14</v>
      </c>
      <c r="B3554" s="33">
        <v>1185732</v>
      </c>
      <c r="C3554" s="34">
        <v>44322</v>
      </c>
      <c r="D3554" s="33" t="s">
        <v>15</v>
      </c>
      <c r="E3554" s="33" t="s">
        <v>121</v>
      </c>
      <c r="F3554" s="33" t="s">
        <v>122</v>
      </c>
      <c r="G3554" s="33" t="s">
        <v>17</v>
      </c>
      <c r="H3554" s="35">
        <v>0.49999999999999994</v>
      </c>
      <c r="I3554" s="36">
        <v>4700</v>
      </c>
      <c r="J3554" s="37">
        <f t="shared" si="26"/>
        <v>2349.9999999999995</v>
      </c>
      <c r="K3554" s="37">
        <f t="shared" si="27"/>
        <v>822.49999999999977</v>
      </c>
      <c r="L3554" s="38">
        <v>0.35</v>
      </c>
      <c r="N3554" s="44"/>
      <c r="O3554" s="42"/>
      <c r="P3554" s="39"/>
      <c r="Q3554" s="41"/>
    </row>
    <row r="3555" spans="1:17" ht="15.75" customHeight="1">
      <c r="A3555" s="33" t="s">
        <v>14</v>
      </c>
      <c r="B3555" s="33">
        <v>1185732</v>
      </c>
      <c r="C3555" s="34">
        <v>44322</v>
      </c>
      <c r="D3555" s="33" t="s">
        <v>15</v>
      </c>
      <c r="E3555" s="33" t="s">
        <v>121</v>
      </c>
      <c r="F3555" s="33" t="s">
        <v>122</v>
      </c>
      <c r="G3555" s="33" t="s">
        <v>18</v>
      </c>
      <c r="H3555" s="35">
        <v>0.45</v>
      </c>
      <c r="I3555" s="36">
        <v>1750</v>
      </c>
      <c r="J3555" s="37">
        <f t="shared" si="26"/>
        <v>787.5</v>
      </c>
      <c r="K3555" s="37">
        <f t="shared" si="27"/>
        <v>275.625</v>
      </c>
      <c r="L3555" s="38">
        <v>0.35</v>
      </c>
      <c r="N3555" s="44"/>
      <c r="O3555" s="42"/>
      <c r="P3555" s="39"/>
      <c r="Q3555" s="41"/>
    </row>
    <row r="3556" spans="1:17" ht="15.75" customHeight="1">
      <c r="A3556" s="33" t="s">
        <v>14</v>
      </c>
      <c r="B3556" s="33">
        <v>1185732</v>
      </c>
      <c r="C3556" s="34">
        <v>44322</v>
      </c>
      <c r="D3556" s="33" t="s">
        <v>15</v>
      </c>
      <c r="E3556" s="33" t="s">
        <v>121</v>
      </c>
      <c r="F3556" s="33" t="s">
        <v>122</v>
      </c>
      <c r="G3556" s="33" t="s">
        <v>19</v>
      </c>
      <c r="H3556" s="35">
        <v>0.4</v>
      </c>
      <c r="I3556" s="36">
        <v>2000</v>
      </c>
      <c r="J3556" s="37">
        <f t="shared" si="26"/>
        <v>800</v>
      </c>
      <c r="K3556" s="37">
        <f t="shared" si="27"/>
        <v>320</v>
      </c>
      <c r="L3556" s="38">
        <v>0.4</v>
      </c>
      <c r="N3556" s="44"/>
      <c r="O3556" s="42"/>
      <c r="P3556" s="39"/>
      <c r="Q3556" s="41"/>
    </row>
    <row r="3557" spans="1:17" ht="15.75" customHeight="1">
      <c r="A3557" s="33" t="s">
        <v>14</v>
      </c>
      <c r="B3557" s="33">
        <v>1185732</v>
      </c>
      <c r="C3557" s="34">
        <v>44322</v>
      </c>
      <c r="D3557" s="33" t="s">
        <v>15</v>
      </c>
      <c r="E3557" s="33" t="s">
        <v>121</v>
      </c>
      <c r="F3557" s="33" t="s">
        <v>122</v>
      </c>
      <c r="G3557" s="33" t="s">
        <v>20</v>
      </c>
      <c r="H3557" s="35">
        <v>0.4</v>
      </c>
      <c r="I3557" s="36">
        <v>1500</v>
      </c>
      <c r="J3557" s="37">
        <f t="shared" si="26"/>
        <v>600</v>
      </c>
      <c r="K3557" s="37">
        <f t="shared" si="27"/>
        <v>240</v>
      </c>
      <c r="L3557" s="38">
        <v>0.4</v>
      </c>
      <c r="N3557" s="44"/>
      <c r="O3557" s="42"/>
      <c r="P3557" s="39"/>
      <c r="Q3557" s="41"/>
    </row>
    <row r="3558" spans="1:17" ht="15.75" customHeight="1">
      <c r="A3558" s="33" t="s">
        <v>14</v>
      </c>
      <c r="B3558" s="33">
        <v>1185732</v>
      </c>
      <c r="C3558" s="34">
        <v>44322</v>
      </c>
      <c r="D3558" s="33" t="s">
        <v>15</v>
      </c>
      <c r="E3558" s="33" t="s">
        <v>121</v>
      </c>
      <c r="F3558" s="33" t="s">
        <v>122</v>
      </c>
      <c r="G3558" s="33" t="s">
        <v>21</v>
      </c>
      <c r="H3558" s="35">
        <v>0.49999999999999994</v>
      </c>
      <c r="I3558" s="36">
        <v>1750</v>
      </c>
      <c r="J3558" s="37">
        <f t="shared" si="26"/>
        <v>874.99999999999989</v>
      </c>
      <c r="K3558" s="37">
        <f t="shared" si="27"/>
        <v>262.49999999999994</v>
      </c>
      <c r="L3558" s="38">
        <v>0.3</v>
      </c>
      <c r="N3558" s="44"/>
      <c r="O3558" s="42"/>
      <c r="P3558" s="39"/>
      <c r="Q3558" s="41"/>
    </row>
    <row r="3559" spans="1:17" ht="15.75" customHeight="1">
      <c r="A3559" s="33" t="s">
        <v>14</v>
      </c>
      <c r="B3559" s="33">
        <v>1185732</v>
      </c>
      <c r="C3559" s="34">
        <v>44322</v>
      </c>
      <c r="D3559" s="33" t="s">
        <v>15</v>
      </c>
      <c r="E3559" s="33" t="s">
        <v>121</v>
      </c>
      <c r="F3559" s="33" t="s">
        <v>122</v>
      </c>
      <c r="G3559" s="33" t="s">
        <v>22</v>
      </c>
      <c r="H3559" s="35">
        <v>0.54999999999999993</v>
      </c>
      <c r="I3559" s="36">
        <v>3000</v>
      </c>
      <c r="J3559" s="37">
        <f t="shared" si="26"/>
        <v>1649.9999999999998</v>
      </c>
      <c r="K3559" s="37">
        <f t="shared" si="27"/>
        <v>660</v>
      </c>
      <c r="L3559" s="38">
        <v>0.4</v>
      </c>
      <c r="N3559" s="44"/>
      <c r="O3559" s="42"/>
      <c r="P3559" s="39"/>
      <c r="Q3559" s="41"/>
    </row>
    <row r="3560" spans="1:17" ht="15.75" customHeight="1">
      <c r="A3560" s="33" t="s">
        <v>14</v>
      </c>
      <c r="B3560" s="33">
        <v>1185732</v>
      </c>
      <c r="C3560" s="34">
        <v>44355</v>
      </c>
      <c r="D3560" s="33" t="s">
        <v>15</v>
      </c>
      <c r="E3560" s="33" t="s">
        <v>121</v>
      </c>
      <c r="F3560" s="33" t="s">
        <v>122</v>
      </c>
      <c r="G3560" s="33" t="s">
        <v>17</v>
      </c>
      <c r="H3560" s="35">
        <v>0.49999999999999994</v>
      </c>
      <c r="I3560" s="36">
        <v>5500</v>
      </c>
      <c r="J3560" s="37">
        <f t="shared" si="26"/>
        <v>2749.9999999999995</v>
      </c>
      <c r="K3560" s="37">
        <f t="shared" si="27"/>
        <v>962.49999999999977</v>
      </c>
      <c r="L3560" s="38">
        <v>0.35</v>
      </c>
      <c r="N3560" s="44"/>
      <c r="O3560" s="42"/>
      <c r="P3560" s="39"/>
      <c r="Q3560" s="41"/>
    </row>
    <row r="3561" spans="1:17" ht="15.75" customHeight="1">
      <c r="A3561" s="33" t="s">
        <v>14</v>
      </c>
      <c r="B3561" s="33">
        <v>1185732</v>
      </c>
      <c r="C3561" s="34">
        <v>44355</v>
      </c>
      <c r="D3561" s="33" t="s">
        <v>15</v>
      </c>
      <c r="E3561" s="33" t="s">
        <v>121</v>
      </c>
      <c r="F3561" s="33" t="s">
        <v>122</v>
      </c>
      <c r="G3561" s="33" t="s">
        <v>18</v>
      </c>
      <c r="H3561" s="35">
        <v>0.45</v>
      </c>
      <c r="I3561" s="36">
        <v>3000</v>
      </c>
      <c r="J3561" s="37">
        <f t="shared" si="26"/>
        <v>1350</v>
      </c>
      <c r="K3561" s="37">
        <f t="shared" si="27"/>
        <v>472.49999999999994</v>
      </c>
      <c r="L3561" s="38">
        <v>0.35</v>
      </c>
      <c r="N3561" s="44"/>
      <c r="O3561" s="42"/>
      <c r="P3561" s="39"/>
      <c r="Q3561" s="41"/>
    </row>
    <row r="3562" spans="1:17" ht="15.75" customHeight="1">
      <c r="A3562" s="33" t="s">
        <v>14</v>
      </c>
      <c r="B3562" s="33">
        <v>1185732</v>
      </c>
      <c r="C3562" s="34">
        <v>44355</v>
      </c>
      <c r="D3562" s="33" t="s">
        <v>15</v>
      </c>
      <c r="E3562" s="33" t="s">
        <v>121</v>
      </c>
      <c r="F3562" s="33" t="s">
        <v>122</v>
      </c>
      <c r="G3562" s="33" t="s">
        <v>19</v>
      </c>
      <c r="H3562" s="35">
        <v>0.4</v>
      </c>
      <c r="I3562" s="36">
        <v>2250</v>
      </c>
      <c r="J3562" s="37">
        <f t="shared" si="26"/>
        <v>900</v>
      </c>
      <c r="K3562" s="37">
        <f t="shared" si="27"/>
        <v>360</v>
      </c>
      <c r="L3562" s="38">
        <v>0.4</v>
      </c>
      <c r="N3562" s="44"/>
      <c r="O3562" s="42"/>
      <c r="P3562" s="39"/>
      <c r="Q3562" s="41"/>
    </row>
    <row r="3563" spans="1:17" ht="15.75" customHeight="1">
      <c r="A3563" s="33" t="s">
        <v>14</v>
      </c>
      <c r="B3563" s="33">
        <v>1185732</v>
      </c>
      <c r="C3563" s="34">
        <v>44355</v>
      </c>
      <c r="D3563" s="33" t="s">
        <v>15</v>
      </c>
      <c r="E3563" s="33" t="s">
        <v>121</v>
      </c>
      <c r="F3563" s="33" t="s">
        <v>122</v>
      </c>
      <c r="G3563" s="33" t="s">
        <v>20</v>
      </c>
      <c r="H3563" s="35">
        <v>0.4</v>
      </c>
      <c r="I3563" s="36">
        <v>2000</v>
      </c>
      <c r="J3563" s="37">
        <f t="shared" si="26"/>
        <v>800</v>
      </c>
      <c r="K3563" s="37">
        <f t="shared" si="27"/>
        <v>320</v>
      </c>
      <c r="L3563" s="38">
        <v>0.4</v>
      </c>
      <c r="N3563" s="44"/>
      <c r="O3563" s="42"/>
      <c r="P3563" s="39"/>
      <c r="Q3563" s="41"/>
    </row>
    <row r="3564" spans="1:17" ht="15.75" customHeight="1">
      <c r="A3564" s="33" t="s">
        <v>14</v>
      </c>
      <c r="B3564" s="33">
        <v>1185732</v>
      </c>
      <c r="C3564" s="34">
        <v>44355</v>
      </c>
      <c r="D3564" s="33" t="s">
        <v>15</v>
      </c>
      <c r="E3564" s="33" t="s">
        <v>121</v>
      </c>
      <c r="F3564" s="33" t="s">
        <v>122</v>
      </c>
      <c r="G3564" s="33" t="s">
        <v>21</v>
      </c>
      <c r="H3564" s="35">
        <v>0.49999999999999994</v>
      </c>
      <c r="I3564" s="36">
        <v>2000</v>
      </c>
      <c r="J3564" s="37">
        <f t="shared" si="26"/>
        <v>999.99999999999989</v>
      </c>
      <c r="K3564" s="37">
        <f t="shared" si="27"/>
        <v>299.99999999999994</v>
      </c>
      <c r="L3564" s="38">
        <v>0.3</v>
      </c>
      <c r="N3564" s="44"/>
      <c r="O3564" s="42"/>
      <c r="P3564" s="39"/>
      <c r="Q3564" s="41"/>
    </row>
    <row r="3565" spans="1:17" ht="15.75" customHeight="1">
      <c r="A3565" s="33" t="s">
        <v>14</v>
      </c>
      <c r="B3565" s="33">
        <v>1185732</v>
      </c>
      <c r="C3565" s="34">
        <v>44355</v>
      </c>
      <c r="D3565" s="33" t="s">
        <v>15</v>
      </c>
      <c r="E3565" s="33" t="s">
        <v>121</v>
      </c>
      <c r="F3565" s="33" t="s">
        <v>122</v>
      </c>
      <c r="G3565" s="33" t="s">
        <v>22</v>
      </c>
      <c r="H3565" s="35">
        <v>0.54999999999999993</v>
      </c>
      <c r="I3565" s="36">
        <v>3500</v>
      </c>
      <c r="J3565" s="37">
        <f t="shared" si="26"/>
        <v>1924.9999999999998</v>
      </c>
      <c r="K3565" s="37">
        <f t="shared" si="27"/>
        <v>770</v>
      </c>
      <c r="L3565" s="38">
        <v>0.4</v>
      </c>
      <c r="N3565" s="44"/>
      <c r="O3565" s="42"/>
      <c r="P3565" s="39"/>
      <c r="Q3565" s="41"/>
    </row>
    <row r="3566" spans="1:17" ht="15.75" customHeight="1">
      <c r="A3566" s="33" t="s">
        <v>14</v>
      </c>
      <c r="B3566" s="33">
        <v>1185732</v>
      </c>
      <c r="C3566" s="34">
        <v>44383</v>
      </c>
      <c r="D3566" s="33" t="s">
        <v>15</v>
      </c>
      <c r="E3566" s="33" t="s">
        <v>121</v>
      </c>
      <c r="F3566" s="33" t="s">
        <v>122</v>
      </c>
      <c r="G3566" s="33" t="s">
        <v>17</v>
      </c>
      <c r="H3566" s="35">
        <v>0.49999999999999994</v>
      </c>
      <c r="I3566" s="36">
        <v>5750</v>
      </c>
      <c r="J3566" s="37">
        <f t="shared" si="26"/>
        <v>2874.9999999999995</v>
      </c>
      <c r="K3566" s="37">
        <f t="shared" si="27"/>
        <v>1006.2499999999998</v>
      </c>
      <c r="L3566" s="38">
        <v>0.35</v>
      </c>
      <c r="N3566" s="44"/>
      <c r="O3566" s="42"/>
      <c r="P3566" s="39"/>
      <c r="Q3566" s="41"/>
    </row>
    <row r="3567" spans="1:17" ht="15.75" customHeight="1">
      <c r="A3567" s="33" t="s">
        <v>14</v>
      </c>
      <c r="B3567" s="33">
        <v>1185732</v>
      </c>
      <c r="C3567" s="34">
        <v>44383</v>
      </c>
      <c r="D3567" s="33" t="s">
        <v>15</v>
      </c>
      <c r="E3567" s="33" t="s">
        <v>121</v>
      </c>
      <c r="F3567" s="33" t="s">
        <v>122</v>
      </c>
      <c r="G3567" s="33" t="s">
        <v>18</v>
      </c>
      <c r="H3567" s="35">
        <v>0.45</v>
      </c>
      <c r="I3567" s="36">
        <v>3250</v>
      </c>
      <c r="J3567" s="37">
        <f t="shared" si="26"/>
        <v>1462.5</v>
      </c>
      <c r="K3567" s="37">
        <f t="shared" si="27"/>
        <v>511.87499999999994</v>
      </c>
      <c r="L3567" s="38">
        <v>0.35</v>
      </c>
      <c r="N3567" s="44"/>
      <c r="O3567" s="42"/>
      <c r="P3567" s="39"/>
      <c r="Q3567" s="41"/>
    </row>
    <row r="3568" spans="1:17" ht="15.75" customHeight="1">
      <c r="A3568" s="33" t="s">
        <v>14</v>
      </c>
      <c r="B3568" s="33">
        <v>1185732</v>
      </c>
      <c r="C3568" s="34">
        <v>44383</v>
      </c>
      <c r="D3568" s="33" t="s">
        <v>15</v>
      </c>
      <c r="E3568" s="33" t="s">
        <v>121</v>
      </c>
      <c r="F3568" s="33" t="s">
        <v>122</v>
      </c>
      <c r="G3568" s="33" t="s">
        <v>19</v>
      </c>
      <c r="H3568" s="35">
        <v>0.4</v>
      </c>
      <c r="I3568" s="36">
        <v>2500</v>
      </c>
      <c r="J3568" s="37">
        <f t="shared" si="26"/>
        <v>1000</v>
      </c>
      <c r="K3568" s="37">
        <f t="shared" si="27"/>
        <v>400</v>
      </c>
      <c r="L3568" s="38">
        <v>0.4</v>
      </c>
      <c r="N3568" s="44"/>
      <c r="O3568" s="42"/>
      <c r="P3568" s="39"/>
      <c r="Q3568" s="41"/>
    </row>
    <row r="3569" spans="1:17" ht="15.75" customHeight="1">
      <c r="A3569" s="33" t="s">
        <v>14</v>
      </c>
      <c r="B3569" s="33">
        <v>1185732</v>
      </c>
      <c r="C3569" s="34">
        <v>44383</v>
      </c>
      <c r="D3569" s="33" t="s">
        <v>15</v>
      </c>
      <c r="E3569" s="33" t="s">
        <v>121</v>
      </c>
      <c r="F3569" s="33" t="s">
        <v>122</v>
      </c>
      <c r="G3569" s="33" t="s">
        <v>20</v>
      </c>
      <c r="H3569" s="35">
        <v>0.4</v>
      </c>
      <c r="I3569" s="36">
        <v>2000</v>
      </c>
      <c r="J3569" s="37">
        <f t="shared" si="26"/>
        <v>800</v>
      </c>
      <c r="K3569" s="37">
        <f t="shared" si="27"/>
        <v>320</v>
      </c>
      <c r="L3569" s="38">
        <v>0.4</v>
      </c>
      <c r="N3569" s="44"/>
      <c r="O3569" s="42"/>
      <c r="P3569" s="39"/>
      <c r="Q3569" s="41"/>
    </row>
    <row r="3570" spans="1:17" ht="15.75" customHeight="1">
      <c r="A3570" s="33" t="s">
        <v>14</v>
      </c>
      <c r="B3570" s="33">
        <v>1185732</v>
      </c>
      <c r="C3570" s="34">
        <v>44383</v>
      </c>
      <c r="D3570" s="33" t="s">
        <v>15</v>
      </c>
      <c r="E3570" s="33" t="s">
        <v>121</v>
      </c>
      <c r="F3570" s="33" t="s">
        <v>122</v>
      </c>
      <c r="G3570" s="33" t="s">
        <v>21</v>
      </c>
      <c r="H3570" s="35">
        <v>0.49999999999999994</v>
      </c>
      <c r="I3570" s="36">
        <v>2250</v>
      </c>
      <c r="J3570" s="37">
        <f t="shared" si="26"/>
        <v>1124.9999999999998</v>
      </c>
      <c r="K3570" s="37">
        <f t="shared" si="27"/>
        <v>337.49999999999994</v>
      </c>
      <c r="L3570" s="38">
        <v>0.3</v>
      </c>
      <c r="N3570" s="44"/>
      <c r="O3570" s="42"/>
      <c r="P3570" s="39"/>
      <c r="Q3570" s="41"/>
    </row>
    <row r="3571" spans="1:17" ht="15.75" customHeight="1">
      <c r="A3571" s="33" t="s">
        <v>14</v>
      </c>
      <c r="B3571" s="33">
        <v>1185732</v>
      </c>
      <c r="C3571" s="34">
        <v>44383</v>
      </c>
      <c r="D3571" s="33" t="s">
        <v>15</v>
      </c>
      <c r="E3571" s="33" t="s">
        <v>121</v>
      </c>
      <c r="F3571" s="33" t="s">
        <v>122</v>
      </c>
      <c r="G3571" s="33" t="s">
        <v>22</v>
      </c>
      <c r="H3571" s="35">
        <v>0.54999999999999993</v>
      </c>
      <c r="I3571" s="36">
        <v>4000</v>
      </c>
      <c r="J3571" s="37">
        <f t="shared" si="26"/>
        <v>2199.9999999999995</v>
      </c>
      <c r="K3571" s="37">
        <f t="shared" si="27"/>
        <v>879.99999999999989</v>
      </c>
      <c r="L3571" s="38">
        <v>0.4</v>
      </c>
      <c r="N3571" s="44"/>
      <c r="O3571" s="42"/>
      <c r="P3571" s="39"/>
      <c r="Q3571" s="41"/>
    </row>
    <row r="3572" spans="1:17" ht="15.75" customHeight="1">
      <c r="A3572" s="33" t="s">
        <v>14</v>
      </c>
      <c r="B3572" s="33">
        <v>1185732</v>
      </c>
      <c r="C3572" s="34">
        <v>44415</v>
      </c>
      <c r="D3572" s="33" t="s">
        <v>15</v>
      </c>
      <c r="E3572" s="33" t="s">
        <v>121</v>
      </c>
      <c r="F3572" s="33" t="s">
        <v>122</v>
      </c>
      <c r="G3572" s="33" t="s">
        <v>17</v>
      </c>
      <c r="H3572" s="35">
        <v>0.49999999999999994</v>
      </c>
      <c r="I3572" s="36">
        <v>5500</v>
      </c>
      <c r="J3572" s="37">
        <f t="shared" ref="J3572:J3826" si="28">H3572*I3572</f>
        <v>2749.9999999999995</v>
      </c>
      <c r="K3572" s="37">
        <f t="shared" ref="K3572:K3826" si="29">J3572*L3572</f>
        <v>962.49999999999977</v>
      </c>
      <c r="L3572" s="38">
        <v>0.35</v>
      </c>
      <c r="N3572" s="44"/>
      <c r="O3572" s="42"/>
      <c r="P3572" s="39"/>
      <c r="Q3572" s="41"/>
    </row>
    <row r="3573" spans="1:17" ht="15.75" customHeight="1">
      <c r="A3573" s="33" t="s">
        <v>14</v>
      </c>
      <c r="B3573" s="33">
        <v>1185732</v>
      </c>
      <c r="C3573" s="34">
        <v>44415</v>
      </c>
      <c r="D3573" s="33" t="s">
        <v>15</v>
      </c>
      <c r="E3573" s="33" t="s">
        <v>121</v>
      </c>
      <c r="F3573" s="33" t="s">
        <v>122</v>
      </c>
      <c r="G3573" s="33" t="s">
        <v>18</v>
      </c>
      <c r="H3573" s="35">
        <v>0.45</v>
      </c>
      <c r="I3573" s="36">
        <v>3250</v>
      </c>
      <c r="J3573" s="37">
        <f t="shared" si="28"/>
        <v>1462.5</v>
      </c>
      <c r="K3573" s="37">
        <f t="shared" si="29"/>
        <v>511.87499999999994</v>
      </c>
      <c r="L3573" s="38">
        <v>0.35</v>
      </c>
      <c r="N3573" s="44"/>
      <c r="O3573" s="42"/>
      <c r="P3573" s="39"/>
      <c r="Q3573" s="41"/>
    </row>
    <row r="3574" spans="1:17" ht="15.75" customHeight="1">
      <c r="A3574" s="33" t="s">
        <v>14</v>
      </c>
      <c r="B3574" s="33">
        <v>1185732</v>
      </c>
      <c r="C3574" s="34">
        <v>44415</v>
      </c>
      <c r="D3574" s="33" t="s">
        <v>15</v>
      </c>
      <c r="E3574" s="33" t="s">
        <v>121</v>
      </c>
      <c r="F3574" s="33" t="s">
        <v>122</v>
      </c>
      <c r="G3574" s="33" t="s">
        <v>19</v>
      </c>
      <c r="H3574" s="35">
        <v>0.4</v>
      </c>
      <c r="I3574" s="36">
        <v>2500</v>
      </c>
      <c r="J3574" s="37">
        <f t="shared" si="28"/>
        <v>1000</v>
      </c>
      <c r="K3574" s="37">
        <f t="shared" si="29"/>
        <v>400</v>
      </c>
      <c r="L3574" s="38">
        <v>0.4</v>
      </c>
      <c r="N3574" s="44"/>
      <c r="O3574" s="42"/>
      <c r="P3574" s="39"/>
      <c r="Q3574" s="41"/>
    </row>
    <row r="3575" spans="1:17" ht="15.75" customHeight="1">
      <c r="A3575" s="33" t="s">
        <v>14</v>
      </c>
      <c r="B3575" s="33">
        <v>1185732</v>
      </c>
      <c r="C3575" s="34">
        <v>44415</v>
      </c>
      <c r="D3575" s="33" t="s">
        <v>15</v>
      </c>
      <c r="E3575" s="33" t="s">
        <v>121</v>
      </c>
      <c r="F3575" s="33" t="s">
        <v>122</v>
      </c>
      <c r="G3575" s="33" t="s">
        <v>20</v>
      </c>
      <c r="H3575" s="35">
        <v>0.4</v>
      </c>
      <c r="I3575" s="36">
        <v>1500</v>
      </c>
      <c r="J3575" s="37">
        <f t="shared" si="28"/>
        <v>600</v>
      </c>
      <c r="K3575" s="37">
        <f t="shared" si="29"/>
        <v>240</v>
      </c>
      <c r="L3575" s="38">
        <v>0.4</v>
      </c>
      <c r="N3575" s="44"/>
      <c r="O3575" s="42"/>
      <c r="P3575" s="39"/>
      <c r="Q3575" s="41"/>
    </row>
    <row r="3576" spans="1:17" ht="15.75" customHeight="1">
      <c r="A3576" s="33" t="s">
        <v>14</v>
      </c>
      <c r="B3576" s="33">
        <v>1185732</v>
      </c>
      <c r="C3576" s="34">
        <v>44415</v>
      </c>
      <c r="D3576" s="33" t="s">
        <v>15</v>
      </c>
      <c r="E3576" s="33" t="s">
        <v>121</v>
      </c>
      <c r="F3576" s="33" t="s">
        <v>122</v>
      </c>
      <c r="G3576" s="33" t="s">
        <v>21</v>
      </c>
      <c r="H3576" s="35">
        <v>0.49999999999999994</v>
      </c>
      <c r="I3576" s="36">
        <v>1250</v>
      </c>
      <c r="J3576" s="37">
        <f t="shared" si="28"/>
        <v>624.99999999999989</v>
      </c>
      <c r="K3576" s="37">
        <f t="shared" si="29"/>
        <v>187.49999999999997</v>
      </c>
      <c r="L3576" s="38">
        <v>0.3</v>
      </c>
      <c r="N3576" s="44"/>
      <c r="O3576" s="42"/>
      <c r="P3576" s="39"/>
      <c r="Q3576" s="41"/>
    </row>
    <row r="3577" spans="1:17" ht="15.75" customHeight="1">
      <c r="A3577" s="33" t="s">
        <v>14</v>
      </c>
      <c r="B3577" s="33">
        <v>1185732</v>
      </c>
      <c r="C3577" s="34">
        <v>44415</v>
      </c>
      <c r="D3577" s="33" t="s">
        <v>15</v>
      </c>
      <c r="E3577" s="33" t="s">
        <v>121</v>
      </c>
      <c r="F3577" s="33" t="s">
        <v>122</v>
      </c>
      <c r="G3577" s="33" t="s">
        <v>22</v>
      </c>
      <c r="H3577" s="35">
        <v>0.54999999999999993</v>
      </c>
      <c r="I3577" s="36">
        <v>3000</v>
      </c>
      <c r="J3577" s="37">
        <f t="shared" si="28"/>
        <v>1649.9999999999998</v>
      </c>
      <c r="K3577" s="37">
        <f t="shared" si="29"/>
        <v>660</v>
      </c>
      <c r="L3577" s="38">
        <v>0.4</v>
      </c>
      <c r="N3577" s="44"/>
      <c r="O3577" s="42"/>
      <c r="P3577" s="39"/>
      <c r="Q3577" s="41"/>
    </row>
    <row r="3578" spans="1:17" ht="15.75" customHeight="1">
      <c r="A3578" s="33" t="s">
        <v>14</v>
      </c>
      <c r="B3578" s="33">
        <v>1185732</v>
      </c>
      <c r="C3578" s="34">
        <v>44445</v>
      </c>
      <c r="D3578" s="33" t="s">
        <v>15</v>
      </c>
      <c r="E3578" s="33" t="s">
        <v>121</v>
      </c>
      <c r="F3578" s="33" t="s">
        <v>122</v>
      </c>
      <c r="G3578" s="33" t="s">
        <v>17</v>
      </c>
      <c r="H3578" s="35">
        <v>0.49999999999999994</v>
      </c>
      <c r="I3578" s="36">
        <v>4250</v>
      </c>
      <c r="J3578" s="37">
        <f t="shared" si="28"/>
        <v>2124.9999999999995</v>
      </c>
      <c r="K3578" s="37">
        <f t="shared" si="29"/>
        <v>743.74999999999977</v>
      </c>
      <c r="L3578" s="38">
        <v>0.35</v>
      </c>
      <c r="N3578" s="44"/>
      <c r="O3578" s="42"/>
      <c r="P3578" s="39"/>
      <c r="Q3578" s="41"/>
    </row>
    <row r="3579" spans="1:17" ht="15.75" customHeight="1">
      <c r="A3579" s="33" t="s">
        <v>14</v>
      </c>
      <c r="B3579" s="33">
        <v>1185732</v>
      </c>
      <c r="C3579" s="34">
        <v>44445</v>
      </c>
      <c r="D3579" s="33" t="s">
        <v>15</v>
      </c>
      <c r="E3579" s="33" t="s">
        <v>121</v>
      </c>
      <c r="F3579" s="33" t="s">
        <v>122</v>
      </c>
      <c r="G3579" s="33" t="s">
        <v>18</v>
      </c>
      <c r="H3579" s="35">
        <v>0.45</v>
      </c>
      <c r="I3579" s="36">
        <v>2250</v>
      </c>
      <c r="J3579" s="37">
        <f t="shared" si="28"/>
        <v>1012.5</v>
      </c>
      <c r="K3579" s="37">
        <f t="shared" si="29"/>
        <v>354.375</v>
      </c>
      <c r="L3579" s="38">
        <v>0.35</v>
      </c>
      <c r="N3579" s="44"/>
      <c r="O3579" s="42"/>
      <c r="P3579" s="39"/>
      <c r="Q3579" s="41"/>
    </row>
    <row r="3580" spans="1:17" ht="15.75" customHeight="1">
      <c r="A3580" s="33" t="s">
        <v>14</v>
      </c>
      <c r="B3580" s="33">
        <v>1185732</v>
      </c>
      <c r="C3580" s="34">
        <v>44445</v>
      </c>
      <c r="D3580" s="33" t="s">
        <v>15</v>
      </c>
      <c r="E3580" s="33" t="s">
        <v>121</v>
      </c>
      <c r="F3580" s="33" t="s">
        <v>122</v>
      </c>
      <c r="G3580" s="33" t="s">
        <v>19</v>
      </c>
      <c r="H3580" s="35">
        <v>0.4</v>
      </c>
      <c r="I3580" s="36">
        <v>1250</v>
      </c>
      <c r="J3580" s="37">
        <f t="shared" si="28"/>
        <v>500</v>
      </c>
      <c r="K3580" s="37">
        <f t="shared" si="29"/>
        <v>200</v>
      </c>
      <c r="L3580" s="38">
        <v>0.4</v>
      </c>
      <c r="N3580" s="44"/>
      <c r="O3580" s="42"/>
      <c r="P3580" s="39"/>
      <c r="Q3580" s="41"/>
    </row>
    <row r="3581" spans="1:17" ht="15.75" customHeight="1">
      <c r="A3581" s="33" t="s">
        <v>14</v>
      </c>
      <c r="B3581" s="33">
        <v>1185732</v>
      </c>
      <c r="C3581" s="34">
        <v>44445</v>
      </c>
      <c r="D3581" s="33" t="s">
        <v>15</v>
      </c>
      <c r="E3581" s="33" t="s">
        <v>121</v>
      </c>
      <c r="F3581" s="33" t="s">
        <v>122</v>
      </c>
      <c r="G3581" s="33" t="s">
        <v>20</v>
      </c>
      <c r="H3581" s="35">
        <v>0.4</v>
      </c>
      <c r="I3581" s="36">
        <v>1000</v>
      </c>
      <c r="J3581" s="37">
        <f t="shared" si="28"/>
        <v>400</v>
      </c>
      <c r="K3581" s="37">
        <f t="shared" si="29"/>
        <v>160</v>
      </c>
      <c r="L3581" s="38">
        <v>0.4</v>
      </c>
      <c r="N3581" s="44"/>
      <c r="O3581" s="42"/>
      <c r="P3581" s="39"/>
      <c r="Q3581" s="41"/>
    </row>
    <row r="3582" spans="1:17" ht="15.75" customHeight="1">
      <c r="A3582" s="33" t="s">
        <v>14</v>
      </c>
      <c r="B3582" s="33">
        <v>1185732</v>
      </c>
      <c r="C3582" s="34">
        <v>44445</v>
      </c>
      <c r="D3582" s="33" t="s">
        <v>15</v>
      </c>
      <c r="E3582" s="33" t="s">
        <v>121</v>
      </c>
      <c r="F3582" s="33" t="s">
        <v>122</v>
      </c>
      <c r="G3582" s="33" t="s">
        <v>21</v>
      </c>
      <c r="H3582" s="35">
        <v>0.49999999999999994</v>
      </c>
      <c r="I3582" s="36">
        <v>1000</v>
      </c>
      <c r="J3582" s="37">
        <f t="shared" si="28"/>
        <v>499.99999999999994</v>
      </c>
      <c r="K3582" s="37">
        <f t="shared" si="29"/>
        <v>149.99999999999997</v>
      </c>
      <c r="L3582" s="38">
        <v>0.3</v>
      </c>
      <c r="N3582" s="44"/>
      <c r="O3582" s="42"/>
      <c r="P3582" s="39"/>
      <c r="Q3582" s="41"/>
    </row>
    <row r="3583" spans="1:17" ht="15.75" customHeight="1">
      <c r="A3583" s="33" t="s">
        <v>14</v>
      </c>
      <c r="B3583" s="33">
        <v>1185732</v>
      </c>
      <c r="C3583" s="34">
        <v>44445</v>
      </c>
      <c r="D3583" s="33" t="s">
        <v>15</v>
      </c>
      <c r="E3583" s="33" t="s">
        <v>121</v>
      </c>
      <c r="F3583" s="33" t="s">
        <v>122</v>
      </c>
      <c r="G3583" s="33" t="s">
        <v>22</v>
      </c>
      <c r="H3583" s="35">
        <v>0.54999999999999993</v>
      </c>
      <c r="I3583" s="36">
        <v>2000</v>
      </c>
      <c r="J3583" s="37">
        <f t="shared" si="28"/>
        <v>1099.9999999999998</v>
      </c>
      <c r="K3583" s="37">
        <f t="shared" si="29"/>
        <v>439.99999999999994</v>
      </c>
      <c r="L3583" s="38">
        <v>0.4</v>
      </c>
      <c r="N3583" s="44"/>
      <c r="O3583" s="42"/>
      <c r="P3583" s="39"/>
      <c r="Q3583" s="41"/>
    </row>
    <row r="3584" spans="1:17" ht="15.75" customHeight="1">
      <c r="A3584" s="33" t="s">
        <v>14</v>
      </c>
      <c r="B3584" s="33">
        <v>1185732</v>
      </c>
      <c r="C3584" s="34">
        <v>44477</v>
      </c>
      <c r="D3584" s="33" t="s">
        <v>15</v>
      </c>
      <c r="E3584" s="33" t="s">
        <v>121</v>
      </c>
      <c r="F3584" s="33" t="s">
        <v>122</v>
      </c>
      <c r="G3584" s="33" t="s">
        <v>17</v>
      </c>
      <c r="H3584" s="35">
        <v>0.54999999999999993</v>
      </c>
      <c r="I3584" s="36">
        <v>3750</v>
      </c>
      <c r="J3584" s="37">
        <f t="shared" si="28"/>
        <v>2062.4999999999995</v>
      </c>
      <c r="K3584" s="37">
        <f t="shared" si="29"/>
        <v>721.87499999999977</v>
      </c>
      <c r="L3584" s="38">
        <v>0.35</v>
      </c>
      <c r="N3584" s="44"/>
      <c r="O3584" s="42"/>
      <c r="P3584" s="39"/>
      <c r="Q3584" s="41"/>
    </row>
    <row r="3585" spans="1:17" ht="15.75" customHeight="1">
      <c r="A3585" s="33" t="s">
        <v>14</v>
      </c>
      <c r="B3585" s="33">
        <v>1185732</v>
      </c>
      <c r="C3585" s="34">
        <v>44477</v>
      </c>
      <c r="D3585" s="33" t="s">
        <v>15</v>
      </c>
      <c r="E3585" s="33" t="s">
        <v>121</v>
      </c>
      <c r="F3585" s="33" t="s">
        <v>122</v>
      </c>
      <c r="G3585" s="33" t="s">
        <v>18</v>
      </c>
      <c r="H3585" s="35">
        <v>0.5</v>
      </c>
      <c r="I3585" s="36">
        <v>2000</v>
      </c>
      <c r="J3585" s="37">
        <f t="shared" si="28"/>
        <v>1000</v>
      </c>
      <c r="K3585" s="37">
        <f t="shared" si="29"/>
        <v>350</v>
      </c>
      <c r="L3585" s="38">
        <v>0.35</v>
      </c>
      <c r="N3585" s="44"/>
      <c r="O3585" s="42"/>
      <c r="P3585" s="39"/>
      <c r="Q3585" s="41"/>
    </row>
    <row r="3586" spans="1:17" ht="15.75" customHeight="1">
      <c r="A3586" s="33" t="s">
        <v>14</v>
      </c>
      <c r="B3586" s="33">
        <v>1185732</v>
      </c>
      <c r="C3586" s="34">
        <v>44477</v>
      </c>
      <c r="D3586" s="33" t="s">
        <v>15</v>
      </c>
      <c r="E3586" s="33" t="s">
        <v>121</v>
      </c>
      <c r="F3586" s="33" t="s">
        <v>122</v>
      </c>
      <c r="G3586" s="33" t="s">
        <v>19</v>
      </c>
      <c r="H3586" s="35">
        <v>0.5</v>
      </c>
      <c r="I3586" s="36">
        <v>1000</v>
      </c>
      <c r="J3586" s="37">
        <f t="shared" si="28"/>
        <v>500</v>
      </c>
      <c r="K3586" s="37">
        <f t="shared" si="29"/>
        <v>200</v>
      </c>
      <c r="L3586" s="38">
        <v>0.4</v>
      </c>
      <c r="N3586" s="44"/>
      <c r="O3586" s="42"/>
      <c r="P3586" s="39"/>
      <c r="Q3586" s="41"/>
    </row>
    <row r="3587" spans="1:17" ht="15.75" customHeight="1">
      <c r="A3587" s="33" t="s">
        <v>14</v>
      </c>
      <c r="B3587" s="33">
        <v>1185732</v>
      </c>
      <c r="C3587" s="34">
        <v>44477</v>
      </c>
      <c r="D3587" s="33" t="s">
        <v>15</v>
      </c>
      <c r="E3587" s="33" t="s">
        <v>121</v>
      </c>
      <c r="F3587" s="33" t="s">
        <v>122</v>
      </c>
      <c r="G3587" s="33" t="s">
        <v>20</v>
      </c>
      <c r="H3587" s="35">
        <v>0.5</v>
      </c>
      <c r="I3587" s="36">
        <v>750</v>
      </c>
      <c r="J3587" s="37">
        <f t="shared" si="28"/>
        <v>375</v>
      </c>
      <c r="K3587" s="37">
        <f t="shared" si="29"/>
        <v>150</v>
      </c>
      <c r="L3587" s="38">
        <v>0.4</v>
      </c>
      <c r="N3587" s="44"/>
      <c r="O3587" s="42"/>
      <c r="P3587" s="39"/>
      <c r="Q3587" s="41"/>
    </row>
    <row r="3588" spans="1:17" ht="15.75" customHeight="1">
      <c r="A3588" s="33" t="s">
        <v>14</v>
      </c>
      <c r="B3588" s="33">
        <v>1185732</v>
      </c>
      <c r="C3588" s="34">
        <v>44477</v>
      </c>
      <c r="D3588" s="33" t="s">
        <v>15</v>
      </c>
      <c r="E3588" s="33" t="s">
        <v>121</v>
      </c>
      <c r="F3588" s="33" t="s">
        <v>122</v>
      </c>
      <c r="G3588" s="33" t="s">
        <v>21</v>
      </c>
      <c r="H3588" s="35">
        <v>0.6</v>
      </c>
      <c r="I3588" s="36">
        <v>750</v>
      </c>
      <c r="J3588" s="37">
        <f t="shared" si="28"/>
        <v>450</v>
      </c>
      <c r="K3588" s="37">
        <f t="shared" si="29"/>
        <v>135</v>
      </c>
      <c r="L3588" s="38">
        <v>0.3</v>
      </c>
      <c r="N3588" s="44"/>
      <c r="O3588" s="42"/>
      <c r="P3588" s="39"/>
      <c r="Q3588" s="41"/>
    </row>
    <row r="3589" spans="1:17" ht="15.75" customHeight="1">
      <c r="A3589" s="33" t="s">
        <v>14</v>
      </c>
      <c r="B3589" s="33">
        <v>1185732</v>
      </c>
      <c r="C3589" s="34">
        <v>44477</v>
      </c>
      <c r="D3589" s="33" t="s">
        <v>15</v>
      </c>
      <c r="E3589" s="33" t="s">
        <v>121</v>
      </c>
      <c r="F3589" s="33" t="s">
        <v>122</v>
      </c>
      <c r="G3589" s="33" t="s">
        <v>22</v>
      </c>
      <c r="H3589" s="35">
        <v>0.64999999999999991</v>
      </c>
      <c r="I3589" s="36">
        <v>2000</v>
      </c>
      <c r="J3589" s="37">
        <f t="shared" si="28"/>
        <v>1299.9999999999998</v>
      </c>
      <c r="K3589" s="37">
        <f t="shared" si="29"/>
        <v>519.99999999999989</v>
      </c>
      <c r="L3589" s="38">
        <v>0.4</v>
      </c>
      <c r="N3589" s="44"/>
      <c r="O3589" s="42"/>
      <c r="P3589" s="39"/>
      <c r="Q3589" s="41"/>
    </row>
    <row r="3590" spans="1:17" ht="15.75" customHeight="1">
      <c r="A3590" s="33" t="s">
        <v>14</v>
      </c>
      <c r="B3590" s="33">
        <v>1185732</v>
      </c>
      <c r="C3590" s="34">
        <v>44507</v>
      </c>
      <c r="D3590" s="33" t="s">
        <v>15</v>
      </c>
      <c r="E3590" s="33" t="s">
        <v>121</v>
      </c>
      <c r="F3590" s="33" t="s">
        <v>122</v>
      </c>
      <c r="G3590" s="33" t="s">
        <v>17</v>
      </c>
      <c r="H3590" s="35">
        <v>0.6</v>
      </c>
      <c r="I3590" s="36">
        <v>3500</v>
      </c>
      <c r="J3590" s="37">
        <f t="shared" si="28"/>
        <v>2100</v>
      </c>
      <c r="K3590" s="37">
        <f t="shared" si="29"/>
        <v>735</v>
      </c>
      <c r="L3590" s="38">
        <v>0.35</v>
      </c>
      <c r="N3590" s="44"/>
      <c r="O3590" s="42"/>
      <c r="P3590" s="39"/>
      <c r="Q3590" s="41"/>
    </row>
    <row r="3591" spans="1:17" ht="15.75" customHeight="1">
      <c r="A3591" s="33" t="s">
        <v>14</v>
      </c>
      <c r="B3591" s="33">
        <v>1185732</v>
      </c>
      <c r="C3591" s="34">
        <v>44507</v>
      </c>
      <c r="D3591" s="33" t="s">
        <v>15</v>
      </c>
      <c r="E3591" s="33" t="s">
        <v>121</v>
      </c>
      <c r="F3591" s="33" t="s">
        <v>122</v>
      </c>
      <c r="G3591" s="33" t="s">
        <v>18</v>
      </c>
      <c r="H3591" s="35">
        <v>0.5</v>
      </c>
      <c r="I3591" s="36">
        <v>2250</v>
      </c>
      <c r="J3591" s="37">
        <f t="shared" si="28"/>
        <v>1125</v>
      </c>
      <c r="K3591" s="37">
        <f t="shared" si="29"/>
        <v>393.75</v>
      </c>
      <c r="L3591" s="38">
        <v>0.35</v>
      </c>
      <c r="N3591" s="44"/>
      <c r="O3591" s="42"/>
      <c r="P3591" s="39"/>
      <c r="Q3591" s="41"/>
    </row>
    <row r="3592" spans="1:17" ht="15.75" customHeight="1">
      <c r="A3592" s="33" t="s">
        <v>14</v>
      </c>
      <c r="B3592" s="33">
        <v>1185732</v>
      </c>
      <c r="C3592" s="34">
        <v>44507</v>
      </c>
      <c r="D3592" s="33" t="s">
        <v>15</v>
      </c>
      <c r="E3592" s="33" t="s">
        <v>121</v>
      </c>
      <c r="F3592" s="33" t="s">
        <v>122</v>
      </c>
      <c r="G3592" s="33" t="s">
        <v>19</v>
      </c>
      <c r="H3592" s="35">
        <v>0.5</v>
      </c>
      <c r="I3592" s="36">
        <v>2200</v>
      </c>
      <c r="J3592" s="37">
        <f t="shared" si="28"/>
        <v>1100</v>
      </c>
      <c r="K3592" s="37">
        <f t="shared" si="29"/>
        <v>440</v>
      </c>
      <c r="L3592" s="38">
        <v>0.4</v>
      </c>
      <c r="N3592" s="44"/>
      <c r="O3592" s="42"/>
      <c r="P3592" s="39"/>
      <c r="Q3592" s="41"/>
    </row>
    <row r="3593" spans="1:17" ht="15.75" customHeight="1">
      <c r="A3593" s="33" t="s">
        <v>14</v>
      </c>
      <c r="B3593" s="33">
        <v>1185732</v>
      </c>
      <c r="C3593" s="34">
        <v>44507</v>
      </c>
      <c r="D3593" s="33" t="s">
        <v>15</v>
      </c>
      <c r="E3593" s="33" t="s">
        <v>121</v>
      </c>
      <c r="F3593" s="33" t="s">
        <v>122</v>
      </c>
      <c r="G3593" s="33" t="s">
        <v>20</v>
      </c>
      <c r="H3593" s="35">
        <v>0.5</v>
      </c>
      <c r="I3593" s="36">
        <v>2000</v>
      </c>
      <c r="J3593" s="37">
        <f t="shared" si="28"/>
        <v>1000</v>
      </c>
      <c r="K3593" s="37">
        <f t="shared" si="29"/>
        <v>400</v>
      </c>
      <c r="L3593" s="38">
        <v>0.4</v>
      </c>
      <c r="N3593" s="44"/>
      <c r="O3593" s="42"/>
      <c r="P3593" s="39"/>
      <c r="Q3593" s="41"/>
    </row>
    <row r="3594" spans="1:17" ht="15.75" customHeight="1">
      <c r="A3594" s="33" t="s">
        <v>14</v>
      </c>
      <c r="B3594" s="33">
        <v>1185732</v>
      </c>
      <c r="C3594" s="34">
        <v>44507</v>
      </c>
      <c r="D3594" s="33" t="s">
        <v>15</v>
      </c>
      <c r="E3594" s="33" t="s">
        <v>121</v>
      </c>
      <c r="F3594" s="33" t="s">
        <v>122</v>
      </c>
      <c r="G3594" s="33" t="s">
        <v>21</v>
      </c>
      <c r="H3594" s="35">
        <v>0.6</v>
      </c>
      <c r="I3594" s="36">
        <v>1750</v>
      </c>
      <c r="J3594" s="37">
        <f t="shared" si="28"/>
        <v>1050</v>
      </c>
      <c r="K3594" s="37">
        <f t="shared" si="29"/>
        <v>315</v>
      </c>
      <c r="L3594" s="38">
        <v>0.3</v>
      </c>
      <c r="N3594" s="44"/>
      <c r="O3594" s="42"/>
      <c r="P3594" s="39"/>
      <c r="Q3594" s="41"/>
    </row>
    <row r="3595" spans="1:17" ht="15.75" customHeight="1">
      <c r="A3595" s="33" t="s">
        <v>14</v>
      </c>
      <c r="B3595" s="33">
        <v>1185732</v>
      </c>
      <c r="C3595" s="34">
        <v>44507</v>
      </c>
      <c r="D3595" s="33" t="s">
        <v>15</v>
      </c>
      <c r="E3595" s="33" t="s">
        <v>121</v>
      </c>
      <c r="F3595" s="33" t="s">
        <v>122</v>
      </c>
      <c r="G3595" s="33" t="s">
        <v>22</v>
      </c>
      <c r="H3595" s="35">
        <v>0.64999999999999991</v>
      </c>
      <c r="I3595" s="36">
        <v>2750</v>
      </c>
      <c r="J3595" s="37">
        <f t="shared" si="28"/>
        <v>1787.4999999999998</v>
      </c>
      <c r="K3595" s="37">
        <f t="shared" si="29"/>
        <v>715</v>
      </c>
      <c r="L3595" s="38">
        <v>0.4</v>
      </c>
      <c r="N3595" s="44"/>
      <c r="O3595" s="42"/>
      <c r="P3595" s="39"/>
      <c r="Q3595" s="41"/>
    </row>
    <row r="3596" spans="1:17" ht="15.75" customHeight="1">
      <c r="A3596" s="33" t="s">
        <v>14</v>
      </c>
      <c r="B3596" s="33">
        <v>1185732</v>
      </c>
      <c r="C3596" s="34">
        <v>44536</v>
      </c>
      <c r="D3596" s="33" t="s">
        <v>15</v>
      </c>
      <c r="E3596" s="33" t="s">
        <v>121</v>
      </c>
      <c r="F3596" s="33" t="s">
        <v>122</v>
      </c>
      <c r="G3596" s="33" t="s">
        <v>17</v>
      </c>
      <c r="H3596" s="35">
        <v>0.6</v>
      </c>
      <c r="I3596" s="36">
        <v>5000</v>
      </c>
      <c r="J3596" s="37">
        <f t="shared" si="28"/>
        <v>3000</v>
      </c>
      <c r="K3596" s="37">
        <f t="shared" si="29"/>
        <v>1050</v>
      </c>
      <c r="L3596" s="38">
        <v>0.35</v>
      </c>
      <c r="N3596" s="44"/>
      <c r="O3596" s="42"/>
      <c r="P3596" s="39"/>
      <c r="Q3596" s="41"/>
    </row>
    <row r="3597" spans="1:17" ht="15.75" customHeight="1">
      <c r="A3597" s="33" t="s">
        <v>14</v>
      </c>
      <c r="B3597" s="33">
        <v>1185732</v>
      </c>
      <c r="C3597" s="34">
        <v>44536</v>
      </c>
      <c r="D3597" s="33" t="s">
        <v>15</v>
      </c>
      <c r="E3597" s="33" t="s">
        <v>121</v>
      </c>
      <c r="F3597" s="33" t="s">
        <v>122</v>
      </c>
      <c r="G3597" s="33" t="s">
        <v>18</v>
      </c>
      <c r="H3597" s="35">
        <v>0.5</v>
      </c>
      <c r="I3597" s="36">
        <v>3000</v>
      </c>
      <c r="J3597" s="37">
        <f t="shared" si="28"/>
        <v>1500</v>
      </c>
      <c r="K3597" s="37">
        <f t="shared" si="29"/>
        <v>525</v>
      </c>
      <c r="L3597" s="38">
        <v>0.35</v>
      </c>
      <c r="N3597" s="44"/>
      <c r="O3597" s="42"/>
      <c r="P3597" s="39"/>
      <c r="Q3597" s="41"/>
    </row>
    <row r="3598" spans="1:17" ht="15.75" customHeight="1">
      <c r="A3598" s="33" t="s">
        <v>14</v>
      </c>
      <c r="B3598" s="33">
        <v>1185732</v>
      </c>
      <c r="C3598" s="34">
        <v>44536</v>
      </c>
      <c r="D3598" s="33" t="s">
        <v>15</v>
      </c>
      <c r="E3598" s="33" t="s">
        <v>121</v>
      </c>
      <c r="F3598" s="33" t="s">
        <v>122</v>
      </c>
      <c r="G3598" s="33" t="s">
        <v>19</v>
      </c>
      <c r="H3598" s="35">
        <v>0.5</v>
      </c>
      <c r="I3598" s="36">
        <v>2750</v>
      </c>
      <c r="J3598" s="37">
        <f t="shared" si="28"/>
        <v>1375</v>
      </c>
      <c r="K3598" s="37">
        <f t="shared" si="29"/>
        <v>550</v>
      </c>
      <c r="L3598" s="38">
        <v>0.4</v>
      </c>
      <c r="N3598" s="44"/>
      <c r="O3598" s="42"/>
      <c r="P3598" s="39"/>
      <c r="Q3598" s="41"/>
    </row>
    <row r="3599" spans="1:17" ht="15.75" customHeight="1">
      <c r="A3599" s="33" t="s">
        <v>14</v>
      </c>
      <c r="B3599" s="33">
        <v>1185732</v>
      </c>
      <c r="C3599" s="34">
        <v>44536</v>
      </c>
      <c r="D3599" s="33" t="s">
        <v>15</v>
      </c>
      <c r="E3599" s="33" t="s">
        <v>121</v>
      </c>
      <c r="F3599" s="33" t="s">
        <v>122</v>
      </c>
      <c r="G3599" s="33" t="s">
        <v>20</v>
      </c>
      <c r="H3599" s="35">
        <v>0.5</v>
      </c>
      <c r="I3599" s="36">
        <v>2250</v>
      </c>
      <c r="J3599" s="37">
        <f t="shared" si="28"/>
        <v>1125</v>
      </c>
      <c r="K3599" s="37">
        <f t="shared" si="29"/>
        <v>450</v>
      </c>
      <c r="L3599" s="38">
        <v>0.4</v>
      </c>
      <c r="N3599" s="44"/>
      <c r="O3599" s="42"/>
      <c r="P3599" s="39"/>
      <c r="Q3599" s="41"/>
    </row>
    <row r="3600" spans="1:17" ht="15.75" customHeight="1">
      <c r="A3600" s="33" t="s">
        <v>14</v>
      </c>
      <c r="B3600" s="33">
        <v>1185732</v>
      </c>
      <c r="C3600" s="34">
        <v>44536</v>
      </c>
      <c r="D3600" s="33" t="s">
        <v>15</v>
      </c>
      <c r="E3600" s="33" t="s">
        <v>121</v>
      </c>
      <c r="F3600" s="33" t="s">
        <v>122</v>
      </c>
      <c r="G3600" s="33" t="s">
        <v>21</v>
      </c>
      <c r="H3600" s="35">
        <v>0.6</v>
      </c>
      <c r="I3600" s="36">
        <v>2250</v>
      </c>
      <c r="J3600" s="37">
        <f t="shared" si="28"/>
        <v>1350</v>
      </c>
      <c r="K3600" s="37">
        <f t="shared" si="29"/>
        <v>405</v>
      </c>
      <c r="L3600" s="38">
        <v>0.3</v>
      </c>
      <c r="N3600" s="44"/>
      <c r="O3600" s="42"/>
      <c r="P3600" s="39"/>
      <c r="Q3600" s="41"/>
    </row>
    <row r="3601" spans="1:17" ht="15.75" customHeight="1">
      <c r="A3601" s="33" t="s">
        <v>14</v>
      </c>
      <c r="B3601" s="33">
        <v>1185732</v>
      </c>
      <c r="C3601" s="34">
        <v>44536</v>
      </c>
      <c r="D3601" s="33" t="s">
        <v>15</v>
      </c>
      <c r="E3601" s="33" t="s">
        <v>121</v>
      </c>
      <c r="F3601" s="33" t="s">
        <v>122</v>
      </c>
      <c r="G3601" s="33" t="s">
        <v>22</v>
      </c>
      <c r="H3601" s="35">
        <v>0.64999999999999991</v>
      </c>
      <c r="I3601" s="36">
        <v>3250</v>
      </c>
      <c r="J3601" s="37">
        <f t="shared" si="28"/>
        <v>2112.4999999999995</v>
      </c>
      <c r="K3601" s="37">
        <f t="shared" si="29"/>
        <v>844.99999999999989</v>
      </c>
      <c r="L3601" s="38">
        <v>0.4</v>
      </c>
      <c r="N3601" s="44"/>
      <c r="O3601" s="42"/>
      <c r="P3601" s="39"/>
      <c r="Q3601" s="41"/>
    </row>
    <row r="3602" spans="1:17" ht="15.75" customHeight="1">
      <c r="A3602" s="33" t="s">
        <v>14</v>
      </c>
      <c r="B3602" s="33">
        <v>1185732</v>
      </c>
      <c r="C3602" s="34">
        <v>44213</v>
      </c>
      <c r="D3602" s="33" t="s">
        <v>15</v>
      </c>
      <c r="E3602" s="33" t="s">
        <v>123</v>
      </c>
      <c r="F3602" s="33" t="s">
        <v>124</v>
      </c>
      <c r="G3602" s="33" t="s">
        <v>17</v>
      </c>
      <c r="H3602" s="35">
        <v>0.4</v>
      </c>
      <c r="I3602" s="36">
        <v>4500</v>
      </c>
      <c r="J3602" s="37">
        <f t="shared" si="28"/>
        <v>1800</v>
      </c>
      <c r="K3602" s="37">
        <f t="shared" si="29"/>
        <v>540</v>
      </c>
      <c r="L3602" s="38">
        <v>0.3</v>
      </c>
      <c r="N3602" s="44"/>
      <c r="O3602" s="42"/>
      <c r="P3602" s="39"/>
      <c r="Q3602" s="41"/>
    </row>
    <row r="3603" spans="1:17" ht="15.75" customHeight="1">
      <c r="A3603" s="33" t="s">
        <v>14</v>
      </c>
      <c r="B3603" s="33">
        <v>1185732</v>
      </c>
      <c r="C3603" s="34">
        <v>44213</v>
      </c>
      <c r="D3603" s="33" t="s">
        <v>15</v>
      </c>
      <c r="E3603" s="33" t="s">
        <v>123</v>
      </c>
      <c r="F3603" s="33" t="s">
        <v>124</v>
      </c>
      <c r="G3603" s="33" t="s">
        <v>18</v>
      </c>
      <c r="H3603" s="35">
        <v>0.4</v>
      </c>
      <c r="I3603" s="36">
        <v>2500</v>
      </c>
      <c r="J3603" s="37">
        <f t="shared" si="28"/>
        <v>1000</v>
      </c>
      <c r="K3603" s="37">
        <f t="shared" si="29"/>
        <v>300</v>
      </c>
      <c r="L3603" s="38">
        <v>0.3</v>
      </c>
      <c r="N3603" s="44"/>
      <c r="O3603" s="42"/>
      <c r="P3603" s="39"/>
      <c r="Q3603" s="41"/>
    </row>
    <row r="3604" spans="1:17" ht="15.75" customHeight="1">
      <c r="A3604" s="33" t="s">
        <v>14</v>
      </c>
      <c r="B3604" s="33">
        <v>1185732</v>
      </c>
      <c r="C3604" s="34">
        <v>44213</v>
      </c>
      <c r="D3604" s="33" t="s">
        <v>15</v>
      </c>
      <c r="E3604" s="33" t="s">
        <v>123</v>
      </c>
      <c r="F3604" s="33" t="s">
        <v>124</v>
      </c>
      <c r="G3604" s="33" t="s">
        <v>19</v>
      </c>
      <c r="H3604" s="35">
        <v>0.30000000000000004</v>
      </c>
      <c r="I3604" s="36">
        <v>2500</v>
      </c>
      <c r="J3604" s="37">
        <f t="shared" si="28"/>
        <v>750.00000000000011</v>
      </c>
      <c r="K3604" s="37">
        <f t="shared" si="29"/>
        <v>187.50000000000003</v>
      </c>
      <c r="L3604" s="38">
        <v>0.25</v>
      </c>
      <c r="N3604" s="44"/>
      <c r="O3604" s="42"/>
      <c r="P3604" s="39"/>
      <c r="Q3604" s="41"/>
    </row>
    <row r="3605" spans="1:17" ht="15.75" customHeight="1">
      <c r="A3605" s="33" t="s">
        <v>14</v>
      </c>
      <c r="B3605" s="33">
        <v>1185732</v>
      </c>
      <c r="C3605" s="34">
        <v>44213</v>
      </c>
      <c r="D3605" s="33" t="s">
        <v>15</v>
      </c>
      <c r="E3605" s="33" t="s">
        <v>123</v>
      </c>
      <c r="F3605" s="33" t="s">
        <v>124</v>
      </c>
      <c r="G3605" s="33" t="s">
        <v>20</v>
      </c>
      <c r="H3605" s="35">
        <v>0.35</v>
      </c>
      <c r="I3605" s="36">
        <v>1000</v>
      </c>
      <c r="J3605" s="37">
        <f t="shared" si="28"/>
        <v>350</v>
      </c>
      <c r="K3605" s="37">
        <f t="shared" si="29"/>
        <v>87.5</v>
      </c>
      <c r="L3605" s="38">
        <v>0.25</v>
      </c>
      <c r="N3605" s="44"/>
      <c r="O3605" s="42"/>
      <c r="P3605" s="39"/>
      <c r="Q3605" s="41"/>
    </row>
    <row r="3606" spans="1:17" ht="15.75" customHeight="1">
      <c r="A3606" s="33" t="s">
        <v>14</v>
      </c>
      <c r="B3606" s="33">
        <v>1185732</v>
      </c>
      <c r="C3606" s="34">
        <v>44213</v>
      </c>
      <c r="D3606" s="33" t="s">
        <v>15</v>
      </c>
      <c r="E3606" s="33" t="s">
        <v>123</v>
      </c>
      <c r="F3606" s="33" t="s">
        <v>124</v>
      </c>
      <c r="G3606" s="33" t="s">
        <v>21</v>
      </c>
      <c r="H3606" s="35">
        <v>0.5</v>
      </c>
      <c r="I3606" s="36">
        <v>1500</v>
      </c>
      <c r="J3606" s="37">
        <f t="shared" si="28"/>
        <v>750</v>
      </c>
      <c r="K3606" s="37">
        <f t="shared" si="29"/>
        <v>187.5</v>
      </c>
      <c r="L3606" s="38">
        <v>0.25</v>
      </c>
      <c r="N3606" s="44"/>
      <c r="O3606" s="42"/>
      <c r="P3606" s="39"/>
      <c r="Q3606" s="41"/>
    </row>
    <row r="3607" spans="1:17" ht="15.75" customHeight="1">
      <c r="A3607" s="33" t="s">
        <v>14</v>
      </c>
      <c r="B3607" s="33">
        <v>1185732</v>
      </c>
      <c r="C3607" s="34">
        <v>44213</v>
      </c>
      <c r="D3607" s="33" t="s">
        <v>15</v>
      </c>
      <c r="E3607" s="33" t="s">
        <v>123</v>
      </c>
      <c r="F3607" s="33" t="s">
        <v>124</v>
      </c>
      <c r="G3607" s="33" t="s">
        <v>22</v>
      </c>
      <c r="H3607" s="35">
        <v>0.4</v>
      </c>
      <c r="I3607" s="36">
        <v>2500</v>
      </c>
      <c r="J3607" s="37">
        <f t="shared" si="28"/>
        <v>1000</v>
      </c>
      <c r="K3607" s="37">
        <f t="shared" si="29"/>
        <v>300</v>
      </c>
      <c r="L3607" s="38">
        <v>0.3</v>
      </c>
      <c r="N3607" s="44"/>
      <c r="O3607" s="42"/>
      <c r="P3607" s="39"/>
      <c r="Q3607" s="41"/>
    </row>
    <row r="3608" spans="1:17" ht="15.75" customHeight="1">
      <c r="A3608" s="33" t="s">
        <v>14</v>
      </c>
      <c r="B3608" s="33">
        <v>1185732</v>
      </c>
      <c r="C3608" s="34">
        <v>44242</v>
      </c>
      <c r="D3608" s="33" t="s">
        <v>15</v>
      </c>
      <c r="E3608" s="33" t="s">
        <v>123</v>
      </c>
      <c r="F3608" s="33" t="s">
        <v>124</v>
      </c>
      <c r="G3608" s="33" t="s">
        <v>17</v>
      </c>
      <c r="H3608" s="35">
        <v>0.4</v>
      </c>
      <c r="I3608" s="36">
        <v>5000</v>
      </c>
      <c r="J3608" s="37">
        <f t="shared" si="28"/>
        <v>2000</v>
      </c>
      <c r="K3608" s="37">
        <f t="shared" si="29"/>
        <v>600</v>
      </c>
      <c r="L3608" s="38">
        <v>0.3</v>
      </c>
      <c r="N3608" s="44"/>
      <c r="O3608" s="42"/>
      <c r="P3608" s="39"/>
      <c r="Q3608" s="41"/>
    </row>
    <row r="3609" spans="1:17" ht="15.75" customHeight="1">
      <c r="A3609" s="33" t="s">
        <v>14</v>
      </c>
      <c r="B3609" s="33">
        <v>1185732</v>
      </c>
      <c r="C3609" s="34">
        <v>44242</v>
      </c>
      <c r="D3609" s="33" t="s">
        <v>15</v>
      </c>
      <c r="E3609" s="33" t="s">
        <v>123</v>
      </c>
      <c r="F3609" s="33" t="s">
        <v>124</v>
      </c>
      <c r="G3609" s="33" t="s">
        <v>18</v>
      </c>
      <c r="H3609" s="35">
        <v>0.4</v>
      </c>
      <c r="I3609" s="36">
        <v>1500</v>
      </c>
      <c r="J3609" s="37">
        <f t="shared" si="28"/>
        <v>600</v>
      </c>
      <c r="K3609" s="37">
        <f t="shared" si="29"/>
        <v>180</v>
      </c>
      <c r="L3609" s="38">
        <v>0.3</v>
      </c>
      <c r="N3609" s="44"/>
      <c r="O3609" s="42"/>
      <c r="P3609" s="39"/>
      <c r="Q3609" s="41"/>
    </row>
    <row r="3610" spans="1:17" ht="15.75" customHeight="1">
      <c r="A3610" s="33" t="s">
        <v>14</v>
      </c>
      <c r="B3610" s="33">
        <v>1185732</v>
      </c>
      <c r="C3610" s="34">
        <v>44242</v>
      </c>
      <c r="D3610" s="33" t="s">
        <v>15</v>
      </c>
      <c r="E3610" s="33" t="s">
        <v>123</v>
      </c>
      <c r="F3610" s="33" t="s">
        <v>124</v>
      </c>
      <c r="G3610" s="33" t="s">
        <v>19</v>
      </c>
      <c r="H3610" s="35">
        <v>0.30000000000000004</v>
      </c>
      <c r="I3610" s="36">
        <v>2000</v>
      </c>
      <c r="J3610" s="37">
        <f t="shared" si="28"/>
        <v>600.00000000000011</v>
      </c>
      <c r="K3610" s="37">
        <f t="shared" si="29"/>
        <v>150.00000000000003</v>
      </c>
      <c r="L3610" s="38">
        <v>0.25</v>
      </c>
      <c r="N3610" s="44"/>
      <c r="O3610" s="42"/>
      <c r="P3610" s="39"/>
      <c r="Q3610" s="41"/>
    </row>
    <row r="3611" spans="1:17" ht="15.75" customHeight="1">
      <c r="A3611" s="33" t="s">
        <v>14</v>
      </c>
      <c r="B3611" s="33">
        <v>1185732</v>
      </c>
      <c r="C3611" s="34">
        <v>44242</v>
      </c>
      <c r="D3611" s="33" t="s">
        <v>15</v>
      </c>
      <c r="E3611" s="33" t="s">
        <v>123</v>
      </c>
      <c r="F3611" s="33" t="s">
        <v>124</v>
      </c>
      <c r="G3611" s="33" t="s">
        <v>20</v>
      </c>
      <c r="H3611" s="35">
        <v>0.35</v>
      </c>
      <c r="I3611" s="36">
        <v>2500</v>
      </c>
      <c r="J3611" s="37">
        <f t="shared" si="28"/>
        <v>875</v>
      </c>
      <c r="K3611" s="37">
        <f t="shared" si="29"/>
        <v>218.75</v>
      </c>
      <c r="L3611" s="38">
        <v>0.25</v>
      </c>
      <c r="N3611" s="44"/>
      <c r="O3611" s="42"/>
      <c r="P3611" s="39"/>
      <c r="Q3611" s="41"/>
    </row>
    <row r="3612" spans="1:17" ht="15.75" customHeight="1">
      <c r="A3612" s="33" t="s">
        <v>14</v>
      </c>
      <c r="B3612" s="33">
        <v>1185732</v>
      </c>
      <c r="C3612" s="34">
        <v>44242</v>
      </c>
      <c r="D3612" s="33" t="s">
        <v>15</v>
      </c>
      <c r="E3612" s="33" t="s">
        <v>123</v>
      </c>
      <c r="F3612" s="33" t="s">
        <v>124</v>
      </c>
      <c r="G3612" s="33" t="s">
        <v>21</v>
      </c>
      <c r="H3612" s="35">
        <v>0.5</v>
      </c>
      <c r="I3612" s="36">
        <v>1500</v>
      </c>
      <c r="J3612" s="37">
        <f t="shared" si="28"/>
        <v>750</v>
      </c>
      <c r="K3612" s="37">
        <f t="shared" si="29"/>
        <v>187.5</v>
      </c>
      <c r="L3612" s="38">
        <v>0.25</v>
      </c>
      <c r="N3612" s="44"/>
      <c r="O3612" s="42"/>
      <c r="P3612" s="39"/>
      <c r="Q3612" s="41"/>
    </row>
    <row r="3613" spans="1:17" ht="15.75" customHeight="1">
      <c r="A3613" s="33" t="s">
        <v>14</v>
      </c>
      <c r="B3613" s="33">
        <v>1185732</v>
      </c>
      <c r="C3613" s="34">
        <v>44242</v>
      </c>
      <c r="D3613" s="33" t="s">
        <v>15</v>
      </c>
      <c r="E3613" s="33" t="s">
        <v>123</v>
      </c>
      <c r="F3613" s="33" t="s">
        <v>124</v>
      </c>
      <c r="G3613" s="33" t="s">
        <v>22</v>
      </c>
      <c r="H3613" s="35">
        <v>0.4</v>
      </c>
      <c r="I3613" s="36">
        <v>2500</v>
      </c>
      <c r="J3613" s="37">
        <f t="shared" si="28"/>
        <v>1000</v>
      </c>
      <c r="K3613" s="37">
        <f t="shared" si="29"/>
        <v>300</v>
      </c>
      <c r="L3613" s="38">
        <v>0.3</v>
      </c>
      <c r="N3613" s="44"/>
      <c r="O3613" s="42"/>
      <c r="P3613" s="39"/>
      <c r="Q3613" s="41"/>
    </row>
    <row r="3614" spans="1:17" ht="15.75" customHeight="1">
      <c r="A3614" s="33" t="s">
        <v>14</v>
      </c>
      <c r="B3614" s="33">
        <v>1185732</v>
      </c>
      <c r="C3614" s="34">
        <v>44268</v>
      </c>
      <c r="D3614" s="33" t="s">
        <v>15</v>
      </c>
      <c r="E3614" s="33" t="s">
        <v>123</v>
      </c>
      <c r="F3614" s="33" t="s">
        <v>124</v>
      </c>
      <c r="G3614" s="33" t="s">
        <v>17</v>
      </c>
      <c r="H3614" s="35">
        <v>0.4</v>
      </c>
      <c r="I3614" s="36">
        <v>4700</v>
      </c>
      <c r="J3614" s="37">
        <f t="shared" si="28"/>
        <v>1880</v>
      </c>
      <c r="K3614" s="37">
        <f t="shared" si="29"/>
        <v>564</v>
      </c>
      <c r="L3614" s="38">
        <v>0.3</v>
      </c>
      <c r="N3614" s="44"/>
      <c r="O3614" s="42"/>
      <c r="P3614" s="39"/>
      <c r="Q3614" s="41"/>
    </row>
    <row r="3615" spans="1:17" ht="15.75" customHeight="1">
      <c r="A3615" s="33" t="s">
        <v>14</v>
      </c>
      <c r="B3615" s="33">
        <v>1185732</v>
      </c>
      <c r="C3615" s="34">
        <v>44268</v>
      </c>
      <c r="D3615" s="33" t="s">
        <v>15</v>
      </c>
      <c r="E3615" s="33" t="s">
        <v>123</v>
      </c>
      <c r="F3615" s="33" t="s">
        <v>124</v>
      </c>
      <c r="G3615" s="33" t="s">
        <v>18</v>
      </c>
      <c r="H3615" s="35">
        <v>0.4</v>
      </c>
      <c r="I3615" s="36">
        <v>1750</v>
      </c>
      <c r="J3615" s="37">
        <f t="shared" si="28"/>
        <v>700</v>
      </c>
      <c r="K3615" s="37">
        <f t="shared" si="29"/>
        <v>210</v>
      </c>
      <c r="L3615" s="38">
        <v>0.3</v>
      </c>
      <c r="N3615" s="44"/>
      <c r="O3615" s="42"/>
      <c r="P3615" s="39"/>
      <c r="Q3615" s="41"/>
    </row>
    <row r="3616" spans="1:17" ht="15.75" customHeight="1">
      <c r="A3616" s="33" t="s">
        <v>14</v>
      </c>
      <c r="B3616" s="33">
        <v>1185732</v>
      </c>
      <c r="C3616" s="34">
        <v>44268</v>
      </c>
      <c r="D3616" s="33" t="s">
        <v>15</v>
      </c>
      <c r="E3616" s="33" t="s">
        <v>123</v>
      </c>
      <c r="F3616" s="33" t="s">
        <v>124</v>
      </c>
      <c r="G3616" s="33" t="s">
        <v>19</v>
      </c>
      <c r="H3616" s="35">
        <v>0.30000000000000004</v>
      </c>
      <c r="I3616" s="36">
        <v>2000</v>
      </c>
      <c r="J3616" s="37">
        <f t="shared" si="28"/>
        <v>600.00000000000011</v>
      </c>
      <c r="K3616" s="37">
        <f t="shared" si="29"/>
        <v>150.00000000000003</v>
      </c>
      <c r="L3616" s="38">
        <v>0.25</v>
      </c>
      <c r="N3616" s="44"/>
      <c r="O3616" s="42"/>
      <c r="P3616" s="39"/>
      <c r="Q3616" s="41"/>
    </row>
    <row r="3617" spans="1:17" ht="15.75" customHeight="1">
      <c r="A3617" s="33" t="s">
        <v>14</v>
      </c>
      <c r="B3617" s="33">
        <v>1185732</v>
      </c>
      <c r="C3617" s="34">
        <v>44268</v>
      </c>
      <c r="D3617" s="33" t="s">
        <v>15</v>
      </c>
      <c r="E3617" s="33" t="s">
        <v>123</v>
      </c>
      <c r="F3617" s="33" t="s">
        <v>124</v>
      </c>
      <c r="G3617" s="33" t="s">
        <v>20</v>
      </c>
      <c r="H3617" s="35">
        <v>0.35</v>
      </c>
      <c r="I3617" s="36">
        <v>3000</v>
      </c>
      <c r="J3617" s="37">
        <f t="shared" si="28"/>
        <v>1050</v>
      </c>
      <c r="K3617" s="37">
        <f t="shared" si="29"/>
        <v>262.5</v>
      </c>
      <c r="L3617" s="38">
        <v>0.25</v>
      </c>
      <c r="N3617" s="44"/>
      <c r="O3617" s="42"/>
      <c r="P3617" s="39"/>
      <c r="Q3617" s="41"/>
    </row>
    <row r="3618" spans="1:17" ht="15.75" customHeight="1">
      <c r="A3618" s="33" t="s">
        <v>14</v>
      </c>
      <c r="B3618" s="33">
        <v>1185732</v>
      </c>
      <c r="C3618" s="34">
        <v>44268</v>
      </c>
      <c r="D3618" s="33" t="s">
        <v>15</v>
      </c>
      <c r="E3618" s="33" t="s">
        <v>123</v>
      </c>
      <c r="F3618" s="33" t="s">
        <v>124</v>
      </c>
      <c r="G3618" s="33" t="s">
        <v>21</v>
      </c>
      <c r="H3618" s="35">
        <v>0.5</v>
      </c>
      <c r="I3618" s="36">
        <v>1000</v>
      </c>
      <c r="J3618" s="37">
        <f t="shared" si="28"/>
        <v>500</v>
      </c>
      <c r="K3618" s="37">
        <f t="shared" si="29"/>
        <v>125</v>
      </c>
      <c r="L3618" s="38">
        <v>0.25</v>
      </c>
      <c r="N3618" s="44"/>
      <c r="O3618" s="42"/>
      <c r="P3618" s="39"/>
      <c r="Q3618" s="41"/>
    </row>
    <row r="3619" spans="1:17" ht="15.75" customHeight="1">
      <c r="A3619" s="33" t="s">
        <v>14</v>
      </c>
      <c r="B3619" s="33">
        <v>1185732</v>
      </c>
      <c r="C3619" s="34">
        <v>44268</v>
      </c>
      <c r="D3619" s="33" t="s">
        <v>15</v>
      </c>
      <c r="E3619" s="33" t="s">
        <v>123</v>
      </c>
      <c r="F3619" s="33" t="s">
        <v>124</v>
      </c>
      <c r="G3619" s="33" t="s">
        <v>22</v>
      </c>
      <c r="H3619" s="35">
        <v>0.4</v>
      </c>
      <c r="I3619" s="36">
        <v>2000</v>
      </c>
      <c r="J3619" s="37">
        <f t="shared" si="28"/>
        <v>800</v>
      </c>
      <c r="K3619" s="37">
        <f t="shared" si="29"/>
        <v>240</v>
      </c>
      <c r="L3619" s="38">
        <v>0.3</v>
      </c>
      <c r="N3619" s="44"/>
      <c r="O3619" s="42"/>
      <c r="P3619" s="39"/>
      <c r="Q3619" s="41"/>
    </row>
    <row r="3620" spans="1:17" ht="15.75" customHeight="1">
      <c r="A3620" s="33" t="s">
        <v>14</v>
      </c>
      <c r="B3620" s="33">
        <v>1185732</v>
      </c>
      <c r="C3620" s="34">
        <v>44300</v>
      </c>
      <c r="D3620" s="33" t="s">
        <v>15</v>
      </c>
      <c r="E3620" s="33" t="s">
        <v>123</v>
      </c>
      <c r="F3620" s="33" t="s">
        <v>124</v>
      </c>
      <c r="G3620" s="33" t="s">
        <v>17</v>
      </c>
      <c r="H3620" s="35">
        <v>0.4</v>
      </c>
      <c r="I3620" s="36">
        <v>4500</v>
      </c>
      <c r="J3620" s="37">
        <f t="shared" si="28"/>
        <v>1800</v>
      </c>
      <c r="K3620" s="37">
        <f t="shared" si="29"/>
        <v>540</v>
      </c>
      <c r="L3620" s="38">
        <v>0.3</v>
      </c>
      <c r="N3620" s="44"/>
      <c r="O3620" s="42"/>
      <c r="P3620" s="39"/>
      <c r="Q3620" s="41"/>
    </row>
    <row r="3621" spans="1:17" ht="15.75" customHeight="1">
      <c r="A3621" s="33" t="s">
        <v>14</v>
      </c>
      <c r="B3621" s="33">
        <v>1185732</v>
      </c>
      <c r="C3621" s="34">
        <v>44300</v>
      </c>
      <c r="D3621" s="33" t="s">
        <v>15</v>
      </c>
      <c r="E3621" s="33" t="s">
        <v>123</v>
      </c>
      <c r="F3621" s="33" t="s">
        <v>124</v>
      </c>
      <c r="G3621" s="33" t="s">
        <v>18</v>
      </c>
      <c r="H3621" s="35">
        <v>0.4</v>
      </c>
      <c r="I3621" s="36">
        <v>1500</v>
      </c>
      <c r="J3621" s="37">
        <f t="shared" si="28"/>
        <v>600</v>
      </c>
      <c r="K3621" s="37">
        <f t="shared" si="29"/>
        <v>180</v>
      </c>
      <c r="L3621" s="38">
        <v>0.3</v>
      </c>
      <c r="N3621" s="44"/>
      <c r="O3621" s="42"/>
      <c r="P3621" s="39"/>
      <c r="Q3621" s="41"/>
    </row>
    <row r="3622" spans="1:17" ht="15.75" customHeight="1">
      <c r="A3622" s="33" t="s">
        <v>14</v>
      </c>
      <c r="B3622" s="33">
        <v>1185732</v>
      </c>
      <c r="C3622" s="34">
        <v>44300</v>
      </c>
      <c r="D3622" s="33" t="s">
        <v>15</v>
      </c>
      <c r="E3622" s="33" t="s">
        <v>123</v>
      </c>
      <c r="F3622" s="33" t="s">
        <v>124</v>
      </c>
      <c r="G3622" s="33" t="s">
        <v>19</v>
      </c>
      <c r="H3622" s="35">
        <v>0.30000000000000004</v>
      </c>
      <c r="I3622" s="36">
        <v>1500</v>
      </c>
      <c r="J3622" s="37">
        <f t="shared" si="28"/>
        <v>450.00000000000006</v>
      </c>
      <c r="K3622" s="37">
        <f t="shared" si="29"/>
        <v>112.50000000000001</v>
      </c>
      <c r="L3622" s="38">
        <v>0.25</v>
      </c>
      <c r="N3622" s="44"/>
      <c r="O3622" s="42"/>
      <c r="P3622" s="39"/>
      <c r="Q3622" s="41"/>
    </row>
    <row r="3623" spans="1:17" ht="15.75" customHeight="1">
      <c r="A3623" s="33" t="s">
        <v>14</v>
      </c>
      <c r="B3623" s="33">
        <v>1185732</v>
      </c>
      <c r="C3623" s="34">
        <v>44300</v>
      </c>
      <c r="D3623" s="33" t="s">
        <v>15</v>
      </c>
      <c r="E3623" s="33" t="s">
        <v>123</v>
      </c>
      <c r="F3623" s="33" t="s">
        <v>124</v>
      </c>
      <c r="G3623" s="33" t="s">
        <v>20</v>
      </c>
      <c r="H3623" s="35">
        <v>0.35</v>
      </c>
      <c r="I3623" s="36">
        <v>1250</v>
      </c>
      <c r="J3623" s="37">
        <f t="shared" si="28"/>
        <v>437.5</v>
      </c>
      <c r="K3623" s="37">
        <f t="shared" si="29"/>
        <v>109.375</v>
      </c>
      <c r="L3623" s="38">
        <v>0.25</v>
      </c>
      <c r="N3623" s="44"/>
      <c r="O3623" s="42"/>
      <c r="P3623" s="39"/>
      <c r="Q3623" s="41"/>
    </row>
    <row r="3624" spans="1:17" ht="15.75" customHeight="1">
      <c r="A3624" s="33" t="s">
        <v>14</v>
      </c>
      <c r="B3624" s="33">
        <v>1185732</v>
      </c>
      <c r="C3624" s="34">
        <v>44300</v>
      </c>
      <c r="D3624" s="33" t="s">
        <v>15</v>
      </c>
      <c r="E3624" s="33" t="s">
        <v>123</v>
      </c>
      <c r="F3624" s="33" t="s">
        <v>124</v>
      </c>
      <c r="G3624" s="33" t="s">
        <v>21</v>
      </c>
      <c r="H3624" s="35">
        <v>0.5</v>
      </c>
      <c r="I3624" s="36">
        <v>1250</v>
      </c>
      <c r="J3624" s="37">
        <f t="shared" si="28"/>
        <v>625</v>
      </c>
      <c r="K3624" s="37">
        <f t="shared" si="29"/>
        <v>156.25</v>
      </c>
      <c r="L3624" s="38">
        <v>0.25</v>
      </c>
      <c r="N3624" s="44"/>
      <c r="O3624" s="42"/>
      <c r="P3624" s="39"/>
      <c r="Q3624" s="41"/>
    </row>
    <row r="3625" spans="1:17" ht="15.75" customHeight="1">
      <c r="A3625" s="33" t="s">
        <v>14</v>
      </c>
      <c r="B3625" s="33">
        <v>1185732</v>
      </c>
      <c r="C3625" s="34">
        <v>44300</v>
      </c>
      <c r="D3625" s="33" t="s">
        <v>15</v>
      </c>
      <c r="E3625" s="33" t="s">
        <v>123</v>
      </c>
      <c r="F3625" s="33" t="s">
        <v>124</v>
      </c>
      <c r="G3625" s="33" t="s">
        <v>22</v>
      </c>
      <c r="H3625" s="35">
        <v>0.4</v>
      </c>
      <c r="I3625" s="36">
        <v>2750</v>
      </c>
      <c r="J3625" s="37">
        <f t="shared" si="28"/>
        <v>1100</v>
      </c>
      <c r="K3625" s="37">
        <f t="shared" si="29"/>
        <v>330</v>
      </c>
      <c r="L3625" s="38">
        <v>0.3</v>
      </c>
      <c r="N3625" s="44"/>
      <c r="O3625" s="42"/>
      <c r="P3625" s="39"/>
      <c r="Q3625" s="41"/>
    </row>
    <row r="3626" spans="1:17" ht="15.75" customHeight="1">
      <c r="A3626" s="33" t="s">
        <v>14</v>
      </c>
      <c r="B3626" s="33">
        <v>1185732</v>
      </c>
      <c r="C3626" s="34">
        <v>44329</v>
      </c>
      <c r="D3626" s="33" t="s">
        <v>15</v>
      </c>
      <c r="E3626" s="33" t="s">
        <v>123</v>
      </c>
      <c r="F3626" s="33" t="s">
        <v>124</v>
      </c>
      <c r="G3626" s="33" t="s">
        <v>17</v>
      </c>
      <c r="H3626" s="35">
        <v>0.54999999999999993</v>
      </c>
      <c r="I3626" s="36">
        <v>4950</v>
      </c>
      <c r="J3626" s="37">
        <f t="shared" si="28"/>
        <v>2722.4999999999995</v>
      </c>
      <c r="K3626" s="37">
        <f t="shared" si="29"/>
        <v>816.74999999999989</v>
      </c>
      <c r="L3626" s="38">
        <v>0.3</v>
      </c>
      <c r="N3626" s="44"/>
      <c r="O3626" s="42"/>
      <c r="P3626" s="39"/>
      <c r="Q3626" s="41"/>
    </row>
    <row r="3627" spans="1:17" ht="15.75" customHeight="1">
      <c r="A3627" s="33" t="s">
        <v>14</v>
      </c>
      <c r="B3627" s="33">
        <v>1185732</v>
      </c>
      <c r="C3627" s="34">
        <v>44329</v>
      </c>
      <c r="D3627" s="33" t="s">
        <v>15</v>
      </c>
      <c r="E3627" s="33" t="s">
        <v>123</v>
      </c>
      <c r="F3627" s="33" t="s">
        <v>124</v>
      </c>
      <c r="G3627" s="33" t="s">
        <v>18</v>
      </c>
      <c r="H3627" s="35">
        <v>0.5</v>
      </c>
      <c r="I3627" s="36">
        <v>2000</v>
      </c>
      <c r="J3627" s="37">
        <f t="shared" si="28"/>
        <v>1000</v>
      </c>
      <c r="K3627" s="37">
        <f t="shared" si="29"/>
        <v>300</v>
      </c>
      <c r="L3627" s="38">
        <v>0.3</v>
      </c>
      <c r="N3627" s="44"/>
      <c r="O3627" s="42"/>
      <c r="P3627" s="39"/>
      <c r="Q3627" s="41"/>
    </row>
    <row r="3628" spans="1:17" ht="15.75" customHeight="1">
      <c r="A3628" s="33" t="s">
        <v>14</v>
      </c>
      <c r="B3628" s="33">
        <v>1185732</v>
      </c>
      <c r="C3628" s="34">
        <v>44329</v>
      </c>
      <c r="D3628" s="33" t="s">
        <v>15</v>
      </c>
      <c r="E3628" s="33" t="s">
        <v>123</v>
      </c>
      <c r="F3628" s="33" t="s">
        <v>124</v>
      </c>
      <c r="G3628" s="33" t="s">
        <v>19</v>
      </c>
      <c r="H3628" s="35">
        <v>0.45</v>
      </c>
      <c r="I3628" s="36">
        <v>2250</v>
      </c>
      <c r="J3628" s="37">
        <f t="shared" si="28"/>
        <v>1012.5</v>
      </c>
      <c r="K3628" s="37">
        <f t="shared" si="29"/>
        <v>253.125</v>
      </c>
      <c r="L3628" s="38">
        <v>0.25</v>
      </c>
      <c r="N3628" s="44"/>
      <c r="O3628" s="42"/>
      <c r="P3628" s="39"/>
      <c r="Q3628" s="41"/>
    </row>
    <row r="3629" spans="1:17" ht="15.75" customHeight="1">
      <c r="A3629" s="33" t="s">
        <v>14</v>
      </c>
      <c r="B3629" s="33">
        <v>1185732</v>
      </c>
      <c r="C3629" s="34">
        <v>44329</v>
      </c>
      <c r="D3629" s="33" t="s">
        <v>15</v>
      </c>
      <c r="E3629" s="33" t="s">
        <v>123</v>
      </c>
      <c r="F3629" s="33" t="s">
        <v>124</v>
      </c>
      <c r="G3629" s="33" t="s">
        <v>20</v>
      </c>
      <c r="H3629" s="35">
        <v>0.45</v>
      </c>
      <c r="I3629" s="36">
        <v>1750</v>
      </c>
      <c r="J3629" s="37">
        <f t="shared" si="28"/>
        <v>787.5</v>
      </c>
      <c r="K3629" s="37">
        <f t="shared" si="29"/>
        <v>196.875</v>
      </c>
      <c r="L3629" s="38">
        <v>0.25</v>
      </c>
      <c r="N3629" s="44"/>
      <c r="O3629" s="42"/>
      <c r="P3629" s="39"/>
      <c r="Q3629" s="41"/>
    </row>
    <row r="3630" spans="1:17" ht="15.75" customHeight="1">
      <c r="A3630" s="33" t="s">
        <v>14</v>
      </c>
      <c r="B3630" s="33">
        <v>1185732</v>
      </c>
      <c r="C3630" s="34">
        <v>44329</v>
      </c>
      <c r="D3630" s="33" t="s">
        <v>15</v>
      </c>
      <c r="E3630" s="33" t="s">
        <v>123</v>
      </c>
      <c r="F3630" s="33" t="s">
        <v>124</v>
      </c>
      <c r="G3630" s="33" t="s">
        <v>21</v>
      </c>
      <c r="H3630" s="35">
        <v>0.54999999999999993</v>
      </c>
      <c r="I3630" s="36">
        <v>2000</v>
      </c>
      <c r="J3630" s="37">
        <f t="shared" si="28"/>
        <v>1099.9999999999998</v>
      </c>
      <c r="K3630" s="37">
        <f t="shared" si="29"/>
        <v>274.99999999999994</v>
      </c>
      <c r="L3630" s="38">
        <v>0.25</v>
      </c>
      <c r="N3630" s="44"/>
      <c r="O3630" s="42"/>
      <c r="P3630" s="39"/>
      <c r="Q3630" s="41"/>
    </row>
    <row r="3631" spans="1:17" ht="15.75" customHeight="1">
      <c r="A3631" s="33" t="s">
        <v>14</v>
      </c>
      <c r="B3631" s="33">
        <v>1185732</v>
      </c>
      <c r="C3631" s="34">
        <v>44329</v>
      </c>
      <c r="D3631" s="33" t="s">
        <v>15</v>
      </c>
      <c r="E3631" s="33" t="s">
        <v>123</v>
      </c>
      <c r="F3631" s="33" t="s">
        <v>124</v>
      </c>
      <c r="G3631" s="33" t="s">
        <v>22</v>
      </c>
      <c r="H3631" s="35">
        <v>0.6</v>
      </c>
      <c r="I3631" s="36">
        <v>3250</v>
      </c>
      <c r="J3631" s="37">
        <f t="shared" si="28"/>
        <v>1950</v>
      </c>
      <c r="K3631" s="37">
        <f t="shared" si="29"/>
        <v>585</v>
      </c>
      <c r="L3631" s="38">
        <v>0.3</v>
      </c>
      <c r="N3631" s="44"/>
      <c r="O3631" s="42"/>
      <c r="P3631" s="39"/>
      <c r="Q3631" s="41"/>
    </row>
    <row r="3632" spans="1:17" ht="15.75" customHeight="1">
      <c r="A3632" s="33" t="s">
        <v>14</v>
      </c>
      <c r="B3632" s="33">
        <v>1185732</v>
      </c>
      <c r="C3632" s="34">
        <v>44362</v>
      </c>
      <c r="D3632" s="33" t="s">
        <v>15</v>
      </c>
      <c r="E3632" s="33" t="s">
        <v>123</v>
      </c>
      <c r="F3632" s="33" t="s">
        <v>124</v>
      </c>
      <c r="G3632" s="33" t="s">
        <v>17</v>
      </c>
      <c r="H3632" s="35">
        <v>0.54999999999999993</v>
      </c>
      <c r="I3632" s="36">
        <v>5750</v>
      </c>
      <c r="J3632" s="37">
        <f t="shared" si="28"/>
        <v>3162.4999999999995</v>
      </c>
      <c r="K3632" s="37">
        <f t="shared" si="29"/>
        <v>948.74999999999977</v>
      </c>
      <c r="L3632" s="38">
        <v>0.3</v>
      </c>
      <c r="N3632" s="44"/>
      <c r="O3632" s="42"/>
      <c r="P3632" s="39"/>
      <c r="Q3632" s="41"/>
    </row>
    <row r="3633" spans="1:17" ht="15.75" customHeight="1">
      <c r="A3633" s="33" t="s">
        <v>14</v>
      </c>
      <c r="B3633" s="33">
        <v>1185732</v>
      </c>
      <c r="C3633" s="34">
        <v>44362</v>
      </c>
      <c r="D3633" s="33" t="s">
        <v>15</v>
      </c>
      <c r="E3633" s="33" t="s">
        <v>123</v>
      </c>
      <c r="F3633" s="33" t="s">
        <v>124</v>
      </c>
      <c r="G3633" s="33" t="s">
        <v>18</v>
      </c>
      <c r="H3633" s="35">
        <v>0.5</v>
      </c>
      <c r="I3633" s="36">
        <v>3250</v>
      </c>
      <c r="J3633" s="37">
        <f t="shared" si="28"/>
        <v>1625</v>
      </c>
      <c r="K3633" s="37">
        <f t="shared" si="29"/>
        <v>487.5</v>
      </c>
      <c r="L3633" s="38">
        <v>0.3</v>
      </c>
      <c r="N3633" s="44"/>
      <c r="O3633" s="42"/>
      <c r="P3633" s="39"/>
      <c r="Q3633" s="41"/>
    </row>
    <row r="3634" spans="1:17" ht="15.75" customHeight="1">
      <c r="A3634" s="33" t="s">
        <v>14</v>
      </c>
      <c r="B3634" s="33">
        <v>1185732</v>
      </c>
      <c r="C3634" s="34">
        <v>44362</v>
      </c>
      <c r="D3634" s="33" t="s">
        <v>15</v>
      </c>
      <c r="E3634" s="33" t="s">
        <v>123</v>
      </c>
      <c r="F3634" s="33" t="s">
        <v>124</v>
      </c>
      <c r="G3634" s="33" t="s">
        <v>19</v>
      </c>
      <c r="H3634" s="35">
        <v>0.45</v>
      </c>
      <c r="I3634" s="36">
        <v>2500</v>
      </c>
      <c r="J3634" s="37">
        <f t="shared" si="28"/>
        <v>1125</v>
      </c>
      <c r="K3634" s="37">
        <f t="shared" si="29"/>
        <v>281.25</v>
      </c>
      <c r="L3634" s="38">
        <v>0.25</v>
      </c>
      <c r="N3634" s="44"/>
      <c r="O3634" s="42"/>
      <c r="P3634" s="39"/>
      <c r="Q3634" s="41"/>
    </row>
    <row r="3635" spans="1:17" ht="15.75" customHeight="1">
      <c r="A3635" s="33" t="s">
        <v>14</v>
      </c>
      <c r="B3635" s="33">
        <v>1185732</v>
      </c>
      <c r="C3635" s="34">
        <v>44362</v>
      </c>
      <c r="D3635" s="33" t="s">
        <v>15</v>
      </c>
      <c r="E3635" s="33" t="s">
        <v>123</v>
      </c>
      <c r="F3635" s="33" t="s">
        <v>124</v>
      </c>
      <c r="G3635" s="33" t="s">
        <v>20</v>
      </c>
      <c r="H3635" s="35">
        <v>0.45</v>
      </c>
      <c r="I3635" s="36">
        <v>2250</v>
      </c>
      <c r="J3635" s="37">
        <f t="shared" si="28"/>
        <v>1012.5</v>
      </c>
      <c r="K3635" s="37">
        <f t="shared" si="29"/>
        <v>253.125</v>
      </c>
      <c r="L3635" s="38">
        <v>0.25</v>
      </c>
      <c r="N3635" s="44"/>
      <c r="O3635" s="42"/>
      <c r="P3635" s="39"/>
      <c r="Q3635" s="41"/>
    </row>
    <row r="3636" spans="1:17" ht="15.75" customHeight="1">
      <c r="A3636" s="33" t="s">
        <v>14</v>
      </c>
      <c r="B3636" s="33">
        <v>1185732</v>
      </c>
      <c r="C3636" s="34">
        <v>44362</v>
      </c>
      <c r="D3636" s="33" t="s">
        <v>15</v>
      </c>
      <c r="E3636" s="33" t="s">
        <v>123</v>
      </c>
      <c r="F3636" s="33" t="s">
        <v>124</v>
      </c>
      <c r="G3636" s="33" t="s">
        <v>21</v>
      </c>
      <c r="H3636" s="35">
        <v>0.54999999999999993</v>
      </c>
      <c r="I3636" s="36">
        <v>2250</v>
      </c>
      <c r="J3636" s="37">
        <f t="shared" si="28"/>
        <v>1237.4999999999998</v>
      </c>
      <c r="K3636" s="37">
        <f t="shared" si="29"/>
        <v>309.37499999999994</v>
      </c>
      <c r="L3636" s="38">
        <v>0.25</v>
      </c>
      <c r="N3636" s="44"/>
      <c r="O3636" s="42"/>
      <c r="P3636" s="39"/>
      <c r="Q3636" s="41"/>
    </row>
    <row r="3637" spans="1:17" ht="15.75" customHeight="1">
      <c r="A3637" s="33" t="s">
        <v>14</v>
      </c>
      <c r="B3637" s="33">
        <v>1185732</v>
      </c>
      <c r="C3637" s="34">
        <v>44362</v>
      </c>
      <c r="D3637" s="33" t="s">
        <v>15</v>
      </c>
      <c r="E3637" s="33" t="s">
        <v>123</v>
      </c>
      <c r="F3637" s="33" t="s">
        <v>124</v>
      </c>
      <c r="G3637" s="33" t="s">
        <v>22</v>
      </c>
      <c r="H3637" s="35">
        <v>0.6</v>
      </c>
      <c r="I3637" s="36">
        <v>3750</v>
      </c>
      <c r="J3637" s="37">
        <f t="shared" si="28"/>
        <v>2250</v>
      </c>
      <c r="K3637" s="37">
        <f t="shared" si="29"/>
        <v>675</v>
      </c>
      <c r="L3637" s="38">
        <v>0.3</v>
      </c>
      <c r="N3637" s="44"/>
      <c r="O3637" s="42"/>
      <c r="P3637" s="39"/>
      <c r="Q3637" s="41"/>
    </row>
    <row r="3638" spans="1:17" ht="15.75" customHeight="1">
      <c r="A3638" s="33" t="s">
        <v>14</v>
      </c>
      <c r="B3638" s="33">
        <v>1185732</v>
      </c>
      <c r="C3638" s="34">
        <v>44390</v>
      </c>
      <c r="D3638" s="33" t="s">
        <v>15</v>
      </c>
      <c r="E3638" s="33" t="s">
        <v>123</v>
      </c>
      <c r="F3638" s="33" t="s">
        <v>124</v>
      </c>
      <c r="G3638" s="33" t="s">
        <v>17</v>
      </c>
      <c r="H3638" s="35">
        <v>0.54999999999999993</v>
      </c>
      <c r="I3638" s="36">
        <v>6000</v>
      </c>
      <c r="J3638" s="37">
        <f t="shared" si="28"/>
        <v>3299.9999999999995</v>
      </c>
      <c r="K3638" s="37">
        <f t="shared" si="29"/>
        <v>989.99999999999977</v>
      </c>
      <c r="L3638" s="38">
        <v>0.3</v>
      </c>
      <c r="N3638" s="44"/>
      <c r="O3638" s="42"/>
      <c r="P3638" s="39"/>
      <c r="Q3638" s="41"/>
    </row>
    <row r="3639" spans="1:17" ht="15.75" customHeight="1">
      <c r="A3639" s="33" t="s">
        <v>14</v>
      </c>
      <c r="B3639" s="33">
        <v>1185732</v>
      </c>
      <c r="C3639" s="34">
        <v>44390</v>
      </c>
      <c r="D3639" s="33" t="s">
        <v>15</v>
      </c>
      <c r="E3639" s="33" t="s">
        <v>123</v>
      </c>
      <c r="F3639" s="33" t="s">
        <v>124</v>
      </c>
      <c r="G3639" s="33" t="s">
        <v>18</v>
      </c>
      <c r="H3639" s="35">
        <v>0.5</v>
      </c>
      <c r="I3639" s="36">
        <v>3500</v>
      </c>
      <c r="J3639" s="37">
        <f t="shared" si="28"/>
        <v>1750</v>
      </c>
      <c r="K3639" s="37">
        <f t="shared" si="29"/>
        <v>525</v>
      </c>
      <c r="L3639" s="38">
        <v>0.3</v>
      </c>
      <c r="N3639" s="44"/>
      <c r="O3639" s="42"/>
      <c r="P3639" s="39"/>
      <c r="Q3639" s="41"/>
    </row>
    <row r="3640" spans="1:17" ht="15.75" customHeight="1">
      <c r="A3640" s="33" t="s">
        <v>14</v>
      </c>
      <c r="B3640" s="33">
        <v>1185732</v>
      </c>
      <c r="C3640" s="34">
        <v>44390</v>
      </c>
      <c r="D3640" s="33" t="s">
        <v>15</v>
      </c>
      <c r="E3640" s="33" t="s">
        <v>123</v>
      </c>
      <c r="F3640" s="33" t="s">
        <v>124</v>
      </c>
      <c r="G3640" s="33" t="s">
        <v>19</v>
      </c>
      <c r="H3640" s="35">
        <v>0.45</v>
      </c>
      <c r="I3640" s="36">
        <v>2750</v>
      </c>
      <c r="J3640" s="37">
        <f t="shared" si="28"/>
        <v>1237.5</v>
      </c>
      <c r="K3640" s="37">
        <f t="shared" si="29"/>
        <v>309.375</v>
      </c>
      <c r="L3640" s="38">
        <v>0.25</v>
      </c>
      <c r="N3640" s="44"/>
      <c r="O3640" s="42"/>
      <c r="P3640" s="39"/>
      <c r="Q3640" s="41"/>
    </row>
    <row r="3641" spans="1:17" ht="15.75" customHeight="1">
      <c r="A3641" s="33" t="s">
        <v>14</v>
      </c>
      <c r="B3641" s="33">
        <v>1185732</v>
      </c>
      <c r="C3641" s="34">
        <v>44390</v>
      </c>
      <c r="D3641" s="33" t="s">
        <v>15</v>
      </c>
      <c r="E3641" s="33" t="s">
        <v>123</v>
      </c>
      <c r="F3641" s="33" t="s">
        <v>124</v>
      </c>
      <c r="G3641" s="33" t="s">
        <v>20</v>
      </c>
      <c r="H3641" s="35">
        <v>0.45</v>
      </c>
      <c r="I3641" s="36">
        <v>2250</v>
      </c>
      <c r="J3641" s="37">
        <f t="shared" si="28"/>
        <v>1012.5</v>
      </c>
      <c r="K3641" s="37">
        <f t="shared" si="29"/>
        <v>253.125</v>
      </c>
      <c r="L3641" s="38">
        <v>0.25</v>
      </c>
      <c r="N3641" s="44"/>
      <c r="O3641" s="42"/>
      <c r="P3641" s="39"/>
      <c r="Q3641" s="41"/>
    </row>
    <row r="3642" spans="1:17" ht="15.75" customHeight="1">
      <c r="A3642" s="33" t="s">
        <v>14</v>
      </c>
      <c r="B3642" s="33">
        <v>1185732</v>
      </c>
      <c r="C3642" s="34">
        <v>44390</v>
      </c>
      <c r="D3642" s="33" t="s">
        <v>15</v>
      </c>
      <c r="E3642" s="33" t="s">
        <v>123</v>
      </c>
      <c r="F3642" s="33" t="s">
        <v>124</v>
      </c>
      <c r="G3642" s="33" t="s">
        <v>21</v>
      </c>
      <c r="H3642" s="35">
        <v>0.54999999999999993</v>
      </c>
      <c r="I3642" s="36">
        <v>2500</v>
      </c>
      <c r="J3642" s="37">
        <f t="shared" si="28"/>
        <v>1374.9999999999998</v>
      </c>
      <c r="K3642" s="37">
        <f t="shared" si="29"/>
        <v>343.74999999999994</v>
      </c>
      <c r="L3642" s="38">
        <v>0.25</v>
      </c>
      <c r="N3642" s="44"/>
      <c r="O3642" s="42"/>
      <c r="P3642" s="39"/>
      <c r="Q3642" s="41"/>
    </row>
    <row r="3643" spans="1:17" ht="15.75" customHeight="1">
      <c r="A3643" s="33" t="s">
        <v>14</v>
      </c>
      <c r="B3643" s="33">
        <v>1185732</v>
      </c>
      <c r="C3643" s="34">
        <v>44390</v>
      </c>
      <c r="D3643" s="33" t="s">
        <v>15</v>
      </c>
      <c r="E3643" s="33" t="s">
        <v>123</v>
      </c>
      <c r="F3643" s="33" t="s">
        <v>124</v>
      </c>
      <c r="G3643" s="33" t="s">
        <v>22</v>
      </c>
      <c r="H3643" s="35">
        <v>0.6</v>
      </c>
      <c r="I3643" s="36">
        <v>4250</v>
      </c>
      <c r="J3643" s="37">
        <f t="shared" si="28"/>
        <v>2550</v>
      </c>
      <c r="K3643" s="37">
        <f t="shared" si="29"/>
        <v>765</v>
      </c>
      <c r="L3643" s="38">
        <v>0.3</v>
      </c>
      <c r="N3643" s="44"/>
      <c r="O3643" s="42"/>
      <c r="P3643" s="39"/>
      <c r="Q3643" s="41"/>
    </row>
    <row r="3644" spans="1:17" ht="15.75" customHeight="1">
      <c r="A3644" s="33" t="s">
        <v>14</v>
      </c>
      <c r="B3644" s="33">
        <v>1185732</v>
      </c>
      <c r="C3644" s="34">
        <v>44422</v>
      </c>
      <c r="D3644" s="33" t="s">
        <v>15</v>
      </c>
      <c r="E3644" s="33" t="s">
        <v>123</v>
      </c>
      <c r="F3644" s="33" t="s">
        <v>124</v>
      </c>
      <c r="G3644" s="33" t="s">
        <v>17</v>
      </c>
      <c r="H3644" s="35">
        <v>0.54999999999999993</v>
      </c>
      <c r="I3644" s="36">
        <v>5750</v>
      </c>
      <c r="J3644" s="37">
        <f t="shared" si="28"/>
        <v>3162.4999999999995</v>
      </c>
      <c r="K3644" s="37">
        <f t="shared" si="29"/>
        <v>948.74999999999977</v>
      </c>
      <c r="L3644" s="38">
        <v>0.3</v>
      </c>
      <c r="N3644" s="44"/>
      <c r="O3644" s="42"/>
      <c r="P3644" s="39"/>
      <c r="Q3644" s="41"/>
    </row>
    <row r="3645" spans="1:17" ht="15.75" customHeight="1">
      <c r="A3645" s="33" t="s">
        <v>14</v>
      </c>
      <c r="B3645" s="33">
        <v>1185732</v>
      </c>
      <c r="C3645" s="34">
        <v>44422</v>
      </c>
      <c r="D3645" s="33" t="s">
        <v>15</v>
      </c>
      <c r="E3645" s="33" t="s">
        <v>123</v>
      </c>
      <c r="F3645" s="33" t="s">
        <v>124</v>
      </c>
      <c r="G3645" s="33" t="s">
        <v>18</v>
      </c>
      <c r="H3645" s="35">
        <v>0.5</v>
      </c>
      <c r="I3645" s="36">
        <v>3500</v>
      </c>
      <c r="J3645" s="37">
        <f t="shared" si="28"/>
        <v>1750</v>
      </c>
      <c r="K3645" s="37">
        <f t="shared" si="29"/>
        <v>525</v>
      </c>
      <c r="L3645" s="38">
        <v>0.3</v>
      </c>
      <c r="N3645" s="44"/>
      <c r="O3645" s="42"/>
      <c r="P3645" s="39"/>
      <c r="Q3645" s="41"/>
    </row>
    <row r="3646" spans="1:17" ht="15.75" customHeight="1">
      <c r="A3646" s="33" t="s">
        <v>14</v>
      </c>
      <c r="B3646" s="33">
        <v>1185732</v>
      </c>
      <c r="C3646" s="34">
        <v>44422</v>
      </c>
      <c r="D3646" s="33" t="s">
        <v>15</v>
      </c>
      <c r="E3646" s="33" t="s">
        <v>123</v>
      </c>
      <c r="F3646" s="33" t="s">
        <v>124</v>
      </c>
      <c r="G3646" s="33" t="s">
        <v>19</v>
      </c>
      <c r="H3646" s="35">
        <v>0.45</v>
      </c>
      <c r="I3646" s="36">
        <v>2750</v>
      </c>
      <c r="J3646" s="37">
        <f t="shared" si="28"/>
        <v>1237.5</v>
      </c>
      <c r="K3646" s="37">
        <f t="shared" si="29"/>
        <v>309.375</v>
      </c>
      <c r="L3646" s="38">
        <v>0.25</v>
      </c>
      <c r="N3646" s="44"/>
      <c r="O3646" s="42"/>
      <c r="P3646" s="39"/>
      <c r="Q3646" s="41"/>
    </row>
    <row r="3647" spans="1:17" ht="15.75" customHeight="1">
      <c r="A3647" s="33" t="s">
        <v>14</v>
      </c>
      <c r="B3647" s="33">
        <v>1185732</v>
      </c>
      <c r="C3647" s="34">
        <v>44422</v>
      </c>
      <c r="D3647" s="33" t="s">
        <v>15</v>
      </c>
      <c r="E3647" s="33" t="s">
        <v>123</v>
      </c>
      <c r="F3647" s="33" t="s">
        <v>124</v>
      </c>
      <c r="G3647" s="33" t="s">
        <v>20</v>
      </c>
      <c r="H3647" s="35">
        <v>0.45</v>
      </c>
      <c r="I3647" s="36">
        <v>1750</v>
      </c>
      <c r="J3647" s="37">
        <f t="shared" si="28"/>
        <v>787.5</v>
      </c>
      <c r="K3647" s="37">
        <f t="shared" si="29"/>
        <v>196.875</v>
      </c>
      <c r="L3647" s="38">
        <v>0.25</v>
      </c>
      <c r="N3647" s="44"/>
      <c r="O3647" s="42"/>
      <c r="P3647" s="39"/>
      <c r="Q3647" s="41"/>
    </row>
    <row r="3648" spans="1:17" ht="15.75" customHeight="1">
      <c r="A3648" s="33" t="s">
        <v>14</v>
      </c>
      <c r="B3648" s="33">
        <v>1185732</v>
      </c>
      <c r="C3648" s="34">
        <v>44422</v>
      </c>
      <c r="D3648" s="33" t="s">
        <v>15</v>
      </c>
      <c r="E3648" s="33" t="s">
        <v>123</v>
      </c>
      <c r="F3648" s="33" t="s">
        <v>124</v>
      </c>
      <c r="G3648" s="33" t="s">
        <v>21</v>
      </c>
      <c r="H3648" s="35">
        <v>0.54999999999999993</v>
      </c>
      <c r="I3648" s="36">
        <v>1500</v>
      </c>
      <c r="J3648" s="37">
        <f t="shared" si="28"/>
        <v>824.99999999999989</v>
      </c>
      <c r="K3648" s="37">
        <f t="shared" si="29"/>
        <v>206.24999999999997</v>
      </c>
      <c r="L3648" s="38">
        <v>0.25</v>
      </c>
      <c r="N3648" s="44"/>
      <c r="O3648" s="42"/>
      <c r="P3648" s="39"/>
      <c r="Q3648" s="41"/>
    </row>
    <row r="3649" spans="1:17" ht="15.75" customHeight="1">
      <c r="A3649" s="33" t="s">
        <v>14</v>
      </c>
      <c r="B3649" s="33">
        <v>1185732</v>
      </c>
      <c r="C3649" s="34">
        <v>44422</v>
      </c>
      <c r="D3649" s="33" t="s">
        <v>15</v>
      </c>
      <c r="E3649" s="33" t="s">
        <v>123</v>
      </c>
      <c r="F3649" s="33" t="s">
        <v>124</v>
      </c>
      <c r="G3649" s="33" t="s">
        <v>22</v>
      </c>
      <c r="H3649" s="35">
        <v>0.6</v>
      </c>
      <c r="I3649" s="36">
        <v>3250</v>
      </c>
      <c r="J3649" s="37">
        <f t="shared" si="28"/>
        <v>1950</v>
      </c>
      <c r="K3649" s="37">
        <f t="shared" si="29"/>
        <v>585</v>
      </c>
      <c r="L3649" s="38">
        <v>0.3</v>
      </c>
      <c r="N3649" s="44"/>
      <c r="O3649" s="42"/>
      <c r="P3649" s="39"/>
      <c r="Q3649" s="41"/>
    </row>
    <row r="3650" spans="1:17" ht="15.75" customHeight="1">
      <c r="A3650" s="33" t="s">
        <v>14</v>
      </c>
      <c r="B3650" s="33">
        <v>1185732</v>
      </c>
      <c r="C3650" s="34">
        <v>44452</v>
      </c>
      <c r="D3650" s="33" t="s">
        <v>15</v>
      </c>
      <c r="E3650" s="33" t="s">
        <v>123</v>
      </c>
      <c r="F3650" s="33" t="s">
        <v>124</v>
      </c>
      <c r="G3650" s="33" t="s">
        <v>17</v>
      </c>
      <c r="H3650" s="35">
        <v>0.54999999999999993</v>
      </c>
      <c r="I3650" s="36">
        <v>4500</v>
      </c>
      <c r="J3650" s="37">
        <f t="shared" si="28"/>
        <v>2474.9999999999995</v>
      </c>
      <c r="K3650" s="37">
        <f t="shared" si="29"/>
        <v>742.49999999999989</v>
      </c>
      <c r="L3650" s="38">
        <v>0.3</v>
      </c>
      <c r="N3650" s="44"/>
      <c r="O3650" s="42"/>
      <c r="P3650" s="39"/>
      <c r="Q3650" s="41"/>
    </row>
    <row r="3651" spans="1:17" ht="15.75" customHeight="1">
      <c r="A3651" s="33" t="s">
        <v>14</v>
      </c>
      <c r="B3651" s="33">
        <v>1185732</v>
      </c>
      <c r="C3651" s="34">
        <v>44452</v>
      </c>
      <c r="D3651" s="33" t="s">
        <v>15</v>
      </c>
      <c r="E3651" s="33" t="s">
        <v>123</v>
      </c>
      <c r="F3651" s="33" t="s">
        <v>124</v>
      </c>
      <c r="G3651" s="33" t="s">
        <v>18</v>
      </c>
      <c r="H3651" s="35">
        <v>0.5</v>
      </c>
      <c r="I3651" s="36">
        <v>2500</v>
      </c>
      <c r="J3651" s="37">
        <f t="shared" si="28"/>
        <v>1250</v>
      </c>
      <c r="K3651" s="37">
        <f t="shared" si="29"/>
        <v>375</v>
      </c>
      <c r="L3651" s="38">
        <v>0.3</v>
      </c>
      <c r="N3651" s="44"/>
      <c r="O3651" s="42"/>
      <c r="P3651" s="39"/>
      <c r="Q3651" s="41"/>
    </row>
    <row r="3652" spans="1:17" ht="15.75" customHeight="1">
      <c r="A3652" s="33" t="s">
        <v>14</v>
      </c>
      <c r="B3652" s="33">
        <v>1185732</v>
      </c>
      <c r="C3652" s="34">
        <v>44452</v>
      </c>
      <c r="D3652" s="33" t="s">
        <v>15</v>
      </c>
      <c r="E3652" s="33" t="s">
        <v>123</v>
      </c>
      <c r="F3652" s="33" t="s">
        <v>124</v>
      </c>
      <c r="G3652" s="33" t="s">
        <v>19</v>
      </c>
      <c r="H3652" s="35">
        <v>0.45</v>
      </c>
      <c r="I3652" s="36">
        <v>1500</v>
      </c>
      <c r="J3652" s="37">
        <f t="shared" si="28"/>
        <v>675</v>
      </c>
      <c r="K3652" s="37">
        <f t="shared" si="29"/>
        <v>168.75</v>
      </c>
      <c r="L3652" s="38">
        <v>0.25</v>
      </c>
      <c r="N3652" s="44"/>
      <c r="O3652" s="42"/>
      <c r="P3652" s="39"/>
      <c r="Q3652" s="41"/>
    </row>
    <row r="3653" spans="1:17" ht="15.75" customHeight="1">
      <c r="A3653" s="33" t="s">
        <v>14</v>
      </c>
      <c r="B3653" s="33">
        <v>1185732</v>
      </c>
      <c r="C3653" s="34">
        <v>44452</v>
      </c>
      <c r="D3653" s="33" t="s">
        <v>15</v>
      </c>
      <c r="E3653" s="33" t="s">
        <v>123</v>
      </c>
      <c r="F3653" s="33" t="s">
        <v>124</v>
      </c>
      <c r="G3653" s="33" t="s">
        <v>20</v>
      </c>
      <c r="H3653" s="35">
        <v>0.45</v>
      </c>
      <c r="I3653" s="36">
        <v>1250</v>
      </c>
      <c r="J3653" s="37">
        <f t="shared" si="28"/>
        <v>562.5</v>
      </c>
      <c r="K3653" s="37">
        <f t="shared" si="29"/>
        <v>140.625</v>
      </c>
      <c r="L3653" s="38">
        <v>0.25</v>
      </c>
      <c r="N3653" s="44"/>
      <c r="O3653" s="42"/>
      <c r="P3653" s="39"/>
      <c r="Q3653" s="41"/>
    </row>
    <row r="3654" spans="1:17" ht="15.75" customHeight="1">
      <c r="A3654" s="33" t="s">
        <v>14</v>
      </c>
      <c r="B3654" s="33">
        <v>1185732</v>
      </c>
      <c r="C3654" s="34">
        <v>44452</v>
      </c>
      <c r="D3654" s="33" t="s">
        <v>15</v>
      </c>
      <c r="E3654" s="33" t="s">
        <v>123</v>
      </c>
      <c r="F3654" s="33" t="s">
        <v>124</v>
      </c>
      <c r="G3654" s="33" t="s">
        <v>21</v>
      </c>
      <c r="H3654" s="35">
        <v>0.54999999999999993</v>
      </c>
      <c r="I3654" s="36">
        <v>1250</v>
      </c>
      <c r="J3654" s="37">
        <f t="shared" si="28"/>
        <v>687.49999999999989</v>
      </c>
      <c r="K3654" s="37">
        <f t="shared" si="29"/>
        <v>171.87499999999997</v>
      </c>
      <c r="L3654" s="38">
        <v>0.25</v>
      </c>
      <c r="N3654" s="44"/>
      <c r="O3654" s="42"/>
      <c r="P3654" s="39"/>
      <c r="Q3654" s="41"/>
    </row>
    <row r="3655" spans="1:17" ht="15.75" customHeight="1">
      <c r="A3655" s="33" t="s">
        <v>14</v>
      </c>
      <c r="B3655" s="33">
        <v>1185732</v>
      </c>
      <c r="C3655" s="34">
        <v>44452</v>
      </c>
      <c r="D3655" s="33" t="s">
        <v>15</v>
      </c>
      <c r="E3655" s="33" t="s">
        <v>123</v>
      </c>
      <c r="F3655" s="33" t="s">
        <v>124</v>
      </c>
      <c r="G3655" s="33" t="s">
        <v>22</v>
      </c>
      <c r="H3655" s="35">
        <v>0.6</v>
      </c>
      <c r="I3655" s="36">
        <v>2250</v>
      </c>
      <c r="J3655" s="37">
        <f t="shared" si="28"/>
        <v>1350</v>
      </c>
      <c r="K3655" s="37">
        <f t="shared" si="29"/>
        <v>405</v>
      </c>
      <c r="L3655" s="38">
        <v>0.3</v>
      </c>
      <c r="N3655" s="44"/>
      <c r="O3655" s="42"/>
      <c r="P3655" s="39"/>
      <c r="Q3655" s="41"/>
    </row>
    <row r="3656" spans="1:17" ht="15.75" customHeight="1">
      <c r="A3656" s="33" t="s">
        <v>14</v>
      </c>
      <c r="B3656" s="33">
        <v>1185732</v>
      </c>
      <c r="C3656" s="34">
        <v>44484</v>
      </c>
      <c r="D3656" s="33" t="s">
        <v>15</v>
      </c>
      <c r="E3656" s="33" t="s">
        <v>123</v>
      </c>
      <c r="F3656" s="33" t="s">
        <v>124</v>
      </c>
      <c r="G3656" s="33" t="s">
        <v>17</v>
      </c>
      <c r="H3656" s="35">
        <v>0.6</v>
      </c>
      <c r="I3656" s="36">
        <v>4000</v>
      </c>
      <c r="J3656" s="37">
        <f t="shared" si="28"/>
        <v>2400</v>
      </c>
      <c r="K3656" s="37">
        <f t="shared" si="29"/>
        <v>720</v>
      </c>
      <c r="L3656" s="38">
        <v>0.3</v>
      </c>
      <c r="N3656" s="44"/>
      <c r="O3656" s="42"/>
      <c r="P3656" s="39"/>
      <c r="Q3656" s="41"/>
    </row>
    <row r="3657" spans="1:17" ht="15.75" customHeight="1">
      <c r="A3657" s="33" t="s">
        <v>14</v>
      </c>
      <c r="B3657" s="33">
        <v>1185732</v>
      </c>
      <c r="C3657" s="34">
        <v>44484</v>
      </c>
      <c r="D3657" s="33" t="s">
        <v>15</v>
      </c>
      <c r="E3657" s="33" t="s">
        <v>123</v>
      </c>
      <c r="F3657" s="33" t="s">
        <v>124</v>
      </c>
      <c r="G3657" s="33" t="s">
        <v>18</v>
      </c>
      <c r="H3657" s="35">
        <v>0.55000000000000004</v>
      </c>
      <c r="I3657" s="36">
        <v>2250</v>
      </c>
      <c r="J3657" s="37">
        <f t="shared" si="28"/>
        <v>1237.5</v>
      </c>
      <c r="K3657" s="37">
        <f t="shared" si="29"/>
        <v>371.25</v>
      </c>
      <c r="L3657" s="38">
        <v>0.3</v>
      </c>
      <c r="N3657" s="44"/>
      <c r="O3657" s="42"/>
      <c r="P3657" s="39"/>
      <c r="Q3657" s="41"/>
    </row>
    <row r="3658" spans="1:17" ht="15.75" customHeight="1">
      <c r="A3658" s="33" t="s">
        <v>14</v>
      </c>
      <c r="B3658" s="33">
        <v>1185732</v>
      </c>
      <c r="C3658" s="34">
        <v>44484</v>
      </c>
      <c r="D3658" s="33" t="s">
        <v>15</v>
      </c>
      <c r="E3658" s="33" t="s">
        <v>123</v>
      </c>
      <c r="F3658" s="33" t="s">
        <v>124</v>
      </c>
      <c r="G3658" s="33" t="s">
        <v>19</v>
      </c>
      <c r="H3658" s="35">
        <v>0.55000000000000004</v>
      </c>
      <c r="I3658" s="36">
        <v>1250</v>
      </c>
      <c r="J3658" s="37">
        <f t="shared" si="28"/>
        <v>687.5</v>
      </c>
      <c r="K3658" s="37">
        <f t="shared" si="29"/>
        <v>171.875</v>
      </c>
      <c r="L3658" s="38">
        <v>0.25</v>
      </c>
      <c r="N3658" s="44"/>
      <c r="O3658" s="42"/>
      <c r="P3658" s="39"/>
      <c r="Q3658" s="41"/>
    </row>
    <row r="3659" spans="1:17" ht="15.75" customHeight="1">
      <c r="A3659" s="33" t="s">
        <v>14</v>
      </c>
      <c r="B3659" s="33">
        <v>1185732</v>
      </c>
      <c r="C3659" s="34">
        <v>44484</v>
      </c>
      <c r="D3659" s="33" t="s">
        <v>15</v>
      </c>
      <c r="E3659" s="33" t="s">
        <v>123</v>
      </c>
      <c r="F3659" s="33" t="s">
        <v>124</v>
      </c>
      <c r="G3659" s="33" t="s">
        <v>20</v>
      </c>
      <c r="H3659" s="35">
        <v>0.55000000000000004</v>
      </c>
      <c r="I3659" s="36">
        <v>1000</v>
      </c>
      <c r="J3659" s="37">
        <f t="shared" si="28"/>
        <v>550</v>
      </c>
      <c r="K3659" s="37">
        <f t="shared" si="29"/>
        <v>137.5</v>
      </c>
      <c r="L3659" s="38">
        <v>0.25</v>
      </c>
      <c r="N3659" s="44"/>
      <c r="O3659" s="42"/>
      <c r="P3659" s="39"/>
      <c r="Q3659" s="41"/>
    </row>
    <row r="3660" spans="1:17" ht="15.75" customHeight="1">
      <c r="A3660" s="33" t="s">
        <v>14</v>
      </c>
      <c r="B3660" s="33">
        <v>1185732</v>
      </c>
      <c r="C3660" s="34">
        <v>44484</v>
      </c>
      <c r="D3660" s="33" t="s">
        <v>15</v>
      </c>
      <c r="E3660" s="33" t="s">
        <v>123</v>
      </c>
      <c r="F3660" s="33" t="s">
        <v>124</v>
      </c>
      <c r="G3660" s="33" t="s">
        <v>21</v>
      </c>
      <c r="H3660" s="35">
        <v>0.65</v>
      </c>
      <c r="I3660" s="36">
        <v>1000</v>
      </c>
      <c r="J3660" s="37">
        <f t="shared" si="28"/>
        <v>650</v>
      </c>
      <c r="K3660" s="37">
        <f t="shared" si="29"/>
        <v>162.5</v>
      </c>
      <c r="L3660" s="38">
        <v>0.25</v>
      </c>
      <c r="N3660" s="44"/>
      <c r="O3660" s="42"/>
      <c r="P3660" s="39"/>
      <c r="Q3660" s="41"/>
    </row>
    <row r="3661" spans="1:17" ht="15.75" customHeight="1">
      <c r="A3661" s="33" t="s">
        <v>14</v>
      </c>
      <c r="B3661" s="33">
        <v>1185732</v>
      </c>
      <c r="C3661" s="34">
        <v>44484</v>
      </c>
      <c r="D3661" s="33" t="s">
        <v>15</v>
      </c>
      <c r="E3661" s="33" t="s">
        <v>123</v>
      </c>
      <c r="F3661" s="33" t="s">
        <v>124</v>
      </c>
      <c r="G3661" s="33" t="s">
        <v>22</v>
      </c>
      <c r="H3661" s="35">
        <v>0.7</v>
      </c>
      <c r="I3661" s="36">
        <v>2250</v>
      </c>
      <c r="J3661" s="37">
        <f t="shared" si="28"/>
        <v>1575</v>
      </c>
      <c r="K3661" s="37">
        <f t="shared" si="29"/>
        <v>472.5</v>
      </c>
      <c r="L3661" s="38">
        <v>0.3</v>
      </c>
      <c r="N3661" s="44"/>
      <c r="O3661" s="42"/>
      <c r="P3661" s="39"/>
      <c r="Q3661" s="41"/>
    </row>
    <row r="3662" spans="1:17" ht="15.75" customHeight="1">
      <c r="A3662" s="33" t="s">
        <v>14</v>
      </c>
      <c r="B3662" s="33">
        <v>1185732</v>
      </c>
      <c r="C3662" s="34">
        <v>44514</v>
      </c>
      <c r="D3662" s="33" t="s">
        <v>15</v>
      </c>
      <c r="E3662" s="33" t="s">
        <v>123</v>
      </c>
      <c r="F3662" s="33" t="s">
        <v>124</v>
      </c>
      <c r="G3662" s="33" t="s">
        <v>17</v>
      </c>
      <c r="H3662" s="35">
        <v>0.65</v>
      </c>
      <c r="I3662" s="36">
        <v>3750</v>
      </c>
      <c r="J3662" s="37">
        <f t="shared" si="28"/>
        <v>2437.5</v>
      </c>
      <c r="K3662" s="37">
        <f t="shared" si="29"/>
        <v>731.25</v>
      </c>
      <c r="L3662" s="38">
        <v>0.3</v>
      </c>
      <c r="N3662" s="44"/>
      <c r="O3662" s="42"/>
      <c r="P3662" s="39"/>
      <c r="Q3662" s="41"/>
    </row>
    <row r="3663" spans="1:17" ht="15.75" customHeight="1">
      <c r="A3663" s="33" t="s">
        <v>14</v>
      </c>
      <c r="B3663" s="33">
        <v>1185732</v>
      </c>
      <c r="C3663" s="34">
        <v>44514</v>
      </c>
      <c r="D3663" s="33" t="s">
        <v>15</v>
      </c>
      <c r="E3663" s="33" t="s">
        <v>123</v>
      </c>
      <c r="F3663" s="33" t="s">
        <v>124</v>
      </c>
      <c r="G3663" s="33" t="s">
        <v>18</v>
      </c>
      <c r="H3663" s="35">
        <v>0.55000000000000004</v>
      </c>
      <c r="I3663" s="36">
        <v>3000</v>
      </c>
      <c r="J3663" s="37">
        <f t="shared" si="28"/>
        <v>1650.0000000000002</v>
      </c>
      <c r="K3663" s="37">
        <f t="shared" si="29"/>
        <v>495.00000000000006</v>
      </c>
      <c r="L3663" s="38">
        <v>0.3</v>
      </c>
      <c r="N3663" s="44"/>
      <c r="O3663" s="42"/>
      <c r="P3663" s="39"/>
      <c r="Q3663" s="41"/>
    </row>
    <row r="3664" spans="1:17" ht="15.75" customHeight="1">
      <c r="A3664" s="33" t="s">
        <v>14</v>
      </c>
      <c r="B3664" s="33">
        <v>1185732</v>
      </c>
      <c r="C3664" s="34">
        <v>44514</v>
      </c>
      <c r="D3664" s="33" t="s">
        <v>15</v>
      </c>
      <c r="E3664" s="33" t="s">
        <v>123</v>
      </c>
      <c r="F3664" s="33" t="s">
        <v>124</v>
      </c>
      <c r="G3664" s="33" t="s">
        <v>19</v>
      </c>
      <c r="H3664" s="35">
        <v>0.55000000000000004</v>
      </c>
      <c r="I3664" s="36">
        <v>2950</v>
      </c>
      <c r="J3664" s="37">
        <f t="shared" si="28"/>
        <v>1622.5000000000002</v>
      </c>
      <c r="K3664" s="37">
        <f t="shared" si="29"/>
        <v>405.62500000000006</v>
      </c>
      <c r="L3664" s="38">
        <v>0.25</v>
      </c>
      <c r="N3664" s="44"/>
      <c r="O3664" s="42"/>
      <c r="P3664" s="39"/>
      <c r="Q3664" s="41"/>
    </row>
    <row r="3665" spans="1:17" ht="15.75" customHeight="1">
      <c r="A3665" s="33" t="s">
        <v>14</v>
      </c>
      <c r="B3665" s="33">
        <v>1185732</v>
      </c>
      <c r="C3665" s="34">
        <v>44514</v>
      </c>
      <c r="D3665" s="33" t="s">
        <v>15</v>
      </c>
      <c r="E3665" s="33" t="s">
        <v>123</v>
      </c>
      <c r="F3665" s="33" t="s">
        <v>124</v>
      </c>
      <c r="G3665" s="33" t="s">
        <v>20</v>
      </c>
      <c r="H3665" s="35">
        <v>0.55000000000000004</v>
      </c>
      <c r="I3665" s="36">
        <v>2750</v>
      </c>
      <c r="J3665" s="37">
        <f t="shared" si="28"/>
        <v>1512.5000000000002</v>
      </c>
      <c r="K3665" s="37">
        <f t="shared" si="29"/>
        <v>378.12500000000006</v>
      </c>
      <c r="L3665" s="38">
        <v>0.25</v>
      </c>
      <c r="N3665" s="44"/>
      <c r="O3665" s="42"/>
      <c r="P3665" s="39"/>
      <c r="Q3665" s="41"/>
    </row>
    <row r="3666" spans="1:17" ht="15.75" customHeight="1">
      <c r="A3666" s="33" t="s">
        <v>14</v>
      </c>
      <c r="B3666" s="33">
        <v>1185732</v>
      </c>
      <c r="C3666" s="34">
        <v>44514</v>
      </c>
      <c r="D3666" s="33" t="s">
        <v>15</v>
      </c>
      <c r="E3666" s="33" t="s">
        <v>123</v>
      </c>
      <c r="F3666" s="33" t="s">
        <v>124</v>
      </c>
      <c r="G3666" s="33" t="s">
        <v>21</v>
      </c>
      <c r="H3666" s="35">
        <v>0.65</v>
      </c>
      <c r="I3666" s="36">
        <v>2500</v>
      </c>
      <c r="J3666" s="37">
        <f t="shared" si="28"/>
        <v>1625</v>
      </c>
      <c r="K3666" s="37">
        <f t="shared" si="29"/>
        <v>406.25</v>
      </c>
      <c r="L3666" s="38">
        <v>0.25</v>
      </c>
      <c r="N3666" s="44"/>
      <c r="O3666" s="42"/>
      <c r="P3666" s="39"/>
      <c r="Q3666" s="41"/>
    </row>
    <row r="3667" spans="1:17" ht="15.75" customHeight="1">
      <c r="A3667" s="33" t="s">
        <v>14</v>
      </c>
      <c r="B3667" s="33">
        <v>1185732</v>
      </c>
      <c r="C3667" s="34">
        <v>44514</v>
      </c>
      <c r="D3667" s="33" t="s">
        <v>15</v>
      </c>
      <c r="E3667" s="33" t="s">
        <v>123</v>
      </c>
      <c r="F3667" s="33" t="s">
        <v>124</v>
      </c>
      <c r="G3667" s="33" t="s">
        <v>22</v>
      </c>
      <c r="H3667" s="35">
        <v>0.7</v>
      </c>
      <c r="I3667" s="36">
        <v>3500</v>
      </c>
      <c r="J3667" s="37">
        <f t="shared" si="28"/>
        <v>2450</v>
      </c>
      <c r="K3667" s="37">
        <f t="shared" si="29"/>
        <v>735</v>
      </c>
      <c r="L3667" s="38">
        <v>0.3</v>
      </c>
      <c r="N3667" s="44"/>
      <c r="O3667" s="42"/>
      <c r="P3667" s="39"/>
      <c r="Q3667" s="41"/>
    </row>
    <row r="3668" spans="1:17" ht="15.75" customHeight="1">
      <c r="A3668" s="33" t="s">
        <v>14</v>
      </c>
      <c r="B3668" s="33">
        <v>1185732</v>
      </c>
      <c r="C3668" s="34">
        <v>44543</v>
      </c>
      <c r="D3668" s="33" t="s">
        <v>15</v>
      </c>
      <c r="E3668" s="33" t="s">
        <v>123</v>
      </c>
      <c r="F3668" s="33" t="s">
        <v>124</v>
      </c>
      <c r="G3668" s="33" t="s">
        <v>17</v>
      </c>
      <c r="H3668" s="35">
        <v>0.65</v>
      </c>
      <c r="I3668" s="36">
        <v>5750</v>
      </c>
      <c r="J3668" s="37">
        <f t="shared" si="28"/>
        <v>3737.5</v>
      </c>
      <c r="K3668" s="37">
        <f t="shared" si="29"/>
        <v>1121.25</v>
      </c>
      <c r="L3668" s="38">
        <v>0.3</v>
      </c>
      <c r="N3668" s="44"/>
      <c r="O3668" s="42"/>
      <c r="P3668" s="39"/>
      <c r="Q3668" s="41"/>
    </row>
    <row r="3669" spans="1:17" ht="15.75" customHeight="1">
      <c r="A3669" s="33" t="s">
        <v>14</v>
      </c>
      <c r="B3669" s="33">
        <v>1185732</v>
      </c>
      <c r="C3669" s="34">
        <v>44543</v>
      </c>
      <c r="D3669" s="33" t="s">
        <v>15</v>
      </c>
      <c r="E3669" s="33" t="s">
        <v>123</v>
      </c>
      <c r="F3669" s="33" t="s">
        <v>124</v>
      </c>
      <c r="G3669" s="33" t="s">
        <v>18</v>
      </c>
      <c r="H3669" s="35">
        <v>0.55000000000000004</v>
      </c>
      <c r="I3669" s="36">
        <v>3750</v>
      </c>
      <c r="J3669" s="37">
        <f t="shared" si="28"/>
        <v>2062.5</v>
      </c>
      <c r="K3669" s="37">
        <f t="shared" si="29"/>
        <v>618.75</v>
      </c>
      <c r="L3669" s="38">
        <v>0.3</v>
      </c>
      <c r="N3669" s="44"/>
      <c r="O3669" s="42"/>
      <c r="P3669" s="39"/>
      <c r="Q3669" s="41"/>
    </row>
    <row r="3670" spans="1:17" ht="15.75" customHeight="1">
      <c r="A3670" s="33" t="s">
        <v>14</v>
      </c>
      <c r="B3670" s="33">
        <v>1185732</v>
      </c>
      <c r="C3670" s="34">
        <v>44543</v>
      </c>
      <c r="D3670" s="33" t="s">
        <v>15</v>
      </c>
      <c r="E3670" s="33" t="s">
        <v>123</v>
      </c>
      <c r="F3670" s="33" t="s">
        <v>124</v>
      </c>
      <c r="G3670" s="33" t="s">
        <v>19</v>
      </c>
      <c r="H3670" s="35">
        <v>0.55000000000000004</v>
      </c>
      <c r="I3670" s="36">
        <v>3500</v>
      </c>
      <c r="J3670" s="37">
        <f t="shared" si="28"/>
        <v>1925.0000000000002</v>
      </c>
      <c r="K3670" s="37">
        <f t="shared" si="29"/>
        <v>481.25000000000006</v>
      </c>
      <c r="L3670" s="38">
        <v>0.25</v>
      </c>
      <c r="N3670" s="44"/>
      <c r="O3670" s="42"/>
      <c r="P3670" s="39"/>
      <c r="Q3670" s="41"/>
    </row>
    <row r="3671" spans="1:17" ht="15.75" customHeight="1">
      <c r="A3671" s="33" t="s">
        <v>14</v>
      </c>
      <c r="B3671" s="33">
        <v>1185732</v>
      </c>
      <c r="C3671" s="34">
        <v>44543</v>
      </c>
      <c r="D3671" s="33" t="s">
        <v>15</v>
      </c>
      <c r="E3671" s="33" t="s">
        <v>123</v>
      </c>
      <c r="F3671" s="33" t="s">
        <v>124</v>
      </c>
      <c r="G3671" s="33" t="s">
        <v>20</v>
      </c>
      <c r="H3671" s="35">
        <v>0.55000000000000004</v>
      </c>
      <c r="I3671" s="36">
        <v>3000</v>
      </c>
      <c r="J3671" s="37">
        <f t="shared" si="28"/>
        <v>1650.0000000000002</v>
      </c>
      <c r="K3671" s="37">
        <f t="shared" si="29"/>
        <v>412.50000000000006</v>
      </c>
      <c r="L3671" s="38">
        <v>0.25</v>
      </c>
      <c r="N3671" s="44"/>
      <c r="O3671" s="42"/>
      <c r="P3671" s="39"/>
      <c r="Q3671" s="41"/>
    </row>
    <row r="3672" spans="1:17" ht="15.75" customHeight="1">
      <c r="A3672" s="33" t="s">
        <v>14</v>
      </c>
      <c r="B3672" s="33">
        <v>1185732</v>
      </c>
      <c r="C3672" s="34">
        <v>44543</v>
      </c>
      <c r="D3672" s="33" t="s">
        <v>15</v>
      </c>
      <c r="E3672" s="33" t="s">
        <v>123</v>
      </c>
      <c r="F3672" s="33" t="s">
        <v>124</v>
      </c>
      <c r="G3672" s="33" t="s">
        <v>21</v>
      </c>
      <c r="H3672" s="35">
        <v>0.65</v>
      </c>
      <c r="I3672" s="36">
        <v>3000</v>
      </c>
      <c r="J3672" s="37">
        <f t="shared" si="28"/>
        <v>1950</v>
      </c>
      <c r="K3672" s="37">
        <f t="shared" si="29"/>
        <v>487.5</v>
      </c>
      <c r="L3672" s="38">
        <v>0.25</v>
      </c>
      <c r="N3672" s="44"/>
      <c r="O3672" s="42"/>
      <c r="P3672" s="39"/>
      <c r="Q3672" s="41"/>
    </row>
    <row r="3673" spans="1:17" ht="15.75" customHeight="1">
      <c r="A3673" s="33" t="s">
        <v>14</v>
      </c>
      <c r="B3673" s="33">
        <v>1185732</v>
      </c>
      <c r="C3673" s="34">
        <v>44543</v>
      </c>
      <c r="D3673" s="33" t="s">
        <v>15</v>
      </c>
      <c r="E3673" s="33" t="s">
        <v>123</v>
      </c>
      <c r="F3673" s="33" t="s">
        <v>124</v>
      </c>
      <c r="G3673" s="33" t="s">
        <v>22</v>
      </c>
      <c r="H3673" s="35">
        <v>0.7</v>
      </c>
      <c r="I3673" s="36">
        <v>4000</v>
      </c>
      <c r="J3673" s="37">
        <f t="shared" si="28"/>
        <v>2800</v>
      </c>
      <c r="K3673" s="37">
        <f t="shared" si="29"/>
        <v>840</v>
      </c>
      <c r="L3673" s="38">
        <v>0.3</v>
      </c>
      <c r="N3673" s="44"/>
      <c r="O3673" s="42"/>
      <c r="P3673" s="39"/>
      <c r="Q3673" s="41"/>
    </row>
    <row r="3674" spans="1:17" ht="15.75" customHeight="1">
      <c r="A3674" s="33" t="s">
        <v>14</v>
      </c>
      <c r="B3674" s="33">
        <v>1185732</v>
      </c>
      <c r="C3674" s="34">
        <v>44210</v>
      </c>
      <c r="D3674" s="33" t="s">
        <v>15</v>
      </c>
      <c r="E3674" s="33" t="s">
        <v>125</v>
      </c>
      <c r="F3674" s="33" t="s">
        <v>126</v>
      </c>
      <c r="G3674" s="33" t="s">
        <v>17</v>
      </c>
      <c r="H3674" s="35">
        <v>0.45</v>
      </c>
      <c r="I3674" s="36">
        <v>5250</v>
      </c>
      <c r="J3674" s="37">
        <f t="shared" si="28"/>
        <v>2362.5</v>
      </c>
      <c r="K3674" s="37">
        <f t="shared" si="29"/>
        <v>1063.125</v>
      </c>
      <c r="L3674" s="38">
        <v>0.45</v>
      </c>
      <c r="N3674" s="44"/>
      <c r="O3674" s="42"/>
      <c r="P3674" s="39"/>
      <c r="Q3674" s="41"/>
    </row>
    <row r="3675" spans="1:17" ht="15.75" customHeight="1">
      <c r="A3675" s="33" t="s">
        <v>14</v>
      </c>
      <c r="B3675" s="33">
        <v>1185732</v>
      </c>
      <c r="C3675" s="34">
        <v>44210</v>
      </c>
      <c r="D3675" s="33" t="s">
        <v>15</v>
      </c>
      <c r="E3675" s="33" t="s">
        <v>125</v>
      </c>
      <c r="F3675" s="33" t="s">
        <v>126</v>
      </c>
      <c r="G3675" s="33" t="s">
        <v>18</v>
      </c>
      <c r="H3675" s="35">
        <v>0.45</v>
      </c>
      <c r="I3675" s="36">
        <v>3250</v>
      </c>
      <c r="J3675" s="37">
        <f t="shared" si="28"/>
        <v>1462.5</v>
      </c>
      <c r="K3675" s="37">
        <f t="shared" si="29"/>
        <v>658.125</v>
      </c>
      <c r="L3675" s="38">
        <v>0.45</v>
      </c>
      <c r="N3675" s="44"/>
      <c r="O3675" s="42"/>
      <c r="P3675" s="39"/>
      <c r="Q3675" s="41"/>
    </row>
    <row r="3676" spans="1:17" ht="15.75" customHeight="1">
      <c r="A3676" s="33" t="s">
        <v>14</v>
      </c>
      <c r="B3676" s="33">
        <v>1185732</v>
      </c>
      <c r="C3676" s="34">
        <v>44210</v>
      </c>
      <c r="D3676" s="33" t="s">
        <v>15</v>
      </c>
      <c r="E3676" s="33" t="s">
        <v>125</v>
      </c>
      <c r="F3676" s="33" t="s">
        <v>126</v>
      </c>
      <c r="G3676" s="33" t="s">
        <v>19</v>
      </c>
      <c r="H3676" s="35">
        <v>0.35000000000000003</v>
      </c>
      <c r="I3676" s="36">
        <v>3250</v>
      </c>
      <c r="J3676" s="37">
        <f t="shared" si="28"/>
        <v>1137.5</v>
      </c>
      <c r="K3676" s="37">
        <f t="shared" si="29"/>
        <v>398.125</v>
      </c>
      <c r="L3676" s="38">
        <v>0.35</v>
      </c>
      <c r="N3676" s="44"/>
      <c r="O3676" s="42"/>
      <c r="P3676" s="39"/>
      <c r="Q3676" s="41"/>
    </row>
    <row r="3677" spans="1:17" ht="15.75" customHeight="1">
      <c r="A3677" s="33" t="s">
        <v>14</v>
      </c>
      <c r="B3677" s="33">
        <v>1185732</v>
      </c>
      <c r="C3677" s="34">
        <v>44210</v>
      </c>
      <c r="D3677" s="33" t="s">
        <v>15</v>
      </c>
      <c r="E3677" s="33" t="s">
        <v>125</v>
      </c>
      <c r="F3677" s="33" t="s">
        <v>126</v>
      </c>
      <c r="G3677" s="33" t="s">
        <v>20</v>
      </c>
      <c r="H3677" s="35">
        <v>0.39999999999999997</v>
      </c>
      <c r="I3677" s="36">
        <v>1750</v>
      </c>
      <c r="J3677" s="37">
        <f t="shared" si="28"/>
        <v>699.99999999999989</v>
      </c>
      <c r="K3677" s="37">
        <f t="shared" si="29"/>
        <v>244.99999999999994</v>
      </c>
      <c r="L3677" s="38">
        <v>0.35</v>
      </c>
      <c r="N3677" s="44"/>
      <c r="O3677" s="42"/>
      <c r="P3677" s="39"/>
      <c r="Q3677" s="41"/>
    </row>
    <row r="3678" spans="1:17" ht="15.75" customHeight="1">
      <c r="A3678" s="33" t="s">
        <v>14</v>
      </c>
      <c r="B3678" s="33">
        <v>1185732</v>
      </c>
      <c r="C3678" s="34">
        <v>44210</v>
      </c>
      <c r="D3678" s="33" t="s">
        <v>15</v>
      </c>
      <c r="E3678" s="33" t="s">
        <v>125</v>
      </c>
      <c r="F3678" s="33" t="s">
        <v>126</v>
      </c>
      <c r="G3678" s="33" t="s">
        <v>21</v>
      </c>
      <c r="H3678" s="35">
        <v>0.55000000000000004</v>
      </c>
      <c r="I3678" s="36">
        <v>2250</v>
      </c>
      <c r="J3678" s="37">
        <f t="shared" si="28"/>
        <v>1237.5</v>
      </c>
      <c r="K3678" s="37">
        <f t="shared" si="29"/>
        <v>433.125</v>
      </c>
      <c r="L3678" s="38">
        <v>0.35</v>
      </c>
      <c r="N3678" s="44"/>
      <c r="O3678" s="42"/>
      <c r="P3678" s="39"/>
      <c r="Q3678" s="41"/>
    </row>
    <row r="3679" spans="1:17" ht="15.75" customHeight="1">
      <c r="A3679" s="33" t="s">
        <v>14</v>
      </c>
      <c r="B3679" s="33">
        <v>1185732</v>
      </c>
      <c r="C3679" s="34">
        <v>44210</v>
      </c>
      <c r="D3679" s="33" t="s">
        <v>15</v>
      </c>
      <c r="E3679" s="33" t="s">
        <v>125</v>
      </c>
      <c r="F3679" s="33" t="s">
        <v>126</v>
      </c>
      <c r="G3679" s="33" t="s">
        <v>22</v>
      </c>
      <c r="H3679" s="35">
        <v>0.45</v>
      </c>
      <c r="I3679" s="36">
        <v>3250</v>
      </c>
      <c r="J3679" s="37">
        <f t="shared" si="28"/>
        <v>1462.5</v>
      </c>
      <c r="K3679" s="37">
        <f t="shared" si="29"/>
        <v>585</v>
      </c>
      <c r="L3679" s="38">
        <v>0.39999999999999997</v>
      </c>
      <c r="N3679" s="44"/>
      <c r="O3679" s="42"/>
      <c r="P3679" s="39"/>
      <c r="Q3679" s="41"/>
    </row>
    <row r="3680" spans="1:17" ht="15.75" customHeight="1">
      <c r="A3680" s="33" t="s">
        <v>14</v>
      </c>
      <c r="B3680" s="33">
        <v>1185732</v>
      </c>
      <c r="C3680" s="34">
        <v>44239</v>
      </c>
      <c r="D3680" s="33" t="s">
        <v>15</v>
      </c>
      <c r="E3680" s="33" t="s">
        <v>125</v>
      </c>
      <c r="F3680" s="33" t="s">
        <v>126</v>
      </c>
      <c r="G3680" s="33" t="s">
        <v>17</v>
      </c>
      <c r="H3680" s="35">
        <v>0.45</v>
      </c>
      <c r="I3680" s="36">
        <v>5750</v>
      </c>
      <c r="J3680" s="37">
        <f t="shared" si="28"/>
        <v>2587.5</v>
      </c>
      <c r="K3680" s="37">
        <f t="shared" si="29"/>
        <v>1164.375</v>
      </c>
      <c r="L3680" s="38">
        <v>0.45</v>
      </c>
      <c r="N3680" s="44"/>
      <c r="O3680" s="42"/>
      <c r="P3680" s="39"/>
      <c r="Q3680" s="41"/>
    </row>
    <row r="3681" spans="1:17" ht="15.75" customHeight="1">
      <c r="A3681" s="33" t="s">
        <v>14</v>
      </c>
      <c r="B3681" s="33">
        <v>1185732</v>
      </c>
      <c r="C3681" s="34">
        <v>44239</v>
      </c>
      <c r="D3681" s="33" t="s">
        <v>15</v>
      </c>
      <c r="E3681" s="33" t="s">
        <v>125</v>
      </c>
      <c r="F3681" s="33" t="s">
        <v>126</v>
      </c>
      <c r="G3681" s="33" t="s">
        <v>18</v>
      </c>
      <c r="H3681" s="35">
        <v>0.45</v>
      </c>
      <c r="I3681" s="36">
        <v>2250</v>
      </c>
      <c r="J3681" s="37">
        <f t="shared" si="28"/>
        <v>1012.5</v>
      </c>
      <c r="K3681" s="37">
        <f t="shared" si="29"/>
        <v>455.625</v>
      </c>
      <c r="L3681" s="38">
        <v>0.45</v>
      </c>
      <c r="N3681" s="44"/>
      <c r="O3681" s="42"/>
      <c r="P3681" s="39"/>
      <c r="Q3681" s="41"/>
    </row>
    <row r="3682" spans="1:17" ht="15.75" customHeight="1">
      <c r="A3682" s="33" t="s">
        <v>14</v>
      </c>
      <c r="B3682" s="33">
        <v>1185732</v>
      </c>
      <c r="C3682" s="34">
        <v>44239</v>
      </c>
      <c r="D3682" s="33" t="s">
        <v>15</v>
      </c>
      <c r="E3682" s="33" t="s">
        <v>125</v>
      </c>
      <c r="F3682" s="33" t="s">
        <v>126</v>
      </c>
      <c r="G3682" s="33" t="s">
        <v>19</v>
      </c>
      <c r="H3682" s="35">
        <v>0.35000000000000003</v>
      </c>
      <c r="I3682" s="36">
        <v>2750</v>
      </c>
      <c r="J3682" s="37">
        <f t="shared" si="28"/>
        <v>962.50000000000011</v>
      </c>
      <c r="K3682" s="37">
        <f t="shared" si="29"/>
        <v>336.875</v>
      </c>
      <c r="L3682" s="38">
        <v>0.35</v>
      </c>
      <c r="N3682" s="44"/>
      <c r="O3682" s="42"/>
      <c r="P3682" s="39"/>
      <c r="Q3682" s="41"/>
    </row>
    <row r="3683" spans="1:17" ht="15.75" customHeight="1">
      <c r="A3683" s="33" t="s">
        <v>14</v>
      </c>
      <c r="B3683" s="33">
        <v>1185732</v>
      </c>
      <c r="C3683" s="34">
        <v>44239</v>
      </c>
      <c r="D3683" s="33" t="s">
        <v>15</v>
      </c>
      <c r="E3683" s="33" t="s">
        <v>125</v>
      </c>
      <c r="F3683" s="33" t="s">
        <v>126</v>
      </c>
      <c r="G3683" s="33" t="s">
        <v>20</v>
      </c>
      <c r="H3683" s="35">
        <v>0.39999999999999997</v>
      </c>
      <c r="I3683" s="36">
        <v>1500</v>
      </c>
      <c r="J3683" s="37">
        <f t="shared" si="28"/>
        <v>600</v>
      </c>
      <c r="K3683" s="37">
        <f t="shared" si="29"/>
        <v>210</v>
      </c>
      <c r="L3683" s="38">
        <v>0.35</v>
      </c>
      <c r="N3683" s="44"/>
      <c r="O3683" s="42"/>
      <c r="P3683" s="39"/>
      <c r="Q3683" s="41"/>
    </row>
    <row r="3684" spans="1:17" ht="15.75" customHeight="1">
      <c r="A3684" s="33" t="s">
        <v>14</v>
      </c>
      <c r="B3684" s="33">
        <v>1185732</v>
      </c>
      <c r="C3684" s="34">
        <v>44239</v>
      </c>
      <c r="D3684" s="33" t="s">
        <v>15</v>
      </c>
      <c r="E3684" s="33" t="s">
        <v>125</v>
      </c>
      <c r="F3684" s="33" t="s">
        <v>126</v>
      </c>
      <c r="G3684" s="33" t="s">
        <v>21</v>
      </c>
      <c r="H3684" s="35">
        <v>0.55000000000000004</v>
      </c>
      <c r="I3684" s="36">
        <v>2250</v>
      </c>
      <c r="J3684" s="37">
        <f t="shared" si="28"/>
        <v>1237.5</v>
      </c>
      <c r="K3684" s="37">
        <f t="shared" si="29"/>
        <v>433.125</v>
      </c>
      <c r="L3684" s="38">
        <v>0.35</v>
      </c>
      <c r="N3684" s="44"/>
      <c r="O3684" s="42"/>
      <c r="P3684" s="39"/>
      <c r="Q3684" s="41"/>
    </row>
    <row r="3685" spans="1:17" ht="15.75" customHeight="1">
      <c r="A3685" s="33" t="s">
        <v>14</v>
      </c>
      <c r="B3685" s="33">
        <v>1185732</v>
      </c>
      <c r="C3685" s="34">
        <v>44239</v>
      </c>
      <c r="D3685" s="33" t="s">
        <v>15</v>
      </c>
      <c r="E3685" s="33" t="s">
        <v>125</v>
      </c>
      <c r="F3685" s="33" t="s">
        <v>126</v>
      </c>
      <c r="G3685" s="33" t="s">
        <v>22</v>
      </c>
      <c r="H3685" s="35">
        <v>0.45</v>
      </c>
      <c r="I3685" s="36">
        <v>3250</v>
      </c>
      <c r="J3685" s="37">
        <f t="shared" si="28"/>
        <v>1462.5</v>
      </c>
      <c r="K3685" s="37">
        <f t="shared" si="29"/>
        <v>585</v>
      </c>
      <c r="L3685" s="38">
        <v>0.39999999999999997</v>
      </c>
      <c r="N3685" s="44"/>
      <c r="O3685" s="42"/>
      <c r="P3685" s="39"/>
      <c r="Q3685" s="41"/>
    </row>
    <row r="3686" spans="1:17" ht="15.75" customHeight="1">
      <c r="A3686" s="33" t="s">
        <v>14</v>
      </c>
      <c r="B3686" s="33">
        <v>1185732</v>
      </c>
      <c r="C3686" s="34">
        <v>44265</v>
      </c>
      <c r="D3686" s="33" t="s">
        <v>15</v>
      </c>
      <c r="E3686" s="33" t="s">
        <v>125</v>
      </c>
      <c r="F3686" s="33" t="s">
        <v>126</v>
      </c>
      <c r="G3686" s="33" t="s">
        <v>17</v>
      </c>
      <c r="H3686" s="35">
        <v>0.45</v>
      </c>
      <c r="I3686" s="36">
        <v>5450</v>
      </c>
      <c r="J3686" s="37">
        <f t="shared" si="28"/>
        <v>2452.5</v>
      </c>
      <c r="K3686" s="37">
        <f t="shared" si="29"/>
        <v>1103.625</v>
      </c>
      <c r="L3686" s="38">
        <v>0.45</v>
      </c>
      <c r="N3686" s="44"/>
      <c r="O3686" s="42"/>
      <c r="P3686" s="39"/>
      <c r="Q3686" s="41"/>
    </row>
    <row r="3687" spans="1:17" ht="15.75" customHeight="1">
      <c r="A3687" s="33" t="s">
        <v>14</v>
      </c>
      <c r="B3687" s="33">
        <v>1185732</v>
      </c>
      <c r="C3687" s="34">
        <v>44265</v>
      </c>
      <c r="D3687" s="33" t="s">
        <v>15</v>
      </c>
      <c r="E3687" s="33" t="s">
        <v>125</v>
      </c>
      <c r="F3687" s="33" t="s">
        <v>126</v>
      </c>
      <c r="G3687" s="33" t="s">
        <v>18</v>
      </c>
      <c r="H3687" s="35">
        <v>0.45</v>
      </c>
      <c r="I3687" s="36">
        <v>2500</v>
      </c>
      <c r="J3687" s="37">
        <f t="shared" si="28"/>
        <v>1125</v>
      </c>
      <c r="K3687" s="37">
        <f t="shared" si="29"/>
        <v>506.25</v>
      </c>
      <c r="L3687" s="38">
        <v>0.45</v>
      </c>
      <c r="N3687" s="44"/>
      <c r="O3687" s="42"/>
      <c r="P3687" s="39"/>
      <c r="Q3687" s="41"/>
    </row>
    <row r="3688" spans="1:17" ht="15.75" customHeight="1">
      <c r="A3688" s="33" t="s">
        <v>14</v>
      </c>
      <c r="B3688" s="33">
        <v>1185732</v>
      </c>
      <c r="C3688" s="34">
        <v>44265</v>
      </c>
      <c r="D3688" s="33" t="s">
        <v>15</v>
      </c>
      <c r="E3688" s="33" t="s">
        <v>125</v>
      </c>
      <c r="F3688" s="33" t="s">
        <v>126</v>
      </c>
      <c r="G3688" s="33" t="s">
        <v>19</v>
      </c>
      <c r="H3688" s="35">
        <v>0.35000000000000003</v>
      </c>
      <c r="I3688" s="36">
        <v>2750</v>
      </c>
      <c r="J3688" s="37">
        <f t="shared" si="28"/>
        <v>962.50000000000011</v>
      </c>
      <c r="K3688" s="37">
        <f t="shared" si="29"/>
        <v>336.875</v>
      </c>
      <c r="L3688" s="38">
        <v>0.35</v>
      </c>
      <c r="N3688" s="44"/>
      <c r="O3688" s="42"/>
      <c r="P3688" s="39"/>
      <c r="Q3688" s="41"/>
    </row>
    <row r="3689" spans="1:17" ht="15.75" customHeight="1">
      <c r="A3689" s="33" t="s">
        <v>14</v>
      </c>
      <c r="B3689" s="33">
        <v>1185732</v>
      </c>
      <c r="C3689" s="34">
        <v>44265</v>
      </c>
      <c r="D3689" s="33" t="s">
        <v>15</v>
      </c>
      <c r="E3689" s="33" t="s">
        <v>125</v>
      </c>
      <c r="F3689" s="33" t="s">
        <v>126</v>
      </c>
      <c r="G3689" s="33" t="s">
        <v>20</v>
      </c>
      <c r="H3689" s="35">
        <v>0.39999999999999997</v>
      </c>
      <c r="I3689" s="36">
        <v>1250</v>
      </c>
      <c r="J3689" s="37">
        <f t="shared" si="28"/>
        <v>499.99999999999994</v>
      </c>
      <c r="K3689" s="37">
        <f t="shared" si="29"/>
        <v>174.99999999999997</v>
      </c>
      <c r="L3689" s="38">
        <v>0.35</v>
      </c>
      <c r="N3689" s="44"/>
      <c r="O3689" s="42"/>
      <c r="P3689" s="39"/>
      <c r="Q3689" s="41"/>
    </row>
    <row r="3690" spans="1:17" ht="15.75" customHeight="1">
      <c r="A3690" s="33" t="s">
        <v>14</v>
      </c>
      <c r="B3690" s="33">
        <v>1185732</v>
      </c>
      <c r="C3690" s="34">
        <v>44265</v>
      </c>
      <c r="D3690" s="33" t="s">
        <v>15</v>
      </c>
      <c r="E3690" s="33" t="s">
        <v>125</v>
      </c>
      <c r="F3690" s="33" t="s">
        <v>126</v>
      </c>
      <c r="G3690" s="33" t="s">
        <v>21</v>
      </c>
      <c r="H3690" s="35">
        <v>0.55000000000000004</v>
      </c>
      <c r="I3690" s="36">
        <v>1750</v>
      </c>
      <c r="J3690" s="37">
        <f t="shared" si="28"/>
        <v>962.50000000000011</v>
      </c>
      <c r="K3690" s="37">
        <f t="shared" si="29"/>
        <v>336.875</v>
      </c>
      <c r="L3690" s="38">
        <v>0.35</v>
      </c>
      <c r="N3690" s="44"/>
      <c r="O3690" s="42"/>
      <c r="P3690" s="39"/>
      <c r="Q3690" s="41"/>
    </row>
    <row r="3691" spans="1:17" ht="15.75" customHeight="1">
      <c r="A3691" s="33" t="s">
        <v>14</v>
      </c>
      <c r="B3691" s="33">
        <v>1185732</v>
      </c>
      <c r="C3691" s="34">
        <v>44265</v>
      </c>
      <c r="D3691" s="33" t="s">
        <v>15</v>
      </c>
      <c r="E3691" s="33" t="s">
        <v>125</v>
      </c>
      <c r="F3691" s="33" t="s">
        <v>126</v>
      </c>
      <c r="G3691" s="33" t="s">
        <v>22</v>
      </c>
      <c r="H3691" s="35">
        <v>0.45</v>
      </c>
      <c r="I3691" s="36">
        <v>2750</v>
      </c>
      <c r="J3691" s="37">
        <f t="shared" si="28"/>
        <v>1237.5</v>
      </c>
      <c r="K3691" s="37">
        <f t="shared" si="29"/>
        <v>494.99999999999994</v>
      </c>
      <c r="L3691" s="38">
        <v>0.39999999999999997</v>
      </c>
      <c r="N3691" s="44"/>
      <c r="O3691" s="42"/>
      <c r="P3691" s="39"/>
      <c r="Q3691" s="41"/>
    </row>
    <row r="3692" spans="1:17" ht="15.75" customHeight="1">
      <c r="A3692" s="33" t="s">
        <v>14</v>
      </c>
      <c r="B3692" s="33">
        <v>1185732</v>
      </c>
      <c r="C3692" s="34">
        <v>44297</v>
      </c>
      <c r="D3692" s="33" t="s">
        <v>15</v>
      </c>
      <c r="E3692" s="33" t="s">
        <v>125</v>
      </c>
      <c r="F3692" s="33" t="s">
        <v>126</v>
      </c>
      <c r="G3692" s="33" t="s">
        <v>17</v>
      </c>
      <c r="H3692" s="35">
        <v>0.45</v>
      </c>
      <c r="I3692" s="36">
        <v>5250</v>
      </c>
      <c r="J3692" s="37">
        <f t="shared" si="28"/>
        <v>2362.5</v>
      </c>
      <c r="K3692" s="37">
        <f t="shared" si="29"/>
        <v>1063.125</v>
      </c>
      <c r="L3692" s="38">
        <v>0.45</v>
      </c>
      <c r="N3692" s="44"/>
      <c r="O3692" s="42"/>
      <c r="P3692" s="39"/>
      <c r="Q3692" s="41"/>
    </row>
    <row r="3693" spans="1:17" ht="15.75" customHeight="1">
      <c r="A3693" s="33" t="s">
        <v>14</v>
      </c>
      <c r="B3693" s="33">
        <v>1185732</v>
      </c>
      <c r="C3693" s="34">
        <v>44297</v>
      </c>
      <c r="D3693" s="33" t="s">
        <v>15</v>
      </c>
      <c r="E3693" s="33" t="s">
        <v>125</v>
      </c>
      <c r="F3693" s="33" t="s">
        <v>126</v>
      </c>
      <c r="G3693" s="33" t="s">
        <v>18</v>
      </c>
      <c r="H3693" s="35">
        <v>0.45</v>
      </c>
      <c r="I3693" s="36">
        <v>2250</v>
      </c>
      <c r="J3693" s="37">
        <f t="shared" si="28"/>
        <v>1012.5</v>
      </c>
      <c r="K3693" s="37">
        <f t="shared" si="29"/>
        <v>455.625</v>
      </c>
      <c r="L3693" s="38">
        <v>0.45</v>
      </c>
      <c r="N3693" s="44"/>
      <c r="O3693" s="42"/>
      <c r="P3693" s="39"/>
      <c r="Q3693" s="41"/>
    </row>
    <row r="3694" spans="1:17" ht="15.75" customHeight="1">
      <c r="A3694" s="33" t="s">
        <v>14</v>
      </c>
      <c r="B3694" s="33">
        <v>1185732</v>
      </c>
      <c r="C3694" s="34">
        <v>44297</v>
      </c>
      <c r="D3694" s="33" t="s">
        <v>15</v>
      </c>
      <c r="E3694" s="33" t="s">
        <v>125</v>
      </c>
      <c r="F3694" s="33" t="s">
        <v>126</v>
      </c>
      <c r="G3694" s="33" t="s">
        <v>19</v>
      </c>
      <c r="H3694" s="35">
        <v>0.35000000000000003</v>
      </c>
      <c r="I3694" s="36">
        <v>2250</v>
      </c>
      <c r="J3694" s="37">
        <f t="shared" si="28"/>
        <v>787.50000000000011</v>
      </c>
      <c r="K3694" s="37">
        <f t="shared" si="29"/>
        <v>275.625</v>
      </c>
      <c r="L3694" s="38">
        <v>0.35</v>
      </c>
      <c r="N3694" s="44"/>
      <c r="O3694" s="42"/>
      <c r="P3694" s="39"/>
      <c r="Q3694" s="41"/>
    </row>
    <row r="3695" spans="1:17" ht="15.75" customHeight="1">
      <c r="A3695" s="33" t="s">
        <v>14</v>
      </c>
      <c r="B3695" s="33">
        <v>1185732</v>
      </c>
      <c r="C3695" s="34">
        <v>44297</v>
      </c>
      <c r="D3695" s="33" t="s">
        <v>15</v>
      </c>
      <c r="E3695" s="33" t="s">
        <v>125</v>
      </c>
      <c r="F3695" s="33" t="s">
        <v>126</v>
      </c>
      <c r="G3695" s="33" t="s">
        <v>20</v>
      </c>
      <c r="H3695" s="35">
        <v>0.39999999999999997</v>
      </c>
      <c r="I3695" s="36">
        <v>1500</v>
      </c>
      <c r="J3695" s="37">
        <f t="shared" si="28"/>
        <v>600</v>
      </c>
      <c r="K3695" s="37">
        <f t="shared" si="29"/>
        <v>210</v>
      </c>
      <c r="L3695" s="38">
        <v>0.35</v>
      </c>
      <c r="N3695" s="44"/>
      <c r="O3695" s="42"/>
      <c r="P3695" s="39"/>
      <c r="Q3695" s="41"/>
    </row>
    <row r="3696" spans="1:17" ht="15.75" customHeight="1">
      <c r="A3696" s="33" t="s">
        <v>14</v>
      </c>
      <c r="B3696" s="33">
        <v>1185732</v>
      </c>
      <c r="C3696" s="34">
        <v>44297</v>
      </c>
      <c r="D3696" s="33" t="s">
        <v>15</v>
      </c>
      <c r="E3696" s="33" t="s">
        <v>125</v>
      </c>
      <c r="F3696" s="33" t="s">
        <v>126</v>
      </c>
      <c r="G3696" s="33" t="s">
        <v>21</v>
      </c>
      <c r="H3696" s="35">
        <v>0.55000000000000004</v>
      </c>
      <c r="I3696" s="36">
        <v>1500</v>
      </c>
      <c r="J3696" s="37">
        <f t="shared" si="28"/>
        <v>825.00000000000011</v>
      </c>
      <c r="K3696" s="37">
        <f t="shared" si="29"/>
        <v>288.75</v>
      </c>
      <c r="L3696" s="38">
        <v>0.35</v>
      </c>
      <c r="N3696" s="44"/>
      <c r="O3696" s="42"/>
      <c r="P3696" s="39"/>
      <c r="Q3696" s="41"/>
    </row>
    <row r="3697" spans="1:17" ht="15.75" customHeight="1">
      <c r="A3697" s="33" t="s">
        <v>14</v>
      </c>
      <c r="B3697" s="33">
        <v>1185732</v>
      </c>
      <c r="C3697" s="34">
        <v>44297</v>
      </c>
      <c r="D3697" s="33" t="s">
        <v>15</v>
      </c>
      <c r="E3697" s="33" t="s">
        <v>125</v>
      </c>
      <c r="F3697" s="33" t="s">
        <v>126</v>
      </c>
      <c r="G3697" s="33" t="s">
        <v>22</v>
      </c>
      <c r="H3697" s="35">
        <v>0.45</v>
      </c>
      <c r="I3697" s="36">
        <v>3000</v>
      </c>
      <c r="J3697" s="37">
        <f t="shared" si="28"/>
        <v>1350</v>
      </c>
      <c r="K3697" s="37">
        <f t="shared" si="29"/>
        <v>540</v>
      </c>
      <c r="L3697" s="38">
        <v>0.39999999999999997</v>
      </c>
      <c r="N3697" s="44"/>
      <c r="O3697" s="42"/>
      <c r="P3697" s="39"/>
      <c r="Q3697" s="41"/>
    </row>
    <row r="3698" spans="1:17" ht="15.75" customHeight="1">
      <c r="A3698" s="33" t="s">
        <v>14</v>
      </c>
      <c r="B3698" s="33">
        <v>1185732</v>
      </c>
      <c r="C3698" s="34">
        <v>44326</v>
      </c>
      <c r="D3698" s="33" t="s">
        <v>15</v>
      </c>
      <c r="E3698" s="33" t="s">
        <v>125</v>
      </c>
      <c r="F3698" s="33" t="s">
        <v>126</v>
      </c>
      <c r="G3698" s="33" t="s">
        <v>17</v>
      </c>
      <c r="H3698" s="35">
        <v>0.6</v>
      </c>
      <c r="I3698" s="36">
        <v>5700</v>
      </c>
      <c r="J3698" s="37">
        <f t="shared" si="28"/>
        <v>3420</v>
      </c>
      <c r="K3698" s="37">
        <f t="shared" si="29"/>
        <v>1539</v>
      </c>
      <c r="L3698" s="38">
        <v>0.45</v>
      </c>
      <c r="N3698" s="44"/>
      <c r="O3698" s="42"/>
      <c r="P3698" s="39"/>
      <c r="Q3698" s="41"/>
    </row>
    <row r="3699" spans="1:17" ht="15.75" customHeight="1">
      <c r="A3699" s="33" t="s">
        <v>14</v>
      </c>
      <c r="B3699" s="33">
        <v>1185732</v>
      </c>
      <c r="C3699" s="34">
        <v>44326</v>
      </c>
      <c r="D3699" s="33" t="s">
        <v>15</v>
      </c>
      <c r="E3699" s="33" t="s">
        <v>125</v>
      </c>
      <c r="F3699" s="33" t="s">
        <v>126</v>
      </c>
      <c r="G3699" s="33" t="s">
        <v>18</v>
      </c>
      <c r="H3699" s="35">
        <v>0.55000000000000004</v>
      </c>
      <c r="I3699" s="36">
        <v>2750</v>
      </c>
      <c r="J3699" s="37">
        <f t="shared" si="28"/>
        <v>1512.5000000000002</v>
      </c>
      <c r="K3699" s="37">
        <f t="shared" si="29"/>
        <v>680.62500000000011</v>
      </c>
      <c r="L3699" s="38">
        <v>0.45</v>
      </c>
      <c r="N3699" s="44"/>
      <c r="O3699" s="42"/>
      <c r="P3699" s="39"/>
      <c r="Q3699" s="41"/>
    </row>
    <row r="3700" spans="1:17" ht="15.75" customHeight="1">
      <c r="A3700" s="33" t="s">
        <v>14</v>
      </c>
      <c r="B3700" s="33">
        <v>1185732</v>
      </c>
      <c r="C3700" s="34">
        <v>44326</v>
      </c>
      <c r="D3700" s="33" t="s">
        <v>15</v>
      </c>
      <c r="E3700" s="33" t="s">
        <v>125</v>
      </c>
      <c r="F3700" s="33" t="s">
        <v>126</v>
      </c>
      <c r="G3700" s="33" t="s">
        <v>19</v>
      </c>
      <c r="H3700" s="35">
        <v>0.5</v>
      </c>
      <c r="I3700" s="36">
        <v>3000</v>
      </c>
      <c r="J3700" s="37">
        <f t="shared" si="28"/>
        <v>1500</v>
      </c>
      <c r="K3700" s="37">
        <f t="shared" si="29"/>
        <v>525</v>
      </c>
      <c r="L3700" s="38">
        <v>0.35</v>
      </c>
      <c r="N3700" s="44"/>
      <c r="O3700" s="42"/>
      <c r="P3700" s="39"/>
      <c r="Q3700" s="41"/>
    </row>
    <row r="3701" spans="1:17" ht="15.75" customHeight="1">
      <c r="A3701" s="33" t="s">
        <v>14</v>
      </c>
      <c r="B3701" s="33">
        <v>1185732</v>
      </c>
      <c r="C3701" s="34">
        <v>44326</v>
      </c>
      <c r="D3701" s="33" t="s">
        <v>15</v>
      </c>
      <c r="E3701" s="33" t="s">
        <v>125</v>
      </c>
      <c r="F3701" s="33" t="s">
        <v>126</v>
      </c>
      <c r="G3701" s="33" t="s">
        <v>20</v>
      </c>
      <c r="H3701" s="35">
        <v>0.5</v>
      </c>
      <c r="I3701" s="36">
        <v>2500</v>
      </c>
      <c r="J3701" s="37">
        <f t="shared" si="28"/>
        <v>1250</v>
      </c>
      <c r="K3701" s="37">
        <f t="shared" si="29"/>
        <v>437.5</v>
      </c>
      <c r="L3701" s="38">
        <v>0.35</v>
      </c>
      <c r="N3701" s="44"/>
      <c r="O3701" s="42"/>
      <c r="P3701" s="39"/>
      <c r="Q3701" s="41"/>
    </row>
    <row r="3702" spans="1:17" ht="15.75" customHeight="1">
      <c r="A3702" s="33" t="s">
        <v>14</v>
      </c>
      <c r="B3702" s="33">
        <v>1185732</v>
      </c>
      <c r="C3702" s="34">
        <v>44326</v>
      </c>
      <c r="D3702" s="33" t="s">
        <v>15</v>
      </c>
      <c r="E3702" s="33" t="s">
        <v>125</v>
      </c>
      <c r="F3702" s="33" t="s">
        <v>126</v>
      </c>
      <c r="G3702" s="33" t="s">
        <v>21</v>
      </c>
      <c r="H3702" s="35">
        <v>0.6</v>
      </c>
      <c r="I3702" s="36">
        <v>2750</v>
      </c>
      <c r="J3702" s="37">
        <f t="shared" si="28"/>
        <v>1650</v>
      </c>
      <c r="K3702" s="37">
        <f t="shared" si="29"/>
        <v>577.5</v>
      </c>
      <c r="L3702" s="38">
        <v>0.35</v>
      </c>
      <c r="N3702" s="44"/>
      <c r="O3702" s="42"/>
      <c r="P3702" s="39"/>
      <c r="Q3702" s="41"/>
    </row>
    <row r="3703" spans="1:17" ht="15.75" customHeight="1">
      <c r="A3703" s="33" t="s">
        <v>14</v>
      </c>
      <c r="B3703" s="33">
        <v>1185732</v>
      </c>
      <c r="C3703" s="34">
        <v>44326</v>
      </c>
      <c r="D3703" s="33" t="s">
        <v>15</v>
      </c>
      <c r="E3703" s="33" t="s">
        <v>125</v>
      </c>
      <c r="F3703" s="33" t="s">
        <v>126</v>
      </c>
      <c r="G3703" s="33" t="s">
        <v>22</v>
      </c>
      <c r="H3703" s="35">
        <v>0.65</v>
      </c>
      <c r="I3703" s="36">
        <v>4000</v>
      </c>
      <c r="J3703" s="37">
        <f t="shared" si="28"/>
        <v>2600</v>
      </c>
      <c r="K3703" s="37">
        <f t="shared" si="29"/>
        <v>1040</v>
      </c>
      <c r="L3703" s="38">
        <v>0.39999999999999997</v>
      </c>
      <c r="N3703" s="44"/>
      <c r="O3703" s="42"/>
      <c r="P3703" s="39"/>
      <c r="Q3703" s="41"/>
    </row>
    <row r="3704" spans="1:17" ht="15.75" customHeight="1">
      <c r="A3704" s="33" t="s">
        <v>14</v>
      </c>
      <c r="B3704" s="33">
        <v>1185732</v>
      </c>
      <c r="C3704" s="34">
        <v>44359</v>
      </c>
      <c r="D3704" s="33" t="s">
        <v>15</v>
      </c>
      <c r="E3704" s="33" t="s">
        <v>125</v>
      </c>
      <c r="F3704" s="33" t="s">
        <v>126</v>
      </c>
      <c r="G3704" s="33" t="s">
        <v>17</v>
      </c>
      <c r="H3704" s="35">
        <v>0.6</v>
      </c>
      <c r="I3704" s="36">
        <v>6500</v>
      </c>
      <c r="J3704" s="37">
        <f t="shared" si="28"/>
        <v>3900</v>
      </c>
      <c r="K3704" s="37">
        <f t="shared" si="29"/>
        <v>1755</v>
      </c>
      <c r="L3704" s="38">
        <v>0.45</v>
      </c>
      <c r="N3704" s="44"/>
      <c r="O3704" s="42"/>
      <c r="P3704" s="39"/>
      <c r="Q3704" s="41"/>
    </row>
    <row r="3705" spans="1:17" ht="15.75" customHeight="1">
      <c r="A3705" s="33" t="s">
        <v>14</v>
      </c>
      <c r="B3705" s="33">
        <v>1185732</v>
      </c>
      <c r="C3705" s="34">
        <v>44359</v>
      </c>
      <c r="D3705" s="33" t="s">
        <v>15</v>
      </c>
      <c r="E3705" s="33" t="s">
        <v>125</v>
      </c>
      <c r="F3705" s="33" t="s">
        <v>126</v>
      </c>
      <c r="G3705" s="33" t="s">
        <v>18</v>
      </c>
      <c r="H3705" s="35">
        <v>0.55000000000000004</v>
      </c>
      <c r="I3705" s="36">
        <v>4000</v>
      </c>
      <c r="J3705" s="37">
        <f t="shared" si="28"/>
        <v>2200</v>
      </c>
      <c r="K3705" s="37">
        <f t="shared" si="29"/>
        <v>990</v>
      </c>
      <c r="L3705" s="38">
        <v>0.45</v>
      </c>
      <c r="N3705" s="44"/>
      <c r="O3705" s="42"/>
      <c r="P3705" s="39"/>
      <c r="Q3705" s="41"/>
    </row>
    <row r="3706" spans="1:17" ht="15.75" customHeight="1">
      <c r="A3706" s="33" t="s">
        <v>14</v>
      </c>
      <c r="B3706" s="33">
        <v>1185732</v>
      </c>
      <c r="C3706" s="34">
        <v>44359</v>
      </c>
      <c r="D3706" s="33" t="s">
        <v>15</v>
      </c>
      <c r="E3706" s="33" t="s">
        <v>125</v>
      </c>
      <c r="F3706" s="33" t="s">
        <v>126</v>
      </c>
      <c r="G3706" s="33" t="s">
        <v>19</v>
      </c>
      <c r="H3706" s="35">
        <v>0.5</v>
      </c>
      <c r="I3706" s="36">
        <v>3250</v>
      </c>
      <c r="J3706" s="37">
        <f t="shared" si="28"/>
        <v>1625</v>
      </c>
      <c r="K3706" s="37">
        <f t="shared" si="29"/>
        <v>568.75</v>
      </c>
      <c r="L3706" s="38">
        <v>0.35</v>
      </c>
      <c r="N3706" s="44"/>
      <c r="O3706" s="42"/>
      <c r="P3706" s="39"/>
      <c r="Q3706" s="41"/>
    </row>
    <row r="3707" spans="1:17" ht="15.75" customHeight="1">
      <c r="A3707" s="33" t="s">
        <v>14</v>
      </c>
      <c r="B3707" s="33">
        <v>1185732</v>
      </c>
      <c r="C3707" s="34">
        <v>44359</v>
      </c>
      <c r="D3707" s="33" t="s">
        <v>15</v>
      </c>
      <c r="E3707" s="33" t="s">
        <v>125</v>
      </c>
      <c r="F3707" s="33" t="s">
        <v>126</v>
      </c>
      <c r="G3707" s="33" t="s">
        <v>20</v>
      </c>
      <c r="H3707" s="35">
        <v>0.5</v>
      </c>
      <c r="I3707" s="36">
        <v>3000</v>
      </c>
      <c r="J3707" s="37">
        <f t="shared" si="28"/>
        <v>1500</v>
      </c>
      <c r="K3707" s="37">
        <f t="shared" si="29"/>
        <v>525</v>
      </c>
      <c r="L3707" s="38">
        <v>0.35</v>
      </c>
      <c r="N3707" s="44"/>
      <c r="O3707" s="42"/>
      <c r="P3707" s="39"/>
      <c r="Q3707" s="41"/>
    </row>
    <row r="3708" spans="1:17" ht="15.75" customHeight="1">
      <c r="A3708" s="33" t="s">
        <v>14</v>
      </c>
      <c r="B3708" s="33">
        <v>1185732</v>
      </c>
      <c r="C3708" s="34">
        <v>44359</v>
      </c>
      <c r="D3708" s="33" t="s">
        <v>15</v>
      </c>
      <c r="E3708" s="33" t="s">
        <v>125</v>
      </c>
      <c r="F3708" s="33" t="s">
        <v>126</v>
      </c>
      <c r="G3708" s="33" t="s">
        <v>21</v>
      </c>
      <c r="H3708" s="35">
        <v>0.6</v>
      </c>
      <c r="I3708" s="36">
        <v>3000</v>
      </c>
      <c r="J3708" s="37">
        <f t="shared" si="28"/>
        <v>1800</v>
      </c>
      <c r="K3708" s="37">
        <f t="shared" si="29"/>
        <v>630</v>
      </c>
      <c r="L3708" s="38">
        <v>0.35</v>
      </c>
      <c r="N3708" s="44"/>
      <c r="O3708" s="42"/>
      <c r="P3708" s="39"/>
      <c r="Q3708" s="41"/>
    </row>
    <row r="3709" spans="1:17" ht="15.75" customHeight="1">
      <c r="A3709" s="33" t="s">
        <v>14</v>
      </c>
      <c r="B3709" s="33">
        <v>1185732</v>
      </c>
      <c r="C3709" s="34">
        <v>44359</v>
      </c>
      <c r="D3709" s="33" t="s">
        <v>15</v>
      </c>
      <c r="E3709" s="33" t="s">
        <v>125</v>
      </c>
      <c r="F3709" s="33" t="s">
        <v>126</v>
      </c>
      <c r="G3709" s="33" t="s">
        <v>22</v>
      </c>
      <c r="H3709" s="35">
        <v>0.65</v>
      </c>
      <c r="I3709" s="36">
        <v>4500</v>
      </c>
      <c r="J3709" s="37">
        <f t="shared" si="28"/>
        <v>2925</v>
      </c>
      <c r="K3709" s="37">
        <f t="shared" si="29"/>
        <v>1170</v>
      </c>
      <c r="L3709" s="38">
        <v>0.39999999999999997</v>
      </c>
      <c r="N3709" s="44"/>
      <c r="O3709" s="42"/>
      <c r="P3709" s="39"/>
      <c r="Q3709" s="41"/>
    </row>
    <row r="3710" spans="1:17" ht="15.75" customHeight="1">
      <c r="A3710" s="33" t="s">
        <v>14</v>
      </c>
      <c r="B3710" s="33">
        <v>1185732</v>
      </c>
      <c r="C3710" s="34">
        <v>44387</v>
      </c>
      <c r="D3710" s="33" t="s">
        <v>15</v>
      </c>
      <c r="E3710" s="33" t="s">
        <v>125</v>
      </c>
      <c r="F3710" s="33" t="s">
        <v>126</v>
      </c>
      <c r="G3710" s="33" t="s">
        <v>17</v>
      </c>
      <c r="H3710" s="35">
        <v>0.6</v>
      </c>
      <c r="I3710" s="36">
        <v>6750</v>
      </c>
      <c r="J3710" s="37">
        <f t="shared" si="28"/>
        <v>4050</v>
      </c>
      <c r="K3710" s="37">
        <f t="shared" si="29"/>
        <v>1822.5</v>
      </c>
      <c r="L3710" s="38">
        <v>0.45</v>
      </c>
      <c r="N3710" s="44"/>
      <c r="O3710" s="42"/>
      <c r="P3710" s="39"/>
      <c r="Q3710" s="41"/>
    </row>
    <row r="3711" spans="1:17" ht="15.75" customHeight="1">
      <c r="A3711" s="33" t="s">
        <v>14</v>
      </c>
      <c r="B3711" s="33">
        <v>1185732</v>
      </c>
      <c r="C3711" s="34">
        <v>44387</v>
      </c>
      <c r="D3711" s="33" t="s">
        <v>15</v>
      </c>
      <c r="E3711" s="33" t="s">
        <v>125</v>
      </c>
      <c r="F3711" s="33" t="s">
        <v>126</v>
      </c>
      <c r="G3711" s="33" t="s">
        <v>18</v>
      </c>
      <c r="H3711" s="35">
        <v>0.55000000000000004</v>
      </c>
      <c r="I3711" s="36">
        <v>4250</v>
      </c>
      <c r="J3711" s="37">
        <f t="shared" si="28"/>
        <v>2337.5</v>
      </c>
      <c r="K3711" s="37">
        <f t="shared" si="29"/>
        <v>1051.875</v>
      </c>
      <c r="L3711" s="38">
        <v>0.45</v>
      </c>
      <c r="N3711" s="44"/>
      <c r="O3711" s="42"/>
      <c r="P3711" s="39"/>
      <c r="Q3711" s="41"/>
    </row>
    <row r="3712" spans="1:17" ht="15.75" customHeight="1">
      <c r="A3712" s="33" t="s">
        <v>14</v>
      </c>
      <c r="B3712" s="33">
        <v>1185732</v>
      </c>
      <c r="C3712" s="34">
        <v>44387</v>
      </c>
      <c r="D3712" s="33" t="s">
        <v>15</v>
      </c>
      <c r="E3712" s="33" t="s">
        <v>125</v>
      </c>
      <c r="F3712" s="33" t="s">
        <v>126</v>
      </c>
      <c r="G3712" s="33" t="s">
        <v>19</v>
      </c>
      <c r="H3712" s="35">
        <v>0.5</v>
      </c>
      <c r="I3712" s="36">
        <v>3500</v>
      </c>
      <c r="J3712" s="37">
        <f t="shared" si="28"/>
        <v>1750</v>
      </c>
      <c r="K3712" s="37">
        <f t="shared" si="29"/>
        <v>612.5</v>
      </c>
      <c r="L3712" s="38">
        <v>0.35</v>
      </c>
      <c r="N3712" s="44"/>
      <c r="O3712" s="42"/>
      <c r="P3712" s="39"/>
      <c r="Q3712" s="41"/>
    </row>
    <row r="3713" spans="1:17" ht="15.75" customHeight="1">
      <c r="A3713" s="33" t="s">
        <v>14</v>
      </c>
      <c r="B3713" s="33">
        <v>1185732</v>
      </c>
      <c r="C3713" s="34">
        <v>44387</v>
      </c>
      <c r="D3713" s="33" t="s">
        <v>15</v>
      </c>
      <c r="E3713" s="33" t="s">
        <v>125</v>
      </c>
      <c r="F3713" s="33" t="s">
        <v>126</v>
      </c>
      <c r="G3713" s="33" t="s">
        <v>20</v>
      </c>
      <c r="H3713" s="35">
        <v>0.5</v>
      </c>
      <c r="I3713" s="36">
        <v>3000</v>
      </c>
      <c r="J3713" s="37">
        <f t="shared" si="28"/>
        <v>1500</v>
      </c>
      <c r="K3713" s="37">
        <f t="shared" si="29"/>
        <v>525</v>
      </c>
      <c r="L3713" s="38">
        <v>0.35</v>
      </c>
      <c r="N3713" s="44"/>
      <c r="O3713" s="42"/>
      <c r="P3713" s="39"/>
      <c r="Q3713" s="41"/>
    </row>
    <row r="3714" spans="1:17" ht="15.75" customHeight="1">
      <c r="A3714" s="33" t="s">
        <v>14</v>
      </c>
      <c r="B3714" s="33">
        <v>1185732</v>
      </c>
      <c r="C3714" s="34">
        <v>44387</v>
      </c>
      <c r="D3714" s="33" t="s">
        <v>15</v>
      </c>
      <c r="E3714" s="33" t="s">
        <v>125</v>
      </c>
      <c r="F3714" s="33" t="s">
        <v>126</v>
      </c>
      <c r="G3714" s="33" t="s">
        <v>21</v>
      </c>
      <c r="H3714" s="35">
        <v>0.6</v>
      </c>
      <c r="I3714" s="36">
        <v>3250</v>
      </c>
      <c r="J3714" s="37">
        <f t="shared" si="28"/>
        <v>1950</v>
      </c>
      <c r="K3714" s="37">
        <f t="shared" si="29"/>
        <v>682.5</v>
      </c>
      <c r="L3714" s="38">
        <v>0.35</v>
      </c>
      <c r="N3714" s="44"/>
      <c r="O3714" s="42"/>
      <c r="P3714" s="39"/>
      <c r="Q3714" s="41"/>
    </row>
    <row r="3715" spans="1:17" ht="15.75" customHeight="1">
      <c r="A3715" s="33" t="s">
        <v>14</v>
      </c>
      <c r="B3715" s="33">
        <v>1185732</v>
      </c>
      <c r="C3715" s="34">
        <v>44387</v>
      </c>
      <c r="D3715" s="33" t="s">
        <v>15</v>
      </c>
      <c r="E3715" s="33" t="s">
        <v>125</v>
      </c>
      <c r="F3715" s="33" t="s">
        <v>126</v>
      </c>
      <c r="G3715" s="33" t="s">
        <v>22</v>
      </c>
      <c r="H3715" s="35">
        <v>0.65</v>
      </c>
      <c r="I3715" s="36">
        <v>5000</v>
      </c>
      <c r="J3715" s="37">
        <f t="shared" si="28"/>
        <v>3250</v>
      </c>
      <c r="K3715" s="37">
        <f t="shared" si="29"/>
        <v>1300</v>
      </c>
      <c r="L3715" s="38">
        <v>0.39999999999999997</v>
      </c>
      <c r="N3715" s="44"/>
      <c r="O3715" s="42"/>
      <c r="P3715" s="39"/>
      <c r="Q3715" s="41"/>
    </row>
    <row r="3716" spans="1:17" ht="15.75" customHeight="1">
      <c r="A3716" s="33" t="s">
        <v>14</v>
      </c>
      <c r="B3716" s="33">
        <v>1185732</v>
      </c>
      <c r="C3716" s="34">
        <v>44419</v>
      </c>
      <c r="D3716" s="33" t="s">
        <v>15</v>
      </c>
      <c r="E3716" s="33" t="s">
        <v>125</v>
      </c>
      <c r="F3716" s="33" t="s">
        <v>126</v>
      </c>
      <c r="G3716" s="33" t="s">
        <v>17</v>
      </c>
      <c r="H3716" s="35">
        <v>0.6</v>
      </c>
      <c r="I3716" s="36">
        <v>6500</v>
      </c>
      <c r="J3716" s="37">
        <f t="shared" si="28"/>
        <v>3900</v>
      </c>
      <c r="K3716" s="37">
        <f t="shared" si="29"/>
        <v>1755</v>
      </c>
      <c r="L3716" s="38">
        <v>0.45</v>
      </c>
      <c r="N3716" s="44"/>
      <c r="O3716" s="42"/>
      <c r="P3716" s="39"/>
      <c r="Q3716" s="41"/>
    </row>
    <row r="3717" spans="1:17" ht="15.75" customHeight="1">
      <c r="A3717" s="33" t="s">
        <v>14</v>
      </c>
      <c r="B3717" s="33">
        <v>1185732</v>
      </c>
      <c r="C3717" s="34">
        <v>44419</v>
      </c>
      <c r="D3717" s="33" t="s">
        <v>15</v>
      </c>
      <c r="E3717" s="33" t="s">
        <v>125</v>
      </c>
      <c r="F3717" s="33" t="s">
        <v>126</v>
      </c>
      <c r="G3717" s="33" t="s">
        <v>18</v>
      </c>
      <c r="H3717" s="35">
        <v>0.55000000000000004</v>
      </c>
      <c r="I3717" s="36">
        <v>4250</v>
      </c>
      <c r="J3717" s="37">
        <f t="shared" si="28"/>
        <v>2337.5</v>
      </c>
      <c r="K3717" s="37">
        <f t="shared" si="29"/>
        <v>1051.875</v>
      </c>
      <c r="L3717" s="38">
        <v>0.45</v>
      </c>
      <c r="N3717" s="44"/>
      <c r="O3717" s="42"/>
      <c r="P3717" s="39"/>
      <c r="Q3717" s="41"/>
    </row>
    <row r="3718" spans="1:17" ht="15.75" customHeight="1">
      <c r="A3718" s="33" t="s">
        <v>14</v>
      </c>
      <c r="B3718" s="33">
        <v>1185732</v>
      </c>
      <c r="C3718" s="34">
        <v>44419</v>
      </c>
      <c r="D3718" s="33" t="s">
        <v>15</v>
      </c>
      <c r="E3718" s="33" t="s">
        <v>125</v>
      </c>
      <c r="F3718" s="33" t="s">
        <v>126</v>
      </c>
      <c r="G3718" s="33" t="s">
        <v>19</v>
      </c>
      <c r="H3718" s="35">
        <v>0.5</v>
      </c>
      <c r="I3718" s="36">
        <v>3500</v>
      </c>
      <c r="J3718" s="37">
        <f t="shared" si="28"/>
        <v>1750</v>
      </c>
      <c r="K3718" s="37">
        <f t="shared" si="29"/>
        <v>612.5</v>
      </c>
      <c r="L3718" s="38">
        <v>0.35</v>
      </c>
      <c r="N3718" s="44"/>
      <c r="O3718" s="42"/>
      <c r="P3718" s="39"/>
      <c r="Q3718" s="41"/>
    </row>
    <row r="3719" spans="1:17" ht="15.75" customHeight="1">
      <c r="A3719" s="33" t="s">
        <v>14</v>
      </c>
      <c r="B3719" s="33">
        <v>1185732</v>
      </c>
      <c r="C3719" s="34">
        <v>44419</v>
      </c>
      <c r="D3719" s="33" t="s">
        <v>15</v>
      </c>
      <c r="E3719" s="33" t="s">
        <v>125</v>
      </c>
      <c r="F3719" s="33" t="s">
        <v>126</v>
      </c>
      <c r="G3719" s="33" t="s">
        <v>20</v>
      </c>
      <c r="H3719" s="35">
        <v>0.5</v>
      </c>
      <c r="I3719" s="36">
        <v>2500</v>
      </c>
      <c r="J3719" s="37">
        <f t="shared" si="28"/>
        <v>1250</v>
      </c>
      <c r="K3719" s="37">
        <f t="shared" si="29"/>
        <v>437.5</v>
      </c>
      <c r="L3719" s="38">
        <v>0.35</v>
      </c>
      <c r="N3719" s="44"/>
      <c r="O3719" s="42"/>
      <c r="P3719" s="39"/>
      <c r="Q3719" s="41"/>
    </row>
    <row r="3720" spans="1:17" ht="15.75" customHeight="1">
      <c r="A3720" s="33" t="s">
        <v>14</v>
      </c>
      <c r="B3720" s="33">
        <v>1185732</v>
      </c>
      <c r="C3720" s="34">
        <v>44419</v>
      </c>
      <c r="D3720" s="33" t="s">
        <v>15</v>
      </c>
      <c r="E3720" s="33" t="s">
        <v>125</v>
      </c>
      <c r="F3720" s="33" t="s">
        <v>126</v>
      </c>
      <c r="G3720" s="33" t="s">
        <v>21</v>
      </c>
      <c r="H3720" s="35">
        <v>0.6</v>
      </c>
      <c r="I3720" s="36">
        <v>2250</v>
      </c>
      <c r="J3720" s="37">
        <f t="shared" si="28"/>
        <v>1350</v>
      </c>
      <c r="K3720" s="37">
        <f t="shared" si="29"/>
        <v>472.49999999999994</v>
      </c>
      <c r="L3720" s="38">
        <v>0.35</v>
      </c>
      <c r="N3720" s="44"/>
      <c r="O3720" s="42"/>
      <c r="P3720" s="39"/>
      <c r="Q3720" s="41"/>
    </row>
    <row r="3721" spans="1:17" ht="15.75" customHeight="1">
      <c r="A3721" s="33" t="s">
        <v>14</v>
      </c>
      <c r="B3721" s="33">
        <v>1185732</v>
      </c>
      <c r="C3721" s="34">
        <v>44419</v>
      </c>
      <c r="D3721" s="33" t="s">
        <v>15</v>
      </c>
      <c r="E3721" s="33" t="s">
        <v>125</v>
      </c>
      <c r="F3721" s="33" t="s">
        <v>126</v>
      </c>
      <c r="G3721" s="33" t="s">
        <v>22</v>
      </c>
      <c r="H3721" s="35">
        <v>0.65</v>
      </c>
      <c r="I3721" s="36">
        <v>4000</v>
      </c>
      <c r="J3721" s="37">
        <f t="shared" si="28"/>
        <v>2600</v>
      </c>
      <c r="K3721" s="37">
        <f t="shared" si="29"/>
        <v>1040</v>
      </c>
      <c r="L3721" s="38">
        <v>0.39999999999999997</v>
      </c>
      <c r="N3721" s="44"/>
      <c r="O3721" s="42"/>
      <c r="P3721" s="39"/>
      <c r="Q3721" s="41"/>
    </row>
    <row r="3722" spans="1:17" ht="15.75" customHeight="1">
      <c r="A3722" s="33" t="s">
        <v>14</v>
      </c>
      <c r="B3722" s="33">
        <v>1185732</v>
      </c>
      <c r="C3722" s="34">
        <v>44449</v>
      </c>
      <c r="D3722" s="33" t="s">
        <v>15</v>
      </c>
      <c r="E3722" s="33" t="s">
        <v>125</v>
      </c>
      <c r="F3722" s="33" t="s">
        <v>126</v>
      </c>
      <c r="G3722" s="33" t="s">
        <v>17</v>
      </c>
      <c r="H3722" s="35">
        <v>0.6</v>
      </c>
      <c r="I3722" s="36">
        <v>5250</v>
      </c>
      <c r="J3722" s="37">
        <f t="shared" si="28"/>
        <v>3150</v>
      </c>
      <c r="K3722" s="37">
        <f t="shared" si="29"/>
        <v>1417.5</v>
      </c>
      <c r="L3722" s="38">
        <v>0.45</v>
      </c>
      <c r="N3722" s="44"/>
      <c r="O3722" s="42"/>
      <c r="P3722" s="39"/>
      <c r="Q3722" s="41"/>
    </row>
    <row r="3723" spans="1:17" ht="15.75" customHeight="1">
      <c r="A3723" s="33" t="s">
        <v>14</v>
      </c>
      <c r="B3723" s="33">
        <v>1185732</v>
      </c>
      <c r="C3723" s="34">
        <v>44449</v>
      </c>
      <c r="D3723" s="33" t="s">
        <v>15</v>
      </c>
      <c r="E3723" s="33" t="s">
        <v>125</v>
      </c>
      <c r="F3723" s="33" t="s">
        <v>126</v>
      </c>
      <c r="G3723" s="33" t="s">
        <v>18</v>
      </c>
      <c r="H3723" s="35">
        <v>0.55000000000000004</v>
      </c>
      <c r="I3723" s="36">
        <v>3250</v>
      </c>
      <c r="J3723" s="37">
        <f t="shared" si="28"/>
        <v>1787.5000000000002</v>
      </c>
      <c r="K3723" s="37">
        <f t="shared" si="29"/>
        <v>804.37500000000011</v>
      </c>
      <c r="L3723" s="38">
        <v>0.45</v>
      </c>
      <c r="N3723" s="44"/>
      <c r="O3723" s="42"/>
      <c r="P3723" s="39"/>
      <c r="Q3723" s="41"/>
    </row>
    <row r="3724" spans="1:17" ht="15.75" customHeight="1">
      <c r="A3724" s="33" t="s">
        <v>14</v>
      </c>
      <c r="B3724" s="33">
        <v>1185732</v>
      </c>
      <c r="C3724" s="34">
        <v>44449</v>
      </c>
      <c r="D3724" s="33" t="s">
        <v>15</v>
      </c>
      <c r="E3724" s="33" t="s">
        <v>125</v>
      </c>
      <c r="F3724" s="33" t="s">
        <v>126</v>
      </c>
      <c r="G3724" s="33" t="s">
        <v>19</v>
      </c>
      <c r="H3724" s="35">
        <v>0.5</v>
      </c>
      <c r="I3724" s="36">
        <v>2250</v>
      </c>
      <c r="J3724" s="37">
        <f t="shared" si="28"/>
        <v>1125</v>
      </c>
      <c r="K3724" s="37">
        <f t="shared" si="29"/>
        <v>393.75</v>
      </c>
      <c r="L3724" s="38">
        <v>0.35</v>
      </c>
      <c r="N3724" s="44"/>
      <c r="O3724" s="42"/>
      <c r="P3724" s="39"/>
      <c r="Q3724" s="41"/>
    </row>
    <row r="3725" spans="1:17" ht="15.75" customHeight="1">
      <c r="A3725" s="33" t="s">
        <v>14</v>
      </c>
      <c r="B3725" s="33">
        <v>1185732</v>
      </c>
      <c r="C3725" s="34">
        <v>44449</v>
      </c>
      <c r="D3725" s="33" t="s">
        <v>15</v>
      </c>
      <c r="E3725" s="33" t="s">
        <v>125</v>
      </c>
      <c r="F3725" s="33" t="s">
        <v>126</v>
      </c>
      <c r="G3725" s="33" t="s">
        <v>20</v>
      </c>
      <c r="H3725" s="35">
        <v>0.5</v>
      </c>
      <c r="I3725" s="36">
        <v>2000</v>
      </c>
      <c r="J3725" s="37">
        <f t="shared" si="28"/>
        <v>1000</v>
      </c>
      <c r="K3725" s="37">
        <f t="shared" si="29"/>
        <v>350</v>
      </c>
      <c r="L3725" s="38">
        <v>0.35</v>
      </c>
      <c r="N3725" s="44"/>
      <c r="O3725" s="42"/>
      <c r="P3725" s="39"/>
      <c r="Q3725" s="41"/>
    </row>
    <row r="3726" spans="1:17" ht="15.75" customHeight="1">
      <c r="A3726" s="33" t="s">
        <v>14</v>
      </c>
      <c r="B3726" s="33">
        <v>1185732</v>
      </c>
      <c r="C3726" s="34">
        <v>44449</v>
      </c>
      <c r="D3726" s="33" t="s">
        <v>15</v>
      </c>
      <c r="E3726" s="33" t="s">
        <v>125</v>
      </c>
      <c r="F3726" s="33" t="s">
        <v>126</v>
      </c>
      <c r="G3726" s="33" t="s">
        <v>21</v>
      </c>
      <c r="H3726" s="35">
        <v>0.6</v>
      </c>
      <c r="I3726" s="36">
        <v>2000</v>
      </c>
      <c r="J3726" s="37">
        <f t="shared" si="28"/>
        <v>1200</v>
      </c>
      <c r="K3726" s="37">
        <f t="shared" si="29"/>
        <v>420</v>
      </c>
      <c r="L3726" s="38">
        <v>0.35</v>
      </c>
      <c r="N3726" s="44"/>
      <c r="O3726" s="42"/>
      <c r="P3726" s="39"/>
      <c r="Q3726" s="41"/>
    </row>
    <row r="3727" spans="1:17" ht="15.75" customHeight="1">
      <c r="A3727" s="33" t="s">
        <v>14</v>
      </c>
      <c r="B3727" s="33">
        <v>1185732</v>
      </c>
      <c r="C3727" s="34">
        <v>44449</v>
      </c>
      <c r="D3727" s="33" t="s">
        <v>15</v>
      </c>
      <c r="E3727" s="33" t="s">
        <v>125</v>
      </c>
      <c r="F3727" s="33" t="s">
        <v>126</v>
      </c>
      <c r="G3727" s="33" t="s">
        <v>22</v>
      </c>
      <c r="H3727" s="35">
        <v>0.65</v>
      </c>
      <c r="I3727" s="36">
        <v>3000</v>
      </c>
      <c r="J3727" s="37">
        <f t="shared" si="28"/>
        <v>1950</v>
      </c>
      <c r="K3727" s="37">
        <f t="shared" si="29"/>
        <v>779.99999999999989</v>
      </c>
      <c r="L3727" s="38">
        <v>0.39999999999999997</v>
      </c>
      <c r="N3727" s="44"/>
      <c r="O3727" s="42"/>
      <c r="P3727" s="39"/>
      <c r="Q3727" s="41"/>
    </row>
    <row r="3728" spans="1:17" ht="15.75" customHeight="1">
      <c r="A3728" s="33" t="s">
        <v>14</v>
      </c>
      <c r="B3728" s="33">
        <v>1185732</v>
      </c>
      <c r="C3728" s="34">
        <v>44481</v>
      </c>
      <c r="D3728" s="33" t="s">
        <v>15</v>
      </c>
      <c r="E3728" s="33" t="s">
        <v>125</v>
      </c>
      <c r="F3728" s="33" t="s">
        <v>126</v>
      </c>
      <c r="G3728" s="33" t="s">
        <v>17</v>
      </c>
      <c r="H3728" s="35">
        <v>0.65</v>
      </c>
      <c r="I3728" s="36">
        <v>4750</v>
      </c>
      <c r="J3728" s="37">
        <f t="shared" si="28"/>
        <v>3087.5</v>
      </c>
      <c r="K3728" s="37">
        <f t="shared" si="29"/>
        <v>1389.375</v>
      </c>
      <c r="L3728" s="38">
        <v>0.45</v>
      </c>
      <c r="N3728" s="44"/>
      <c r="O3728" s="42"/>
      <c r="P3728" s="39"/>
      <c r="Q3728" s="41"/>
    </row>
    <row r="3729" spans="1:17" ht="15.75" customHeight="1">
      <c r="A3729" s="33" t="s">
        <v>14</v>
      </c>
      <c r="B3729" s="33">
        <v>1185732</v>
      </c>
      <c r="C3729" s="34">
        <v>44481</v>
      </c>
      <c r="D3729" s="33" t="s">
        <v>15</v>
      </c>
      <c r="E3729" s="33" t="s">
        <v>125</v>
      </c>
      <c r="F3729" s="33" t="s">
        <v>126</v>
      </c>
      <c r="G3729" s="33" t="s">
        <v>18</v>
      </c>
      <c r="H3729" s="35">
        <v>0.60000000000000009</v>
      </c>
      <c r="I3729" s="36">
        <v>3000</v>
      </c>
      <c r="J3729" s="37">
        <f t="shared" si="28"/>
        <v>1800.0000000000002</v>
      </c>
      <c r="K3729" s="37">
        <f t="shared" si="29"/>
        <v>810.00000000000011</v>
      </c>
      <c r="L3729" s="38">
        <v>0.45</v>
      </c>
      <c r="N3729" s="44"/>
      <c r="O3729" s="42"/>
      <c r="P3729" s="39"/>
      <c r="Q3729" s="41"/>
    </row>
    <row r="3730" spans="1:17" ht="15.75" customHeight="1">
      <c r="A3730" s="33" t="s">
        <v>14</v>
      </c>
      <c r="B3730" s="33">
        <v>1185732</v>
      </c>
      <c r="C3730" s="34">
        <v>44481</v>
      </c>
      <c r="D3730" s="33" t="s">
        <v>15</v>
      </c>
      <c r="E3730" s="33" t="s">
        <v>125</v>
      </c>
      <c r="F3730" s="33" t="s">
        <v>126</v>
      </c>
      <c r="G3730" s="33" t="s">
        <v>19</v>
      </c>
      <c r="H3730" s="35">
        <v>0.60000000000000009</v>
      </c>
      <c r="I3730" s="36">
        <v>2000</v>
      </c>
      <c r="J3730" s="37">
        <f t="shared" si="28"/>
        <v>1200.0000000000002</v>
      </c>
      <c r="K3730" s="37">
        <f t="shared" si="29"/>
        <v>420.00000000000006</v>
      </c>
      <c r="L3730" s="38">
        <v>0.35</v>
      </c>
      <c r="N3730" s="44"/>
      <c r="O3730" s="42"/>
      <c r="P3730" s="39"/>
      <c r="Q3730" s="41"/>
    </row>
    <row r="3731" spans="1:17" ht="15.75" customHeight="1">
      <c r="A3731" s="33" t="s">
        <v>14</v>
      </c>
      <c r="B3731" s="33">
        <v>1185732</v>
      </c>
      <c r="C3731" s="34">
        <v>44481</v>
      </c>
      <c r="D3731" s="33" t="s">
        <v>15</v>
      </c>
      <c r="E3731" s="33" t="s">
        <v>125</v>
      </c>
      <c r="F3731" s="33" t="s">
        <v>126</v>
      </c>
      <c r="G3731" s="33" t="s">
        <v>20</v>
      </c>
      <c r="H3731" s="35">
        <v>0.60000000000000009</v>
      </c>
      <c r="I3731" s="36">
        <v>1750</v>
      </c>
      <c r="J3731" s="37">
        <f t="shared" si="28"/>
        <v>1050.0000000000002</v>
      </c>
      <c r="K3731" s="37">
        <f t="shared" si="29"/>
        <v>367.50000000000006</v>
      </c>
      <c r="L3731" s="38">
        <v>0.35</v>
      </c>
      <c r="N3731" s="44"/>
      <c r="O3731" s="42"/>
      <c r="P3731" s="39"/>
      <c r="Q3731" s="41"/>
    </row>
    <row r="3732" spans="1:17" ht="15.75" customHeight="1">
      <c r="A3732" s="33" t="s">
        <v>14</v>
      </c>
      <c r="B3732" s="33">
        <v>1185732</v>
      </c>
      <c r="C3732" s="34">
        <v>44481</v>
      </c>
      <c r="D3732" s="33" t="s">
        <v>15</v>
      </c>
      <c r="E3732" s="33" t="s">
        <v>125</v>
      </c>
      <c r="F3732" s="33" t="s">
        <v>126</v>
      </c>
      <c r="G3732" s="33" t="s">
        <v>21</v>
      </c>
      <c r="H3732" s="35">
        <v>0.70000000000000007</v>
      </c>
      <c r="I3732" s="36">
        <v>1750</v>
      </c>
      <c r="J3732" s="37">
        <f t="shared" si="28"/>
        <v>1225.0000000000002</v>
      </c>
      <c r="K3732" s="37">
        <f t="shared" si="29"/>
        <v>428.75000000000006</v>
      </c>
      <c r="L3732" s="38">
        <v>0.35</v>
      </c>
      <c r="N3732" s="44"/>
      <c r="O3732" s="42"/>
      <c r="P3732" s="39"/>
      <c r="Q3732" s="41"/>
    </row>
    <row r="3733" spans="1:17" ht="15.75" customHeight="1">
      <c r="A3733" s="33" t="s">
        <v>14</v>
      </c>
      <c r="B3733" s="33">
        <v>1185732</v>
      </c>
      <c r="C3733" s="34">
        <v>44481</v>
      </c>
      <c r="D3733" s="33" t="s">
        <v>15</v>
      </c>
      <c r="E3733" s="33" t="s">
        <v>125</v>
      </c>
      <c r="F3733" s="33" t="s">
        <v>126</v>
      </c>
      <c r="G3733" s="33" t="s">
        <v>22</v>
      </c>
      <c r="H3733" s="35">
        <v>0.75</v>
      </c>
      <c r="I3733" s="36">
        <v>3000</v>
      </c>
      <c r="J3733" s="37">
        <f t="shared" si="28"/>
        <v>2250</v>
      </c>
      <c r="K3733" s="37">
        <f t="shared" si="29"/>
        <v>899.99999999999989</v>
      </c>
      <c r="L3733" s="38">
        <v>0.39999999999999997</v>
      </c>
      <c r="N3733" s="44"/>
      <c r="O3733" s="42"/>
      <c r="P3733" s="39"/>
      <c r="Q3733" s="41"/>
    </row>
    <row r="3734" spans="1:17" ht="15.75" customHeight="1">
      <c r="A3734" s="33" t="s">
        <v>14</v>
      </c>
      <c r="B3734" s="33">
        <v>1185732</v>
      </c>
      <c r="C3734" s="34">
        <v>44511</v>
      </c>
      <c r="D3734" s="33" t="s">
        <v>15</v>
      </c>
      <c r="E3734" s="33" t="s">
        <v>125</v>
      </c>
      <c r="F3734" s="33" t="s">
        <v>126</v>
      </c>
      <c r="G3734" s="33" t="s">
        <v>17</v>
      </c>
      <c r="H3734" s="35">
        <v>0.70000000000000007</v>
      </c>
      <c r="I3734" s="36">
        <v>4500</v>
      </c>
      <c r="J3734" s="37">
        <f t="shared" si="28"/>
        <v>3150.0000000000005</v>
      </c>
      <c r="K3734" s="37">
        <f t="shared" si="29"/>
        <v>1417.5000000000002</v>
      </c>
      <c r="L3734" s="38">
        <v>0.45</v>
      </c>
      <c r="N3734" s="44"/>
      <c r="O3734" s="42"/>
      <c r="P3734" s="39"/>
      <c r="Q3734" s="41"/>
    </row>
    <row r="3735" spans="1:17" ht="15.75" customHeight="1">
      <c r="A3735" s="33" t="s">
        <v>14</v>
      </c>
      <c r="B3735" s="33">
        <v>1185732</v>
      </c>
      <c r="C3735" s="34">
        <v>44511</v>
      </c>
      <c r="D3735" s="33" t="s">
        <v>15</v>
      </c>
      <c r="E3735" s="33" t="s">
        <v>125</v>
      </c>
      <c r="F3735" s="33" t="s">
        <v>126</v>
      </c>
      <c r="G3735" s="33" t="s">
        <v>18</v>
      </c>
      <c r="H3735" s="35">
        <v>0.60000000000000009</v>
      </c>
      <c r="I3735" s="36">
        <v>3250</v>
      </c>
      <c r="J3735" s="37">
        <f t="shared" si="28"/>
        <v>1950.0000000000002</v>
      </c>
      <c r="K3735" s="37">
        <f t="shared" si="29"/>
        <v>877.50000000000011</v>
      </c>
      <c r="L3735" s="38">
        <v>0.45</v>
      </c>
      <c r="N3735" s="44"/>
      <c r="O3735" s="42"/>
      <c r="P3735" s="39"/>
      <c r="Q3735" s="41"/>
    </row>
    <row r="3736" spans="1:17" ht="15.75" customHeight="1">
      <c r="A3736" s="33" t="s">
        <v>14</v>
      </c>
      <c r="B3736" s="33">
        <v>1185732</v>
      </c>
      <c r="C3736" s="34">
        <v>44511</v>
      </c>
      <c r="D3736" s="33" t="s">
        <v>15</v>
      </c>
      <c r="E3736" s="33" t="s">
        <v>125</v>
      </c>
      <c r="F3736" s="33" t="s">
        <v>126</v>
      </c>
      <c r="G3736" s="33" t="s">
        <v>19</v>
      </c>
      <c r="H3736" s="35">
        <v>0.60000000000000009</v>
      </c>
      <c r="I3736" s="36">
        <v>3200</v>
      </c>
      <c r="J3736" s="37">
        <f t="shared" si="28"/>
        <v>1920.0000000000002</v>
      </c>
      <c r="K3736" s="37">
        <f t="shared" si="29"/>
        <v>672</v>
      </c>
      <c r="L3736" s="38">
        <v>0.35</v>
      </c>
      <c r="N3736" s="44"/>
      <c r="O3736" s="42"/>
      <c r="P3736" s="39"/>
      <c r="Q3736" s="41"/>
    </row>
    <row r="3737" spans="1:17" ht="15.75" customHeight="1">
      <c r="A3737" s="33" t="s">
        <v>14</v>
      </c>
      <c r="B3737" s="33">
        <v>1185732</v>
      </c>
      <c r="C3737" s="34">
        <v>44511</v>
      </c>
      <c r="D3737" s="33" t="s">
        <v>15</v>
      </c>
      <c r="E3737" s="33" t="s">
        <v>125</v>
      </c>
      <c r="F3737" s="33" t="s">
        <v>126</v>
      </c>
      <c r="G3737" s="33" t="s">
        <v>20</v>
      </c>
      <c r="H3737" s="35">
        <v>0.60000000000000009</v>
      </c>
      <c r="I3737" s="36">
        <v>3000</v>
      </c>
      <c r="J3737" s="37">
        <f t="shared" si="28"/>
        <v>1800.0000000000002</v>
      </c>
      <c r="K3737" s="37">
        <f t="shared" si="29"/>
        <v>630</v>
      </c>
      <c r="L3737" s="38">
        <v>0.35</v>
      </c>
      <c r="N3737" s="44"/>
      <c r="O3737" s="42"/>
      <c r="P3737" s="39"/>
      <c r="Q3737" s="41"/>
    </row>
    <row r="3738" spans="1:17" ht="15.75" customHeight="1">
      <c r="A3738" s="33" t="s">
        <v>14</v>
      </c>
      <c r="B3738" s="33">
        <v>1185732</v>
      </c>
      <c r="C3738" s="34">
        <v>44511</v>
      </c>
      <c r="D3738" s="33" t="s">
        <v>15</v>
      </c>
      <c r="E3738" s="33" t="s">
        <v>125</v>
      </c>
      <c r="F3738" s="33" t="s">
        <v>126</v>
      </c>
      <c r="G3738" s="33" t="s">
        <v>21</v>
      </c>
      <c r="H3738" s="35">
        <v>0.70000000000000007</v>
      </c>
      <c r="I3738" s="36">
        <v>2750</v>
      </c>
      <c r="J3738" s="37">
        <f t="shared" si="28"/>
        <v>1925.0000000000002</v>
      </c>
      <c r="K3738" s="37">
        <f t="shared" si="29"/>
        <v>673.75</v>
      </c>
      <c r="L3738" s="38">
        <v>0.35</v>
      </c>
      <c r="N3738" s="44"/>
      <c r="O3738" s="42"/>
      <c r="P3738" s="39"/>
      <c r="Q3738" s="41"/>
    </row>
    <row r="3739" spans="1:17" ht="15.75" customHeight="1">
      <c r="A3739" s="33" t="s">
        <v>14</v>
      </c>
      <c r="B3739" s="33">
        <v>1185732</v>
      </c>
      <c r="C3739" s="34">
        <v>44511</v>
      </c>
      <c r="D3739" s="33" t="s">
        <v>15</v>
      </c>
      <c r="E3739" s="33" t="s">
        <v>125</v>
      </c>
      <c r="F3739" s="33" t="s">
        <v>126</v>
      </c>
      <c r="G3739" s="33" t="s">
        <v>22</v>
      </c>
      <c r="H3739" s="35">
        <v>0.75</v>
      </c>
      <c r="I3739" s="36">
        <v>3750</v>
      </c>
      <c r="J3739" s="37">
        <f t="shared" si="28"/>
        <v>2812.5</v>
      </c>
      <c r="K3739" s="37">
        <f t="shared" si="29"/>
        <v>1125</v>
      </c>
      <c r="L3739" s="38">
        <v>0.39999999999999997</v>
      </c>
      <c r="N3739" s="44"/>
      <c r="O3739" s="42"/>
      <c r="P3739" s="39"/>
      <c r="Q3739" s="41"/>
    </row>
    <row r="3740" spans="1:17" ht="15.75" customHeight="1">
      <c r="A3740" s="33" t="s">
        <v>14</v>
      </c>
      <c r="B3740" s="33">
        <v>1185732</v>
      </c>
      <c r="C3740" s="34">
        <v>44540</v>
      </c>
      <c r="D3740" s="33" t="s">
        <v>15</v>
      </c>
      <c r="E3740" s="33" t="s">
        <v>125</v>
      </c>
      <c r="F3740" s="33" t="s">
        <v>126</v>
      </c>
      <c r="G3740" s="33" t="s">
        <v>17</v>
      </c>
      <c r="H3740" s="35">
        <v>0.70000000000000007</v>
      </c>
      <c r="I3740" s="36">
        <v>6000</v>
      </c>
      <c r="J3740" s="37">
        <f t="shared" si="28"/>
        <v>4200</v>
      </c>
      <c r="K3740" s="37">
        <f t="shared" si="29"/>
        <v>1890</v>
      </c>
      <c r="L3740" s="38">
        <v>0.45</v>
      </c>
      <c r="N3740" s="44"/>
      <c r="O3740" s="42"/>
      <c r="P3740" s="39"/>
      <c r="Q3740" s="41"/>
    </row>
    <row r="3741" spans="1:17" ht="15.75" customHeight="1">
      <c r="A3741" s="33" t="s">
        <v>14</v>
      </c>
      <c r="B3741" s="33">
        <v>1185732</v>
      </c>
      <c r="C3741" s="34">
        <v>44540</v>
      </c>
      <c r="D3741" s="33" t="s">
        <v>15</v>
      </c>
      <c r="E3741" s="33" t="s">
        <v>125</v>
      </c>
      <c r="F3741" s="33" t="s">
        <v>126</v>
      </c>
      <c r="G3741" s="33" t="s">
        <v>18</v>
      </c>
      <c r="H3741" s="35">
        <v>0.60000000000000009</v>
      </c>
      <c r="I3741" s="36">
        <v>4000</v>
      </c>
      <c r="J3741" s="37">
        <f t="shared" si="28"/>
        <v>2400.0000000000005</v>
      </c>
      <c r="K3741" s="37">
        <f t="shared" si="29"/>
        <v>1080.0000000000002</v>
      </c>
      <c r="L3741" s="38">
        <v>0.45</v>
      </c>
      <c r="N3741" s="44"/>
      <c r="O3741" s="42"/>
      <c r="P3741" s="39"/>
      <c r="Q3741" s="41"/>
    </row>
    <row r="3742" spans="1:17" ht="15.75" customHeight="1">
      <c r="A3742" s="33" t="s">
        <v>14</v>
      </c>
      <c r="B3742" s="33">
        <v>1185732</v>
      </c>
      <c r="C3742" s="34">
        <v>44540</v>
      </c>
      <c r="D3742" s="33" t="s">
        <v>15</v>
      </c>
      <c r="E3742" s="33" t="s">
        <v>125</v>
      </c>
      <c r="F3742" s="33" t="s">
        <v>126</v>
      </c>
      <c r="G3742" s="33" t="s">
        <v>19</v>
      </c>
      <c r="H3742" s="35">
        <v>0.60000000000000009</v>
      </c>
      <c r="I3742" s="36">
        <v>3750</v>
      </c>
      <c r="J3742" s="37">
        <f t="shared" si="28"/>
        <v>2250.0000000000005</v>
      </c>
      <c r="K3742" s="37">
        <f t="shared" si="29"/>
        <v>787.50000000000011</v>
      </c>
      <c r="L3742" s="38">
        <v>0.35</v>
      </c>
      <c r="N3742" s="44"/>
      <c r="O3742" s="42"/>
      <c r="P3742" s="39"/>
      <c r="Q3742" s="41"/>
    </row>
    <row r="3743" spans="1:17" ht="15.75" customHeight="1">
      <c r="A3743" s="33" t="s">
        <v>14</v>
      </c>
      <c r="B3743" s="33">
        <v>1185732</v>
      </c>
      <c r="C3743" s="34">
        <v>44540</v>
      </c>
      <c r="D3743" s="33" t="s">
        <v>15</v>
      </c>
      <c r="E3743" s="33" t="s">
        <v>125</v>
      </c>
      <c r="F3743" s="33" t="s">
        <v>126</v>
      </c>
      <c r="G3743" s="33" t="s">
        <v>20</v>
      </c>
      <c r="H3743" s="35">
        <v>0.60000000000000009</v>
      </c>
      <c r="I3743" s="36">
        <v>3250</v>
      </c>
      <c r="J3743" s="37">
        <f t="shared" si="28"/>
        <v>1950.0000000000002</v>
      </c>
      <c r="K3743" s="37">
        <f t="shared" si="29"/>
        <v>682.5</v>
      </c>
      <c r="L3743" s="38">
        <v>0.35</v>
      </c>
      <c r="N3743" s="44"/>
      <c r="O3743" s="42"/>
      <c r="P3743" s="39"/>
      <c r="Q3743" s="41"/>
    </row>
    <row r="3744" spans="1:17" ht="15.75" customHeight="1">
      <c r="A3744" s="33" t="s">
        <v>14</v>
      </c>
      <c r="B3744" s="33">
        <v>1185732</v>
      </c>
      <c r="C3744" s="34">
        <v>44540</v>
      </c>
      <c r="D3744" s="33" t="s">
        <v>15</v>
      </c>
      <c r="E3744" s="33" t="s">
        <v>125</v>
      </c>
      <c r="F3744" s="33" t="s">
        <v>126</v>
      </c>
      <c r="G3744" s="33" t="s">
        <v>21</v>
      </c>
      <c r="H3744" s="35">
        <v>0.70000000000000007</v>
      </c>
      <c r="I3744" s="36">
        <v>3250</v>
      </c>
      <c r="J3744" s="37">
        <f t="shared" si="28"/>
        <v>2275</v>
      </c>
      <c r="K3744" s="37">
        <f t="shared" si="29"/>
        <v>796.25</v>
      </c>
      <c r="L3744" s="38">
        <v>0.35</v>
      </c>
      <c r="N3744" s="44"/>
      <c r="O3744" s="42"/>
      <c r="P3744" s="39"/>
      <c r="Q3744" s="41"/>
    </row>
    <row r="3745" spans="1:17" ht="15.75" customHeight="1">
      <c r="A3745" s="33" t="s">
        <v>14</v>
      </c>
      <c r="B3745" s="33">
        <v>1185732</v>
      </c>
      <c r="C3745" s="34">
        <v>44540</v>
      </c>
      <c r="D3745" s="33" t="s">
        <v>15</v>
      </c>
      <c r="E3745" s="33" t="s">
        <v>125</v>
      </c>
      <c r="F3745" s="33" t="s">
        <v>126</v>
      </c>
      <c r="G3745" s="33" t="s">
        <v>22</v>
      </c>
      <c r="H3745" s="35">
        <v>0.75</v>
      </c>
      <c r="I3745" s="36">
        <v>4250</v>
      </c>
      <c r="J3745" s="37">
        <f t="shared" si="28"/>
        <v>3187.5</v>
      </c>
      <c r="K3745" s="37">
        <f t="shared" si="29"/>
        <v>1275</v>
      </c>
      <c r="L3745" s="38">
        <v>0.39999999999999997</v>
      </c>
      <c r="N3745" s="44"/>
      <c r="O3745" s="42"/>
      <c r="P3745" s="39"/>
      <c r="Q3745" s="41"/>
    </row>
    <row r="3746" spans="1:17" ht="15.75" customHeight="1">
      <c r="A3746" s="33" t="s">
        <v>14</v>
      </c>
      <c r="B3746" s="33">
        <v>1185732</v>
      </c>
      <c r="C3746" s="34">
        <v>44217</v>
      </c>
      <c r="D3746" s="33" t="s">
        <v>15</v>
      </c>
      <c r="E3746" s="33" t="s">
        <v>127</v>
      </c>
      <c r="F3746" s="33" t="s">
        <v>128</v>
      </c>
      <c r="G3746" s="33" t="s">
        <v>17</v>
      </c>
      <c r="H3746" s="35">
        <v>0.5</v>
      </c>
      <c r="I3746" s="36">
        <v>5250</v>
      </c>
      <c r="J3746" s="37">
        <f t="shared" si="28"/>
        <v>2625</v>
      </c>
      <c r="K3746" s="37">
        <f t="shared" si="29"/>
        <v>1050</v>
      </c>
      <c r="L3746" s="38">
        <v>0.4</v>
      </c>
      <c r="N3746" s="44"/>
      <c r="O3746" s="42"/>
      <c r="P3746" s="39"/>
      <c r="Q3746" s="41"/>
    </row>
    <row r="3747" spans="1:17" ht="15.75" customHeight="1">
      <c r="A3747" s="33" t="s">
        <v>14</v>
      </c>
      <c r="B3747" s="33">
        <v>1185732</v>
      </c>
      <c r="C3747" s="34">
        <v>44217</v>
      </c>
      <c r="D3747" s="33" t="s">
        <v>15</v>
      </c>
      <c r="E3747" s="33" t="s">
        <v>127</v>
      </c>
      <c r="F3747" s="33" t="s">
        <v>128</v>
      </c>
      <c r="G3747" s="33" t="s">
        <v>18</v>
      </c>
      <c r="H3747" s="35">
        <v>0.5</v>
      </c>
      <c r="I3747" s="36">
        <v>3250</v>
      </c>
      <c r="J3747" s="37">
        <f t="shared" si="28"/>
        <v>1625</v>
      </c>
      <c r="K3747" s="37">
        <f t="shared" si="29"/>
        <v>650</v>
      </c>
      <c r="L3747" s="38">
        <v>0.4</v>
      </c>
      <c r="N3747" s="44"/>
      <c r="O3747" s="42"/>
      <c r="P3747" s="39"/>
      <c r="Q3747" s="41"/>
    </row>
    <row r="3748" spans="1:17" ht="15.75" customHeight="1">
      <c r="A3748" s="33" t="s">
        <v>14</v>
      </c>
      <c r="B3748" s="33">
        <v>1185732</v>
      </c>
      <c r="C3748" s="34">
        <v>44217</v>
      </c>
      <c r="D3748" s="33" t="s">
        <v>15</v>
      </c>
      <c r="E3748" s="33" t="s">
        <v>127</v>
      </c>
      <c r="F3748" s="33" t="s">
        <v>128</v>
      </c>
      <c r="G3748" s="33" t="s">
        <v>19</v>
      </c>
      <c r="H3748" s="35">
        <v>0.4</v>
      </c>
      <c r="I3748" s="36">
        <v>3250</v>
      </c>
      <c r="J3748" s="37">
        <f t="shared" si="28"/>
        <v>1300</v>
      </c>
      <c r="K3748" s="37">
        <f t="shared" si="29"/>
        <v>390</v>
      </c>
      <c r="L3748" s="38">
        <v>0.3</v>
      </c>
      <c r="N3748" s="44"/>
      <c r="O3748" s="42"/>
      <c r="P3748" s="39"/>
      <c r="Q3748" s="41"/>
    </row>
    <row r="3749" spans="1:17" ht="15.75" customHeight="1">
      <c r="A3749" s="33" t="s">
        <v>14</v>
      </c>
      <c r="B3749" s="33">
        <v>1185732</v>
      </c>
      <c r="C3749" s="34">
        <v>44217</v>
      </c>
      <c r="D3749" s="33" t="s">
        <v>15</v>
      </c>
      <c r="E3749" s="33" t="s">
        <v>127</v>
      </c>
      <c r="F3749" s="33" t="s">
        <v>128</v>
      </c>
      <c r="G3749" s="33" t="s">
        <v>20</v>
      </c>
      <c r="H3749" s="35">
        <v>0.44999999999999996</v>
      </c>
      <c r="I3749" s="36">
        <v>1750</v>
      </c>
      <c r="J3749" s="37">
        <f t="shared" si="28"/>
        <v>787.49999999999989</v>
      </c>
      <c r="K3749" s="37">
        <f t="shared" si="29"/>
        <v>236.24999999999994</v>
      </c>
      <c r="L3749" s="38">
        <v>0.3</v>
      </c>
      <c r="N3749" s="44"/>
      <c r="O3749" s="42"/>
      <c r="P3749" s="39"/>
      <c r="Q3749" s="41"/>
    </row>
    <row r="3750" spans="1:17" ht="15.75" customHeight="1">
      <c r="A3750" s="33" t="s">
        <v>14</v>
      </c>
      <c r="B3750" s="33">
        <v>1185732</v>
      </c>
      <c r="C3750" s="34">
        <v>44217</v>
      </c>
      <c r="D3750" s="33" t="s">
        <v>15</v>
      </c>
      <c r="E3750" s="33" t="s">
        <v>127</v>
      </c>
      <c r="F3750" s="33" t="s">
        <v>128</v>
      </c>
      <c r="G3750" s="33" t="s">
        <v>21</v>
      </c>
      <c r="H3750" s="35">
        <v>0.60000000000000009</v>
      </c>
      <c r="I3750" s="36">
        <v>2250</v>
      </c>
      <c r="J3750" s="37">
        <f t="shared" si="28"/>
        <v>1350.0000000000002</v>
      </c>
      <c r="K3750" s="37">
        <f t="shared" si="29"/>
        <v>405.00000000000006</v>
      </c>
      <c r="L3750" s="38">
        <v>0.3</v>
      </c>
      <c r="N3750" s="44"/>
      <c r="O3750" s="42"/>
      <c r="P3750" s="39"/>
      <c r="Q3750" s="41"/>
    </row>
    <row r="3751" spans="1:17" ht="15.75" customHeight="1">
      <c r="A3751" s="33" t="s">
        <v>14</v>
      </c>
      <c r="B3751" s="33">
        <v>1185732</v>
      </c>
      <c r="C3751" s="34">
        <v>44217</v>
      </c>
      <c r="D3751" s="33" t="s">
        <v>15</v>
      </c>
      <c r="E3751" s="33" t="s">
        <v>127</v>
      </c>
      <c r="F3751" s="33" t="s">
        <v>128</v>
      </c>
      <c r="G3751" s="33" t="s">
        <v>22</v>
      </c>
      <c r="H3751" s="35">
        <v>0.5</v>
      </c>
      <c r="I3751" s="36">
        <v>3250</v>
      </c>
      <c r="J3751" s="37">
        <f t="shared" si="28"/>
        <v>1625</v>
      </c>
      <c r="K3751" s="37">
        <f t="shared" si="29"/>
        <v>568.75</v>
      </c>
      <c r="L3751" s="38">
        <v>0.35</v>
      </c>
      <c r="N3751" s="44"/>
      <c r="O3751" s="42"/>
      <c r="P3751" s="39"/>
      <c r="Q3751" s="41"/>
    </row>
    <row r="3752" spans="1:17" ht="15.75" customHeight="1">
      <c r="A3752" s="33" t="s">
        <v>14</v>
      </c>
      <c r="B3752" s="33">
        <v>1185732</v>
      </c>
      <c r="C3752" s="34">
        <v>44246</v>
      </c>
      <c r="D3752" s="33" t="s">
        <v>15</v>
      </c>
      <c r="E3752" s="33" t="s">
        <v>127</v>
      </c>
      <c r="F3752" s="33" t="s">
        <v>128</v>
      </c>
      <c r="G3752" s="33" t="s">
        <v>17</v>
      </c>
      <c r="H3752" s="35">
        <v>0.5</v>
      </c>
      <c r="I3752" s="36">
        <v>6000</v>
      </c>
      <c r="J3752" s="37">
        <f t="shared" si="28"/>
        <v>3000</v>
      </c>
      <c r="K3752" s="37">
        <f t="shared" si="29"/>
        <v>1200</v>
      </c>
      <c r="L3752" s="38">
        <v>0.4</v>
      </c>
      <c r="N3752" s="44"/>
      <c r="O3752" s="42"/>
      <c r="P3752" s="39"/>
      <c r="Q3752" s="41"/>
    </row>
    <row r="3753" spans="1:17" ht="15.75" customHeight="1">
      <c r="A3753" s="33" t="s">
        <v>14</v>
      </c>
      <c r="B3753" s="33">
        <v>1185732</v>
      </c>
      <c r="C3753" s="34">
        <v>44246</v>
      </c>
      <c r="D3753" s="33" t="s">
        <v>15</v>
      </c>
      <c r="E3753" s="33" t="s">
        <v>127</v>
      </c>
      <c r="F3753" s="33" t="s">
        <v>128</v>
      </c>
      <c r="G3753" s="33" t="s">
        <v>18</v>
      </c>
      <c r="H3753" s="35">
        <v>0.5</v>
      </c>
      <c r="I3753" s="36">
        <v>2500</v>
      </c>
      <c r="J3753" s="37">
        <f t="shared" si="28"/>
        <v>1250</v>
      </c>
      <c r="K3753" s="37">
        <f t="shared" si="29"/>
        <v>500</v>
      </c>
      <c r="L3753" s="38">
        <v>0.4</v>
      </c>
      <c r="N3753" s="44"/>
      <c r="O3753" s="42"/>
      <c r="P3753" s="39"/>
      <c r="Q3753" s="41"/>
    </row>
    <row r="3754" spans="1:17" ht="15.75" customHeight="1">
      <c r="A3754" s="33" t="s">
        <v>14</v>
      </c>
      <c r="B3754" s="33">
        <v>1185732</v>
      </c>
      <c r="C3754" s="34">
        <v>44246</v>
      </c>
      <c r="D3754" s="33" t="s">
        <v>15</v>
      </c>
      <c r="E3754" s="33" t="s">
        <v>127</v>
      </c>
      <c r="F3754" s="33" t="s">
        <v>128</v>
      </c>
      <c r="G3754" s="33" t="s">
        <v>19</v>
      </c>
      <c r="H3754" s="35">
        <v>0.4</v>
      </c>
      <c r="I3754" s="36">
        <v>3000</v>
      </c>
      <c r="J3754" s="37">
        <f t="shared" si="28"/>
        <v>1200</v>
      </c>
      <c r="K3754" s="37">
        <f t="shared" si="29"/>
        <v>360</v>
      </c>
      <c r="L3754" s="38">
        <v>0.3</v>
      </c>
      <c r="N3754" s="44"/>
      <c r="O3754" s="42"/>
      <c r="P3754" s="39"/>
      <c r="Q3754" s="41"/>
    </row>
    <row r="3755" spans="1:17" ht="15.75" customHeight="1">
      <c r="A3755" s="33" t="s">
        <v>14</v>
      </c>
      <c r="B3755" s="33">
        <v>1185732</v>
      </c>
      <c r="C3755" s="34">
        <v>44246</v>
      </c>
      <c r="D3755" s="33" t="s">
        <v>15</v>
      </c>
      <c r="E3755" s="33" t="s">
        <v>127</v>
      </c>
      <c r="F3755" s="33" t="s">
        <v>128</v>
      </c>
      <c r="G3755" s="33" t="s">
        <v>20</v>
      </c>
      <c r="H3755" s="35">
        <v>0.44999999999999996</v>
      </c>
      <c r="I3755" s="36">
        <v>2000</v>
      </c>
      <c r="J3755" s="37">
        <f t="shared" si="28"/>
        <v>899.99999999999989</v>
      </c>
      <c r="K3755" s="37">
        <f t="shared" si="29"/>
        <v>269.99999999999994</v>
      </c>
      <c r="L3755" s="38">
        <v>0.3</v>
      </c>
      <c r="N3755" s="44"/>
      <c r="O3755" s="42"/>
      <c r="P3755" s="39"/>
      <c r="Q3755" s="41"/>
    </row>
    <row r="3756" spans="1:17" ht="15.75" customHeight="1">
      <c r="A3756" s="33" t="s">
        <v>14</v>
      </c>
      <c r="B3756" s="33">
        <v>1185732</v>
      </c>
      <c r="C3756" s="34">
        <v>44246</v>
      </c>
      <c r="D3756" s="33" t="s">
        <v>15</v>
      </c>
      <c r="E3756" s="33" t="s">
        <v>127</v>
      </c>
      <c r="F3756" s="33" t="s">
        <v>128</v>
      </c>
      <c r="G3756" s="33" t="s">
        <v>21</v>
      </c>
      <c r="H3756" s="35">
        <v>0.60000000000000009</v>
      </c>
      <c r="I3756" s="36">
        <v>2750</v>
      </c>
      <c r="J3756" s="37">
        <f t="shared" si="28"/>
        <v>1650.0000000000002</v>
      </c>
      <c r="K3756" s="37">
        <f t="shared" si="29"/>
        <v>495.00000000000006</v>
      </c>
      <c r="L3756" s="38">
        <v>0.3</v>
      </c>
      <c r="N3756" s="44"/>
      <c r="O3756" s="42"/>
      <c r="P3756" s="39"/>
      <c r="Q3756" s="41"/>
    </row>
    <row r="3757" spans="1:17" ht="15.75" customHeight="1">
      <c r="A3757" s="33" t="s">
        <v>14</v>
      </c>
      <c r="B3757" s="33">
        <v>1185732</v>
      </c>
      <c r="C3757" s="34">
        <v>44246</v>
      </c>
      <c r="D3757" s="33" t="s">
        <v>15</v>
      </c>
      <c r="E3757" s="33" t="s">
        <v>127</v>
      </c>
      <c r="F3757" s="33" t="s">
        <v>128</v>
      </c>
      <c r="G3757" s="33" t="s">
        <v>22</v>
      </c>
      <c r="H3757" s="35">
        <v>0.5</v>
      </c>
      <c r="I3757" s="36">
        <v>3750</v>
      </c>
      <c r="J3757" s="37">
        <f t="shared" si="28"/>
        <v>1875</v>
      </c>
      <c r="K3757" s="37">
        <f t="shared" si="29"/>
        <v>656.25</v>
      </c>
      <c r="L3757" s="38">
        <v>0.35</v>
      </c>
      <c r="N3757" s="44"/>
      <c r="O3757" s="42"/>
      <c r="P3757" s="39"/>
      <c r="Q3757" s="41"/>
    </row>
    <row r="3758" spans="1:17" ht="15.75" customHeight="1">
      <c r="A3758" s="33" t="s">
        <v>14</v>
      </c>
      <c r="B3758" s="33">
        <v>1185732</v>
      </c>
      <c r="C3758" s="34">
        <v>44272</v>
      </c>
      <c r="D3758" s="33" t="s">
        <v>15</v>
      </c>
      <c r="E3758" s="33" t="s">
        <v>127</v>
      </c>
      <c r="F3758" s="33" t="s">
        <v>128</v>
      </c>
      <c r="G3758" s="33" t="s">
        <v>17</v>
      </c>
      <c r="H3758" s="35">
        <v>0.5</v>
      </c>
      <c r="I3758" s="36">
        <v>5700</v>
      </c>
      <c r="J3758" s="37">
        <f t="shared" si="28"/>
        <v>2850</v>
      </c>
      <c r="K3758" s="37">
        <f t="shared" si="29"/>
        <v>1140</v>
      </c>
      <c r="L3758" s="38">
        <v>0.4</v>
      </c>
      <c r="N3758" s="44"/>
      <c r="O3758" s="42"/>
      <c r="P3758" s="39"/>
      <c r="Q3758" s="41"/>
    </row>
    <row r="3759" spans="1:17" ht="15.75" customHeight="1">
      <c r="A3759" s="33" t="s">
        <v>14</v>
      </c>
      <c r="B3759" s="33">
        <v>1185732</v>
      </c>
      <c r="C3759" s="34">
        <v>44272</v>
      </c>
      <c r="D3759" s="33" t="s">
        <v>15</v>
      </c>
      <c r="E3759" s="33" t="s">
        <v>127</v>
      </c>
      <c r="F3759" s="33" t="s">
        <v>128</v>
      </c>
      <c r="G3759" s="33" t="s">
        <v>18</v>
      </c>
      <c r="H3759" s="35">
        <v>0.5</v>
      </c>
      <c r="I3759" s="36">
        <v>2750</v>
      </c>
      <c r="J3759" s="37">
        <f t="shared" si="28"/>
        <v>1375</v>
      </c>
      <c r="K3759" s="37">
        <f t="shared" si="29"/>
        <v>550</v>
      </c>
      <c r="L3759" s="38">
        <v>0.4</v>
      </c>
      <c r="N3759" s="44"/>
      <c r="O3759" s="42"/>
      <c r="P3759" s="39"/>
      <c r="Q3759" s="41"/>
    </row>
    <row r="3760" spans="1:17" ht="15.75" customHeight="1">
      <c r="A3760" s="33" t="s">
        <v>14</v>
      </c>
      <c r="B3760" s="33">
        <v>1185732</v>
      </c>
      <c r="C3760" s="34">
        <v>44272</v>
      </c>
      <c r="D3760" s="33" t="s">
        <v>15</v>
      </c>
      <c r="E3760" s="33" t="s">
        <v>127</v>
      </c>
      <c r="F3760" s="33" t="s">
        <v>128</v>
      </c>
      <c r="G3760" s="33" t="s">
        <v>19</v>
      </c>
      <c r="H3760" s="35">
        <v>0.4</v>
      </c>
      <c r="I3760" s="36">
        <v>3000</v>
      </c>
      <c r="J3760" s="37">
        <f t="shared" si="28"/>
        <v>1200</v>
      </c>
      <c r="K3760" s="37">
        <f t="shared" si="29"/>
        <v>360</v>
      </c>
      <c r="L3760" s="38">
        <v>0.3</v>
      </c>
      <c r="N3760" s="44"/>
      <c r="O3760" s="42"/>
      <c r="P3760" s="39"/>
      <c r="Q3760" s="41"/>
    </row>
    <row r="3761" spans="1:17" ht="15.75" customHeight="1">
      <c r="A3761" s="33" t="s">
        <v>14</v>
      </c>
      <c r="B3761" s="33">
        <v>1185732</v>
      </c>
      <c r="C3761" s="34">
        <v>44272</v>
      </c>
      <c r="D3761" s="33" t="s">
        <v>15</v>
      </c>
      <c r="E3761" s="33" t="s">
        <v>127</v>
      </c>
      <c r="F3761" s="33" t="s">
        <v>128</v>
      </c>
      <c r="G3761" s="33" t="s">
        <v>20</v>
      </c>
      <c r="H3761" s="35">
        <v>0.44999999999999996</v>
      </c>
      <c r="I3761" s="36">
        <v>1500</v>
      </c>
      <c r="J3761" s="37">
        <f t="shared" si="28"/>
        <v>674.99999999999989</v>
      </c>
      <c r="K3761" s="37">
        <f t="shared" si="29"/>
        <v>202.49999999999997</v>
      </c>
      <c r="L3761" s="38">
        <v>0.3</v>
      </c>
      <c r="N3761" s="44"/>
      <c r="O3761" s="42"/>
      <c r="P3761" s="39"/>
      <c r="Q3761" s="41"/>
    </row>
    <row r="3762" spans="1:17" ht="15.75" customHeight="1">
      <c r="A3762" s="33" t="s">
        <v>14</v>
      </c>
      <c r="B3762" s="33">
        <v>1185732</v>
      </c>
      <c r="C3762" s="34">
        <v>44272</v>
      </c>
      <c r="D3762" s="33" t="s">
        <v>15</v>
      </c>
      <c r="E3762" s="33" t="s">
        <v>127</v>
      </c>
      <c r="F3762" s="33" t="s">
        <v>128</v>
      </c>
      <c r="G3762" s="33" t="s">
        <v>21</v>
      </c>
      <c r="H3762" s="35">
        <v>0.60000000000000009</v>
      </c>
      <c r="I3762" s="36">
        <v>2000</v>
      </c>
      <c r="J3762" s="37">
        <f t="shared" si="28"/>
        <v>1200.0000000000002</v>
      </c>
      <c r="K3762" s="37">
        <f t="shared" si="29"/>
        <v>360.00000000000006</v>
      </c>
      <c r="L3762" s="38">
        <v>0.3</v>
      </c>
      <c r="N3762" s="44"/>
      <c r="O3762" s="42"/>
      <c r="P3762" s="39"/>
      <c r="Q3762" s="41"/>
    </row>
    <row r="3763" spans="1:17" ht="15.75" customHeight="1">
      <c r="A3763" s="33" t="s">
        <v>14</v>
      </c>
      <c r="B3763" s="33">
        <v>1185732</v>
      </c>
      <c r="C3763" s="34">
        <v>44272</v>
      </c>
      <c r="D3763" s="33" t="s">
        <v>15</v>
      </c>
      <c r="E3763" s="33" t="s">
        <v>127</v>
      </c>
      <c r="F3763" s="33" t="s">
        <v>128</v>
      </c>
      <c r="G3763" s="33" t="s">
        <v>22</v>
      </c>
      <c r="H3763" s="35">
        <v>0.5</v>
      </c>
      <c r="I3763" s="36">
        <v>3000</v>
      </c>
      <c r="J3763" s="37">
        <f t="shared" si="28"/>
        <v>1500</v>
      </c>
      <c r="K3763" s="37">
        <f t="shared" si="29"/>
        <v>525</v>
      </c>
      <c r="L3763" s="38">
        <v>0.35</v>
      </c>
      <c r="N3763" s="44"/>
      <c r="O3763" s="42"/>
      <c r="P3763" s="39"/>
      <c r="Q3763" s="41"/>
    </row>
    <row r="3764" spans="1:17" ht="15.75" customHeight="1">
      <c r="A3764" s="33" t="s">
        <v>14</v>
      </c>
      <c r="B3764" s="33">
        <v>1185732</v>
      </c>
      <c r="C3764" s="34">
        <v>44304</v>
      </c>
      <c r="D3764" s="33" t="s">
        <v>15</v>
      </c>
      <c r="E3764" s="33" t="s">
        <v>127</v>
      </c>
      <c r="F3764" s="33" t="s">
        <v>128</v>
      </c>
      <c r="G3764" s="33" t="s">
        <v>17</v>
      </c>
      <c r="H3764" s="35">
        <v>0.5</v>
      </c>
      <c r="I3764" s="36">
        <v>5500</v>
      </c>
      <c r="J3764" s="37">
        <f t="shared" si="28"/>
        <v>2750</v>
      </c>
      <c r="K3764" s="37">
        <f t="shared" si="29"/>
        <v>1100</v>
      </c>
      <c r="L3764" s="38">
        <v>0.4</v>
      </c>
      <c r="N3764" s="44"/>
      <c r="O3764" s="42"/>
      <c r="P3764" s="39"/>
      <c r="Q3764" s="41"/>
    </row>
    <row r="3765" spans="1:17" ht="15.75" customHeight="1">
      <c r="A3765" s="33" t="s">
        <v>14</v>
      </c>
      <c r="B3765" s="33">
        <v>1185732</v>
      </c>
      <c r="C3765" s="34">
        <v>44304</v>
      </c>
      <c r="D3765" s="33" t="s">
        <v>15</v>
      </c>
      <c r="E3765" s="33" t="s">
        <v>127</v>
      </c>
      <c r="F3765" s="33" t="s">
        <v>128</v>
      </c>
      <c r="G3765" s="33" t="s">
        <v>18</v>
      </c>
      <c r="H3765" s="35">
        <v>0.5</v>
      </c>
      <c r="I3765" s="36">
        <v>2500</v>
      </c>
      <c r="J3765" s="37">
        <f t="shared" si="28"/>
        <v>1250</v>
      </c>
      <c r="K3765" s="37">
        <f t="shared" si="29"/>
        <v>500</v>
      </c>
      <c r="L3765" s="38">
        <v>0.4</v>
      </c>
      <c r="N3765" s="44"/>
      <c r="O3765" s="42"/>
      <c r="P3765" s="39"/>
      <c r="Q3765" s="41"/>
    </row>
    <row r="3766" spans="1:17" ht="15.75" customHeight="1">
      <c r="A3766" s="33" t="s">
        <v>14</v>
      </c>
      <c r="B3766" s="33">
        <v>1185732</v>
      </c>
      <c r="C3766" s="34">
        <v>44304</v>
      </c>
      <c r="D3766" s="33" t="s">
        <v>15</v>
      </c>
      <c r="E3766" s="33" t="s">
        <v>127</v>
      </c>
      <c r="F3766" s="33" t="s">
        <v>128</v>
      </c>
      <c r="G3766" s="33" t="s">
        <v>19</v>
      </c>
      <c r="H3766" s="35">
        <v>0.4</v>
      </c>
      <c r="I3766" s="36">
        <v>2500</v>
      </c>
      <c r="J3766" s="37">
        <f t="shared" si="28"/>
        <v>1000</v>
      </c>
      <c r="K3766" s="37">
        <f t="shared" si="29"/>
        <v>300</v>
      </c>
      <c r="L3766" s="38">
        <v>0.3</v>
      </c>
      <c r="N3766" s="44"/>
      <c r="O3766" s="42"/>
      <c r="P3766" s="39"/>
      <c r="Q3766" s="41"/>
    </row>
    <row r="3767" spans="1:17" ht="15.75" customHeight="1">
      <c r="A3767" s="33" t="s">
        <v>14</v>
      </c>
      <c r="B3767" s="33">
        <v>1185732</v>
      </c>
      <c r="C3767" s="34">
        <v>44304</v>
      </c>
      <c r="D3767" s="33" t="s">
        <v>15</v>
      </c>
      <c r="E3767" s="33" t="s">
        <v>127</v>
      </c>
      <c r="F3767" s="33" t="s">
        <v>128</v>
      </c>
      <c r="G3767" s="33" t="s">
        <v>20</v>
      </c>
      <c r="H3767" s="35">
        <v>0.44999999999999996</v>
      </c>
      <c r="I3767" s="36">
        <v>1750</v>
      </c>
      <c r="J3767" s="37">
        <f t="shared" si="28"/>
        <v>787.49999999999989</v>
      </c>
      <c r="K3767" s="37">
        <f t="shared" si="29"/>
        <v>236.24999999999994</v>
      </c>
      <c r="L3767" s="38">
        <v>0.3</v>
      </c>
      <c r="N3767" s="44"/>
      <c r="O3767" s="42"/>
      <c r="P3767" s="39"/>
      <c r="Q3767" s="41"/>
    </row>
    <row r="3768" spans="1:17" ht="15.75" customHeight="1">
      <c r="A3768" s="33" t="s">
        <v>14</v>
      </c>
      <c r="B3768" s="33">
        <v>1185732</v>
      </c>
      <c r="C3768" s="34">
        <v>44304</v>
      </c>
      <c r="D3768" s="33" t="s">
        <v>15</v>
      </c>
      <c r="E3768" s="33" t="s">
        <v>127</v>
      </c>
      <c r="F3768" s="33" t="s">
        <v>128</v>
      </c>
      <c r="G3768" s="33" t="s">
        <v>21</v>
      </c>
      <c r="H3768" s="35">
        <v>0.60000000000000009</v>
      </c>
      <c r="I3768" s="36">
        <v>1750</v>
      </c>
      <c r="J3768" s="37">
        <f t="shared" si="28"/>
        <v>1050.0000000000002</v>
      </c>
      <c r="K3768" s="37">
        <f t="shared" si="29"/>
        <v>315.00000000000006</v>
      </c>
      <c r="L3768" s="38">
        <v>0.3</v>
      </c>
      <c r="N3768" s="44"/>
      <c r="O3768" s="42"/>
      <c r="P3768" s="39"/>
      <c r="Q3768" s="41"/>
    </row>
    <row r="3769" spans="1:17" ht="15.75" customHeight="1">
      <c r="A3769" s="33" t="s">
        <v>14</v>
      </c>
      <c r="B3769" s="33">
        <v>1185732</v>
      </c>
      <c r="C3769" s="34">
        <v>44304</v>
      </c>
      <c r="D3769" s="33" t="s">
        <v>15</v>
      </c>
      <c r="E3769" s="33" t="s">
        <v>127</v>
      </c>
      <c r="F3769" s="33" t="s">
        <v>128</v>
      </c>
      <c r="G3769" s="33" t="s">
        <v>22</v>
      </c>
      <c r="H3769" s="35">
        <v>0.5</v>
      </c>
      <c r="I3769" s="36">
        <v>3250</v>
      </c>
      <c r="J3769" s="37">
        <f t="shared" si="28"/>
        <v>1625</v>
      </c>
      <c r="K3769" s="37">
        <f t="shared" si="29"/>
        <v>568.75</v>
      </c>
      <c r="L3769" s="38">
        <v>0.35</v>
      </c>
      <c r="N3769" s="44"/>
      <c r="O3769" s="42"/>
      <c r="P3769" s="39"/>
      <c r="Q3769" s="41"/>
    </row>
    <row r="3770" spans="1:17" ht="15.75" customHeight="1">
      <c r="A3770" s="33" t="s">
        <v>14</v>
      </c>
      <c r="B3770" s="33">
        <v>1185732</v>
      </c>
      <c r="C3770" s="34">
        <v>44333</v>
      </c>
      <c r="D3770" s="33" t="s">
        <v>15</v>
      </c>
      <c r="E3770" s="33" t="s">
        <v>127</v>
      </c>
      <c r="F3770" s="33" t="s">
        <v>128</v>
      </c>
      <c r="G3770" s="33" t="s">
        <v>17</v>
      </c>
      <c r="H3770" s="35">
        <v>0.65</v>
      </c>
      <c r="I3770" s="36">
        <v>5950</v>
      </c>
      <c r="J3770" s="37">
        <f t="shared" si="28"/>
        <v>3867.5</v>
      </c>
      <c r="K3770" s="37">
        <f t="shared" si="29"/>
        <v>1547</v>
      </c>
      <c r="L3770" s="38">
        <v>0.4</v>
      </c>
      <c r="N3770" s="44"/>
      <c r="O3770" s="42"/>
      <c r="P3770" s="39"/>
      <c r="Q3770" s="41"/>
    </row>
    <row r="3771" spans="1:17" ht="15.75" customHeight="1">
      <c r="A3771" s="33" t="s">
        <v>14</v>
      </c>
      <c r="B3771" s="33">
        <v>1185732</v>
      </c>
      <c r="C3771" s="34">
        <v>44333</v>
      </c>
      <c r="D3771" s="33" t="s">
        <v>15</v>
      </c>
      <c r="E3771" s="33" t="s">
        <v>127</v>
      </c>
      <c r="F3771" s="33" t="s">
        <v>128</v>
      </c>
      <c r="G3771" s="33" t="s">
        <v>18</v>
      </c>
      <c r="H3771" s="35">
        <v>0.60000000000000009</v>
      </c>
      <c r="I3771" s="36">
        <v>3000</v>
      </c>
      <c r="J3771" s="37">
        <f t="shared" si="28"/>
        <v>1800.0000000000002</v>
      </c>
      <c r="K3771" s="37">
        <f t="shared" si="29"/>
        <v>720.00000000000011</v>
      </c>
      <c r="L3771" s="38">
        <v>0.4</v>
      </c>
      <c r="N3771" s="44"/>
      <c r="O3771" s="42"/>
      <c r="P3771" s="39"/>
      <c r="Q3771" s="41"/>
    </row>
    <row r="3772" spans="1:17" ht="15.75" customHeight="1">
      <c r="A3772" s="33" t="s">
        <v>14</v>
      </c>
      <c r="B3772" s="33">
        <v>1185732</v>
      </c>
      <c r="C3772" s="34">
        <v>44333</v>
      </c>
      <c r="D3772" s="33" t="s">
        <v>15</v>
      </c>
      <c r="E3772" s="33" t="s">
        <v>127</v>
      </c>
      <c r="F3772" s="33" t="s">
        <v>128</v>
      </c>
      <c r="G3772" s="33" t="s">
        <v>19</v>
      </c>
      <c r="H3772" s="35">
        <v>0.55000000000000004</v>
      </c>
      <c r="I3772" s="36">
        <v>3250</v>
      </c>
      <c r="J3772" s="37">
        <f t="shared" si="28"/>
        <v>1787.5000000000002</v>
      </c>
      <c r="K3772" s="37">
        <f t="shared" si="29"/>
        <v>536.25</v>
      </c>
      <c r="L3772" s="38">
        <v>0.3</v>
      </c>
      <c r="N3772" s="44"/>
      <c r="O3772" s="42"/>
      <c r="P3772" s="39"/>
      <c r="Q3772" s="41"/>
    </row>
    <row r="3773" spans="1:17" ht="15.75" customHeight="1">
      <c r="A3773" s="33" t="s">
        <v>14</v>
      </c>
      <c r="B3773" s="33">
        <v>1185732</v>
      </c>
      <c r="C3773" s="34">
        <v>44333</v>
      </c>
      <c r="D3773" s="33" t="s">
        <v>15</v>
      </c>
      <c r="E3773" s="33" t="s">
        <v>127</v>
      </c>
      <c r="F3773" s="33" t="s">
        <v>128</v>
      </c>
      <c r="G3773" s="33" t="s">
        <v>20</v>
      </c>
      <c r="H3773" s="35">
        <v>0.55000000000000004</v>
      </c>
      <c r="I3773" s="36">
        <v>2750</v>
      </c>
      <c r="J3773" s="37">
        <f t="shared" si="28"/>
        <v>1512.5000000000002</v>
      </c>
      <c r="K3773" s="37">
        <f t="shared" si="29"/>
        <v>453.75000000000006</v>
      </c>
      <c r="L3773" s="38">
        <v>0.3</v>
      </c>
      <c r="N3773" s="44"/>
      <c r="O3773" s="42"/>
      <c r="P3773" s="39"/>
      <c r="Q3773" s="41"/>
    </row>
    <row r="3774" spans="1:17" ht="15.75" customHeight="1">
      <c r="A3774" s="33" t="s">
        <v>14</v>
      </c>
      <c r="B3774" s="33">
        <v>1185732</v>
      </c>
      <c r="C3774" s="34">
        <v>44333</v>
      </c>
      <c r="D3774" s="33" t="s">
        <v>15</v>
      </c>
      <c r="E3774" s="33" t="s">
        <v>127</v>
      </c>
      <c r="F3774" s="33" t="s">
        <v>128</v>
      </c>
      <c r="G3774" s="33" t="s">
        <v>21</v>
      </c>
      <c r="H3774" s="35">
        <v>0.65</v>
      </c>
      <c r="I3774" s="36">
        <v>3000</v>
      </c>
      <c r="J3774" s="37">
        <f t="shared" si="28"/>
        <v>1950</v>
      </c>
      <c r="K3774" s="37">
        <f t="shared" si="29"/>
        <v>585</v>
      </c>
      <c r="L3774" s="38">
        <v>0.3</v>
      </c>
      <c r="N3774" s="44"/>
      <c r="O3774" s="42"/>
      <c r="P3774" s="39"/>
      <c r="Q3774" s="41"/>
    </row>
    <row r="3775" spans="1:17" ht="15.75" customHeight="1">
      <c r="A3775" s="33" t="s">
        <v>14</v>
      </c>
      <c r="B3775" s="33">
        <v>1185732</v>
      </c>
      <c r="C3775" s="34">
        <v>44333</v>
      </c>
      <c r="D3775" s="33" t="s">
        <v>15</v>
      </c>
      <c r="E3775" s="33" t="s">
        <v>127</v>
      </c>
      <c r="F3775" s="33" t="s">
        <v>128</v>
      </c>
      <c r="G3775" s="33" t="s">
        <v>22</v>
      </c>
      <c r="H3775" s="35">
        <v>0.70000000000000007</v>
      </c>
      <c r="I3775" s="36">
        <v>4250</v>
      </c>
      <c r="J3775" s="37">
        <f t="shared" si="28"/>
        <v>2975.0000000000005</v>
      </c>
      <c r="K3775" s="37">
        <f t="shared" si="29"/>
        <v>1041.25</v>
      </c>
      <c r="L3775" s="38">
        <v>0.35</v>
      </c>
      <c r="N3775" s="44"/>
      <c r="O3775" s="42"/>
      <c r="P3775" s="39"/>
      <c r="Q3775" s="41"/>
    </row>
    <row r="3776" spans="1:17" ht="15.75" customHeight="1">
      <c r="A3776" s="33" t="s">
        <v>14</v>
      </c>
      <c r="B3776" s="33">
        <v>1185732</v>
      </c>
      <c r="C3776" s="34">
        <v>44366</v>
      </c>
      <c r="D3776" s="33" t="s">
        <v>15</v>
      </c>
      <c r="E3776" s="33" t="s">
        <v>127</v>
      </c>
      <c r="F3776" s="33" t="s">
        <v>128</v>
      </c>
      <c r="G3776" s="33" t="s">
        <v>17</v>
      </c>
      <c r="H3776" s="35">
        <v>0.65</v>
      </c>
      <c r="I3776" s="36">
        <v>6750</v>
      </c>
      <c r="J3776" s="37">
        <f t="shared" si="28"/>
        <v>4387.5</v>
      </c>
      <c r="K3776" s="37">
        <f t="shared" si="29"/>
        <v>1755</v>
      </c>
      <c r="L3776" s="38">
        <v>0.4</v>
      </c>
      <c r="N3776" s="44"/>
      <c r="O3776" s="42"/>
      <c r="P3776" s="39"/>
      <c r="Q3776" s="41"/>
    </row>
    <row r="3777" spans="1:17" ht="15.75" customHeight="1">
      <c r="A3777" s="33" t="s">
        <v>14</v>
      </c>
      <c r="B3777" s="33">
        <v>1185732</v>
      </c>
      <c r="C3777" s="34">
        <v>44366</v>
      </c>
      <c r="D3777" s="33" t="s">
        <v>15</v>
      </c>
      <c r="E3777" s="33" t="s">
        <v>127</v>
      </c>
      <c r="F3777" s="33" t="s">
        <v>128</v>
      </c>
      <c r="G3777" s="33" t="s">
        <v>18</v>
      </c>
      <c r="H3777" s="35">
        <v>0.60000000000000009</v>
      </c>
      <c r="I3777" s="36">
        <v>4250</v>
      </c>
      <c r="J3777" s="37">
        <f t="shared" si="28"/>
        <v>2550.0000000000005</v>
      </c>
      <c r="K3777" s="37">
        <f t="shared" si="29"/>
        <v>1020.0000000000002</v>
      </c>
      <c r="L3777" s="38">
        <v>0.4</v>
      </c>
      <c r="N3777" s="44"/>
      <c r="O3777" s="42"/>
      <c r="P3777" s="39"/>
      <c r="Q3777" s="41"/>
    </row>
    <row r="3778" spans="1:17" ht="15.75" customHeight="1">
      <c r="A3778" s="33" t="s">
        <v>14</v>
      </c>
      <c r="B3778" s="33">
        <v>1185732</v>
      </c>
      <c r="C3778" s="34">
        <v>44366</v>
      </c>
      <c r="D3778" s="33" t="s">
        <v>15</v>
      </c>
      <c r="E3778" s="33" t="s">
        <v>127</v>
      </c>
      <c r="F3778" s="33" t="s">
        <v>128</v>
      </c>
      <c r="G3778" s="33" t="s">
        <v>19</v>
      </c>
      <c r="H3778" s="35">
        <v>0.55000000000000004</v>
      </c>
      <c r="I3778" s="36">
        <v>3500</v>
      </c>
      <c r="J3778" s="37">
        <f t="shared" si="28"/>
        <v>1925.0000000000002</v>
      </c>
      <c r="K3778" s="37">
        <f t="shared" si="29"/>
        <v>577.5</v>
      </c>
      <c r="L3778" s="38">
        <v>0.3</v>
      </c>
      <c r="N3778" s="44"/>
      <c r="O3778" s="42"/>
      <c r="P3778" s="39"/>
      <c r="Q3778" s="41"/>
    </row>
    <row r="3779" spans="1:17" ht="15.75" customHeight="1">
      <c r="A3779" s="33" t="s">
        <v>14</v>
      </c>
      <c r="B3779" s="33">
        <v>1185732</v>
      </c>
      <c r="C3779" s="34">
        <v>44366</v>
      </c>
      <c r="D3779" s="33" t="s">
        <v>15</v>
      </c>
      <c r="E3779" s="33" t="s">
        <v>127</v>
      </c>
      <c r="F3779" s="33" t="s">
        <v>128</v>
      </c>
      <c r="G3779" s="33" t="s">
        <v>20</v>
      </c>
      <c r="H3779" s="35">
        <v>0.55000000000000004</v>
      </c>
      <c r="I3779" s="36">
        <v>3250</v>
      </c>
      <c r="J3779" s="37">
        <f t="shared" si="28"/>
        <v>1787.5000000000002</v>
      </c>
      <c r="K3779" s="37">
        <f t="shared" si="29"/>
        <v>536.25</v>
      </c>
      <c r="L3779" s="38">
        <v>0.3</v>
      </c>
      <c r="N3779" s="44"/>
      <c r="O3779" s="42"/>
      <c r="P3779" s="39"/>
      <c r="Q3779" s="41"/>
    </row>
    <row r="3780" spans="1:17" ht="15.75" customHeight="1">
      <c r="A3780" s="33" t="s">
        <v>14</v>
      </c>
      <c r="B3780" s="33">
        <v>1185732</v>
      </c>
      <c r="C3780" s="34">
        <v>44366</v>
      </c>
      <c r="D3780" s="33" t="s">
        <v>15</v>
      </c>
      <c r="E3780" s="33" t="s">
        <v>127</v>
      </c>
      <c r="F3780" s="33" t="s">
        <v>128</v>
      </c>
      <c r="G3780" s="33" t="s">
        <v>21</v>
      </c>
      <c r="H3780" s="35">
        <v>0.65</v>
      </c>
      <c r="I3780" s="36">
        <v>3250</v>
      </c>
      <c r="J3780" s="37">
        <f t="shared" si="28"/>
        <v>2112.5</v>
      </c>
      <c r="K3780" s="37">
        <f t="shared" si="29"/>
        <v>633.75</v>
      </c>
      <c r="L3780" s="38">
        <v>0.3</v>
      </c>
      <c r="N3780" s="44"/>
      <c r="O3780" s="42"/>
      <c r="P3780" s="39"/>
      <c r="Q3780" s="41"/>
    </row>
    <row r="3781" spans="1:17" ht="15.75" customHeight="1">
      <c r="A3781" s="33" t="s">
        <v>14</v>
      </c>
      <c r="B3781" s="33">
        <v>1185732</v>
      </c>
      <c r="C3781" s="34">
        <v>44366</v>
      </c>
      <c r="D3781" s="33" t="s">
        <v>15</v>
      </c>
      <c r="E3781" s="33" t="s">
        <v>127</v>
      </c>
      <c r="F3781" s="33" t="s">
        <v>128</v>
      </c>
      <c r="G3781" s="33" t="s">
        <v>22</v>
      </c>
      <c r="H3781" s="35">
        <v>0.70000000000000007</v>
      </c>
      <c r="I3781" s="36">
        <v>4750</v>
      </c>
      <c r="J3781" s="37">
        <f t="shared" si="28"/>
        <v>3325.0000000000005</v>
      </c>
      <c r="K3781" s="37">
        <f t="shared" si="29"/>
        <v>1163.75</v>
      </c>
      <c r="L3781" s="38">
        <v>0.35</v>
      </c>
      <c r="N3781" s="44"/>
      <c r="O3781" s="42"/>
      <c r="P3781" s="39"/>
      <c r="Q3781" s="41"/>
    </row>
    <row r="3782" spans="1:17" ht="15.75" customHeight="1">
      <c r="A3782" s="33" t="s">
        <v>14</v>
      </c>
      <c r="B3782" s="33">
        <v>1185732</v>
      </c>
      <c r="C3782" s="34">
        <v>44394</v>
      </c>
      <c r="D3782" s="33" t="s">
        <v>15</v>
      </c>
      <c r="E3782" s="33" t="s">
        <v>127</v>
      </c>
      <c r="F3782" s="33" t="s">
        <v>128</v>
      </c>
      <c r="G3782" s="33" t="s">
        <v>17</v>
      </c>
      <c r="H3782" s="35">
        <v>0.65</v>
      </c>
      <c r="I3782" s="36">
        <v>7000</v>
      </c>
      <c r="J3782" s="37">
        <f t="shared" si="28"/>
        <v>4550</v>
      </c>
      <c r="K3782" s="37">
        <f t="shared" si="29"/>
        <v>1820</v>
      </c>
      <c r="L3782" s="38">
        <v>0.4</v>
      </c>
      <c r="N3782" s="44"/>
      <c r="O3782" s="42"/>
      <c r="P3782" s="39"/>
      <c r="Q3782" s="41"/>
    </row>
    <row r="3783" spans="1:17" ht="15.75" customHeight="1">
      <c r="A3783" s="33" t="s">
        <v>14</v>
      </c>
      <c r="B3783" s="33">
        <v>1185732</v>
      </c>
      <c r="C3783" s="34">
        <v>44394</v>
      </c>
      <c r="D3783" s="33" t="s">
        <v>15</v>
      </c>
      <c r="E3783" s="33" t="s">
        <v>127</v>
      </c>
      <c r="F3783" s="33" t="s">
        <v>128</v>
      </c>
      <c r="G3783" s="33" t="s">
        <v>18</v>
      </c>
      <c r="H3783" s="35">
        <v>0.60000000000000009</v>
      </c>
      <c r="I3783" s="36">
        <v>4500</v>
      </c>
      <c r="J3783" s="37">
        <f t="shared" si="28"/>
        <v>2700.0000000000005</v>
      </c>
      <c r="K3783" s="37">
        <f t="shared" si="29"/>
        <v>1080.0000000000002</v>
      </c>
      <c r="L3783" s="38">
        <v>0.4</v>
      </c>
      <c r="N3783" s="44"/>
      <c r="O3783" s="42"/>
      <c r="P3783" s="39"/>
      <c r="Q3783" s="41"/>
    </row>
    <row r="3784" spans="1:17" ht="15.75" customHeight="1">
      <c r="A3784" s="33" t="s">
        <v>14</v>
      </c>
      <c r="B3784" s="33">
        <v>1185732</v>
      </c>
      <c r="C3784" s="34">
        <v>44394</v>
      </c>
      <c r="D3784" s="33" t="s">
        <v>15</v>
      </c>
      <c r="E3784" s="33" t="s">
        <v>127</v>
      </c>
      <c r="F3784" s="33" t="s">
        <v>128</v>
      </c>
      <c r="G3784" s="33" t="s">
        <v>19</v>
      </c>
      <c r="H3784" s="35">
        <v>0.55000000000000004</v>
      </c>
      <c r="I3784" s="36">
        <v>3750</v>
      </c>
      <c r="J3784" s="37">
        <f t="shared" si="28"/>
        <v>2062.5</v>
      </c>
      <c r="K3784" s="37">
        <f t="shared" si="29"/>
        <v>618.75</v>
      </c>
      <c r="L3784" s="38">
        <v>0.3</v>
      </c>
      <c r="N3784" s="44"/>
      <c r="O3784" s="42"/>
      <c r="P3784" s="39"/>
      <c r="Q3784" s="41"/>
    </row>
    <row r="3785" spans="1:17" ht="15.75" customHeight="1">
      <c r="A3785" s="33" t="s">
        <v>14</v>
      </c>
      <c r="B3785" s="33">
        <v>1185732</v>
      </c>
      <c r="C3785" s="34">
        <v>44394</v>
      </c>
      <c r="D3785" s="33" t="s">
        <v>15</v>
      </c>
      <c r="E3785" s="33" t="s">
        <v>127</v>
      </c>
      <c r="F3785" s="33" t="s">
        <v>128</v>
      </c>
      <c r="G3785" s="33" t="s">
        <v>20</v>
      </c>
      <c r="H3785" s="35">
        <v>0.55000000000000004</v>
      </c>
      <c r="I3785" s="36">
        <v>3250</v>
      </c>
      <c r="J3785" s="37">
        <f t="shared" si="28"/>
        <v>1787.5000000000002</v>
      </c>
      <c r="K3785" s="37">
        <f t="shared" si="29"/>
        <v>536.25</v>
      </c>
      <c r="L3785" s="38">
        <v>0.3</v>
      </c>
      <c r="N3785" s="44"/>
      <c r="O3785" s="42"/>
      <c r="P3785" s="39"/>
      <c r="Q3785" s="41"/>
    </row>
    <row r="3786" spans="1:17" ht="15.75" customHeight="1">
      <c r="A3786" s="33" t="s">
        <v>14</v>
      </c>
      <c r="B3786" s="33">
        <v>1185732</v>
      </c>
      <c r="C3786" s="34">
        <v>44394</v>
      </c>
      <c r="D3786" s="33" t="s">
        <v>15</v>
      </c>
      <c r="E3786" s="33" t="s">
        <v>127</v>
      </c>
      <c r="F3786" s="33" t="s">
        <v>128</v>
      </c>
      <c r="G3786" s="33" t="s">
        <v>21</v>
      </c>
      <c r="H3786" s="35">
        <v>0.65</v>
      </c>
      <c r="I3786" s="36">
        <v>3500</v>
      </c>
      <c r="J3786" s="37">
        <f t="shared" si="28"/>
        <v>2275</v>
      </c>
      <c r="K3786" s="37">
        <f t="shared" si="29"/>
        <v>682.5</v>
      </c>
      <c r="L3786" s="38">
        <v>0.3</v>
      </c>
      <c r="N3786" s="44"/>
      <c r="O3786" s="42"/>
      <c r="P3786" s="39"/>
      <c r="Q3786" s="41"/>
    </row>
    <row r="3787" spans="1:17" ht="15.75" customHeight="1">
      <c r="A3787" s="33" t="s">
        <v>14</v>
      </c>
      <c r="B3787" s="33">
        <v>1185732</v>
      </c>
      <c r="C3787" s="34">
        <v>44394</v>
      </c>
      <c r="D3787" s="33" t="s">
        <v>15</v>
      </c>
      <c r="E3787" s="33" t="s">
        <v>127</v>
      </c>
      <c r="F3787" s="33" t="s">
        <v>128</v>
      </c>
      <c r="G3787" s="33" t="s">
        <v>22</v>
      </c>
      <c r="H3787" s="35">
        <v>0.70000000000000007</v>
      </c>
      <c r="I3787" s="36">
        <v>5250</v>
      </c>
      <c r="J3787" s="37">
        <f t="shared" si="28"/>
        <v>3675.0000000000005</v>
      </c>
      <c r="K3787" s="37">
        <f t="shared" si="29"/>
        <v>1286.25</v>
      </c>
      <c r="L3787" s="38">
        <v>0.35</v>
      </c>
      <c r="N3787" s="44"/>
      <c r="O3787" s="42"/>
      <c r="P3787" s="39"/>
      <c r="Q3787" s="41"/>
    </row>
    <row r="3788" spans="1:17" ht="15.75" customHeight="1">
      <c r="A3788" s="33" t="s">
        <v>14</v>
      </c>
      <c r="B3788" s="33">
        <v>1185732</v>
      </c>
      <c r="C3788" s="34">
        <v>44426</v>
      </c>
      <c r="D3788" s="33" t="s">
        <v>15</v>
      </c>
      <c r="E3788" s="33" t="s">
        <v>127</v>
      </c>
      <c r="F3788" s="33" t="s">
        <v>128</v>
      </c>
      <c r="G3788" s="33" t="s">
        <v>17</v>
      </c>
      <c r="H3788" s="35">
        <v>0.65</v>
      </c>
      <c r="I3788" s="36">
        <v>6750</v>
      </c>
      <c r="J3788" s="37">
        <f t="shared" si="28"/>
        <v>4387.5</v>
      </c>
      <c r="K3788" s="37">
        <f t="shared" si="29"/>
        <v>1755</v>
      </c>
      <c r="L3788" s="38">
        <v>0.4</v>
      </c>
      <c r="N3788" s="44"/>
      <c r="O3788" s="42"/>
      <c r="P3788" s="39"/>
      <c r="Q3788" s="41"/>
    </row>
    <row r="3789" spans="1:17" ht="15.75" customHeight="1">
      <c r="A3789" s="33" t="s">
        <v>14</v>
      </c>
      <c r="B3789" s="33">
        <v>1185732</v>
      </c>
      <c r="C3789" s="34">
        <v>44426</v>
      </c>
      <c r="D3789" s="33" t="s">
        <v>15</v>
      </c>
      <c r="E3789" s="33" t="s">
        <v>127</v>
      </c>
      <c r="F3789" s="33" t="s">
        <v>128</v>
      </c>
      <c r="G3789" s="33" t="s">
        <v>18</v>
      </c>
      <c r="H3789" s="35">
        <v>0.60000000000000009</v>
      </c>
      <c r="I3789" s="36">
        <v>4500</v>
      </c>
      <c r="J3789" s="37">
        <f t="shared" si="28"/>
        <v>2700.0000000000005</v>
      </c>
      <c r="K3789" s="37">
        <f t="shared" si="29"/>
        <v>1080.0000000000002</v>
      </c>
      <c r="L3789" s="38">
        <v>0.4</v>
      </c>
      <c r="N3789" s="44"/>
      <c r="O3789" s="42"/>
      <c r="P3789" s="39"/>
      <c r="Q3789" s="41"/>
    </row>
    <row r="3790" spans="1:17" ht="15.75" customHeight="1">
      <c r="A3790" s="33" t="s">
        <v>14</v>
      </c>
      <c r="B3790" s="33">
        <v>1185732</v>
      </c>
      <c r="C3790" s="34">
        <v>44426</v>
      </c>
      <c r="D3790" s="33" t="s">
        <v>15</v>
      </c>
      <c r="E3790" s="33" t="s">
        <v>127</v>
      </c>
      <c r="F3790" s="33" t="s">
        <v>128</v>
      </c>
      <c r="G3790" s="33" t="s">
        <v>19</v>
      </c>
      <c r="H3790" s="35">
        <v>0.55000000000000004</v>
      </c>
      <c r="I3790" s="36">
        <v>3750</v>
      </c>
      <c r="J3790" s="37">
        <f t="shared" si="28"/>
        <v>2062.5</v>
      </c>
      <c r="K3790" s="37">
        <f t="shared" si="29"/>
        <v>618.75</v>
      </c>
      <c r="L3790" s="38">
        <v>0.3</v>
      </c>
      <c r="N3790" s="44"/>
      <c r="O3790" s="42"/>
      <c r="P3790" s="39"/>
      <c r="Q3790" s="41"/>
    </row>
    <row r="3791" spans="1:17" ht="15.75" customHeight="1">
      <c r="A3791" s="33" t="s">
        <v>14</v>
      </c>
      <c r="B3791" s="33">
        <v>1185732</v>
      </c>
      <c r="C3791" s="34">
        <v>44426</v>
      </c>
      <c r="D3791" s="33" t="s">
        <v>15</v>
      </c>
      <c r="E3791" s="33" t="s">
        <v>127</v>
      </c>
      <c r="F3791" s="33" t="s">
        <v>128</v>
      </c>
      <c r="G3791" s="33" t="s">
        <v>20</v>
      </c>
      <c r="H3791" s="35">
        <v>0.55000000000000004</v>
      </c>
      <c r="I3791" s="36">
        <v>2750</v>
      </c>
      <c r="J3791" s="37">
        <f t="shared" si="28"/>
        <v>1512.5000000000002</v>
      </c>
      <c r="K3791" s="37">
        <f t="shared" si="29"/>
        <v>453.75000000000006</v>
      </c>
      <c r="L3791" s="38">
        <v>0.3</v>
      </c>
      <c r="N3791" s="44"/>
      <c r="O3791" s="42"/>
      <c r="P3791" s="39"/>
      <c r="Q3791" s="41"/>
    </row>
    <row r="3792" spans="1:17" ht="15.75" customHeight="1">
      <c r="A3792" s="33" t="s">
        <v>14</v>
      </c>
      <c r="B3792" s="33">
        <v>1185732</v>
      </c>
      <c r="C3792" s="34">
        <v>44426</v>
      </c>
      <c r="D3792" s="33" t="s">
        <v>15</v>
      </c>
      <c r="E3792" s="33" t="s">
        <v>127</v>
      </c>
      <c r="F3792" s="33" t="s">
        <v>128</v>
      </c>
      <c r="G3792" s="33" t="s">
        <v>21</v>
      </c>
      <c r="H3792" s="35">
        <v>0.65</v>
      </c>
      <c r="I3792" s="36">
        <v>2500</v>
      </c>
      <c r="J3792" s="37">
        <f t="shared" si="28"/>
        <v>1625</v>
      </c>
      <c r="K3792" s="37">
        <f t="shared" si="29"/>
        <v>487.5</v>
      </c>
      <c r="L3792" s="38">
        <v>0.3</v>
      </c>
      <c r="N3792" s="44"/>
      <c r="O3792" s="42"/>
      <c r="P3792" s="39"/>
      <c r="Q3792" s="41"/>
    </row>
    <row r="3793" spans="1:17" ht="15.75" customHeight="1">
      <c r="A3793" s="33" t="s">
        <v>14</v>
      </c>
      <c r="B3793" s="33">
        <v>1185732</v>
      </c>
      <c r="C3793" s="34">
        <v>44426</v>
      </c>
      <c r="D3793" s="33" t="s">
        <v>15</v>
      </c>
      <c r="E3793" s="33" t="s">
        <v>127</v>
      </c>
      <c r="F3793" s="33" t="s">
        <v>128</v>
      </c>
      <c r="G3793" s="33" t="s">
        <v>22</v>
      </c>
      <c r="H3793" s="35">
        <v>0.70000000000000007</v>
      </c>
      <c r="I3793" s="36">
        <v>4250</v>
      </c>
      <c r="J3793" s="37">
        <f t="shared" si="28"/>
        <v>2975.0000000000005</v>
      </c>
      <c r="K3793" s="37">
        <f t="shared" si="29"/>
        <v>1041.25</v>
      </c>
      <c r="L3793" s="38">
        <v>0.35</v>
      </c>
      <c r="N3793" s="44"/>
      <c r="O3793" s="42"/>
      <c r="P3793" s="39"/>
      <c r="Q3793" s="41"/>
    </row>
    <row r="3794" spans="1:17" ht="15.75" customHeight="1">
      <c r="A3794" s="33" t="s">
        <v>14</v>
      </c>
      <c r="B3794" s="33">
        <v>1185732</v>
      </c>
      <c r="C3794" s="34">
        <v>44456</v>
      </c>
      <c r="D3794" s="33" t="s">
        <v>15</v>
      </c>
      <c r="E3794" s="33" t="s">
        <v>127</v>
      </c>
      <c r="F3794" s="33" t="s">
        <v>128</v>
      </c>
      <c r="G3794" s="33" t="s">
        <v>17</v>
      </c>
      <c r="H3794" s="35">
        <v>0.65</v>
      </c>
      <c r="I3794" s="36">
        <v>5500</v>
      </c>
      <c r="J3794" s="37">
        <f t="shared" si="28"/>
        <v>3575</v>
      </c>
      <c r="K3794" s="37">
        <f t="shared" si="29"/>
        <v>1430</v>
      </c>
      <c r="L3794" s="38">
        <v>0.4</v>
      </c>
      <c r="N3794" s="44"/>
      <c r="O3794" s="42"/>
      <c r="P3794" s="39"/>
      <c r="Q3794" s="41"/>
    </row>
    <row r="3795" spans="1:17" ht="15.75" customHeight="1">
      <c r="A3795" s="33" t="s">
        <v>14</v>
      </c>
      <c r="B3795" s="33">
        <v>1185732</v>
      </c>
      <c r="C3795" s="34">
        <v>44456</v>
      </c>
      <c r="D3795" s="33" t="s">
        <v>15</v>
      </c>
      <c r="E3795" s="33" t="s">
        <v>127</v>
      </c>
      <c r="F3795" s="33" t="s">
        <v>128</v>
      </c>
      <c r="G3795" s="33" t="s">
        <v>18</v>
      </c>
      <c r="H3795" s="35">
        <v>0.60000000000000009</v>
      </c>
      <c r="I3795" s="36">
        <v>3500</v>
      </c>
      <c r="J3795" s="37">
        <f t="shared" si="28"/>
        <v>2100.0000000000005</v>
      </c>
      <c r="K3795" s="37">
        <f t="shared" si="29"/>
        <v>840.00000000000023</v>
      </c>
      <c r="L3795" s="38">
        <v>0.4</v>
      </c>
      <c r="N3795" s="44"/>
      <c r="O3795" s="42"/>
      <c r="P3795" s="39"/>
      <c r="Q3795" s="41"/>
    </row>
    <row r="3796" spans="1:17" ht="15.75" customHeight="1">
      <c r="A3796" s="33" t="s">
        <v>14</v>
      </c>
      <c r="B3796" s="33">
        <v>1185732</v>
      </c>
      <c r="C3796" s="34">
        <v>44456</v>
      </c>
      <c r="D3796" s="33" t="s">
        <v>15</v>
      </c>
      <c r="E3796" s="33" t="s">
        <v>127</v>
      </c>
      <c r="F3796" s="33" t="s">
        <v>128</v>
      </c>
      <c r="G3796" s="33" t="s">
        <v>19</v>
      </c>
      <c r="H3796" s="35">
        <v>0.55000000000000004</v>
      </c>
      <c r="I3796" s="36">
        <v>2500</v>
      </c>
      <c r="J3796" s="37">
        <f t="shared" si="28"/>
        <v>1375</v>
      </c>
      <c r="K3796" s="37">
        <f t="shared" si="29"/>
        <v>412.5</v>
      </c>
      <c r="L3796" s="38">
        <v>0.3</v>
      </c>
      <c r="N3796" s="44"/>
      <c r="O3796" s="42"/>
      <c r="P3796" s="39"/>
      <c r="Q3796" s="41"/>
    </row>
    <row r="3797" spans="1:17" ht="15.75" customHeight="1">
      <c r="A3797" s="33" t="s">
        <v>14</v>
      </c>
      <c r="B3797" s="33">
        <v>1185732</v>
      </c>
      <c r="C3797" s="34">
        <v>44456</v>
      </c>
      <c r="D3797" s="33" t="s">
        <v>15</v>
      </c>
      <c r="E3797" s="33" t="s">
        <v>127</v>
      </c>
      <c r="F3797" s="33" t="s">
        <v>128</v>
      </c>
      <c r="G3797" s="33" t="s">
        <v>20</v>
      </c>
      <c r="H3797" s="35">
        <v>0.55000000000000004</v>
      </c>
      <c r="I3797" s="36">
        <v>2250</v>
      </c>
      <c r="J3797" s="37">
        <f t="shared" si="28"/>
        <v>1237.5</v>
      </c>
      <c r="K3797" s="37">
        <f t="shared" si="29"/>
        <v>371.25</v>
      </c>
      <c r="L3797" s="38">
        <v>0.3</v>
      </c>
      <c r="N3797" s="44"/>
      <c r="O3797" s="42"/>
      <c r="P3797" s="39"/>
      <c r="Q3797" s="41"/>
    </row>
    <row r="3798" spans="1:17" ht="15.75" customHeight="1">
      <c r="A3798" s="33" t="s">
        <v>14</v>
      </c>
      <c r="B3798" s="33">
        <v>1185732</v>
      </c>
      <c r="C3798" s="34">
        <v>44456</v>
      </c>
      <c r="D3798" s="33" t="s">
        <v>15</v>
      </c>
      <c r="E3798" s="33" t="s">
        <v>127</v>
      </c>
      <c r="F3798" s="33" t="s">
        <v>128</v>
      </c>
      <c r="G3798" s="33" t="s">
        <v>21</v>
      </c>
      <c r="H3798" s="35">
        <v>0.65</v>
      </c>
      <c r="I3798" s="36">
        <v>2250</v>
      </c>
      <c r="J3798" s="37">
        <f t="shared" si="28"/>
        <v>1462.5</v>
      </c>
      <c r="K3798" s="37">
        <f t="shared" si="29"/>
        <v>438.75</v>
      </c>
      <c r="L3798" s="38">
        <v>0.3</v>
      </c>
      <c r="N3798" s="44"/>
      <c r="O3798" s="42"/>
      <c r="P3798" s="39"/>
      <c r="Q3798" s="41"/>
    </row>
    <row r="3799" spans="1:17" ht="15.75" customHeight="1">
      <c r="A3799" s="33" t="s">
        <v>14</v>
      </c>
      <c r="B3799" s="33">
        <v>1185732</v>
      </c>
      <c r="C3799" s="34">
        <v>44456</v>
      </c>
      <c r="D3799" s="33" t="s">
        <v>15</v>
      </c>
      <c r="E3799" s="33" t="s">
        <v>127</v>
      </c>
      <c r="F3799" s="33" t="s">
        <v>128</v>
      </c>
      <c r="G3799" s="33" t="s">
        <v>22</v>
      </c>
      <c r="H3799" s="35">
        <v>0.70000000000000007</v>
      </c>
      <c r="I3799" s="36">
        <v>3250</v>
      </c>
      <c r="J3799" s="37">
        <f t="shared" si="28"/>
        <v>2275</v>
      </c>
      <c r="K3799" s="37">
        <f t="shared" si="29"/>
        <v>796.25</v>
      </c>
      <c r="L3799" s="38">
        <v>0.35</v>
      </c>
      <c r="N3799" s="44"/>
      <c r="O3799" s="42"/>
      <c r="P3799" s="39"/>
      <c r="Q3799" s="41"/>
    </row>
    <row r="3800" spans="1:17" ht="15.75" customHeight="1">
      <c r="A3800" s="33" t="s">
        <v>14</v>
      </c>
      <c r="B3800" s="33">
        <v>1185732</v>
      </c>
      <c r="C3800" s="34">
        <v>44488</v>
      </c>
      <c r="D3800" s="33" t="s">
        <v>15</v>
      </c>
      <c r="E3800" s="33" t="s">
        <v>127</v>
      </c>
      <c r="F3800" s="33" t="s">
        <v>128</v>
      </c>
      <c r="G3800" s="33" t="s">
        <v>17</v>
      </c>
      <c r="H3800" s="35">
        <v>0.70000000000000007</v>
      </c>
      <c r="I3800" s="36">
        <v>4750</v>
      </c>
      <c r="J3800" s="37">
        <f t="shared" si="28"/>
        <v>3325.0000000000005</v>
      </c>
      <c r="K3800" s="37">
        <f t="shared" si="29"/>
        <v>1330.0000000000002</v>
      </c>
      <c r="L3800" s="38">
        <v>0.4</v>
      </c>
      <c r="N3800" s="44"/>
      <c r="O3800" s="42"/>
      <c r="P3800" s="39"/>
      <c r="Q3800" s="41"/>
    </row>
    <row r="3801" spans="1:17" ht="15.75" customHeight="1">
      <c r="A3801" s="33" t="s">
        <v>14</v>
      </c>
      <c r="B3801" s="33">
        <v>1185732</v>
      </c>
      <c r="C3801" s="34">
        <v>44488</v>
      </c>
      <c r="D3801" s="33" t="s">
        <v>15</v>
      </c>
      <c r="E3801" s="33" t="s">
        <v>127</v>
      </c>
      <c r="F3801" s="33" t="s">
        <v>128</v>
      </c>
      <c r="G3801" s="33" t="s">
        <v>18</v>
      </c>
      <c r="H3801" s="35">
        <v>0.65000000000000013</v>
      </c>
      <c r="I3801" s="36">
        <v>3000</v>
      </c>
      <c r="J3801" s="37">
        <f t="shared" si="28"/>
        <v>1950.0000000000005</v>
      </c>
      <c r="K3801" s="37">
        <f t="shared" si="29"/>
        <v>780.00000000000023</v>
      </c>
      <c r="L3801" s="38">
        <v>0.4</v>
      </c>
      <c r="N3801" s="44"/>
      <c r="O3801" s="42"/>
      <c r="P3801" s="39"/>
      <c r="Q3801" s="41"/>
    </row>
    <row r="3802" spans="1:17" ht="15.75" customHeight="1">
      <c r="A3802" s="33" t="s">
        <v>14</v>
      </c>
      <c r="B3802" s="33">
        <v>1185732</v>
      </c>
      <c r="C3802" s="34">
        <v>44488</v>
      </c>
      <c r="D3802" s="33" t="s">
        <v>15</v>
      </c>
      <c r="E3802" s="33" t="s">
        <v>127</v>
      </c>
      <c r="F3802" s="33" t="s">
        <v>128</v>
      </c>
      <c r="G3802" s="33" t="s">
        <v>19</v>
      </c>
      <c r="H3802" s="35">
        <v>0.65000000000000013</v>
      </c>
      <c r="I3802" s="36">
        <v>2000</v>
      </c>
      <c r="J3802" s="37">
        <f t="shared" si="28"/>
        <v>1300.0000000000002</v>
      </c>
      <c r="K3802" s="37">
        <f t="shared" si="29"/>
        <v>390.00000000000006</v>
      </c>
      <c r="L3802" s="38">
        <v>0.3</v>
      </c>
      <c r="N3802" s="44"/>
      <c r="O3802" s="42"/>
      <c r="P3802" s="39"/>
      <c r="Q3802" s="41"/>
    </row>
    <row r="3803" spans="1:17" ht="15.75" customHeight="1">
      <c r="A3803" s="33" t="s">
        <v>14</v>
      </c>
      <c r="B3803" s="33">
        <v>1185732</v>
      </c>
      <c r="C3803" s="34">
        <v>44488</v>
      </c>
      <c r="D3803" s="33" t="s">
        <v>15</v>
      </c>
      <c r="E3803" s="33" t="s">
        <v>127</v>
      </c>
      <c r="F3803" s="33" t="s">
        <v>128</v>
      </c>
      <c r="G3803" s="33" t="s">
        <v>20</v>
      </c>
      <c r="H3803" s="35">
        <v>0.65000000000000013</v>
      </c>
      <c r="I3803" s="36">
        <v>1750</v>
      </c>
      <c r="J3803" s="37">
        <f t="shared" si="28"/>
        <v>1137.5000000000002</v>
      </c>
      <c r="K3803" s="37">
        <f t="shared" si="29"/>
        <v>341.25000000000006</v>
      </c>
      <c r="L3803" s="38">
        <v>0.3</v>
      </c>
      <c r="N3803" s="44"/>
      <c r="O3803" s="42"/>
      <c r="P3803" s="39"/>
      <c r="Q3803" s="41"/>
    </row>
    <row r="3804" spans="1:17" ht="15.75" customHeight="1">
      <c r="A3804" s="33" t="s">
        <v>14</v>
      </c>
      <c r="B3804" s="33">
        <v>1185732</v>
      </c>
      <c r="C3804" s="34">
        <v>44488</v>
      </c>
      <c r="D3804" s="33" t="s">
        <v>15</v>
      </c>
      <c r="E3804" s="33" t="s">
        <v>127</v>
      </c>
      <c r="F3804" s="33" t="s">
        <v>128</v>
      </c>
      <c r="G3804" s="33" t="s">
        <v>21</v>
      </c>
      <c r="H3804" s="35">
        <v>0.75000000000000011</v>
      </c>
      <c r="I3804" s="36">
        <v>1750</v>
      </c>
      <c r="J3804" s="37">
        <f t="shared" si="28"/>
        <v>1312.5000000000002</v>
      </c>
      <c r="K3804" s="37">
        <f t="shared" si="29"/>
        <v>393.75000000000006</v>
      </c>
      <c r="L3804" s="38">
        <v>0.3</v>
      </c>
      <c r="N3804" s="44"/>
      <c r="O3804" s="42"/>
      <c r="P3804" s="39"/>
      <c r="Q3804" s="41"/>
    </row>
    <row r="3805" spans="1:17" ht="15.75" customHeight="1">
      <c r="A3805" s="33" t="s">
        <v>14</v>
      </c>
      <c r="B3805" s="33">
        <v>1185732</v>
      </c>
      <c r="C3805" s="34">
        <v>44488</v>
      </c>
      <c r="D3805" s="33" t="s">
        <v>15</v>
      </c>
      <c r="E3805" s="33" t="s">
        <v>127</v>
      </c>
      <c r="F3805" s="33" t="s">
        <v>128</v>
      </c>
      <c r="G3805" s="33" t="s">
        <v>22</v>
      </c>
      <c r="H3805" s="35">
        <v>0.8</v>
      </c>
      <c r="I3805" s="36">
        <v>3000</v>
      </c>
      <c r="J3805" s="37">
        <f t="shared" si="28"/>
        <v>2400</v>
      </c>
      <c r="K3805" s="37">
        <f t="shared" si="29"/>
        <v>840</v>
      </c>
      <c r="L3805" s="38">
        <v>0.35</v>
      </c>
      <c r="N3805" s="44"/>
      <c r="O3805" s="42"/>
      <c r="P3805" s="39"/>
      <c r="Q3805" s="41"/>
    </row>
    <row r="3806" spans="1:17" ht="15.75" customHeight="1">
      <c r="A3806" s="33" t="s">
        <v>14</v>
      </c>
      <c r="B3806" s="33">
        <v>1185732</v>
      </c>
      <c r="C3806" s="34">
        <v>44518</v>
      </c>
      <c r="D3806" s="33" t="s">
        <v>15</v>
      </c>
      <c r="E3806" s="33" t="s">
        <v>127</v>
      </c>
      <c r="F3806" s="33" t="s">
        <v>128</v>
      </c>
      <c r="G3806" s="33" t="s">
        <v>17</v>
      </c>
      <c r="H3806" s="35">
        <v>0.75000000000000011</v>
      </c>
      <c r="I3806" s="36">
        <v>4500</v>
      </c>
      <c r="J3806" s="37">
        <f t="shared" si="28"/>
        <v>3375.0000000000005</v>
      </c>
      <c r="K3806" s="37">
        <f t="shared" si="29"/>
        <v>1350.0000000000002</v>
      </c>
      <c r="L3806" s="38">
        <v>0.4</v>
      </c>
      <c r="N3806" s="44"/>
      <c r="O3806" s="42"/>
      <c r="P3806" s="39"/>
      <c r="Q3806" s="41"/>
    </row>
    <row r="3807" spans="1:17" ht="15.75" customHeight="1">
      <c r="A3807" s="33" t="s">
        <v>14</v>
      </c>
      <c r="B3807" s="33">
        <v>1185732</v>
      </c>
      <c r="C3807" s="34">
        <v>44518</v>
      </c>
      <c r="D3807" s="33" t="s">
        <v>15</v>
      </c>
      <c r="E3807" s="33" t="s">
        <v>127</v>
      </c>
      <c r="F3807" s="33" t="s">
        <v>128</v>
      </c>
      <c r="G3807" s="33" t="s">
        <v>18</v>
      </c>
      <c r="H3807" s="35">
        <v>0.65000000000000013</v>
      </c>
      <c r="I3807" s="36">
        <v>3250</v>
      </c>
      <c r="J3807" s="37">
        <f t="shared" si="28"/>
        <v>2112.5000000000005</v>
      </c>
      <c r="K3807" s="37">
        <f t="shared" si="29"/>
        <v>845.00000000000023</v>
      </c>
      <c r="L3807" s="38">
        <v>0.4</v>
      </c>
      <c r="N3807" s="44"/>
      <c r="O3807" s="42"/>
      <c r="P3807" s="39"/>
      <c r="Q3807" s="41"/>
    </row>
    <row r="3808" spans="1:17" ht="15.75" customHeight="1">
      <c r="A3808" s="33" t="s">
        <v>14</v>
      </c>
      <c r="B3808" s="33">
        <v>1185732</v>
      </c>
      <c r="C3808" s="34">
        <v>44518</v>
      </c>
      <c r="D3808" s="33" t="s">
        <v>15</v>
      </c>
      <c r="E3808" s="33" t="s">
        <v>127</v>
      </c>
      <c r="F3808" s="33" t="s">
        <v>128</v>
      </c>
      <c r="G3808" s="33" t="s">
        <v>19</v>
      </c>
      <c r="H3808" s="35">
        <v>0.65000000000000013</v>
      </c>
      <c r="I3808" s="36">
        <v>3450</v>
      </c>
      <c r="J3808" s="37">
        <f t="shared" si="28"/>
        <v>2242.5000000000005</v>
      </c>
      <c r="K3808" s="37">
        <f t="shared" si="29"/>
        <v>672.75000000000011</v>
      </c>
      <c r="L3808" s="38">
        <v>0.3</v>
      </c>
      <c r="N3808" s="44"/>
      <c r="O3808" s="42"/>
      <c r="P3808" s="39"/>
      <c r="Q3808" s="41"/>
    </row>
    <row r="3809" spans="1:17" ht="15.75" customHeight="1">
      <c r="A3809" s="33" t="s">
        <v>14</v>
      </c>
      <c r="B3809" s="33">
        <v>1185732</v>
      </c>
      <c r="C3809" s="34">
        <v>44518</v>
      </c>
      <c r="D3809" s="33" t="s">
        <v>15</v>
      </c>
      <c r="E3809" s="33" t="s">
        <v>127</v>
      </c>
      <c r="F3809" s="33" t="s">
        <v>128</v>
      </c>
      <c r="G3809" s="33" t="s">
        <v>20</v>
      </c>
      <c r="H3809" s="35">
        <v>0.65000000000000013</v>
      </c>
      <c r="I3809" s="36">
        <v>3250</v>
      </c>
      <c r="J3809" s="37">
        <f t="shared" si="28"/>
        <v>2112.5000000000005</v>
      </c>
      <c r="K3809" s="37">
        <f t="shared" si="29"/>
        <v>633.75000000000011</v>
      </c>
      <c r="L3809" s="38">
        <v>0.3</v>
      </c>
      <c r="N3809" s="44"/>
      <c r="O3809" s="42"/>
      <c r="P3809" s="39"/>
      <c r="Q3809" s="41"/>
    </row>
    <row r="3810" spans="1:17" ht="15.75" customHeight="1">
      <c r="A3810" s="33" t="s">
        <v>14</v>
      </c>
      <c r="B3810" s="33">
        <v>1185732</v>
      </c>
      <c r="C3810" s="34">
        <v>44518</v>
      </c>
      <c r="D3810" s="33" t="s">
        <v>15</v>
      </c>
      <c r="E3810" s="33" t="s">
        <v>127</v>
      </c>
      <c r="F3810" s="33" t="s">
        <v>128</v>
      </c>
      <c r="G3810" s="33" t="s">
        <v>21</v>
      </c>
      <c r="H3810" s="35">
        <v>0.75000000000000011</v>
      </c>
      <c r="I3810" s="36">
        <v>3000</v>
      </c>
      <c r="J3810" s="37">
        <f t="shared" si="28"/>
        <v>2250.0000000000005</v>
      </c>
      <c r="K3810" s="37">
        <f t="shared" si="29"/>
        <v>675.00000000000011</v>
      </c>
      <c r="L3810" s="38">
        <v>0.3</v>
      </c>
      <c r="N3810" s="44"/>
      <c r="O3810" s="42"/>
      <c r="P3810" s="39"/>
      <c r="Q3810" s="41"/>
    </row>
    <row r="3811" spans="1:17" ht="15.75" customHeight="1">
      <c r="A3811" s="33" t="s">
        <v>14</v>
      </c>
      <c r="B3811" s="33">
        <v>1185732</v>
      </c>
      <c r="C3811" s="34">
        <v>44518</v>
      </c>
      <c r="D3811" s="33" t="s">
        <v>15</v>
      </c>
      <c r="E3811" s="33" t="s">
        <v>127</v>
      </c>
      <c r="F3811" s="33" t="s">
        <v>128</v>
      </c>
      <c r="G3811" s="33" t="s">
        <v>22</v>
      </c>
      <c r="H3811" s="35">
        <v>0.8</v>
      </c>
      <c r="I3811" s="36">
        <v>4000</v>
      </c>
      <c r="J3811" s="37">
        <f t="shared" si="28"/>
        <v>3200</v>
      </c>
      <c r="K3811" s="37">
        <f t="shared" si="29"/>
        <v>1120</v>
      </c>
      <c r="L3811" s="38">
        <v>0.35</v>
      </c>
      <c r="N3811" s="44"/>
      <c r="O3811" s="42"/>
      <c r="P3811" s="39"/>
      <c r="Q3811" s="41"/>
    </row>
    <row r="3812" spans="1:17" ht="15.75" customHeight="1">
      <c r="A3812" s="33" t="s">
        <v>14</v>
      </c>
      <c r="B3812" s="33">
        <v>1185732</v>
      </c>
      <c r="C3812" s="34">
        <v>44547</v>
      </c>
      <c r="D3812" s="33" t="s">
        <v>15</v>
      </c>
      <c r="E3812" s="33" t="s">
        <v>127</v>
      </c>
      <c r="F3812" s="33" t="s">
        <v>128</v>
      </c>
      <c r="G3812" s="33" t="s">
        <v>17</v>
      </c>
      <c r="H3812" s="35">
        <v>0.75000000000000011</v>
      </c>
      <c r="I3812" s="36">
        <v>6250</v>
      </c>
      <c r="J3812" s="37">
        <f t="shared" si="28"/>
        <v>4687.5000000000009</v>
      </c>
      <c r="K3812" s="37">
        <f t="shared" si="29"/>
        <v>1875.0000000000005</v>
      </c>
      <c r="L3812" s="38">
        <v>0.4</v>
      </c>
      <c r="N3812" s="44"/>
      <c r="O3812" s="42"/>
      <c r="P3812" s="39"/>
      <c r="Q3812" s="41"/>
    </row>
    <row r="3813" spans="1:17" ht="15.75" customHeight="1">
      <c r="A3813" s="33" t="s">
        <v>14</v>
      </c>
      <c r="B3813" s="33">
        <v>1185732</v>
      </c>
      <c r="C3813" s="34">
        <v>44547</v>
      </c>
      <c r="D3813" s="33" t="s">
        <v>15</v>
      </c>
      <c r="E3813" s="33" t="s">
        <v>127</v>
      </c>
      <c r="F3813" s="33" t="s">
        <v>128</v>
      </c>
      <c r="G3813" s="33" t="s">
        <v>18</v>
      </c>
      <c r="H3813" s="35">
        <v>0.65000000000000013</v>
      </c>
      <c r="I3813" s="36">
        <v>4250</v>
      </c>
      <c r="J3813" s="37">
        <f t="shared" si="28"/>
        <v>2762.5000000000005</v>
      </c>
      <c r="K3813" s="37">
        <f t="shared" si="29"/>
        <v>1105.0000000000002</v>
      </c>
      <c r="L3813" s="38">
        <v>0.4</v>
      </c>
      <c r="N3813" s="44"/>
      <c r="O3813" s="42"/>
      <c r="P3813" s="39"/>
      <c r="Q3813" s="41"/>
    </row>
    <row r="3814" spans="1:17" ht="15.75" customHeight="1">
      <c r="A3814" s="33" t="s">
        <v>14</v>
      </c>
      <c r="B3814" s="33">
        <v>1185732</v>
      </c>
      <c r="C3814" s="34">
        <v>44547</v>
      </c>
      <c r="D3814" s="33" t="s">
        <v>15</v>
      </c>
      <c r="E3814" s="33" t="s">
        <v>127</v>
      </c>
      <c r="F3814" s="33" t="s">
        <v>128</v>
      </c>
      <c r="G3814" s="33" t="s">
        <v>19</v>
      </c>
      <c r="H3814" s="35">
        <v>0.65000000000000013</v>
      </c>
      <c r="I3814" s="36">
        <v>4000</v>
      </c>
      <c r="J3814" s="37">
        <f t="shared" si="28"/>
        <v>2600.0000000000005</v>
      </c>
      <c r="K3814" s="37">
        <f t="shared" si="29"/>
        <v>780.00000000000011</v>
      </c>
      <c r="L3814" s="38">
        <v>0.3</v>
      </c>
      <c r="N3814" s="44"/>
      <c r="O3814" s="42"/>
      <c r="P3814" s="39"/>
      <c r="Q3814" s="41"/>
    </row>
    <row r="3815" spans="1:17" ht="15.75" customHeight="1">
      <c r="A3815" s="33" t="s">
        <v>14</v>
      </c>
      <c r="B3815" s="33">
        <v>1185732</v>
      </c>
      <c r="C3815" s="34">
        <v>44547</v>
      </c>
      <c r="D3815" s="33" t="s">
        <v>15</v>
      </c>
      <c r="E3815" s="33" t="s">
        <v>127</v>
      </c>
      <c r="F3815" s="33" t="s">
        <v>128</v>
      </c>
      <c r="G3815" s="33" t="s">
        <v>20</v>
      </c>
      <c r="H3815" s="35">
        <v>0.65000000000000013</v>
      </c>
      <c r="I3815" s="36">
        <v>3500</v>
      </c>
      <c r="J3815" s="37">
        <f t="shared" si="28"/>
        <v>2275.0000000000005</v>
      </c>
      <c r="K3815" s="37">
        <f t="shared" si="29"/>
        <v>682.50000000000011</v>
      </c>
      <c r="L3815" s="38">
        <v>0.3</v>
      </c>
      <c r="N3815" s="44"/>
      <c r="O3815" s="42"/>
      <c r="P3815" s="39"/>
      <c r="Q3815" s="41"/>
    </row>
    <row r="3816" spans="1:17" ht="15.75" customHeight="1">
      <c r="A3816" s="33" t="s">
        <v>14</v>
      </c>
      <c r="B3816" s="33">
        <v>1185732</v>
      </c>
      <c r="C3816" s="34">
        <v>44547</v>
      </c>
      <c r="D3816" s="33" t="s">
        <v>15</v>
      </c>
      <c r="E3816" s="33" t="s">
        <v>127</v>
      </c>
      <c r="F3816" s="33" t="s">
        <v>128</v>
      </c>
      <c r="G3816" s="33" t="s">
        <v>21</v>
      </c>
      <c r="H3816" s="35">
        <v>0.75000000000000011</v>
      </c>
      <c r="I3816" s="36">
        <v>3500</v>
      </c>
      <c r="J3816" s="37">
        <f t="shared" si="28"/>
        <v>2625.0000000000005</v>
      </c>
      <c r="K3816" s="37">
        <f t="shared" si="29"/>
        <v>787.50000000000011</v>
      </c>
      <c r="L3816" s="38">
        <v>0.3</v>
      </c>
      <c r="N3816" s="44"/>
      <c r="O3816" s="42"/>
      <c r="P3816" s="39"/>
      <c r="Q3816" s="41"/>
    </row>
    <row r="3817" spans="1:17" ht="15.75" customHeight="1">
      <c r="A3817" s="33" t="s">
        <v>14</v>
      </c>
      <c r="B3817" s="33">
        <v>1185732</v>
      </c>
      <c r="C3817" s="34">
        <v>44547</v>
      </c>
      <c r="D3817" s="33" t="s">
        <v>15</v>
      </c>
      <c r="E3817" s="33" t="s">
        <v>127</v>
      </c>
      <c r="F3817" s="33" t="s">
        <v>128</v>
      </c>
      <c r="G3817" s="33" t="s">
        <v>22</v>
      </c>
      <c r="H3817" s="35">
        <v>0.8</v>
      </c>
      <c r="I3817" s="36">
        <v>4500</v>
      </c>
      <c r="J3817" s="37">
        <f t="shared" si="28"/>
        <v>3600</v>
      </c>
      <c r="K3817" s="37">
        <f t="shared" si="29"/>
        <v>1260</v>
      </c>
      <c r="L3817" s="38">
        <v>0.35</v>
      </c>
      <c r="N3817" s="44"/>
      <c r="O3817" s="42"/>
      <c r="P3817" s="39"/>
      <c r="Q3817" s="41"/>
    </row>
    <row r="3818" spans="1:17" ht="15.75" customHeight="1">
      <c r="A3818" s="33" t="s">
        <v>14</v>
      </c>
      <c r="B3818" s="33">
        <v>1185732</v>
      </c>
      <c r="C3818" s="34">
        <v>44220</v>
      </c>
      <c r="D3818" s="33" t="s">
        <v>15</v>
      </c>
      <c r="E3818" s="33" t="s">
        <v>129</v>
      </c>
      <c r="F3818" s="33" t="s">
        <v>130</v>
      </c>
      <c r="G3818" s="33" t="s">
        <v>17</v>
      </c>
      <c r="H3818" s="35">
        <v>0.55000000000000004</v>
      </c>
      <c r="I3818" s="36">
        <v>5000</v>
      </c>
      <c r="J3818" s="37">
        <f t="shared" si="28"/>
        <v>2750</v>
      </c>
      <c r="K3818" s="37">
        <f t="shared" si="29"/>
        <v>962.50000000000011</v>
      </c>
      <c r="L3818" s="38">
        <v>0.35000000000000003</v>
      </c>
      <c r="N3818" s="44"/>
      <c r="O3818" s="42">
        <f>[1]Data!$H3818+0.05</f>
        <v>0.60000000000000009</v>
      </c>
      <c r="P3818" s="39">
        <f>[1]Data!$I3818-250</f>
        <v>4750</v>
      </c>
      <c r="Q3818" s="41">
        <f>[1]Data!$L3818-5%</f>
        <v>0.30000000000000004</v>
      </c>
    </row>
    <row r="3819" spans="1:17" ht="15.75" customHeight="1">
      <c r="A3819" s="33" t="s">
        <v>14</v>
      </c>
      <c r="B3819" s="33">
        <v>1185732</v>
      </c>
      <c r="C3819" s="34">
        <v>44220</v>
      </c>
      <c r="D3819" s="33" t="s">
        <v>15</v>
      </c>
      <c r="E3819" s="33" t="s">
        <v>129</v>
      </c>
      <c r="F3819" s="33" t="s">
        <v>130</v>
      </c>
      <c r="G3819" s="33" t="s">
        <v>18</v>
      </c>
      <c r="H3819" s="35">
        <v>0.55000000000000004</v>
      </c>
      <c r="I3819" s="36">
        <v>3000</v>
      </c>
      <c r="J3819" s="37">
        <f t="shared" si="28"/>
        <v>1650.0000000000002</v>
      </c>
      <c r="K3819" s="37">
        <f t="shared" si="29"/>
        <v>577.50000000000011</v>
      </c>
      <c r="L3819" s="38">
        <v>0.35000000000000003</v>
      </c>
      <c r="N3819" s="44"/>
      <c r="O3819" s="42">
        <f>[1]Data!$H3819+0.05</f>
        <v>0.60000000000000009</v>
      </c>
      <c r="P3819" s="39">
        <f>[1]Data!$I3819-250</f>
        <v>2750</v>
      </c>
      <c r="Q3819" s="41">
        <f>[1]Data!$L3819-5%</f>
        <v>0.30000000000000004</v>
      </c>
    </row>
    <row r="3820" spans="1:17" ht="15.75" customHeight="1">
      <c r="A3820" s="33" t="s">
        <v>14</v>
      </c>
      <c r="B3820" s="33">
        <v>1185732</v>
      </c>
      <c r="C3820" s="34">
        <v>44220</v>
      </c>
      <c r="D3820" s="33" t="s">
        <v>15</v>
      </c>
      <c r="E3820" s="33" t="s">
        <v>129</v>
      </c>
      <c r="F3820" s="33" t="s">
        <v>130</v>
      </c>
      <c r="G3820" s="33" t="s">
        <v>19</v>
      </c>
      <c r="H3820" s="35">
        <v>0.45</v>
      </c>
      <c r="I3820" s="36">
        <v>3000</v>
      </c>
      <c r="J3820" s="37">
        <f t="shared" si="28"/>
        <v>1350</v>
      </c>
      <c r="K3820" s="37">
        <f t="shared" si="29"/>
        <v>337.5</v>
      </c>
      <c r="L3820" s="38">
        <v>0.25</v>
      </c>
      <c r="N3820" s="44"/>
      <c r="O3820" s="42">
        <f>[1]Data!$H3820+0.05</f>
        <v>0.5</v>
      </c>
      <c r="P3820" s="39">
        <f>[1]Data!$I3820-250</f>
        <v>2750</v>
      </c>
      <c r="Q3820" s="41">
        <f>[1]Data!$L3820-5%</f>
        <v>0.2</v>
      </c>
    </row>
    <row r="3821" spans="1:17" ht="15.75" customHeight="1">
      <c r="A3821" s="33" t="s">
        <v>14</v>
      </c>
      <c r="B3821" s="33">
        <v>1185732</v>
      </c>
      <c r="C3821" s="34">
        <v>44220</v>
      </c>
      <c r="D3821" s="33" t="s">
        <v>15</v>
      </c>
      <c r="E3821" s="33" t="s">
        <v>129</v>
      </c>
      <c r="F3821" s="33" t="s">
        <v>130</v>
      </c>
      <c r="G3821" s="33" t="s">
        <v>20</v>
      </c>
      <c r="H3821" s="35">
        <v>0.49999999999999994</v>
      </c>
      <c r="I3821" s="36">
        <v>1500</v>
      </c>
      <c r="J3821" s="37">
        <f t="shared" si="28"/>
        <v>749.99999999999989</v>
      </c>
      <c r="K3821" s="37">
        <f t="shared" si="29"/>
        <v>187.49999999999997</v>
      </c>
      <c r="L3821" s="38">
        <v>0.25</v>
      </c>
      <c r="N3821" s="44"/>
      <c r="O3821" s="42">
        <f>[1]Data!$H3821+0.05</f>
        <v>0.54999999999999993</v>
      </c>
      <c r="P3821" s="39">
        <f>[1]Data!$I3821-250</f>
        <v>1250</v>
      </c>
      <c r="Q3821" s="41">
        <f>[1]Data!$L3821-5%</f>
        <v>0.2</v>
      </c>
    </row>
    <row r="3822" spans="1:17" ht="15.75" customHeight="1">
      <c r="A3822" s="33" t="s">
        <v>14</v>
      </c>
      <c r="B3822" s="33">
        <v>1185732</v>
      </c>
      <c r="C3822" s="34">
        <v>44220</v>
      </c>
      <c r="D3822" s="33" t="s">
        <v>15</v>
      </c>
      <c r="E3822" s="33" t="s">
        <v>129</v>
      </c>
      <c r="F3822" s="33" t="s">
        <v>130</v>
      </c>
      <c r="G3822" s="33" t="s">
        <v>21</v>
      </c>
      <c r="H3822" s="35">
        <v>0.65000000000000013</v>
      </c>
      <c r="I3822" s="36">
        <v>2000</v>
      </c>
      <c r="J3822" s="37">
        <f t="shared" si="28"/>
        <v>1300.0000000000002</v>
      </c>
      <c r="K3822" s="37">
        <f t="shared" si="29"/>
        <v>325.00000000000006</v>
      </c>
      <c r="L3822" s="38">
        <v>0.25</v>
      </c>
      <c r="N3822" s="44"/>
      <c r="O3822" s="42">
        <f>[1]Data!$H3822+0.05</f>
        <v>0.70000000000000018</v>
      </c>
      <c r="P3822" s="39">
        <f>[1]Data!$I3822-250</f>
        <v>1750</v>
      </c>
      <c r="Q3822" s="41">
        <f>[1]Data!$L3822-5%</f>
        <v>0.2</v>
      </c>
    </row>
    <row r="3823" spans="1:17" ht="15.75" customHeight="1">
      <c r="A3823" s="33" t="s">
        <v>14</v>
      </c>
      <c r="B3823" s="33">
        <v>1185732</v>
      </c>
      <c r="C3823" s="34">
        <v>44220</v>
      </c>
      <c r="D3823" s="33" t="s">
        <v>15</v>
      </c>
      <c r="E3823" s="33" t="s">
        <v>129</v>
      </c>
      <c r="F3823" s="33" t="s">
        <v>130</v>
      </c>
      <c r="G3823" s="33" t="s">
        <v>22</v>
      </c>
      <c r="H3823" s="35">
        <v>0.55000000000000004</v>
      </c>
      <c r="I3823" s="36">
        <v>3000</v>
      </c>
      <c r="J3823" s="37">
        <f t="shared" si="28"/>
        <v>1650.0000000000002</v>
      </c>
      <c r="K3823" s="37">
        <f t="shared" si="29"/>
        <v>495.00000000000006</v>
      </c>
      <c r="L3823" s="38">
        <v>0.3</v>
      </c>
      <c r="N3823" s="44"/>
      <c r="O3823" s="42">
        <f>[1]Data!$H3823+0.05</f>
        <v>0.60000000000000009</v>
      </c>
      <c r="P3823" s="39">
        <f>[1]Data!$I3823-250</f>
        <v>2750</v>
      </c>
      <c r="Q3823" s="41">
        <f>[1]Data!$L3823-5%</f>
        <v>0.25</v>
      </c>
    </row>
    <row r="3824" spans="1:17" ht="15.75" customHeight="1">
      <c r="A3824" s="33" t="s">
        <v>14</v>
      </c>
      <c r="B3824" s="33">
        <v>1185732</v>
      </c>
      <c r="C3824" s="34">
        <v>44249</v>
      </c>
      <c r="D3824" s="33" t="s">
        <v>15</v>
      </c>
      <c r="E3824" s="33" t="s">
        <v>129</v>
      </c>
      <c r="F3824" s="33" t="s">
        <v>130</v>
      </c>
      <c r="G3824" s="33" t="s">
        <v>17</v>
      </c>
      <c r="H3824" s="35">
        <v>0.55000000000000004</v>
      </c>
      <c r="I3824" s="36">
        <v>5750</v>
      </c>
      <c r="J3824" s="37">
        <f t="shared" si="28"/>
        <v>3162.5000000000005</v>
      </c>
      <c r="K3824" s="37">
        <f t="shared" si="29"/>
        <v>1106.8750000000002</v>
      </c>
      <c r="L3824" s="38">
        <v>0.35000000000000003</v>
      </c>
      <c r="N3824" s="44"/>
      <c r="O3824" s="42">
        <f>[1]Data!$H3824+0.05</f>
        <v>0.60000000000000009</v>
      </c>
      <c r="P3824" s="39">
        <f>[1]Data!$I3824-250</f>
        <v>5500</v>
      </c>
      <c r="Q3824" s="41">
        <f>[1]Data!$L3824-5%</f>
        <v>0.30000000000000004</v>
      </c>
    </row>
    <row r="3825" spans="1:17" ht="15.75" customHeight="1">
      <c r="A3825" s="33" t="s">
        <v>14</v>
      </c>
      <c r="B3825" s="33">
        <v>1185732</v>
      </c>
      <c r="C3825" s="34">
        <v>44249</v>
      </c>
      <c r="D3825" s="33" t="s">
        <v>15</v>
      </c>
      <c r="E3825" s="33" t="s">
        <v>129</v>
      </c>
      <c r="F3825" s="33" t="s">
        <v>130</v>
      </c>
      <c r="G3825" s="33" t="s">
        <v>18</v>
      </c>
      <c r="H3825" s="35">
        <v>0.55000000000000004</v>
      </c>
      <c r="I3825" s="36">
        <v>2250</v>
      </c>
      <c r="J3825" s="37">
        <f t="shared" si="28"/>
        <v>1237.5</v>
      </c>
      <c r="K3825" s="37">
        <f t="shared" si="29"/>
        <v>433.12500000000006</v>
      </c>
      <c r="L3825" s="38">
        <v>0.35000000000000003</v>
      </c>
      <c r="N3825" s="44"/>
      <c r="O3825" s="42">
        <f>[1]Data!$H3825+0.05</f>
        <v>0.60000000000000009</v>
      </c>
      <c r="P3825" s="39">
        <f>[1]Data!$I3825-250</f>
        <v>2000</v>
      </c>
      <c r="Q3825" s="41">
        <f>[1]Data!$L3825-5%</f>
        <v>0.30000000000000004</v>
      </c>
    </row>
    <row r="3826" spans="1:17" ht="15.75" customHeight="1">
      <c r="A3826" s="33" t="s">
        <v>14</v>
      </c>
      <c r="B3826" s="33">
        <v>1185732</v>
      </c>
      <c r="C3826" s="34">
        <v>44249</v>
      </c>
      <c r="D3826" s="33" t="s">
        <v>15</v>
      </c>
      <c r="E3826" s="33" t="s">
        <v>129</v>
      </c>
      <c r="F3826" s="33" t="s">
        <v>130</v>
      </c>
      <c r="G3826" s="33" t="s">
        <v>19</v>
      </c>
      <c r="H3826" s="35">
        <v>0.45</v>
      </c>
      <c r="I3826" s="36">
        <v>2750</v>
      </c>
      <c r="J3826" s="37">
        <f t="shared" si="28"/>
        <v>1237.5</v>
      </c>
      <c r="K3826" s="37">
        <f t="shared" si="29"/>
        <v>309.375</v>
      </c>
      <c r="L3826" s="38">
        <v>0.25</v>
      </c>
      <c r="N3826" s="44"/>
      <c r="O3826" s="42">
        <f>[1]Data!$H3826+0.05</f>
        <v>0.5</v>
      </c>
      <c r="P3826" s="39">
        <f>[1]Data!$I3826-250</f>
        <v>2500</v>
      </c>
      <c r="Q3826" s="41">
        <f>[1]Data!$L3826-5%</f>
        <v>0.2</v>
      </c>
    </row>
    <row r="3827" spans="1:17" ht="15.75" customHeight="1">
      <c r="A3827" s="33" t="s">
        <v>14</v>
      </c>
      <c r="B3827" s="33">
        <v>1185732</v>
      </c>
      <c r="C3827" s="34">
        <v>44249</v>
      </c>
      <c r="D3827" s="33" t="s">
        <v>15</v>
      </c>
      <c r="E3827" s="33" t="s">
        <v>129</v>
      </c>
      <c r="F3827" s="33" t="s">
        <v>130</v>
      </c>
      <c r="G3827" s="33" t="s">
        <v>20</v>
      </c>
      <c r="H3827" s="35">
        <v>0.49999999999999994</v>
      </c>
      <c r="I3827" s="36">
        <v>1750</v>
      </c>
      <c r="J3827" s="37">
        <f t="shared" ref="J3827:J3889" si="30">H3827*I3827</f>
        <v>874.99999999999989</v>
      </c>
      <c r="K3827" s="37">
        <f t="shared" ref="K3827:K3889" si="31">J3827*L3827</f>
        <v>218.74999999999997</v>
      </c>
      <c r="L3827" s="38">
        <v>0.25</v>
      </c>
      <c r="N3827" s="44"/>
      <c r="O3827" s="42">
        <f>[1]Data!$H3827+0.05</f>
        <v>0.54999999999999993</v>
      </c>
      <c r="P3827" s="39">
        <f>[1]Data!$I3827-250</f>
        <v>1500</v>
      </c>
      <c r="Q3827" s="41">
        <f>[1]Data!$L3827-5%</f>
        <v>0.2</v>
      </c>
    </row>
    <row r="3828" spans="1:17" ht="15.75" customHeight="1">
      <c r="A3828" s="33" t="s">
        <v>14</v>
      </c>
      <c r="B3828" s="33">
        <v>1185732</v>
      </c>
      <c r="C3828" s="34">
        <v>44249</v>
      </c>
      <c r="D3828" s="33" t="s">
        <v>15</v>
      </c>
      <c r="E3828" s="33" t="s">
        <v>129</v>
      </c>
      <c r="F3828" s="33" t="s">
        <v>130</v>
      </c>
      <c r="G3828" s="33" t="s">
        <v>21</v>
      </c>
      <c r="H3828" s="35">
        <v>0.65000000000000013</v>
      </c>
      <c r="I3828" s="36">
        <v>2500</v>
      </c>
      <c r="J3828" s="37">
        <f t="shared" si="30"/>
        <v>1625.0000000000002</v>
      </c>
      <c r="K3828" s="37">
        <f t="shared" si="31"/>
        <v>406.25000000000006</v>
      </c>
      <c r="L3828" s="38">
        <v>0.25</v>
      </c>
      <c r="N3828" s="44"/>
      <c r="O3828" s="42">
        <f>[1]Data!$H3828+0.05</f>
        <v>0.70000000000000018</v>
      </c>
      <c r="P3828" s="39">
        <f>[1]Data!$I3828-250</f>
        <v>2250</v>
      </c>
      <c r="Q3828" s="41">
        <f>[1]Data!$L3828-5%</f>
        <v>0.2</v>
      </c>
    </row>
    <row r="3829" spans="1:17" ht="15.75" customHeight="1">
      <c r="A3829" s="33" t="s">
        <v>14</v>
      </c>
      <c r="B3829" s="33">
        <v>1185732</v>
      </c>
      <c r="C3829" s="34">
        <v>44249</v>
      </c>
      <c r="D3829" s="33" t="s">
        <v>15</v>
      </c>
      <c r="E3829" s="33" t="s">
        <v>129</v>
      </c>
      <c r="F3829" s="33" t="s">
        <v>130</v>
      </c>
      <c r="G3829" s="33" t="s">
        <v>22</v>
      </c>
      <c r="H3829" s="35">
        <v>0.55000000000000004</v>
      </c>
      <c r="I3829" s="36">
        <v>3500</v>
      </c>
      <c r="J3829" s="37">
        <f t="shared" si="30"/>
        <v>1925.0000000000002</v>
      </c>
      <c r="K3829" s="37">
        <f t="shared" si="31"/>
        <v>577.5</v>
      </c>
      <c r="L3829" s="38">
        <v>0.3</v>
      </c>
      <c r="N3829" s="44"/>
      <c r="O3829" s="42">
        <f>[1]Data!$H3829+0.05</f>
        <v>0.60000000000000009</v>
      </c>
      <c r="P3829" s="39">
        <f>[1]Data!$I3829-250</f>
        <v>3250</v>
      </c>
      <c r="Q3829" s="41">
        <f>[1]Data!$L3829-5%</f>
        <v>0.25</v>
      </c>
    </row>
    <row r="3830" spans="1:17" ht="15.75" customHeight="1">
      <c r="A3830" s="33" t="s">
        <v>14</v>
      </c>
      <c r="B3830" s="33">
        <v>1185732</v>
      </c>
      <c r="C3830" s="34">
        <v>44275</v>
      </c>
      <c r="D3830" s="33" t="s">
        <v>15</v>
      </c>
      <c r="E3830" s="33" t="s">
        <v>129</v>
      </c>
      <c r="F3830" s="33" t="s">
        <v>130</v>
      </c>
      <c r="G3830" s="33" t="s">
        <v>17</v>
      </c>
      <c r="H3830" s="35">
        <v>0.55000000000000004</v>
      </c>
      <c r="I3830" s="36">
        <v>5450</v>
      </c>
      <c r="J3830" s="37">
        <f t="shared" si="30"/>
        <v>2997.5000000000005</v>
      </c>
      <c r="K3830" s="37">
        <f t="shared" si="31"/>
        <v>1049.1250000000002</v>
      </c>
      <c r="L3830" s="38">
        <v>0.35000000000000003</v>
      </c>
      <c r="N3830" s="44"/>
      <c r="O3830" s="42">
        <f>[1]Data!$H3830+0.05</f>
        <v>0.60000000000000009</v>
      </c>
      <c r="P3830" s="39">
        <f>[1]Data!$I3830-250</f>
        <v>5200</v>
      </c>
      <c r="Q3830" s="41">
        <f>[1]Data!$L3830-5%</f>
        <v>0.30000000000000004</v>
      </c>
    </row>
    <row r="3831" spans="1:17" ht="15.75" customHeight="1">
      <c r="A3831" s="33" t="s">
        <v>14</v>
      </c>
      <c r="B3831" s="33">
        <v>1185732</v>
      </c>
      <c r="C3831" s="34">
        <v>44275</v>
      </c>
      <c r="D3831" s="33" t="s">
        <v>15</v>
      </c>
      <c r="E3831" s="33" t="s">
        <v>129</v>
      </c>
      <c r="F3831" s="33" t="s">
        <v>130</v>
      </c>
      <c r="G3831" s="33" t="s">
        <v>18</v>
      </c>
      <c r="H3831" s="35">
        <v>0.55000000000000004</v>
      </c>
      <c r="I3831" s="36">
        <v>2500</v>
      </c>
      <c r="J3831" s="37">
        <f t="shared" si="30"/>
        <v>1375</v>
      </c>
      <c r="K3831" s="37">
        <f t="shared" si="31"/>
        <v>481.25000000000006</v>
      </c>
      <c r="L3831" s="38">
        <v>0.35000000000000003</v>
      </c>
      <c r="N3831" s="44"/>
      <c r="O3831" s="42">
        <f>[1]Data!$H3831+0.05</f>
        <v>0.60000000000000009</v>
      </c>
      <c r="P3831" s="39">
        <f>[1]Data!$I3831-250</f>
        <v>2250</v>
      </c>
      <c r="Q3831" s="41">
        <f>[1]Data!$L3831-5%</f>
        <v>0.30000000000000004</v>
      </c>
    </row>
    <row r="3832" spans="1:17" ht="15.75" customHeight="1">
      <c r="A3832" s="33" t="s">
        <v>14</v>
      </c>
      <c r="B3832" s="33">
        <v>1185732</v>
      </c>
      <c r="C3832" s="34">
        <v>44275</v>
      </c>
      <c r="D3832" s="33" t="s">
        <v>15</v>
      </c>
      <c r="E3832" s="33" t="s">
        <v>129</v>
      </c>
      <c r="F3832" s="33" t="s">
        <v>130</v>
      </c>
      <c r="G3832" s="33" t="s">
        <v>19</v>
      </c>
      <c r="H3832" s="35">
        <v>0.45</v>
      </c>
      <c r="I3832" s="36">
        <v>2750</v>
      </c>
      <c r="J3832" s="37">
        <f t="shared" si="30"/>
        <v>1237.5</v>
      </c>
      <c r="K3832" s="37">
        <f t="shared" si="31"/>
        <v>309.375</v>
      </c>
      <c r="L3832" s="38">
        <v>0.25</v>
      </c>
      <c r="N3832" s="44"/>
      <c r="O3832" s="42">
        <f>[1]Data!$H3832+0.05</f>
        <v>0.5</v>
      </c>
      <c r="P3832" s="39">
        <f>[1]Data!$I3832-250</f>
        <v>2500</v>
      </c>
      <c r="Q3832" s="41">
        <f>[1]Data!$L3832-5%</f>
        <v>0.2</v>
      </c>
    </row>
    <row r="3833" spans="1:17" ht="15.75" customHeight="1">
      <c r="A3833" s="33" t="s">
        <v>14</v>
      </c>
      <c r="B3833" s="33">
        <v>1185732</v>
      </c>
      <c r="C3833" s="34">
        <v>44275</v>
      </c>
      <c r="D3833" s="33" t="s">
        <v>15</v>
      </c>
      <c r="E3833" s="33" t="s">
        <v>129</v>
      </c>
      <c r="F3833" s="33" t="s">
        <v>130</v>
      </c>
      <c r="G3833" s="33" t="s">
        <v>20</v>
      </c>
      <c r="H3833" s="35">
        <v>0.49999999999999994</v>
      </c>
      <c r="I3833" s="36">
        <v>1250</v>
      </c>
      <c r="J3833" s="37">
        <f t="shared" si="30"/>
        <v>624.99999999999989</v>
      </c>
      <c r="K3833" s="37">
        <f t="shared" si="31"/>
        <v>156.24999999999997</v>
      </c>
      <c r="L3833" s="38">
        <v>0.25</v>
      </c>
      <c r="N3833" s="44"/>
      <c r="O3833" s="42">
        <f>[1]Data!$H3833+0.05</f>
        <v>0.54999999999999993</v>
      </c>
      <c r="P3833" s="39">
        <f>[1]Data!$I3833-250</f>
        <v>1000</v>
      </c>
      <c r="Q3833" s="41">
        <f>[1]Data!$L3833-5%</f>
        <v>0.2</v>
      </c>
    </row>
    <row r="3834" spans="1:17" ht="15.75" customHeight="1">
      <c r="A3834" s="33" t="s">
        <v>14</v>
      </c>
      <c r="B3834" s="33">
        <v>1185732</v>
      </c>
      <c r="C3834" s="34">
        <v>44275</v>
      </c>
      <c r="D3834" s="33" t="s">
        <v>15</v>
      </c>
      <c r="E3834" s="33" t="s">
        <v>129</v>
      </c>
      <c r="F3834" s="33" t="s">
        <v>130</v>
      </c>
      <c r="G3834" s="33" t="s">
        <v>21</v>
      </c>
      <c r="H3834" s="35">
        <v>0.65000000000000013</v>
      </c>
      <c r="I3834" s="36">
        <v>1750</v>
      </c>
      <c r="J3834" s="37">
        <f t="shared" si="30"/>
        <v>1137.5000000000002</v>
      </c>
      <c r="K3834" s="37">
        <f t="shared" si="31"/>
        <v>284.37500000000006</v>
      </c>
      <c r="L3834" s="38">
        <v>0.25</v>
      </c>
      <c r="N3834" s="44"/>
      <c r="O3834" s="42">
        <f>[1]Data!$H3834+0.05</f>
        <v>0.70000000000000018</v>
      </c>
      <c r="P3834" s="39">
        <f>[1]Data!$I3834-250</f>
        <v>1500</v>
      </c>
      <c r="Q3834" s="41">
        <f>[1]Data!$L3834-5%</f>
        <v>0.2</v>
      </c>
    </row>
    <row r="3835" spans="1:17" ht="15.75" customHeight="1">
      <c r="A3835" s="33" t="s">
        <v>14</v>
      </c>
      <c r="B3835" s="33">
        <v>1185732</v>
      </c>
      <c r="C3835" s="34">
        <v>44275</v>
      </c>
      <c r="D3835" s="33" t="s">
        <v>15</v>
      </c>
      <c r="E3835" s="33" t="s">
        <v>129</v>
      </c>
      <c r="F3835" s="33" t="s">
        <v>130</v>
      </c>
      <c r="G3835" s="33" t="s">
        <v>22</v>
      </c>
      <c r="H3835" s="35">
        <v>0.55000000000000004</v>
      </c>
      <c r="I3835" s="36">
        <v>2750</v>
      </c>
      <c r="J3835" s="37">
        <f t="shared" si="30"/>
        <v>1512.5000000000002</v>
      </c>
      <c r="K3835" s="37">
        <f t="shared" si="31"/>
        <v>453.75000000000006</v>
      </c>
      <c r="L3835" s="38">
        <v>0.3</v>
      </c>
      <c r="N3835" s="44"/>
      <c r="O3835" s="42">
        <f>[1]Data!$H3835+0.05</f>
        <v>0.60000000000000009</v>
      </c>
      <c r="P3835" s="39">
        <f>[1]Data!$I3835-250</f>
        <v>2500</v>
      </c>
      <c r="Q3835" s="41">
        <f>[1]Data!$L3835-5%</f>
        <v>0.25</v>
      </c>
    </row>
    <row r="3836" spans="1:17" ht="15.75" customHeight="1">
      <c r="A3836" s="33" t="s">
        <v>14</v>
      </c>
      <c r="B3836" s="33">
        <v>1185732</v>
      </c>
      <c r="C3836" s="34">
        <v>44307</v>
      </c>
      <c r="D3836" s="33" t="s">
        <v>15</v>
      </c>
      <c r="E3836" s="33" t="s">
        <v>129</v>
      </c>
      <c r="F3836" s="33" t="s">
        <v>130</v>
      </c>
      <c r="G3836" s="33" t="s">
        <v>17</v>
      </c>
      <c r="H3836" s="35">
        <v>0.55000000000000004</v>
      </c>
      <c r="I3836" s="36">
        <v>5250</v>
      </c>
      <c r="J3836" s="37">
        <f t="shared" si="30"/>
        <v>2887.5000000000005</v>
      </c>
      <c r="K3836" s="37">
        <f t="shared" si="31"/>
        <v>1010.6250000000002</v>
      </c>
      <c r="L3836" s="38">
        <v>0.35000000000000003</v>
      </c>
      <c r="N3836" s="44"/>
      <c r="O3836" s="42">
        <f>[1]Data!$H3836+0.05</f>
        <v>0.60000000000000009</v>
      </c>
      <c r="P3836" s="39">
        <f>[1]Data!$I3836-250</f>
        <v>5000</v>
      </c>
      <c r="Q3836" s="41">
        <f>[1]Data!$L3836-5%</f>
        <v>0.30000000000000004</v>
      </c>
    </row>
    <row r="3837" spans="1:17" ht="15.75" customHeight="1">
      <c r="A3837" s="33" t="s">
        <v>14</v>
      </c>
      <c r="B3837" s="33">
        <v>1185732</v>
      </c>
      <c r="C3837" s="34">
        <v>44307</v>
      </c>
      <c r="D3837" s="33" t="s">
        <v>15</v>
      </c>
      <c r="E3837" s="33" t="s">
        <v>129</v>
      </c>
      <c r="F3837" s="33" t="s">
        <v>130</v>
      </c>
      <c r="G3837" s="33" t="s">
        <v>18</v>
      </c>
      <c r="H3837" s="35">
        <v>0.55000000000000004</v>
      </c>
      <c r="I3837" s="36">
        <v>2250</v>
      </c>
      <c r="J3837" s="37">
        <f t="shared" si="30"/>
        <v>1237.5</v>
      </c>
      <c r="K3837" s="37">
        <f t="shared" si="31"/>
        <v>433.12500000000006</v>
      </c>
      <c r="L3837" s="38">
        <v>0.35000000000000003</v>
      </c>
      <c r="N3837" s="44"/>
      <c r="O3837" s="42">
        <f>[1]Data!$H3837+0.05</f>
        <v>0.60000000000000009</v>
      </c>
      <c r="P3837" s="39">
        <f>[1]Data!$I3837-250</f>
        <v>2000</v>
      </c>
      <c r="Q3837" s="41">
        <f>[1]Data!$L3837-5%</f>
        <v>0.30000000000000004</v>
      </c>
    </row>
    <row r="3838" spans="1:17" ht="15.75" customHeight="1">
      <c r="A3838" s="33" t="s">
        <v>14</v>
      </c>
      <c r="B3838" s="33">
        <v>1185732</v>
      </c>
      <c r="C3838" s="34">
        <v>44307</v>
      </c>
      <c r="D3838" s="33" t="s">
        <v>15</v>
      </c>
      <c r="E3838" s="33" t="s">
        <v>129</v>
      </c>
      <c r="F3838" s="33" t="s">
        <v>130</v>
      </c>
      <c r="G3838" s="33" t="s">
        <v>19</v>
      </c>
      <c r="H3838" s="35">
        <v>0.45</v>
      </c>
      <c r="I3838" s="36">
        <v>2250</v>
      </c>
      <c r="J3838" s="37">
        <f t="shared" si="30"/>
        <v>1012.5</v>
      </c>
      <c r="K3838" s="37">
        <f t="shared" si="31"/>
        <v>253.125</v>
      </c>
      <c r="L3838" s="38">
        <v>0.25</v>
      </c>
      <c r="N3838" s="44"/>
      <c r="O3838" s="42">
        <f>[1]Data!$H3838+0.05</f>
        <v>0.5</v>
      </c>
      <c r="P3838" s="39">
        <f>[1]Data!$I3838-250</f>
        <v>2000</v>
      </c>
      <c r="Q3838" s="41">
        <f>[1]Data!$L3838-5%</f>
        <v>0.2</v>
      </c>
    </row>
    <row r="3839" spans="1:17" ht="15.75" customHeight="1">
      <c r="A3839" s="33" t="s">
        <v>14</v>
      </c>
      <c r="B3839" s="33">
        <v>1185732</v>
      </c>
      <c r="C3839" s="34">
        <v>44307</v>
      </c>
      <c r="D3839" s="33" t="s">
        <v>15</v>
      </c>
      <c r="E3839" s="33" t="s">
        <v>129</v>
      </c>
      <c r="F3839" s="33" t="s">
        <v>130</v>
      </c>
      <c r="G3839" s="33" t="s">
        <v>20</v>
      </c>
      <c r="H3839" s="35">
        <v>0.49999999999999994</v>
      </c>
      <c r="I3839" s="36">
        <v>1500</v>
      </c>
      <c r="J3839" s="37">
        <f t="shared" si="30"/>
        <v>749.99999999999989</v>
      </c>
      <c r="K3839" s="37">
        <f t="shared" si="31"/>
        <v>187.49999999999997</v>
      </c>
      <c r="L3839" s="38">
        <v>0.25</v>
      </c>
      <c r="N3839" s="44"/>
      <c r="O3839" s="42">
        <f>[1]Data!$H3839+0.05</f>
        <v>0.54999999999999993</v>
      </c>
      <c r="P3839" s="39">
        <f>[1]Data!$I3839-250</f>
        <v>1250</v>
      </c>
      <c r="Q3839" s="41">
        <f>[1]Data!$L3839-5%</f>
        <v>0.2</v>
      </c>
    </row>
    <row r="3840" spans="1:17" ht="15.75" customHeight="1">
      <c r="A3840" s="33" t="s">
        <v>14</v>
      </c>
      <c r="B3840" s="33">
        <v>1185732</v>
      </c>
      <c r="C3840" s="34">
        <v>44307</v>
      </c>
      <c r="D3840" s="33" t="s">
        <v>15</v>
      </c>
      <c r="E3840" s="33" t="s">
        <v>129</v>
      </c>
      <c r="F3840" s="33" t="s">
        <v>130</v>
      </c>
      <c r="G3840" s="33" t="s">
        <v>21</v>
      </c>
      <c r="H3840" s="35">
        <v>0.60000000000000009</v>
      </c>
      <c r="I3840" s="36">
        <v>1500</v>
      </c>
      <c r="J3840" s="37">
        <f t="shared" si="30"/>
        <v>900.00000000000011</v>
      </c>
      <c r="K3840" s="37">
        <f t="shared" si="31"/>
        <v>225.00000000000003</v>
      </c>
      <c r="L3840" s="38">
        <v>0.25</v>
      </c>
      <c r="N3840" s="44"/>
      <c r="O3840" s="42">
        <f>[1]Data!$H3840+0</f>
        <v>0.60000000000000009</v>
      </c>
      <c r="P3840" s="39">
        <f>[1]Data!$I3840-250</f>
        <v>1250</v>
      </c>
      <c r="Q3840" s="41">
        <f>[1]Data!$L3840-5%</f>
        <v>0.2</v>
      </c>
    </row>
    <row r="3841" spans="1:17" ht="15.75" customHeight="1">
      <c r="A3841" s="33" t="s">
        <v>14</v>
      </c>
      <c r="B3841" s="33">
        <v>1185732</v>
      </c>
      <c r="C3841" s="34">
        <v>44307</v>
      </c>
      <c r="D3841" s="33" t="s">
        <v>15</v>
      </c>
      <c r="E3841" s="33" t="s">
        <v>129</v>
      </c>
      <c r="F3841" s="33" t="s">
        <v>130</v>
      </c>
      <c r="G3841" s="33" t="s">
        <v>22</v>
      </c>
      <c r="H3841" s="35">
        <v>0.5</v>
      </c>
      <c r="I3841" s="36">
        <v>3000</v>
      </c>
      <c r="J3841" s="37">
        <f t="shared" si="30"/>
        <v>1500</v>
      </c>
      <c r="K3841" s="37">
        <f t="shared" si="31"/>
        <v>450</v>
      </c>
      <c r="L3841" s="38">
        <v>0.3</v>
      </c>
      <c r="N3841" s="44"/>
      <c r="O3841" s="42">
        <f>[1]Data!$H3841+0</f>
        <v>0.5</v>
      </c>
      <c r="P3841" s="39">
        <f>[1]Data!$I3841-250</f>
        <v>2750</v>
      </c>
      <c r="Q3841" s="41">
        <f>[1]Data!$L3841-5%</f>
        <v>0.25</v>
      </c>
    </row>
    <row r="3842" spans="1:17" ht="15.75" customHeight="1">
      <c r="A3842" s="33" t="s">
        <v>14</v>
      </c>
      <c r="B3842" s="33">
        <v>1185732</v>
      </c>
      <c r="C3842" s="34">
        <v>44336</v>
      </c>
      <c r="D3842" s="33" t="s">
        <v>15</v>
      </c>
      <c r="E3842" s="33" t="s">
        <v>129</v>
      </c>
      <c r="F3842" s="33" t="s">
        <v>130</v>
      </c>
      <c r="G3842" s="33" t="s">
        <v>17</v>
      </c>
      <c r="H3842" s="35">
        <v>0.65</v>
      </c>
      <c r="I3842" s="36">
        <v>5700</v>
      </c>
      <c r="J3842" s="37">
        <f t="shared" si="30"/>
        <v>3705</v>
      </c>
      <c r="K3842" s="37">
        <f t="shared" si="31"/>
        <v>1296.7500000000002</v>
      </c>
      <c r="L3842" s="38">
        <v>0.35000000000000003</v>
      </c>
      <c r="N3842" s="44"/>
      <c r="O3842" s="42">
        <f>[1]Data!$H3842+0</f>
        <v>0.65</v>
      </c>
      <c r="P3842" s="39">
        <f>[1]Data!$I3842-250</f>
        <v>5450</v>
      </c>
      <c r="Q3842" s="41">
        <f>[1]Data!$L3842-5%</f>
        <v>0.30000000000000004</v>
      </c>
    </row>
    <row r="3843" spans="1:17" ht="15.75" customHeight="1">
      <c r="A3843" s="33" t="s">
        <v>14</v>
      </c>
      <c r="B3843" s="33">
        <v>1185732</v>
      </c>
      <c r="C3843" s="34">
        <v>44336</v>
      </c>
      <c r="D3843" s="33" t="s">
        <v>15</v>
      </c>
      <c r="E3843" s="33" t="s">
        <v>129</v>
      </c>
      <c r="F3843" s="33" t="s">
        <v>130</v>
      </c>
      <c r="G3843" s="33" t="s">
        <v>18</v>
      </c>
      <c r="H3843" s="35">
        <v>0.60000000000000009</v>
      </c>
      <c r="I3843" s="36">
        <v>2750</v>
      </c>
      <c r="J3843" s="37">
        <f t="shared" si="30"/>
        <v>1650.0000000000002</v>
      </c>
      <c r="K3843" s="37">
        <f t="shared" si="31"/>
        <v>577.50000000000011</v>
      </c>
      <c r="L3843" s="38">
        <v>0.35000000000000003</v>
      </c>
      <c r="N3843" s="44"/>
      <c r="O3843" s="42">
        <f>[1]Data!$H3843+0</f>
        <v>0.60000000000000009</v>
      </c>
      <c r="P3843" s="39">
        <f>[1]Data!$I3843-250</f>
        <v>2500</v>
      </c>
      <c r="Q3843" s="41">
        <f>[1]Data!$L3843-5%</f>
        <v>0.30000000000000004</v>
      </c>
    </row>
    <row r="3844" spans="1:17" ht="15.75" customHeight="1">
      <c r="A3844" s="33" t="s">
        <v>14</v>
      </c>
      <c r="B3844" s="33">
        <v>1185732</v>
      </c>
      <c r="C3844" s="34">
        <v>44336</v>
      </c>
      <c r="D3844" s="33" t="s">
        <v>15</v>
      </c>
      <c r="E3844" s="33" t="s">
        <v>129</v>
      </c>
      <c r="F3844" s="33" t="s">
        <v>130</v>
      </c>
      <c r="G3844" s="33" t="s">
        <v>19</v>
      </c>
      <c r="H3844" s="35">
        <v>0.55000000000000004</v>
      </c>
      <c r="I3844" s="36">
        <v>3000</v>
      </c>
      <c r="J3844" s="37">
        <f t="shared" si="30"/>
        <v>1650.0000000000002</v>
      </c>
      <c r="K3844" s="37">
        <f t="shared" si="31"/>
        <v>412.50000000000006</v>
      </c>
      <c r="L3844" s="38">
        <v>0.25</v>
      </c>
      <c r="N3844" s="44"/>
      <c r="O3844" s="42">
        <f>[1]Data!$H3844+0</f>
        <v>0.55000000000000004</v>
      </c>
      <c r="P3844" s="39">
        <f>[1]Data!$I3844-250</f>
        <v>2750</v>
      </c>
      <c r="Q3844" s="41">
        <f>[1]Data!$L3844-5%</f>
        <v>0.2</v>
      </c>
    </row>
    <row r="3845" spans="1:17" ht="15.75" customHeight="1">
      <c r="A3845" s="33" t="s">
        <v>14</v>
      </c>
      <c r="B3845" s="33">
        <v>1185732</v>
      </c>
      <c r="C3845" s="34">
        <v>44336</v>
      </c>
      <c r="D3845" s="33" t="s">
        <v>15</v>
      </c>
      <c r="E3845" s="33" t="s">
        <v>129</v>
      </c>
      <c r="F3845" s="33" t="s">
        <v>130</v>
      </c>
      <c r="G3845" s="33" t="s">
        <v>20</v>
      </c>
      <c r="H3845" s="35">
        <v>0.55000000000000004</v>
      </c>
      <c r="I3845" s="36">
        <v>2500</v>
      </c>
      <c r="J3845" s="37">
        <f t="shared" si="30"/>
        <v>1375</v>
      </c>
      <c r="K3845" s="37">
        <f t="shared" si="31"/>
        <v>343.75</v>
      </c>
      <c r="L3845" s="38">
        <v>0.25</v>
      </c>
      <c r="N3845" s="44"/>
      <c r="O3845" s="42">
        <f>[1]Data!$H3845+0</f>
        <v>0.55000000000000004</v>
      </c>
      <c r="P3845" s="39">
        <f>[1]Data!$I3845-250</f>
        <v>2250</v>
      </c>
      <c r="Q3845" s="41">
        <f>[1]Data!$L3845-5%</f>
        <v>0.2</v>
      </c>
    </row>
    <row r="3846" spans="1:17" ht="15.75" customHeight="1">
      <c r="A3846" s="33" t="s">
        <v>14</v>
      </c>
      <c r="B3846" s="33">
        <v>1185732</v>
      </c>
      <c r="C3846" s="34">
        <v>44336</v>
      </c>
      <c r="D3846" s="33" t="s">
        <v>15</v>
      </c>
      <c r="E3846" s="33" t="s">
        <v>129</v>
      </c>
      <c r="F3846" s="33" t="s">
        <v>130</v>
      </c>
      <c r="G3846" s="33" t="s">
        <v>21</v>
      </c>
      <c r="H3846" s="35">
        <v>0.65</v>
      </c>
      <c r="I3846" s="36">
        <v>2750</v>
      </c>
      <c r="J3846" s="37">
        <f t="shared" si="30"/>
        <v>1787.5</v>
      </c>
      <c r="K3846" s="37">
        <f t="shared" si="31"/>
        <v>446.875</v>
      </c>
      <c r="L3846" s="38">
        <v>0.25</v>
      </c>
      <c r="N3846" s="44"/>
      <c r="O3846" s="42">
        <f>[1]Data!$H3846+0</f>
        <v>0.65</v>
      </c>
      <c r="P3846" s="39">
        <f>[1]Data!$I3846-250</f>
        <v>2500</v>
      </c>
      <c r="Q3846" s="41">
        <f>[1]Data!$L3846-5%</f>
        <v>0.2</v>
      </c>
    </row>
    <row r="3847" spans="1:17" ht="15.75" customHeight="1">
      <c r="A3847" s="33" t="s">
        <v>14</v>
      </c>
      <c r="B3847" s="33">
        <v>1185732</v>
      </c>
      <c r="C3847" s="34">
        <v>44336</v>
      </c>
      <c r="D3847" s="33" t="s">
        <v>15</v>
      </c>
      <c r="E3847" s="33" t="s">
        <v>129</v>
      </c>
      <c r="F3847" s="33" t="s">
        <v>130</v>
      </c>
      <c r="G3847" s="33" t="s">
        <v>22</v>
      </c>
      <c r="H3847" s="35">
        <v>0.70000000000000007</v>
      </c>
      <c r="I3847" s="36">
        <v>4000</v>
      </c>
      <c r="J3847" s="37">
        <f t="shared" si="30"/>
        <v>2800.0000000000005</v>
      </c>
      <c r="K3847" s="37">
        <f t="shared" si="31"/>
        <v>840.00000000000011</v>
      </c>
      <c r="L3847" s="38">
        <v>0.3</v>
      </c>
      <c r="N3847" s="44"/>
      <c r="O3847" s="42">
        <f>[1]Data!$H3847+0</f>
        <v>0.70000000000000007</v>
      </c>
      <c r="P3847" s="39">
        <f>[1]Data!$I3847-250</f>
        <v>3750</v>
      </c>
      <c r="Q3847" s="41">
        <f>[1]Data!$L3847-5%</f>
        <v>0.25</v>
      </c>
    </row>
    <row r="3848" spans="1:17" ht="15.75" customHeight="1">
      <c r="A3848" s="33" t="s">
        <v>14</v>
      </c>
      <c r="B3848" s="33">
        <v>1185732</v>
      </c>
      <c r="C3848" s="34">
        <v>44369</v>
      </c>
      <c r="D3848" s="33" t="s">
        <v>15</v>
      </c>
      <c r="E3848" s="33" t="s">
        <v>129</v>
      </c>
      <c r="F3848" s="33" t="s">
        <v>130</v>
      </c>
      <c r="G3848" s="33" t="s">
        <v>17</v>
      </c>
      <c r="H3848" s="35">
        <v>0.65</v>
      </c>
      <c r="I3848" s="36">
        <v>6500</v>
      </c>
      <c r="J3848" s="37">
        <f t="shared" si="30"/>
        <v>4225</v>
      </c>
      <c r="K3848" s="37">
        <f t="shared" si="31"/>
        <v>1478.7500000000002</v>
      </c>
      <c r="L3848" s="38">
        <v>0.35000000000000003</v>
      </c>
      <c r="N3848" s="44"/>
      <c r="O3848" s="42">
        <f>[1]Data!$H3848+0</f>
        <v>0.65</v>
      </c>
      <c r="P3848" s="39">
        <f>[1]Data!$I3848-250</f>
        <v>6250</v>
      </c>
      <c r="Q3848" s="41">
        <f>[1]Data!$L3848-5%</f>
        <v>0.30000000000000004</v>
      </c>
    </row>
    <row r="3849" spans="1:17" ht="15.75" customHeight="1">
      <c r="A3849" s="33" t="s">
        <v>14</v>
      </c>
      <c r="B3849" s="33">
        <v>1185732</v>
      </c>
      <c r="C3849" s="34">
        <v>44369</v>
      </c>
      <c r="D3849" s="33" t="s">
        <v>15</v>
      </c>
      <c r="E3849" s="33" t="s">
        <v>129</v>
      </c>
      <c r="F3849" s="33" t="s">
        <v>130</v>
      </c>
      <c r="G3849" s="33" t="s">
        <v>18</v>
      </c>
      <c r="H3849" s="35">
        <v>0.60000000000000009</v>
      </c>
      <c r="I3849" s="36">
        <v>4000</v>
      </c>
      <c r="J3849" s="37">
        <f t="shared" si="30"/>
        <v>2400.0000000000005</v>
      </c>
      <c r="K3849" s="37">
        <f t="shared" si="31"/>
        <v>840.00000000000023</v>
      </c>
      <c r="L3849" s="38">
        <v>0.35000000000000003</v>
      </c>
      <c r="N3849" s="44"/>
      <c r="O3849" s="42">
        <f>[1]Data!$H3849+0</f>
        <v>0.60000000000000009</v>
      </c>
      <c r="P3849" s="39">
        <f>[1]Data!$I3849-250</f>
        <v>3750</v>
      </c>
      <c r="Q3849" s="41">
        <f>[1]Data!$L3849-5%</f>
        <v>0.30000000000000004</v>
      </c>
    </row>
    <row r="3850" spans="1:17" ht="15.75" customHeight="1">
      <c r="A3850" s="33" t="s">
        <v>14</v>
      </c>
      <c r="B3850" s="33">
        <v>1185732</v>
      </c>
      <c r="C3850" s="34">
        <v>44369</v>
      </c>
      <c r="D3850" s="33" t="s">
        <v>15</v>
      </c>
      <c r="E3850" s="33" t="s">
        <v>129</v>
      </c>
      <c r="F3850" s="33" t="s">
        <v>130</v>
      </c>
      <c r="G3850" s="33" t="s">
        <v>19</v>
      </c>
      <c r="H3850" s="35">
        <v>0.55000000000000004</v>
      </c>
      <c r="I3850" s="36">
        <v>3250</v>
      </c>
      <c r="J3850" s="37">
        <f t="shared" si="30"/>
        <v>1787.5000000000002</v>
      </c>
      <c r="K3850" s="37">
        <f t="shared" si="31"/>
        <v>446.87500000000006</v>
      </c>
      <c r="L3850" s="38">
        <v>0.25</v>
      </c>
      <c r="N3850" s="44"/>
      <c r="O3850" s="42">
        <f>[1]Data!$H3850+0</f>
        <v>0.55000000000000004</v>
      </c>
      <c r="P3850" s="39">
        <f>[1]Data!$I3850-250</f>
        <v>3000</v>
      </c>
      <c r="Q3850" s="41">
        <f>[1]Data!$L3850-5%</f>
        <v>0.2</v>
      </c>
    </row>
    <row r="3851" spans="1:17" ht="15.75" customHeight="1">
      <c r="A3851" s="33" t="s">
        <v>14</v>
      </c>
      <c r="B3851" s="33">
        <v>1185732</v>
      </c>
      <c r="C3851" s="34">
        <v>44369</v>
      </c>
      <c r="D3851" s="33" t="s">
        <v>15</v>
      </c>
      <c r="E3851" s="33" t="s">
        <v>129</v>
      </c>
      <c r="F3851" s="33" t="s">
        <v>130</v>
      </c>
      <c r="G3851" s="33" t="s">
        <v>20</v>
      </c>
      <c r="H3851" s="35">
        <v>0.55000000000000004</v>
      </c>
      <c r="I3851" s="36">
        <v>3000</v>
      </c>
      <c r="J3851" s="37">
        <f t="shared" si="30"/>
        <v>1650.0000000000002</v>
      </c>
      <c r="K3851" s="37">
        <f t="shared" si="31"/>
        <v>412.50000000000006</v>
      </c>
      <c r="L3851" s="38">
        <v>0.25</v>
      </c>
      <c r="N3851" s="44"/>
      <c r="O3851" s="42">
        <f>[1]Data!$H3851+0</f>
        <v>0.55000000000000004</v>
      </c>
      <c r="P3851" s="39">
        <f>[1]Data!$I3851-250</f>
        <v>2750</v>
      </c>
      <c r="Q3851" s="41">
        <f>[1]Data!$L3851-5%</f>
        <v>0.2</v>
      </c>
    </row>
    <row r="3852" spans="1:17" ht="15.75" customHeight="1">
      <c r="A3852" s="33" t="s">
        <v>14</v>
      </c>
      <c r="B3852" s="33">
        <v>1185732</v>
      </c>
      <c r="C3852" s="34">
        <v>44369</v>
      </c>
      <c r="D3852" s="33" t="s">
        <v>15</v>
      </c>
      <c r="E3852" s="33" t="s">
        <v>129</v>
      </c>
      <c r="F3852" s="33" t="s">
        <v>130</v>
      </c>
      <c r="G3852" s="33" t="s">
        <v>21</v>
      </c>
      <c r="H3852" s="35">
        <v>0.65</v>
      </c>
      <c r="I3852" s="36">
        <v>3000</v>
      </c>
      <c r="J3852" s="37">
        <f t="shared" si="30"/>
        <v>1950</v>
      </c>
      <c r="K3852" s="37">
        <f t="shared" si="31"/>
        <v>487.5</v>
      </c>
      <c r="L3852" s="38">
        <v>0.25</v>
      </c>
      <c r="N3852" s="44"/>
      <c r="O3852" s="42">
        <f>[1]Data!$H3852+0</f>
        <v>0.65</v>
      </c>
      <c r="P3852" s="39">
        <f>[1]Data!$I3852-250</f>
        <v>2750</v>
      </c>
      <c r="Q3852" s="41">
        <f>[1]Data!$L3852-5%</f>
        <v>0.2</v>
      </c>
    </row>
    <row r="3853" spans="1:17" ht="15.75" customHeight="1">
      <c r="A3853" s="33" t="s">
        <v>14</v>
      </c>
      <c r="B3853" s="33">
        <v>1185732</v>
      </c>
      <c r="C3853" s="34">
        <v>44369</v>
      </c>
      <c r="D3853" s="33" t="s">
        <v>15</v>
      </c>
      <c r="E3853" s="33" t="s">
        <v>129</v>
      </c>
      <c r="F3853" s="33" t="s">
        <v>130</v>
      </c>
      <c r="G3853" s="33" t="s">
        <v>22</v>
      </c>
      <c r="H3853" s="35">
        <v>0.70000000000000007</v>
      </c>
      <c r="I3853" s="36">
        <v>4500</v>
      </c>
      <c r="J3853" s="37">
        <f t="shared" si="30"/>
        <v>3150.0000000000005</v>
      </c>
      <c r="K3853" s="37">
        <f t="shared" si="31"/>
        <v>945.00000000000011</v>
      </c>
      <c r="L3853" s="38">
        <v>0.3</v>
      </c>
      <c r="N3853" s="44"/>
      <c r="O3853" s="42">
        <f>[1]Data!$H3853+0</f>
        <v>0.70000000000000007</v>
      </c>
      <c r="P3853" s="39">
        <f>[1]Data!$I3853-250</f>
        <v>4250</v>
      </c>
      <c r="Q3853" s="41">
        <f>[1]Data!$L3853-5%</f>
        <v>0.25</v>
      </c>
    </row>
    <row r="3854" spans="1:17" ht="15.75" customHeight="1">
      <c r="A3854" s="33" t="s">
        <v>14</v>
      </c>
      <c r="B3854" s="33">
        <v>1185732</v>
      </c>
      <c r="C3854" s="34">
        <v>44397</v>
      </c>
      <c r="D3854" s="33" t="s">
        <v>15</v>
      </c>
      <c r="E3854" s="33" t="s">
        <v>129</v>
      </c>
      <c r="F3854" s="33" t="s">
        <v>130</v>
      </c>
      <c r="G3854" s="33" t="s">
        <v>17</v>
      </c>
      <c r="H3854" s="35">
        <v>0.65</v>
      </c>
      <c r="I3854" s="36">
        <v>6750</v>
      </c>
      <c r="J3854" s="37">
        <f t="shared" si="30"/>
        <v>4387.5</v>
      </c>
      <c r="K3854" s="37">
        <f t="shared" si="31"/>
        <v>1535.6250000000002</v>
      </c>
      <c r="L3854" s="38">
        <v>0.35000000000000003</v>
      </c>
      <c r="N3854" s="44"/>
      <c r="O3854" s="42">
        <f>[1]Data!$H3854+0</f>
        <v>0.65</v>
      </c>
      <c r="P3854" s="39">
        <f>[1]Data!$I3854-250</f>
        <v>6500</v>
      </c>
      <c r="Q3854" s="41">
        <f>[1]Data!$L3854-5%</f>
        <v>0.30000000000000004</v>
      </c>
    </row>
    <row r="3855" spans="1:17" ht="15.75" customHeight="1">
      <c r="A3855" s="33" t="s">
        <v>14</v>
      </c>
      <c r="B3855" s="33">
        <v>1185732</v>
      </c>
      <c r="C3855" s="34">
        <v>44397</v>
      </c>
      <c r="D3855" s="33" t="s">
        <v>15</v>
      </c>
      <c r="E3855" s="33" t="s">
        <v>129</v>
      </c>
      <c r="F3855" s="33" t="s">
        <v>130</v>
      </c>
      <c r="G3855" s="33" t="s">
        <v>18</v>
      </c>
      <c r="H3855" s="35">
        <v>0.60000000000000009</v>
      </c>
      <c r="I3855" s="36">
        <v>4250</v>
      </c>
      <c r="J3855" s="37">
        <f t="shared" si="30"/>
        <v>2550.0000000000005</v>
      </c>
      <c r="K3855" s="37">
        <f t="shared" si="31"/>
        <v>892.50000000000023</v>
      </c>
      <c r="L3855" s="38">
        <v>0.35000000000000003</v>
      </c>
      <c r="N3855" s="44"/>
      <c r="O3855" s="42">
        <f>[1]Data!$H3855+0</f>
        <v>0.60000000000000009</v>
      </c>
      <c r="P3855" s="39">
        <f>[1]Data!$I3855-250</f>
        <v>4000</v>
      </c>
      <c r="Q3855" s="41">
        <f>[1]Data!$L3855-5%</f>
        <v>0.30000000000000004</v>
      </c>
    </row>
    <row r="3856" spans="1:17" ht="15.75" customHeight="1">
      <c r="A3856" s="33" t="s">
        <v>14</v>
      </c>
      <c r="B3856" s="33">
        <v>1185732</v>
      </c>
      <c r="C3856" s="34">
        <v>44397</v>
      </c>
      <c r="D3856" s="33" t="s">
        <v>15</v>
      </c>
      <c r="E3856" s="33" t="s">
        <v>129</v>
      </c>
      <c r="F3856" s="33" t="s">
        <v>130</v>
      </c>
      <c r="G3856" s="33" t="s">
        <v>19</v>
      </c>
      <c r="H3856" s="35">
        <v>0.55000000000000004</v>
      </c>
      <c r="I3856" s="36">
        <v>3500</v>
      </c>
      <c r="J3856" s="37">
        <f t="shared" si="30"/>
        <v>1925.0000000000002</v>
      </c>
      <c r="K3856" s="37">
        <f t="shared" si="31"/>
        <v>481.25000000000006</v>
      </c>
      <c r="L3856" s="38">
        <v>0.25</v>
      </c>
      <c r="N3856" s="44"/>
      <c r="O3856" s="42">
        <f>[1]Data!$H3856+0</f>
        <v>0.55000000000000004</v>
      </c>
      <c r="P3856" s="39">
        <f>[1]Data!$I3856-250</f>
        <v>3250</v>
      </c>
      <c r="Q3856" s="41">
        <f>[1]Data!$L3856-5%</f>
        <v>0.2</v>
      </c>
    </row>
    <row r="3857" spans="1:17" ht="15.75" customHeight="1">
      <c r="A3857" s="33" t="s">
        <v>14</v>
      </c>
      <c r="B3857" s="33">
        <v>1185732</v>
      </c>
      <c r="C3857" s="34">
        <v>44397</v>
      </c>
      <c r="D3857" s="33" t="s">
        <v>15</v>
      </c>
      <c r="E3857" s="33" t="s">
        <v>129</v>
      </c>
      <c r="F3857" s="33" t="s">
        <v>130</v>
      </c>
      <c r="G3857" s="33" t="s">
        <v>20</v>
      </c>
      <c r="H3857" s="35">
        <v>0.55000000000000004</v>
      </c>
      <c r="I3857" s="36">
        <v>3000</v>
      </c>
      <c r="J3857" s="37">
        <f t="shared" si="30"/>
        <v>1650.0000000000002</v>
      </c>
      <c r="K3857" s="37">
        <f t="shared" si="31"/>
        <v>412.50000000000006</v>
      </c>
      <c r="L3857" s="38">
        <v>0.25</v>
      </c>
      <c r="N3857" s="44"/>
      <c r="O3857" s="42">
        <f>[1]Data!$H3857+0</f>
        <v>0.55000000000000004</v>
      </c>
      <c r="P3857" s="39">
        <f>[1]Data!$I3857-250</f>
        <v>2750</v>
      </c>
      <c r="Q3857" s="41">
        <f>[1]Data!$L3857-5%</f>
        <v>0.2</v>
      </c>
    </row>
    <row r="3858" spans="1:17" ht="15.75" customHeight="1">
      <c r="A3858" s="33" t="s">
        <v>14</v>
      </c>
      <c r="B3858" s="33">
        <v>1185732</v>
      </c>
      <c r="C3858" s="34">
        <v>44397</v>
      </c>
      <c r="D3858" s="33" t="s">
        <v>15</v>
      </c>
      <c r="E3858" s="33" t="s">
        <v>129</v>
      </c>
      <c r="F3858" s="33" t="s">
        <v>130</v>
      </c>
      <c r="G3858" s="33" t="s">
        <v>21</v>
      </c>
      <c r="H3858" s="35">
        <v>0.65</v>
      </c>
      <c r="I3858" s="36">
        <v>3250</v>
      </c>
      <c r="J3858" s="37">
        <f t="shared" si="30"/>
        <v>2112.5</v>
      </c>
      <c r="K3858" s="37">
        <f t="shared" si="31"/>
        <v>528.125</v>
      </c>
      <c r="L3858" s="38">
        <v>0.25</v>
      </c>
      <c r="N3858" s="44"/>
      <c r="O3858" s="42">
        <f>[1]Data!$H3858+0</f>
        <v>0.65</v>
      </c>
      <c r="P3858" s="39">
        <f>[1]Data!$I3858-250</f>
        <v>3000</v>
      </c>
      <c r="Q3858" s="41">
        <f>[1]Data!$L3858-5%</f>
        <v>0.2</v>
      </c>
    </row>
    <row r="3859" spans="1:17" ht="15.75" customHeight="1">
      <c r="A3859" s="33" t="s">
        <v>14</v>
      </c>
      <c r="B3859" s="33">
        <v>1185732</v>
      </c>
      <c r="C3859" s="34">
        <v>44397</v>
      </c>
      <c r="D3859" s="33" t="s">
        <v>15</v>
      </c>
      <c r="E3859" s="33" t="s">
        <v>129</v>
      </c>
      <c r="F3859" s="33" t="s">
        <v>130</v>
      </c>
      <c r="G3859" s="33" t="s">
        <v>22</v>
      </c>
      <c r="H3859" s="35">
        <v>0.70000000000000007</v>
      </c>
      <c r="I3859" s="36">
        <v>5000</v>
      </c>
      <c r="J3859" s="37">
        <f t="shared" si="30"/>
        <v>3500.0000000000005</v>
      </c>
      <c r="K3859" s="37">
        <f t="shared" si="31"/>
        <v>1050</v>
      </c>
      <c r="L3859" s="38">
        <v>0.3</v>
      </c>
      <c r="N3859" s="44"/>
      <c r="O3859" s="42">
        <f>[1]Data!$H3859+0</f>
        <v>0.70000000000000007</v>
      </c>
      <c r="P3859" s="39">
        <f>[1]Data!$I3859-250</f>
        <v>4750</v>
      </c>
      <c r="Q3859" s="41">
        <f>[1]Data!$L3859-5%</f>
        <v>0.25</v>
      </c>
    </row>
    <row r="3860" spans="1:17" ht="15.75" customHeight="1">
      <c r="A3860" s="33" t="s">
        <v>14</v>
      </c>
      <c r="B3860" s="33">
        <v>1185732</v>
      </c>
      <c r="C3860" s="34">
        <v>44429</v>
      </c>
      <c r="D3860" s="33" t="s">
        <v>15</v>
      </c>
      <c r="E3860" s="33" t="s">
        <v>129</v>
      </c>
      <c r="F3860" s="33" t="s">
        <v>130</v>
      </c>
      <c r="G3860" s="33" t="s">
        <v>17</v>
      </c>
      <c r="H3860" s="35">
        <v>0.65</v>
      </c>
      <c r="I3860" s="36">
        <v>6500</v>
      </c>
      <c r="J3860" s="37">
        <f t="shared" si="30"/>
        <v>4225</v>
      </c>
      <c r="K3860" s="37">
        <f t="shared" si="31"/>
        <v>1478.7500000000002</v>
      </c>
      <c r="L3860" s="38">
        <v>0.35000000000000003</v>
      </c>
      <c r="N3860" s="44"/>
      <c r="O3860" s="42">
        <f>[1]Data!$H3860+0</f>
        <v>0.65</v>
      </c>
      <c r="P3860" s="39">
        <f>[1]Data!$I3860-250</f>
        <v>6250</v>
      </c>
      <c r="Q3860" s="41">
        <f>[1]Data!$L3860-5%</f>
        <v>0.30000000000000004</v>
      </c>
    </row>
    <row r="3861" spans="1:17" ht="15.75" customHeight="1">
      <c r="A3861" s="33" t="s">
        <v>14</v>
      </c>
      <c r="B3861" s="33">
        <v>1185732</v>
      </c>
      <c r="C3861" s="34">
        <v>44429</v>
      </c>
      <c r="D3861" s="33" t="s">
        <v>15</v>
      </c>
      <c r="E3861" s="33" t="s">
        <v>129</v>
      </c>
      <c r="F3861" s="33" t="s">
        <v>130</v>
      </c>
      <c r="G3861" s="33" t="s">
        <v>18</v>
      </c>
      <c r="H3861" s="35">
        <v>0.60000000000000009</v>
      </c>
      <c r="I3861" s="36">
        <v>4250</v>
      </c>
      <c r="J3861" s="37">
        <f t="shared" si="30"/>
        <v>2550.0000000000005</v>
      </c>
      <c r="K3861" s="37">
        <f t="shared" si="31"/>
        <v>892.50000000000023</v>
      </c>
      <c r="L3861" s="38">
        <v>0.35000000000000003</v>
      </c>
      <c r="N3861" s="44"/>
      <c r="O3861" s="42">
        <f>[1]Data!$H3861+0</f>
        <v>0.60000000000000009</v>
      </c>
      <c r="P3861" s="39">
        <f>[1]Data!$I3861-250</f>
        <v>4000</v>
      </c>
      <c r="Q3861" s="41">
        <f>[1]Data!$L3861-5%</f>
        <v>0.30000000000000004</v>
      </c>
    </row>
    <row r="3862" spans="1:17" ht="15.75" customHeight="1">
      <c r="A3862" s="33" t="s">
        <v>14</v>
      </c>
      <c r="B3862" s="33">
        <v>1185732</v>
      </c>
      <c r="C3862" s="34">
        <v>44429</v>
      </c>
      <c r="D3862" s="33" t="s">
        <v>15</v>
      </c>
      <c r="E3862" s="33" t="s">
        <v>129</v>
      </c>
      <c r="F3862" s="33" t="s">
        <v>130</v>
      </c>
      <c r="G3862" s="33" t="s">
        <v>19</v>
      </c>
      <c r="H3862" s="35">
        <v>0.55000000000000004</v>
      </c>
      <c r="I3862" s="36">
        <v>3500</v>
      </c>
      <c r="J3862" s="37">
        <f t="shared" si="30"/>
        <v>1925.0000000000002</v>
      </c>
      <c r="K3862" s="37">
        <f t="shared" si="31"/>
        <v>481.25000000000006</v>
      </c>
      <c r="L3862" s="38">
        <v>0.25</v>
      </c>
      <c r="N3862" s="44"/>
      <c r="O3862" s="42">
        <f>[1]Data!$H3862+0</f>
        <v>0.55000000000000004</v>
      </c>
      <c r="P3862" s="39">
        <f>[1]Data!$I3862-250</f>
        <v>3250</v>
      </c>
      <c r="Q3862" s="41">
        <f>[1]Data!$L3862-5%</f>
        <v>0.2</v>
      </c>
    </row>
    <row r="3863" spans="1:17" ht="15.75" customHeight="1">
      <c r="A3863" s="33" t="s">
        <v>14</v>
      </c>
      <c r="B3863" s="33">
        <v>1185732</v>
      </c>
      <c r="C3863" s="34">
        <v>44429</v>
      </c>
      <c r="D3863" s="33" t="s">
        <v>15</v>
      </c>
      <c r="E3863" s="33" t="s">
        <v>129</v>
      </c>
      <c r="F3863" s="33" t="s">
        <v>130</v>
      </c>
      <c r="G3863" s="33" t="s">
        <v>20</v>
      </c>
      <c r="H3863" s="35">
        <v>0.55000000000000004</v>
      </c>
      <c r="I3863" s="36">
        <v>2500</v>
      </c>
      <c r="J3863" s="37">
        <f t="shared" si="30"/>
        <v>1375</v>
      </c>
      <c r="K3863" s="37">
        <f t="shared" si="31"/>
        <v>343.75</v>
      </c>
      <c r="L3863" s="38">
        <v>0.25</v>
      </c>
      <c r="N3863" s="44"/>
      <c r="O3863" s="42">
        <f>[1]Data!$H3863+0</f>
        <v>0.55000000000000004</v>
      </c>
      <c r="P3863" s="39">
        <f>[1]Data!$I3863-250</f>
        <v>2250</v>
      </c>
      <c r="Q3863" s="41">
        <f>[1]Data!$L3863-5%</f>
        <v>0.2</v>
      </c>
    </row>
    <row r="3864" spans="1:17" ht="15.75" customHeight="1">
      <c r="A3864" s="33" t="s">
        <v>14</v>
      </c>
      <c r="B3864" s="33">
        <v>1185732</v>
      </c>
      <c r="C3864" s="34">
        <v>44429</v>
      </c>
      <c r="D3864" s="33" t="s">
        <v>15</v>
      </c>
      <c r="E3864" s="33" t="s">
        <v>129</v>
      </c>
      <c r="F3864" s="33" t="s">
        <v>130</v>
      </c>
      <c r="G3864" s="33" t="s">
        <v>21</v>
      </c>
      <c r="H3864" s="35">
        <v>0.65</v>
      </c>
      <c r="I3864" s="36">
        <v>2250</v>
      </c>
      <c r="J3864" s="37">
        <f t="shared" si="30"/>
        <v>1462.5</v>
      </c>
      <c r="K3864" s="37">
        <f t="shared" si="31"/>
        <v>365.625</v>
      </c>
      <c r="L3864" s="38">
        <v>0.25</v>
      </c>
      <c r="N3864" s="44"/>
      <c r="O3864" s="42">
        <f>[1]Data!$H3864+0</f>
        <v>0.65</v>
      </c>
      <c r="P3864" s="39">
        <f>[1]Data!$I3864-250</f>
        <v>2000</v>
      </c>
      <c r="Q3864" s="41">
        <f>[1]Data!$L3864-5%</f>
        <v>0.2</v>
      </c>
    </row>
    <row r="3865" spans="1:17" ht="15.75" customHeight="1">
      <c r="A3865" s="33" t="s">
        <v>14</v>
      </c>
      <c r="B3865" s="33">
        <v>1185732</v>
      </c>
      <c r="C3865" s="34">
        <v>44429</v>
      </c>
      <c r="D3865" s="33" t="s">
        <v>15</v>
      </c>
      <c r="E3865" s="33" t="s">
        <v>129</v>
      </c>
      <c r="F3865" s="33" t="s">
        <v>130</v>
      </c>
      <c r="G3865" s="33" t="s">
        <v>22</v>
      </c>
      <c r="H3865" s="35">
        <v>0.70000000000000007</v>
      </c>
      <c r="I3865" s="36">
        <v>4000</v>
      </c>
      <c r="J3865" s="37">
        <f t="shared" si="30"/>
        <v>2800.0000000000005</v>
      </c>
      <c r="K3865" s="37">
        <f t="shared" si="31"/>
        <v>840.00000000000011</v>
      </c>
      <c r="L3865" s="38">
        <v>0.3</v>
      </c>
      <c r="N3865" s="44"/>
      <c r="O3865" s="42">
        <f>[1]Data!$H3865+0</f>
        <v>0.70000000000000007</v>
      </c>
      <c r="P3865" s="39">
        <f>[1]Data!$I3865-250</f>
        <v>3750</v>
      </c>
      <c r="Q3865" s="41">
        <f>[1]Data!$L3865-5%</f>
        <v>0.25</v>
      </c>
    </row>
    <row r="3866" spans="1:17" ht="15.75" customHeight="1">
      <c r="A3866" s="33" t="s">
        <v>14</v>
      </c>
      <c r="B3866" s="33">
        <v>1185732</v>
      </c>
      <c r="C3866" s="34">
        <v>44459</v>
      </c>
      <c r="D3866" s="33" t="s">
        <v>15</v>
      </c>
      <c r="E3866" s="33" t="s">
        <v>129</v>
      </c>
      <c r="F3866" s="33" t="s">
        <v>130</v>
      </c>
      <c r="G3866" s="33" t="s">
        <v>17</v>
      </c>
      <c r="H3866" s="35">
        <v>0.65</v>
      </c>
      <c r="I3866" s="36">
        <v>5250</v>
      </c>
      <c r="J3866" s="37">
        <f t="shared" si="30"/>
        <v>3412.5</v>
      </c>
      <c r="K3866" s="37">
        <f t="shared" si="31"/>
        <v>1194.375</v>
      </c>
      <c r="L3866" s="38">
        <v>0.35000000000000003</v>
      </c>
      <c r="N3866" s="44"/>
      <c r="O3866" s="42">
        <f>[1]Data!$H3866+0</f>
        <v>0.65</v>
      </c>
      <c r="P3866" s="39">
        <f>[1]Data!$I3866-250</f>
        <v>5000</v>
      </c>
      <c r="Q3866" s="41">
        <f>[1]Data!$L3866-5%</f>
        <v>0.30000000000000004</v>
      </c>
    </row>
    <row r="3867" spans="1:17" ht="15.75" customHeight="1">
      <c r="A3867" s="33" t="s">
        <v>14</v>
      </c>
      <c r="B3867" s="33">
        <v>1185732</v>
      </c>
      <c r="C3867" s="34">
        <v>44459</v>
      </c>
      <c r="D3867" s="33" t="s">
        <v>15</v>
      </c>
      <c r="E3867" s="33" t="s">
        <v>129</v>
      </c>
      <c r="F3867" s="33" t="s">
        <v>130</v>
      </c>
      <c r="G3867" s="33" t="s">
        <v>18</v>
      </c>
      <c r="H3867" s="35">
        <v>0.60000000000000009</v>
      </c>
      <c r="I3867" s="36">
        <v>3250</v>
      </c>
      <c r="J3867" s="37">
        <f t="shared" si="30"/>
        <v>1950.0000000000002</v>
      </c>
      <c r="K3867" s="37">
        <f t="shared" si="31"/>
        <v>682.50000000000011</v>
      </c>
      <c r="L3867" s="38">
        <v>0.35000000000000003</v>
      </c>
      <c r="N3867" s="44"/>
      <c r="O3867" s="42">
        <f>[1]Data!$H3867+0</f>
        <v>0.60000000000000009</v>
      </c>
      <c r="P3867" s="39">
        <f>[1]Data!$I3867-250</f>
        <v>3000</v>
      </c>
      <c r="Q3867" s="41">
        <f>[1]Data!$L3867-5%</f>
        <v>0.30000000000000004</v>
      </c>
    </row>
    <row r="3868" spans="1:17" ht="15.75" customHeight="1">
      <c r="A3868" s="33" t="s">
        <v>14</v>
      </c>
      <c r="B3868" s="33">
        <v>1185732</v>
      </c>
      <c r="C3868" s="34">
        <v>44459</v>
      </c>
      <c r="D3868" s="33" t="s">
        <v>15</v>
      </c>
      <c r="E3868" s="33" t="s">
        <v>129</v>
      </c>
      <c r="F3868" s="33" t="s">
        <v>130</v>
      </c>
      <c r="G3868" s="33" t="s">
        <v>19</v>
      </c>
      <c r="H3868" s="35">
        <v>0.55000000000000004</v>
      </c>
      <c r="I3868" s="36">
        <v>2250</v>
      </c>
      <c r="J3868" s="37">
        <f t="shared" si="30"/>
        <v>1237.5</v>
      </c>
      <c r="K3868" s="37">
        <f t="shared" si="31"/>
        <v>309.375</v>
      </c>
      <c r="L3868" s="38">
        <v>0.25</v>
      </c>
      <c r="N3868" s="44"/>
      <c r="O3868" s="42">
        <f>[1]Data!$H3868+0</f>
        <v>0.55000000000000004</v>
      </c>
      <c r="P3868" s="39">
        <f>[1]Data!$I3868-250</f>
        <v>2000</v>
      </c>
      <c r="Q3868" s="41">
        <f>[1]Data!$L3868-5%</f>
        <v>0.2</v>
      </c>
    </row>
    <row r="3869" spans="1:17" ht="15.75" customHeight="1">
      <c r="A3869" s="33" t="s">
        <v>14</v>
      </c>
      <c r="B3869" s="33">
        <v>1185732</v>
      </c>
      <c r="C3869" s="34">
        <v>44459</v>
      </c>
      <c r="D3869" s="33" t="s">
        <v>15</v>
      </c>
      <c r="E3869" s="33" t="s">
        <v>129</v>
      </c>
      <c r="F3869" s="33" t="s">
        <v>130</v>
      </c>
      <c r="G3869" s="33" t="s">
        <v>20</v>
      </c>
      <c r="H3869" s="35">
        <v>0.55000000000000004</v>
      </c>
      <c r="I3869" s="36">
        <v>2000</v>
      </c>
      <c r="J3869" s="37">
        <f t="shared" si="30"/>
        <v>1100</v>
      </c>
      <c r="K3869" s="37">
        <f t="shared" si="31"/>
        <v>275</v>
      </c>
      <c r="L3869" s="38">
        <v>0.25</v>
      </c>
      <c r="N3869" s="44"/>
      <c r="O3869" s="42">
        <f>[1]Data!$H3869+0</f>
        <v>0.55000000000000004</v>
      </c>
      <c r="P3869" s="39">
        <f>[1]Data!$I3869-250</f>
        <v>1750</v>
      </c>
      <c r="Q3869" s="41">
        <f>[1]Data!$L3869-5%</f>
        <v>0.2</v>
      </c>
    </row>
    <row r="3870" spans="1:17" ht="15.75" customHeight="1">
      <c r="A3870" s="33" t="s">
        <v>14</v>
      </c>
      <c r="B3870" s="33">
        <v>1185732</v>
      </c>
      <c r="C3870" s="34">
        <v>44459</v>
      </c>
      <c r="D3870" s="33" t="s">
        <v>15</v>
      </c>
      <c r="E3870" s="33" t="s">
        <v>129</v>
      </c>
      <c r="F3870" s="33" t="s">
        <v>130</v>
      </c>
      <c r="G3870" s="33" t="s">
        <v>21</v>
      </c>
      <c r="H3870" s="35">
        <v>0.65</v>
      </c>
      <c r="I3870" s="36">
        <v>2000</v>
      </c>
      <c r="J3870" s="37">
        <f t="shared" si="30"/>
        <v>1300</v>
      </c>
      <c r="K3870" s="37">
        <f t="shared" si="31"/>
        <v>325</v>
      </c>
      <c r="L3870" s="38">
        <v>0.25</v>
      </c>
      <c r="N3870" s="44"/>
      <c r="O3870" s="42">
        <f>[1]Data!$H3870+0</f>
        <v>0.65</v>
      </c>
      <c r="P3870" s="39">
        <f>[1]Data!$I3870-250</f>
        <v>1750</v>
      </c>
      <c r="Q3870" s="41">
        <f>[1]Data!$L3870-5%</f>
        <v>0.2</v>
      </c>
    </row>
    <row r="3871" spans="1:17" ht="15.75" customHeight="1">
      <c r="A3871" s="33" t="s">
        <v>14</v>
      </c>
      <c r="B3871" s="33">
        <v>1185732</v>
      </c>
      <c r="C3871" s="34">
        <v>44459</v>
      </c>
      <c r="D3871" s="33" t="s">
        <v>15</v>
      </c>
      <c r="E3871" s="33" t="s">
        <v>129</v>
      </c>
      <c r="F3871" s="33" t="s">
        <v>130</v>
      </c>
      <c r="G3871" s="33" t="s">
        <v>22</v>
      </c>
      <c r="H3871" s="35">
        <v>0.70000000000000007</v>
      </c>
      <c r="I3871" s="36">
        <v>3000</v>
      </c>
      <c r="J3871" s="37">
        <f t="shared" si="30"/>
        <v>2100</v>
      </c>
      <c r="K3871" s="37">
        <f t="shared" si="31"/>
        <v>630</v>
      </c>
      <c r="L3871" s="38">
        <v>0.3</v>
      </c>
      <c r="N3871" s="44"/>
      <c r="O3871" s="42">
        <f>[1]Data!$H3871+0</f>
        <v>0.70000000000000007</v>
      </c>
      <c r="P3871" s="39">
        <f>[1]Data!$I3871-250</f>
        <v>2750</v>
      </c>
      <c r="Q3871" s="41">
        <f>[1]Data!$L3871-5%</f>
        <v>0.25</v>
      </c>
    </row>
    <row r="3872" spans="1:17" ht="15.75" customHeight="1">
      <c r="A3872" s="33" t="s">
        <v>14</v>
      </c>
      <c r="B3872" s="33">
        <v>1185732</v>
      </c>
      <c r="C3872" s="34">
        <v>44491</v>
      </c>
      <c r="D3872" s="33" t="s">
        <v>15</v>
      </c>
      <c r="E3872" s="33" t="s">
        <v>129</v>
      </c>
      <c r="F3872" s="33" t="s">
        <v>130</v>
      </c>
      <c r="G3872" s="33" t="s">
        <v>17</v>
      </c>
      <c r="H3872" s="35">
        <v>0.70000000000000007</v>
      </c>
      <c r="I3872" s="36">
        <v>4500</v>
      </c>
      <c r="J3872" s="37">
        <f t="shared" si="30"/>
        <v>3150.0000000000005</v>
      </c>
      <c r="K3872" s="37">
        <f t="shared" si="31"/>
        <v>1102.5000000000002</v>
      </c>
      <c r="L3872" s="38">
        <v>0.35000000000000003</v>
      </c>
      <c r="N3872" s="44"/>
      <c r="O3872" s="42">
        <f>[1]Data!$H3872+0</f>
        <v>0.70000000000000007</v>
      </c>
      <c r="P3872" s="39">
        <f>[1]Data!$I3872-250</f>
        <v>4250</v>
      </c>
      <c r="Q3872" s="41">
        <f>[1]Data!$L3872-5%</f>
        <v>0.30000000000000004</v>
      </c>
    </row>
    <row r="3873" spans="1:17" ht="15.75" customHeight="1">
      <c r="A3873" s="33" t="s">
        <v>14</v>
      </c>
      <c r="B3873" s="33">
        <v>1185732</v>
      </c>
      <c r="C3873" s="34">
        <v>44491</v>
      </c>
      <c r="D3873" s="33" t="s">
        <v>15</v>
      </c>
      <c r="E3873" s="33" t="s">
        <v>129</v>
      </c>
      <c r="F3873" s="33" t="s">
        <v>130</v>
      </c>
      <c r="G3873" s="33" t="s">
        <v>18</v>
      </c>
      <c r="H3873" s="35">
        <v>0.65000000000000013</v>
      </c>
      <c r="I3873" s="36">
        <v>2750</v>
      </c>
      <c r="J3873" s="37">
        <f t="shared" si="30"/>
        <v>1787.5000000000005</v>
      </c>
      <c r="K3873" s="37">
        <f t="shared" si="31"/>
        <v>625.62500000000023</v>
      </c>
      <c r="L3873" s="38">
        <v>0.35000000000000003</v>
      </c>
      <c r="N3873" s="44"/>
      <c r="O3873" s="42">
        <f>[1]Data!$H3873+0</f>
        <v>0.65000000000000013</v>
      </c>
      <c r="P3873" s="39">
        <f>[1]Data!$I3873-250</f>
        <v>2500</v>
      </c>
      <c r="Q3873" s="41">
        <f>[1]Data!$L3873-5%</f>
        <v>0.30000000000000004</v>
      </c>
    </row>
    <row r="3874" spans="1:17" ht="15.75" customHeight="1">
      <c r="A3874" s="33" t="s">
        <v>14</v>
      </c>
      <c r="B3874" s="33">
        <v>1185732</v>
      </c>
      <c r="C3874" s="34">
        <v>44491</v>
      </c>
      <c r="D3874" s="33" t="s">
        <v>15</v>
      </c>
      <c r="E3874" s="33" t="s">
        <v>129</v>
      </c>
      <c r="F3874" s="33" t="s">
        <v>130</v>
      </c>
      <c r="G3874" s="33" t="s">
        <v>19</v>
      </c>
      <c r="H3874" s="35">
        <v>0.65000000000000013</v>
      </c>
      <c r="I3874" s="36">
        <v>1750</v>
      </c>
      <c r="J3874" s="37">
        <f t="shared" si="30"/>
        <v>1137.5000000000002</v>
      </c>
      <c r="K3874" s="37">
        <f t="shared" si="31"/>
        <v>284.37500000000006</v>
      </c>
      <c r="L3874" s="38">
        <v>0.25</v>
      </c>
      <c r="N3874" s="44"/>
      <c r="O3874" s="42">
        <f>[1]Data!$H3874+0</f>
        <v>0.65000000000000013</v>
      </c>
      <c r="P3874" s="39">
        <f>[1]Data!$I3874-250</f>
        <v>1500</v>
      </c>
      <c r="Q3874" s="41">
        <f>[1]Data!$L3874-5%</f>
        <v>0.2</v>
      </c>
    </row>
    <row r="3875" spans="1:17" ht="15.75" customHeight="1">
      <c r="A3875" s="33" t="s">
        <v>14</v>
      </c>
      <c r="B3875" s="33">
        <v>1185732</v>
      </c>
      <c r="C3875" s="34">
        <v>44491</v>
      </c>
      <c r="D3875" s="33" t="s">
        <v>15</v>
      </c>
      <c r="E3875" s="33" t="s">
        <v>129</v>
      </c>
      <c r="F3875" s="33" t="s">
        <v>130</v>
      </c>
      <c r="G3875" s="33" t="s">
        <v>20</v>
      </c>
      <c r="H3875" s="35">
        <v>0.65000000000000013</v>
      </c>
      <c r="I3875" s="36">
        <v>1500</v>
      </c>
      <c r="J3875" s="37">
        <f t="shared" si="30"/>
        <v>975.00000000000023</v>
      </c>
      <c r="K3875" s="37">
        <f t="shared" si="31"/>
        <v>243.75000000000006</v>
      </c>
      <c r="L3875" s="38">
        <v>0.25</v>
      </c>
      <c r="N3875" s="44"/>
      <c r="O3875" s="42">
        <f>[1]Data!$H3875+0</f>
        <v>0.65000000000000013</v>
      </c>
      <c r="P3875" s="39">
        <f>[1]Data!$I3875-250</f>
        <v>1250</v>
      </c>
      <c r="Q3875" s="41">
        <f>[1]Data!$L3875-5%</f>
        <v>0.2</v>
      </c>
    </row>
    <row r="3876" spans="1:17" ht="15.75" customHeight="1">
      <c r="A3876" s="33" t="s">
        <v>14</v>
      </c>
      <c r="B3876" s="33">
        <v>1185732</v>
      </c>
      <c r="C3876" s="34">
        <v>44491</v>
      </c>
      <c r="D3876" s="33" t="s">
        <v>15</v>
      </c>
      <c r="E3876" s="33" t="s">
        <v>129</v>
      </c>
      <c r="F3876" s="33" t="s">
        <v>130</v>
      </c>
      <c r="G3876" s="33" t="s">
        <v>21</v>
      </c>
      <c r="H3876" s="35">
        <v>0.75000000000000011</v>
      </c>
      <c r="I3876" s="36">
        <v>1500</v>
      </c>
      <c r="J3876" s="37">
        <f t="shared" si="30"/>
        <v>1125.0000000000002</v>
      </c>
      <c r="K3876" s="37">
        <f t="shared" si="31"/>
        <v>281.25000000000006</v>
      </c>
      <c r="L3876" s="38">
        <v>0.25</v>
      </c>
      <c r="N3876" s="44"/>
      <c r="O3876" s="42">
        <f>[1]Data!$H3876+0</f>
        <v>0.75000000000000011</v>
      </c>
      <c r="P3876" s="39">
        <f>[1]Data!$I3876-250</f>
        <v>1250</v>
      </c>
      <c r="Q3876" s="41">
        <f>[1]Data!$L3876-5%</f>
        <v>0.2</v>
      </c>
    </row>
    <row r="3877" spans="1:17" ht="15.75" customHeight="1">
      <c r="A3877" s="33" t="s">
        <v>14</v>
      </c>
      <c r="B3877" s="33">
        <v>1185732</v>
      </c>
      <c r="C3877" s="34">
        <v>44491</v>
      </c>
      <c r="D3877" s="33" t="s">
        <v>15</v>
      </c>
      <c r="E3877" s="33" t="s">
        <v>129</v>
      </c>
      <c r="F3877" s="33" t="s">
        <v>130</v>
      </c>
      <c r="G3877" s="33" t="s">
        <v>22</v>
      </c>
      <c r="H3877" s="35">
        <v>0.8</v>
      </c>
      <c r="I3877" s="36">
        <v>2750</v>
      </c>
      <c r="J3877" s="37">
        <f t="shared" si="30"/>
        <v>2200</v>
      </c>
      <c r="K3877" s="37">
        <f t="shared" si="31"/>
        <v>660</v>
      </c>
      <c r="L3877" s="38">
        <v>0.3</v>
      </c>
      <c r="N3877" s="44"/>
      <c r="O3877" s="42">
        <f>[1]Data!$H3877+0</f>
        <v>0.8</v>
      </c>
      <c r="P3877" s="39">
        <f>[1]Data!$I3877-250</f>
        <v>2500</v>
      </c>
      <c r="Q3877" s="41">
        <f>[1]Data!$L3877-5%</f>
        <v>0.25</v>
      </c>
    </row>
    <row r="3878" spans="1:17" ht="15.75" customHeight="1">
      <c r="A3878" s="33" t="s">
        <v>14</v>
      </c>
      <c r="B3878" s="33">
        <v>1185732</v>
      </c>
      <c r="C3878" s="34">
        <v>44521</v>
      </c>
      <c r="D3878" s="33" t="s">
        <v>15</v>
      </c>
      <c r="E3878" s="33" t="s">
        <v>129</v>
      </c>
      <c r="F3878" s="33" t="s">
        <v>130</v>
      </c>
      <c r="G3878" s="33" t="s">
        <v>17</v>
      </c>
      <c r="H3878" s="35">
        <v>0.75000000000000011</v>
      </c>
      <c r="I3878" s="36">
        <v>4250</v>
      </c>
      <c r="J3878" s="37">
        <f t="shared" si="30"/>
        <v>3187.5000000000005</v>
      </c>
      <c r="K3878" s="37">
        <f t="shared" si="31"/>
        <v>1115.6250000000002</v>
      </c>
      <c r="L3878" s="38">
        <v>0.35000000000000003</v>
      </c>
      <c r="N3878" s="44"/>
      <c r="O3878" s="42">
        <f>[1]Data!$H3878+0</f>
        <v>0.75000000000000011</v>
      </c>
      <c r="P3878" s="39">
        <f>[1]Data!$I3878-250</f>
        <v>4000</v>
      </c>
      <c r="Q3878" s="41">
        <f>[1]Data!$L3878-5%</f>
        <v>0.30000000000000004</v>
      </c>
    </row>
    <row r="3879" spans="1:17" ht="15.75" customHeight="1">
      <c r="A3879" s="33" t="s">
        <v>14</v>
      </c>
      <c r="B3879" s="33">
        <v>1185732</v>
      </c>
      <c r="C3879" s="34">
        <v>44521</v>
      </c>
      <c r="D3879" s="33" t="s">
        <v>15</v>
      </c>
      <c r="E3879" s="33" t="s">
        <v>129</v>
      </c>
      <c r="F3879" s="33" t="s">
        <v>130</v>
      </c>
      <c r="G3879" s="33" t="s">
        <v>18</v>
      </c>
      <c r="H3879" s="35">
        <v>0.65000000000000013</v>
      </c>
      <c r="I3879" s="36">
        <v>3000</v>
      </c>
      <c r="J3879" s="37">
        <f t="shared" si="30"/>
        <v>1950.0000000000005</v>
      </c>
      <c r="K3879" s="37">
        <f t="shared" si="31"/>
        <v>682.50000000000023</v>
      </c>
      <c r="L3879" s="38">
        <v>0.35000000000000003</v>
      </c>
      <c r="N3879" s="44"/>
      <c r="O3879" s="42">
        <f>[1]Data!$H3879+0</f>
        <v>0.65000000000000013</v>
      </c>
      <c r="P3879" s="39">
        <f>[1]Data!$I3879-250</f>
        <v>2750</v>
      </c>
      <c r="Q3879" s="41">
        <f>[1]Data!$L3879-5%</f>
        <v>0.30000000000000004</v>
      </c>
    </row>
    <row r="3880" spans="1:17" ht="15.75" customHeight="1">
      <c r="A3880" s="33" t="s">
        <v>14</v>
      </c>
      <c r="B3880" s="33">
        <v>1185732</v>
      </c>
      <c r="C3880" s="34">
        <v>44521</v>
      </c>
      <c r="D3880" s="33" t="s">
        <v>15</v>
      </c>
      <c r="E3880" s="33" t="s">
        <v>129</v>
      </c>
      <c r="F3880" s="33" t="s">
        <v>130</v>
      </c>
      <c r="G3880" s="33" t="s">
        <v>19</v>
      </c>
      <c r="H3880" s="35">
        <v>0.65000000000000013</v>
      </c>
      <c r="I3880" s="36">
        <v>3200</v>
      </c>
      <c r="J3880" s="37">
        <f t="shared" si="30"/>
        <v>2080.0000000000005</v>
      </c>
      <c r="K3880" s="37">
        <f t="shared" si="31"/>
        <v>520.00000000000011</v>
      </c>
      <c r="L3880" s="38">
        <v>0.25</v>
      </c>
      <c r="N3880" s="44"/>
      <c r="O3880" s="42">
        <f>[1]Data!$H3880+0</f>
        <v>0.65000000000000013</v>
      </c>
      <c r="P3880" s="39">
        <f>[1]Data!$I3880-250</f>
        <v>2950</v>
      </c>
      <c r="Q3880" s="41">
        <f>[1]Data!$L3880-5%</f>
        <v>0.2</v>
      </c>
    </row>
    <row r="3881" spans="1:17" ht="15.75" customHeight="1">
      <c r="A3881" s="33" t="s">
        <v>14</v>
      </c>
      <c r="B3881" s="33">
        <v>1185732</v>
      </c>
      <c r="C3881" s="34">
        <v>44521</v>
      </c>
      <c r="D3881" s="33" t="s">
        <v>15</v>
      </c>
      <c r="E3881" s="33" t="s">
        <v>129</v>
      </c>
      <c r="F3881" s="33" t="s">
        <v>130</v>
      </c>
      <c r="G3881" s="33" t="s">
        <v>20</v>
      </c>
      <c r="H3881" s="35">
        <v>0.65000000000000013</v>
      </c>
      <c r="I3881" s="36">
        <v>3000</v>
      </c>
      <c r="J3881" s="37">
        <f t="shared" si="30"/>
        <v>1950.0000000000005</v>
      </c>
      <c r="K3881" s="37">
        <f t="shared" si="31"/>
        <v>487.50000000000011</v>
      </c>
      <c r="L3881" s="38">
        <v>0.25</v>
      </c>
      <c r="N3881" s="44"/>
      <c r="O3881" s="42">
        <f>[1]Data!$H3881+0</f>
        <v>0.65000000000000013</v>
      </c>
      <c r="P3881" s="39">
        <f>[1]Data!$I3881-250</f>
        <v>2750</v>
      </c>
      <c r="Q3881" s="41">
        <f>[1]Data!$L3881-5%</f>
        <v>0.2</v>
      </c>
    </row>
    <row r="3882" spans="1:17" ht="15.75" customHeight="1">
      <c r="A3882" s="33" t="s">
        <v>14</v>
      </c>
      <c r="B3882" s="33">
        <v>1185732</v>
      </c>
      <c r="C3882" s="34">
        <v>44521</v>
      </c>
      <c r="D3882" s="33" t="s">
        <v>15</v>
      </c>
      <c r="E3882" s="33" t="s">
        <v>129</v>
      </c>
      <c r="F3882" s="33" t="s">
        <v>130</v>
      </c>
      <c r="G3882" s="33" t="s">
        <v>21</v>
      </c>
      <c r="H3882" s="35">
        <v>0.75000000000000011</v>
      </c>
      <c r="I3882" s="36">
        <v>2750</v>
      </c>
      <c r="J3882" s="37">
        <f t="shared" si="30"/>
        <v>2062.5000000000005</v>
      </c>
      <c r="K3882" s="37">
        <f t="shared" si="31"/>
        <v>515.62500000000011</v>
      </c>
      <c r="L3882" s="38">
        <v>0.25</v>
      </c>
      <c r="N3882" s="44"/>
      <c r="O3882" s="42">
        <f>[1]Data!$H3882+0</f>
        <v>0.75000000000000011</v>
      </c>
      <c r="P3882" s="39">
        <f>[1]Data!$I3882-250</f>
        <v>2500</v>
      </c>
      <c r="Q3882" s="41">
        <f>[1]Data!$L3882-5%</f>
        <v>0.2</v>
      </c>
    </row>
    <row r="3883" spans="1:17" ht="15.75" customHeight="1">
      <c r="A3883" s="33" t="s">
        <v>14</v>
      </c>
      <c r="B3883" s="33">
        <v>1185732</v>
      </c>
      <c r="C3883" s="34">
        <v>44521</v>
      </c>
      <c r="D3883" s="33" t="s">
        <v>15</v>
      </c>
      <c r="E3883" s="33" t="s">
        <v>129</v>
      </c>
      <c r="F3883" s="33" t="s">
        <v>130</v>
      </c>
      <c r="G3883" s="33" t="s">
        <v>22</v>
      </c>
      <c r="H3883" s="35">
        <v>0.8</v>
      </c>
      <c r="I3883" s="36">
        <v>3750</v>
      </c>
      <c r="J3883" s="37">
        <f t="shared" si="30"/>
        <v>3000</v>
      </c>
      <c r="K3883" s="37">
        <f t="shared" si="31"/>
        <v>900</v>
      </c>
      <c r="L3883" s="38">
        <v>0.3</v>
      </c>
      <c r="N3883" s="44"/>
      <c r="O3883" s="42">
        <f>[1]Data!$H3883+0</f>
        <v>0.8</v>
      </c>
      <c r="P3883" s="39">
        <f>[1]Data!$I3883-250</f>
        <v>3500</v>
      </c>
      <c r="Q3883" s="41">
        <f>[1]Data!$L3883-5%</f>
        <v>0.25</v>
      </c>
    </row>
    <row r="3884" spans="1:17" ht="15.75" customHeight="1">
      <c r="A3884" s="33" t="s">
        <v>14</v>
      </c>
      <c r="B3884" s="33">
        <v>1185732</v>
      </c>
      <c r="C3884" s="34">
        <v>44550</v>
      </c>
      <c r="D3884" s="33" t="s">
        <v>15</v>
      </c>
      <c r="E3884" s="33" t="s">
        <v>129</v>
      </c>
      <c r="F3884" s="33" t="s">
        <v>130</v>
      </c>
      <c r="G3884" s="33" t="s">
        <v>17</v>
      </c>
      <c r="H3884" s="35">
        <v>0.75000000000000011</v>
      </c>
      <c r="I3884" s="36">
        <v>6000</v>
      </c>
      <c r="J3884" s="37">
        <f t="shared" si="30"/>
        <v>4500.0000000000009</v>
      </c>
      <c r="K3884" s="37">
        <f t="shared" si="31"/>
        <v>1575.0000000000005</v>
      </c>
      <c r="L3884" s="38">
        <v>0.35000000000000003</v>
      </c>
      <c r="N3884" s="44"/>
      <c r="O3884" s="42">
        <f>[1]Data!$H3884+0</f>
        <v>0.75000000000000011</v>
      </c>
      <c r="P3884" s="39">
        <f>[1]Data!$I3884-250</f>
        <v>5750</v>
      </c>
      <c r="Q3884" s="41">
        <f>[1]Data!$L3884-5%</f>
        <v>0.30000000000000004</v>
      </c>
    </row>
    <row r="3885" spans="1:17" ht="15.75" customHeight="1">
      <c r="A3885" s="33" t="s">
        <v>14</v>
      </c>
      <c r="B3885" s="33">
        <v>1185732</v>
      </c>
      <c r="C3885" s="34">
        <v>44550</v>
      </c>
      <c r="D3885" s="33" t="s">
        <v>15</v>
      </c>
      <c r="E3885" s="33" t="s">
        <v>129</v>
      </c>
      <c r="F3885" s="33" t="s">
        <v>130</v>
      </c>
      <c r="G3885" s="33" t="s">
        <v>18</v>
      </c>
      <c r="H3885" s="35">
        <v>0.65000000000000013</v>
      </c>
      <c r="I3885" s="36">
        <v>4000</v>
      </c>
      <c r="J3885" s="37">
        <f t="shared" si="30"/>
        <v>2600.0000000000005</v>
      </c>
      <c r="K3885" s="37">
        <f t="shared" si="31"/>
        <v>910.00000000000023</v>
      </c>
      <c r="L3885" s="38">
        <v>0.35000000000000003</v>
      </c>
      <c r="N3885" s="44"/>
      <c r="O3885" s="42">
        <f>[1]Data!$H3885+0</f>
        <v>0.65000000000000013</v>
      </c>
      <c r="P3885" s="39">
        <f>[1]Data!$I3885-250</f>
        <v>3750</v>
      </c>
      <c r="Q3885" s="41">
        <f>[1]Data!$L3885-5%</f>
        <v>0.30000000000000004</v>
      </c>
    </row>
    <row r="3886" spans="1:17" ht="15.75" customHeight="1">
      <c r="A3886" s="33" t="s">
        <v>14</v>
      </c>
      <c r="B3886" s="33">
        <v>1185732</v>
      </c>
      <c r="C3886" s="34">
        <v>44550</v>
      </c>
      <c r="D3886" s="33" t="s">
        <v>15</v>
      </c>
      <c r="E3886" s="33" t="s">
        <v>129</v>
      </c>
      <c r="F3886" s="33" t="s">
        <v>130</v>
      </c>
      <c r="G3886" s="33" t="s">
        <v>19</v>
      </c>
      <c r="H3886" s="35">
        <v>0.65000000000000013</v>
      </c>
      <c r="I3886" s="36">
        <v>3750</v>
      </c>
      <c r="J3886" s="37">
        <f t="shared" si="30"/>
        <v>2437.5000000000005</v>
      </c>
      <c r="K3886" s="37">
        <f t="shared" si="31"/>
        <v>609.37500000000011</v>
      </c>
      <c r="L3886" s="38">
        <v>0.25</v>
      </c>
      <c r="N3886" s="44"/>
      <c r="O3886" s="42">
        <f>[1]Data!$H3886+0</f>
        <v>0.65000000000000013</v>
      </c>
      <c r="P3886" s="39">
        <f>[1]Data!$I3886-250</f>
        <v>3500</v>
      </c>
      <c r="Q3886" s="41">
        <f>[1]Data!$L3886-5%</f>
        <v>0.2</v>
      </c>
    </row>
    <row r="3887" spans="1:17" ht="15.75" customHeight="1">
      <c r="A3887" s="33" t="s">
        <v>14</v>
      </c>
      <c r="B3887" s="33">
        <v>1185732</v>
      </c>
      <c r="C3887" s="34">
        <v>44550</v>
      </c>
      <c r="D3887" s="33" t="s">
        <v>15</v>
      </c>
      <c r="E3887" s="33" t="s">
        <v>129</v>
      </c>
      <c r="F3887" s="33" t="s">
        <v>130</v>
      </c>
      <c r="G3887" s="33" t="s">
        <v>20</v>
      </c>
      <c r="H3887" s="35">
        <v>0.65000000000000013</v>
      </c>
      <c r="I3887" s="36">
        <v>3250</v>
      </c>
      <c r="J3887" s="37">
        <f t="shared" si="30"/>
        <v>2112.5000000000005</v>
      </c>
      <c r="K3887" s="37">
        <f t="shared" si="31"/>
        <v>528.12500000000011</v>
      </c>
      <c r="L3887" s="38">
        <v>0.25</v>
      </c>
      <c r="N3887" s="44"/>
      <c r="O3887" s="42">
        <f>[1]Data!$H3887+0</f>
        <v>0.65000000000000013</v>
      </c>
      <c r="P3887" s="39">
        <f>[1]Data!$I3887-250</f>
        <v>3000</v>
      </c>
      <c r="Q3887" s="41">
        <f>[1]Data!$L3887-5%</f>
        <v>0.2</v>
      </c>
    </row>
    <row r="3888" spans="1:17" ht="15.75" customHeight="1">
      <c r="A3888" s="33" t="s">
        <v>14</v>
      </c>
      <c r="B3888" s="33">
        <v>1185732</v>
      </c>
      <c r="C3888" s="34">
        <v>44550</v>
      </c>
      <c r="D3888" s="33" t="s">
        <v>15</v>
      </c>
      <c r="E3888" s="33" t="s">
        <v>129</v>
      </c>
      <c r="F3888" s="33" t="s">
        <v>130</v>
      </c>
      <c r="G3888" s="33" t="s">
        <v>21</v>
      </c>
      <c r="H3888" s="35">
        <v>0.75000000000000011</v>
      </c>
      <c r="I3888" s="36">
        <v>3250</v>
      </c>
      <c r="J3888" s="37">
        <f t="shared" si="30"/>
        <v>2437.5000000000005</v>
      </c>
      <c r="K3888" s="37">
        <f t="shared" si="31"/>
        <v>609.37500000000011</v>
      </c>
      <c r="L3888" s="38">
        <v>0.25</v>
      </c>
      <c r="N3888" s="44"/>
      <c r="O3888" s="42">
        <f>[1]Data!$H3888+0</f>
        <v>0.75000000000000011</v>
      </c>
      <c r="P3888" s="39">
        <f>[1]Data!$I3888-250</f>
        <v>3000</v>
      </c>
      <c r="Q3888" s="41">
        <f>[1]Data!$L3888-5%</f>
        <v>0.2</v>
      </c>
    </row>
    <row r="3889" spans="1:17" ht="15.75" customHeight="1">
      <c r="A3889" s="33" t="s">
        <v>14</v>
      </c>
      <c r="B3889" s="33">
        <v>1185732</v>
      </c>
      <c r="C3889" s="34">
        <v>44550</v>
      </c>
      <c r="D3889" s="33" t="s">
        <v>15</v>
      </c>
      <c r="E3889" s="33" t="s">
        <v>129</v>
      </c>
      <c r="F3889" s="33" t="s">
        <v>130</v>
      </c>
      <c r="G3889" s="33" t="s">
        <v>22</v>
      </c>
      <c r="H3889" s="35">
        <v>0.8</v>
      </c>
      <c r="I3889" s="36">
        <v>4250</v>
      </c>
      <c r="J3889" s="37">
        <f t="shared" si="30"/>
        <v>3400</v>
      </c>
      <c r="K3889" s="37">
        <f t="shared" si="31"/>
        <v>1020</v>
      </c>
      <c r="L3889" s="38">
        <v>0.3</v>
      </c>
      <c r="N3889" s="44"/>
      <c r="O3889" s="42">
        <f>[1]Data!$H3889+0</f>
        <v>0.8</v>
      </c>
      <c r="P3889" s="39">
        <f>[1]Data!$I3889-250</f>
        <v>4000</v>
      </c>
      <c r="Q3889" s="41">
        <f>[1]Data!$L3889-5%</f>
        <v>0.25</v>
      </c>
    </row>
    <row r="3890" spans="1:17" ht="15" customHeight="1"/>
    <row r="3891" spans="1:17" ht="15" customHeight="1"/>
    <row r="3892" spans="1:17" ht="15" customHeight="1"/>
    <row r="3893" spans="1:17" ht="15"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workbookViewId="0">
      <selection activeCell="Q28" sqref="Q28"/>
    </sheetView>
  </sheetViews>
  <sheetFormatPr defaultColWidth="14.44140625" defaultRowHeight="15" customHeight="1"/>
  <cols>
    <col min="1" max="1" width="8.6640625" customWidth="1"/>
    <col min="2" max="2" width="9.33203125" customWidth="1"/>
    <col min="3" max="3" width="11.6640625" customWidth="1"/>
    <col min="4" max="4" width="13.44140625" customWidth="1"/>
    <col min="5" max="5" width="10.44140625" customWidth="1"/>
    <col min="6" max="6" width="14.33203125" customWidth="1"/>
    <col min="7" max="7" width="13.109375" customWidth="1"/>
    <col min="8" max="8" width="16.33203125" customWidth="1"/>
    <col min="9" max="9" width="14.44140625" customWidth="1"/>
    <col min="10" max="10" width="11.44140625" customWidth="1"/>
    <col min="11" max="11" width="11.88671875" customWidth="1"/>
    <col min="12" max="12" width="16.6640625" customWidth="1"/>
    <col min="13" max="13" width="18" customWidth="1"/>
    <col min="14" max="14" width="8.88671875" customWidth="1"/>
    <col min="15" max="15" width="10.88671875" customWidth="1"/>
    <col min="16" max="18" width="8.88671875" customWidth="1"/>
  </cols>
  <sheetData>
    <row r="1" spans="1:15" ht="14.4">
      <c r="A1" s="1"/>
    </row>
    <row r="2" spans="1:15" ht="23.4">
      <c r="A2" s="1"/>
      <c r="B2" s="2" t="s">
        <v>0</v>
      </c>
      <c r="C2" s="3"/>
      <c r="D2" s="3"/>
      <c r="E2" s="3"/>
      <c r="F2" s="3"/>
      <c r="G2" s="3"/>
      <c r="H2" s="3"/>
      <c r="I2" s="3"/>
      <c r="J2" s="3"/>
      <c r="K2" s="3"/>
      <c r="L2" s="3"/>
      <c r="M2" s="3"/>
    </row>
    <row r="3" spans="1:15" ht="15.6">
      <c r="A3" s="1"/>
      <c r="B3" s="4" t="s">
        <v>1</v>
      </c>
    </row>
    <row r="4" spans="1:15" ht="14.4">
      <c r="A4" s="1"/>
    </row>
    <row r="5" spans="1:15" ht="14.4">
      <c r="A5" s="1"/>
      <c r="B5" s="5" t="s">
        <v>2</v>
      </c>
      <c r="C5" s="5" t="s">
        <v>3</v>
      </c>
      <c r="D5" s="5" t="s">
        <v>4</v>
      </c>
      <c r="E5" s="5" t="s">
        <v>5</v>
      </c>
      <c r="F5" s="5" t="s">
        <v>6</v>
      </c>
      <c r="G5" s="5" t="s">
        <v>7</v>
      </c>
      <c r="H5" s="5" t="s">
        <v>8</v>
      </c>
      <c r="I5" s="5" t="s">
        <v>9</v>
      </c>
      <c r="J5" s="5" t="s">
        <v>10</v>
      </c>
      <c r="K5" s="5" t="s">
        <v>11</v>
      </c>
      <c r="L5" s="5" t="s">
        <v>12</v>
      </c>
      <c r="M5" s="5" t="s">
        <v>13</v>
      </c>
    </row>
    <row r="6" spans="1:15" ht="14.4">
      <c r="A6" s="1"/>
      <c r="B6" s="6" t="s">
        <v>14</v>
      </c>
      <c r="C6" s="6">
        <v>1185732</v>
      </c>
      <c r="D6" s="7">
        <v>44210</v>
      </c>
      <c r="E6" s="6" t="s">
        <v>15</v>
      </c>
      <c r="F6" s="6" t="s">
        <v>16</v>
      </c>
      <c r="G6" s="6" t="s">
        <v>16</v>
      </c>
      <c r="H6" s="6" t="s">
        <v>17</v>
      </c>
      <c r="I6" s="8">
        <v>0.5</v>
      </c>
      <c r="J6" s="9">
        <v>12000</v>
      </c>
      <c r="K6" s="10">
        <f t="shared" ref="K6:K3893" si="0">I6*J6</f>
        <v>6000</v>
      </c>
      <c r="L6" s="10">
        <f t="shared" ref="L6:L3893" si="1">K6*M6</f>
        <v>3000</v>
      </c>
      <c r="M6" s="11">
        <v>0.5</v>
      </c>
      <c r="O6" s="12"/>
    </row>
    <row r="7" spans="1:15" ht="14.4">
      <c r="A7" s="1"/>
      <c r="B7" s="6" t="s">
        <v>14</v>
      </c>
      <c r="C7" s="6">
        <v>1185732</v>
      </c>
      <c r="D7" s="7">
        <v>44210</v>
      </c>
      <c r="E7" s="6" t="s">
        <v>15</v>
      </c>
      <c r="F7" s="6" t="s">
        <v>16</v>
      </c>
      <c r="G7" s="6" t="s">
        <v>16</v>
      </c>
      <c r="H7" s="6" t="s">
        <v>18</v>
      </c>
      <c r="I7" s="8">
        <v>0.5</v>
      </c>
      <c r="J7" s="9">
        <v>10000</v>
      </c>
      <c r="K7" s="10">
        <f t="shared" si="0"/>
        <v>5000</v>
      </c>
      <c r="L7" s="10">
        <f t="shared" si="1"/>
        <v>1500</v>
      </c>
      <c r="M7" s="11">
        <v>0.3</v>
      </c>
      <c r="O7" s="12"/>
    </row>
    <row r="8" spans="1:15" ht="14.4">
      <c r="A8" s="1"/>
      <c r="B8" s="6" t="s">
        <v>14</v>
      </c>
      <c r="C8" s="6">
        <v>1185732</v>
      </c>
      <c r="D8" s="7">
        <v>44210</v>
      </c>
      <c r="E8" s="6" t="s">
        <v>15</v>
      </c>
      <c r="F8" s="6" t="s">
        <v>16</v>
      </c>
      <c r="G8" s="6" t="s">
        <v>16</v>
      </c>
      <c r="H8" s="6" t="s">
        <v>19</v>
      </c>
      <c r="I8" s="8">
        <v>0.4</v>
      </c>
      <c r="J8" s="9">
        <v>10000</v>
      </c>
      <c r="K8" s="10">
        <f t="shared" si="0"/>
        <v>4000</v>
      </c>
      <c r="L8" s="10">
        <f t="shared" si="1"/>
        <v>1400</v>
      </c>
      <c r="M8" s="11">
        <v>0.35</v>
      </c>
      <c r="O8" s="12"/>
    </row>
    <row r="9" spans="1:15" ht="14.4">
      <c r="A9" s="1"/>
      <c r="B9" s="6" t="s">
        <v>14</v>
      </c>
      <c r="C9" s="6">
        <v>1185732</v>
      </c>
      <c r="D9" s="7">
        <v>44210</v>
      </c>
      <c r="E9" s="6" t="s">
        <v>15</v>
      </c>
      <c r="F9" s="6" t="s">
        <v>16</v>
      </c>
      <c r="G9" s="6" t="s">
        <v>16</v>
      </c>
      <c r="H9" s="6" t="s">
        <v>20</v>
      </c>
      <c r="I9" s="8">
        <v>0.45</v>
      </c>
      <c r="J9" s="9">
        <v>8500</v>
      </c>
      <c r="K9" s="10">
        <f t="shared" si="0"/>
        <v>3825</v>
      </c>
      <c r="L9" s="10">
        <f t="shared" si="1"/>
        <v>1338.75</v>
      </c>
      <c r="M9" s="11">
        <v>0.35</v>
      </c>
      <c r="O9" s="12"/>
    </row>
    <row r="10" spans="1:15" ht="14.4">
      <c r="A10" s="1"/>
      <c r="B10" s="6" t="s">
        <v>14</v>
      </c>
      <c r="C10" s="6">
        <v>1185732</v>
      </c>
      <c r="D10" s="7">
        <v>44210</v>
      </c>
      <c r="E10" s="6" t="s">
        <v>15</v>
      </c>
      <c r="F10" s="6" t="s">
        <v>16</v>
      </c>
      <c r="G10" s="6" t="s">
        <v>16</v>
      </c>
      <c r="H10" s="6" t="s">
        <v>21</v>
      </c>
      <c r="I10" s="8">
        <v>0.6</v>
      </c>
      <c r="J10" s="9">
        <v>9000</v>
      </c>
      <c r="K10" s="10">
        <f t="shared" si="0"/>
        <v>5400</v>
      </c>
      <c r="L10" s="10">
        <f t="shared" si="1"/>
        <v>1620</v>
      </c>
      <c r="M10" s="11">
        <v>0.3</v>
      </c>
      <c r="O10" s="12"/>
    </row>
    <row r="11" spans="1:15" ht="14.4">
      <c r="A11" s="1"/>
      <c r="B11" s="6" t="s">
        <v>14</v>
      </c>
      <c r="C11" s="6">
        <v>1185732</v>
      </c>
      <c r="D11" s="7">
        <v>44210</v>
      </c>
      <c r="E11" s="6" t="s">
        <v>15</v>
      </c>
      <c r="F11" s="6" t="s">
        <v>16</v>
      </c>
      <c r="G11" s="6" t="s">
        <v>16</v>
      </c>
      <c r="H11" s="6" t="s">
        <v>22</v>
      </c>
      <c r="I11" s="8">
        <v>0.5</v>
      </c>
      <c r="J11" s="9">
        <v>10000</v>
      </c>
      <c r="K11" s="10">
        <f t="shared" si="0"/>
        <v>5000</v>
      </c>
      <c r="L11" s="10">
        <f t="shared" si="1"/>
        <v>1250</v>
      </c>
      <c r="M11" s="11">
        <v>0.25</v>
      </c>
      <c r="O11" s="12"/>
    </row>
    <row r="12" spans="1:15" ht="14.4">
      <c r="A12" s="1"/>
      <c r="B12" s="6" t="s">
        <v>14</v>
      </c>
      <c r="C12" s="6">
        <v>1185732</v>
      </c>
      <c r="D12" s="7">
        <v>44239</v>
      </c>
      <c r="E12" s="6" t="s">
        <v>15</v>
      </c>
      <c r="F12" s="6" t="s">
        <v>16</v>
      </c>
      <c r="G12" s="6" t="s">
        <v>16</v>
      </c>
      <c r="H12" s="6" t="s">
        <v>17</v>
      </c>
      <c r="I12" s="8">
        <v>0.5</v>
      </c>
      <c r="J12" s="9">
        <v>12500</v>
      </c>
      <c r="K12" s="10">
        <f t="shared" si="0"/>
        <v>6250</v>
      </c>
      <c r="L12" s="10">
        <f t="shared" si="1"/>
        <v>3125</v>
      </c>
      <c r="M12" s="11">
        <v>0.5</v>
      </c>
      <c r="O12" s="12"/>
    </row>
    <row r="13" spans="1:15" ht="14.4">
      <c r="A13" s="1"/>
      <c r="B13" s="6" t="s">
        <v>14</v>
      </c>
      <c r="C13" s="6">
        <v>1185732</v>
      </c>
      <c r="D13" s="7">
        <v>44239</v>
      </c>
      <c r="E13" s="6" t="s">
        <v>15</v>
      </c>
      <c r="F13" s="6" t="s">
        <v>16</v>
      </c>
      <c r="G13" s="6" t="s">
        <v>16</v>
      </c>
      <c r="H13" s="6" t="s">
        <v>18</v>
      </c>
      <c r="I13" s="8">
        <v>0.5</v>
      </c>
      <c r="J13" s="9">
        <v>9000</v>
      </c>
      <c r="K13" s="10">
        <f t="shared" si="0"/>
        <v>4500</v>
      </c>
      <c r="L13" s="10">
        <f t="shared" si="1"/>
        <v>1350</v>
      </c>
      <c r="M13" s="11">
        <v>0.3</v>
      </c>
      <c r="O13" s="12"/>
    </row>
    <row r="14" spans="1:15" ht="14.4">
      <c r="A14" s="1"/>
      <c r="B14" s="6" t="s">
        <v>14</v>
      </c>
      <c r="C14" s="6">
        <v>1185732</v>
      </c>
      <c r="D14" s="7">
        <v>44239</v>
      </c>
      <c r="E14" s="6" t="s">
        <v>15</v>
      </c>
      <c r="F14" s="6" t="s">
        <v>16</v>
      </c>
      <c r="G14" s="6" t="s">
        <v>16</v>
      </c>
      <c r="H14" s="6" t="s">
        <v>19</v>
      </c>
      <c r="I14" s="8">
        <v>0.4</v>
      </c>
      <c r="J14" s="9">
        <v>9500</v>
      </c>
      <c r="K14" s="10">
        <f t="shared" si="0"/>
        <v>3800</v>
      </c>
      <c r="L14" s="10">
        <f t="shared" si="1"/>
        <v>1330</v>
      </c>
      <c r="M14" s="11">
        <v>0.35</v>
      </c>
      <c r="O14" s="12"/>
    </row>
    <row r="15" spans="1:15" ht="14.4">
      <c r="A15" s="1"/>
      <c r="B15" s="6" t="s">
        <v>14</v>
      </c>
      <c r="C15" s="6">
        <v>1185732</v>
      </c>
      <c r="D15" s="7">
        <v>44239</v>
      </c>
      <c r="E15" s="6" t="s">
        <v>15</v>
      </c>
      <c r="F15" s="6" t="s">
        <v>16</v>
      </c>
      <c r="G15" s="6" t="s">
        <v>16</v>
      </c>
      <c r="H15" s="6" t="s">
        <v>20</v>
      </c>
      <c r="I15" s="8">
        <v>0.45</v>
      </c>
      <c r="J15" s="9">
        <v>8250</v>
      </c>
      <c r="K15" s="10">
        <f t="shared" si="0"/>
        <v>3712.5</v>
      </c>
      <c r="L15" s="10">
        <f t="shared" si="1"/>
        <v>1299.375</v>
      </c>
      <c r="M15" s="11">
        <v>0.35</v>
      </c>
      <c r="O15" s="12"/>
    </row>
    <row r="16" spans="1:15" ht="14.4">
      <c r="A16" s="1"/>
      <c r="B16" s="6" t="s">
        <v>14</v>
      </c>
      <c r="C16" s="6">
        <v>1185732</v>
      </c>
      <c r="D16" s="7">
        <v>44239</v>
      </c>
      <c r="E16" s="6" t="s">
        <v>15</v>
      </c>
      <c r="F16" s="6" t="s">
        <v>16</v>
      </c>
      <c r="G16" s="6" t="s">
        <v>16</v>
      </c>
      <c r="H16" s="6" t="s">
        <v>21</v>
      </c>
      <c r="I16" s="8">
        <v>0.6</v>
      </c>
      <c r="J16" s="9">
        <v>9000</v>
      </c>
      <c r="K16" s="10">
        <f t="shared" si="0"/>
        <v>5400</v>
      </c>
      <c r="L16" s="10">
        <f t="shared" si="1"/>
        <v>1620</v>
      </c>
      <c r="M16" s="11">
        <v>0.3</v>
      </c>
      <c r="O16" s="12"/>
    </row>
    <row r="17" spans="1:15" ht="14.4">
      <c r="A17" s="1"/>
      <c r="B17" s="6" t="s">
        <v>14</v>
      </c>
      <c r="C17" s="6">
        <v>1185732</v>
      </c>
      <c r="D17" s="7">
        <v>44239</v>
      </c>
      <c r="E17" s="6" t="s">
        <v>15</v>
      </c>
      <c r="F17" s="6" t="s">
        <v>16</v>
      </c>
      <c r="G17" s="6" t="s">
        <v>16</v>
      </c>
      <c r="H17" s="6" t="s">
        <v>22</v>
      </c>
      <c r="I17" s="8">
        <v>0.5</v>
      </c>
      <c r="J17" s="9">
        <v>10000</v>
      </c>
      <c r="K17" s="10">
        <f t="shared" si="0"/>
        <v>5000</v>
      </c>
      <c r="L17" s="10">
        <f t="shared" si="1"/>
        <v>1250</v>
      </c>
      <c r="M17" s="11">
        <v>0.25</v>
      </c>
      <c r="O17" s="12"/>
    </row>
    <row r="18" spans="1:15" ht="14.4">
      <c r="A18" s="1"/>
      <c r="B18" s="6" t="s">
        <v>14</v>
      </c>
      <c r="C18" s="6">
        <v>1185732</v>
      </c>
      <c r="D18" s="7">
        <v>44265</v>
      </c>
      <c r="E18" s="6" t="s">
        <v>15</v>
      </c>
      <c r="F18" s="6" t="s">
        <v>16</v>
      </c>
      <c r="G18" s="6" t="s">
        <v>16</v>
      </c>
      <c r="H18" s="6" t="s">
        <v>17</v>
      </c>
      <c r="I18" s="8">
        <v>0.5</v>
      </c>
      <c r="J18" s="9">
        <v>12200</v>
      </c>
      <c r="K18" s="10">
        <f t="shared" si="0"/>
        <v>6100</v>
      </c>
      <c r="L18" s="10">
        <f t="shared" si="1"/>
        <v>3050</v>
      </c>
      <c r="M18" s="11">
        <v>0.5</v>
      </c>
      <c r="O18" s="12"/>
    </row>
    <row r="19" spans="1:15" ht="14.4">
      <c r="A19" s="1"/>
      <c r="B19" s="6" t="s">
        <v>14</v>
      </c>
      <c r="C19" s="6">
        <v>1185732</v>
      </c>
      <c r="D19" s="7">
        <v>44265</v>
      </c>
      <c r="E19" s="6" t="s">
        <v>15</v>
      </c>
      <c r="F19" s="6" t="s">
        <v>16</v>
      </c>
      <c r="G19" s="6" t="s">
        <v>16</v>
      </c>
      <c r="H19" s="6" t="s">
        <v>18</v>
      </c>
      <c r="I19" s="8">
        <v>0.5</v>
      </c>
      <c r="J19" s="9">
        <v>9250</v>
      </c>
      <c r="K19" s="10">
        <f t="shared" si="0"/>
        <v>4625</v>
      </c>
      <c r="L19" s="10">
        <f t="shared" si="1"/>
        <v>1387.5</v>
      </c>
      <c r="M19" s="11">
        <v>0.3</v>
      </c>
      <c r="O19" s="12"/>
    </row>
    <row r="20" spans="1:15" ht="14.4">
      <c r="A20" s="1"/>
      <c r="B20" s="6" t="s">
        <v>14</v>
      </c>
      <c r="C20" s="6">
        <v>1185732</v>
      </c>
      <c r="D20" s="7">
        <v>44265</v>
      </c>
      <c r="E20" s="6" t="s">
        <v>15</v>
      </c>
      <c r="F20" s="6" t="s">
        <v>16</v>
      </c>
      <c r="G20" s="6" t="s">
        <v>16</v>
      </c>
      <c r="H20" s="6" t="s">
        <v>19</v>
      </c>
      <c r="I20" s="8">
        <v>0.4</v>
      </c>
      <c r="J20" s="9">
        <v>9500</v>
      </c>
      <c r="K20" s="10">
        <f t="shared" si="0"/>
        <v>3800</v>
      </c>
      <c r="L20" s="10">
        <f t="shared" si="1"/>
        <v>1330</v>
      </c>
      <c r="M20" s="11">
        <v>0.35</v>
      </c>
      <c r="O20" s="12"/>
    </row>
    <row r="21" spans="1:15" ht="15.75" customHeight="1">
      <c r="A21" s="1"/>
      <c r="B21" s="6" t="s">
        <v>14</v>
      </c>
      <c r="C21" s="6">
        <v>1185732</v>
      </c>
      <c r="D21" s="7">
        <v>44265</v>
      </c>
      <c r="E21" s="6" t="s">
        <v>15</v>
      </c>
      <c r="F21" s="6" t="s">
        <v>16</v>
      </c>
      <c r="G21" s="6" t="s">
        <v>16</v>
      </c>
      <c r="H21" s="6" t="s">
        <v>20</v>
      </c>
      <c r="I21" s="8">
        <v>0.45</v>
      </c>
      <c r="J21" s="9">
        <v>8000</v>
      </c>
      <c r="K21" s="10">
        <f t="shared" si="0"/>
        <v>3600</v>
      </c>
      <c r="L21" s="10">
        <f t="shared" si="1"/>
        <v>1260</v>
      </c>
      <c r="M21" s="11">
        <v>0.35</v>
      </c>
      <c r="O21" s="12"/>
    </row>
    <row r="22" spans="1:15" ht="15.75" customHeight="1">
      <c r="A22" s="1"/>
      <c r="B22" s="6" t="s">
        <v>14</v>
      </c>
      <c r="C22" s="6">
        <v>1185732</v>
      </c>
      <c r="D22" s="7">
        <v>44265</v>
      </c>
      <c r="E22" s="6" t="s">
        <v>15</v>
      </c>
      <c r="F22" s="6" t="s">
        <v>16</v>
      </c>
      <c r="G22" s="6" t="s">
        <v>16</v>
      </c>
      <c r="H22" s="6" t="s">
        <v>21</v>
      </c>
      <c r="I22" s="8">
        <v>0.6</v>
      </c>
      <c r="J22" s="9">
        <v>8500</v>
      </c>
      <c r="K22" s="10">
        <f t="shared" si="0"/>
        <v>5100</v>
      </c>
      <c r="L22" s="10">
        <f t="shared" si="1"/>
        <v>1530</v>
      </c>
      <c r="M22" s="11">
        <v>0.3</v>
      </c>
      <c r="O22" s="12"/>
    </row>
    <row r="23" spans="1:15" ht="15.75" customHeight="1">
      <c r="A23" s="1"/>
      <c r="B23" s="6" t="s">
        <v>14</v>
      </c>
      <c r="C23" s="6">
        <v>1185732</v>
      </c>
      <c r="D23" s="7">
        <v>44265</v>
      </c>
      <c r="E23" s="6" t="s">
        <v>15</v>
      </c>
      <c r="F23" s="6" t="s">
        <v>16</v>
      </c>
      <c r="G23" s="6" t="s">
        <v>16</v>
      </c>
      <c r="H23" s="6" t="s">
        <v>22</v>
      </c>
      <c r="I23" s="8">
        <v>0.5</v>
      </c>
      <c r="J23" s="9">
        <v>9500</v>
      </c>
      <c r="K23" s="10">
        <f t="shared" si="0"/>
        <v>4750</v>
      </c>
      <c r="L23" s="10">
        <f t="shared" si="1"/>
        <v>1187.5</v>
      </c>
      <c r="M23" s="11">
        <v>0.25</v>
      </c>
      <c r="O23" s="12"/>
    </row>
    <row r="24" spans="1:15" ht="15.75" customHeight="1">
      <c r="A24" s="1"/>
      <c r="B24" s="6" t="s">
        <v>14</v>
      </c>
      <c r="C24" s="6">
        <v>1185732</v>
      </c>
      <c r="D24" s="7">
        <v>44297</v>
      </c>
      <c r="E24" s="6" t="s">
        <v>15</v>
      </c>
      <c r="F24" s="6" t="s">
        <v>16</v>
      </c>
      <c r="G24" s="6" t="s">
        <v>16</v>
      </c>
      <c r="H24" s="6" t="s">
        <v>17</v>
      </c>
      <c r="I24" s="8">
        <v>0.5</v>
      </c>
      <c r="J24" s="9">
        <v>12000</v>
      </c>
      <c r="K24" s="10">
        <f t="shared" si="0"/>
        <v>6000</v>
      </c>
      <c r="L24" s="10">
        <f t="shared" si="1"/>
        <v>3000</v>
      </c>
      <c r="M24" s="11">
        <v>0.5</v>
      </c>
      <c r="O24" s="12"/>
    </row>
    <row r="25" spans="1:15" ht="15.75" customHeight="1">
      <c r="A25" s="1"/>
      <c r="B25" s="6" t="s">
        <v>14</v>
      </c>
      <c r="C25" s="6">
        <v>1185732</v>
      </c>
      <c r="D25" s="7">
        <v>44297</v>
      </c>
      <c r="E25" s="6" t="s">
        <v>15</v>
      </c>
      <c r="F25" s="6" t="s">
        <v>16</v>
      </c>
      <c r="G25" s="6" t="s">
        <v>16</v>
      </c>
      <c r="H25" s="6" t="s">
        <v>18</v>
      </c>
      <c r="I25" s="8">
        <v>0.5</v>
      </c>
      <c r="J25" s="9">
        <v>9000</v>
      </c>
      <c r="K25" s="10">
        <f t="shared" si="0"/>
        <v>4500</v>
      </c>
      <c r="L25" s="10">
        <f t="shared" si="1"/>
        <v>1350</v>
      </c>
      <c r="M25" s="11">
        <v>0.3</v>
      </c>
      <c r="O25" s="12"/>
    </row>
    <row r="26" spans="1:15" ht="15.75" customHeight="1">
      <c r="A26" s="1"/>
      <c r="B26" s="6" t="s">
        <v>14</v>
      </c>
      <c r="C26" s="6">
        <v>1185732</v>
      </c>
      <c r="D26" s="7">
        <v>44297</v>
      </c>
      <c r="E26" s="6" t="s">
        <v>15</v>
      </c>
      <c r="F26" s="6" t="s">
        <v>16</v>
      </c>
      <c r="G26" s="6" t="s">
        <v>16</v>
      </c>
      <c r="H26" s="6" t="s">
        <v>19</v>
      </c>
      <c r="I26" s="8">
        <v>0.4</v>
      </c>
      <c r="J26" s="9">
        <v>9000</v>
      </c>
      <c r="K26" s="10">
        <f t="shared" si="0"/>
        <v>3600</v>
      </c>
      <c r="L26" s="10">
        <f t="shared" si="1"/>
        <v>1260</v>
      </c>
      <c r="M26" s="11">
        <v>0.35</v>
      </c>
      <c r="O26" s="12"/>
    </row>
    <row r="27" spans="1:15" ht="15.75" customHeight="1">
      <c r="A27" s="1"/>
      <c r="B27" s="6" t="s">
        <v>14</v>
      </c>
      <c r="C27" s="6">
        <v>1185732</v>
      </c>
      <c r="D27" s="7">
        <v>44297</v>
      </c>
      <c r="E27" s="6" t="s">
        <v>15</v>
      </c>
      <c r="F27" s="6" t="s">
        <v>16</v>
      </c>
      <c r="G27" s="6" t="s">
        <v>16</v>
      </c>
      <c r="H27" s="6" t="s">
        <v>20</v>
      </c>
      <c r="I27" s="8">
        <v>0.45</v>
      </c>
      <c r="J27" s="9">
        <v>8250</v>
      </c>
      <c r="K27" s="10">
        <f t="shared" si="0"/>
        <v>3712.5</v>
      </c>
      <c r="L27" s="10">
        <f t="shared" si="1"/>
        <v>1299.375</v>
      </c>
      <c r="M27" s="11">
        <v>0.35</v>
      </c>
      <c r="O27" s="12"/>
    </row>
    <row r="28" spans="1:15" ht="15.75" customHeight="1">
      <c r="A28" s="1"/>
      <c r="B28" s="6" t="s">
        <v>14</v>
      </c>
      <c r="C28" s="6">
        <v>1185732</v>
      </c>
      <c r="D28" s="7">
        <v>44297</v>
      </c>
      <c r="E28" s="6" t="s">
        <v>15</v>
      </c>
      <c r="F28" s="6" t="s">
        <v>16</v>
      </c>
      <c r="G28" s="6" t="s">
        <v>16</v>
      </c>
      <c r="H28" s="6" t="s">
        <v>21</v>
      </c>
      <c r="I28" s="8">
        <v>0.6</v>
      </c>
      <c r="J28" s="9">
        <v>8250</v>
      </c>
      <c r="K28" s="10">
        <f t="shared" si="0"/>
        <v>4950</v>
      </c>
      <c r="L28" s="10">
        <f t="shared" si="1"/>
        <v>1485</v>
      </c>
      <c r="M28" s="11">
        <v>0.3</v>
      </c>
      <c r="O28" s="12"/>
    </row>
    <row r="29" spans="1:15" ht="15.75" customHeight="1">
      <c r="A29" s="1"/>
      <c r="B29" s="6" t="s">
        <v>14</v>
      </c>
      <c r="C29" s="6">
        <v>1185732</v>
      </c>
      <c r="D29" s="7">
        <v>44297</v>
      </c>
      <c r="E29" s="6" t="s">
        <v>15</v>
      </c>
      <c r="F29" s="6" t="s">
        <v>16</v>
      </c>
      <c r="G29" s="6" t="s">
        <v>16</v>
      </c>
      <c r="H29" s="6" t="s">
        <v>22</v>
      </c>
      <c r="I29" s="8">
        <v>0.5</v>
      </c>
      <c r="J29" s="9">
        <v>9500</v>
      </c>
      <c r="K29" s="10">
        <f t="shared" si="0"/>
        <v>4750</v>
      </c>
      <c r="L29" s="10">
        <f t="shared" si="1"/>
        <v>1187.5</v>
      </c>
      <c r="M29" s="11">
        <v>0.25</v>
      </c>
      <c r="O29" s="12"/>
    </row>
    <row r="30" spans="1:15" ht="15.75" customHeight="1">
      <c r="A30" s="1"/>
      <c r="B30" s="6" t="s">
        <v>14</v>
      </c>
      <c r="C30" s="6">
        <v>1185732</v>
      </c>
      <c r="D30" s="7">
        <v>44326</v>
      </c>
      <c r="E30" s="6" t="s">
        <v>15</v>
      </c>
      <c r="F30" s="6" t="s">
        <v>16</v>
      </c>
      <c r="G30" s="6" t="s">
        <v>16</v>
      </c>
      <c r="H30" s="6" t="s">
        <v>17</v>
      </c>
      <c r="I30" s="8">
        <v>0.6</v>
      </c>
      <c r="J30" s="9">
        <v>12200</v>
      </c>
      <c r="K30" s="10">
        <f t="shared" si="0"/>
        <v>7320</v>
      </c>
      <c r="L30" s="10">
        <f t="shared" si="1"/>
        <v>3660</v>
      </c>
      <c r="M30" s="11">
        <v>0.5</v>
      </c>
      <c r="O30" s="12"/>
    </row>
    <row r="31" spans="1:15" ht="15.75" customHeight="1">
      <c r="A31" s="1"/>
      <c r="B31" s="6" t="s">
        <v>14</v>
      </c>
      <c r="C31" s="6">
        <v>1185732</v>
      </c>
      <c r="D31" s="7">
        <v>44326</v>
      </c>
      <c r="E31" s="6" t="s">
        <v>15</v>
      </c>
      <c r="F31" s="6" t="s">
        <v>16</v>
      </c>
      <c r="G31" s="6" t="s">
        <v>16</v>
      </c>
      <c r="H31" s="6" t="s">
        <v>18</v>
      </c>
      <c r="I31" s="8">
        <v>0.55000000000000004</v>
      </c>
      <c r="J31" s="9">
        <v>9250</v>
      </c>
      <c r="K31" s="10">
        <f t="shared" si="0"/>
        <v>5087.5</v>
      </c>
      <c r="L31" s="10">
        <f t="shared" si="1"/>
        <v>1526.25</v>
      </c>
      <c r="M31" s="11">
        <v>0.3</v>
      </c>
      <c r="O31" s="12"/>
    </row>
    <row r="32" spans="1:15" ht="15.75" customHeight="1">
      <c r="A32" s="1"/>
      <c r="B32" s="6" t="s">
        <v>14</v>
      </c>
      <c r="C32" s="6">
        <v>1185732</v>
      </c>
      <c r="D32" s="7">
        <v>44326</v>
      </c>
      <c r="E32" s="6" t="s">
        <v>15</v>
      </c>
      <c r="F32" s="6" t="s">
        <v>16</v>
      </c>
      <c r="G32" s="6" t="s">
        <v>16</v>
      </c>
      <c r="H32" s="6" t="s">
        <v>19</v>
      </c>
      <c r="I32" s="8">
        <v>0.5</v>
      </c>
      <c r="J32" s="9">
        <v>9000</v>
      </c>
      <c r="K32" s="10">
        <f t="shared" si="0"/>
        <v>4500</v>
      </c>
      <c r="L32" s="10">
        <f t="shared" si="1"/>
        <v>1575</v>
      </c>
      <c r="M32" s="11">
        <v>0.35</v>
      </c>
      <c r="O32" s="12"/>
    </row>
    <row r="33" spans="1:15" ht="15.75" customHeight="1">
      <c r="A33" s="1"/>
      <c r="B33" s="6" t="s">
        <v>14</v>
      </c>
      <c r="C33" s="6">
        <v>1185732</v>
      </c>
      <c r="D33" s="7">
        <v>44326</v>
      </c>
      <c r="E33" s="6" t="s">
        <v>15</v>
      </c>
      <c r="F33" s="6" t="s">
        <v>16</v>
      </c>
      <c r="G33" s="6" t="s">
        <v>16</v>
      </c>
      <c r="H33" s="6" t="s">
        <v>20</v>
      </c>
      <c r="I33" s="8">
        <v>0.5</v>
      </c>
      <c r="J33" s="9">
        <v>8500</v>
      </c>
      <c r="K33" s="10">
        <f t="shared" si="0"/>
        <v>4250</v>
      </c>
      <c r="L33" s="10">
        <f t="shared" si="1"/>
        <v>1487.5</v>
      </c>
      <c r="M33" s="11">
        <v>0.35</v>
      </c>
      <c r="O33" s="12"/>
    </row>
    <row r="34" spans="1:15" ht="15.75" customHeight="1">
      <c r="A34" s="1"/>
      <c r="B34" s="6" t="s">
        <v>14</v>
      </c>
      <c r="C34" s="6">
        <v>1185732</v>
      </c>
      <c r="D34" s="7">
        <v>44326</v>
      </c>
      <c r="E34" s="6" t="s">
        <v>15</v>
      </c>
      <c r="F34" s="6" t="s">
        <v>16</v>
      </c>
      <c r="G34" s="6" t="s">
        <v>16</v>
      </c>
      <c r="H34" s="6" t="s">
        <v>21</v>
      </c>
      <c r="I34" s="8">
        <v>0.6</v>
      </c>
      <c r="J34" s="9">
        <v>8750</v>
      </c>
      <c r="K34" s="10">
        <f t="shared" si="0"/>
        <v>5250</v>
      </c>
      <c r="L34" s="10">
        <f t="shared" si="1"/>
        <v>1575</v>
      </c>
      <c r="M34" s="11">
        <v>0.3</v>
      </c>
      <c r="O34" s="12"/>
    </row>
    <row r="35" spans="1:15" ht="15.75" customHeight="1">
      <c r="A35" s="1"/>
      <c r="B35" s="6" t="s">
        <v>14</v>
      </c>
      <c r="C35" s="6">
        <v>1185732</v>
      </c>
      <c r="D35" s="7">
        <v>44326</v>
      </c>
      <c r="E35" s="6" t="s">
        <v>15</v>
      </c>
      <c r="F35" s="6" t="s">
        <v>16</v>
      </c>
      <c r="G35" s="6" t="s">
        <v>16</v>
      </c>
      <c r="H35" s="6" t="s">
        <v>22</v>
      </c>
      <c r="I35" s="8">
        <v>0.65</v>
      </c>
      <c r="J35" s="9">
        <v>10000</v>
      </c>
      <c r="K35" s="10">
        <f t="shared" si="0"/>
        <v>6500</v>
      </c>
      <c r="L35" s="10">
        <f t="shared" si="1"/>
        <v>1625</v>
      </c>
      <c r="M35" s="11">
        <v>0.25</v>
      </c>
      <c r="O35" s="12"/>
    </row>
    <row r="36" spans="1:15" ht="15.75" customHeight="1">
      <c r="A36" s="1"/>
      <c r="B36" s="6" t="s">
        <v>14</v>
      </c>
      <c r="C36" s="6">
        <v>1185732</v>
      </c>
      <c r="D36" s="7">
        <v>44359</v>
      </c>
      <c r="E36" s="6" t="s">
        <v>15</v>
      </c>
      <c r="F36" s="6" t="s">
        <v>16</v>
      </c>
      <c r="G36" s="6" t="s">
        <v>16</v>
      </c>
      <c r="H36" s="6" t="s">
        <v>17</v>
      </c>
      <c r="I36" s="8">
        <v>0.6</v>
      </c>
      <c r="J36" s="9">
        <v>12500</v>
      </c>
      <c r="K36" s="10">
        <f t="shared" si="0"/>
        <v>7500</v>
      </c>
      <c r="L36" s="10">
        <f t="shared" si="1"/>
        <v>3750</v>
      </c>
      <c r="M36" s="11">
        <v>0.5</v>
      </c>
      <c r="O36" s="12"/>
    </row>
    <row r="37" spans="1:15" ht="15.75" customHeight="1">
      <c r="A37" s="1"/>
      <c r="B37" s="6" t="s">
        <v>14</v>
      </c>
      <c r="C37" s="6">
        <v>1185732</v>
      </c>
      <c r="D37" s="7">
        <v>44359</v>
      </c>
      <c r="E37" s="6" t="s">
        <v>15</v>
      </c>
      <c r="F37" s="6" t="s">
        <v>16</v>
      </c>
      <c r="G37" s="6" t="s">
        <v>16</v>
      </c>
      <c r="H37" s="6" t="s">
        <v>18</v>
      </c>
      <c r="I37" s="8">
        <v>0.55000000000000004</v>
      </c>
      <c r="J37" s="9">
        <v>10000</v>
      </c>
      <c r="K37" s="10">
        <f t="shared" si="0"/>
        <v>5500</v>
      </c>
      <c r="L37" s="10">
        <f t="shared" si="1"/>
        <v>1650</v>
      </c>
      <c r="M37" s="11">
        <v>0.3</v>
      </c>
      <c r="O37" s="12"/>
    </row>
    <row r="38" spans="1:15" ht="15.75" customHeight="1">
      <c r="A38" s="1"/>
      <c r="B38" s="6" t="s">
        <v>14</v>
      </c>
      <c r="C38" s="6">
        <v>1185732</v>
      </c>
      <c r="D38" s="7">
        <v>44359</v>
      </c>
      <c r="E38" s="6" t="s">
        <v>15</v>
      </c>
      <c r="F38" s="6" t="s">
        <v>16</v>
      </c>
      <c r="G38" s="6" t="s">
        <v>16</v>
      </c>
      <c r="H38" s="6" t="s">
        <v>19</v>
      </c>
      <c r="I38" s="8">
        <v>0.5</v>
      </c>
      <c r="J38" s="9">
        <v>9250</v>
      </c>
      <c r="K38" s="10">
        <f t="shared" si="0"/>
        <v>4625</v>
      </c>
      <c r="L38" s="10">
        <f t="shared" si="1"/>
        <v>1618.75</v>
      </c>
      <c r="M38" s="11">
        <v>0.35</v>
      </c>
      <c r="O38" s="12"/>
    </row>
    <row r="39" spans="1:15" ht="15.75" customHeight="1">
      <c r="A39" s="1"/>
      <c r="B39" s="6" t="s">
        <v>14</v>
      </c>
      <c r="C39" s="6">
        <v>1185732</v>
      </c>
      <c r="D39" s="7">
        <v>44359</v>
      </c>
      <c r="E39" s="6" t="s">
        <v>15</v>
      </c>
      <c r="F39" s="6" t="s">
        <v>16</v>
      </c>
      <c r="G39" s="6" t="s">
        <v>16</v>
      </c>
      <c r="H39" s="6" t="s">
        <v>20</v>
      </c>
      <c r="I39" s="8">
        <v>0.5</v>
      </c>
      <c r="J39" s="9">
        <v>9000</v>
      </c>
      <c r="K39" s="10">
        <f t="shared" si="0"/>
        <v>4500</v>
      </c>
      <c r="L39" s="10">
        <f t="shared" si="1"/>
        <v>1575</v>
      </c>
      <c r="M39" s="11">
        <v>0.35</v>
      </c>
      <c r="O39" s="12"/>
    </row>
    <row r="40" spans="1:15" ht="15.75" customHeight="1">
      <c r="A40" s="1"/>
      <c r="B40" s="6" t="s">
        <v>14</v>
      </c>
      <c r="C40" s="6">
        <v>1185732</v>
      </c>
      <c r="D40" s="7">
        <v>44359</v>
      </c>
      <c r="E40" s="6" t="s">
        <v>15</v>
      </c>
      <c r="F40" s="6" t="s">
        <v>16</v>
      </c>
      <c r="G40" s="6" t="s">
        <v>16</v>
      </c>
      <c r="H40" s="6" t="s">
        <v>21</v>
      </c>
      <c r="I40" s="8">
        <v>0.6</v>
      </c>
      <c r="J40" s="9">
        <v>9000</v>
      </c>
      <c r="K40" s="10">
        <f t="shared" si="0"/>
        <v>5400</v>
      </c>
      <c r="L40" s="10">
        <f t="shared" si="1"/>
        <v>1620</v>
      </c>
      <c r="M40" s="11">
        <v>0.3</v>
      </c>
      <c r="O40" s="12"/>
    </row>
    <row r="41" spans="1:15" ht="15.75" customHeight="1">
      <c r="A41" s="1"/>
      <c r="B41" s="6" t="s">
        <v>14</v>
      </c>
      <c r="C41" s="6">
        <v>1185732</v>
      </c>
      <c r="D41" s="7">
        <v>44359</v>
      </c>
      <c r="E41" s="6" t="s">
        <v>15</v>
      </c>
      <c r="F41" s="6" t="s">
        <v>16</v>
      </c>
      <c r="G41" s="6" t="s">
        <v>16</v>
      </c>
      <c r="H41" s="6" t="s">
        <v>22</v>
      </c>
      <c r="I41" s="8">
        <v>0.65</v>
      </c>
      <c r="J41" s="9">
        <v>10500</v>
      </c>
      <c r="K41" s="10">
        <f t="shared" si="0"/>
        <v>6825</v>
      </c>
      <c r="L41" s="10">
        <f t="shared" si="1"/>
        <v>1706.25</v>
      </c>
      <c r="M41" s="11">
        <v>0.25</v>
      </c>
      <c r="O41" s="12"/>
    </row>
    <row r="42" spans="1:15" ht="15.75" customHeight="1">
      <c r="A42" s="1"/>
      <c r="B42" s="6" t="s">
        <v>14</v>
      </c>
      <c r="C42" s="6">
        <v>1185732</v>
      </c>
      <c r="D42" s="7">
        <v>44387</v>
      </c>
      <c r="E42" s="6" t="s">
        <v>15</v>
      </c>
      <c r="F42" s="6" t="s">
        <v>16</v>
      </c>
      <c r="G42" s="6" t="s">
        <v>16</v>
      </c>
      <c r="H42" s="6" t="s">
        <v>17</v>
      </c>
      <c r="I42" s="8">
        <v>0.6</v>
      </c>
      <c r="J42" s="9">
        <v>12750</v>
      </c>
      <c r="K42" s="10">
        <f t="shared" si="0"/>
        <v>7650</v>
      </c>
      <c r="L42" s="10">
        <f t="shared" si="1"/>
        <v>3825</v>
      </c>
      <c r="M42" s="11">
        <v>0.5</v>
      </c>
      <c r="O42" s="12"/>
    </row>
    <row r="43" spans="1:15" ht="15.75" customHeight="1">
      <c r="A43" s="1"/>
      <c r="B43" s="6" t="s">
        <v>14</v>
      </c>
      <c r="C43" s="6">
        <v>1185732</v>
      </c>
      <c r="D43" s="7">
        <v>44387</v>
      </c>
      <c r="E43" s="6" t="s">
        <v>15</v>
      </c>
      <c r="F43" s="6" t="s">
        <v>16</v>
      </c>
      <c r="G43" s="6" t="s">
        <v>16</v>
      </c>
      <c r="H43" s="6" t="s">
        <v>18</v>
      </c>
      <c r="I43" s="8">
        <v>0.55000000000000004</v>
      </c>
      <c r="J43" s="9">
        <v>10250</v>
      </c>
      <c r="K43" s="10">
        <f t="shared" si="0"/>
        <v>5637.5000000000009</v>
      </c>
      <c r="L43" s="10">
        <f t="shared" si="1"/>
        <v>1691.2500000000002</v>
      </c>
      <c r="M43" s="11">
        <v>0.3</v>
      </c>
      <c r="O43" s="12"/>
    </row>
    <row r="44" spans="1:15" ht="15.75" customHeight="1">
      <c r="A44" s="1"/>
      <c r="B44" s="6" t="s">
        <v>14</v>
      </c>
      <c r="C44" s="6">
        <v>1185732</v>
      </c>
      <c r="D44" s="7">
        <v>44387</v>
      </c>
      <c r="E44" s="6" t="s">
        <v>15</v>
      </c>
      <c r="F44" s="6" t="s">
        <v>16</v>
      </c>
      <c r="G44" s="6" t="s">
        <v>16</v>
      </c>
      <c r="H44" s="6" t="s">
        <v>19</v>
      </c>
      <c r="I44" s="8">
        <v>0.5</v>
      </c>
      <c r="J44" s="9">
        <v>9500</v>
      </c>
      <c r="K44" s="10">
        <f t="shared" si="0"/>
        <v>4750</v>
      </c>
      <c r="L44" s="10">
        <f t="shared" si="1"/>
        <v>1662.5</v>
      </c>
      <c r="M44" s="11">
        <v>0.35</v>
      </c>
      <c r="O44" s="12"/>
    </row>
    <row r="45" spans="1:15" ht="15.75" customHeight="1">
      <c r="A45" s="1"/>
      <c r="B45" s="6" t="s">
        <v>14</v>
      </c>
      <c r="C45" s="6">
        <v>1185732</v>
      </c>
      <c r="D45" s="7">
        <v>44387</v>
      </c>
      <c r="E45" s="6" t="s">
        <v>15</v>
      </c>
      <c r="F45" s="6" t="s">
        <v>16</v>
      </c>
      <c r="G45" s="6" t="s">
        <v>16</v>
      </c>
      <c r="H45" s="6" t="s">
        <v>20</v>
      </c>
      <c r="I45" s="8">
        <v>0.5</v>
      </c>
      <c r="J45" s="9">
        <v>9000</v>
      </c>
      <c r="K45" s="10">
        <f t="shared" si="0"/>
        <v>4500</v>
      </c>
      <c r="L45" s="10">
        <f t="shared" si="1"/>
        <v>1575</v>
      </c>
      <c r="M45" s="11">
        <v>0.35</v>
      </c>
      <c r="O45" s="12"/>
    </row>
    <row r="46" spans="1:15" ht="15.75" customHeight="1">
      <c r="A46" s="1"/>
      <c r="B46" s="6" t="s">
        <v>14</v>
      </c>
      <c r="C46" s="6">
        <v>1185732</v>
      </c>
      <c r="D46" s="7">
        <v>44387</v>
      </c>
      <c r="E46" s="6" t="s">
        <v>15</v>
      </c>
      <c r="F46" s="6" t="s">
        <v>16</v>
      </c>
      <c r="G46" s="6" t="s">
        <v>16</v>
      </c>
      <c r="H46" s="6" t="s">
        <v>21</v>
      </c>
      <c r="I46" s="8">
        <v>0.6</v>
      </c>
      <c r="J46" s="9">
        <v>9250</v>
      </c>
      <c r="K46" s="10">
        <f t="shared" si="0"/>
        <v>5550</v>
      </c>
      <c r="L46" s="10">
        <f t="shared" si="1"/>
        <v>1665</v>
      </c>
      <c r="M46" s="11">
        <v>0.3</v>
      </c>
      <c r="O46" s="12"/>
    </row>
    <row r="47" spans="1:15" ht="15.75" customHeight="1">
      <c r="A47" s="1"/>
      <c r="B47" s="6" t="s">
        <v>14</v>
      </c>
      <c r="C47" s="6">
        <v>1185732</v>
      </c>
      <c r="D47" s="7">
        <v>44387</v>
      </c>
      <c r="E47" s="6" t="s">
        <v>15</v>
      </c>
      <c r="F47" s="6" t="s">
        <v>16</v>
      </c>
      <c r="G47" s="6" t="s">
        <v>16</v>
      </c>
      <c r="H47" s="6" t="s">
        <v>22</v>
      </c>
      <c r="I47" s="8">
        <v>0.65</v>
      </c>
      <c r="J47" s="9">
        <v>11000</v>
      </c>
      <c r="K47" s="10">
        <f t="shared" si="0"/>
        <v>7150</v>
      </c>
      <c r="L47" s="10">
        <f t="shared" si="1"/>
        <v>1787.5</v>
      </c>
      <c r="M47" s="11">
        <v>0.25</v>
      </c>
      <c r="O47" s="12"/>
    </row>
    <row r="48" spans="1:15" ht="15.75" customHeight="1">
      <c r="A48" s="1"/>
      <c r="B48" s="6" t="s">
        <v>14</v>
      </c>
      <c r="C48" s="6">
        <v>1185732</v>
      </c>
      <c r="D48" s="7">
        <v>44419</v>
      </c>
      <c r="E48" s="6" t="s">
        <v>15</v>
      </c>
      <c r="F48" s="6" t="s">
        <v>16</v>
      </c>
      <c r="G48" s="6" t="s">
        <v>16</v>
      </c>
      <c r="H48" s="6" t="s">
        <v>17</v>
      </c>
      <c r="I48" s="8">
        <v>0.6</v>
      </c>
      <c r="J48" s="9">
        <v>12500</v>
      </c>
      <c r="K48" s="10">
        <f t="shared" si="0"/>
        <v>7500</v>
      </c>
      <c r="L48" s="10">
        <f t="shared" si="1"/>
        <v>3750</v>
      </c>
      <c r="M48" s="11">
        <v>0.5</v>
      </c>
      <c r="O48" s="12"/>
    </row>
    <row r="49" spans="1:15" ht="15.75" customHeight="1">
      <c r="A49" s="1"/>
      <c r="B49" s="6" t="s">
        <v>14</v>
      </c>
      <c r="C49" s="6">
        <v>1185732</v>
      </c>
      <c r="D49" s="7">
        <v>44419</v>
      </c>
      <c r="E49" s="6" t="s">
        <v>15</v>
      </c>
      <c r="F49" s="6" t="s">
        <v>16</v>
      </c>
      <c r="G49" s="6" t="s">
        <v>16</v>
      </c>
      <c r="H49" s="6" t="s">
        <v>18</v>
      </c>
      <c r="I49" s="8">
        <v>0.55000000000000004</v>
      </c>
      <c r="J49" s="9">
        <v>10250</v>
      </c>
      <c r="K49" s="10">
        <f t="shared" si="0"/>
        <v>5637.5000000000009</v>
      </c>
      <c r="L49" s="10">
        <f t="shared" si="1"/>
        <v>1691.2500000000002</v>
      </c>
      <c r="M49" s="11">
        <v>0.3</v>
      </c>
      <c r="O49" s="12"/>
    </row>
    <row r="50" spans="1:15" ht="15.75" customHeight="1">
      <c r="A50" s="1"/>
      <c r="B50" s="6" t="s">
        <v>14</v>
      </c>
      <c r="C50" s="6">
        <v>1185732</v>
      </c>
      <c r="D50" s="7">
        <v>44419</v>
      </c>
      <c r="E50" s="6" t="s">
        <v>15</v>
      </c>
      <c r="F50" s="6" t="s">
        <v>16</v>
      </c>
      <c r="G50" s="6" t="s">
        <v>16</v>
      </c>
      <c r="H50" s="6" t="s">
        <v>19</v>
      </c>
      <c r="I50" s="8">
        <v>0.5</v>
      </c>
      <c r="J50" s="9">
        <v>9500</v>
      </c>
      <c r="K50" s="10">
        <f t="shared" si="0"/>
        <v>4750</v>
      </c>
      <c r="L50" s="10">
        <f t="shared" si="1"/>
        <v>1662.5</v>
      </c>
      <c r="M50" s="11">
        <v>0.35</v>
      </c>
      <c r="O50" s="12"/>
    </row>
    <row r="51" spans="1:15" ht="15.75" customHeight="1">
      <c r="A51" s="1"/>
      <c r="B51" s="6" t="s">
        <v>14</v>
      </c>
      <c r="C51" s="6">
        <v>1185732</v>
      </c>
      <c r="D51" s="7">
        <v>44419</v>
      </c>
      <c r="E51" s="6" t="s">
        <v>15</v>
      </c>
      <c r="F51" s="6" t="s">
        <v>16</v>
      </c>
      <c r="G51" s="6" t="s">
        <v>16</v>
      </c>
      <c r="H51" s="6" t="s">
        <v>20</v>
      </c>
      <c r="I51" s="8">
        <v>0.5</v>
      </c>
      <c r="J51" s="9">
        <v>9250</v>
      </c>
      <c r="K51" s="10">
        <f t="shared" si="0"/>
        <v>4625</v>
      </c>
      <c r="L51" s="10">
        <f t="shared" si="1"/>
        <v>1618.75</v>
      </c>
      <c r="M51" s="11">
        <v>0.35</v>
      </c>
      <c r="O51" s="12"/>
    </row>
    <row r="52" spans="1:15" ht="15.75" customHeight="1">
      <c r="A52" s="1"/>
      <c r="B52" s="6" t="s">
        <v>14</v>
      </c>
      <c r="C52" s="6">
        <v>1185732</v>
      </c>
      <c r="D52" s="7">
        <v>44419</v>
      </c>
      <c r="E52" s="6" t="s">
        <v>15</v>
      </c>
      <c r="F52" s="6" t="s">
        <v>16</v>
      </c>
      <c r="G52" s="6" t="s">
        <v>16</v>
      </c>
      <c r="H52" s="6" t="s">
        <v>21</v>
      </c>
      <c r="I52" s="8">
        <v>0.6</v>
      </c>
      <c r="J52" s="9">
        <v>9000</v>
      </c>
      <c r="K52" s="10">
        <f t="shared" si="0"/>
        <v>5400</v>
      </c>
      <c r="L52" s="10">
        <f t="shared" si="1"/>
        <v>1620</v>
      </c>
      <c r="M52" s="11">
        <v>0.3</v>
      </c>
      <c r="O52" s="12"/>
    </row>
    <row r="53" spans="1:15" ht="15.75" customHeight="1">
      <c r="A53" s="1"/>
      <c r="B53" s="6" t="s">
        <v>14</v>
      </c>
      <c r="C53" s="6">
        <v>1185732</v>
      </c>
      <c r="D53" s="7">
        <v>44419</v>
      </c>
      <c r="E53" s="6" t="s">
        <v>15</v>
      </c>
      <c r="F53" s="6" t="s">
        <v>16</v>
      </c>
      <c r="G53" s="6" t="s">
        <v>16</v>
      </c>
      <c r="H53" s="6" t="s">
        <v>22</v>
      </c>
      <c r="I53" s="8">
        <v>0.65</v>
      </c>
      <c r="J53" s="9">
        <v>10750</v>
      </c>
      <c r="K53" s="10">
        <f t="shared" si="0"/>
        <v>6987.5</v>
      </c>
      <c r="L53" s="10">
        <f t="shared" si="1"/>
        <v>1746.875</v>
      </c>
      <c r="M53" s="11">
        <v>0.25</v>
      </c>
      <c r="O53" s="12"/>
    </row>
    <row r="54" spans="1:15" ht="15.75" customHeight="1">
      <c r="A54" s="1"/>
      <c r="B54" s="6" t="s">
        <v>14</v>
      </c>
      <c r="C54" s="6">
        <v>1185732</v>
      </c>
      <c r="D54" s="7">
        <v>44449</v>
      </c>
      <c r="E54" s="6" t="s">
        <v>15</v>
      </c>
      <c r="F54" s="6" t="s">
        <v>16</v>
      </c>
      <c r="G54" s="6" t="s">
        <v>16</v>
      </c>
      <c r="H54" s="6" t="s">
        <v>17</v>
      </c>
      <c r="I54" s="8">
        <v>0.6</v>
      </c>
      <c r="J54" s="9">
        <v>12000</v>
      </c>
      <c r="K54" s="10">
        <f t="shared" si="0"/>
        <v>7200</v>
      </c>
      <c r="L54" s="10">
        <f t="shared" si="1"/>
        <v>3600</v>
      </c>
      <c r="M54" s="11">
        <v>0.5</v>
      </c>
      <c r="O54" s="12"/>
    </row>
    <row r="55" spans="1:15" ht="15.75" customHeight="1">
      <c r="A55" s="1"/>
      <c r="B55" s="6" t="s">
        <v>14</v>
      </c>
      <c r="C55" s="6">
        <v>1185732</v>
      </c>
      <c r="D55" s="7">
        <v>44449</v>
      </c>
      <c r="E55" s="6" t="s">
        <v>15</v>
      </c>
      <c r="F55" s="6" t="s">
        <v>16</v>
      </c>
      <c r="G55" s="6" t="s">
        <v>16</v>
      </c>
      <c r="H55" s="6" t="s">
        <v>18</v>
      </c>
      <c r="I55" s="8">
        <v>0.55000000000000004</v>
      </c>
      <c r="J55" s="9">
        <v>10000</v>
      </c>
      <c r="K55" s="10">
        <f t="shared" si="0"/>
        <v>5500</v>
      </c>
      <c r="L55" s="10">
        <f t="shared" si="1"/>
        <v>1650</v>
      </c>
      <c r="M55" s="11">
        <v>0.3</v>
      </c>
      <c r="O55" s="12"/>
    </row>
    <row r="56" spans="1:15" ht="15.75" customHeight="1">
      <c r="A56" s="1"/>
      <c r="B56" s="6" t="s">
        <v>14</v>
      </c>
      <c r="C56" s="6">
        <v>1185732</v>
      </c>
      <c r="D56" s="7">
        <v>44449</v>
      </c>
      <c r="E56" s="6" t="s">
        <v>15</v>
      </c>
      <c r="F56" s="6" t="s">
        <v>16</v>
      </c>
      <c r="G56" s="6" t="s">
        <v>16</v>
      </c>
      <c r="H56" s="6" t="s">
        <v>19</v>
      </c>
      <c r="I56" s="8">
        <v>0.5</v>
      </c>
      <c r="J56" s="9">
        <v>9250</v>
      </c>
      <c r="K56" s="10">
        <f t="shared" si="0"/>
        <v>4625</v>
      </c>
      <c r="L56" s="10">
        <f t="shared" si="1"/>
        <v>1618.75</v>
      </c>
      <c r="M56" s="11">
        <v>0.35</v>
      </c>
      <c r="O56" s="12"/>
    </row>
    <row r="57" spans="1:15" ht="15.75" customHeight="1">
      <c r="A57" s="1"/>
      <c r="B57" s="6" t="s">
        <v>14</v>
      </c>
      <c r="C57" s="6">
        <v>1185732</v>
      </c>
      <c r="D57" s="7">
        <v>44449</v>
      </c>
      <c r="E57" s="6" t="s">
        <v>15</v>
      </c>
      <c r="F57" s="6" t="s">
        <v>16</v>
      </c>
      <c r="G57" s="6" t="s">
        <v>16</v>
      </c>
      <c r="H57" s="6" t="s">
        <v>20</v>
      </c>
      <c r="I57" s="8">
        <v>0.5</v>
      </c>
      <c r="J57" s="9">
        <v>9000</v>
      </c>
      <c r="K57" s="10">
        <f t="shared" si="0"/>
        <v>4500</v>
      </c>
      <c r="L57" s="10">
        <f t="shared" si="1"/>
        <v>1575</v>
      </c>
      <c r="M57" s="11">
        <v>0.35</v>
      </c>
      <c r="O57" s="12"/>
    </row>
    <row r="58" spans="1:15" ht="15.75" customHeight="1">
      <c r="A58" s="1"/>
      <c r="B58" s="6" t="s">
        <v>14</v>
      </c>
      <c r="C58" s="6">
        <v>1185732</v>
      </c>
      <c r="D58" s="7">
        <v>44449</v>
      </c>
      <c r="E58" s="6" t="s">
        <v>15</v>
      </c>
      <c r="F58" s="6" t="s">
        <v>16</v>
      </c>
      <c r="G58" s="6" t="s">
        <v>16</v>
      </c>
      <c r="H58" s="6" t="s">
        <v>21</v>
      </c>
      <c r="I58" s="8">
        <v>0.6</v>
      </c>
      <c r="J58" s="9">
        <v>9000</v>
      </c>
      <c r="K58" s="10">
        <f t="shared" si="0"/>
        <v>5400</v>
      </c>
      <c r="L58" s="10">
        <f t="shared" si="1"/>
        <v>1620</v>
      </c>
      <c r="M58" s="11">
        <v>0.3</v>
      </c>
      <c r="O58" s="12"/>
    </row>
    <row r="59" spans="1:15" ht="15.75" customHeight="1">
      <c r="A59" s="1"/>
      <c r="B59" s="6" t="s">
        <v>14</v>
      </c>
      <c r="C59" s="6">
        <v>1185732</v>
      </c>
      <c r="D59" s="7">
        <v>44449</v>
      </c>
      <c r="E59" s="6" t="s">
        <v>15</v>
      </c>
      <c r="F59" s="6" t="s">
        <v>16</v>
      </c>
      <c r="G59" s="6" t="s">
        <v>16</v>
      </c>
      <c r="H59" s="6" t="s">
        <v>22</v>
      </c>
      <c r="I59" s="8">
        <v>0.65</v>
      </c>
      <c r="J59" s="9">
        <v>10000</v>
      </c>
      <c r="K59" s="10">
        <f t="shared" si="0"/>
        <v>6500</v>
      </c>
      <c r="L59" s="10">
        <f t="shared" si="1"/>
        <v>1625</v>
      </c>
      <c r="M59" s="11">
        <v>0.25</v>
      </c>
      <c r="O59" s="12"/>
    </row>
    <row r="60" spans="1:15" ht="15.75" customHeight="1">
      <c r="A60" s="1"/>
      <c r="B60" s="6" t="s">
        <v>14</v>
      </c>
      <c r="C60" s="6">
        <v>1185732</v>
      </c>
      <c r="D60" s="7">
        <v>44481</v>
      </c>
      <c r="E60" s="6" t="s">
        <v>15</v>
      </c>
      <c r="F60" s="6" t="s">
        <v>16</v>
      </c>
      <c r="G60" s="6" t="s">
        <v>16</v>
      </c>
      <c r="H60" s="6" t="s">
        <v>17</v>
      </c>
      <c r="I60" s="8">
        <v>0.65</v>
      </c>
      <c r="J60" s="9">
        <v>11750</v>
      </c>
      <c r="K60" s="10">
        <f t="shared" si="0"/>
        <v>7637.5</v>
      </c>
      <c r="L60" s="10">
        <f t="shared" si="1"/>
        <v>3818.75</v>
      </c>
      <c r="M60" s="11">
        <v>0.5</v>
      </c>
      <c r="O60" s="12"/>
    </row>
    <row r="61" spans="1:15" ht="15.75" customHeight="1">
      <c r="A61" s="1"/>
      <c r="B61" s="6" t="s">
        <v>14</v>
      </c>
      <c r="C61" s="6">
        <v>1185732</v>
      </c>
      <c r="D61" s="7">
        <v>44481</v>
      </c>
      <c r="E61" s="6" t="s">
        <v>15</v>
      </c>
      <c r="F61" s="6" t="s">
        <v>16</v>
      </c>
      <c r="G61" s="6" t="s">
        <v>16</v>
      </c>
      <c r="H61" s="6" t="s">
        <v>18</v>
      </c>
      <c r="I61" s="8">
        <v>0.55000000000000004</v>
      </c>
      <c r="J61" s="9">
        <v>10000</v>
      </c>
      <c r="K61" s="10">
        <f t="shared" si="0"/>
        <v>5500</v>
      </c>
      <c r="L61" s="10">
        <f t="shared" si="1"/>
        <v>1650</v>
      </c>
      <c r="M61" s="11">
        <v>0.3</v>
      </c>
      <c r="O61" s="12"/>
    </row>
    <row r="62" spans="1:15" ht="15.75" customHeight="1">
      <c r="A62" s="1"/>
      <c r="B62" s="6" t="s">
        <v>14</v>
      </c>
      <c r="C62" s="6">
        <v>1185732</v>
      </c>
      <c r="D62" s="7">
        <v>44481</v>
      </c>
      <c r="E62" s="6" t="s">
        <v>15</v>
      </c>
      <c r="F62" s="6" t="s">
        <v>16</v>
      </c>
      <c r="G62" s="6" t="s">
        <v>16</v>
      </c>
      <c r="H62" s="6" t="s">
        <v>19</v>
      </c>
      <c r="I62" s="8">
        <v>0.55000000000000004</v>
      </c>
      <c r="J62" s="9">
        <v>9000</v>
      </c>
      <c r="K62" s="10">
        <f t="shared" si="0"/>
        <v>4950</v>
      </c>
      <c r="L62" s="10">
        <f t="shared" si="1"/>
        <v>1732.5</v>
      </c>
      <c r="M62" s="11">
        <v>0.35</v>
      </c>
      <c r="O62" s="12"/>
    </row>
    <row r="63" spans="1:15" ht="15.75" customHeight="1">
      <c r="A63" s="1"/>
      <c r="B63" s="6" t="s">
        <v>14</v>
      </c>
      <c r="C63" s="6">
        <v>1185732</v>
      </c>
      <c r="D63" s="7">
        <v>44481</v>
      </c>
      <c r="E63" s="6" t="s">
        <v>15</v>
      </c>
      <c r="F63" s="6" t="s">
        <v>16</v>
      </c>
      <c r="G63" s="6" t="s">
        <v>16</v>
      </c>
      <c r="H63" s="6" t="s">
        <v>20</v>
      </c>
      <c r="I63" s="8">
        <v>0.55000000000000004</v>
      </c>
      <c r="J63" s="9">
        <v>8750</v>
      </c>
      <c r="K63" s="10">
        <f t="shared" si="0"/>
        <v>4812.5</v>
      </c>
      <c r="L63" s="10">
        <f t="shared" si="1"/>
        <v>1684.375</v>
      </c>
      <c r="M63" s="11">
        <v>0.35</v>
      </c>
      <c r="O63" s="12"/>
    </row>
    <row r="64" spans="1:15" ht="15.75" customHeight="1">
      <c r="A64" s="1"/>
      <c r="B64" s="6" t="s">
        <v>14</v>
      </c>
      <c r="C64" s="6">
        <v>1185732</v>
      </c>
      <c r="D64" s="7">
        <v>44481</v>
      </c>
      <c r="E64" s="6" t="s">
        <v>15</v>
      </c>
      <c r="F64" s="6" t="s">
        <v>16</v>
      </c>
      <c r="G64" s="6" t="s">
        <v>16</v>
      </c>
      <c r="H64" s="6" t="s">
        <v>21</v>
      </c>
      <c r="I64" s="8">
        <v>0.65</v>
      </c>
      <c r="J64" s="9">
        <v>8750</v>
      </c>
      <c r="K64" s="10">
        <f t="shared" si="0"/>
        <v>5687.5</v>
      </c>
      <c r="L64" s="10">
        <f t="shared" si="1"/>
        <v>1706.25</v>
      </c>
      <c r="M64" s="11">
        <v>0.3</v>
      </c>
      <c r="O64" s="12"/>
    </row>
    <row r="65" spans="1:15" ht="15.75" customHeight="1">
      <c r="A65" s="1"/>
      <c r="B65" s="6" t="s">
        <v>14</v>
      </c>
      <c r="C65" s="6">
        <v>1185732</v>
      </c>
      <c r="D65" s="7">
        <v>44481</v>
      </c>
      <c r="E65" s="6" t="s">
        <v>15</v>
      </c>
      <c r="F65" s="6" t="s">
        <v>16</v>
      </c>
      <c r="G65" s="6" t="s">
        <v>16</v>
      </c>
      <c r="H65" s="6" t="s">
        <v>22</v>
      </c>
      <c r="I65" s="8">
        <v>0.7</v>
      </c>
      <c r="J65" s="9">
        <v>10000</v>
      </c>
      <c r="K65" s="10">
        <f t="shared" si="0"/>
        <v>7000</v>
      </c>
      <c r="L65" s="10">
        <f t="shared" si="1"/>
        <v>1750</v>
      </c>
      <c r="M65" s="11">
        <v>0.25</v>
      </c>
      <c r="O65" s="12"/>
    </row>
    <row r="66" spans="1:15" ht="15.75" customHeight="1">
      <c r="A66" s="1"/>
      <c r="B66" s="6" t="s">
        <v>14</v>
      </c>
      <c r="C66" s="6">
        <v>1185732</v>
      </c>
      <c r="D66" s="7">
        <v>44511</v>
      </c>
      <c r="E66" s="6" t="s">
        <v>15</v>
      </c>
      <c r="F66" s="6" t="s">
        <v>16</v>
      </c>
      <c r="G66" s="6" t="s">
        <v>16</v>
      </c>
      <c r="H66" s="6" t="s">
        <v>17</v>
      </c>
      <c r="I66" s="8">
        <v>0.65</v>
      </c>
      <c r="J66" s="9">
        <v>11500</v>
      </c>
      <c r="K66" s="10">
        <f t="shared" si="0"/>
        <v>7475</v>
      </c>
      <c r="L66" s="10">
        <f t="shared" si="1"/>
        <v>3737.5</v>
      </c>
      <c r="M66" s="11">
        <v>0.5</v>
      </c>
      <c r="O66" s="12"/>
    </row>
    <row r="67" spans="1:15" ht="15.75" customHeight="1">
      <c r="A67" s="1"/>
      <c r="B67" s="6" t="s">
        <v>14</v>
      </c>
      <c r="C67" s="6">
        <v>1185732</v>
      </c>
      <c r="D67" s="7">
        <v>44511</v>
      </c>
      <c r="E67" s="6" t="s">
        <v>15</v>
      </c>
      <c r="F67" s="6" t="s">
        <v>16</v>
      </c>
      <c r="G67" s="6" t="s">
        <v>16</v>
      </c>
      <c r="H67" s="6" t="s">
        <v>18</v>
      </c>
      <c r="I67" s="8">
        <v>0.55000000000000004</v>
      </c>
      <c r="J67" s="9">
        <v>9750</v>
      </c>
      <c r="K67" s="10">
        <f t="shared" si="0"/>
        <v>5362.5</v>
      </c>
      <c r="L67" s="10">
        <f t="shared" si="1"/>
        <v>1608.75</v>
      </c>
      <c r="M67" s="11">
        <v>0.3</v>
      </c>
      <c r="O67" s="12"/>
    </row>
    <row r="68" spans="1:15" ht="15.75" customHeight="1">
      <c r="A68" s="1"/>
      <c r="B68" s="6" t="s">
        <v>14</v>
      </c>
      <c r="C68" s="6">
        <v>1185732</v>
      </c>
      <c r="D68" s="7">
        <v>44511</v>
      </c>
      <c r="E68" s="6" t="s">
        <v>15</v>
      </c>
      <c r="F68" s="6" t="s">
        <v>16</v>
      </c>
      <c r="G68" s="6" t="s">
        <v>16</v>
      </c>
      <c r="H68" s="6" t="s">
        <v>19</v>
      </c>
      <c r="I68" s="8">
        <v>0.55000000000000004</v>
      </c>
      <c r="J68" s="9">
        <v>9200</v>
      </c>
      <c r="K68" s="10">
        <f t="shared" si="0"/>
        <v>5060</v>
      </c>
      <c r="L68" s="10">
        <f t="shared" si="1"/>
        <v>1771</v>
      </c>
      <c r="M68" s="11">
        <v>0.35</v>
      </c>
      <c r="O68" s="12"/>
    </row>
    <row r="69" spans="1:15" ht="15.75" customHeight="1">
      <c r="A69" s="1"/>
      <c r="B69" s="6" t="s">
        <v>14</v>
      </c>
      <c r="C69" s="6">
        <v>1185732</v>
      </c>
      <c r="D69" s="7">
        <v>44511</v>
      </c>
      <c r="E69" s="6" t="s">
        <v>15</v>
      </c>
      <c r="F69" s="6" t="s">
        <v>16</v>
      </c>
      <c r="G69" s="6" t="s">
        <v>16</v>
      </c>
      <c r="H69" s="6" t="s">
        <v>20</v>
      </c>
      <c r="I69" s="8">
        <v>0.55000000000000004</v>
      </c>
      <c r="J69" s="9">
        <v>9000</v>
      </c>
      <c r="K69" s="10">
        <f t="shared" si="0"/>
        <v>4950</v>
      </c>
      <c r="L69" s="10">
        <f t="shared" si="1"/>
        <v>1732.5</v>
      </c>
      <c r="M69" s="11">
        <v>0.35</v>
      </c>
      <c r="O69" s="12"/>
    </row>
    <row r="70" spans="1:15" ht="15.75" customHeight="1">
      <c r="A70" s="1"/>
      <c r="B70" s="6" t="s">
        <v>14</v>
      </c>
      <c r="C70" s="6">
        <v>1185732</v>
      </c>
      <c r="D70" s="7">
        <v>44511</v>
      </c>
      <c r="E70" s="6" t="s">
        <v>15</v>
      </c>
      <c r="F70" s="6" t="s">
        <v>16</v>
      </c>
      <c r="G70" s="6" t="s">
        <v>16</v>
      </c>
      <c r="H70" s="6" t="s">
        <v>21</v>
      </c>
      <c r="I70" s="8">
        <v>0.65</v>
      </c>
      <c r="J70" s="9">
        <v>8750</v>
      </c>
      <c r="K70" s="10">
        <f t="shared" si="0"/>
        <v>5687.5</v>
      </c>
      <c r="L70" s="10">
        <f t="shared" si="1"/>
        <v>1706.25</v>
      </c>
      <c r="M70" s="11">
        <v>0.3</v>
      </c>
      <c r="O70" s="12"/>
    </row>
    <row r="71" spans="1:15" ht="15.75" customHeight="1">
      <c r="A71" s="1"/>
      <c r="B71" s="6" t="s">
        <v>14</v>
      </c>
      <c r="C71" s="6">
        <v>1185732</v>
      </c>
      <c r="D71" s="7">
        <v>44511</v>
      </c>
      <c r="E71" s="6" t="s">
        <v>15</v>
      </c>
      <c r="F71" s="6" t="s">
        <v>16</v>
      </c>
      <c r="G71" s="6" t="s">
        <v>16</v>
      </c>
      <c r="H71" s="6" t="s">
        <v>22</v>
      </c>
      <c r="I71" s="8">
        <v>0.7</v>
      </c>
      <c r="J71" s="9">
        <v>9750</v>
      </c>
      <c r="K71" s="10">
        <f t="shared" si="0"/>
        <v>6825</v>
      </c>
      <c r="L71" s="10">
        <f t="shared" si="1"/>
        <v>1706.25</v>
      </c>
      <c r="M71" s="11">
        <v>0.25</v>
      </c>
      <c r="O71" s="12"/>
    </row>
    <row r="72" spans="1:15" ht="15.75" customHeight="1">
      <c r="A72" s="1"/>
      <c r="B72" s="6" t="s">
        <v>14</v>
      </c>
      <c r="C72" s="6">
        <v>1185732</v>
      </c>
      <c r="D72" s="7">
        <v>44540</v>
      </c>
      <c r="E72" s="6" t="s">
        <v>15</v>
      </c>
      <c r="F72" s="6" t="s">
        <v>16</v>
      </c>
      <c r="G72" s="6" t="s">
        <v>16</v>
      </c>
      <c r="H72" s="6" t="s">
        <v>17</v>
      </c>
      <c r="I72" s="8">
        <v>0.65</v>
      </c>
      <c r="J72" s="9">
        <v>12000</v>
      </c>
      <c r="K72" s="10">
        <f t="shared" si="0"/>
        <v>7800</v>
      </c>
      <c r="L72" s="10">
        <f t="shared" si="1"/>
        <v>3900</v>
      </c>
      <c r="M72" s="11">
        <v>0.5</v>
      </c>
      <c r="O72" s="12"/>
    </row>
    <row r="73" spans="1:15" ht="15.75" customHeight="1">
      <c r="A73" s="1"/>
      <c r="B73" s="6" t="s">
        <v>14</v>
      </c>
      <c r="C73" s="6">
        <v>1185732</v>
      </c>
      <c r="D73" s="7">
        <v>44540</v>
      </c>
      <c r="E73" s="6" t="s">
        <v>15</v>
      </c>
      <c r="F73" s="6" t="s">
        <v>16</v>
      </c>
      <c r="G73" s="6" t="s">
        <v>16</v>
      </c>
      <c r="H73" s="6" t="s">
        <v>18</v>
      </c>
      <c r="I73" s="8">
        <v>0.55000000000000004</v>
      </c>
      <c r="J73" s="9">
        <v>10000</v>
      </c>
      <c r="K73" s="10">
        <f t="shared" si="0"/>
        <v>5500</v>
      </c>
      <c r="L73" s="10">
        <f t="shared" si="1"/>
        <v>1650</v>
      </c>
      <c r="M73" s="11">
        <v>0.3</v>
      </c>
      <c r="O73" s="12"/>
    </row>
    <row r="74" spans="1:15" ht="15.75" customHeight="1">
      <c r="A74" s="1"/>
      <c r="B74" s="6" t="s">
        <v>14</v>
      </c>
      <c r="C74" s="6">
        <v>1185732</v>
      </c>
      <c r="D74" s="7">
        <v>44540</v>
      </c>
      <c r="E74" s="6" t="s">
        <v>15</v>
      </c>
      <c r="F74" s="6" t="s">
        <v>16</v>
      </c>
      <c r="G74" s="6" t="s">
        <v>16</v>
      </c>
      <c r="H74" s="6" t="s">
        <v>19</v>
      </c>
      <c r="I74" s="8">
        <v>0.55000000000000004</v>
      </c>
      <c r="J74" s="9">
        <v>9500</v>
      </c>
      <c r="K74" s="10">
        <f t="shared" si="0"/>
        <v>5225</v>
      </c>
      <c r="L74" s="10">
        <f t="shared" si="1"/>
        <v>1828.7499999999998</v>
      </c>
      <c r="M74" s="11">
        <v>0.35</v>
      </c>
      <c r="O74" s="12"/>
    </row>
    <row r="75" spans="1:15" ht="15.75" customHeight="1">
      <c r="A75" s="1"/>
      <c r="B75" s="6" t="s">
        <v>14</v>
      </c>
      <c r="C75" s="6">
        <v>1185732</v>
      </c>
      <c r="D75" s="7">
        <v>44540</v>
      </c>
      <c r="E75" s="6" t="s">
        <v>15</v>
      </c>
      <c r="F75" s="6" t="s">
        <v>16</v>
      </c>
      <c r="G75" s="6" t="s">
        <v>16</v>
      </c>
      <c r="H75" s="6" t="s">
        <v>20</v>
      </c>
      <c r="I75" s="8">
        <v>0.55000000000000004</v>
      </c>
      <c r="J75" s="9">
        <v>9000</v>
      </c>
      <c r="K75" s="10">
        <f t="shared" si="0"/>
        <v>4950</v>
      </c>
      <c r="L75" s="10">
        <f t="shared" si="1"/>
        <v>1732.5</v>
      </c>
      <c r="M75" s="11">
        <v>0.35</v>
      </c>
      <c r="O75" s="12"/>
    </row>
    <row r="76" spans="1:15" ht="15.75" customHeight="1">
      <c r="A76" s="1"/>
      <c r="B76" s="6" t="s">
        <v>14</v>
      </c>
      <c r="C76" s="6">
        <v>1185732</v>
      </c>
      <c r="D76" s="7">
        <v>44540</v>
      </c>
      <c r="E76" s="6" t="s">
        <v>15</v>
      </c>
      <c r="F76" s="6" t="s">
        <v>16</v>
      </c>
      <c r="G76" s="6" t="s">
        <v>16</v>
      </c>
      <c r="H76" s="6" t="s">
        <v>21</v>
      </c>
      <c r="I76" s="8">
        <v>0.65</v>
      </c>
      <c r="J76" s="9">
        <v>9000</v>
      </c>
      <c r="K76" s="10">
        <f t="shared" si="0"/>
        <v>5850</v>
      </c>
      <c r="L76" s="10">
        <f t="shared" si="1"/>
        <v>1755</v>
      </c>
      <c r="M76" s="11">
        <v>0.3</v>
      </c>
      <c r="O76" s="12"/>
    </row>
    <row r="77" spans="1:15" ht="15.75" customHeight="1">
      <c r="A77" s="1"/>
      <c r="B77" s="6" t="s">
        <v>14</v>
      </c>
      <c r="C77" s="6">
        <v>1185732</v>
      </c>
      <c r="D77" s="7">
        <v>44540</v>
      </c>
      <c r="E77" s="6" t="s">
        <v>15</v>
      </c>
      <c r="F77" s="6" t="s">
        <v>16</v>
      </c>
      <c r="G77" s="6" t="s">
        <v>16</v>
      </c>
      <c r="H77" s="6" t="s">
        <v>22</v>
      </c>
      <c r="I77" s="8">
        <v>0.7</v>
      </c>
      <c r="J77" s="9">
        <v>10000</v>
      </c>
      <c r="K77" s="10">
        <f t="shared" si="0"/>
        <v>7000</v>
      </c>
      <c r="L77" s="10">
        <f t="shared" si="1"/>
        <v>1750</v>
      </c>
      <c r="M77" s="11">
        <v>0.25</v>
      </c>
      <c r="O77" s="12"/>
    </row>
    <row r="78" spans="1:15" ht="15.75" customHeight="1">
      <c r="A78" s="1"/>
      <c r="B78" s="6" t="s">
        <v>23</v>
      </c>
      <c r="C78" s="6">
        <v>1197831</v>
      </c>
      <c r="D78" s="7">
        <v>44198</v>
      </c>
      <c r="E78" s="6" t="s">
        <v>24</v>
      </c>
      <c r="F78" s="6" t="s">
        <v>25</v>
      </c>
      <c r="G78" s="6" t="s">
        <v>26</v>
      </c>
      <c r="H78" s="6" t="s">
        <v>17</v>
      </c>
      <c r="I78" s="8">
        <v>0.25</v>
      </c>
      <c r="J78" s="9">
        <v>9000</v>
      </c>
      <c r="K78" s="10">
        <f t="shared" si="0"/>
        <v>2250</v>
      </c>
      <c r="L78" s="10">
        <f t="shared" si="1"/>
        <v>787.5</v>
      </c>
      <c r="M78" s="11">
        <v>0.35</v>
      </c>
      <c r="O78" s="12"/>
    </row>
    <row r="79" spans="1:15" ht="15.75" customHeight="1">
      <c r="A79" s="1"/>
      <c r="B79" s="6" t="s">
        <v>23</v>
      </c>
      <c r="C79" s="6">
        <v>1197831</v>
      </c>
      <c r="D79" s="7">
        <v>44198</v>
      </c>
      <c r="E79" s="6" t="s">
        <v>24</v>
      </c>
      <c r="F79" s="6" t="s">
        <v>25</v>
      </c>
      <c r="G79" s="6" t="s">
        <v>26</v>
      </c>
      <c r="H79" s="6" t="s">
        <v>18</v>
      </c>
      <c r="I79" s="8">
        <v>0.35</v>
      </c>
      <c r="J79" s="9">
        <v>9000</v>
      </c>
      <c r="K79" s="10">
        <f t="shared" si="0"/>
        <v>3150</v>
      </c>
      <c r="L79" s="10">
        <f t="shared" si="1"/>
        <v>1102.5</v>
      </c>
      <c r="M79" s="11">
        <v>0.35</v>
      </c>
      <c r="O79" s="12"/>
    </row>
    <row r="80" spans="1:15" ht="15.75" customHeight="1">
      <c r="A80" s="1"/>
      <c r="B80" s="6" t="s">
        <v>23</v>
      </c>
      <c r="C80" s="6">
        <v>1197831</v>
      </c>
      <c r="D80" s="7">
        <v>44198</v>
      </c>
      <c r="E80" s="6" t="s">
        <v>24</v>
      </c>
      <c r="F80" s="6" t="s">
        <v>25</v>
      </c>
      <c r="G80" s="6" t="s">
        <v>26</v>
      </c>
      <c r="H80" s="6" t="s">
        <v>19</v>
      </c>
      <c r="I80" s="8">
        <v>0.35</v>
      </c>
      <c r="J80" s="9">
        <v>7000</v>
      </c>
      <c r="K80" s="10">
        <f t="shared" si="0"/>
        <v>2450</v>
      </c>
      <c r="L80" s="10">
        <f t="shared" si="1"/>
        <v>857.5</v>
      </c>
      <c r="M80" s="11">
        <v>0.35</v>
      </c>
      <c r="O80" s="12"/>
    </row>
    <row r="81" spans="1:15" ht="15.75" customHeight="1">
      <c r="A81" s="1"/>
      <c r="B81" s="6" t="s">
        <v>23</v>
      </c>
      <c r="C81" s="6">
        <v>1197831</v>
      </c>
      <c r="D81" s="7">
        <v>44198</v>
      </c>
      <c r="E81" s="6" t="s">
        <v>24</v>
      </c>
      <c r="F81" s="6" t="s">
        <v>25</v>
      </c>
      <c r="G81" s="6" t="s">
        <v>26</v>
      </c>
      <c r="H81" s="6" t="s">
        <v>20</v>
      </c>
      <c r="I81" s="8">
        <v>0.35</v>
      </c>
      <c r="J81" s="9">
        <v>7000</v>
      </c>
      <c r="K81" s="10">
        <f t="shared" si="0"/>
        <v>2450</v>
      </c>
      <c r="L81" s="10">
        <f t="shared" si="1"/>
        <v>1102.5</v>
      </c>
      <c r="M81" s="11">
        <v>0.45</v>
      </c>
      <c r="O81" s="12"/>
    </row>
    <row r="82" spans="1:15" ht="15.75" customHeight="1">
      <c r="A82" s="1"/>
      <c r="B82" s="6" t="s">
        <v>23</v>
      </c>
      <c r="C82" s="6">
        <v>1197831</v>
      </c>
      <c r="D82" s="7">
        <v>44198</v>
      </c>
      <c r="E82" s="6" t="s">
        <v>24</v>
      </c>
      <c r="F82" s="6" t="s">
        <v>25</v>
      </c>
      <c r="G82" s="6" t="s">
        <v>26</v>
      </c>
      <c r="H82" s="6" t="s">
        <v>21</v>
      </c>
      <c r="I82" s="8">
        <v>0.4</v>
      </c>
      <c r="J82" s="9">
        <v>5500</v>
      </c>
      <c r="K82" s="10">
        <f t="shared" si="0"/>
        <v>2200</v>
      </c>
      <c r="L82" s="10">
        <f t="shared" si="1"/>
        <v>660</v>
      </c>
      <c r="M82" s="11">
        <v>0.3</v>
      </c>
      <c r="O82" s="12"/>
    </row>
    <row r="83" spans="1:15" ht="15.75" customHeight="1">
      <c r="A83" s="1"/>
      <c r="B83" s="6" t="s">
        <v>23</v>
      </c>
      <c r="C83" s="6">
        <v>1197831</v>
      </c>
      <c r="D83" s="7">
        <v>44198</v>
      </c>
      <c r="E83" s="6" t="s">
        <v>24</v>
      </c>
      <c r="F83" s="6" t="s">
        <v>25</v>
      </c>
      <c r="G83" s="6" t="s">
        <v>26</v>
      </c>
      <c r="H83" s="6" t="s">
        <v>22</v>
      </c>
      <c r="I83" s="8">
        <v>0.35</v>
      </c>
      <c r="J83" s="9">
        <v>7000</v>
      </c>
      <c r="K83" s="10">
        <f t="shared" si="0"/>
        <v>2450</v>
      </c>
      <c r="L83" s="10">
        <f t="shared" si="1"/>
        <v>1225</v>
      </c>
      <c r="M83" s="11">
        <v>0.5</v>
      </c>
      <c r="O83" s="12"/>
    </row>
    <row r="84" spans="1:15" ht="15.75" customHeight="1">
      <c r="A84" s="1"/>
      <c r="B84" s="6" t="s">
        <v>23</v>
      </c>
      <c r="C84" s="6">
        <v>1197831</v>
      </c>
      <c r="D84" s="7">
        <v>44228</v>
      </c>
      <c r="E84" s="6" t="s">
        <v>24</v>
      </c>
      <c r="F84" s="6" t="s">
        <v>25</v>
      </c>
      <c r="G84" s="6" t="s">
        <v>26</v>
      </c>
      <c r="H84" s="6" t="s">
        <v>17</v>
      </c>
      <c r="I84" s="8">
        <v>0.25</v>
      </c>
      <c r="J84" s="9">
        <v>8500</v>
      </c>
      <c r="K84" s="10">
        <f t="shared" si="0"/>
        <v>2125</v>
      </c>
      <c r="L84" s="10">
        <f t="shared" si="1"/>
        <v>743.75</v>
      </c>
      <c r="M84" s="11">
        <v>0.35</v>
      </c>
      <c r="O84" s="12"/>
    </row>
    <row r="85" spans="1:15" ht="15.75" customHeight="1">
      <c r="A85" s="1"/>
      <c r="B85" s="6" t="s">
        <v>23</v>
      </c>
      <c r="C85" s="6">
        <v>1197831</v>
      </c>
      <c r="D85" s="7">
        <v>44228</v>
      </c>
      <c r="E85" s="6" t="s">
        <v>24</v>
      </c>
      <c r="F85" s="6" t="s">
        <v>25</v>
      </c>
      <c r="G85" s="6" t="s">
        <v>26</v>
      </c>
      <c r="H85" s="6" t="s">
        <v>18</v>
      </c>
      <c r="I85" s="8">
        <v>0.35</v>
      </c>
      <c r="J85" s="9">
        <v>8500</v>
      </c>
      <c r="K85" s="10">
        <f t="shared" si="0"/>
        <v>2975</v>
      </c>
      <c r="L85" s="10">
        <f t="shared" si="1"/>
        <v>1041.25</v>
      </c>
      <c r="M85" s="11">
        <v>0.35</v>
      </c>
      <c r="O85" s="12"/>
    </row>
    <row r="86" spans="1:15" ht="15.75" customHeight="1">
      <c r="A86" s="1"/>
      <c r="B86" s="6" t="s">
        <v>23</v>
      </c>
      <c r="C86" s="6">
        <v>1197831</v>
      </c>
      <c r="D86" s="7">
        <v>44228</v>
      </c>
      <c r="E86" s="6" t="s">
        <v>24</v>
      </c>
      <c r="F86" s="6" t="s">
        <v>25</v>
      </c>
      <c r="G86" s="6" t="s">
        <v>26</v>
      </c>
      <c r="H86" s="6" t="s">
        <v>19</v>
      </c>
      <c r="I86" s="8">
        <v>0.35</v>
      </c>
      <c r="J86" s="9">
        <v>6750</v>
      </c>
      <c r="K86" s="10">
        <f t="shared" si="0"/>
        <v>2362.5</v>
      </c>
      <c r="L86" s="10">
        <f t="shared" si="1"/>
        <v>826.875</v>
      </c>
      <c r="M86" s="11">
        <v>0.35</v>
      </c>
      <c r="O86" s="12"/>
    </row>
    <row r="87" spans="1:15" ht="15.75" customHeight="1">
      <c r="A87" s="1"/>
      <c r="B87" s="6" t="s">
        <v>23</v>
      </c>
      <c r="C87" s="6">
        <v>1197831</v>
      </c>
      <c r="D87" s="7">
        <v>44228</v>
      </c>
      <c r="E87" s="6" t="s">
        <v>24</v>
      </c>
      <c r="F87" s="6" t="s">
        <v>25</v>
      </c>
      <c r="G87" s="6" t="s">
        <v>26</v>
      </c>
      <c r="H87" s="6" t="s">
        <v>20</v>
      </c>
      <c r="I87" s="8">
        <v>0.35</v>
      </c>
      <c r="J87" s="9">
        <v>6250</v>
      </c>
      <c r="K87" s="10">
        <f t="shared" si="0"/>
        <v>2187.5</v>
      </c>
      <c r="L87" s="10">
        <f t="shared" si="1"/>
        <v>984.375</v>
      </c>
      <c r="M87" s="11">
        <v>0.45</v>
      </c>
      <c r="O87" s="12"/>
    </row>
    <row r="88" spans="1:15" ht="15.75" customHeight="1">
      <c r="A88" s="1"/>
      <c r="B88" s="6" t="s">
        <v>23</v>
      </c>
      <c r="C88" s="6">
        <v>1197831</v>
      </c>
      <c r="D88" s="7">
        <v>44228</v>
      </c>
      <c r="E88" s="6" t="s">
        <v>24</v>
      </c>
      <c r="F88" s="6" t="s">
        <v>25</v>
      </c>
      <c r="G88" s="6" t="s">
        <v>26</v>
      </c>
      <c r="H88" s="6" t="s">
        <v>21</v>
      </c>
      <c r="I88" s="8">
        <v>0.4</v>
      </c>
      <c r="J88" s="9">
        <v>5000</v>
      </c>
      <c r="K88" s="10">
        <f t="shared" si="0"/>
        <v>2000</v>
      </c>
      <c r="L88" s="10">
        <f t="shared" si="1"/>
        <v>600</v>
      </c>
      <c r="M88" s="11">
        <v>0.3</v>
      </c>
      <c r="O88" s="12"/>
    </row>
    <row r="89" spans="1:15" ht="15.75" customHeight="1">
      <c r="A89" s="1"/>
      <c r="B89" s="6" t="s">
        <v>23</v>
      </c>
      <c r="C89" s="6">
        <v>1197831</v>
      </c>
      <c r="D89" s="7">
        <v>44228</v>
      </c>
      <c r="E89" s="6" t="s">
        <v>24</v>
      </c>
      <c r="F89" s="6" t="s">
        <v>25</v>
      </c>
      <c r="G89" s="6" t="s">
        <v>26</v>
      </c>
      <c r="H89" s="6" t="s">
        <v>22</v>
      </c>
      <c r="I89" s="8">
        <v>0.35</v>
      </c>
      <c r="J89" s="9">
        <v>7000</v>
      </c>
      <c r="K89" s="10">
        <f t="shared" si="0"/>
        <v>2450</v>
      </c>
      <c r="L89" s="10">
        <f t="shared" si="1"/>
        <v>1225</v>
      </c>
      <c r="M89" s="11">
        <v>0.5</v>
      </c>
      <c r="O89" s="12"/>
    </row>
    <row r="90" spans="1:15" ht="15.75" customHeight="1">
      <c r="A90" s="1"/>
      <c r="B90" s="6" t="s">
        <v>23</v>
      </c>
      <c r="C90" s="6">
        <v>1197831</v>
      </c>
      <c r="D90" s="7">
        <v>44258</v>
      </c>
      <c r="E90" s="6" t="s">
        <v>24</v>
      </c>
      <c r="F90" s="6" t="s">
        <v>25</v>
      </c>
      <c r="G90" s="6" t="s">
        <v>26</v>
      </c>
      <c r="H90" s="6" t="s">
        <v>17</v>
      </c>
      <c r="I90" s="8">
        <v>0.3</v>
      </c>
      <c r="J90" s="9">
        <v>8750</v>
      </c>
      <c r="K90" s="10">
        <f t="shared" si="0"/>
        <v>2625</v>
      </c>
      <c r="L90" s="10">
        <f t="shared" si="1"/>
        <v>918.74999999999989</v>
      </c>
      <c r="M90" s="11">
        <v>0.35</v>
      </c>
      <c r="O90" s="12"/>
    </row>
    <row r="91" spans="1:15" ht="15.75" customHeight="1">
      <c r="A91" s="1"/>
      <c r="B91" s="6" t="s">
        <v>23</v>
      </c>
      <c r="C91" s="6">
        <v>1197831</v>
      </c>
      <c r="D91" s="7">
        <v>44258</v>
      </c>
      <c r="E91" s="6" t="s">
        <v>24</v>
      </c>
      <c r="F91" s="6" t="s">
        <v>25</v>
      </c>
      <c r="G91" s="6" t="s">
        <v>26</v>
      </c>
      <c r="H91" s="6" t="s">
        <v>18</v>
      </c>
      <c r="I91" s="8">
        <v>0.4</v>
      </c>
      <c r="J91" s="9">
        <v>8750</v>
      </c>
      <c r="K91" s="10">
        <f t="shared" si="0"/>
        <v>3500</v>
      </c>
      <c r="L91" s="10">
        <f t="shared" si="1"/>
        <v>1225</v>
      </c>
      <c r="M91" s="11">
        <v>0.35</v>
      </c>
      <c r="O91" s="12"/>
    </row>
    <row r="92" spans="1:15" ht="15.75" customHeight="1">
      <c r="A92" s="1"/>
      <c r="B92" s="6" t="s">
        <v>23</v>
      </c>
      <c r="C92" s="6">
        <v>1197831</v>
      </c>
      <c r="D92" s="7">
        <v>44258</v>
      </c>
      <c r="E92" s="6" t="s">
        <v>24</v>
      </c>
      <c r="F92" s="6" t="s">
        <v>25</v>
      </c>
      <c r="G92" s="6" t="s">
        <v>26</v>
      </c>
      <c r="H92" s="6" t="s">
        <v>19</v>
      </c>
      <c r="I92" s="8">
        <v>0.35</v>
      </c>
      <c r="J92" s="9">
        <v>7000</v>
      </c>
      <c r="K92" s="10">
        <f t="shared" si="0"/>
        <v>2450</v>
      </c>
      <c r="L92" s="10">
        <f t="shared" si="1"/>
        <v>857.5</v>
      </c>
      <c r="M92" s="11">
        <v>0.35</v>
      </c>
      <c r="O92" s="12"/>
    </row>
    <row r="93" spans="1:15" ht="15.75" customHeight="1">
      <c r="A93" s="1"/>
      <c r="B93" s="6" t="s">
        <v>23</v>
      </c>
      <c r="C93" s="6">
        <v>1197831</v>
      </c>
      <c r="D93" s="7">
        <v>44258</v>
      </c>
      <c r="E93" s="6" t="s">
        <v>24</v>
      </c>
      <c r="F93" s="6" t="s">
        <v>25</v>
      </c>
      <c r="G93" s="6" t="s">
        <v>26</v>
      </c>
      <c r="H93" s="6" t="s">
        <v>20</v>
      </c>
      <c r="I93" s="8">
        <v>0.4</v>
      </c>
      <c r="J93" s="9">
        <v>6000</v>
      </c>
      <c r="K93" s="10">
        <f t="shared" si="0"/>
        <v>2400</v>
      </c>
      <c r="L93" s="10">
        <f t="shared" si="1"/>
        <v>1080</v>
      </c>
      <c r="M93" s="11">
        <v>0.45</v>
      </c>
      <c r="O93" s="12"/>
    </row>
    <row r="94" spans="1:15" ht="15.75" customHeight="1">
      <c r="A94" s="1"/>
      <c r="B94" s="6" t="s">
        <v>23</v>
      </c>
      <c r="C94" s="6">
        <v>1197831</v>
      </c>
      <c r="D94" s="7">
        <v>44258</v>
      </c>
      <c r="E94" s="6" t="s">
        <v>24</v>
      </c>
      <c r="F94" s="6" t="s">
        <v>25</v>
      </c>
      <c r="G94" s="6" t="s">
        <v>26</v>
      </c>
      <c r="H94" s="6" t="s">
        <v>21</v>
      </c>
      <c r="I94" s="8">
        <v>0.45</v>
      </c>
      <c r="J94" s="9">
        <v>5000</v>
      </c>
      <c r="K94" s="10">
        <f t="shared" si="0"/>
        <v>2250</v>
      </c>
      <c r="L94" s="10">
        <f t="shared" si="1"/>
        <v>675</v>
      </c>
      <c r="M94" s="11">
        <v>0.3</v>
      </c>
      <c r="O94" s="12"/>
    </row>
    <row r="95" spans="1:15" ht="15.75" customHeight="1">
      <c r="A95" s="1"/>
      <c r="B95" s="6" t="s">
        <v>23</v>
      </c>
      <c r="C95" s="6">
        <v>1197831</v>
      </c>
      <c r="D95" s="7">
        <v>44258</v>
      </c>
      <c r="E95" s="6" t="s">
        <v>24</v>
      </c>
      <c r="F95" s="6" t="s">
        <v>25</v>
      </c>
      <c r="G95" s="6" t="s">
        <v>26</v>
      </c>
      <c r="H95" s="6" t="s">
        <v>22</v>
      </c>
      <c r="I95" s="8">
        <v>0.4</v>
      </c>
      <c r="J95" s="9">
        <v>6500</v>
      </c>
      <c r="K95" s="10">
        <f t="shared" si="0"/>
        <v>2600</v>
      </c>
      <c r="L95" s="10">
        <f t="shared" si="1"/>
        <v>1300</v>
      </c>
      <c r="M95" s="11">
        <v>0.5</v>
      </c>
      <c r="O95" s="12"/>
    </row>
    <row r="96" spans="1:15" ht="15.75" customHeight="1">
      <c r="A96" s="1"/>
      <c r="B96" s="6" t="s">
        <v>23</v>
      </c>
      <c r="C96" s="6">
        <v>1197831</v>
      </c>
      <c r="D96" s="7">
        <v>44288</v>
      </c>
      <c r="E96" s="6" t="s">
        <v>24</v>
      </c>
      <c r="F96" s="6" t="s">
        <v>25</v>
      </c>
      <c r="G96" s="6" t="s">
        <v>26</v>
      </c>
      <c r="H96" s="6" t="s">
        <v>17</v>
      </c>
      <c r="I96" s="8">
        <v>0.3</v>
      </c>
      <c r="J96" s="9">
        <v>9000</v>
      </c>
      <c r="K96" s="10">
        <f t="shared" si="0"/>
        <v>2700</v>
      </c>
      <c r="L96" s="10">
        <f t="shared" si="1"/>
        <v>944.99999999999989</v>
      </c>
      <c r="M96" s="11">
        <v>0.35</v>
      </c>
      <c r="O96" s="12"/>
    </row>
    <row r="97" spans="1:15" ht="15.75" customHeight="1">
      <c r="A97" s="1"/>
      <c r="B97" s="6" t="s">
        <v>23</v>
      </c>
      <c r="C97" s="6">
        <v>1197831</v>
      </c>
      <c r="D97" s="7">
        <v>44288</v>
      </c>
      <c r="E97" s="6" t="s">
        <v>24</v>
      </c>
      <c r="F97" s="6" t="s">
        <v>25</v>
      </c>
      <c r="G97" s="6" t="s">
        <v>26</v>
      </c>
      <c r="H97" s="6" t="s">
        <v>18</v>
      </c>
      <c r="I97" s="8">
        <v>0.4</v>
      </c>
      <c r="J97" s="9">
        <v>9000</v>
      </c>
      <c r="K97" s="10">
        <f t="shared" si="0"/>
        <v>3600</v>
      </c>
      <c r="L97" s="10">
        <f t="shared" si="1"/>
        <v>1260</v>
      </c>
      <c r="M97" s="11">
        <v>0.35</v>
      </c>
      <c r="O97" s="12"/>
    </row>
    <row r="98" spans="1:15" ht="15.75" customHeight="1">
      <c r="A98" s="1"/>
      <c r="B98" s="6" t="s">
        <v>23</v>
      </c>
      <c r="C98" s="6">
        <v>1197831</v>
      </c>
      <c r="D98" s="7">
        <v>44288</v>
      </c>
      <c r="E98" s="6" t="s">
        <v>24</v>
      </c>
      <c r="F98" s="6" t="s">
        <v>25</v>
      </c>
      <c r="G98" s="6" t="s">
        <v>26</v>
      </c>
      <c r="H98" s="6" t="s">
        <v>19</v>
      </c>
      <c r="I98" s="8">
        <v>0.35</v>
      </c>
      <c r="J98" s="9">
        <v>7250</v>
      </c>
      <c r="K98" s="10">
        <f t="shared" si="0"/>
        <v>2537.5</v>
      </c>
      <c r="L98" s="10">
        <f t="shared" si="1"/>
        <v>888.125</v>
      </c>
      <c r="M98" s="11">
        <v>0.35</v>
      </c>
      <c r="O98" s="12"/>
    </row>
    <row r="99" spans="1:15" ht="15.75" customHeight="1">
      <c r="A99" s="1"/>
      <c r="B99" s="6" t="s">
        <v>23</v>
      </c>
      <c r="C99" s="6">
        <v>1197831</v>
      </c>
      <c r="D99" s="7">
        <v>44288</v>
      </c>
      <c r="E99" s="6" t="s">
        <v>24</v>
      </c>
      <c r="F99" s="6" t="s">
        <v>25</v>
      </c>
      <c r="G99" s="6" t="s">
        <v>26</v>
      </c>
      <c r="H99" s="6" t="s">
        <v>20</v>
      </c>
      <c r="I99" s="8">
        <v>0.4</v>
      </c>
      <c r="J99" s="9">
        <v>6250</v>
      </c>
      <c r="K99" s="10">
        <f t="shared" si="0"/>
        <v>2500</v>
      </c>
      <c r="L99" s="10">
        <f t="shared" si="1"/>
        <v>1125</v>
      </c>
      <c r="M99" s="11">
        <v>0.45</v>
      </c>
      <c r="O99" s="12"/>
    </row>
    <row r="100" spans="1:15" ht="15.75" customHeight="1">
      <c r="A100" s="1"/>
      <c r="B100" s="6" t="s">
        <v>23</v>
      </c>
      <c r="C100" s="6">
        <v>1197831</v>
      </c>
      <c r="D100" s="7">
        <v>44288</v>
      </c>
      <c r="E100" s="6" t="s">
        <v>24</v>
      </c>
      <c r="F100" s="6" t="s">
        <v>25</v>
      </c>
      <c r="G100" s="6" t="s">
        <v>26</v>
      </c>
      <c r="H100" s="6" t="s">
        <v>21</v>
      </c>
      <c r="I100" s="8">
        <v>0.45</v>
      </c>
      <c r="J100" s="9">
        <v>5250</v>
      </c>
      <c r="K100" s="10">
        <f t="shared" si="0"/>
        <v>2362.5</v>
      </c>
      <c r="L100" s="10">
        <f t="shared" si="1"/>
        <v>708.75</v>
      </c>
      <c r="M100" s="11">
        <v>0.3</v>
      </c>
      <c r="O100" s="12"/>
    </row>
    <row r="101" spans="1:15" ht="15.75" customHeight="1">
      <c r="A101" s="1"/>
      <c r="B101" s="6" t="s">
        <v>23</v>
      </c>
      <c r="C101" s="6">
        <v>1197831</v>
      </c>
      <c r="D101" s="7">
        <v>44288</v>
      </c>
      <c r="E101" s="6" t="s">
        <v>24</v>
      </c>
      <c r="F101" s="6" t="s">
        <v>25</v>
      </c>
      <c r="G101" s="6" t="s">
        <v>26</v>
      </c>
      <c r="H101" s="6" t="s">
        <v>22</v>
      </c>
      <c r="I101" s="8">
        <v>0.4</v>
      </c>
      <c r="J101" s="9">
        <v>8000</v>
      </c>
      <c r="K101" s="10">
        <f t="shared" si="0"/>
        <v>3200</v>
      </c>
      <c r="L101" s="10">
        <f t="shared" si="1"/>
        <v>1600</v>
      </c>
      <c r="M101" s="11">
        <v>0.5</v>
      </c>
      <c r="O101" s="12"/>
    </row>
    <row r="102" spans="1:15" ht="15.75" customHeight="1">
      <c r="A102" s="1"/>
      <c r="B102" s="6" t="s">
        <v>23</v>
      </c>
      <c r="C102" s="6">
        <v>1197831</v>
      </c>
      <c r="D102" s="7">
        <v>44318</v>
      </c>
      <c r="E102" s="6" t="s">
        <v>24</v>
      </c>
      <c r="F102" s="6" t="s">
        <v>25</v>
      </c>
      <c r="G102" s="6" t="s">
        <v>26</v>
      </c>
      <c r="H102" s="6" t="s">
        <v>17</v>
      </c>
      <c r="I102" s="8">
        <v>0.3</v>
      </c>
      <c r="J102" s="9">
        <v>9250</v>
      </c>
      <c r="K102" s="10">
        <f t="shared" si="0"/>
        <v>2775</v>
      </c>
      <c r="L102" s="10">
        <f t="shared" si="1"/>
        <v>971.24999999999989</v>
      </c>
      <c r="M102" s="11">
        <v>0.35</v>
      </c>
      <c r="O102" s="12"/>
    </row>
    <row r="103" spans="1:15" ht="15.75" customHeight="1">
      <c r="A103" s="1"/>
      <c r="B103" s="6" t="s">
        <v>23</v>
      </c>
      <c r="C103" s="6">
        <v>1197831</v>
      </c>
      <c r="D103" s="7">
        <v>44318</v>
      </c>
      <c r="E103" s="6" t="s">
        <v>24</v>
      </c>
      <c r="F103" s="6" t="s">
        <v>25</v>
      </c>
      <c r="G103" s="6" t="s">
        <v>26</v>
      </c>
      <c r="H103" s="6" t="s">
        <v>18</v>
      </c>
      <c r="I103" s="8">
        <v>0.4</v>
      </c>
      <c r="J103" s="9">
        <v>9250</v>
      </c>
      <c r="K103" s="10">
        <f t="shared" si="0"/>
        <v>3700</v>
      </c>
      <c r="L103" s="10">
        <f t="shared" si="1"/>
        <v>1295</v>
      </c>
      <c r="M103" s="11">
        <v>0.35</v>
      </c>
      <c r="O103" s="12"/>
    </row>
    <row r="104" spans="1:15" ht="15.75" customHeight="1">
      <c r="A104" s="1"/>
      <c r="B104" s="6" t="s">
        <v>23</v>
      </c>
      <c r="C104" s="6">
        <v>1197831</v>
      </c>
      <c r="D104" s="7">
        <v>44318</v>
      </c>
      <c r="E104" s="6" t="s">
        <v>24</v>
      </c>
      <c r="F104" s="6" t="s">
        <v>25</v>
      </c>
      <c r="G104" s="6" t="s">
        <v>26</v>
      </c>
      <c r="H104" s="6" t="s">
        <v>19</v>
      </c>
      <c r="I104" s="8">
        <v>0.35</v>
      </c>
      <c r="J104" s="9">
        <v>7750</v>
      </c>
      <c r="K104" s="10">
        <f t="shared" si="0"/>
        <v>2712.5</v>
      </c>
      <c r="L104" s="10">
        <f t="shared" si="1"/>
        <v>949.37499999999989</v>
      </c>
      <c r="M104" s="11">
        <v>0.35</v>
      </c>
      <c r="O104" s="12"/>
    </row>
    <row r="105" spans="1:15" ht="15.75" customHeight="1">
      <c r="A105" s="1"/>
      <c r="B105" s="6" t="s">
        <v>23</v>
      </c>
      <c r="C105" s="6">
        <v>1197831</v>
      </c>
      <c r="D105" s="7">
        <v>44318</v>
      </c>
      <c r="E105" s="6" t="s">
        <v>24</v>
      </c>
      <c r="F105" s="6" t="s">
        <v>25</v>
      </c>
      <c r="G105" s="6" t="s">
        <v>26</v>
      </c>
      <c r="H105" s="6" t="s">
        <v>20</v>
      </c>
      <c r="I105" s="8">
        <v>0.4</v>
      </c>
      <c r="J105" s="9">
        <v>7000</v>
      </c>
      <c r="K105" s="10">
        <f t="shared" si="0"/>
        <v>2800</v>
      </c>
      <c r="L105" s="10">
        <f t="shared" si="1"/>
        <v>1260</v>
      </c>
      <c r="M105" s="11">
        <v>0.45</v>
      </c>
      <c r="O105" s="12"/>
    </row>
    <row r="106" spans="1:15" ht="15.75" customHeight="1">
      <c r="A106" s="1"/>
      <c r="B106" s="6" t="s">
        <v>23</v>
      </c>
      <c r="C106" s="6">
        <v>1197831</v>
      </c>
      <c r="D106" s="7">
        <v>44318</v>
      </c>
      <c r="E106" s="6" t="s">
        <v>24</v>
      </c>
      <c r="F106" s="6" t="s">
        <v>25</v>
      </c>
      <c r="G106" s="6" t="s">
        <v>26</v>
      </c>
      <c r="H106" s="6" t="s">
        <v>21</v>
      </c>
      <c r="I106" s="8">
        <v>0.45</v>
      </c>
      <c r="J106" s="9">
        <v>6000</v>
      </c>
      <c r="K106" s="10">
        <f t="shared" si="0"/>
        <v>2700</v>
      </c>
      <c r="L106" s="10">
        <f t="shared" si="1"/>
        <v>810</v>
      </c>
      <c r="M106" s="11">
        <v>0.3</v>
      </c>
      <c r="O106" s="12"/>
    </row>
    <row r="107" spans="1:15" ht="15.75" customHeight="1">
      <c r="A107" s="1"/>
      <c r="B107" s="6" t="s">
        <v>23</v>
      </c>
      <c r="C107" s="6">
        <v>1197831</v>
      </c>
      <c r="D107" s="7">
        <v>44318</v>
      </c>
      <c r="E107" s="6" t="s">
        <v>24</v>
      </c>
      <c r="F107" s="6" t="s">
        <v>25</v>
      </c>
      <c r="G107" s="6" t="s">
        <v>26</v>
      </c>
      <c r="H107" s="6" t="s">
        <v>22</v>
      </c>
      <c r="I107" s="8">
        <v>0.4</v>
      </c>
      <c r="J107" s="9">
        <v>9500</v>
      </c>
      <c r="K107" s="10">
        <f t="shared" si="0"/>
        <v>3800</v>
      </c>
      <c r="L107" s="10">
        <f t="shared" si="1"/>
        <v>1900</v>
      </c>
      <c r="M107" s="11">
        <v>0.5</v>
      </c>
      <c r="O107" s="12"/>
    </row>
    <row r="108" spans="1:15" ht="15.75" customHeight="1">
      <c r="A108" s="1"/>
      <c r="B108" s="6" t="s">
        <v>23</v>
      </c>
      <c r="C108" s="6">
        <v>1197831</v>
      </c>
      <c r="D108" s="7">
        <v>44348</v>
      </c>
      <c r="E108" s="6" t="s">
        <v>24</v>
      </c>
      <c r="F108" s="6" t="s">
        <v>25</v>
      </c>
      <c r="G108" s="6" t="s">
        <v>26</v>
      </c>
      <c r="H108" s="6" t="s">
        <v>17</v>
      </c>
      <c r="I108" s="8">
        <v>0.4</v>
      </c>
      <c r="J108" s="9">
        <v>9500</v>
      </c>
      <c r="K108" s="10">
        <f t="shared" si="0"/>
        <v>3800</v>
      </c>
      <c r="L108" s="10">
        <f t="shared" si="1"/>
        <v>1330</v>
      </c>
      <c r="M108" s="11">
        <v>0.35</v>
      </c>
      <c r="O108" s="12"/>
    </row>
    <row r="109" spans="1:15" ht="15.75" customHeight="1">
      <c r="A109" s="1"/>
      <c r="B109" s="6" t="s">
        <v>23</v>
      </c>
      <c r="C109" s="6">
        <v>1197831</v>
      </c>
      <c r="D109" s="7">
        <v>44348</v>
      </c>
      <c r="E109" s="6" t="s">
        <v>24</v>
      </c>
      <c r="F109" s="6" t="s">
        <v>25</v>
      </c>
      <c r="G109" s="6" t="s">
        <v>26</v>
      </c>
      <c r="H109" s="6" t="s">
        <v>18</v>
      </c>
      <c r="I109" s="8">
        <v>0.45</v>
      </c>
      <c r="J109" s="9">
        <v>9500</v>
      </c>
      <c r="K109" s="10">
        <f t="shared" si="0"/>
        <v>4275</v>
      </c>
      <c r="L109" s="10">
        <f t="shared" si="1"/>
        <v>1496.25</v>
      </c>
      <c r="M109" s="11">
        <v>0.35</v>
      </c>
      <c r="O109" s="12"/>
    </row>
    <row r="110" spans="1:15" ht="15.75" customHeight="1">
      <c r="A110" s="1"/>
      <c r="B110" s="6" t="s">
        <v>23</v>
      </c>
      <c r="C110" s="6">
        <v>1197831</v>
      </c>
      <c r="D110" s="7">
        <v>44348</v>
      </c>
      <c r="E110" s="6" t="s">
        <v>24</v>
      </c>
      <c r="F110" s="6" t="s">
        <v>25</v>
      </c>
      <c r="G110" s="6" t="s">
        <v>26</v>
      </c>
      <c r="H110" s="6" t="s">
        <v>19</v>
      </c>
      <c r="I110" s="8">
        <v>0.4</v>
      </c>
      <c r="J110" s="9">
        <v>8000</v>
      </c>
      <c r="K110" s="10">
        <f t="shared" si="0"/>
        <v>3200</v>
      </c>
      <c r="L110" s="10">
        <f t="shared" si="1"/>
        <v>1120</v>
      </c>
      <c r="M110" s="11">
        <v>0.35</v>
      </c>
      <c r="O110" s="12"/>
    </row>
    <row r="111" spans="1:15" ht="15.75" customHeight="1">
      <c r="A111" s="1"/>
      <c r="B111" s="6" t="s">
        <v>23</v>
      </c>
      <c r="C111" s="6">
        <v>1197831</v>
      </c>
      <c r="D111" s="7">
        <v>44348</v>
      </c>
      <c r="E111" s="6" t="s">
        <v>24</v>
      </c>
      <c r="F111" s="6" t="s">
        <v>25</v>
      </c>
      <c r="G111" s="6" t="s">
        <v>26</v>
      </c>
      <c r="H111" s="6" t="s">
        <v>20</v>
      </c>
      <c r="I111" s="8">
        <v>0.4</v>
      </c>
      <c r="J111" s="9">
        <v>7500</v>
      </c>
      <c r="K111" s="10">
        <f t="shared" si="0"/>
        <v>3000</v>
      </c>
      <c r="L111" s="10">
        <f t="shared" si="1"/>
        <v>1350</v>
      </c>
      <c r="M111" s="11">
        <v>0.45</v>
      </c>
      <c r="O111" s="12"/>
    </row>
    <row r="112" spans="1:15" ht="15.75" customHeight="1">
      <c r="A112" s="1"/>
      <c r="B112" s="6" t="s">
        <v>23</v>
      </c>
      <c r="C112" s="6">
        <v>1197831</v>
      </c>
      <c r="D112" s="7">
        <v>44348</v>
      </c>
      <c r="E112" s="6" t="s">
        <v>24</v>
      </c>
      <c r="F112" s="6" t="s">
        <v>25</v>
      </c>
      <c r="G112" s="6" t="s">
        <v>26</v>
      </c>
      <c r="H112" s="6" t="s">
        <v>21</v>
      </c>
      <c r="I112" s="8">
        <v>0.45</v>
      </c>
      <c r="J112" s="9">
        <v>6500</v>
      </c>
      <c r="K112" s="10">
        <f t="shared" si="0"/>
        <v>2925</v>
      </c>
      <c r="L112" s="10">
        <f t="shared" si="1"/>
        <v>877.5</v>
      </c>
      <c r="M112" s="11">
        <v>0.3</v>
      </c>
      <c r="O112" s="12"/>
    </row>
    <row r="113" spans="1:15" ht="15.75" customHeight="1">
      <c r="A113" s="1"/>
      <c r="B113" s="6" t="s">
        <v>23</v>
      </c>
      <c r="C113" s="6">
        <v>1197831</v>
      </c>
      <c r="D113" s="7">
        <v>44348</v>
      </c>
      <c r="E113" s="6" t="s">
        <v>24</v>
      </c>
      <c r="F113" s="6" t="s">
        <v>25</v>
      </c>
      <c r="G113" s="6" t="s">
        <v>26</v>
      </c>
      <c r="H113" s="6" t="s">
        <v>22</v>
      </c>
      <c r="I113" s="8">
        <v>0.5</v>
      </c>
      <c r="J113" s="9">
        <v>10000</v>
      </c>
      <c r="K113" s="10">
        <f t="shared" si="0"/>
        <v>5000</v>
      </c>
      <c r="L113" s="10">
        <f t="shared" si="1"/>
        <v>2500</v>
      </c>
      <c r="M113" s="11">
        <v>0.5</v>
      </c>
      <c r="O113" s="12"/>
    </row>
    <row r="114" spans="1:15" ht="15.75" customHeight="1">
      <c r="A114" s="1"/>
      <c r="B114" s="6" t="s">
        <v>23</v>
      </c>
      <c r="C114" s="6">
        <v>1197831</v>
      </c>
      <c r="D114" s="7">
        <v>44380</v>
      </c>
      <c r="E114" s="6" t="s">
        <v>24</v>
      </c>
      <c r="F114" s="6" t="s">
        <v>25</v>
      </c>
      <c r="G114" s="6" t="s">
        <v>26</v>
      </c>
      <c r="H114" s="6" t="s">
        <v>17</v>
      </c>
      <c r="I114" s="8">
        <v>0.4</v>
      </c>
      <c r="J114" s="9">
        <v>9500</v>
      </c>
      <c r="K114" s="10">
        <f t="shared" si="0"/>
        <v>3800</v>
      </c>
      <c r="L114" s="10">
        <f t="shared" si="1"/>
        <v>1330</v>
      </c>
      <c r="M114" s="11">
        <v>0.35</v>
      </c>
      <c r="O114" s="12"/>
    </row>
    <row r="115" spans="1:15" ht="15.75" customHeight="1">
      <c r="A115" s="1"/>
      <c r="B115" s="6" t="s">
        <v>23</v>
      </c>
      <c r="C115" s="6">
        <v>1197831</v>
      </c>
      <c r="D115" s="7">
        <v>44380</v>
      </c>
      <c r="E115" s="6" t="s">
        <v>24</v>
      </c>
      <c r="F115" s="6" t="s">
        <v>25</v>
      </c>
      <c r="G115" s="6" t="s">
        <v>26</v>
      </c>
      <c r="H115" s="6" t="s">
        <v>18</v>
      </c>
      <c r="I115" s="8">
        <v>0.45</v>
      </c>
      <c r="J115" s="9">
        <v>9500</v>
      </c>
      <c r="K115" s="10">
        <f t="shared" si="0"/>
        <v>4275</v>
      </c>
      <c r="L115" s="10">
        <f t="shared" si="1"/>
        <v>1496.25</v>
      </c>
      <c r="M115" s="11">
        <v>0.35</v>
      </c>
      <c r="O115" s="12"/>
    </row>
    <row r="116" spans="1:15" ht="15.75" customHeight="1">
      <c r="A116" s="1"/>
      <c r="B116" s="6" t="s">
        <v>23</v>
      </c>
      <c r="C116" s="6">
        <v>1197831</v>
      </c>
      <c r="D116" s="7">
        <v>44380</v>
      </c>
      <c r="E116" s="6" t="s">
        <v>24</v>
      </c>
      <c r="F116" s="6" t="s">
        <v>25</v>
      </c>
      <c r="G116" s="6" t="s">
        <v>26</v>
      </c>
      <c r="H116" s="6" t="s">
        <v>19</v>
      </c>
      <c r="I116" s="8">
        <v>0.4</v>
      </c>
      <c r="J116" s="9">
        <v>11000</v>
      </c>
      <c r="K116" s="10">
        <f t="shared" si="0"/>
        <v>4400</v>
      </c>
      <c r="L116" s="10">
        <f t="shared" si="1"/>
        <v>1540</v>
      </c>
      <c r="M116" s="11">
        <v>0.35</v>
      </c>
      <c r="O116" s="12"/>
    </row>
    <row r="117" spans="1:15" ht="15.75" customHeight="1">
      <c r="A117" s="1"/>
      <c r="B117" s="6" t="s">
        <v>23</v>
      </c>
      <c r="C117" s="6">
        <v>1197831</v>
      </c>
      <c r="D117" s="7">
        <v>44380</v>
      </c>
      <c r="E117" s="6" t="s">
        <v>24</v>
      </c>
      <c r="F117" s="6" t="s">
        <v>25</v>
      </c>
      <c r="G117" s="6" t="s">
        <v>26</v>
      </c>
      <c r="H117" s="6" t="s">
        <v>20</v>
      </c>
      <c r="I117" s="8">
        <v>0.4</v>
      </c>
      <c r="J117" s="9">
        <v>7000</v>
      </c>
      <c r="K117" s="10">
        <f t="shared" si="0"/>
        <v>2800</v>
      </c>
      <c r="L117" s="10">
        <f t="shared" si="1"/>
        <v>1260</v>
      </c>
      <c r="M117" s="11">
        <v>0.45</v>
      </c>
      <c r="O117" s="12"/>
    </row>
    <row r="118" spans="1:15" ht="15.75" customHeight="1">
      <c r="A118" s="1"/>
      <c r="B118" s="6" t="s">
        <v>23</v>
      </c>
      <c r="C118" s="6">
        <v>1197831</v>
      </c>
      <c r="D118" s="7">
        <v>44380</v>
      </c>
      <c r="E118" s="6" t="s">
        <v>24</v>
      </c>
      <c r="F118" s="6" t="s">
        <v>25</v>
      </c>
      <c r="G118" s="6" t="s">
        <v>26</v>
      </c>
      <c r="H118" s="6" t="s">
        <v>21</v>
      </c>
      <c r="I118" s="8">
        <v>0.45</v>
      </c>
      <c r="J118" s="9">
        <v>7000</v>
      </c>
      <c r="K118" s="10">
        <f t="shared" si="0"/>
        <v>3150</v>
      </c>
      <c r="L118" s="10">
        <f t="shared" si="1"/>
        <v>945</v>
      </c>
      <c r="M118" s="11">
        <v>0.3</v>
      </c>
      <c r="O118" s="12"/>
    </row>
    <row r="119" spans="1:15" ht="15.75" customHeight="1">
      <c r="A119" s="1"/>
      <c r="B119" s="6" t="s">
        <v>23</v>
      </c>
      <c r="C119" s="6">
        <v>1197831</v>
      </c>
      <c r="D119" s="7">
        <v>44380</v>
      </c>
      <c r="E119" s="6" t="s">
        <v>24</v>
      </c>
      <c r="F119" s="6" t="s">
        <v>25</v>
      </c>
      <c r="G119" s="6" t="s">
        <v>26</v>
      </c>
      <c r="H119" s="6" t="s">
        <v>22</v>
      </c>
      <c r="I119" s="8">
        <v>0.5</v>
      </c>
      <c r="J119" s="9">
        <v>9750</v>
      </c>
      <c r="K119" s="10">
        <f t="shared" si="0"/>
        <v>4875</v>
      </c>
      <c r="L119" s="10">
        <f t="shared" si="1"/>
        <v>2437.5</v>
      </c>
      <c r="M119" s="11">
        <v>0.5</v>
      </c>
      <c r="O119" s="12"/>
    </row>
    <row r="120" spans="1:15" ht="15.75" customHeight="1">
      <c r="A120" s="1"/>
      <c r="B120" s="6" t="s">
        <v>23</v>
      </c>
      <c r="C120" s="6">
        <v>1197831</v>
      </c>
      <c r="D120" s="7">
        <v>44413</v>
      </c>
      <c r="E120" s="6" t="s">
        <v>24</v>
      </c>
      <c r="F120" s="6" t="s">
        <v>25</v>
      </c>
      <c r="G120" s="6" t="s">
        <v>26</v>
      </c>
      <c r="H120" s="6" t="s">
        <v>17</v>
      </c>
      <c r="I120" s="8">
        <v>0.4</v>
      </c>
      <c r="J120" s="9">
        <v>9250</v>
      </c>
      <c r="K120" s="10">
        <f t="shared" si="0"/>
        <v>3700</v>
      </c>
      <c r="L120" s="10">
        <f t="shared" si="1"/>
        <v>1295</v>
      </c>
      <c r="M120" s="11">
        <v>0.35</v>
      </c>
      <c r="O120" s="12"/>
    </row>
    <row r="121" spans="1:15" ht="15.75" customHeight="1">
      <c r="A121" s="1"/>
      <c r="B121" s="6" t="s">
        <v>23</v>
      </c>
      <c r="C121" s="6">
        <v>1197831</v>
      </c>
      <c r="D121" s="7">
        <v>44413</v>
      </c>
      <c r="E121" s="6" t="s">
        <v>24</v>
      </c>
      <c r="F121" s="6" t="s">
        <v>25</v>
      </c>
      <c r="G121" s="6" t="s">
        <v>26</v>
      </c>
      <c r="H121" s="6" t="s">
        <v>18</v>
      </c>
      <c r="I121" s="8">
        <v>0.45</v>
      </c>
      <c r="J121" s="9">
        <v>9250</v>
      </c>
      <c r="K121" s="10">
        <f t="shared" si="0"/>
        <v>4162.5</v>
      </c>
      <c r="L121" s="10">
        <f t="shared" si="1"/>
        <v>1456.875</v>
      </c>
      <c r="M121" s="11">
        <v>0.35</v>
      </c>
      <c r="O121" s="12"/>
    </row>
    <row r="122" spans="1:15" ht="15.75" customHeight="1">
      <c r="A122" s="1"/>
      <c r="B122" s="6" t="s">
        <v>23</v>
      </c>
      <c r="C122" s="6">
        <v>1197831</v>
      </c>
      <c r="D122" s="7">
        <v>44413</v>
      </c>
      <c r="E122" s="6" t="s">
        <v>24</v>
      </c>
      <c r="F122" s="6" t="s">
        <v>25</v>
      </c>
      <c r="G122" s="6" t="s">
        <v>26</v>
      </c>
      <c r="H122" s="6" t="s">
        <v>19</v>
      </c>
      <c r="I122" s="8">
        <v>0.4</v>
      </c>
      <c r="J122" s="9">
        <v>11000</v>
      </c>
      <c r="K122" s="10">
        <f t="shared" si="0"/>
        <v>4400</v>
      </c>
      <c r="L122" s="10">
        <f t="shared" si="1"/>
        <v>1540</v>
      </c>
      <c r="M122" s="11">
        <v>0.35</v>
      </c>
      <c r="O122" s="12"/>
    </row>
    <row r="123" spans="1:15" ht="15.75" customHeight="1">
      <c r="A123" s="1"/>
      <c r="B123" s="6" t="s">
        <v>23</v>
      </c>
      <c r="C123" s="6">
        <v>1197831</v>
      </c>
      <c r="D123" s="7">
        <v>44413</v>
      </c>
      <c r="E123" s="6" t="s">
        <v>24</v>
      </c>
      <c r="F123" s="6" t="s">
        <v>25</v>
      </c>
      <c r="G123" s="6" t="s">
        <v>26</v>
      </c>
      <c r="H123" s="6" t="s">
        <v>20</v>
      </c>
      <c r="I123" s="8">
        <v>0.4</v>
      </c>
      <c r="J123" s="9">
        <v>6500</v>
      </c>
      <c r="K123" s="10">
        <f t="shared" si="0"/>
        <v>2600</v>
      </c>
      <c r="L123" s="10">
        <f t="shared" si="1"/>
        <v>1170</v>
      </c>
      <c r="M123" s="11">
        <v>0.45</v>
      </c>
      <c r="O123" s="12"/>
    </row>
    <row r="124" spans="1:15" ht="15.75" customHeight="1">
      <c r="A124" s="1"/>
      <c r="B124" s="6" t="s">
        <v>23</v>
      </c>
      <c r="C124" s="6">
        <v>1197831</v>
      </c>
      <c r="D124" s="7">
        <v>44413</v>
      </c>
      <c r="E124" s="6" t="s">
        <v>24</v>
      </c>
      <c r="F124" s="6" t="s">
        <v>25</v>
      </c>
      <c r="G124" s="6" t="s">
        <v>26</v>
      </c>
      <c r="H124" s="6" t="s">
        <v>21</v>
      </c>
      <c r="I124" s="8">
        <v>0.45</v>
      </c>
      <c r="J124" s="9">
        <v>6500</v>
      </c>
      <c r="K124" s="10">
        <f t="shared" si="0"/>
        <v>2925</v>
      </c>
      <c r="L124" s="10">
        <f t="shared" si="1"/>
        <v>877.5</v>
      </c>
      <c r="M124" s="11">
        <v>0.3</v>
      </c>
      <c r="O124" s="12"/>
    </row>
    <row r="125" spans="1:15" ht="15.75" customHeight="1">
      <c r="A125" s="1"/>
      <c r="B125" s="6" t="s">
        <v>23</v>
      </c>
      <c r="C125" s="6">
        <v>1197831</v>
      </c>
      <c r="D125" s="7">
        <v>44413</v>
      </c>
      <c r="E125" s="6" t="s">
        <v>24</v>
      </c>
      <c r="F125" s="6" t="s">
        <v>25</v>
      </c>
      <c r="G125" s="6" t="s">
        <v>26</v>
      </c>
      <c r="H125" s="6" t="s">
        <v>22</v>
      </c>
      <c r="I125" s="8">
        <v>0.5</v>
      </c>
      <c r="J125" s="9">
        <v>9000</v>
      </c>
      <c r="K125" s="10">
        <f t="shared" si="0"/>
        <v>4500</v>
      </c>
      <c r="L125" s="10">
        <f t="shared" si="1"/>
        <v>2250</v>
      </c>
      <c r="M125" s="11">
        <v>0.5</v>
      </c>
      <c r="O125" s="12"/>
    </row>
    <row r="126" spans="1:15" ht="15.75" customHeight="1">
      <c r="A126" s="1"/>
      <c r="B126" s="6" t="s">
        <v>23</v>
      </c>
      <c r="C126" s="6">
        <v>1197831</v>
      </c>
      <c r="D126" s="7">
        <v>44441</v>
      </c>
      <c r="E126" s="6" t="s">
        <v>24</v>
      </c>
      <c r="F126" s="6" t="s">
        <v>25</v>
      </c>
      <c r="G126" s="6" t="s">
        <v>26</v>
      </c>
      <c r="H126" s="6" t="s">
        <v>17</v>
      </c>
      <c r="I126" s="8">
        <v>0.45</v>
      </c>
      <c r="J126" s="9">
        <v>8500</v>
      </c>
      <c r="K126" s="10">
        <f t="shared" si="0"/>
        <v>3825</v>
      </c>
      <c r="L126" s="10">
        <f t="shared" si="1"/>
        <v>1338.75</v>
      </c>
      <c r="M126" s="11">
        <v>0.35</v>
      </c>
      <c r="O126" s="12"/>
    </row>
    <row r="127" spans="1:15" ht="15.75" customHeight="1">
      <c r="A127" s="1"/>
      <c r="B127" s="6" t="s">
        <v>23</v>
      </c>
      <c r="C127" s="6">
        <v>1197831</v>
      </c>
      <c r="D127" s="7">
        <v>44441</v>
      </c>
      <c r="E127" s="6" t="s">
        <v>24</v>
      </c>
      <c r="F127" s="6" t="s">
        <v>25</v>
      </c>
      <c r="G127" s="6" t="s">
        <v>26</v>
      </c>
      <c r="H127" s="6" t="s">
        <v>18</v>
      </c>
      <c r="I127" s="8">
        <v>0.45</v>
      </c>
      <c r="J127" s="9">
        <v>8500</v>
      </c>
      <c r="K127" s="10">
        <f t="shared" si="0"/>
        <v>3825</v>
      </c>
      <c r="L127" s="10">
        <f t="shared" si="1"/>
        <v>1338.75</v>
      </c>
      <c r="M127" s="11">
        <v>0.35</v>
      </c>
      <c r="O127" s="12"/>
    </row>
    <row r="128" spans="1:15" ht="15.75" customHeight="1">
      <c r="A128" s="1"/>
      <c r="B128" s="6" t="s">
        <v>23</v>
      </c>
      <c r="C128" s="6">
        <v>1197831</v>
      </c>
      <c r="D128" s="7">
        <v>44441</v>
      </c>
      <c r="E128" s="6" t="s">
        <v>24</v>
      </c>
      <c r="F128" s="6" t="s">
        <v>25</v>
      </c>
      <c r="G128" s="6" t="s">
        <v>26</v>
      </c>
      <c r="H128" s="6" t="s">
        <v>19</v>
      </c>
      <c r="I128" s="8">
        <v>0.5</v>
      </c>
      <c r="J128" s="9">
        <v>9000</v>
      </c>
      <c r="K128" s="10">
        <f t="shared" si="0"/>
        <v>4500</v>
      </c>
      <c r="L128" s="10">
        <f t="shared" si="1"/>
        <v>1575</v>
      </c>
      <c r="M128" s="11">
        <v>0.35</v>
      </c>
      <c r="O128" s="12"/>
    </row>
    <row r="129" spans="1:15" ht="15.75" customHeight="1">
      <c r="A129" s="1"/>
      <c r="B129" s="6" t="s">
        <v>23</v>
      </c>
      <c r="C129" s="6">
        <v>1197831</v>
      </c>
      <c r="D129" s="7">
        <v>44441</v>
      </c>
      <c r="E129" s="6" t="s">
        <v>24</v>
      </c>
      <c r="F129" s="6" t="s">
        <v>25</v>
      </c>
      <c r="G129" s="6" t="s">
        <v>26</v>
      </c>
      <c r="H129" s="6" t="s">
        <v>20</v>
      </c>
      <c r="I129" s="8">
        <v>0.5</v>
      </c>
      <c r="J129" s="9">
        <v>6250</v>
      </c>
      <c r="K129" s="10">
        <f t="shared" si="0"/>
        <v>3125</v>
      </c>
      <c r="L129" s="10">
        <f t="shared" si="1"/>
        <v>1406.25</v>
      </c>
      <c r="M129" s="11">
        <v>0.45</v>
      </c>
      <c r="O129" s="12"/>
    </row>
    <row r="130" spans="1:15" ht="15.75" customHeight="1">
      <c r="A130" s="1"/>
      <c r="B130" s="6" t="s">
        <v>23</v>
      </c>
      <c r="C130" s="6">
        <v>1197831</v>
      </c>
      <c r="D130" s="7">
        <v>44441</v>
      </c>
      <c r="E130" s="6" t="s">
        <v>24</v>
      </c>
      <c r="F130" s="6" t="s">
        <v>25</v>
      </c>
      <c r="G130" s="6" t="s">
        <v>26</v>
      </c>
      <c r="H130" s="6" t="s">
        <v>21</v>
      </c>
      <c r="I130" s="8">
        <v>0.45</v>
      </c>
      <c r="J130" s="9">
        <v>6250</v>
      </c>
      <c r="K130" s="10">
        <f t="shared" si="0"/>
        <v>2812.5</v>
      </c>
      <c r="L130" s="10">
        <f t="shared" si="1"/>
        <v>843.75</v>
      </c>
      <c r="M130" s="11">
        <v>0.3</v>
      </c>
      <c r="O130" s="12"/>
    </row>
    <row r="131" spans="1:15" ht="15.75" customHeight="1">
      <c r="A131" s="1"/>
      <c r="B131" s="6" t="s">
        <v>23</v>
      </c>
      <c r="C131" s="6">
        <v>1197831</v>
      </c>
      <c r="D131" s="7">
        <v>44441</v>
      </c>
      <c r="E131" s="6" t="s">
        <v>24</v>
      </c>
      <c r="F131" s="6" t="s">
        <v>25</v>
      </c>
      <c r="G131" s="6" t="s">
        <v>26</v>
      </c>
      <c r="H131" s="6" t="s">
        <v>22</v>
      </c>
      <c r="I131" s="8">
        <v>0.55000000000000004</v>
      </c>
      <c r="J131" s="9">
        <v>8500</v>
      </c>
      <c r="K131" s="10">
        <f t="shared" si="0"/>
        <v>4675</v>
      </c>
      <c r="L131" s="10">
        <f t="shared" si="1"/>
        <v>2337.5</v>
      </c>
      <c r="M131" s="11">
        <v>0.5</v>
      </c>
      <c r="O131" s="12"/>
    </row>
    <row r="132" spans="1:15" ht="15.75" customHeight="1">
      <c r="A132" s="1"/>
      <c r="B132" s="6" t="s">
        <v>23</v>
      </c>
      <c r="C132" s="6">
        <v>1197831</v>
      </c>
      <c r="D132" s="7">
        <v>44470</v>
      </c>
      <c r="E132" s="6" t="s">
        <v>24</v>
      </c>
      <c r="F132" s="6" t="s">
        <v>25</v>
      </c>
      <c r="G132" s="6" t="s">
        <v>26</v>
      </c>
      <c r="H132" s="6" t="s">
        <v>17</v>
      </c>
      <c r="I132" s="8">
        <v>0.45</v>
      </c>
      <c r="J132" s="9">
        <v>8000</v>
      </c>
      <c r="K132" s="10">
        <f t="shared" si="0"/>
        <v>3600</v>
      </c>
      <c r="L132" s="10">
        <f t="shared" si="1"/>
        <v>1260</v>
      </c>
      <c r="M132" s="11">
        <v>0.35</v>
      </c>
      <c r="O132" s="12"/>
    </row>
    <row r="133" spans="1:15" ht="15.75" customHeight="1">
      <c r="A133" s="1"/>
      <c r="B133" s="6" t="s">
        <v>23</v>
      </c>
      <c r="C133" s="6">
        <v>1197831</v>
      </c>
      <c r="D133" s="7">
        <v>44470</v>
      </c>
      <c r="E133" s="6" t="s">
        <v>24</v>
      </c>
      <c r="F133" s="6" t="s">
        <v>25</v>
      </c>
      <c r="G133" s="6" t="s">
        <v>26</v>
      </c>
      <c r="H133" s="6" t="s">
        <v>18</v>
      </c>
      <c r="I133" s="8">
        <v>0.45</v>
      </c>
      <c r="J133" s="9">
        <v>8000</v>
      </c>
      <c r="K133" s="10">
        <f t="shared" si="0"/>
        <v>3600</v>
      </c>
      <c r="L133" s="10">
        <f t="shared" si="1"/>
        <v>1260</v>
      </c>
      <c r="M133" s="11">
        <v>0.35</v>
      </c>
      <c r="O133" s="12"/>
    </row>
    <row r="134" spans="1:15" ht="15.75" customHeight="1">
      <c r="A134" s="1"/>
      <c r="B134" s="6" t="s">
        <v>23</v>
      </c>
      <c r="C134" s="6">
        <v>1197831</v>
      </c>
      <c r="D134" s="7">
        <v>44470</v>
      </c>
      <c r="E134" s="6" t="s">
        <v>24</v>
      </c>
      <c r="F134" s="6" t="s">
        <v>25</v>
      </c>
      <c r="G134" s="6" t="s">
        <v>26</v>
      </c>
      <c r="H134" s="6" t="s">
        <v>19</v>
      </c>
      <c r="I134" s="8">
        <v>0.5</v>
      </c>
      <c r="J134" s="9">
        <v>7500</v>
      </c>
      <c r="K134" s="10">
        <f t="shared" si="0"/>
        <v>3750</v>
      </c>
      <c r="L134" s="10">
        <f t="shared" si="1"/>
        <v>1312.5</v>
      </c>
      <c r="M134" s="11">
        <v>0.35</v>
      </c>
      <c r="O134" s="12"/>
    </row>
    <row r="135" spans="1:15" ht="15.75" customHeight="1">
      <c r="A135" s="1"/>
      <c r="B135" s="6" t="s">
        <v>23</v>
      </c>
      <c r="C135" s="6">
        <v>1197831</v>
      </c>
      <c r="D135" s="7">
        <v>44470</v>
      </c>
      <c r="E135" s="6" t="s">
        <v>24</v>
      </c>
      <c r="F135" s="6" t="s">
        <v>25</v>
      </c>
      <c r="G135" s="6" t="s">
        <v>26</v>
      </c>
      <c r="H135" s="6" t="s">
        <v>20</v>
      </c>
      <c r="I135" s="8">
        <v>0.5</v>
      </c>
      <c r="J135" s="9">
        <v>6000</v>
      </c>
      <c r="K135" s="10">
        <f t="shared" si="0"/>
        <v>3000</v>
      </c>
      <c r="L135" s="10">
        <f t="shared" si="1"/>
        <v>1350</v>
      </c>
      <c r="M135" s="11">
        <v>0.45</v>
      </c>
      <c r="O135" s="12"/>
    </row>
    <row r="136" spans="1:15" ht="15.75" customHeight="1">
      <c r="A136" s="1"/>
      <c r="B136" s="6" t="s">
        <v>23</v>
      </c>
      <c r="C136" s="6">
        <v>1197831</v>
      </c>
      <c r="D136" s="7">
        <v>44470</v>
      </c>
      <c r="E136" s="6" t="s">
        <v>24</v>
      </c>
      <c r="F136" s="6" t="s">
        <v>25</v>
      </c>
      <c r="G136" s="6" t="s">
        <v>26</v>
      </c>
      <c r="H136" s="6" t="s">
        <v>21</v>
      </c>
      <c r="I136" s="8">
        <v>0.45</v>
      </c>
      <c r="J136" s="9">
        <v>5750</v>
      </c>
      <c r="K136" s="10">
        <f t="shared" si="0"/>
        <v>2587.5</v>
      </c>
      <c r="L136" s="10">
        <f t="shared" si="1"/>
        <v>776.25</v>
      </c>
      <c r="M136" s="11">
        <v>0.3</v>
      </c>
      <c r="O136" s="12"/>
    </row>
    <row r="137" spans="1:15" ht="15.75" customHeight="1">
      <c r="A137" s="1"/>
      <c r="B137" s="6" t="s">
        <v>23</v>
      </c>
      <c r="C137" s="6">
        <v>1197831</v>
      </c>
      <c r="D137" s="7">
        <v>44470</v>
      </c>
      <c r="E137" s="6" t="s">
        <v>24</v>
      </c>
      <c r="F137" s="6" t="s">
        <v>25</v>
      </c>
      <c r="G137" s="6" t="s">
        <v>26</v>
      </c>
      <c r="H137" s="6" t="s">
        <v>22</v>
      </c>
      <c r="I137" s="8">
        <v>0.55000000000000004</v>
      </c>
      <c r="J137" s="9">
        <v>7500</v>
      </c>
      <c r="K137" s="10">
        <f t="shared" si="0"/>
        <v>4125</v>
      </c>
      <c r="L137" s="10">
        <f t="shared" si="1"/>
        <v>2062.5</v>
      </c>
      <c r="M137" s="11">
        <v>0.5</v>
      </c>
      <c r="O137" s="12"/>
    </row>
    <row r="138" spans="1:15" ht="15.75" customHeight="1">
      <c r="A138" s="1"/>
      <c r="B138" s="6" t="s">
        <v>23</v>
      </c>
      <c r="C138" s="6">
        <v>1197831</v>
      </c>
      <c r="D138" s="7">
        <v>44502</v>
      </c>
      <c r="E138" s="6" t="s">
        <v>24</v>
      </c>
      <c r="F138" s="6" t="s">
        <v>25</v>
      </c>
      <c r="G138" s="6" t="s">
        <v>26</v>
      </c>
      <c r="H138" s="6" t="s">
        <v>17</v>
      </c>
      <c r="I138" s="8">
        <v>0.45</v>
      </c>
      <c r="J138" s="9">
        <v>9000</v>
      </c>
      <c r="K138" s="10">
        <f t="shared" si="0"/>
        <v>4050</v>
      </c>
      <c r="L138" s="10">
        <f t="shared" si="1"/>
        <v>1417.5</v>
      </c>
      <c r="M138" s="11">
        <v>0.35</v>
      </c>
      <c r="O138" s="12"/>
    </row>
    <row r="139" spans="1:15" ht="15.75" customHeight="1">
      <c r="A139" s="1"/>
      <c r="B139" s="6" t="s">
        <v>23</v>
      </c>
      <c r="C139" s="6">
        <v>1197831</v>
      </c>
      <c r="D139" s="7">
        <v>44502</v>
      </c>
      <c r="E139" s="6" t="s">
        <v>24</v>
      </c>
      <c r="F139" s="6" t="s">
        <v>25</v>
      </c>
      <c r="G139" s="6" t="s">
        <v>26</v>
      </c>
      <c r="H139" s="6" t="s">
        <v>18</v>
      </c>
      <c r="I139" s="8">
        <v>0.45</v>
      </c>
      <c r="J139" s="9">
        <v>9000</v>
      </c>
      <c r="K139" s="10">
        <f t="shared" si="0"/>
        <v>4050</v>
      </c>
      <c r="L139" s="10">
        <f t="shared" si="1"/>
        <v>1417.5</v>
      </c>
      <c r="M139" s="11">
        <v>0.35</v>
      </c>
      <c r="O139" s="12"/>
    </row>
    <row r="140" spans="1:15" ht="15.75" customHeight="1">
      <c r="A140" s="1"/>
      <c r="B140" s="6" t="s">
        <v>23</v>
      </c>
      <c r="C140" s="6">
        <v>1197831</v>
      </c>
      <c r="D140" s="7">
        <v>44502</v>
      </c>
      <c r="E140" s="6" t="s">
        <v>24</v>
      </c>
      <c r="F140" s="6" t="s">
        <v>25</v>
      </c>
      <c r="G140" s="6" t="s">
        <v>26</v>
      </c>
      <c r="H140" s="6" t="s">
        <v>19</v>
      </c>
      <c r="I140" s="8">
        <v>0.5</v>
      </c>
      <c r="J140" s="9">
        <v>8250</v>
      </c>
      <c r="K140" s="10">
        <f t="shared" si="0"/>
        <v>4125</v>
      </c>
      <c r="L140" s="10">
        <f t="shared" si="1"/>
        <v>1443.75</v>
      </c>
      <c r="M140" s="11">
        <v>0.35</v>
      </c>
      <c r="O140" s="12"/>
    </row>
    <row r="141" spans="1:15" ht="15.75" customHeight="1">
      <c r="A141" s="1"/>
      <c r="B141" s="6" t="s">
        <v>23</v>
      </c>
      <c r="C141" s="6">
        <v>1197831</v>
      </c>
      <c r="D141" s="7">
        <v>44502</v>
      </c>
      <c r="E141" s="6" t="s">
        <v>24</v>
      </c>
      <c r="F141" s="6" t="s">
        <v>25</v>
      </c>
      <c r="G141" s="6" t="s">
        <v>26</v>
      </c>
      <c r="H141" s="6" t="s">
        <v>20</v>
      </c>
      <c r="I141" s="8">
        <v>0.5</v>
      </c>
      <c r="J141" s="9">
        <v>6750</v>
      </c>
      <c r="K141" s="10">
        <f t="shared" si="0"/>
        <v>3375</v>
      </c>
      <c r="L141" s="10">
        <f t="shared" si="1"/>
        <v>1518.75</v>
      </c>
      <c r="M141" s="11">
        <v>0.45</v>
      </c>
      <c r="O141" s="12"/>
    </row>
    <row r="142" spans="1:15" ht="15.75" customHeight="1">
      <c r="A142" s="1"/>
      <c r="B142" s="6" t="s">
        <v>23</v>
      </c>
      <c r="C142" s="6">
        <v>1197831</v>
      </c>
      <c r="D142" s="7">
        <v>44502</v>
      </c>
      <c r="E142" s="6" t="s">
        <v>24</v>
      </c>
      <c r="F142" s="6" t="s">
        <v>25</v>
      </c>
      <c r="G142" s="6" t="s">
        <v>26</v>
      </c>
      <c r="H142" s="6" t="s">
        <v>21</v>
      </c>
      <c r="I142" s="8">
        <v>0.45</v>
      </c>
      <c r="J142" s="9">
        <v>6500</v>
      </c>
      <c r="K142" s="10">
        <f t="shared" si="0"/>
        <v>2925</v>
      </c>
      <c r="L142" s="10">
        <f t="shared" si="1"/>
        <v>877.5</v>
      </c>
      <c r="M142" s="11">
        <v>0.3</v>
      </c>
      <c r="O142" s="12"/>
    </row>
    <row r="143" spans="1:15" ht="15.75" customHeight="1">
      <c r="A143" s="1"/>
      <c r="B143" s="6" t="s">
        <v>23</v>
      </c>
      <c r="C143" s="6">
        <v>1197831</v>
      </c>
      <c r="D143" s="7">
        <v>44502</v>
      </c>
      <c r="E143" s="6" t="s">
        <v>24</v>
      </c>
      <c r="F143" s="6" t="s">
        <v>25</v>
      </c>
      <c r="G143" s="6" t="s">
        <v>26</v>
      </c>
      <c r="H143" s="6" t="s">
        <v>22</v>
      </c>
      <c r="I143" s="8">
        <v>0.55000000000000004</v>
      </c>
      <c r="J143" s="9">
        <v>8500</v>
      </c>
      <c r="K143" s="10">
        <f t="shared" si="0"/>
        <v>4675</v>
      </c>
      <c r="L143" s="10">
        <f t="shared" si="1"/>
        <v>2337.5</v>
      </c>
      <c r="M143" s="11">
        <v>0.5</v>
      </c>
      <c r="O143" s="12"/>
    </row>
    <row r="144" spans="1:15" ht="15.75" customHeight="1">
      <c r="A144" s="1"/>
      <c r="B144" s="6" t="s">
        <v>23</v>
      </c>
      <c r="C144" s="6">
        <v>1197831</v>
      </c>
      <c r="D144" s="7">
        <v>44531</v>
      </c>
      <c r="E144" s="6" t="s">
        <v>24</v>
      </c>
      <c r="F144" s="6" t="s">
        <v>25</v>
      </c>
      <c r="G144" s="6" t="s">
        <v>26</v>
      </c>
      <c r="H144" s="6" t="s">
        <v>17</v>
      </c>
      <c r="I144" s="8">
        <v>0.45</v>
      </c>
      <c r="J144" s="9">
        <v>9500</v>
      </c>
      <c r="K144" s="10">
        <f t="shared" si="0"/>
        <v>4275</v>
      </c>
      <c r="L144" s="10">
        <f t="shared" si="1"/>
        <v>1496.25</v>
      </c>
      <c r="M144" s="11">
        <v>0.35</v>
      </c>
      <c r="O144" s="12"/>
    </row>
    <row r="145" spans="1:15" ht="15.75" customHeight="1">
      <c r="A145" s="1"/>
      <c r="B145" s="6" t="s">
        <v>23</v>
      </c>
      <c r="C145" s="6">
        <v>1197831</v>
      </c>
      <c r="D145" s="7">
        <v>44531</v>
      </c>
      <c r="E145" s="6" t="s">
        <v>24</v>
      </c>
      <c r="F145" s="6" t="s">
        <v>25</v>
      </c>
      <c r="G145" s="6" t="s">
        <v>26</v>
      </c>
      <c r="H145" s="6" t="s">
        <v>18</v>
      </c>
      <c r="I145" s="8">
        <v>0.45</v>
      </c>
      <c r="J145" s="9">
        <v>9500</v>
      </c>
      <c r="K145" s="10">
        <f t="shared" si="0"/>
        <v>4275</v>
      </c>
      <c r="L145" s="10">
        <f t="shared" si="1"/>
        <v>1496.25</v>
      </c>
      <c r="M145" s="11">
        <v>0.35</v>
      </c>
      <c r="O145" s="12"/>
    </row>
    <row r="146" spans="1:15" ht="15.75" customHeight="1">
      <c r="A146" s="1"/>
      <c r="B146" s="6" t="s">
        <v>23</v>
      </c>
      <c r="C146" s="6">
        <v>1197831</v>
      </c>
      <c r="D146" s="7">
        <v>44531</v>
      </c>
      <c r="E146" s="6" t="s">
        <v>24</v>
      </c>
      <c r="F146" s="6" t="s">
        <v>25</v>
      </c>
      <c r="G146" s="6" t="s">
        <v>26</v>
      </c>
      <c r="H146" s="6" t="s">
        <v>19</v>
      </c>
      <c r="I146" s="8">
        <v>0.5</v>
      </c>
      <c r="J146" s="9">
        <v>8500</v>
      </c>
      <c r="K146" s="10">
        <f t="shared" si="0"/>
        <v>4250</v>
      </c>
      <c r="L146" s="10">
        <f t="shared" si="1"/>
        <v>1487.5</v>
      </c>
      <c r="M146" s="11">
        <v>0.35</v>
      </c>
      <c r="O146" s="12"/>
    </row>
    <row r="147" spans="1:15" ht="15.75" customHeight="1">
      <c r="A147" s="1"/>
      <c r="B147" s="6" t="s">
        <v>23</v>
      </c>
      <c r="C147" s="6">
        <v>1197831</v>
      </c>
      <c r="D147" s="7">
        <v>44531</v>
      </c>
      <c r="E147" s="6" t="s">
        <v>24</v>
      </c>
      <c r="F147" s="6" t="s">
        <v>25</v>
      </c>
      <c r="G147" s="6" t="s">
        <v>26</v>
      </c>
      <c r="H147" s="6" t="s">
        <v>20</v>
      </c>
      <c r="I147" s="8">
        <v>0.5</v>
      </c>
      <c r="J147" s="9">
        <v>7000</v>
      </c>
      <c r="K147" s="10">
        <f t="shared" si="0"/>
        <v>3500</v>
      </c>
      <c r="L147" s="10">
        <f t="shared" si="1"/>
        <v>1575</v>
      </c>
      <c r="M147" s="11">
        <v>0.45</v>
      </c>
      <c r="O147" s="12"/>
    </row>
    <row r="148" spans="1:15" ht="15.75" customHeight="1">
      <c r="A148" s="1"/>
      <c r="B148" s="6" t="s">
        <v>23</v>
      </c>
      <c r="C148" s="6">
        <v>1197831</v>
      </c>
      <c r="D148" s="7">
        <v>44531</v>
      </c>
      <c r="E148" s="6" t="s">
        <v>24</v>
      </c>
      <c r="F148" s="6" t="s">
        <v>25</v>
      </c>
      <c r="G148" s="6" t="s">
        <v>26</v>
      </c>
      <c r="H148" s="6" t="s">
        <v>21</v>
      </c>
      <c r="I148" s="8">
        <v>0.45</v>
      </c>
      <c r="J148" s="9">
        <v>6500</v>
      </c>
      <c r="K148" s="10">
        <f t="shared" si="0"/>
        <v>2925</v>
      </c>
      <c r="L148" s="10">
        <f t="shared" si="1"/>
        <v>877.5</v>
      </c>
      <c r="M148" s="11">
        <v>0.3</v>
      </c>
      <c r="O148" s="12"/>
    </row>
    <row r="149" spans="1:15" ht="15.75" customHeight="1">
      <c r="A149" s="1"/>
      <c r="B149" s="6" t="s">
        <v>23</v>
      </c>
      <c r="C149" s="6">
        <v>1197831</v>
      </c>
      <c r="D149" s="7">
        <v>44531</v>
      </c>
      <c r="E149" s="6" t="s">
        <v>24</v>
      </c>
      <c r="F149" s="6" t="s">
        <v>25</v>
      </c>
      <c r="G149" s="6" t="s">
        <v>26</v>
      </c>
      <c r="H149" s="6" t="s">
        <v>22</v>
      </c>
      <c r="I149" s="8">
        <v>0.55000000000000004</v>
      </c>
      <c r="J149" s="9">
        <v>9000</v>
      </c>
      <c r="K149" s="10">
        <f t="shared" si="0"/>
        <v>4950</v>
      </c>
      <c r="L149" s="10">
        <f t="shared" si="1"/>
        <v>2475</v>
      </c>
      <c r="M149" s="11">
        <v>0.5</v>
      </c>
      <c r="O149" s="12"/>
    </row>
    <row r="150" spans="1:15" ht="15.75" customHeight="1">
      <c r="A150" s="1"/>
      <c r="B150" s="6" t="s">
        <v>27</v>
      </c>
      <c r="C150" s="6">
        <v>1128299</v>
      </c>
      <c r="D150" s="7">
        <v>44216</v>
      </c>
      <c r="E150" s="6" t="s">
        <v>28</v>
      </c>
      <c r="F150" s="6" t="s">
        <v>29</v>
      </c>
      <c r="G150" s="6" t="s">
        <v>30</v>
      </c>
      <c r="H150" s="6" t="s">
        <v>17</v>
      </c>
      <c r="I150" s="8">
        <v>0.39999999999999997</v>
      </c>
      <c r="J150" s="9">
        <v>7750</v>
      </c>
      <c r="K150" s="10">
        <f t="shared" si="0"/>
        <v>3099.9999999999995</v>
      </c>
      <c r="L150" s="10">
        <f t="shared" si="1"/>
        <v>1085</v>
      </c>
      <c r="M150" s="11">
        <v>0.35000000000000003</v>
      </c>
      <c r="O150" s="1"/>
    </row>
    <row r="151" spans="1:15" ht="15.75" customHeight="1">
      <c r="A151" s="1"/>
      <c r="B151" s="6" t="s">
        <v>27</v>
      </c>
      <c r="C151" s="6">
        <v>1128299</v>
      </c>
      <c r="D151" s="7">
        <v>44216</v>
      </c>
      <c r="E151" s="6" t="s">
        <v>28</v>
      </c>
      <c r="F151" s="6" t="s">
        <v>29</v>
      </c>
      <c r="G151" s="6" t="s">
        <v>30</v>
      </c>
      <c r="H151" s="6" t="s">
        <v>18</v>
      </c>
      <c r="I151" s="8">
        <v>0.5</v>
      </c>
      <c r="J151" s="9">
        <v>7750</v>
      </c>
      <c r="K151" s="10">
        <f t="shared" si="0"/>
        <v>3875</v>
      </c>
      <c r="L151" s="10">
        <f t="shared" si="1"/>
        <v>775</v>
      </c>
      <c r="M151" s="11">
        <v>0.2</v>
      </c>
      <c r="O151" s="1"/>
    </row>
    <row r="152" spans="1:15" ht="15.75" customHeight="1">
      <c r="A152" s="1"/>
      <c r="B152" s="6" t="s">
        <v>27</v>
      </c>
      <c r="C152" s="6">
        <v>1128299</v>
      </c>
      <c r="D152" s="7">
        <v>44216</v>
      </c>
      <c r="E152" s="6" t="s">
        <v>28</v>
      </c>
      <c r="F152" s="6" t="s">
        <v>29</v>
      </c>
      <c r="G152" s="6" t="s">
        <v>30</v>
      </c>
      <c r="H152" s="6" t="s">
        <v>19</v>
      </c>
      <c r="I152" s="8">
        <v>0.5</v>
      </c>
      <c r="J152" s="9">
        <v>7750</v>
      </c>
      <c r="K152" s="10">
        <f t="shared" si="0"/>
        <v>3875</v>
      </c>
      <c r="L152" s="10">
        <f t="shared" si="1"/>
        <v>1356.2500000000002</v>
      </c>
      <c r="M152" s="11">
        <v>0.35000000000000003</v>
      </c>
      <c r="O152" s="1"/>
    </row>
    <row r="153" spans="1:15" ht="15.75" customHeight="1">
      <c r="A153" s="1"/>
      <c r="B153" s="6" t="s">
        <v>27</v>
      </c>
      <c r="C153" s="6">
        <v>1128299</v>
      </c>
      <c r="D153" s="7">
        <v>44216</v>
      </c>
      <c r="E153" s="6" t="s">
        <v>28</v>
      </c>
      <c r="F153" s="6" t="s">
        <v>29</v>
      </c>
      <c r="G153" s="6" t="s">
        <v>30</v>
      </c>
      <c r="H153" s="6" t="s">
        <v>20</v>
      </c>
      <c r="I153" s="8">
        <v>0.5</v>
      </c>
      <c r="J153" s="9">
        <v>6250</v>
      </c>
      <c r="K153" s="10">
        <f t="shared" si="0"/>
        <v>3125</v>
      </c>
      <c r="L153" s="10">
        <f t="shared" si="1"/>
        <v>937.5</v>
      </c>
      <c r="M153" s="11">
        <v>0.3</v>
      </c>
      <c r="O153" s="1"/>
    </row>
    <row r="154" spans="1:15" ht="15.75" customHeight="1">
      <c r="A154" s="1"/>
      <c r="B154" s="6" t="s">
        <v>27</v>
      </c>
      <c r="C154" s="6">
        <v>1128299</v>
      </c>
      <c r="D154" s="7">
        <v>44216</v>
      </c>
      <c r="E154" s="6" t="s">
        <v>28</v>
      </c>
      <c r="F154" s="6" t="s">
        <v>29</v>
      </c>
      <c r="G154" s="6" t="s">
        <v>30</v>
      </c>
      <c r="H154" s="6" t="s">
        <v>21</v>
      </c>
      <c r="I154" s="8">
        <v>0.55000000000000004</v>
      </c>
      <c r="J154" s="9">
        <v>5750</v>
      </c>
      <c r="K154" s="10">
        <f t="shared" si="0"/>
        <v>3162.5000000000005</v>
      </c>
      <c r="L154" s="10">
        <f t="shared" si="1"/>
        <v>1581.2500000000002</v>
      </c>
      <c r="M154" s="11">
        <v>0.5</v>
      </c>
      <c r="O154" s="1"/>
    </row>
    <row r="155" spans="1:15" ht="15.75" customHeight="1">
      <c r="A155" s="1"/>
      <c r="B155" s="6" t="s">
        <v>27</v>
      </c>
      <c r="C155" s="6">
        <v>1128299</v>
      </c>
      <c r="D155" s="7">
        <v>44216</v>
      </c>
      <c r="E155" s="6" t="s">
        <v>28</v>
      </c>
      <c r="F155" s="6" t="s">
        <v>29</v>
      </c>
      <c r="G155" s="6" t="s">
        <v>30</v>
      </c>
      <c r="H155" s="6" t="s">
        <v>22</v>
      </c>
      <c r="I155" s="8">
        <v>0.5</v>
      </c>
      <c r="J155" s="9">
        <v>7750</v>
      </c>
      <c r="K155" s="10">
        <f t="shared" si="0"/>
        <v>3875</v>
      </c>
      <c r="L155" s="10">
        <f t="shared" si="1"/>
        <v>581.25000000000011</v>
      </c>
      <c r="M155" s="11">
        <v>0.15000000000000002</v>
      </c>
      <c r="O155" s="1"/>
    </row>
    <row r="156" spans="1:15" ht="15.75" customHeight="1">
      <c r="A156" s="1"/>
      <c r="B156" s="6" t="s">
        <v>27</v>
      </c>
      <c r="C156" s="6">
        <v>1128299</v>
      </c>
      <c r="D156" s="7">
        <v>44247</v>
      </c>
      <c r="E156" s="6" t="s">
        <v>28</v>
      </c>
      <c r="F156" s="6" t="s">
        <v>29</v>
      </c>
      <c r="G156" s="6" t="s">
        <v>30</v>
      </c>
      <c r="H156" s="6" t="s">
        <v>17</v>
      </c>
      <c r="I156" s="8">
        <v>0.39999999999999997</v>
      </c>
      <c r="J156" s="9">
        <v>8250</v>
      </c>
      <c r="K156" s="10">
        <f t="shared" si="0"/>
        <v>3299.9999999999995</v>
      </c>
      <c r="L156" s="10">
        <f t="shared" si="1"/>
        <v>1155</v>
      </c>
      <c r="M156" s="11">
        <v>0.35000000000000003</v>
      </c>
      <c r="O156" s="1"/>
    </row>
    <row r="157" spans="1:15" ht="15.75" customHeight="1">
      <c r="A157" s="1"/>
      <c r="B157" s="6" t="s">
        <v>27</v>
      </c>
      <c r="C157" s="6">
        <v>1128299</v>
      </c>
      <c r="D157" s="7">
        <v>44247</v>
      </c>
      <c r="E157" s="6" t="s">
        <v>28</v>
      </c>
      <c r="F157" s="6" t="s">
        <v>29</v>
      </c>
      <c r="G157" s="6" t="s">
        <v>30</v>
      </c>
      <c r="H157" s="6" t="s">
        <v>18</v>
      </c>
      <c r="I157" s="8">
        <v>0.5</v>
      </c>
      <c r="J157" s="9">
        <v>7250</v>
      </c>
      <c r="K157" s="10">
        <f t="shared" si="0"/>
        <v>3625</v>
      </c>
      <c r="L157" s="10">
        <f t="shared" si="1"/>
        <v>725</v>
      </c>
      <c r="M157" s="11">
        <v>0.2</v>
      </c>
      <c r="O157" s="1"/>
    </row>
    <row r="158" spans="1:15" ht="15.75" customHeight="1">
      <c r="A158" s="1"/>
      <c r="B158" s="6" t="s">
        <v>27</v>
      </c>
      <c r="C158" s="6">
        <v>1128299</v>
      </c>
      <c r="D158" s="7">
        <v>44247</v>
      </c>
      <c r="E158" s="6" t="s">
        <v>28</v>
      </c>
      <c r="F158" s="6" t="s">
        <v>29</v>
      </c>
      <c r="G158" s="6" t="s">
        <v>30</v>
      </c>
      <c r="H158" s="6" t="s">
        <v>19</v>
      </c>
      <c r="I158" s="8">
        <v>0.5</v>
      </c>
      <c r="J158" s="9">
        <v>7250</v>
      </c>
      <c r="K158" s="10">
        <f t="shared" si="0"/>
        <v>3625</v>
      </c>
      <c r="L158" s="10">
        <f t="shared" si="1"/>
        <v>1268.7500000000002</v>
      </c>
      <c r="M158" s="11">
        <v>0.35000000000000003</v>
      </c>
      <c r="O158" s="1"/>
    </row>
    <row r="159" spans="1:15" ht="15.75" customHeight="1">
      <c r="A159" s="1"/>
      <c r="B159" s="6" t="s">
        <v>27</v>
      </c>
      <c r="C159" s="6">
        <v>1128299</v>
      </c>
      <c r="D159" s="7">
        <v>44247</v>
      </c>
      <c r="E159" s="6" t="s">
        <v>28</v>
      </c>
      <c r="F159" s="6" t="s">
        <v>29</v>
      </c>
      <c r="G159" s="6" t="s">
        <v>30</v>
      </c>
      <c r="H159" s="6" t="s">
        <v>20</v>
      </c>
      <c r="I159" s="8">
        <v>0.5</v>
      </c>
      <c r="J159" s="9">
        <v>5750</v>
      </c>
      <c r="K159" s="10">
        <f t="shared" si="0"/>
        <v>2875</v>
      </c>
      <c r="L159" s="10">
        <f t="shared" si="1"/>
        <v>862.5</v>
      </c>
      <c r="M159" s="11">
        <v>0.3</v>
      </c>
      <c r="O159" s="1"/>
    </row>
    <row r="160" spans="1:15" ht="15.75" customHeight="1">
      <c r="A160" s="1"/>
      <c r="B160" s="6" t="s">
        <v>27</v>
      </c>
      <c r="C160" s="6">
        <v>1128299</v>
      </c>
      <c r="D160" s="7">
        <v>44247</v>
      </c>
      <c r="E160" s="6" t="s">
        <v>28</v>
      </c>
      <c r="F160" s="6" t="s">
        <v>29</v>
      </c>
      <c r="G160" s="6" t="s">
        <v>30</v>
      </c>
      <c r="H160" s="6" t="s">
        <v>21</v>
      </c>
      <c r="I160" s="8">
        <v>0.55000000000000004</v>
      </c>
      <c r="J160" s="9">
        <v>5000</v>
      </c>
      <c r="K160" s="10">
        <f t="shared" si="0"/>
        <v>2750</v>
      </c>
      <c r="L160" s="10">
        <f t="shared" si="1"/>
        <v>1375</v>
      </c>
      <c r="M160" s="11">
        <v>0.5</v>
      </c>
      <c r="O160" s="1"/>
    </row>
    <row r="161" spans="1:15" ht="15.75" customHeight="1">
      <c r="A161" s="1"/>
      <c r="B161" s="6" t="s">
        <v>27</v>
      </c>
      <c r="C161" s="6">
        <v>1128299</v>
      </c>
      <c r="D161" s="7">
        <v>44247</v>
      </c>
      <c r="E161" s="6" t="s">
        <v>28</v>
      </c>
      <c r="F161" s="6" t="s">
        <v>29</v>
      </c>
      <c r="G161" s="6" t="s">
        <v>30</v>
      </c>
      <c r="H161" s="6" t="s">
        <v>22</v>
      </c>
      <c r="I161" s="8">
        <v>0.5</v>
      </c>
      <c r="J161" s="9">
        <v>7000</v>
      </c>
      <c r="K161" s="10">
        <f t="shared" si="0"/>
        <v>3500</v>
      </c>
      <c r="L161" s="10">
        <f t="shared" si="1"/>
        <v>525.00000000000011</v>
      </c>
      <c r="M161" s="11">
        <v>0.15000000000000002</v>
      </c>
      <c r="O161" s="1"/>
    </row>
    <row r="162" spans="1:15" ht="15.75" customHeight="1">
      <c r="A162" s="1"/>
      <c r="B162" s="6" t="s">
        <v>27</v>
      </c>
      <c r="C162" s="6">
        <v>1128299</v>
      </c>
      <c r="D162" s="7">
        <v>44274</v>
      </c>
      <c r="E162" s="6" t="s">
        <v>28</v>
      </c>
      <c r="F162" s="6" t="s">
        <v>29</v>
      </c>
      <c r="G162" s="6" t="s">
        <v>30</v>
      </c>
      <c r="H162" s="6" t="s">
        <v>17</v>
      </c>
      <c r="I162" s="8">
        <v>0.5</v>
      </c>
      <c r="J162" s="9">
        <v>8500</v>
      </c>
      <c r="K162" s="10">
        <f t="shared" si="0"/>
        <v>4250</v>
      </c>
      <c r="L162" s="10">
        <f t="shared" si="1"/>
        <v>1487.5000000000002</v>
      </c>
      <c r="M162" s="11">
        <v>0.35000000000000003</v>
      </c>
      <c r="O162" s="1"/>
    </row>
    <row r="163" spans="1:15" ht="15.75" customHeight="1">
      <c r="A163" s="1"/>
      <c r="B163" s="6" t="s">
        <v>27</v>
      </c>
      <c r="C163" s="6">
        <v>1128299</v>
      </c>
      <c r="D163" s="7">
        <v>44274</v>
      </c>
      <c r="E163" s="6" t="s">
        <v>28</v>
      </c>
      <c r="F163" s="6" t="s">
        <v>29</v>
      </c>
      <c r="G163" s="6" t="s">
        <v>30</v>
      </c>
      <c r="H163" s="6" t="s">
        <v>18</v>
      </c>
      <c r="I163" s="8">
        <v>0.6</v>
      </c>
      <c r="J163" s="9">
        <v>7000</v>
      </c>
      <c r="K163" s="10">
        <f t="shared" si="0"/>
        <v>4200</v>
      </c>
      <c r="L163" s="10">
        <f t="shared" si="1"/>
        <v>840</v>
      </c>
      <c r="M163" s="11">
        <v>0.2</v>
      </c>
      <c r="O163" s="1"/>
    </row>
    <row r="164" spans="1:15" ht="15.75" customHeight="1">
      <c r="A164" s="1"/>
      <c r="B164" s="6" t="s">
        <v>27</v>
      </c>
      <c r="C164" s="6">
        <v>1128299</v>
      </c>
      <c r="D164" s="7">
        <v>44274</v>
      </c>
      <c r="E164" s="6" t="s">
        <v>28</v>
      </c>
      <c r="F164" s="6" t="s">
        <v>29</v>
      </c>
      <c r="G164" s="6" t="s">
        <v>30</v>
      </c>
      <c r="H164" s="6" t="s">
        <v>19</v>
      </c>
      <c r="I164" s="8">
        <v>0.6</v>
      </c>
      <c r="J164" s="9">
        <v>7000</v>
      </c>
      <c r="K164" s="10">
        <f t="shared" si="0"/>
        <v>4200</v>
      </c>
      <c r="L164" s="10">
        <f t="shared" si="1"/>
        <v>1470.0000000000002</v>
      </c>
      <c r="M164" s="11">
        <v>0.35000000000000003</v>
      </c>
      <c r="O164" s="1"/>
    </row>
    <row r="165" spans="1:15" ht="15.75" customHeight="1">
      <c r="A165" s="1"/>
      <c r="B165" s="6" t="s">
        <v>27</v>
      </c>
      <c r="C165" s="6">
        <v>1128299</v>
      </c>
      <c r="D165" s="7">
        <v>44274</v>
      </c>
      <c r="E165" s="6" t="s">
        <v>28</v>
      </c>
      <c r="F165" s="6" t="s">
        <v>29</v>
      </c>
      <c r="G165" s="6" t="s">
        <v>30</v>
      </c>
      <c r="H165" s="6" t="s">
        <v>20</v>
      </c>
      <c r="I165" s="8">
        <v>0.6</v>
      </c>
      <c r="J165" s="9">
        <v>6000</v>
      </c>
      <c r="K165" s="10">
        <f t="shared" si="0"/>
        <v>3600</v>
      </c>
      <c r="L165" s="10">
        <f t="shared" si="1"/>
        <v>1080</v>
      </c>
      <c r="M165" s="11">
        <v>0.3</v>
      </c>
      <c r="O165" s="1"/>
    </row>
    <row r="166" spans="1:15" ht="15.75" customHeight="1">
      <c r="A166" s="1"/>
      <c r="B166" s="6" t="s">
        <v>27</v>
      </c>
      <c r="C166" s="6">
        <v>1128299</v>
      </c>
      <c r="D166" s="7">
        <v>44274</v>
      </c>
      <c r="E166" s="6" t="s">
        <v>28</v>
      </c>
      <c r="F166" s="6" t="s">
        <v>29</v>
      </c>
      <c r="G166" s="6" t="s">
        <v>30</v>
      </c>
      <c r="H166" s="6" t="s">
        <v>21</v>
      </c>
      <c r="I166" s="8">
        <v>0.65</v>
      </c>
      <c r="J166" s="9">
        <v>5000</v>
      </c>
      <c r="K166" s="10">
        <f t="shared" si="0"/>
        <v>3250</v>
      </c>
      <c r="L166" s="10">
        <f t="shared" si="1"/>
        <v>1625</v>
      </c>
      <c r="M166" s="11">
        <v>0.5</v>
      </c>
      <c r="O166" s="1"/>
    </row>
    <row r="167" spans="1:15" ht="15.75" customHeight="1">
      <c r="A167" s="1"/>
      <c r="B167" s="6" t="s">
        <v>27</v>
      </c>
      <c r="C167" s="6">
        <v>1128299</v>
      </c>
      <c r="D167" s="7">
        <v>44274</v>
      </c>
      <c r="E167" s="6" t="s">
        <v>28</v>
      </c>
      <c r="F167" s="6" t="s">
        <v>29</v>
      </c>
      <c r="G167" s="6" t="s">
        <v>30</v>
      </c>
      <c r="H167" s="6" t="s">
        <v>22</v>
      </c>
      <c r="I167" s="8">
        <v>0.6</v>
      </c>
      <c r="J167" s="9">
        <v>7000</v>
      </c>
      <c r="K167" s="10">
        <f t="shared" si="0"/>
        <v>4200</v>
      </c>
      <c r="L167" s="10">
        <f t="shared" si="1"/>
        <v>630.00000000000011</v>
      </c>
      <c r="M167" s="11">
        <v>0.15000000000000002</v>
      </c>
      <c r="O167" s="1"/>
    </row>
    <row r="168" spans="1:15" ht="15.75" customHeight="1">
      <c r="A168" s="1"/>
      <c r="B168" s="6" t="s">
        <v>27</v>
      </c>
      <c r="C168" s="6">
        <v>1128299</v>
      </c>
      <c r="D168" s="7">
        <v>44306</v>
      </c>
      <c r="E168" s="6" t="s">
        <v>28</v>
      </c>
      <c r="F168" s="6" t="s">
        <v>29</v>
      </c>
      <c r="G168" s="6" t="s">
        <v>30</v>
      </c>
      <c r="H168" s="6" t="s">
        <v>17</v>
      </c>
      <c r="I168" s="8">
        <v>0.6</v>
      </c>
      <c r="J168" s="9">
        <v>8750</v>
      </c>
      <c r="K168" s="10">
        <f t="shared" si="0"/>
        <v>5250</v>
      </c>
      <c r="L168" s="10">
        <f t="shared" si="1"/>
        <v>1837.5000000000002</v>
      </c>
      <c r="M168" s="11">
        <v>0.35000000000000003</v>
      </c>
      <c r="O168" s="1"/>
    </row>
    <row r="169" spans="1:15" ht="15.75" customHeight="1">
      <c r="A169" s="1"/>
      <c r="B169" s="6" t="s">
        <v>27</v>
      </c>
      <c r="C169" s="6">
        <v>1128299</v>
      </c>
      <c r="D169" s="7">
        <v>44306</v>
      </c>
      <c r="E169" s="6" t="s">
        <v>28</v>
      </c>
      <c r="F169" s="6" t="s">
        <v>29</v>
      </c>
      <c r="G169" s="6" t="s">
        <v>30</v>
      </c>
      <c r="H169" s="6" t="s">
        <v>18</v>
      </c>
      <c r="I169" s="8">
        <v>0.65</v>
      </c>
      <c r="J169" s="9">
        <v>6750</v>
      </c>
      <c r="K169" s="10">
        <f t="shared" si="0"/>
        <v>4387.5</v>
      </c>
      <c r="L169" s="10">
        <f t="shared" si="1"/>
        <v>877.5</v>
      </c>
      <c r="M169" s="11">
        <v>0.2</v>
      </c>
      <c r="O169" s="1"/>
    </row>
    <row r="170" spans="1:15" ht="15.75" customHeight="1">
      <c r="A170" s="1"/>
      <c r="B170" s="6" t="s">
        <v>27</v>
      </c>
      <c r="C170" s="6">
        <v>1128299</v>
      </c>
      <c r="D170" s="7">
        <v>44306</v>
      </c>
      <c r="E170" s="6" t="s">
        <v>28</v>
      </c>
      <c r="F170" s="6" t="s">
        <v>29</v>
      </c>
      <c r="G170" s="6" t="s">
        <v>30</v>
      </c>
      <c r="H170" s="6" t="s">
        <v>19</v>
      </c>
      <c r="I170" s="8">
        <v>0.65</v>
      </c>
      <c r="J170" s="9">
        <v>7250</v>
      </c>
      <c r="K170" s="10">
        <f t="shared" si="0"/>
        <v>4712.5</v>
      </c>
      <c r="L170" s="10">
        <f t="shared" si="1"/>
        <v>1649.3750000000002</v>
      </c>
      <c r="M170" s="11">
        <v>0.35000000000000003</v>
      </c>
      <c r="O170" s="1"/>
    </row>
    <row r="171" spans="1:15" ht="15.75" customHeight="1">
      <c r="A171" s="1"/>
      <c r="B171" s="6" t="s">
        <v>27</v>
      </c>
      <c r="C171" s="6">
        <v>1128299</v>
      </c>
      <c r="D171" s="7">
        <v>44306</v>
      </c>
      <c r="E171" s="6" t="s">
        <v>28</v>
      </c>
      <c r="F171" s="6" t="s">
        <v>29</v>
      </c>
      <c r="G171" s="6" t="s">
        <v>30</v>
      </c>
      <c r="H171" s="6" t="s">
        <v>20</v>
      </c>
      <c r="I171" s="8">
        <v>0.6</v>
      </c>
      <c r="J171" s="9">
        <v>6250</v>
      </c>
      <c r="K171" s="10">
        <f t="shared" si="0"/>
        <v>3750</v>
      </c>
      <c r="L171" s="10">
        <f t="shared" si="1"/>
        <v>1125</v>
      </c>
      <c r="M171" s="11">
        <v>0.3</v>
      </c>
      <c r="O171" s="1"/>
    </row>
    <row r="172" spans="1:15" ht="15.75" customHeight="1">
      <c r="A172" s="1"/>
      <c r="B172" s="6" t="s">
        <v>27</v>
      </c>
      <c r="C172" s="6">
        <v>1128299</v>
      </c>
      <c r="D172" s="7">
        <v>44306</v>
      </c>
      <c r="E172" s="6" t="s">
        <v>28</v>
      </c>
      <c r="F172" s="6" t="s">
        <v>29</v>
      </c>
      <c r="G172" s="6" t="s">
        <v>30</v>
      </c>
      <c r="H172" s="6" t="s">
        <v>21</v>
      </c>
      <c r="I172" s="8">
        <v>0.65</v>
      </c>
      <c r="J172" s="9">
        <v>5250</v>
      </c>
      <c r="K172" s="10">
        <f t="shared" si="0"/>
        <v>3412.5</v>
      </c>
      <c r="L172" s="10">
        <f t="shared" si="1"/>
        <v>1706.25</v>
      </c>
      <c r="M172" s="11">
        <v>0.5</v>
      </c>
      <c r="O172" s="1"/>
    </row>
    <row r="173" spans="1:15" ht="15.75" customHeight="1">
      <c r="A173" s="1"/>
      <c r="B173" s="6" t="s">
        <v>27</v>
      </c>
      <c r="C173" s="6">
        <v>1128299</v>
      </c>
      <c r="D173" s="7">
        <v>44306</v>
      </c>
      <c r="E173" s="6" t="s">
        <v>28</v>
      </c>
      <c r="F173" s="6" t="s">
        <v>29</v>
      </c>
      <c r="G173" s="6" t="s">
        <v>30</v>
      </c>
      <c r="H173" s="6" t="s">
        <v>22</v>
      </c>
      <c r="I173" s="8">
        <v>0.8</v>
      </c>
      <c r="J173" s="9">
        <v>7000</v>
      </c>
      <c r="K173" s="10">
        <f t="shared" si="0"/>
        <v>5600</v>
      </c>
      <c r="L173" s="10">
        <f t="shared" si="1"/>
        <v>840.00000000000011</v>
      </c>
      <c r="M173" s="11">
        <v>0.15000000000000002</v>
      </c>
      <c r="O173" s="1"/>
    </row>
    <row r="174" spans="1:15" ht="15.75" customHeight="1">
      <c r="A174" s="1"/>
      <c r="B174" s="6" t="s">
        <v>27</v>
      </c>
      <c r="C174" s="6">
        <v>1128299</v>
      </c>
      <c r="D174" s="7">
        <v>44337</v>
      </c>
      <c r="E174" s="6" t="s">
        <v>28</v>
      </c>
      <c r="F174" s="6" t="s">
        <v>29</v>
      </c>
      <c r="G174" s="6" t="s">
        <v>30</v>
      </c>
      <c r="H174" s="6" t="s">
        <v>17</v>
      </c>
      <c r="I174" s="8">
        <v>0.6</v>
      </c>
      <c r="J174" s="9">
        <v>9000</v>
      </c>
      <c r="K174" s="10">
        <f t="shared" si="0"/>
        <v>5400</v>
      </c>
      <c r="L174" s="10">
        <f t="shared" si="1"/>
        <v>2160</v>
      </c>
      <c r="M174" s="11">
        <v>0.4</v>
      </c>
      <c r="O174" s="1"/>
    </row>
    <row r="175" spans="1:15" ht="15.75" customHeight="1">
      <c r="A175" s="1"/>
      <c r="B175" s="6" t="s">
        <v>27</v>
      </c>
      <c r="C175" s="6">
        <v>1128299</v>
      </c>
      <c r="D175" s="7">
        <v>44337</v>
      </c>
      <c r="E175" s="6" t="s">
        <v>28</v>
      </c>
      <c r="F175" s="6" t="s">
        <v>29</v>
      </c>
      <c r="G175" s="6" t="s">
        <v>30</v>
      </c>
      <c r="H175" s="6" t="s">
        <v>18</v>
      </c>
      <c r="I175" s="8">
        <v>0.65</v>
      </c>
      <c r="J175" s="9">
        <v>7500</v>
      </c>
      <c r="K175" s="10">
        <f t="shared" si="0"/>
        <v>4875</v>
      </c>
      <c r="L175" s="10">
        <f t="shared" si="1"/>
        <v>1218.75</v>
      </c>
      <c r="M175" s="11">
        <v>0.25</v>
      </c>
      <c r="O175" s="1"/>
    </row>
    <row r="176" spans="1:15" ht="15.75" customHeight="1">
      <c r="A176" s="1"/>
      <c r="B176" s="6" t="s">
        <v>27</v>
      </c>
      <c r="C176" s="6">
        <v>1128299</v>
      </c>
      <c r="D176" s="7">
        <v>44337</v>
      </c>
      <c r="E176" s="6" t="s">
        <v>28</v>
      </c>
      <c r="F176" s="6" t="s">
        <v>29</v>
      </c>
      <c r="G176" s="6" t="s">
        <v>30</v>
      </c>
      <c r="H176" s="6" t="s">
        <v>19</v>
      </c>
      <c r="I176" s="8">
        <v>0.65</v>
      </c>
      <c r="J176" s="9">
        <v>7500</v>
      </c>
      <c r="K176" s="10">
        <f t="shared" si="0"/>
        <v>4875</v>
      </c>
      <c r="L176" s="10">
        <f t="shared" si="1"/>
        <v>1950</v>
      </c>
      <c r="M176" s="11">
        <v>0.4</v>
      </c>
      <c r="O176" s="1"/>
    </row>
    <row r="177" spans="1:15" ht="15.75" customHeight="1">
      <c r="A177" s="1"/>
      <c r="B177" s="6" t="s">
        <v>27</v>
      </c>
      <c r="C177" s="6">
        <v>1128299</v>
      </c>
      <c r="D177" s="7">
        <v>44337</v>
      </c>
      <c r="E177" s="6" t="s">
        <v>28</v>
      </c>
      <c r="F177" s="6" t="s">
        <v>29</v>
      </c>
      <c r="G177" s="6" t="s">
        <v>30</v>
      </c>
      <c r="H177" s="6" t="s">
        <v>20</v>
      </c>
      <c r="I177" s="8">
        <v>0.6</v>
      </c>
      <c r="J177" s="9">
        <v>6500</v>
      </c>
      <c r="K177" s="10">
        <f t="shared" si="0"/>
        <v>3900</v>
      </c>
      <c r="L177" s="10">
        <f t="shared" si="1"/>
        <v>1365</v>
      </c>
      <c r="M177" s="11">
        <v>0.35</v>
      </c>
      <c r="O177" s="1"/>
    </row>
    <row r="178" spans="1:15" ht="15.75" customHeight="1">
      <c r="A178" s="1"/>
      <c r="B178" s="6" t="s">
        <v>27</v>
      </c>
      <c r="C178" s="6">
        <v>1128299</v>
      </c>
      <c r="D178" s="7">
        <v>44337</v>
      </c>
      <c r="E178" s="6" t="s">
        <v>28</v>
      </c>
      <c r="F178" s="6" t="s">
        <v>29</v>
      </c>
      <c r="G178" s="6" t="s">
        <v>30</v>
      </c>
      <c r="H178" s="6" t="s">
        <v>21</v>
      </c>
      <c r="I178" s="8">
        <v>0.65</v>
      </c>
      <c r="J178" s="9">
        <v>5500</v>
      </c>
      <c r="K178" s="10">
        <f t="shared" si="0"/>
        <v>3575</v>
      </c>
      <c r="L178" s="10">
        <f t="shared" si="1"/>
        <v>1966.2500000000002</v>
      </c>
      <c r="M178" s="11">
        <v>0.55000000000000004</v>
      </c>
      <c r="O178" s="1"/>
    </row>
    <row r="179" spans="1:15" ht="15.75" customHeight="1">
      <c r="A179" s="1"/>
      <c r="B179" s="6" t="s">
        <v>27</v>
      </c>
      <c r="C179" s="6">
        <v>1128299</v>
      </c>
      <c r="D179" s="7">
        <v>44337</v>
      </c>
      <c r="E179" s="6" t="s">
        <v>28</v>
      </c>
      <c r="F179" s="6" t="s">
        <v>29</v>
      </c>
      <c r="G179" s="6" t="s">
        <v>30</v>
      </c>
      <c r="H179" s="6" t="s">
        <v>22</v>
      </c>
      <c r="I179" s="8">
        <v>0.8</v>
      </c>
      <c r="J179" s="9">
        <v>7250</v>
      </c>
      <c r="K179" s="10">
        <f t="shared" si="0"/>
        <v>5800</v>
      </c>
      <c r="L179" s="10">
        <f t="shared" si="1"/>
        <v>1160</v>
      </c>
      <c r="M179" s="11">
        <v>0.2</v>
      </c>
      <c r="O179" s="1"/>
    </row>
    <row r="180" spans="1:15" ht="15.75" customHeight="1">
      <c r="A180" s="1"/>
      <c r="B180" s="6" t="s">
        <v>27</v>
      </c>
      <c r="C180" s="6">
        <v>1128299</v>
      </c>
      <c r="D180" s="7">
        <v>44367</v>
      </c>
      <c r="E180" s="6" t="s">
        <v>28</v>
      </c>
      <c r="F180" s="6" t="s">
        <v>29</v>
      </c>
      <c r="G180" s="6" t="s">
        <v>30</v>
      </c>
      <c r="H180" s="6" t="s">
        <v>17</v>
      </c>
      <c r="I180" s="8">
        <v>0.6</v>
      </c>
      <c r="J180" s="9">
        <v>9750</v>
      </c>
      <c r="K180" s="10">
        <f t="shared" si="0"/>
        <v>5850</v>
      </c>
      <c r="L180" s="10">
        <f t="shared" si="1"/>
        <v>2340</v>
      </c>
      <c r="M180" s="11">
        <v>0.4</v>
      </c>
      <c r="O180" s="1"/>
    </row>
    <row r="181" spans="1:15" ht="15.75" customHeight="1">
      <c r="A181" s="1"/>
      <c r="B181" s="6" t="s">
        <v>27</v>
      </c>
      <c r="C181" s="6">
        <v>1128299</v>
      </c>
      <c r="D181" s="7">
        <v>44367</v>
      </c>
      <c r="E181" s="6" t="s">
        <v>28</v>
      </c>
      <c r="F181" s="6" t="s">
        <v>29</v>
      </c>
      <c r="G181" s="6" t="s">
        <v>30</v>
      </c>
      <c r="H181" s="6" t="s">
        <v>18</v>
      </c>
      <c r="I181" s="8">
        <v>0.65</v>
      </c>
      <c r="J181" s="9">
        <v>8250</v>
      </c>
      <c r="K181" s="10">
        <f t="shared" si="0"/>
        <v>5362.5</v>
      </c>
      <c r="L181" s="10">
        <f t="shared" si="1"/>
        <v>1340.625</v>
      </c>
      <c r="M181" s="11">
        <v>0.25</v>
      </c>
      <c r="O181" s="1"/>
    </row>
    <row r="182" spans="1:15" ht="15.75" customHeight="1">
      <c r="A182" s="1"/>
      <c r="B182" s="6" t="s">
        <v>27</v>
      </c>
      <c r="C182" s="6">
        <v>1128299</v>
      </c>
      <c r="D182" s="7">
        <v>44367</v>
      </c>
      <c r="E182" s="6" t="s">
        <v>28</v>
      </c>
      <c r="F182" s="6" t="s">
        <v>29</v>
      </c>
      <c r="G182" s="6" t="s">
        <v>30</v>
      </c>
      <c r="H182" s="6" t="s">
        <v>19</v>
      </c>
      <c r="I182" s="8">
        <v>0.65</v>
      </c>
      <c r="J182" s="9">
        <v>8250</v>
      </c>
      <c r="K182" s="10">
        <f t="shared" si="0"/>
        <v>5362.5</v>
      </c>
      <c r="L182" s="10">
        <f t="shared" si="1"/>
        <v>2145</v>
      </c>
      <c r="M182" s="11">
        <v>0.4</v>
      </c>
      <c r="O182" s="1"/>
    </row>
    <row r="183" spans="1:15" ht="15.75" customHeight="1">
      <c r="A183" s="1"/>
      <c r="B183" s="6" t="s">
        <v>27</v>
      </c>
      <c r="C183" s="6">
        <v>1128299</v>
      </c>
      <c r="D183" s="7">
        <v>44367</v>
      </c>
      <c r="E183" s="6" t="s">
        <v>28</v>
      </c>
      <c r="F183" s="6" t="s">
        <v>29</v>
      </c>
      <c r="G183" s="6" t="s">
        <v>30</v>
      </c>
      <c r="H183" s="6" t="s">
        <v>20</v>
      </c>
      <c r="I183" s="8">
        <v>0.6</v>
      </c>
      <c r="J183" s="9">
        <v>7000</v>
      </c>
      <c r="K183" s="10">
        <f t="shared" si="0"/>
        <v>4200</v>
      </c>
      <c r="L183" s="10">
        <f t="shared" si="1"/>
        <v>1470</v>
      </c>
      <c r="M183" s="11">
        <v>0.35</v>
      </c>
      <c r="O183" s="1"/>
    </row>
    <row r="184" spans="1:15" ht="15.75" customHeight="1">
      <c r="A184" s="1"/>
      <c r="B184" s="6" t="s">
        <v>27</v>
      </c>
      <c r="C184" s="6">
        <v>1128299</v>
      </c>
      <c r="D184" s="7">
        <v>44367</v>
      </c>
      <c r="E184" s="6" t="s">
        <v>28</v>
      </c>
      <c r="F184" s="6" t="s">
        <v>29</v>
      </c>
      <c r="G184" s="6" t="s">
        <v>30</v>
      </c>
      <c r="H184" s="6" t="s">
        <v>21</v>
      </c>
      <c r="I184" s="8">
        <v>0.65</v>
      </c>
      <c r="J184" s="9">
        <v>5750</v>
      </c>
      <c r="K184" s="10">
        <f t="shared" si="0"/>
        <v>3737.5</v>
      </c>
      <c r="L184" s="10">
        <f t="shared" si="1"/>
        <v>2055.625</v>
      </c>
      <c r="M184" s="11">
        <v>0.55000000000000004</v>
      </c>
      <c r="O184" s="1"/>
    </row>
    <row r="185" spans="1:15" ht="15.75" customHeight="1">
      <c r="A185" s="1"/>
      <c r="B185" s="6" t="s">
        <v>27</v>
      </c>
      <c r="C185" s="6">
        <v>1128299</v>
      </c>
      <c r="D185" s="7">
        <v>44367</v>
      </c>
      <c r="E185" s="6" t="s">
        <v>28</v>
      </c>
      <c r="F185" s="6" t="s">
        <v>29</v>
      </c>
      <c r="G185" s="6" t="s">
        <v>30</v>
      </c>
      <c r="H185" s="6" t="s">
        <v>22</v>
      </c>
      <c r="I185" s="8">
        <v>0.8</v>
      </c>
      <c r="J185" s="9">
        <v>8750</v>
      </c>
      <c r="K185" s="10">
        <f t="shared" si="0"/>
        <v>7000</v>
      </c>
      <c r="L185" s="10">
        <f t="shared" si="1"/>
        <v>1400</v>
      </c>
      <c r="M185" s="11">
        <v>0.2</v>
      </c>
      <c r="O185" s="1"/>
    </row>
    <row r="186" spans="1:15" ht="15.75" customHeight="1">
      <c r="A186" s="1"/>
      <c r="B186" s="6" t="s">
        <v>27</v>
      </c>
      <c r="C186" s="6">
        <v>1128299</v>
      </c>
      <c r="D186" s="7">
        <v>44396</v>
      </c>
      <c r="E186" s="6" t="s">
        <v>28</v>
      </c>
      <c r="F186" s="6" t="s">
        <v>29</v>
      </c>
      <c r="G186" s="6" t="s">
        <v>30</v>
      </c>
      <c r="H186" s="6" t="s">
        <v>17</v>
      </c>
      <c r="I186" s="8">
        <v>0.6</v>
      </c>
      <c r="J186" s="9">
        <v>10250</v>
      </c>
      <c r="K186" s="10">
        <f t="shared" si="0"/>
        <v>6150</v>
      </c>
      <c r="L186" s="10">
        <f t="shared" si="1"/>
        <v>2152.5</v>
      </c>
      <c r="M186" s="11">
        <v>0.35000000000000003</v>
      </c>
      <c r="O186" s="1"/>
    </row>
    <row r="187" spans="1:15" ht="15.75" customHeight="1">
      <c r="A187" s="1"/>
      <c r="B187" s="6" t="s">
        <v>27</v>
      </c>
      <c r="C187" s="6">
        <v>1128299</v>
      </c>
      <c r="D187" s="7">
        <v>44396</v>
      </c>
      <c r="E187" s="6" t="s">
        <v>28</v>
      </c>
      <c r="F187" s="6" t="s">
        <v>29</v>
      </c>
      <c r="G187" s="6" t="s">
        <v>30</v>
      </c>
      <c r="H187" s="6" t="s">
        <v>18</v>
      </c>
      <c r="I187" s="8">
        <v>0.65</v>
      </c>
      <c r="J187" s="9">
        <v>8750</v>
      </c>
      <c r="K187" s="10">
        <f t="shared" si="0"/>
        <v>5687.5</v>
      </c>
      <c r="L187" s="10">
        <f t="shared" si="1"/>
        <v>1137.5</v>
      </c>
      <c r="M187" s="11">
        <v>0.2</v>
      </c>
      <c r="O187" s="1"/>
    </row>
    <row r="188" spans="1:15" ht="15.75" customHeight="1">
      <c r="A188" s="1"/>
      <c r="B188" s="6" t="s">
        <v>27</v>
      </c>
      <c r="C188" s="6">
        <v>1128299</v>
      </c>
      <c r="D188" s="7">
        <v>44396</v>
      </c>
      <c r="E188" s="6" t="s">
        <v>28</v>
      </c>
      <c r="F188" s="6" t="s">
        <v>29</v>
      </c>
      <c r="G188" s="6" t="s">
        <v>30</v>
      </c>
      <c r="H188" s="6" t="s">
        <v>19</v>
      </c>
      <c r="I188" s="8">
        <v>0.65</v>
      </c>
      <c r="J188" s="9">
        <v>8250</v>
      </c>
      <c r="K188" s="10">
        <f t="shared" si="0"/>
        <v>5362.5</v>
      </c>
      <c r="L188" s="10">
        <f t="shared" si="1"/>
        <v>1876.8750000000002</v>
      </c>
      <c r="M188" s="11">
        <v>0.35000000000000003</v>
      </c>
      <c r="O188" s="1"/>
    </row>
    <row r="189" spans="1:15" ht="15.75" customHeight="1">
      <c r="A189" s="1"/>
      <c r="B189" s="6" t="s">
        <v>27</v>
      </c>
      <c r="C189" s="6">
        <v>1128299</v>
      </c>
      <c r="D189" s="7">
        <v>44396</v>
      </c>
      <c r="E189" s="6" t="s">
        <v>28</v>
      </c>
      <c r="F189" s="6" t="s">
        <v>29</v>
      </c>
      <c r="G189" s="6" t="s">
        <v>30</v>
      </c>
      <c r="H189" s="6" t="s">
        <v>20</v>
      </c>
      <c r="I189" s="8">
        <v>0.6</v>
      </c>
      <c r="J189" s="9">
        <v>7250</v>
      </c>
      <c r="K189" s="10">
        <f t="shared" si="0"/>
        <v>4350</v>
      </c>
      <c r="L189" s="10">
        <f t="shared" si="1"/>
        <v>1305</v>
      </c>
      <c r="M189" s="11">
        <v>0.3</v>
      </c>
      <c r="O189" s="1"/>
    </row>
    <row r="190" spans="1:15" ht="15.75" customHeight="1">
      <c r="A190" s="1"/>
      <c r="B190" s="6" t="s">
        <v>27</v>
      </c>
      <c r="C190" s="6">
        <v>1128299</v>
      </c>
      <c r="D190" s="7">
        <v>44396</v>
      </c>
      <c r="E190" s="6" t="s">
        <v>28</v>
      </c>
      <c r="F190" s="6" t="s">
        <v>29</v>
      </c>
      <c r="G190" s="6" t="s">
        <v>30</v>
      </c>
      <c r="H190" s="6" t="s">
        <v>21</v>
      </c>
      <c r="I190" s="8">
        <v>0.65</v>
      </c>
      <c r="J190" s="9">
        <v>7750</v>
      </c>
      <c r="K190" s="10">
        <f t="shared" si="0"/>
        <v>5037.5</v>
      </c>
      <c r="L190" s="10">
        <f t="shared" si="1"/>
        <v>2518.75</v>
      </c>
      <c r="M190" s="11">
        <v>0.5</v>
      </c>
      <c r="O190" s="1"/>
    </row>
    <row r="191" spans="1:15" ht="15.75" customHeight="1">
      <c r="A191" s="1"/>
      <c r="B191" s="6" t="s">
        <v>27</v>
      </c>
      <c r="C191" s="6">
        <v>1128299</v>
      </c>
      <c r="D191" s="7">
        <v>44396</v>
      </c>
      <c r="E191" s="6" t="s">
        <v>28</v>
      </c>
      <c r="F191" s="6" t="s">
        <v>29</v>
      </c>
      <c r="G191" s="6" t="s">
        <v>30</v>
      </c>
      <c r="H191" s="6" t="s">
        <v>22</v>
      </c>
      <c r="I191" s="8">
        <v>0.8</v>
      </c>
      <c r="J191" s="9">
        <v>7750</v>
      </c>
      <c r="K191" s="10">
        <f t="shared" si="0"/>
        <v>6200</v>
      </c>
      <c r="L191" s="10">
        <f t="shared" si="1"/>
        <v>930.00000000000011</v>
      </c>
      <c r="M191" s="11">
        <v>0.15000000000000002</v>
      </c>
      <c r="O191" s="1"/>
    </row>
    <row r="192" spans="1:15" ht="15.75" customHeight="1">
      <c r="A192" s="1"/>
      <c r="B192" s="6" t="s">
        <v>27</v>
      </c>
      <c r="C192" s="6">
        <v>1128299</v>
      </c>
      <c r="D192" s="7">
        <v>44428</v>
      </c>
      <c r="E192" s="6" t="s">
        <v>28</v>
      </c>
      <c r="F192" s="6" t="s">
        <v>29</v>
      </c>
      <c r="G192" s="6" t="s">
        <v>30</v>
      </c>
      <c r="H192" s="6" t="s">
        <v>17</v>
      </c>
      <c r="I192" s="8">
        <v>0.65</v>
      </c>
      <c r="J192" s="9">
        <v>9750</v>
      </c>
      <c r="K192" s="10">
        <f t="shared" si="0"/>
        <v>6337.5</v>
      </c>
      <c r="L192" s="10">
        <f t="shared" si="1"/>
        <v>2218.125</v>
      </c>
      <c r="M192" s="11">
        <v>0.35000000000000003</v>
      </c>
      <c r="O192" s="1"/>
    </row>
    <row r="193" spans="1:15" ht="15.75" customHeight="1">
      <c r="A193" s="1"/>
      <c r="B193" s="6" t="s">
        <v>27</v>
      </c>
      <c r="C193" s="6">
        <v>1128299</v>
      </c>
      <c r="D193" s="7">
        <v>44428</v>
      </c>
      <c r="E193" s="6" t="s">
        <v>28</v>
      </c>
      <c r="F193" s="6" t="s">
        <v>29</v>
      </c>
      <c r="G193" s="6" t="s">
        <v>30</v>
      </c>
      <c r="H193" s="6" t="s">
        <v>18</v>
      </c>
      <c r="I193" s="8">
        <v>0.70000000000000007</v>
      </c>
      <c r="J193" s="9">
        <v>9250</v>
      </c>
      <c r="K193" s="10">
        <f t="shared" si="0"/>
        <v>6475.0000000000009</v>
      </c>
      <c r="L193" s="10">
        <f t="shared" si="1"/>
        <v>1295.0000000000002</v>
      </c>
      <c r="M193" s="11">
        <v>0.2</v>
      </c>
      <c r="O193" s="1"/>
    </row>
    <row r="194" spans="1:15" ht="15.75" customHeight="1">
      <c r="A194" s="1"/>
      <c r="B194" s="6" t="s">
        <v>27</v>
      </c>
      <c r="C194" s="6">
        <v>1128299</v>
      </c>
      <c r="D194" s="7">
        <v>44428</v>
      </c>
      <c r="E194" s="6" t="s">
        <v>28</v>
      </c>
      <c r="F194" s="6" t="s">
        <v>29</v>
      </c>
      <c r="G194" s="6" t="s">
        <v>30</v>
      </c>
      <c r="H194" s="6" t="s">
        <v>19</v>
      </c>
      <c r="I194" s="8">
        <v>0.65</v>
      </c>
      <c r="J194" s="9">
        <v>8000</v>
      </c>
      <c r="K194" s="10">
        <f t="shared" si="0"/>
        <v>5200</v>
      </c>
      <c r="L194" s="10">
        <f t="shared" si="1"/>
        <v>1820.0000000000002</v>
      </c>
      <c r="M194" s="11">
        <v>0.35000000000000003</v>
      </c>
      <c r="O194" s="1"/>
    </row>
    <row r="195" spans="1:15" ht="15.75" customHeight="1">
      <c r="A195" s="1"/>
      <c r="B195" s="6" t="s">
        <v>27</v>
      </c>
      <c r="C195" s="6">
        <v>1128299</v>
      </c>
      <c r="D195" s="7">
        <v>44428</v>
      </c>
      <c r="E195" s="6" t="s">
        <v>28</v>
      </c>
      <c r="F195" s="6" t="s">
        <v>29</v>
      </c>
      <c r="G195" s="6" t="s">
        <v>30</v>
      </c>
      <c r="H195" s="6" t="s">
        <v>20</v>
      </c>
      <c r="I195" s="8">
        <v>0.65</v>
      </c>
      <c r="J195" s="9">
        <v>7500</v>
      </c>
      <c r="K195" s="10">
        <f t="shared" si="0"/>
        <v>4875</v>
      </c>
      <c r="L195" s="10">
        <f t="shared" si="1"/>
        <v>1462.5</v>
      </c>
      <c r="M195" s="11">
        <v>0.3</v>
      </c>
      <c r="O195" s="1"/>
    </row>
    <row r="196" spans="1:15" ht="15.75" customHeight="1">
      <c r="A196" s="1"/>
      <c r="B196" s="6" t="s">
        <v>27</v>
      </c>
      <c r="C196" s="6">
        <v>1128299</v>
      </c>
      <c r="D196" s="7">
        <v>44428</v>
      </c>
      <c r="E196" s="6" t="s">
        <v>28</v>
      </c>
      <c r="F196" s="6" t="s">
        <v>29</v>
      </c>
      <c r="G196" s="6" t="s">
        <v>30</v>
      </c>
      <c r="H196" s="6" t="s">
        <v>21</v>
      </c>
      <c r="I196" s="8">
        <v>0.75</v>
      </c>
      <c r="J196" s="9">
        <v>7500</v>
      </c>
      <c r="K196" s="10">
        <f t="shared" si="0"/>
        <v>5625</v>
      </c>
      <c r="L196" s="10">
        <f t="shared" si="1"/>
        <v>2812.5</v>
      </c>
      <c r="M196" s="11">
        <v>0.5</v>
      </c>
      <c r="O196" s="1"/>
    </row>
    <row r="197" spans="1:15" ht="15.75" customHeight="1">
      <c r="A197" s="1"/>
      <c r="B197" s="6" t="s">
        <v>27</v>
      </c>
      <c r="C197" s="6">
        <v>1128299</v>
      </c>
      <c r="D197" s="7">
        <v>44428</v>
      </c>
      <c r="E197" s="6" t="s">
        <v>28</v>
      </c>
      <c r="F197" s="6" t="s">
        <v>29</v>
      </c>
      <c r="G197" s="6" t="s">
        <v>30</v>
      </c>
      <c r="H197" s="6" t="s">
        <v>22</v>
      </c>
      <c r="I197" s="8">
        <v>0.8</v>
      </c>
      <c r="J197" s="9">
        <v>7250</v>
      </c>
      <c r="K197" s="10">
        <f t="shared" si="0"/>
        <v>5800</v>
      </c>
      <c r="L197" s="10">
        <f t="shared" si="1"/>
        <v>870.00000000000011</v>
      </c>
      <c r="M197" s="11">
        <v>0.15000000000000002</v>
      </c>
      <c r="O197" s="1"/>
    </row>
    <row r="198" spans="1:15" ht="15.75" customHeight="1">
      <c r="A198" s="1"/>
      <c r="B198" s="6" t="s">
        <v>27</v>
      </c>
      <c r="C198" s="6">
        <v>1128299</v>
      </c>
      <c r="D198" s="7">
        <v>44460</v>
      </c>
      <c r="E198" s="6" t="s">
        <v>28</v>
      </c>
      <c r="F198" s="6" t="s">
        <v>29</v>
      </c>
      <c r="G198" s="6" t="s">
        <v>30</v>
      </c>
      <c r="H198" s="6" t="s">
        <v>17</v>
      </c>
      <c r="I198" s="8">
        <v>0.55000000000000004</v>
      </c>
      <c r="J198" s="9">
        <v>9250</v>
      </c>
      <c r="K198" s="10">
        <f t="shared" si="0"/>
        <v>5087.5</v>
      </c>
      <c r="L198" s="10">
        <f t="shared" si="1"/>
        <v>1526.2500000000002</v>
      </c>
      <c r="M198" s="11">
        <v>0.30000000000000004</v>
      </c>
      <c r="O198" s="1"/>
    </row>
    <row r="199" spans="1:15" ht="15.75" customHeight="1">
      <c r="A199" s="1"/>
      <c r="B199" s="6" t="s">
        <v>27</v>
      </c>
      <c r="C199" s="6">
        <v>1128299</v>
      </c>
      <c r="D199" s="7">
        <v>44460</v>
      </c>
      <c r="E199" s="6" t="s">
        <v>28</v>
      </c>
      <c r="F199" s="6" t="s">
        <v>29</v>
      </c>
      <c r="G199" s="6" t="s">
        <v>30</v>
      </c>
      <c r="H199" s="6" t="s">
        <v>18</v>
      </c>
      <c r="I199" s="8">
        <v>0.60000000000000009</v>
      </c>
      <c r="J199" s="9">
        <v>9250</v>
      </c>
      <c r="K199" s="10">
        <f t="shared" si="0"/>
        <v>5550.0000000000009</v>
      </c>
      <c r="L199" s="10">
        <f t="shared" si="1"/>
        <v>832.50000000000011</v>
      </c>
      <c r="M199" s="11">
        <v>0.15</v>
      </c>
      <c r="O199" s="1"/>
    </row>
    <row r="200" spans="1:15" ht="15.75" customHeight="1">
      <c r="A200" s="1"/>
      <c r="B200" s="6" t="s">
        <v>27</v>
      </c>
      <c r="C200" s="6">
        <v>1128299</v>
      </c>
      <c r="D200" s="7">
        <v>44460</v>
      </c>
      <c r="E200" s="6" t="s">
        <v>28</v>
      </c>
      <c r="F200" s="6" t="s">
        <v>29</v>
      </c>
      <c r="G200" s="6" t="s">
        <v>30</v>
      </c>
      <c r="H200" s="6" t="s">
        <v>19</v>
      </c>
      <c r="I200" s="8">
        <v>0.55000000000000004</v>
      </c>
      <c r="J200" s="9">
        <v>7750</v>
      </c>
      <c r="K200" s="10">
        <f t="shared" si="0"/>
        <v>4262.5</v>
      </c>
      <c r="L200" s="10">
        <f t="shared" si="1"/>
        <v>1278.7500000000002</v>
      </c>
      <c r="M200" s="11">
        <v>0.30000000000000004</v>
      </c>
      <c r="O200" s="1"/>
    </row>
    <row r="201" spans="1:15" ht="15.75" customHeight="1">
      <c r="A201" s="1"/>
      <c r="B201" s="6" t="s">
        <v>27</v>
      </c>
      <c r="C201" s="6">
        <v>1128299</v>
      </c>
      <c r="D201" s="7">
        <v>44460</v>
      </c>
      <c r="E201" s="6" t="s">
        <v>28</v>
      </c>
      <c r="F201" s="6" t="s">
        <v>29</v>
      </c>
      <c r="G201" s="6" t="s">
        <v>30</v>
      </c>
      <c r="H201" s="6" t="s">
        <v>20</v>
      </c>
      <c r="I201" s="8">
        <v>0.55000000000000004</v>
      </c>
      <c r="J201" s="9">
        <v>7250</v>
      </c>
      <c r="K201" s="10">
        <f t="shared" si="0"/>
        <v>3987.5000000000005</v>
      </c>
      <c r="L201" s="10">
        <f t="shared" si="1"/>
        <v>996.875</v>
      </c>
      <c r="M201" s="11">
        <v>0.24999999999999997</v>
      </c>
      <c r="O201" s="1"/>
    </row>
    <row r="202" spans="1:15" ht="15.75" customHeight="1">
      <c r="A202" s="1"/>
      <c r="B202" s="6" t="s">
        <v>27</v>
      </c>
      <c r="C202" s="6">
        <v>1128299</v>
      </c>
      <c r="D202" s="7">
        <v>44460</v>
      </c>
      <c r="E202" s="6" t="s">
        <v>28</v>
      </c>
      <c r="F202" s="6" t="s">
        <v>29</v>
      </c>
      <c r="G202" s="6" t="s">
        <v>30</v>
      </c>
      <c r="H202" s="6" t="s">
        <v>21</v>
      </c>
      <c r="I202" s="8">
        <v>0.65</v>
      </c>
      <c r="J202" s="9">
        <v>7250</v>
      </c>
      <c r="K202" s="10">
        <f t="shared" si="0"/>
        <v>4712.5</v>
      </c>
      <c r="L202" s="10">
        <f t="shared" si="1"/>
        <v>2120.6250000000005</v>
      </c>
      <c r="M202" s="11">
        <v>0.45000000000000007</v>
      </c>
      <c r="O202" s="1"/>
    </row>
    <row r="203" spans="1:15" ht="15.75" customHeight="1">
      <c r="A203" s="1"/>
      <c r="B203" s="6" t="s">
        <v>27</v>
      </c>
      <c r="C203" s="6">
        <v>1128299</v>
      </c>
      <c r="D203" s="7">
        <v>44460</v>
      </c>
      <c r="E203" s="6" t="s">
        <v>28</v>
      </c>
      <c r="F203" s="6" t="s">
        <v>29</v>
      </c>
      <c r="G203" s="6" t="s">
        <v>30</v>
      </c>
      <c r="H203" s="6" t="s">
        <v>22</v>
      </c>
      <c r="I203" s="8">
        <v>0.70000000000000007</v>
      </c>
      <c r="J203" s="9">
        <v>7750</v>
      </c>
      <c r="K203" s="10">
        <f t="shared" si="0"/>
        <v>5425.0000000000009</v>
      </c>
      <c r="L203" s="10">
        <f t="shared" si="1"/>
        <v>542.50000000000011</v>
      </c>
      <c r="M203" s="11">
        <v>0.1</v>
      </c>
      <c r="O203" s="1"/>
    </row>
    <row r="204" spans="1:15" ht="15.75" customHeight="1">
      <c r="A204" s="1"/>
      <c r="B204" s="6" t="s">
        <v>27</v>
      </c>
      <c r="C204" s="6">
        <v>1128299</v>
      </c>
      <c r="D204" s="7">
        <v>44489</v>
      </c>
      <c r="E204" s="6" t="s">
        <v>28</v>
      </c>
      <c r="F204" s="6" t="s">
        <v>29</v>
      </c>
      <c r="G204" s="6" t="s">
        <v>30</v>
      </c>
      <c r="H204" s="6" t="s">
        <v>17</v>
      </c>
      <c r="I204" s="8">
        <v>0.55000000000000004</v>
      </c>
      <c r="J204" s="9">
        <v>8750</v>
      </c>
      <c r="K204" s="10">
        <f t="shared" si="0"/>
        <v>4812.5</v>
      </c>
      <c r="L204" s="10">
        <f t="shared" si="1"/>
        <v>1443.7500000000002</v>
      </c>
      <c r="M204" s="11">
        <v>0.30000000000000004</v>
      </c>
      <c r="O204" s="1"/>
    </row>
    <row r="205" spans="1:15" ht="15.75" customHeight="1">
      <c r="A205" s="1"/>
      <c r="B205" s="6" t="s">
        <v>27</v>
      </c>
      <c r="C205" s="6">
        <v>1128299</v>
      </c>
      <c r="D205" s="7">
        <v>44489</v>
      </c>
      <c r="E205" s="6" t="s">
        <v>28</v>
      </c>
      <c r="F205" s="6" t="s">
        <v>29</v>
      </c>
      <c r="G205" s="6" t="s">
        <v>30</v>
      </c>
      <c r="H205" s="6" t="s">
        <v>18</v>
      </c>
      <c r="I205" s="8">
        <v>0.60000000000000009</v>
      </c>
      <c r="J205" s="9">
        <v>8750</v>
      </c>
      <c r="K205" s="10">
        <f t="shared" si="0"/>
        <v>5250.0000000000009</v>
      </c>
      <c r="L205" s="10">
        <f t="shared" si="1"/>
        <v>787.50000000000011</v>
      </c>
      <c r="M205" s="11">
        <v>0.15</v>
      </c>
      <c r="O205" s="1"/>
    </row>
    <row r="206" spans="1:15" ht="15.75" customHeight="1">
      <c r="A206" s="1"/>
      <c r="B206" s="6" t="s">
        <v>27</v>
      </c>
      <c r="C206" s="6">
        <v>1128299</v>
      </c>
      <c r="D206" s="7">
        <v>44489</v>
      </c>
      <c r="E206" s="6" t="s">
        <v>28</v>
      </c>
      <c r="F206" s="6" t="s">
        <v>29</v>
      </c>
      <c r="G206" s="6" t="s">
        <v>30</v>
      </c>
      <c r="H206" s="6" t="s">
        <v>19</v>
      </c>
      <c r="I206" s="8">
        <v>0.55000000000000004</v>
      </c>
      <c r="J206" s="9">
        <v>7000</v>
      </c>
      <c r="K206" s="10">
        <f t="shared" si="0"/>
        <v>3850.0000000000005</v>
      </c>
      <c r="L206" s="10">
        <f t="shared" si="1"/>
        <v>1155.0000000000002</v>
      </c>
      <c r="M206" s="11">
        <v>0.30000000000000004</v>
      </c>
      <c r="O206" s="1"/>
    </row>
    <row r="207" spans="1:15" ht="15.75" customHeight="1">
      <c r="A207" s="1"/>
      <c r="B207" s="6" t="s">
        <v>27</v>
      </c>
      <c r="C207" s="6">
        <v>1128299</v>
      </c>
      <c r="D207" s="7">
        <v>44489</v>
      </c>
      <c r="E207" s="6" t="s">
        <v>28</v>
      </c>
      <c r="F207" s="6" t="s">
        <v>29</v>
      </c>
      <c r="G207" s="6" t="s">
        <v>30</v>
      </c>
      <c r="H207" s="6" t="s">
        <v>20</v>
      </c>
      <c r="I207" s="8">
        <v>0.55000000000000004</v>
      </c>
      <c r="J207" s="9">
        <v>6750</v>
      </c>
      <c r="K207" s="10">
        <f t="shared" si="0"/>
        <v>3712.5000000000005</v>
      </c>
      <c r="L207" s="10">
        <f t="shared" si="1"/>
        <v>928.125</v>
      </c>
      <c r="M207" s="11">
        <v>0.24999999999999997</v>
      </c>
      <c r="O207" s="1"/>
    </row>
    <row r="208" spans="1:15" ht="15.75" customHeight="1">
      <c r="A208" s="1"/>
      <c r="B208" s="6" t="s">
        <v>27</v>
      </c>
      <c r="C208" s="6">
        <v>1128299</v>
      </c>
      <c r="D208" s="7">
        <v>44489</v>
      </c>
      <c r="E208" s="6" t="s">
        <v>28</v>
      </c>
      <c r="F208" s="6" t="s">
        <v>29</v>
      </c>
      <c r="G208" s="6" t="s">
        <v>30</v>
      </c>
      <c r="H208" s="6" t="s">
        <v>21</v>
      </c>
      <c r="I208" s="8">
        <v>0.65</v>
      </c>
      <c r="J208" s="9">
        <v>6500</v>
      </c>
      <c r="K208" s="10">
        <f t="shared" si="0"/>
        <v>4225</v>
      </c>
      <c r="L208" s="10">
        <f t="shared" si="1"/>
        <v>1901.2500000000002</v>
      </c>
      <c r="M208" s="11">
        <v>0.45000000000000007</v>
      </c>
      <c r="O208" s="1"/>
    </row>
    <row r="209" spans="1:15" ht="15.75" customHeight="1">
      <c r="A209" s="1"/>
      <c r="B209" s="6" t="s">
        <v>27</v>
      </c>
      <c r="C209" s="6">
        <v>1128299</v>
      </c>
      <c r="D209" s="7">
        <v>44489</v>
      </c>
      <c r="E209" s="6" t="s">
        <v>28</v>
      </c>
      <c r="F209" s="6" t="s">
        <v>29</v>
      </c>
      <c r="G209" s="6" t="s">
        <v>30</v>
      </c>
      <c r="H209" s="6" t="s">
        <v>22</v>
      </c>
      <c r="I209" s="8">
        <v>0.70000000000000007</v>
      </c>
      <c r="J209" s="9">
        <v>7000</v>
      </c>
      <c r="K209" s="10">
        <f t="shared" si="0"/>
        <v>4900.0000000000009</v>
      </c>
      <c r="L209" s="10">
        <f t="shared" si="1"/>
        <v>490.00000000000011</v>
      </c>
      <c r="M209" s="11">
        <v>0.1</v>
      </c>
      <c r="O209" s="1"/>
    </row>
    <row r="210" spans="1:15" ht="15.75" customHeight="1">
      <c r="A210" s="1"/>
      <c r="B210" s="6" t="s">
        <v>27</v>
      </c>
      <c r="C210" s="6">
        <v>1128299</v>
      </c>
      <c r="D210" s="7">
        <v>44520</v>
      </c>
      <c r="E210" s="6" t="s">
        <v>28</v>
      </c>
      <c r="F210" s="6" t="s">
        <v>29</v>
      </c>
      <c r="G210" s="6" t="s">
        <v>30</v>
      </c>
      <c r="H210" s="6" t="s">
        <v>17</v>
      </c>
      <c r="I210" s="8">
        <v>0.55000000000000004</v>
      </c>
      <c r="J210" s="9">
        <v>8750</v>
      </c>
      <c r="K210" s="10">
        <f t="shared" si="0"/>
        <v>4812.5</v>
      </c>
      <c r="L210" s="10">
        <f t="shared" si="1"/>
        <v>1443.7500000000002</v>
      </c>
      <c r="M210" s="11">
        <v>0.30000000000000004</v>
      </c>
      <c r="O210" s="1"/>
    </row>
    <row r="211" spans="1:15" ht="15.75" customHeight="1">
      <c r="A211" s="1"/>
      <c r="B211" s="6" t="s">
        <v>27</v>
      </c>
      <c r="C211" s="6">
        <v>1128299</v>
      </c>
      <c r="D211" s="7">
        <v>44520</v>
      </c>
      <c r="E211" s="6" t="s">
        <v>28</v>
      </c>
      <c r="F211" s="6" t="s">
        <v>29</v>
      </c>
      <c r="G211" s="6" t="s">
        <v>30</v>
      </c>
      <c r="H211" s="6" t="s">
        <v>18</v>
      </c>
      <c r="I211" s="8">
        <v>0.60000000000000009</v>
      </c>
      <c r="J211" s="9">
        <v>8750</v>
      </c>
      <c r="K211" s="10">
        <f t="shared" si="0"/>
        <v>5250.0000000000009</v>
      </c>
      <c r="L211" s="10">
        <f t="shared" si="1"/>
        <v>787.50000000000011</v>
      </c>
      <c r="M211" s="11">
        <v>0.15</v>
      </c>
      <c r="O211" s="1"/>
    </row>
    <row r="212" spans="1:15" ht="15.75" customHeight="1">
      <c r="A212" s="1"/>
      <c r="B212" s="6" t="s">
        <v>27</v>
      </c>
      <c r="C212" s="6">
        <v>1128299</v>
      </c>
      <c r="D212" s="7">
        <v>44520</v>
      </c>
      <c r="E212" s="6" t="s">
        <v>28</v>
      </c>
      <c r="F212" s="6" t="s">
        <v>29</v>
      </c>
      <c r="G212" s="6" t="s">
        <v>30</v>
      </c>
      <c r="H212" s="6" t="s">
        <v>19</v>
      </c>
      <c r="I212" s="8">
        <v>0.55000000000000004</v>
      </c>
      <c r="J212" s="9">
        <v>7250</v>
      </c>
      <c r="K212" s="10">
        <f t="shared" si="0"/>
        <v>3987.5000000000005</v>
      </c>
      <c r="L212" s="10">
        <f t="shared" si="1"/>
        <v>1196.2500000000002</v>
      </c>
      <c r="M212" s="11">
        <v>0.30000000000000004</v>
      </c>
      <c r="O212" s="1"/>
    </row>
    <row r="213" spans="1:15" ht="15.75" customHeight="1">
      <c r="A213" s="1"/>
      <c r="B213" s="6" t="s">
        <v>27</v>
      </c>
      <c r="C213" s="6">
        <v>1128299</v>
      </c>
      <c r="D213" s="7">
        <v>44520</v>
      </c>
      <c r="E213" s="6" t="s">
        <v>28</v>
      </c>
      <c r="F213" s="6" t="s">
        <v>29</v>
      </c>
      <c r="G213" s="6" t="s">
        <v>30</v>
      </c>
      <c r="H213" s="6" t="s">
        <v>20</v>
      </c>
      <c r="I213" s="8">
        <v>0.55000000000000004</v>
      </c>
      <c r="J213" s="9">
        <v>7000</v>
      </c>
      <c r="K213" s="10">
        <f t="shared" si="0"/>
        <v>3850.0000000000005</v>
      </c>
      <c r="L213" s="10">
        <f t="shared" si="1"/>
        <v>962.5</v>
      </c>
      <c r="M213" s="11">
        <v>0.24999999999999997</v>
      </c>
      <c r="O213" s="1"/>
    </row>
    <row r="214" spans="1:15" ht="15.75" customHeight="1">
      <c r="A214" s="1"/>
      <c r="B214" s="6" t="s">
        <v>27</v>
      </c>
      <c r="C214" s="6">
        <v>1128299</v>
      </c>
      <c r="D214" s="7">
        <v>44520</v>
      </c>
      <c r="E214" s="6" t="s">
        <v>28</v>
      </c>
      <c r="F214" s="6" t="s">
        <v>29</v>
      </c>
      <c r="G214" s="6" t="s">
        <v>30</v>
      </c>
      <c r="H214" s="6" t="s">
        <v>21</v>
      </c>
      <c r="I214" s="8">
        <v>0.65</v>
      </c>
      <c r="J214" s="9">
        <v>6500</v>
      </c>
      <c r="K214" s="10">
        <f t="shared" si="0"/>
        <v>4225</v>
      </c>
      <c r="L214" s="10">
        <f t="shared" si="1"/>
        <v>1901.2500000000002</v>
      </c>
      <c r="M214" s="11">
        <v>0.45000000000000007</v>
      </c>
      <c r="O214" s="1"/>
    </row>
    <row r="215" spans="1:15" ht="15.75" customHeight="1">
      <c r="A215" s="1"/>
      <c r="B215" s="6" t="s">
        <v>27</v>
      </c>
      <c r="C215" s="6">
        <v>1128299</v>
      </c>
      <c r="D215" s="7">
        <v>44520</v>
      </c>
      <c r="E215" s="6" t="s">
        <v>28</v>
      </c>
      <c r="F215" s="6" t="s">
        <v>29</v>
      </c>
      <c r="G215" s="6" t="s">
        <v>30</v>
      </c>
      <c r="H215" s="6" t="s">
        <v>22</v>
      </c>
      <c r="I215" s="8">
        <v>0.70000000000000007</v>
      </c>
      <c r="J215" s="9">
        <v>7750</v>
      </c>
      <c r="K215" s="10">
        <f t="shared" si="0"/>
        <v>5425.0000000000009</v>
      </c>
      <c r="L215" s="10">
        <f t="shared" si="1"/>
        <v>542.50000000000011</v>
      </c>
      <c r="M215" s="11">
        <v>0.1</v>
      </c>
      <c r="O215" s="1"/>
    </row>
    <row r="216" spans="1:15" ht="15.75" customHeight="1">
      <c r="A216" s="1"/>
      <c r="B216" s="6" t="s">
        <v>27</v>
      </c>
      <c r="C216" s="6">
        <v>1128299</v>
      </c>
      <c r="D216" s="7">
        <v>44549</v>
      </c>
      <c r="E216" s="6" t="s">
        <v>28</v>
      </c>
      <c r="F216" s="6" t="s">
        <v>29</v>
      </c>
      <c r="G216" s="6" t="s">
        <v>30</v>
      </c>
      <c r="H216" s="6" t="s">
        <v>17</v>
      </c>
      <c r="I216" s="8">
        <v>0.55000000000000004</v>
      </c>
      <c r="J216" s="9">
        <v>9750</v>
      </c>
      <c r="K216" s="10">
        <f t="shared" si="0"/>
        <v>5362.5</v>
      </c>
      <c r="L216" s="10">
        <f t="shared" si="1"/>
        <v>1608.7500000000002</v>
      </c>
      <c r="M216" s="11">
        <v>0.30000000000000004</v>
      </c>
      <c r="O216" s="1"/>
    </row>
    <row r="217" spans="1:15" ht="15.75" customHeight="1">
      <c r="A217" s="1"/>
      <c r="B217" s="6" t="s">
        <v>27</v>
      </c>
      <c r="C217" s="6">
        <v>1128299</v>
      </c>
      <c r="D217" s="7">
        <v>44549</v>
      </c>
      <c r="E217" s="6" t="s">
        <v>28</v>
      </c>
      <c r="F217" s="6" t="s">
        <v>29</v>
      </c>
      <c r="G217" s="6" t="s">
        <v>30</v>
      </c>
      <c r="H217" s="6" t="s">
        <v>18</v>
      </c>
      <c r="I217" s="8">
        <v>0.60000000000000009</v>
      </c>
      <c r="J217" s="9">
        <v>9750</v>
      </c>
      <c r="K217" s="10">
        <f t="shared" si="0"/>
        <v>5850.0000000000009</v>
      </c>
      <c r="L217" s="10">
        <f t="shared" si="1"/>
        <v>877.50000000000011</v>
      </c>
      <c r="M217" s="11">
        <v>0.15</v>
      </c>
      <c r="O217" s="1"/>
    </row>
    <row r="218" spans="1:15" ht="15.75" customHeight="1">
      <c r="A218" s="1"/>
      <c r="B218" s="6" t="s">
        <v>27</v>
      </c>
      <c r="C218" s="6">
        <v>1128299</v>
      </c>
      <c r="D218" s="7">
        <v>44549</v>
      </c>
      <c r="E218" s="6" t="s">
        <v>28</v>
      </c>
      <c r="F218" s="6" t="s">
        <v>29</v>
      </c>
      <c r="G218" s="6" t="s">
        <v>30</v>
      </c>
      <c r="H218" s="6" t="s">
        <v>19</v>
      </c>
      <c r="I218" s="8">
        <v>0.55000000000000004</v>
      </c>
      <c r="J218" s="9">
        <v>7750</v>
      </c>
      <c r="K218" s="10">
        <f t="shared" si="0"/>
        <v>4262.5</v>
      </c>
      <c r="L218" s="10">
        <f t="shared" si="1"/>
        <v>1278.7500000000002</v>
      </c>
      <c r="M218" s="11">
        <v>0.30000000000000004</v>
      </c>
      <c r="O218" s="1"/>
    </row>
    <row r="219" spans="1:15" ht="15.75" customHeight="1">
      <c r="A219" s="1"/>
      <c r="B219" s="6" t="s">
        <v>27</v>
      </c>
      <c r="C219" s="6">
        <v>1128299</v>
      </c>
      <c r="D219" s="7">
        <v>44549</v>
      </c>
      <c r="E219" s="6" t="s">
        <v>28</v>
      </c>
      <c r="F219" s="6" t="s">
        <v>29</v>
      </c>
      <c r="G219" s="6" t="s">
        <v>30</v>
      </c>
      <c r="H219" s="6" t="s">
        <v>20</v>
      </c>
      <c r="I219" s="8">
        <v>0.55000000000000004</v>
      </c>
      <c r="J219" s="9">
        <v>7750</v>
      </c>
      <c r="K219" s="10">
        <f t="shared" si="0"/>
        <v>4262.5</v>
      </c>
      <c r="L219" s="10">
        <f t="shared" si="1"/>
        <v>1065.6249999999998</v>
      </c>
      <c r="M219" s="11">
        <v>0.24999999999999997</v>
      </c>
      <c r="O219" s="1"/>
    </row>
    <row r="220" spans="1:15" ht="15.75" customHeight="1">
      <c r="A220" s="1"/>
      <c r="B220" s="6" t="s">
        <v>27</v>
      </c>
      <c r="C220" s="6">
        <v>1128299</v>
      </c>
      <c r="D220" s="7">
        <v>44549</v>
      </c>
      <c r="E220" s="6" t="s">
        <v>28</v>
      </c>
      <c r="F220" s="6" t="s">
        <v>29</v>
      </c>
      <c r="G220" s="6" t="s">
        <v>30</v>
      </c>
      <c r="H220" s="6" t="s">
        <v>21</v>
      </c>
      <c r="I220" s="8">
        <v>0.65</v>
      </c>
      <c r="J220" s="9">
        <v>7000</v>
      </c>
      <c r="K220" s="10">
        <f t="shared" si="0"/>
        <v>4550</v>
      </c>
      <c r="L220" s="10">
        <f t="shared" si="1"/>
        <v>2047.5000000000002</v>
      </c>
      <c r="M220" s="11">
        <v>0.45000000000000007</v>
      </c>
      <c r="O220" s="1"/>
    </row>
    <row r="221" spans="1:15" ht="15.75" customHeight="1">
      <c r="A221" s="1"/>
      <c r="B221" s="6" t="s">
        <v>27</v>
      </c>
      <c r="C221" s="6">
        <v>1128299</v>
      </c>
      <c r="D221" s="7">
        <v>44549</v>
      </c>
      <c r="E221" s="6" t="s">
        <v>28</v>
      </c>
      <c r="F221" s="6" t="s">
        <v>29</v>
      </c>
      <c r="G221" s="6" t="s">
        <v>30</v>
      </c>
      <c r="H221" s="6" t="s">
        <v>22</v>
      </c>
      <c r="I221" s="8">
        <v>0.70000000000000007</v>
      </c>
      <c r="J221" s="9">
        <v>8000</v>
      </c>
      <c r="K221" s="10">
        <f t="shared" si="0"/>
        <v>5600.0000000000009</v>
      </c>
      <c r="L221" s="10">
        <f t="shared" si="1"/>
        <v>560.00000000000011</v>
      </c>
      <c r="M221" s="11">
        <v>0.1</v>
      </c>
      <c r="O221" s="1"/>
    </row>
    <row r="222" spans="1:15" ht="15.75" customHeight="1">
      <c r="A222" s="1"/>
      <c r="B222" s="6" t="s">
        <v>31</v>
      </c>
      <c r="C222" s="6">
        <v>1189833</v>
      </c>
      <c r="D222" s="7">
        <v>44211</v>
      </c>
      <c r="E222" s="6" t="s">
        <v>28</v>
      </c>
      <c r="F222" s="6" t="s">
        <v>29</v>
      </c>
      <c r="G222" s="6" t="s">
        <v>32</v>
      </c>
      <c r="H222" s="6" t="s">
        <v>17</v>
      </c>
      <c r="I222" s="8">
        <v>0.35</v>
      </c>
      <c r="J222" s="9">
        <v>7000</v>
      </c>
      <c r="K222" s="10">
        <f t="shared" si="0"/>
        <v>2450</v>
      </c>
      <c r="L222" s="10">
        <f t="shared" si="1"/>
        <v>980</v>
      </c>
      <c r="M222" s="11">
        <v>0.4</v>
      </c>
      <c r="O222" s="1"/>
    </row>
    <row r="223" spans="1:15" ht="15.75" customHeight="1">
      <c r="A223" s="1"/>
      <c r="B223" s="6" t="s">
        <v>31</v>
      </c>
      <c r="C223" s="6">
        <v>1189833</v>
      </c>
      <c r="D223" s="7">
        <v>44211</v>
      </c>
      <c r="E223" s="6" t="s">
        <v>28</v>
      </c>
      <c r="F223" s="6" t="s">
        <v>29</v>
      </c>
      <c r="G223" s="6" t="s">
        <v>32</v>
      </c>
      <c r="H223" s="6" t="s">
        <v>18</v>
      </c>
      <c r="I223" s="8">
        <v>0.45</v>
      </c>
      <c r="J223" s="9">
        <v>7000</v>
      </c>
      <c r="K223" s="10">
        <f t="shared" si="0"/>
        <v>3150</v>
      </c>
      <c r="L223" s="10">
        <f t="shared" si="1"/>
        <v>787.5</v>
      </c>
      <c r="M223" s="11">
        <v>0.25</v>
      </c>
      <c r="O223" s="1"/>
    </row>
    <row r="224" spans="1:15" ht="15.75" customHeight="1">
      <c r="A224" s="1"/>
      <c r="B224" s="6" t="s">
        <v>31</v>
      </c>
      <c r="C224" s="6">
        <v>1189833</v>
      </c>
      <c r="D224" s="7">
        <v>44211</v>
      </c>
      <c r="E224" s="6" t="s">
        <v>28</v>
      </c>
      <c r="F224" s="6" t="s">
        <v>29</v>
      </c>
      <c r="G224" s="6" t="s">
        <v>32</v>
      </c>
      <c r="H224" s="6" t="s">
        <v>19</v>
      </c>
      <c r="I224" s="8">
        <v>0.45</v>
      </c>
      <c r="J224" s="9">
        <v>7000</v>
      </c>
      <c r="K224" s="10">
        <f t="shared" si="0"/>
        <v>3150</v>
      </c>
      <c r="L224" s="10">
        <f t="shared" si="1"/>
        <v>1260</v>
      </c>
      <c r="M224" s="11">
        <v>0.4</v>
      </c>
      <c r="O224" s="1"/>
    </row>
    <row r="225" spans="1:15" ht="15.75" customHeight="1">
      <c r="A225" s="1"/>
      <c r="B225" s="6" t="s">
        <v>31</v>
      </c>
      <c r="C225" s="6">
        <v>1189833</v>
      </c>
      <c r="D225" s="7">
        <v>44211</v>
      </c>
      <c r="E225" s="6" t="s">
        <v>28</v>
      </c>
      <c r="F225" s="6" t="s">
        <v>29</v>
      </c>
      <c r="G225" s="6" t="s">
        <v>32</v>
      </c>
      <c r="H225" s="6" t="s">
        <v>20</v>
      </c>
      <c r="I225" s="8">
        <v>0.45</v>
      </c>
      <c r="J225" s="9">
        <v>5500</v>
      </c>
      <c r="K225" s="10">
        <f t="shared" si="0"/>
        <v>2475</v>
      </c>
      <c r="L225" s="10">
        <f t="shared" si="1"/>
        <v>866.25</v>
      </c>
      <c r="M225" s="11">
        <v>0.35</v>
      </c>
      <c r="O225" s="1"/>
    </row>
    <row r="226" spans="1:15" ht="15.75" customHeight="1">
      <c r="A226" s="1"/>
      <c r="B226" s="6" t="s">
        <v>31</v>
      </c>
      <c r="C226" s="6">
        <v>1189833</v>
      </c>
      <c r="D226" s="7">
        <v>44211</v>
      </c>
      <c r="E226" s="6" t="s">
        <v>28</v>
      </c>
      <c r="F226" s="6" t="s">
        <v>29</v>
      </c>
      <c r="G226" s="6" t="s">
        <v>32</v>
      </c>
      <c r="H226" s="6" t="s">
        <v>21</v>
      </c>
      <c r="I226" s="8">
        <v>0.5</v>
      </c>
      <c r="J226" s="9">
        <v>5000</v>
      </c>
      <c r="K226" s="10">
        <f t="shared" si="0"/>
        <v>2500</v>
      </c>
      <c r="L226" s="10">
        <f t="shared" si="1"/>
        <v>1375</v>
      </c>
      <c r="M226" s="11">
        <v>0.55000000000000004</v>
      </c>
      <c r="O226" s="1"/>
    </row>
    <row r="227" spans="1:15" ht="15.75" customHeight="1">
      <c r="A227" s="1"/>
      <c r="B227" s="6" t="s">
        <v>31</v>
      </c>
      <c r="C227" s="6">
        <v>1189833</v>
      </c>
      <c r="D227" s="7">
        <v>44211</v>
      </c>
      <c r="E227" s="6" t="s">
        <v>28</v>
      </c>
      <c r="F227" s="6" t="s">
        <v>29</v>
      </c>
      <c r="G227" s="6" t="s">
        <v>32</v>
      </c>
      <c r="H227" s="6" t="s">
        <v>22</v>
      </c>
      <c r="I227" s="8">
        <v>0.45</v>
      </c>
      <c r="J227" s="9">
        <v>7000</v>
      </c>
      <c r="K227" s="10">
        <f t="shared" si="0"/>
        <v>3150</v>
      </c>
      <c r="L227" s="10">
        <f t="shared" si="1"/>
        <v>630</v>
      </c>
      <c r="M227" s="11">
        <v>0.2</v>
      </c>
      <c r="O227" s="1"/>
    </row>
    <row r="228" spans="1:15" ht="15.75" customHeight="1">
      <c r="A228" s="1"/>
      <c r="B228" s="6" t="s">
        <v>31</v>
      </c>
      <c r="C228" s="6">
        <v>1189833</v>
      </c>
      <c r="D228" s="7">
        <v>44242</v>
      </c>
      <c r="E228" s="6" t="s">
        <v>28</v>
      </c>
      <c r="F228" s="6" t="s">
        <v>29</v>
      </c>
      <c r="G228" s="6" t="s">
        <v>32</v>
      </c>
      <c r="H228" s="6" t="s">
        <v>17</v>
      </c>
      <c r="I228" s="8">
        <v>0.35</v>
      </c>
      <c r="J228" s="9">
        <v>7500</v>
      </c>
      <c r="K228" s="10">
        <f t="shared" si="0"/>
        <v>2625</v>
      </c>
      <c r="L228" s="10">
        <f t="shared" si="1"/>
        <v>1050</v>
      </c>
      <c r="M228" s="11">
        <v>0.4</v>
      </c>
      <c r="O228" s="1"/>
    </row>
    <row r="229" spans="1:15" ht="15.75" customHeight="1">
      <c r="A229" s="1"/>
      <c r="B229" s="6" t="s">
        <v>31</v>
      </c>
      <c r="C229" s="6">
        <v>1189833</v>
      </c>
      <c r="D229" s="7">
        <v>44242</v>
      </c>
      <c r="E229" s="6" t="s">
        <v>28</v>
      </c>
      <c r="F229" s="6" t="s">
        <v>29</v>
      </c>
      <c r="G229" s="6" t="s">
        <v>32</v>
      </c>
      <c r="H229" s="6" t="s">
        <v>18</v>
      </c>
      <c r="I229" s="8">
        <v>0.45</v>
      </c>
      <c r="J229" s="9">
        <v>6500</v>
      </c>
      <c r="K229" s="10">
        <f t="shared" si="0"/>
        <v>2925</v>
      </c>
      <c r="L229" s="10">
        <f t="shared" si="1"/>
        <v>731.25</v>
      </c>
      <c r="M229" s="11">
        <v>0.25</v>
      </c>
      <c r="O229" s="1"/>
    </row>
    <row r="230" spans="1:15" ht="15.75" customHeight="1">
      <c r="A230" s="1"/>
      <c r="B230" s="6" t="s">
        <v>31</v>
      </c>
      <c r="C230" s="6">
        <v>1189833</v>
      </c>
      <c r="D230" s="7">
        <v>44242</v>
      </c>
      <c r="E230" s="6" t="s">
        <v>28</v>
      </c>
      <c r="F230" s="6" t="s">
        <v>29</v>
      </c>
      <c r="G230" s="6" t="s">
        <v>32</v>
      </c>
      <c r="H230" s="6" t="s">
        <v>19</v>
      </c>
      <c r="I230" s="8">
        <v>0.45</v>
      </c>
      <c r="J230" s="9">
        <v>6750</v>
      </c>
      <c r="K230" s="10">
        <f t="shared" si="0"/>
        <v>3037.5</v>
      </c>
      <c r="L230" s="10">
        <f t="shared" si="1"/>
        <v>1215</v>
      </c>
      <c r="M230" s="11">
        <v>0.4</v>
      </c>
      <c r="O230" s="1"/>
    </row>
    <row r="231" spans="1:15" ht="15.75" customHeight="1">
      <c r="A231" s="1"/>
      <c r="B231" s="6" t="s">
        <v>31</v>
      </c>
      <c r="C231" s="6">
        <v>1189833</v>
      </c>
      <c r="D231" s="7">
        <v>44242</v>
      </c>
      <c r="E231" s="6" t="s">
        <v>28</v>
      </c>
      <c r="F231" s="6" t="s">
        <v>29</v>
      </c>
      <c r="G231" s="6" t="s">
        <v>32</v>
      </c>
      <c r="H231" s="6" t="s">
        <v>20</v>
      </c>
      <c r="I231" s="8">
        <v>0.45</v>
      </c>
      <c r="J231" s="9">
        <v>5250</v>
      </c>
      <c r="K231" s="10">
        <f t="shared" si="0"/>
        <v>2362.5</v>
      </c>
      <c r="L231" s="10">
        <f t="shared" si="1"/>
        <v>826.875</v>
      </c>
      <c r="M231" s="11">
        <v>0.35</v>
      </c>
      <c r="O231" s="1"/>
    </row>
    <row r="232" spans="1:15" ht="15.75" customHeight="1">
      <c r="A232" s="1"/>
      <c r="B232" s="6" t="s">
        <v>31</v>
      </c>
      <c r="C232" s="6">
        <v>1189833</v>
      </c>
      <c r="D232" s="7">
        <v>44242</v>
      </c>
      <c r="E232" s="6" t="s">
        <v>28</v>
      </c>
      <c r="F232" s="6" t="s">
        <v>29</v>
      </c>
      <c r="G232" s="6" t="s">
        <v>32</v>
      </c>
      <c r="H232" s="6" t="s">
        <v>21</v>
      </c>
      <c r="I232" s="8">
        <v>0.5</v>
      </c>
      <c r="J232" s="9">
        <v>4500</v>
      </c>
      <c r="K232" s="10">
        <f t="shared" si="0"/>
        <v>2250</v>
      </c>
      <c r="L232" s="10">
        <f t="shared" si="1"/>
        <v>1237.5</v>
      </c>
      <c r="M232" s="11">
        <v>0.55000000000000004</v>
      </c>
      <c r="O232" s="1"/>
    </row>
    <row r="233" spans="1:15" ht="15.75" customHeight="1">
      <c r="A233" s="1"/>
      <c r="B233" s="6" t="s">
        <v>31</v>
      </c>
      <c r="C233" s="6">
        <v>1189833</v>
      </c>
      <c r="D233" s="7">
        <v>44242</v>
      </c>
      <c r="E233" s="6" t="s">
        <v>28</v>
      </c>
      <c r="F233" s="6" t="s">
        <v>29</v>
      </c>
      <c r="G233" s="6" t="s">
        <v>32</v>
      </c>
      <c r="H233" s="6" t="s">
        <v>22</v>
      </c>
      <c r="I233" s="8">
        <v>0.45</v>
      </c>
      <c r="J233" s="9">
        <v>6500</v>
      </c>
      <c r="K233" s="10">
        <f t="shared" si="0"/>
        <v>2925</v>
      </c>
      <c r="L233" s="10">
        <f t="shared" si="1"/>
        <v>585</v>
      </c>
      <c r="M233" s="11">
        <v>0.2</v>
      </c>
      <c r="O233" s="1"/>
    </row>
    <row r="234" spans="1:15" ht="15.75" customHeight="1">
      <c r="A234" s="1"/>
      <c r="B234" s="6" t="s">
        <v>31</v>
      </c>
      <c r="C234" s="6">
        <v>1189833</v>
      </c>
      <c r="D234" s="7">
        <v>44269</v>
      </c>
      <c r="E234" s="6" t="s">
        <v>28</v>
      </c>
      <c r="F234" s="6" t="s">
        <v>29</v>
      </c>
      <c r="G234" s="6" t="s">
        <v>32</v>
      </c>
      <c r="H234" s="6" t="s">
        <v>17</v>
      </c>
      <c r="I234" s="8">
        <v>0.35</v>
      </c>
      <c r="J234" s="9">
        <v>8000</v>
      </c>
      <c r="K234" s="10">
        <f t="shared" si="0"/>
        <v>2800</v>
      </c>
      <c r="L234" s="10">
        <f t="shared" si="1"/>
        <v>1120</v>
      </c>
      <c r="M234" s="11">
        <v>0.4</v>
      </c>
      <c r="O234" s="1"/>
    </row>
    <row r="235" spans="1:15" ht="15.75" customHeight="1">
      <c r="A235" s="1"/>
      <c r="B235" s="6" t="s">
        <v>31</v>
      </c>
      <c r="C235" s="6">
        <v>1189833</v>
      </c>
      <c r="D235" s="7">
        <v>44269</v>
      </c>
      <c r="E235" s="6" t="s">
        <v>28</v>
      </c>
      <c r="F235" s="6" t="s">
        <v>29</v>
      </c>
      <c r="G235" s="6" t="s">
        <v>32</v>
      </c>
      <c r="H235" s="6" t="s">
        <v>18</v>
      </c>
      <c r="I235" s="8">
        <v>0.45</v>
      </c>
      <c r="J235" s="9">
        <v>6500</v>
      </c>
      <c r="K235" s="10">
        <f t="shared" si="0"/>
        <v>2925</v>
      </c>
      <c r="L235" s="10">
        <f t="shared" si="1"/>
        <v>731.25</v>
      </c>
      <c r="M235" s="11">
        <v>0.25</v>
      </c>
      <c r="O235" s="1"/>
    </row>
    <row r="236" spans="1:15" ht="15.75" customHeight="1">
      <c r="A236" s="1"/>
      <c r="B236" s="6" t="s">
        <v>31</v>
      </c>
      <c r="C236" s="6">
        <v>1189833</v>
      </c>
      <c r="D236" s="7">
        <v>44269</v>
      </c>
      <c r="E236" s="6" t="s">
        <v>28</v>
      </c>
      <c r="F236" s="6" t="s">
        <v>29</v>
      </c>
      <c r="G236" s="6" t="s">
        <v>32</v>
      </c>
      <c r="H236" s="6" t="s">
        <v>19</v>
      </c>
      <c r="I236" s="8">
        <v>0.45</v>
      </c>
      <c r="J236" s="9">
        <v>6500</v>
      </c>
      <c r="K236" s="10">
        <f t="shared" si="0"/>
        <v>2925</v>
      </c>
      <c r="L236" s="10">
        <f t="shared" si="1"/>
        <v>1170</v>
      </c>
      <c r="M236" s="11">
        <v>0.4</v>
      </c>
      <c r="O236" s="1"/>
    </row>
    <row r="237" spans="1:15" ht="15.75" customHeight="1">
      <c r="A237" s="1"/>
      <c r="B237" s="6" t="s">
        <v>31</v>
      </c>
      <c r="C237" s="6">
        <v>1189833</v>
      </c>
      <c r="D237" s="7">
        <v>44269</v>
      </c>
      <c r="E237" s="6" t="s">
        <v>28</v>
      </c>
      <c r="F237" s="6" t="s">
        <v>29</v>
      </c>
      <c r="G237" s="6" t="s">
        <v>32</v>
      </c>
      <c r="H237" s="6" t="s">
        <v>20</v>
      </c>
      <c r="I237" s="8">
        <v>0.45</v>
      </c>
      <c r="J237" s="9">
        <v>5500</v>
      </c>
      <c r="K237" s="10">
        <f t="shared" si="0"/>
        <v>2475</v>
      </c>
      <c r="L237" s="10">
        <f t="shared" si="1"/>
        <v>866.25</v>
      </c>
      <c r="M237" s="11">
        <v>0.35</v>
      </c>
      <c r="O237" s="1"/>
    </row>
    <row r="238" spans="1:15" ht="15.75" customHeight="1">
      <c r="A238" s="1"/>
      <c r="B238" s="6" t="s">
        <v>31</v>
      </c>
      <c r="C238" s="6">
        <v>1189833</v>
      </c>
      <c r="D238" s="7">
        <v>44269</v>
      </c>
      <c r="E238" s="6" t="s">
        <v>28</v>
      </c>
      <c r="F238" s="6" t="s">
        <v>29</v>
      </c>
      <c r="G238" s="6" t="s">
        <v>32</v>
      </c>
      <c r="H238" s="6" t="s">
        <v>21</v>
      </c>
      <c r="I238" s="8">
        <v>0.5</v>
      </c>
      <c r="J238" s="9">
        <v>4250</v>
      </c>
      <c r="K238" s="10">
        <f t="shared" si="0"/>
        <v>2125</v>
      </c>
      <c r="L238" s="10">
        <f t="shared" si="1"/>
        <v>1168.75</v>
      </c>
      <c r="M238" s="11">
        <v>0.55000000000000004</v>
      </c>
      <c r="O238" s="1"/>
    </row>
    <row r="239" spans="1:15" ht="15.75" customHeight="1">
      <c r="A239" s="1"/>
      <c r="B239" s="6" t="s">
        <v>31</v>
      </c>
      <c r="C239" s="6">
        <v>1189833</v>
      </c>
      <c r="D239" s="7">
        <v>44269</v>
      </c>
      <c r="E239" s="6" t="s">
        <v>28</v>
      </c>
      <c r="F239" s="6" t="s">
        <v>29</v>
      </c>
      <c r="G239" s="6" t="s">
        <v>32</v>
      </c>
      <c r="H239" s="6" t="s">
        <v>22</v>
      </c>
      <c r="I239" s="8">
        <v>0.45</v>
      </c>
      <c r="J239" s="9">
        <v>6250</v>
      </c>
      <c r="K239" s="10">
        <f t="shared" si="0"/>
        <v>2812.5</v>
      </c>
      <c r="L239" s="10">
        <f t="shared" si="1"/>
        <v>562.5</v>
      </c>
      <c r="M239" s="11">
        <v>0.2</v>
      </c>
      <c r="O239" s="1"/>
    </row>
    <row r="240" spans="1:15" ht="15.75" customHeight="1">
      <c r="A240" s="1"/>
      <c r="B240" s="6" t="s">
        <v>31</v>
      </c>
      <c r="C240" s="6">
        <v>1189833</v>
      </c>
      <c r="D240" s="7">
        <v>44301</v>
      </c>
      <c r="E240" s="6" t="s">
        <v>28</v>
      </c>
      <c r="F240" s="6" t="s">
        <v>29</v>
      </c>
      <c r="G240" s="6" t="s">
        <v>32</v>
      </c>
      <c r="H240" s="6" t="s">
        <v>17</v>
      </c>
      <c r="I240" s="8">
        <v>0.45</v>
      </c>
      <c r="J240" s="9">
        <v>8000</v>
      </c>
      <c r="K240" s="10">
        <f t="shared" si="0"/>
        <v>3600</v>
      </c>
      <c r="L240" s="10">
        <f t="shared" si="1"/>
        <v>1440</v>
      </c>
      <c r="M240" s="11">
        <v>0.4</v>
      </c>
      <c r="O240" s="1"/>
    </row>
    <row r="241" spans="1:15" ht="15.75" customHeight="1">
      <c r="A241" s="1"/>
      <c r="B241" s="6" t="s">
        <v>31</v>
      </c>
      <c r="C241" s="6">
        <v>1189833</v>
      </c>
      <c r="D241" s="7">
        <v>44301</v>
      </c>
      <c r="E241" s="6" t="s">
        <v>28</v>
      </c>
      <c r="F241" s="6" t="s">
        <v>29</v>
      </c>
      <c r="G241" s="6" t="s">
        <v>32</v>
      </c>
      <c r="H241" s="6" t="s">
        <v>18</v>
      </c>
      <c r="I241" s="8">
        <v>0.5</v>
      </c>
      <c r="J241" s="9">
        <v>6000</v>
      </c>
      <c r="K241" s="10">
        <f t="shared" si="0"/>
        <v>3000</v>
      </c>
      <c r="L241" s="10">
        <f t="shared" si="1"/>
        <v>750</v>
      </c>
      <c r="M241" s="11">
        <v>0.25</v>
      </c>
      <c r="O241" s="1"/>
    </row>
    <row r="242" spans="1:15" ht="15.75" customHeight="1">
      <c r="A242" s="1"/>
      <c r="B242" s="6" t="s">
        <v>31</v>
      </c>
      <c r="C242" s="6">
        <v>1189833</v>
      </c>
      <c r="D242" s="7">
        <v>44301</v>
      </c>
      <c r="E242" s="6" t="s">
        <v>28</v>
      </c>
      <c r="F242" s="6" t="s">
        <v>29</v>
      </c>
      <c r="G242" s="6" t="s">
        <v>32</v>
      </c>
      <c r="H242" s="6" t="s">
        <v>19</v>
      </c>
      <c r="I242" s="8">
        <v>0.5</v>
      </c>
      <c r="J242" s="9">
        <v>6250</v>
      </c>
      <c r="K242" s="10">
        <f t="shared" si="0"/>
        <v>3125</v>
      </c>
      <c r="L242" s="10">
        <f t="shared" si="1"/>
        <v>1250</v>
      </c>
      <c r="M242" s="11">
        <v>0.4</v>
      </c>
      <c r="O242" s="1"/>
    </row>
    <row r="243" spans="1:15" ht="15.75" customHeight="1">
      <c r="A243" s="1"/>
      <c r="B243" s="6" t="s">
        <v>31</v>
      </c>
      <c r="C243" s="6">
        <v>1189833</v>
      </c>
      <c r="D243" s="7">
        <v>44301</v>
      </c>
      <c r="E243" s="6" t="s">
        <v>28</v>
      </c>
      <c r="F243" s="6" t="s">
        <v>29</v>
      </c>
      <c r="G243" s="6" t="s">
        <v>32</v>
      </c>
      <c r="H243" s="6" t="s">
        <v>20</v>
      </c>
      <c r="I243" s="8">
        <v>0.45</v>
      </c>
      <c r="J243" s="9">
        <v>5250</v>
      </c>
      <c r="K243" s="10">
        <f t="shared" si="0"/>
        <v>2362.5</v>
      </c>
      <c r="L243" s="10">
        <f t="shared" si="1"/>
        <v>826.875</v>
      </c>
      <c r="M243" s="11">
        <v>0.35</v>
      </c>
      <c r="O243" s="1"/>
    </row>
    <row r="244" spans="1:15" ht="15.75" customHeight="1">
      <c r="A244" s="1"/>
      <c r="B244" s="6" t="s">
        <v>31</v>
      </c>
      <c r="C244" s="6">
        <v>1189833</v>
      </c>
      <c r="D244" s="7">
        <v>44301</v>
      </c>
      <c r="E244" s="6" t="s">
        <v>28</v>
      </c>
      <c r="F244" s="6" t="s">
        <v>29</v>
      </c>
      <c r="G244" s="6" t="s">
        <v>32</v>
      </c>
      <c r="H244" s="6" t="s">
        <v>21</v>
      </c>
      <c r="I244" s="8">
        <v>0.5</v>
      </c>
      <c r="J244" s="9">
        <v>4250</v>
      </c>
      <c r="K244" s="10">
        <f t="shared" si="0"/>
        <v>2125</v>
      </c>
      <c r="L244" s="10">
        <f t="shared" si="1"/>
        <v>1168.75</v>
      </c>
      <c r="M244" s="11">
        <v>0.55000000000000004</v>
      </c>
      <c r="O244" s="1"/>
    </row>
    <row r="245" spans="1:15" ht="15.75" customHeight="1">
      <c r="A245" s="1"/>
      <c r="B245" s="6" t="s">
        <v>31</v>
      </c>
      <c r="C245" s="6">
        <v>1189833</v>
      </c>
      <c r="D245" s="7">
        <v>44301</v>
      </c>
      <c r="E245" s="6" t="s">
        <v>28</v>
      </c>
      <c r="F245" s="6" t="s">
        <v>29</v>
      </c>
      <c r="G245" s="6" t="s">
        <v>32</v>
      </c>
      <c r="H245" s="6" t="s">
        <v>22</v>
      </c>
      <c r="I245" s="8">
        <v>0.65</v>
      </c>
      <c r="J245" s="9">
        <v>6000</v>
      </c>
      <c r="K245" s="10">
        <f t="shared" si="0"/>
        <v>3900</v>
      </c>
      <c r="L245" s="10">
        <f t="shared" si="1"/>
        <v>780</v>
      </c>
      <c r="M245" s="11">
        <v>0.2</v>
      </c>
      <c r="O245" s="1"/>
    </row>
    <row r="246" spans="1:15" ht="15.75" customHeight="1">
      <c r="A246" s="1"/>
      <c r="B246" s="6" t="s">
        <v>31</v>
      </c>
      <c r="C246" s="6">
        <v>1189833</v>
      </c>
      <c r="D246" s="7">
        <v>44332</v>
      </c>
      <c r="E246" s="6" t="s">
        <v>28</v>
      </c>
      <c r="F246" s="6" t="s">
        <v>29</v>
      </c>
      <c r="G246" s="6" t="s">
        <v>32</v>
      </c>
      <c r="H246" s="6" t="s">
        <v>17</v>
      </c>
      <c r="I246" s="8">
        <v>0.45</v>
      </c>
      <c r="J246" s="9">
        <v>8000</v>
      </c>
      <c r="K246" s="10">
        <f t="shared" si="0"/>
        <v>3600</v>
      </c>
      <c r="L246" s="10">
        <f t="shared" si="1"/>
        <v>1440</v>
      </c>
      <c r="M246" s="11">
        <v>0.4</v>
      </c>
      <c r="O246" s="1"/>
    </row>
    <row r="247" spans="1:15" ht="15.75" customHeight="1">
      <c r="A247" s="1"/>
      <c r="B247" s="6" t="s">
        <v>31</v>
      </c>
      <c r="C247" s="6">
        <v>1189833</v>
      </c>
      <c r="D247" s="7">
        <v>44332</v>
      </c>
      <c r="E247" s="6" t="s">
        <v>28</v>
      </c>
      <c r="F247" s="6" t="s">
        <v>29</v>
      </c>
      <c r="G247" s="6" t="s">
        <v>32</v>
      </c>
      <c r="H247" s="6" t="s">
        <v>18</v>
      </c>
      <c r="I247" s="8">
        <v>0.5</v>
      </c>
      <c r="J247" s="9">
        <v>6500</v>
      </c>
      <c r="K247" s="10">
        <f t="shared" si="0"/>
        <v>3250</v>
      </c>
      <c r="L247" s="10">
        <f t="shared" si="1"/>
        <v>812.5</v>
      </c>
      <c r="M247" s="11">
        <v>0.25</v>
      </c>
      <c r="O247" s="1"/>
    </row>
    <row r="248" spans="1:15" ht="15.75" customHeight="1">
      <c r="A248" s="1"/>
      <c r="B248" s="6" t="s">
        <v>31</v>
      </c>
      <c r="C248" s="6">
        <v>1189833</v>
      </c>
      <c r="D248" s="7">
        <v>44332</v>
      </c>
      <c r="E248" s="6" t="s">
        <v>28</v>
      </c>
      <c r="F248" s="6" t="s">
        <v>29</v>
      </c>
      <c r="G248" s="6" t="s">
        <v>32</v>
      </c>
      <c r="H248" s="6" t="s">
        <v>19</v>
      </c>
      <c r="I248" s="8">
        <v>0.5</v>
      </c>
      <c r="J248" s="9">
        <v>6500</v>
      </c>
      <c r="K248" s="10">
        <f t="shared" si="0"/>
        <v>3250</v>
      </c>
      <c r="L248" s="10">
        <f t="shared" si="1"/>
        <v>1300</v>
      </c>
      <c r="M248" s="11">
        <v>0.4</v>
      </c>
      <c r="O248" s="1"/>
    </row>
    <row r="249" spans="1:15" ht="15.75" customHeight="1">
      <c r="A249" s="1"/>
      <c r="B249" s="6" t="s">
        <v>31</v>
      </c>
      <c r="C249" s="6">
        <v>1189833</v>
      </c>
      <c r="D249" s="7">
        <v>44332</v>
      </c>
      <c r="E249" s="6" t="s">
        <v>28</v>
      </c>
      <c r="F249" s="6" t="s">
        <v>29</v>
      </c>
      <c r="G249" s="6" t="s">
        <v>32</v>
      </c>
      <c r="H249" s="6" t="s">
        <v>20</v>
      </c>
      <c r="I249" s="8">
        <v>0.45</v>
      </c>
      <c r="J249" s="9">
        <v>5500</v>
      </c>
      <c r="K249" s="10">
        <f t="shared" si="0"/>
        <v>2475</v>
      </c>
      <c r="L249" s="10">
        <f t="shared" si="1"/>
        <v>866.25</v>
      </c>
      <c r="M249" s="11">
        <v>0.35</v>
      </c>
      <c r="O249" s="1"/>
    </row>
    <row r="250" spans="1:15" ht="15.75" customHeight="1">
      <c r="A250" s="1"/>
      <c r="B250" s="6" t="s">
        <v>31</v>
      </c>
      <c r="C250" s="6">
        <v>1189833</v>
      </c>
      <c r="D250" s="7">
        <v>44332</v>
      </c>
      <c r="E250" s="6" t="s">
        <v>28</v>
      </c>
      <c r="F250" s="6" t="s">
        <v>29</v>
      </c>
      <c r="G250" s="6" t="s">
        <v>32</v>
      </c>
      <c r="H250" s="6" t="s">
        <v>21</v>
      </c>
      <c r="I250" s="8">
        <v>0.5</v>
      </c>
      <c r="J250" s="9">
        <v>4500</v>
      </c>
      <c r="K250" s="10">
        <f t="shared" si="0"/>
        <v>2250</v>
      </c>
      <c r="L250" s="10">
        <f t="shared" si="1"/>
        <v>1237.5</v>
      </c>
      <c r="M250" s="11">
        <v>0.55000000000000004</v>
      </c>
      <c r="O250" s="1"/>
    </row>
    <row r="251" spans="1:15" ht="15.75" customHeight="1">
      <c r="A251" s="1"/>
      <c r="B251" s="6" t="s">
        <v>31</v>
      </c>
      <c r="C251" s="6">
        <v>1189833</v>
      </c>
      <c r="D251" s="7">
        <v>44332</v>
      </c>
      <c r="E251" s="6" t="s">
        <v>28</v>
      </c>
      <c r="F251" s="6" t="s">
        <v>29</v>
      </c>
      <c r="G251" s="6" t="s">
        <v>32</v>
      </c>
      <c r="H251" s="6" t="s">
        <v>22</v>
      </c>
      <c r="I251" s="8">
        <v>0.65</v>
      </c>
      <c r="J251" s="9">
        <v>6250</v>
      </c>
      <c r="K251" s="10">
        <f t="shared" si="0"/>
        <v>4062.5</v>
      </c>
      <c r="L251" s="10">
        <f t="shared" si="1"/>
        <v>812.5</v>
      </c>
      <c r="M251" s="11">
        <v>0.2</v>
      </c>
      <c r="O251" s="1"/>
    </row>
    <row r="252" spans="1:15" ht="15.75" customHeight="1">
      <c r="A252" s="1"/>
      <c r="B252" s="6" t="s">
        <v>31</v>
      </c>
      <c r="C252" s="6">
        <v>1189833</v>
      </c>
      <c r="D252" s="7">
        <v>44362</v>
      </c>
      <c r="E252" s="6" t="s">
        <v>28</v>
      </c>
      <c r="F252" s="6" t="s">
        <v>29</v>
      </c>
      <c r="G252" s="6" t="s">
        <v>32</v>
      </c>
      <c r="H252" s="6" t="s">
        <v>17</v>
      </c>
      <c r="I252" s="8">
        <v>0.45</v>
      </c>
      <c r="J252" s="9">
        <v>9000</v>
      </c>
      <c r="K252" s="10">
        <f t="shared" si="0"/>
        <v>4050</v>
      </c>
      <c r="L252" s="10">
        <f t="shared" si="1"/>
        <v>1620</v>
      </c>
      <c r="M252" s="11">
        <v>0.4</v>
      </c>
      <c r="O252" s="1"/>
    </row>
    <row r="253" spans="1:15" ht="15.75" customHeight="1">
      <c r="A253" s="1"/>
      <c r="B253" s="6" t="s">
        <v>31</v>
      </c>
      <c r="C253" s="6">
        <v>1189833</v>
      </c>
      <c r="D253" s="7">
        <v>44362</v>
      </c>
      <c r="E253" s="6" t="s">
        <v>28</v>
      </c>
      <c r="F253" s="6" t="s">
        <v>29</v>
      </c>
      <c r="G253" s="6" t="s">
        <v>32</v>
      </c>
      <c r="H253" s="6" t="s">
        <v>18</v>
      </c>
      <c r="I253" s="8">
        <v>0.5</v>
      </c>
      <c r="J253" s="9">
        <v>7500</v>
      </c>
      <c r="K253" s="10">
        <f t="shared" si="0"/>
        <v>3750</v>
      </c>
      <c r="L253" s="10">
        <f t="shared" si="1"/>
        <v>937.5</v>
      </c>
      <c r="M253" s="11">
        <v>0.25</v>
      </c>
      <c r="O253" s="1"/>
    </row>
    <row r="254" spans="1:15" ht="15.75" customHeight="1">
      <c r="A254" s="1"/>
      <c r="B254" s="6" t="s">
        <v>31</v>
      </c>
      <c r="C254" s="6">
        <v>1189833</v>
      </c>
      <c r="D254" s="7">
        <v>44362</v>
      </c>
      <c r="E254" s="6" t="s">
        <v>28</v>
      </c>
      <c r="F254" s="6" t="s">
        <v>29</v>
      </c>
      <c r="G254" s="6" t="s">
        <v>32</v>
      </c>
      <c r="H254" s="6" t="s">
        <v>19</v>
      </c>
      <c r="I254" s="8">
        <v>0.5</v>
      </c>
      <c r="J254" s="9">
        <v>7500</v>
      </c>
      <c r="K254" s="10">
        <f t="shared" si="0"/>
        <v>3750</v>
      </c>
      <c r="L254" s="10">
        <f t="shared" si="1"/>
        <v>1500</v>
      </c>
      <c r="M254" s="11">
        <v>0.4</v>
      </c>
      <c r="O254" s="1"/>
    </row>
    <row r="255" spans="1:15" ht="15.75" customHeight="1">
      <c r="A255" s="1"/>
      <c r="B255" s="6" t="s">
        <v>31</v>
      </c>
      <c r="C255" s="6">
        <v>1189833</v>
      </c>
      <c r="D255" s="7">
        <v>44362</v>
      </c>
      <c r="E255" s="6" t="s">
        <v>28</v>
      </c>
      <c r="F255" s="6" t="s">
        <v>29</v>
      </c>
      <c r="G255" s="6" t="s">
        <v>32</v>
      </c>
      <c r="H255" s="6" t="s">
        <v>20</v>
      </c>
      <c r="I255" s="8">
        <v>0.45</v>
      </c>
      <c r="J255" s="9">
        <v>6250</v>
      </c>
      <c r="K255" s="10">
        <f t="shared" si="0"/>
        <v>2812.5</v>
      </c>
      <c r="L255" s="10">
        <f t="shared" si="1"/>
        <v>984.37499999999989</v>
      </c>
      <c r="M255" s="11">
        <v>0.35</v>
      </c>
      <c r="O255" s="1"/>
    </row>
    <row r="256" spans="1:15" ht="15.75" customHeight="1">
      <c r="A256" s="1"/>
      <c r="B256" s="6" t="s">
        <v>31</v>
      </c>
      <c r="C256" s="6">
        <v>1189833</v>
      </c>
      <c r="D256" s="7">
        <v>44362</v>
      </c>
      <c r="E256" s="6" t="s">
        <v>28</v>
      </c>
      <c r="F256" s="6" t="s">
        <v>29</v>
      </c>
      <c r="G256" s="6" t="s">
        <v>32</v>
      </c>
      <c r="H256" s="6" t="s">
        <v>21</v>
      </c>
      <c r="I256" s="8">
        <v>0.5</v>
      </c>
      <c r="J256" s="9">
        <v>5000</v>
      </c>
      <c r="K256" s="10">
        <f t="shared" si="0"/>
        <v>2500</v>
      </c>
      <c r="L256" s="10">
        <f t="shared" si="1"/>
        <v>1375</v>
      </c>
      <c r="M256" s="11">
        <v>0.55000000000000004</v>
      </c>
      <c r="O256" s="1"/>
    </row>
    <row r="257" spans="1:15" ht="15.75" customHeight="1">
      <c r="A257" s="1"/>
      <c r="B257" s="6" t="s">
        <v>31</v>
      </c>
      <c r="C257" s="6">
        <v>1189833</v>
      </c>
      <c r="D257" s="7">
        <v>44362</v>
      </c>
      <c r="E257" s="6" t="s">
        <v>28</v>
      </c>
      <c r="F257" s="6" t="s">
        <v>29</v>
      </c>
      <c r="G257" s="6" t="s">
        <v>32</v>
      </c>
      <c r="H257" s="6" t="s">
        <v>22</v>
      </c>
      <c r="I257" s="8">
        <v>0.65</v>
      </c>
      <c r="J257" s="9">
        <v>8000</v>
      </c>
      <c r="K257" s="10">
        <f t="shared" si="0"/>
        <v>5200</v>
      </c>
      <c r="L257" s="10">
        <f t="shared" si="1"/>
        <v>1040</v>
      </c>
      <c r="M257" s="11">
        <v>0.2</v>
      </c>
      <c r="O257" s="1"/>
    </row>
    <row r="258" spans="1:15" ht="15.75" customHeight="1">
      <c r="A258" s="1"/>
      <c r="B258" s="6" t="s">
        <v>31</v>
      </c>
      <c r="C258" s="6">
        <v>1189833</v>
      </c>
      <c r="D258" s="7">
        <v>44391</v>
      </c>
      <c r="E258" s="6" t="s">
        <v>28</v>
      </c>
      <c r="F258" s="6" t="s">
        <v>29</v>
      </c>
      <c r="G258" s="6" t="s">
        <v>32</v>
      </c>
      <c r="H258" s="6" t="s">
        <v>17</v>
      </c>
      <c r="I258" s="8">
        <v>0.45</v>
      </c>
      <c r="J258" s="9">
        <v>9500</v>
      </c>
      <c r="K258" s="10">
        <f t="shared" si="0"/>
        <v>4275</v>
      </c>
      <c r="L258" s="10">
        <f t="shared" si="1"/>
        <v>1710</v>
      </c>
      <c r="M258" s="11">
        <v>0.4</v>
      </c>
      <c r="O258" s="1"/>
    </row>
    <row r="259" spans="1:15" ht="15.75" customHeight="1">
      <c r="A259" s="1"/>
      <c r="B259" s="6" t="s">
        <v>31</v>
      </c>
      <c r="C259" s="6">
        <v>1189833</v>
      </c>
      <c r="D259" s="7">
        <v>44391</v>
      </c>
      <c r="E259" s="6" t="s">
        <v>28</v>
      </c>
      <c r="F259" s="6" t="s">
        <v>29</v>
      </c>
      <c r="G259" s="6" t="s">
        <v>32</v>
      </c>
      <c r="H259" s="6" t="s">
        <v>18</v>
      </c>
      <c r="I259" s="8">
        <v>0.5</v>
      </c>
      <c r="J259" s="9">
        <v>8000</v>
      </c>
      <c r="K259" s="10">
        <f t="shared" si="0"/>
        <v>4000</v>
      </c>
      <c r="L259" s="10">
        <f t="shared" si="1"/>
        <v>1000</v>
      </c>
      <c r="M259" s="11">
        <v>0.25</v>
      </c>
      <c r="O259" s="1"/>
    </row>
    <row r="260" spans="1:15" ht="15.75" customHeight="1">
      <c r="A260" s="1"/>
      <c r="B260" s="6" t="s">
        <v>31</v>
      </c>
      <c r="C260" s="6">
        <v>1189833</v>
      </c>
      <c r="D260" s="7">
        <v>44391</v>
      </c>
      <c r="E260" s="6" t="s">
        <v>28</v>
      </c>
      <c r="F260" s="6" t="s">
        <v>29</v>
      </c>
      <c r="G260" s="6" t="s">
        <v>32</v>
      </c>
      <c r="H260" s="6" t="s">
        <v>19</v>
      </c>
      <c r="I260" s="8">
        <v>0.5</v>
      </c>
      <c r="J260" s="9">
        <v>7500</v>
      </c>
      <c r="K260" s="10">
        <f t="shared" si="0"/>
        <v>3750</v>
      </c>
      <c r="L260" s="10">
        <f t="shared" si="1"/>
        <v>1500</v>
      </c>
      <c r="M260" s="11">
        <v>0.4</v>
      </c>
      <c r="O260" s="1"/>
    </row>
    <row r="261" spans="1:15" ht="15.75" customHeight="1">
      <c r="A261" s="1"/>
      <c r="B261" s="6" t="s">
        <v>31</v>
      </c>
      <c r="C261" s="6">
        <v>1189833</v>
      </c>
      <c r="D261" s="7">
        <v>44391</v>
      </c>
      <c r="E261" s="6" t="s">
        <v>28</v>
      </c>
      <c r="F261" s="6" t="s">
        <v>29</v>
      </c>
      <c r="G261" s="6" t="s">
        <v>32</v>
      </c>
      <c r="H261" s="6" t="s">
        <v>20</v>
      </c>
      <c r="I261" s="8">
        <v>0.45</v>
      </c>
      <c r="J261" s="9">
        <v>6500</v>
      </c>
      <c r="K261" s="10">
        <f t="shared" si="0"/>
        <v>2925</v>
      </c>
      <c r="L261" s="10">
        <f t="shared" si="1"/>
        <v>1023.7499999999999</v>
      </c>
      <c r="M261" s="11">
        <v>0.35</v>
      </c>
      <c r="O261" s="1"/>
    </row>
    <row r="262" spans="1:15" ht="15.75" customHeight="1">
      <c r="A262" s="1"/>
      <c r="B262" s="6" t="s">
        <v>31</v>
      </c>
      <c r="C262" s="6">
        <v>1189833</v>
      </c>
      <c r="D262" s="7">
        <v>44391</v>
      </c>
      <c r="E262" s="6" t="s">
        <v>28</v>
      </c>
      <c r="F262" s="6" t="s">
        <v>29</v>
      </c>
      <c r="G262" s="6" t="s">
        <v>32</v>
      </c>
      <c r="H262" s="6" t="s">
        <v>21</v>
      </c>
      <c r="I262" s="8">
        <v>0.5</v>
      </c>
      <c r="J262" s="9">
        <v>7000</v>
      </c>
      <c r="K262" s="10">
        <f t="shared" si="0"/>
        <v>3500</v>
      </c>
      <c r="L262" s="10">
        <f t="shared" si="1"/>
        <v>1925.0000000000002</v>
      </c>
      <c r="M262" s="11">
        <v>0.55000000000000004</v>
      </c>
      <c r="O262" s="1"/>
    </row>
    <row r="263" spans="1:15" ht="15.75" customHeight="1">
      <c r="A263" s="1"/>
      <c r="B263" s="6" t="s">
        <v>31</v>
      </c>
      <c r="C263" s="6">
        <v>1189833</v>
      </c>
      <c r="D263" s="7">
        <v>44391</v>
      </c>
      <c r="E263" s="6" t="s">
        <v>28</v>
      </c>
      <c r="F263" s="6" t="s">
        <v>29</v>
      </c>
      <c r="G263" s="6" t="s">
        <v>32</v>
      </c>
      <c r="H263" s="6" t="s">
        <v>22</v>
      </c>
      <c r="I263" s="8">
        <v>0.65</v>
      </c>
      <c r="J263" s="9">
        <v>7000</v>
      </c>
      <c r="K263" s="10">
        <f t="shared" si="0"/>
        <v>4550</v>
      </c>
      <c r="L263" s="10">
        <f t="shared" si="1"/>
        <v>910</v>
      </c>
      <c r="M263" s="11">
        <v>0.2</v>
      </c>
      <c r="O263" s="1"/>
    </row>
    <row r="264" spans="1:15" ht="15.75" customHeight="1">
      <c r="A264" s="1"/>
      <c r="B264" s="6" t="s">
        <v>31</v>
      </c>
      <c r="C264" s="6">
        <v>1189833</v>
      </c>
      <c r="D264" s="7">
        <v>44423</v>
      </c>
      <c r="E264" s="6" t="s">
        <v>28</v>
      </c>
      <c r="F264" s="6" t="s">
        <v>29</v>
      </c>
      <c r="G264" s="6" t="s">
        <v>32</v>
      </c>
      <c r="H264" s="6" t="s">
        <v>17</v>
      </c>
      <c r="I264" s="8">
        <v>0.5</v>
      </c>
      <c r="J264" s="9">
        <v>9000</v>
      </c>
      <c r="K264" s="10">
        <f t="shared" si="0"/>
        <v>4500</v>
      </c>
      <c r="L264" s="10">
        <f t="shared" si="1"/>
        <v>1800</v>
      </c>
      <c r="M264" s="11">
        <v>0.4</v>
      </c>
      <c r="O264" s="1"/>
    </row>
    <row r="265" spans="1:15" ht="15.75" customHeight="1">
      <c r="A265" s="1"/>
      <c r="B265" s="6" t="s">
        <v>31</v>
      </c>
      <c r="C265" s="6">
        <v>1189833</v>
      </c>
      <c r="D265" s="7">
        <v>44423</v>
      </c>
      <c r="E265" s="6" t="s">
        <v>28</v>
      </c>
      <c r="F265" s="6" t="s">
        <v>29</v>
      </c>
      <c r="G265" s="6" t="s">
        <v>32</v>
      </c>
      <c r="H265" s="6" t="s">
        <v>18</v>
      </c>
      <c r="I265" s="8">
        <v>0.55000000000000004</v>
      </c>
      <c r="J265" s="9">
        <v>8500</v>
      </c>
      <c r="K265" s="10">
        <f t="shared" si="0"/>
        <v>4675</v>
      </c>
      <c r="L265" s="10">
        <f t="shared" si="1"/>
        <v>1168.75</v>
      </c>
      <c r="M265" s="11">
        <v>0.25</v>
      </c>
      <c r="O265" s="1"/>
    </row>
    <row r="266" spans="1:15" ht="15.75" customHeight="1">
      <c r="A266" s="1"/>
      <c r="B266" s="6" t="s">
        <v>31</v>
      </c>
      <c r="C266" s="6">
        <v>1189833</v>
      </c>
      <c r="D266" s="7">
        <v>44423</v>
      </c>
      <c r="E266" s="6" t="s">
        <v>28</v>
      </c>
      <c r="F266" s="6" t="s">
        <v>29</v>
      </c>
      <c r="G266" s="6" t="s">
        <v>32</v>
      </c>
      <c r="H266" s="6" t="s">
        <v>19</v>
      </c>
      <c r="I266" s="8">
        <v>0.5</v>
      </c>
      <c r="J266" s="9">
        <v>7250</v>
      </c>
      <c r="K266" s="10">
        <f t="shared" si="0"/>
        <v>3625</v>
      </c>
      <c r="L266" s="10">
        <f t="shared" si="1"/>
        <v>1450</v>
      </c>
      <c r="M266" s="11">
        <v>0.4</v>
      </c>
      <c r="O266" s="1"/>
    </row>
    <row r="267" spans="1:15" ht="15.75" customHeight="1">
      <c r="A267" s="1"/>
      <c r="B267" s="6" t="s">
        <v>31</v>
      </c>
      <c r="C267" s="6">
        <v>1189833</v>
      </c>
      <c r="D267" s="7">
        <v>44423</v>
      </c>
      <c r="E267" s="6" t="s">
        <v>28</v>
      </c>
      <c r="F267" s="6" t="s">
        <v>29</v>
      </c>
      <c r="G267" s="6" t="s">
        <v>32</v>
      </c>
      <c r="H267" s="6" t="s">
        <v>20</v>
      </c>
      <c r="I267" s="8">
        <v>0.5</v>
      </c>
      <c r="J267" s="9">
        <v>6750</v>
      </c>
      <c r="K267" s="10">
        <f t="shared" si="0"/>
        <v>3375</v>
      </c>
      <c r="L267" s="10">
        <f t="shared" si="1"/>
        <v>1181.25</v>
      </c>
      <c r="M267" s="11">
        <v>0.35</v>
      </c>
      <c r="O267" s="1"/>
    </row>
    <row r="268" spans="1:15" ht="15.75" customHeight="1">
      <c r="A268" s="1"/>
      <c r="B268" s="6" t="s">
        <v>31</v>
      </c>
      <c r="C268" s="6">
        <v>1189833</v>
      </c>
      <c r="D268" s="7">
        <v>44423</v>
      </c>
      <c r="E268" s="6" t="s">
        <v>28</v>
      </c>
      <c r="F268" s="6" t="s">
        <v>29</v>
      </c>
      <c r="G268" s="6" t="s">
        <v>32</v>
      </c>
      <c r="H268" s="6" t="s">
        <v>21</v>
      </c>
      <c r="I268" s="8">
        <v>0.6</v>
      </c>
      <c r="J268" s="9">
        <v>6750</v>
      </c>
      <c r="K268" s="10">
        <f t="shared" si="0"/>
        <v>4050</v>
      </c>
      <c r="L268" s="10">
        <f t="shared" si="1"/>
        <v>2227.5</v>
      </c>
      <c r="M268" s="11">
        <v>0.55000000000000004</v>
      </c>
      <c r="O268" s="1"/>
    </row>
    <row r="269" spans="1:15" ht="15.75" customHeight="1">
      <c r="A269" s="1"/>
      <c r="B269" s="6" t="s">
        <v>31</v>
      </c>
      <c r="C269" s="6">
        <v>1189833</v>
      </c>
      <c r="D269" s="7">
        <v>44423</v>
      </c>
      <c r="E269" s="6" t="s">
        <v>28</v>
      </c>
      <c r="F269" s="6" t="s">
        <v>29</v>
      </c>
      <c r="G269" s="6" t="s">
        <v>32</v>
      </c>
      <c r="H269" s="6" t="s">
        <v>22</v>
      </c>
      <c r="I269" s="8">
        <v>0.65</v>
      </c>
      <c r="J269" s="9">
        <v>6500</v>
      </c>
      <c r="K269" s="10">
        <f t="shared" si="0"/>
        <v>4225</v>
      </c>
      <c r="L269" s="10">
        <f t="shared" si="1"/>
        <v>845</v>
      </c>
      <c r="M269" s="11">
        <v>0.2</v>
      </c>
      <c r="O269" s="1"/>
    </row>
    <row r="270" spans="1:15" ht="15.75" customHeight="1">
      <c r="A270" s="1"/>
      <c r="B270" s="6" t="s">
        <v>31</v>
      </c>
      <c r="C270" s="6">
        <v>1189833</v>
      </c>
      <c r="D270" s="7">
        <v>44455</v>
      </c>
      <c r="E270" s="6" t="s">
        <v>28</v>
      </c>
      <c r="F270" s="6" t="s">
        <v>29</v>
      </c>
      <c r="G270" s="6" t="s">
        <v>32</v>
      </c>
      <c r="H270" s="6" t="s">
        <v>17</v>
      </c>
      <c r="I270" s="8">
        <v>0.5</v>
      </c>
      <c r="J270" s="9">
        <v>8500</v>
      </c>
      <c r="K270" s="10">
        <f t="shared" si="0"/>
        <v>4250</v>
      </c>
      <c r="L270" s="10">
        <f t="shared" si="1"/>
        <v>1700</v>
      </c>
      <c r="M270" s="11">
        <v>0.4</v>
      </c>
      <c r="O270" s="1"/>
    </row>
    <row r="271" spans="1:15" ht="15.75" customHeight="1">
      <c r="A271" s="1"/>
      <c r="B271" s="6" t="s">
        <v>31</v>
      </c>
      <c r="C271" s="6">
        <v>1189833</v>
      </c>
      <c r="D271" s="7">
        <v>44455</v>
      </c>
      <c r="E271" s="6" t="s">
        <v>28</v>
      </c>
      <c r="F271" s="6" t="s">
        <v>29</v>
      </c>
      <c r="G271" s="6" t="s">
        <v>32</v>
      </c>
      <c r="H271" s="6" t="s">
        <v>18</v>
      </c>
      <c r="I271" s="8">
        <v>0.55000000000000004</v>
      </c>
      <c r="J271" s="9">
        <v>8500</v>
      </c>
      <c r="K271" s="10">
        <f t="shared" si="0"/>
        <v>4675</v>
      </c>
      <c r="L271" s="10">
        <f t="shared" si="1"/>
        <v>1168.75</v>
      </c>
      <c r="M271" s="11">
        <v>0.25</v>
      </c>
      <c r="O271" s="1"/>
    </row>
    <row r="272" spans="1:15" ht="15.75" customHeight="1">
      <c r="A272" s="1"/>
      <c r="B272" s="6" t="s">
        <v>31</v>
      </c>
      <c r="C272" s="6">
        <v>1189833</v>
      </c>
      <c r="D272" s="7">
        <v>44455</v>
      </c>
      <c r="E272" s="6" t="s">
        <v>28</v>
      </c>
      <c r="F272" s="6" t="s">
        <v>29</v>
      </c>
      <c r="G272" s="6" t="s">
        <v>32</v>
      </c>
      <c r="H272" s="6" t="s">
        <v>19</v>
      </c>
      <c r="I272" s="8">
        <v>0.5</v>
      </c>
      <c r="J272" s="9">
        <v>7000</v>
      </c>
      <c r="K272" s="10">
        <f t="shared" si="0"/>
        <v>3500</v>
      </c>
      <c r="L272" s="10">
        <f t="shared" si="1"/>
        <v>1400</v>
      </c>
      <c r="M272" s="11">
        <v>0.4</v>
      </c>
      <c r="O272" s="1"/>
    </row>
    <row r="273" spans="1:15" ht="15.75" customHeight="1">
      <c r="A273" s="1"/>
      <c r="B273" s="6" t="s">
        <v>31</v>
      </c>
      <c r="C273" s="6">
        <v>1189833</v>
      </c>
      <c r="D273" s="7">
        <v>44455</v>
      </c>
      <c r="E273" s="6" t="s">
        <v>28</v>
      </c>
      <c r="F273" s="6" t="s">
        <v>29</v>
      </c>
      <c r="G273" s="6" t="s">
        <v>32</v>
      </c>
      <c r="H273" s="6" t="s">
        <v>20</v>
      </c>
      <c r="I273" s="8">
        <v>0.5</v>
      </c>
      <c r="J273" s="9">
        <v>6500</v>
      </c>
      <c r="K273" s="10">
        <f t="shared" si="0"/>
        <v>3250</v>
      </c>
      <c r="L273" s="10">
        <f t="shared" si="1"/>
        <v>1137.5</v>
      </c>
      <c r="M273" s="11">
        <v>0.35</v>
      </c>
      <c r="O273" s="1"/>
    </row>
    <row r="274" spans="1:15" ht="15.75" customHeight="1">
      <c r="A274" s="1"/>
      <c r="B274" s="6" t="s">
        <v>31</v>
      </c>
      <c r="C274" s="6">
        <v>1189833</v>
      </c>
      <c r="D274" s="7">
        <v>44455</v>
      </c>
      <c r="E274" s="6" t="s">
        <v>28</v>
      </c>
      <c r="F274" s="6" t="s">
        <v>29</v>
      </c>
      <c r="G274" s="6" t="s">
        <v>32</v>
      </c>
      <c r="H274" s="6" t="s">
        <v>21</v>
      </c>
      <c r="I274" s="8">
        <v>0.6</v>
      </c>
      <c r="J274" s="9">
        <v>6500</v>
      </c>
      <c r="K274" s="10">
        <f t="shared" si="0"/>
        <v>3900</v>
      </c>
      <c r="L274" s="10">
        <f t="shared" si="1"/>
        <v>2145</v>
      </c>
      <c r="M274" s="11">
        <v>0.55000000000000004</v>
      </c>
      <c r="O274" s="1"/>
    </row>
    <row r="275" spans="1:15" ht="15.75" customHeight="1">
      <c r="A275" s="1"/>
      <c r="B275" s="6" t="s">
        <v>31</v>
      </c>
      <c r="C275" s="6">
        <v>1189833</v>
      </c>
      <c r="D275" s="7">
        <v>44455</v>
      </c>
      <c r="E275" s="6" t="s">
        <v>28</v>
      </c>
      <c r="F275" s="6" t="s">
        <v>29</v>
      </c>
      <c r="G275" s="6" t="s">
        <v>32</v>
      </c>
      <c r="H275" s="6" t="s">
        <v>22</v>
      </c>
      <c r="I275" s="8">
        <v>0.65</v>
      </c>
      <c r="J275" s="9">
        <v>7000</v>
      </c>
      <c r="K275" s="10">
        <f t="shared" si="0"/>
        <v>4550</v>
      </c>
      <c r="L275" s="10">
        <f t="shared" si="1"/>
        <v>910</v>
      </c>
      <c r="M275" s="11">
        <v>0.2</v>
      </c>
      <c r="O275" s="1"/>
    </row>
    <row r="276" spans="1:15" ht="15.75" customHeight="1">
      <c r="A276" s="1"/>
      <c r="B276" s="6" t="s">
        <v>31</v>
      </c>
      <c r="C276" s="6">
        <v>1189833</v>
      </c>
      <c r="D276" s="7">
        <v>44484</v>
      </c>
      <c r="E276" s="6" t="s">
        <v>28</v>
      </c>
      <c r="F276" s="6" t="s">
        <v>29</v>
      </c>
      <c r="G276" s="6" t="s">
        <v>32</v>
      </c>
      <c r="H276" s="6" t="s">
        <v>17</v>
      </c>
      <c r="I276" s="8">
        <v>0.5</v>
      </c>
      <c r="J276" s="9">
        <v>8000</v>
      </c>
      <c r="K276" s="10">
        <f t="shared" si="0"/>
        <v>4000</v>
      </c>
      <c r="L276" s="10">
        <f t="shared" si="1"/>
        <v>1600</v>
      </c>
      <c r="M276" s="11">
        <v>0.4</v>
      </c>
      <c r="O276" s="1"/>
    </row>
    <row r="277" spans="1:15" ht="15.75" customHeight="1">
      <c r="A277" s="1"/>
      <c r="B277" s="6" t="s">
        <v>31</v>
      </c>
      <c r="C277" s="6">
        <v>1189833</v>
      </c>
      <c r="D277" s="7">
        <v>44484</v>
      </c>
      <c r="E277" s="6" t="s">
        <v>28</v>
      </c>
      <c r="F277" s="6" t="s">
        <v>29</v>
      </c>
      <c r="G277" s="6" t="s">
        <v>32</v>
      </c>
      <c r="H277" s="6" t="s">
        <v>18</v>
      </c>
      <c r="I277" s="8">
        <v>0.55000000000000004</v>
      </c>
      <c r="J277" s="9">
        <v>8000</v>
      </c>
      <c r="K277" s="10">
        <f t="shared" si="0"/>
        <v>4400</v>
      </c>
      <c r="L277" s="10">
        <f t="shared" si="1"/>
        <v>1100</v>
      </c>
      <c r="M277" s="11">
        <v>0.25</v>
      </c>
      <c r="O277" s="1"/>
    </row>
    <row r="278" spans="1:15" ht="15.75" customHeight="1">
      <c r="A278" s="1"/>
      <c r="B278" s="6" t="s">
        <v>31</v>
      </c>
      <c r="C278" s="6">
        <v>1189833</v>
      </c>
      <c r="D278" s="7">
        <v>44484</v>
      </c>
      <c r="E278" s="6" t="s">
        <v>28</v>
      </c>
      <c r="F278" s="6" t="s">
        <v>29</v>
      </c>
      <c r="G278" s="6" t="s">
        <v>32</v>
      </c>
      <c r="H278" s="6" t="s">
        <v>19</v>
      </c>
      <c r="I278" s="8">
        <v>0.5</v>
      </c>
      <c r="J278" s="9">
        <v>6500</v>
      </c>
      <c r="K278" s="10">
        <f t="shared" si="0"/>
        <v>3250</v>
      </c>
      <c r="L278" s="10">
        <f t="shared" si="1"/>
        <v>1300</v>
      </c>
      <c r="M278" s="11">
        <v>0.4</v>
      </c>
      <c r="O278" s="1"/>
    </row>
    <row r="279" spans="1:15" ht="15.75" customHeight="1">
      <c r="A279" s="1"/>
      <c r="B279" s="6" t="s">
        <v>31</v>
      </c>
      <c r="C279" s="6">
        <v>1189833</v>
      </c>
      <c r="D279" s="7">
        <v>44484</v>
      </c>
      <c r="E279" s="6" t="s">
        <v>28</v>
      </c>
      <c r="F279" s="6" t="s">
        <v>29</v>
      </c>
      <c r="G279" s="6" t="s">
        <v>32</v>
      </c>
      <c r="H279" s="6" t="s">
        <v>20</v>
      </c>
      <c r="I279" s="8">
        <v>0.5</v>
      </c>
      <c r="J279" s="9">
        <v>6250</v>
      </c>
      <c r="K279" s="10">
        <f t="shared" si="0"/>
        <v>3125</v>
      </c>
      <c r="L279" s="10">
        <f t="shared" si="1"/>
        <v>1093.75</v>
      </c>
      <c r="M279" s="11">
        <v>0.35</v>
      </c>
      <c r="O279" s="1"/>
    </row>
    <row r="280" spans="1:15" ht="15.75" customHeight="1">
      <c r="A280" s="1"/>
      <c r="B280" s="6" t="s">
        <v>31</v>
      </c>
      <c r="C280" s="6">
        <v>1189833</v>
      </c>
      <c r="D280" s="7">
        <v>44484</v>
      </c>
      <c r="E280" s="6" t="s">
        <v>28</v>
      </c>
      <c r="F280" s="6" t="s">
        <v>29</v>
      </c>
      <c r="G280" s="6" t="s">
        <v>32</v>
      </c>
      <c r="H280" s="6" t="s">
        <v>21</v>
      </c>
      <c r="I280" s="8">
        <v>0.6</v>
      </c>
      <c r="J280" s="9">
        <v>6000</v>
      </c>
      <c r="K280" s="10">
        <f t="shared" si="0"/>
        <v>3600</v>
      </c>
      <c r="L280" s="10">
        <f t="shared" si="1"/>
        <v>1980.0000000000002</v>
      </c>
      <c r="M280" s="11">
        <v>0.55000000000000004</v>
      </c>
      <c r="O280" s="1"/>
    </row>
    <row r="281" spans="1:15" ht="15.75" customHeight="1">
      <c r="A281" s="1"/>
      <c r="B281" s="6" t="s">
        <v>31</v>
      </c>
      <c r="C281" s="6">
        <v>1189833</v>
      </c>
      <c r="D281" s="7">
        <v>44484</v>
      </c>
      <c r="E281" s="6" t="s">
        <v>28</v>
      </c>
      <c r="F281" s="6" t="s">
        <v>29</v>
      </c>
      <c r="G281" s="6" t="s">
        <v>32</v>
      </c>
      <c r="H281" s="6" t="s">
        <v>22</v>
      </c>
      <c r="I281" s="8">
        <v>0.65</v>
      </c>
      <c r="J281" s="9">
        <v>6500</v>
      </c>
      <c r="K281" s="10">
        <f t="shared" si="0"/>
        <v>4225</v>
      </c>
      <c r="L281" s="10">
        <f t="shared" si="1"/>
        <v>845</v>
      </c>
      <c r="M281" s="11">
        <v>0.2</v>
      </c>
      <c r="O281" s="1"/>
    </row>
    <row r="282" spans="1:15" ht="15.75" customHeight="1">
      <c r="A282" s="1"/>
      <c r="B282" s="6" t="s">
        <v>31</v>
      </c>
      <c r="C282" s="6">
        <v>1189833</v>
      </c>
      <c r="D282" s="7">
        <v>44515</v>
      </c>
      <c r="E282" s="6" t="s">
        <v>28</v>
      </c>
      <c r="F282" s="6" t="s">
        <v>29</v>
      </c>
      <c r="G282" s="6" t="s">
        <v>32</v>
      </c>
      <c r="H282" s="6" t="s">
        <v>17</v>
      </c>
      <c r="I282" s="8">
        <v>0.5</v>
      </c>
      <c r="J282" s="9">
        <v>8250</v>
      </c>
      <c r="K282" s="10">
        <f t="shared" si="0"/>
        <v>4125</v>
      </c>
      <c r="L282" s="10">
        <f t="shared" si="1"/>
        <v>1650</v>
      </c>
      <c r="M282" s="11">
        <v>0.4</v>
      </c>
      <c r="O282" s="1"/>
    </row>
    <row r="283" spans="1:15" ht="15.75" customHeight="1">
      <c r="A283" s="1"/>
      <c r="B283" s="6" t="s">
        <v>31</v>
      </c>
      <c r="C283" s="6">
        <v>1189833</v>
      </c>
      <c r="D283" s="7">
        <v>44515</v>
      </c>
      <c r="E283" s="6" t="s">
        <v>28</v>
      </c>
      <c r="F283" s="6" t="s">
        <v>29</v>
      </c>
      <c r="G283" s="6" t="s">
        <v>32</v>
      </c>
      <c r="H283" s="6" t="s">
        <v>18</v>
      </c>
      <c r="I283" s="8">
        <v>0.55000000000000004</v>
      </c>
      <c r="J283" s="9">
        <v>8250</v>
      </c>
      <c r="K283" s="10">
        <f t="shared" si="0"/>
        <v>4537.5</v>
      </c>
      <c r="L283" s="10">
        <f t="shared" si="1"/>
        <v>1134.375</v>
      </c>
      <c r="M283" s="11">
        <v>0.25</v>
      </c>
      <c r="O283" s="1"/>
    </row>
    <row r="284" spans="1:15" ht="15.75" customHeight="1">
      <c r="A284" s="1"/>
      <c r="B284" s="6" t="s">
        <v>31</v>
      </c>
      <c r="C284" s="6">
        <v>1189833</v>
      </c>
      <c r="D284" s="7">
        <v>44515</v>
      </c>
      <c r="E284" s="6" t="s">
        <v>28</v>
      </c>
      <c r="F284" s="6" t="s">
        <v>29</v>
      </c>
      <c r="G284" s="6" t="s">
        <v>32</v>
      </c>
      <c r="H284" s="6" t="s">
        <v>19</v>
      </c>
      <c r="I284" s="8">
        <v>0.5</v>
      </c>
      <c r="J284" s="9">
        <v>6750</v>
      </c>
      <c r="K284" s="10">
        <f t="shared" si="0"/>
        <v>3375</v>
      </c>
      <c r="L284" s="10">
        <f t="shared" si="1"/>
        <v>1350</v>
      </c>
      <c r="M284" s="11">
        <v>0.4</v>
      </c>
      <c r="O284" s="1"/>
    </row>
    <row r="285" spans="1:15" ht="15.75" customHeight="1">
      <c r="A285" s="1"/>
      <c r="B285" s="6" t="s">
        <v>31</v>
      </c>
      <c r="C285" s="6">
        <v>1189833</v>
      </c>
      <c r="D285" s="7">
        <v>44515</v>
      </c>
      <c r="E285" s="6" t="s">
        <v>28</v>
      </c>
      <c r="F285" s="6" t="s">
        <v>29</v>
      </c>
      <c r="G285" s="6" t="s">
        <v>32</v>
      </c>
      <c r="H285" s="6" t="s">
        <v>20</v>
      </c>
      <c r="I285" s="8">
        <v>0.5</v>
      </c>
      <c r="J285" s="9">
        <v>6500</v>
      </c>
      <c r="K285" s="10">
        <f t="shared" si="0"/>
        <v>3250</v>
      </c>
      <c r="L285" s="10">
        <f t="shared" si="1"/>
        <v>1137.5</v>
      </c>
      <c r="M285" s="11">
        <v>0.35</v>
      </c>
      <c r="O285" s="1"/>
    </row>
    <row r="286" spans="1:15" ht="15.75" customHeight="1">
      <c r="A286" s="1"/>
      <c r="B286" s="6" t="s">
        <v>31</v>
      </c>
      <c r="C286" s="6">
        <v>1189833</v>
      </c>
      <c r="D286" s="7">
        <v>44515</v>
      </c>
      <c r="E286" s="6" t="s">
        <v>28</v>
      </c>
      <c r="F286" s="6" t="s">
        <v>29</v>
      </c>
      <c r="G286" s="6" t="s">
        <v>32</v>
      </c>
      <c r="H286" s="6" t="s">
        <v>21</v>
      </c>
      <c r="I286" s="8">
        <v>0.6</v>
      </c>
      <c r="J286" s="9">
        <v>6000</v>
      </c>
      <c r="K286" s="10">
        <f t="shared" si="0"/>
        <v>3600</v>
      </c>
      <c r="L286" s="10">
        <f t="shared" si="1"/>
        <v>1980.0000000000002</v>
      </c>
      <c r="M286" s="11">
        <v>0.55000000000000004</v>
      </c>
      <c r="O286" s="1"/>
    </row>
    <row r="287" spans="1:15" ht="15.75" customHeight="1">
      <c r="A287" s="1"/>
      <c r="B287" s="6" t="s">
        <v>31</v>
      </c>
      <c r="C287" s="6">
        <v>1189833</v>
      </c>
      <c r="D287" s="7">
        <v>44515</v>
      </c>
      <c r="E287" s="6" t="s">
        <v>28</v>
      </c>
      <c r="F287" s="6" t="s">
        <v>29</v>
      </c>
      <c r="G287" s="6" t="s">
        <v>32</v>
      </c>
      <c r="H287" s="6" t="s">
        <v>22</v>
      </c>
      <c r="I287" s="8">
        <v>0.65</v>
      </c>
      <c r="J287" s="9">
        <v>7000</v>
      </c>
      <c r="K287" s="10">
        <f t="shared" si="0"/>
        <v>4550</v>
      </c>
      <c r="L287" s="10">
        <f t="shared" si="1"/>
        <v>910</v>
      </c>
      <c r="M287" s="11">
        <v>0.2</v>
      </c>
      <c r="O287" s="1"/>
    </row>
    <row r="288" spans="1:15" ht="15.75" customHeight="1">
      <c r="A288" s="1"/>
      <c r="B288" s="6" t="s">
        <v>31</v>
      </c>
      <c r="C288" s="6">
        <v>1189833</v>
      </c>
      <c r="D288" s="7">
        <v>44544</v>
      </c>
      <c r="E288" s="6" t="s">
        <v>28</v>
      </c>
      <c r="F288" s="6" t="s">
        <v>29</v>
      </c>
      <c r="G288" s="6" t="s">
        <v>32</v>
      </c>
      <c r="H288" s="6" t="s">
        <v>17</v>
      </c>
      <c r="I288" s="8">
        <v>0.5</v>
      </c>
      <c r="J288" s="9">
        <v>9000</v>
      </c>
      <c r="K288" s="10">
        <f t="shared" si="0"/>
        <v>4500</v>
      </c>
      <c r="L288" s="10">
        <f t="shared" si="1"/>
        <v>1800</v>
      </c>
      <c r="M288" s="11">
        <v>0.4</v>
      </c>
      <c r="O288" s="1"/>
    </row>
    <row r="289" spans="1:16" ht="15.75" customHeight="1">
      <c r="A289" s="1"/>
      <c r="B289" s="6" t="s">
        <v>31</v>
      </c>
      <c r="C289" s="6">
        <v>1189833</v>
      </c>
      <c r="D289" s="7">
        <v>44544</v>
      </c>
      <c r="E289" s="6" t="s">
        <v>28</v>
      </c>
      <c r="F289" s="6" t="s">
        <v>29</v>
      </c>
      <c r="G289" s="6" t="s">
        <v>32</v>
      </c>
      <c r="H289" s="6" t="s">
        <v>18</v>
      </c>
      <c r="I289" s="8">
        <v>0.55000000000000004</v>
      </c>
      <c r="J289" s="9">
        <v>9000</v>
      </c>
      <c r="K289" s="10">
        <f t="shared" si="0"/>
        <v>4950</v>
      </c>
      <c r="L289" s="10">
        <f t="shared" si="1"/>
        <v>1237.5</v>
      </c>
      <c r="M289" s="11">
        <v>0.25</v>
      </c>
      <c r="O289" s="1"/>
    </row>
    <row r="290" spans="1:16" ht="15.75" customHeight="1">
      <c r="A290" s="1"/>
      <c r="B290" s="6" t="s">
        <v>31</v>
      </c>
      <c r="C290" s="6">
        <v>1189833</v>
      </c>
      <c r="D290" s="7">
        <v>44544</v>
      </c>
      <c r="E290" s="6" t="s">
        <v>28</v>
      </c>
      <c r="F290" s="6" t="s">
        <v>29</v>
      </c>
      <c r="G290" s="6" t="s">
        <v>32</v>
      </c>
      <c r="H290" s="6" t="s">
        <v>19</v>
      </c>
      <c r="I290" s="8">
        <v>0.5</v>
      </c>
      <c r="J290" s="9">
        <v>7000</v>
      </c>
      <c r="K290" s="10">
        <f t="shared" si="0"/>
        <v>3500</v>
      </c>
      <c r="L290" s="10">
        <f t="shared" si="1"/>
        <v>1400</v>
      </c>
      <c r="M290" s="11">
        <v>0.4</v>
      </c>
      <c r="O290" s="1"/>
    </row>
    <row r="291" spans="1:16" ht="15.75" customHeight="1">
      <c r="A291" s="1"/>
      <c r="B291" s="6" t="s">
        <v>31</v>
      </c>
      <c r="C291" s="6">
        <v>1189833</v>
      </c>
      <c r="D291" s="7">
        <v>44544</v>
      </c>
      <c r="E291" s="6" t="s">
        <v>28</v>
      </c>
      <c r="F291" s="6" t="s">
        <v>29</v>
      </c>
      <c r="G291" s="6" t="s">
        <v>32</v>
      </c>
      <c r="H291" s="6" t="s">
        <v>20</v>
      </c>
      <c r="I291" s="8">
        <v>0.5</v>
      </c>
      <c r="J291" s="9">
        <v>7000</v>
      </c>
      <c r="K291" s="10">
        <f t="shared" si="0"/>
        <v>3500</v>
      </c>
      <c r="L291" s="10">
        <f t="shared" si="1"/>
        <v>1225</v>
      </c>
      <c r="M291" s="11">
        <v>0.35</v>
      </c>
      <c r="O291" s="1"/>
    </row>
    <row r="292" spans="1:16" ht="15.75" customHeight="1">
      <c r="A292" s="1"/>
      <c r="B292" s="6" t="s">
        <v>31</v>
      </c>
      <c r="C292" s="6">
        <v>1189833</v>
      </c>
      <c r="D292" s="7">
        <v>44544</v>
      </c>
      <c r="E292" s="6" t="s">
        <v>28</v>
      </c>
      <c r="F292" s="6" t="s">
        <v>29</v>
      </c>
      <c r="G292" s="6" t="s">
        <v>32</v>
      </c>
      <c r="H292" s="6" t="s">
        <v>21</v>
      </c>
      <c r="I292" s="8">
        <v>0.6</v>
      </c>
      <c r="J292" s="9">
        <v>6250</v>
      </c>
      <c r="K292" s="10">
        <f t="shared" si="0"/>
        <v>3750</v>
      </c>
      <c r="L292" s="10">
        <f t="shared" si="1"/>
        <v>2062.5</v>
      </c>
      <c r="M292" s="11">
        <v>0.55000000000000004</v>
      </c>
      <c r="O292" s="1"/>
    </row>
    <row r="293" spans="1:16" ht="15.75" customHeight="1">
      <c r="A293" s="1"/>
      <c r="B293" s="6" t="s">
        <v>31</v>
      </c>
      <c r="C293" s="6">
        <v>1189833</v>
      </c>
      <c r="D293" s="7">
        <v>44544</v>
      </c>
      <c r="E293" s="6" t="s">
        <v>28</v>
      </c>
      <c r="F293" s="6" t="s">
        <v>29</v>
      </c>
      <c r="G293" s="6" t="s">
        <v>32</v>
      </c>
      <c r="H293" s="6" t="s">
        <v>22</v>
      </c>
      <c r="I293" s="8">
        <v>0.65</v>
      </c>
      <c r="J293" s="9">
        <v>7250</v>
      </c>
      <c r="K293" s="10">
        <f t="shared" si="0"/>
        <v>4712.5</v>
      </c>
      <c r="L293" s="10">
        <f t="shared" si="1"/>
        <v>942.5</v>
      </c>
      <c r="M293" s="11">
        <v>0.2</v>
      </c>
      <c r="O293" s="1"/>
    </row>
    <row r="294" spans="1:16" ht="15.75" customHeight="1">
      <c r="A294" s="1"/>
      <c r="B294" s="6" t="s">
        <v>14</v>
      </c>
      <c r="C294" s="6">
        <v>1185732</v>
      </c>
      <c r="D294" s="7">
        <v>44211</v>
      </c>
      <c r="E294" s="6" t="s">
        <v>33</v>
      </c>
      <c r="F294" s="6" t="s">
        <v>34</v>
      </c>
      <c r="G294" s="6" t="s">
        <v>35</v>
      </c>
      <c r="H294" s="6" t="s">
        <v>17</v>
      </c>
      <c r="I294" s="8">
        <v>0.45</v>
      </c>
      <c r="J294" s="9">
        <v>4750</v>
      </c>
      <c r="K294" s="10">
        <f t="shared" si="0"/>
        <v>2137.5</v>
      </c>
      <c r="L294" s="10">
        <f t="shared" si="1"/>
        <v>855</v>
      </c>
      <c r="M294" s="11">
        <v>0.4</v>
      </c>
      <c r="O294" s="13"/>
      <c r="P294" s="12"/>
    </row>
    <row r="295" spans="1:16" ht="15.75" customHeight="1">
      <c r="A295" s="1"/>
      <c r="B295" s="6" t="s">
        <v>14</v>
      </c>
      <c r="C295" s="6">
        <v>1185732</v>
      </c>
      <c r="D295" s="7">
        <v>44211</v>
      </c>
      <c r="E295" s="6" t="s">
        <v>33</v>
      </c>
      <c r="F295" s="6" t="s">
        <v>34</v>
      </c>
      <c r="G295" s="6" t="s">
        <v>35</v>
      </c>
      <c r="H295" s="6" t="s">
        <v>18</v>
      </c>
      <c r="I295" s="8">
        <v>0.45</v>
      </c>
      <c r="J295" s="9">
        <v>2750</v>
      </c>
      <c r="K295" s="10">
        <f t="shared" si="0"/>
        <v>1237.5</v>
      </c>
      <c r="L295" s="10">
        <f t="shared" si="1"/>
        <v>433.125</v>
      </c>
      <c r="M295" s="11">
        <v>0.35</v>
      </c>
      <c r="O295" s="13"/>
      <c r="P295" s="12"/>
    </row>
    <row r="296" spans="1:16" ht="15.75" customHeight="1">
      <c r="A296" s="1"/>
      <c r="B296" s="6" t="s">
        <v>14</v>
      </c>
      <c r="C296" s="6">
        <v>1185732</v>
      </c>
      <c r="D296" s="7">
        <v>44211</v>
      </c>
      <c r="E296" s="6" t="s">
        <v>33</v>
      </c>
      <c r="F296" s="6" t="s">
        <v>34</v>
      </c>
      <c r="G296" s="6" t="s">
        <v>35</v>
      </c>
      <c r="H296" s="6" t="s">
        <v>19</v>
      </c>
      <c r="I296" s="8">
        <v>0.35000000000000003</v>
      </c>
      <c r="J296" s="9">
        <v>2750</v>
      </c>
      <c r="K296" s="10">
        <f t="shared" si="0"/>
        <v>962.50000000000011</v>
      </c>
      <c r="L296" s="10">
        <f t="shared" si="1"/>
        <v>336.875</v>
      </c>
      <c r="M296" s="11">
        <v>0.35</v>
      </c>
      <c r="O296" s="13"/>
      <c r="P296" s="12"/>
    </row>
    <row r="297" spans="1:16" ht="15.75" customHeight="1">
      <c r="A297" s="1"/>
      <c r="B297" s="6" t="s">
        <v>14</v>
      </c>
      <c r="C297" s="6">
        <v>1185732</v>
      </c>
      <c r="D297" s="7">
        <v>44211</v>
      </c>
      <c r="E297" s="6" t="s">
        <v>33</v>
      </c>
      <c r="F297" s="6" t="s">
        <v>34</v>
      </c>
      <c r="G297" s="6" t="s">
        <v>35</v>
      </c>
      <c r="H297" s="6" t="s">
        <v>20</v>
      </c>
      <c r="I297" s="8">
        <v>0.4</v>
      </c>
      <c r="J297" s="9">
        <v>1250</v>
      </c>
      <c r="K297" s="10">
        <f t="shared" si="0"/>
        <v>500</v>
      </c>
      <c r="L297" s="10">
        <f t="shared" si="1"/>
        <v>200</v>
      </c>
      <c r="M297" s="11">
        <v>0.4</v>
      </c>
      <c r="O297" s="14"/>
      <c r="P297" s="12"/>
    </row>
    <row r="298" spans="1:16" ht="15.75" customHeight="1">
      <c r="A298" s="1"/>
      <c r="B298" s="6" t="s">
        <v>14</v>
      </c>
      <c r="C298" s="6">
        <v>1185732</v>
      </c>
      <c r="D298" s="7">
        <v>44211</v>
      </c>
      <c r="E298" s="6" t="s">
        <v>33</v>
      </c>
      <c r="F298" s="6" t="s">
        <v>34</v>
      </c>
      <c r="G298" s="6" t="s">
        <v>35</v>
      </c>
      <c r="H298" s="6" t="s">
        <v>21</v>
      </c>
      <c r="I298" s="8">
        <v>0.54999999999999993</v>
      </c>
      <c r="J298" s="9">
        <v>1750</v>
      </c>
      <c r="K298" s="10">
        <f t="shared" si="0"/>
        <v>962.49999999999989</v>
      </c>
      <c r="L298" s="10">
        <f t="shared" si="1"/>
        <v>336.87499999999994</v>
      </c>
      <c r="M298" s="11">
        <v>0.35</v>
      </c>
      <c r="O298" s="14"/>
      <c r="P298" s="12"/>
    </row>
    <row r="299" spans="1:16" ht="15.75" customHeight="1">
      <c r="A299" s="1"/>
      <c r="B299" s="6" t="s">
        <v>14</v>
      </c>
      <c r="C299" s="6">
        <v>1185732</v>
      </c>
      <c r="D299" s="7">
        <v>44211</v>
      </c>
      <c r="E299" s="6" t="s">
        <v>33</v>
      </c>
      <c r="F299" s="6" t="s">
        <v>34</v>
      </c>
      <c r="G299" s="6" t="s">
        <v>35</v>
      </c>
      <c r="H299" s="6" t="s">
        <v>22</v>
      </c>
      <c r="I299" s="8">
        <v>0.45</v>
      </c>
      <c r="J299" s="9">
        <v>2750</v>
      </c>
      <c r="K299" s="10">
        <f t="shared" si="0"/>
        <v>1237.5</v>
      </c>
      <c r="L299" s="10">
        <f t="shared" si="1"/>
        <v>618.75</v>
      </c>
      <c r="M299" s="11">
        <v>0.5</v>
      </c>
      <c r="O299" s="14"/>
      <c r="P299" s="12"/>
    </row>
    <row r="300" spans="1:16" ht="15.75" customHeight="1">
      <c r="A300" s="1"/>
      <c r="B300" s="6" t="s">
        <v>14</v>
      </c>
      <c r="C300" s="6">
        <v>1185732</v>
      </c>
      <c r="D300" s="7">
        <v>44242</v>
      </c>
      <c r="E300" s="6" t="s">
        <v>33</v>
      </c>
      <c r="F300" s="6" t="s">
        <v>34</v>
      </c>
      <c r="G300" s="6" t="s">
        <v>35</v>
      </c>
      <c r="H300" s="6" t="s">
        <v>17</v>
      </c>
      <c r="I300" s="8">
        <v>0.45</v>
      </c>
      <c r="J300" s="9">
        <v>5250</v>
      </c>
      <c r="K300" s="10">
        <f t="shared" si="0"/>
        <v>2362.5</v>
      </c>
      <c r="L300" s="10">
        <f t="shared" si="1"/>
        <v>945</v>
      </c>
      <c r="M300" s="11">
        <v>0.4</v>
      </c>
      <c r="O300" s="14"/>
      <c r="P300" s="12"/>
    </row>
    <row r="301" spans="1:16" ht="15.75" customHeight="1">
      <c r="A301" s="1"/>
      <c r="B301" s="6" t="s">
        <v>14</v>
      </c>
      <c r="C301" s="6">
        <v>1185732</v>
      </c>
      <c r="D301" s="7">
        <v>44242</v>
      </c>
      <c r="E301" s="6" t="s">
        <v>33</v>
      </c>
      <c r="F301" s="6" t="s">
        <v>34</v>
      </c>
      <c r="G301" s="6" t="s">
        <v>35</v>
      </c>
      <c r="H301" s="6" t="s">
        <v>18</v>
      </c>
      <c r="I301" s="8">
        <v>0.45</v>
      </c>
      <c r="J301" s="9">
        <v>1750</v>
      </c>
      <c r="K301" s="10">
        <f t="shared" si="0"/>
        <v>787.5</v>
      </c>
      <c r="L301" s="10">
        <f t="shared" si="1"/>
        <v>275.625</v>
      </c>
      <c r="M301" s="11">
        <v>0.35</v>
      </c>
      <c r="O301" s="14"/>
      <c r="P301" s="12"/>
    </row>
    <row r="302" spans="1:16" ht="15.75" customHeight="1">
      <c r="A302" s="1"/>
      <c r="B302" s="6" t="s">
        <v>14</v>
      </c>
      <c r="C302" s="6">
        <v>1185732</v>
      </c>
      <c r="D302" s="7">
        <v>44242</v>
      </c>
      <c r="E302" s="6" t="s">
        <v>33</v>
      </c>
      <c r="F302" s="6" t="s">
        <v>34</v>
      </c>
      <c r="G302" s="6" t="s">
        <v>35</v>
      </c>
      <c r="H302" s="6" t="s">
        <v>19</v>
      </c>
      <c r="I302" s="8">
        <v>0.35000000000000003</v>
      </c>
      <c r="J302" s="9">
        <v>2250</v>
      </c>
      <c r="K302" s="10">
        <f t="shared" si="0"/>
        <v>787.50000000000011</v>
      </c>
      <c r="L302" s="10">
        <f t="shared" si="1"/>
        <v>275.625</v>
      </c>
      <c r="M302" s="11">
        <v>0.35</v>
      </c>
      <c r="O302" s="14"/>
      <c r="P302" s="12"/>
    </row>
    <row r="303" spans="1:16" ht="15.75" customHeight="1">
      <c r="A303" s="1"/>
      <c r="B303" s="6" t="s">
        <v>14</v>
      </c>
      <c r="C303" s="6">
        <v>1185732</v>
      </c>
      <c r="D303" s="7">
        <v>44242</v>
      </c>
      <c r="E303" s="6" t="s">
        <v>33</v>
      </c>
      <c r="F303" s="6" t="s">
        <v>34</v>
      </c>
      <c r="G303" s="6" t="s">
        <v>35</v>
      </c>
      <c r="H303" s="6" t="s">
        <v>20</v>
      </c>
      <c r="I303" s="8">
        <v>0.4</v>
      </c>
      <c r="J303" s="9">
        <v>1000</v>
      </c>
      <c r="K303" s="10">
        <f t="shared" si="0"/>
        <v>400</v>
      </c>
      <c r="L303" s="10">
        <f t="shared" si="1"/>
        <v>160</v>
      </c>
      <c r="M303" s="11">
        <v>0.4</v>
      </c>
      <c r="O303" s="14"/>
      <c r="P303" s="12"/>
    </row>
    <row r="304" spans="1:16" ht="15.75" customHeight="1">
      <c r="A304" s="1"/>
      <c r="B304" s="6" t="s">
        <v>14</v>
      </c>
      <c r="C304" s="6">
        <v>1185732</v>
      </c>
      <c r="D304" s="7">
        <v>44242</v>
      </c>
      <c r="E304" s="6" t="s">
        <v>33</v>
      </c>
      <c r="F304" s="6" t="s">
        <v>34</v>
      </c>
      <c r="G304" s="6" t="s">
        <v>35</v>
      </c>
      <c r="H304" s="6" t="s">
        <v>21</v>
      </c>
      <c r="I304" s="8">
        <v>0.54999999999999993</v>
      </c>
      <c r="J304" s="9">
        <v>1750</v>
      </c>
      <c r="K304" s="10">
        <f t="shared" si="0"/>
        <v>962.49999999999989</v>
      </c>
      <c r="L304" s="10">
        <f t="shared" si="1"/>
        <v>336.87499999999994</v>
      </c>
      <c r="M304" s="11">
        <v>0.35</v>
      </c>
      <c r="O304" s="14"/>
      <c r="P304" s="12"/>
    </row>
    <row r="305" spans="1:16" ht="15.75" customHeight="1">
      <c r="A305" s="1"/>
      <c r="B305" s="6" t="s">
        <v>14</v>
      </c>
      <c r="C305" s="6">
        <v>1185732</v>
      </c>
      <c r="D305" s="7">
        <v>44242</v>
      </c>
      <c r="E305" s="6" t="s">
        <v>33</v>
      </c>
      <c r="F305" s="6" t="s">
        <v>34</v>
      </c>
      <c r="G305" s="6" t="s">
        <v>35</v>
      </c>
      <c r="H305" s="6" t="s">
        <v>22</v>
      </c>
      <c r="I305" s="8">
        <v>0.45</v>
      </c>
      <c r="J305" s="9">
        <v>2750</v>
      </c>
      <c r="K305" s="10">
        <f t="shared" si="0"/>
        <v>1237.5</v>
      </c>
      <c r="L305" s="10">
        <f t="shared" si="1"/>
        <v>618.75</v>
      </c>
      <c r="M305" s="11">
        <v>0.5</v>
      </c>
      <c r="O305" s="14"/>
      <c r="P305" s="12"/>
    </row>
    <row r="306" spans="1:16" ht="15.75" customHeight="1">
      <c r="A306" s="1"/>
      <c r="B306" s="6" t="s">
        <v>14</v>
      </c>
      <c r="C306" s="6">
        <v>1185732</v>
      </c>
      <c r="D306" s="7">
        <v>44269</v>
      </c>
      <c r="E306" s="6" t="s">
        <v>33</v>
      </c>
      <c r="F306" s="6" t="s">
        <v>34</v>
      </c>
      <c r="G306" s="6" t="s">
        <v>35</v>
      </c>
      <c r="H306" s="6" t="s">
        <v>17</v>
      </c>
      <c r="I306" s="8">
        <v>0.5</v>
      </c>
      <c r="J306" s="9">
        <v>4950</v>
      </c>
      <c r="K306" s="10">
        <f t="shared" si="0"/>
        <v>2475</v>
      </c>
      <c r="L306" s="10">
        <f t="shared" si="1"/>
        <v>990</v>
      </c>
      <c r="M306" s="11">
        <v>0.4</v>
      </c>
      <c r="O306" s="14"/>
      <c r="P306" s="12"/>
    </row>
    <row r="307" spans="1:16" ht="15.75" customHeight="1">
      <c r="A307" s="1"/>
      <c r="B307" s="6" t="s">
        <v>14</v>
      </c>
      <c r="C307" s="6">
        <v>1185732</v>
      </c>
      <c r="D307" s="7">
        <v>44269</v>
      </c>
      <c r="E307" s="6" t="s">
        <v>33</v>
      </c>
      <c r="F307" s="6" t="s">
        <v>34</v>
      </c>
      <c r="G307" s="6" t="s">
        <v>35</v>
      </c>
      <c r="H307" s="6" t="s">
        <v>18</v>
      </c>
      <c r="I307" s="8">
        <v>0.5</v>
      </c>
      <c r="J307" s="9">
        <v>2000</v>
      </c>
      <c r="K307" s="10">
        <f t="shared" si="0"/>
        <v>1000</v>
      </c>
      <c r="L307" s="10">
        <f t="shared" si="1"/>
        <v>350</v>
      </c>
      <c r="M307" s="11">
        <v>0.35</v>
      </c>
      <c r="O307" s="14"/>
      <c r="P307" s="12"/>
    </row>
    <row r="308" spans="1:16" ht="15.75" customHeight="1">
      <c r="A308" s="1"/>
      <c r="B308" s="6" t="s">
        <v>14</v>
      </c>
      <c r="C308" s="6">
        <v>1185732</v>
      </c>
      <c r="D308" s="7">
        <v>44269</v>
      </c>
      <c r="E308" s="6" t="s">
        <v>33</v>
      </c>
      <c r="F308" s="6" t="s">
        <v>34</v>
      </c>
      <c r="G308" s="6" t="s">
        <v>35</v>
      </c>
      <c r="H308" s="6" t="s">
        <v>19</v>
      </c>
      <c r="I308" s="8">
        <v>0.4</v>
      </c>
      <c r="J308" s="9">
        <v>2250</v>
      </c>
      <c r="K308" s="10">
        <f t="shared" si="0"/>
        <v>900</v>
      </c>
      <c r="L308" s="10">
        <f t="shared" si="1"/>
        <v>315</v>
      </c>
      <c r="M308" s="11">
        <v>0.35</v>
      </c>
      <c r="O308" s="14"/>
      <c r="P308" s="12"/>
    </row>
    <row r="309" spans="1:16" ht="15.75" customHeight="1">
      <c r="A309" s="1"/>
      <c r="B309" s="6" t="s">
        <v>14</v>
      </c>
      <c r="C309" s="6">
        <v>1185732</v>
      </c>
      <c r="D309" s="7">
        <v>44269</v>
      </c>
      <c r="E309" s="6" t="s">
        <v>33</v>
      </c>
      <c r="F309" s="6" t="s">
        <v>34</v>
      </c>
      <c r="G309" s="6" t="s">
        <v>35</v>
      </c>
      <c r="H309" s="6" t="s">
        <v>20</v>
      </c>
      <c r="I309" s="8">
        <v>0.45</v>
      </c>
      <c r="J309" s="9">
        <v>750</v>
      </c>
      <c r="K309" s="10">
        <f t="shared" si="0"/>
        <v>337.5</v>
      </c>
      <c r="L309" s="10">
        <f t="shared" si="1"/>
        <v>135</v>
      </c>
      <c r="M309" s="11">
        <v>0.4</v>
      </c>
      <c r="O309" s="14"/>
      <c r="P309" s="12"/>
    </row>
    <row r="310" spans="1:16" ht="15.75" customHeight="1">
      <c r="A310" s="1"/>
      <c r="B310" s="6" t="s">
        <v>14</v>
      </c>
      <c r="C310" s="6">
        <v>1185732</v>
      </c>
      <c r="D310" s="7">
        <v>44269</v>
      </c>
      <c r="E310" s="6" t="s">
        <v>33</v>
      </c>
      <c r="F310" s="6" t="s">
        <v>34</v>
      </c>
      <c r="G310" s="6" t="s">
        <v>35</v>
      </c>
      <c r="H310" s="6" t="s">
        <v>21</v>
      </c>
      <c r="I310" s="8">
        <v>0.6</v>
      </c>
      <c r="J310" s="9">
        <v>1250</v>
      </c>
      <c r="K310" s="10">
        <f t="shared" si="0"/>
        <v>750</v>
      </c>
      <c r="L310" s="10">
        <f t="shared" si="1"/>
        <v>262.5</v>
      </c>
      <c r="M310" s="11">
        <v>0.35</v>
      </c>
      <c r="O310" s="14"/>
      <c r="P310" s="12"/>
    </row>
    <row r="311" spans="1:16" ht="15.75" customHeight="1">
      <c r="A311" s="1"/>
      <c r="B311" s="6" t="s">
        <v>14</v>
      </c>
      <c r="C311" s="6">
        <v>1185732</v>
      </c>
      <c r="D311" s="7">
        <v>44269</v>
      </c>
      <c r="E311" s="6" t="s">
        <v>33</v>
      </c>
      <c r="F311" s="6" t="s">
        <v>34</v>
      </c>
      <c r="G311" s="6" t="s">
        <v>35</v>
      </c>
      <c r="H311" s="6" t="s">
        <v>22</v>
      </c>
      <c r="I311" s="8">
        <v>0.5</v>
      </c>
      <c r="J311" s="9">
        <v>2250</v>
      </c>
      <c r="K311" s="10">
        <f t="shared" si="0"/>
        <v>1125</v>
      </c>
      <c r="L311" s="10">
        <f t="shared" si="1"/>
        <v>562.5</v>
      </c>
      <c r="M311" s="11">
        <v>0.5</v>
      </c>
      <c r="O311" s="14"/>
      <c r="P311" s="12"/>
    </row>
    <row r="312" spans="1:16" ht="15.75" customHeight="1">
      <c r="A312" s="1"/>
      <c r="B312" s="6" t="s">
        <v>14</v>
      </c>
      <c r="C312" s="6">
        <v>1185732</v>
      </c>
      <c r="D312" s="7">
        <v>44301</v>
      </c>
      <c r="E312" s="6" t="s">
        <v>33</v>
      </c>
      <c r="F312" s="6" t="s">
        <v>34</v>
      </c>
      <c r="G312" s="6" t="s">
        <v>35</v>
      </c>
      <c r="H312" s="6" t="s">
        <v>17</v>
      </c>
      <c r="I312" s="8">
        <v>0.5</v>
      </c>
      <c r="J312" s="9">
        <v>4500</v>
      </c>
      <c r="K312" s="10">
        <f t="shared" si="0"/>
        <v>2250</v>
      </c>
      <c r="L312" s="10">
        <f t="shared" si="1"/>
        <v>900</v>
      </c>
      <c r="M312" s="11">
        <v>0.4</v>
      </c>
      <c r="O312" s="14"/>
      <c r="P312" s="12"/>
    </row>
    <row r="313" spans="1:16" ht="15.75" customHeight="1">
      <c r="A313" s="1"/>
      <c r="B313" s="6" t="s">
        <v>14</v>
      </c>
      <c r="C313" s="6">
        <v>1185732</v>
      </c>
      <c r="D313" s="7">
        <v>44301</v>
      </c>
      <c r="E313" s="6" t="s">
        <v>33</v>
      </c>
      <c r="F313" s="6" t="s">
        <v>34</v>
      </c>
      <c r="G313" s="6" t="s">
        <v>35</v>
      </c>
      <c r="H313" s="6" t="s">
        <v>18</v>
      </c>
      <c r="I313" s="8">
        <v>0.5</v>
      </c>
      <c r="J313" s="9">
        <v>1500</v>
      </c>
      <c r="K313" s="10">
        <f t="shared" si="0"/>
        <v>750</v>
      </c>
      <c r="L313" s="10">
        <f t="shared" si="1"/>
        <v>262.5</v>
      </c>
      <c r="M313" s="11">
        <v>0.35</v>
      </c>
      <c r="O313" s="14"/>
      <c r="P313" s="12"/>
    </row>
    <row r="314" spans="1:16" ht="15.75" customHeight="1">
      <c r="A314" s="1"/>
      <c r="B314" s="6" t="s">
        <v>14</v>
      </c>
      <c r="C314" s="6">
        <v>1185732</v>
      </c>
      <c r="D314" s="7">
        <v>44301</v>
      </c>
      <c r="E314" s="6" t="s">
        <v>33</v>
      </c>
      <c r="F314" s="6" t="s">
        <v>34</v>
      </c>
      <c r="G314" s="6" t="s">
        <v>35</v>
      </c>
      <c r="H314" s="6" t="s">
        <v>19</v>
      </c>
      <c r="I314" s="8">
        <v>0.4</v>
      </c>
      <c r="J314" s="9">
        <v>1500</v>
      </c>
      <c r="K314" s="10">
        <f t="shared" si="0"/>
        <v>600</v>
      </c>
      <c r="L314" s="10">
        <f t="shared" si="1"/>
        <v>210</v>
      </c>
      <c r="M314" s="11">
        <v>0.35</v>
      </c>
      <c r="O314" s="14"/>
      <c r="P314" s="12"/>
    </row>
    <row r="315" spans="1:16" ht="15.75" customHeight="1">
      <c r="A315" s="1"/>
      <c r="B315" s="6" t="s">
        <v>14</v>
      </c>
      <c r="C315" s="6">
        <v>1185732</v>
      </c>
      <c r="D315" s="7">
        <v>44301</v>
      </c>
      <c r="E315" s="6" t="s">
        <v>33</v>
      </c>
      <c r="F315" s="6" t="s">
        <v>34</v>
      </c>
      <c r="G315" s="6" t="s">
        <v>35</v>
      </c>
      <c r="H315" s="6" t="s">
        <v>20</v>
      </c>
      <c r="I315" s="8">
        <v>0.45</v>
      </c>
      <c r="J315" s="9">
        <v>750</v>
      </c>
      <c r="K315" s="10">
        <f t="shared" si="0"/>
        <v>337.5</v>
      </c>
      <c r="L315" s="10">
        <f t="shared" si="1"/>
        <v>135</v>
      </c>
      <c r="M315" s="11">
        <v>0.4</v>
      </c>
      <c r="O315" s="14"/>
      <c r="P315" s="12"/>
    </row>
    <row r="316" spans="1:16" ht="15.75" customHeight="1">
      <c r="A316" s="1"/>
      <c r="B316" s="6" t="s">
        <v>14</v>
      </c>
      <c r="C316" s="6">
        <v>1185732</v>
      </c>
      <c r="D316" s="7">
        <v>44301</v>
      </c>
      <c r="E316" s="6" t="s">
        <v>33</v>
      </c>
      <c r="F316" s="6" t="s">
        <v>34</v>
      </c>
      <c r="G316" s="6" t="s">
        <v>35</v>
      </c>
      <c r="H316" s="6" t="s">
        <v>21</v>
      </c>
      <c r="I316" s="8">
        <v>0.6</v>
      </c>
      <c r="J316" s="9">
        <v>1000</v>
      </c>
      <c r="K316" s="10">
        <f t="shared" si="0"/>
        <v>600</v>
      </c>
      <c r="L316" s="10">
        <f t="shared" si="1"/>
        <v>210</v>
      </c>
      <c r="M316" s="11">
        <v>0.35</v>
      </c>
      <c r="O316" s="14"/>
      <c r="P316" s="12"/>
    </row>
    <row r="317" spans="1:16" ht="15.75" customHeight="1">
      <c r="A317" s="1"/>
      <c r="B317" s="6" t="s">
        <v>14</v>
      </c>
      <c r="C317" s="6">
        <v>1185732</v>
      </c>
      <c r="D317" s="7">
        <v>44301</v>
      </c>
      <c r="E317" s="6" t="s">
        <v>33</v>
      </c>
      <c r="F317" s="6" t="s">
        <v>34</v>
      </c>
      <c r="G317" s="6" t="s">
        <v>35</v>
      </c>
      <c r="H317" s="6" t="s">
        <v>22</v>
      </c>
      <c r="I317" s="8">
        <v>0.5</v>
      </c>
      <c r="J317" s="9">
        <v>2250</v>
      </c>
      <c r="K317" s="10">
        <f t="shared" si="0"/>
        <v>1125</v>
      </c>
      <c r="L317" s="10">
        <f t="shared" si="1"/>
        <v>562.5</v>
      </c>
      <c r="M317" s="11">
        <v>0.5</v>
      </c>
      <c r="O317" s="14"/>
      <c r="P317" s="12"/>
    </row>
    <row r="318" spans="1:16" ht="15.75" customHeight="1">
      <c r="A318" s="1"/>
      <c r="B318" s="6" t="s">
        <v>14</v>
      </c>
      <c r="C318" s="6">
        <v>1185732</v>
      </c>
      <c r="D318" s="7">
        <v>44332</v>
      </c>
      <c r="E318" s="6" t="s">
        <v>33</v>
      </c>
      <c r="F318" s="6" t="s">
        <v>34</v>
      </c>
      <c r="G318" s="6" t="s">
        <v>35</v>
      </c>
      <c r="H318" s="6" t="s">
        <v>17</v>
      </c>
      <c r="I318" s="8">
        <v>0.6</v>
      </c>
      <c r="J318" s="9">
        <v>4950</v>
      </c>
      <c r="K318" s="10">
        <f t="shared" si="0"/>
        <v>2970</v>
      </c>
      <c r="L318" s="10">
        <f t="shared" si="1"/>
        <v>1188</v>
      </c>
      <c r="M318" s="11">
        <v>0.4</v>
      </c>
      <c r="O318" s="14"/>
      <c r="P318" s="12"/>
    </row>
    <row r="319" spans="1:16" ht="15.75" customHeight="1">
      <c r="A319" s="1"/>
      <c r="B319" s="6" t="s">
        <v>14</v>
      </c>
      <c r="C319" s="6">
        <v>1185732</v>
      </c>
      <c r="D319" s="7">
        <v>44332</v>
      </c>
      <c r="E319" s="6" t="s">
        <v>33</v>
      </c>
      <c r="F319" s="6" t="s">
        <v>34</v>
      </c>
      <c r="G319" s="6" t="s">
        <v>35</v>
      </c>
      <c r="H319" s="6" t="s">
        <v>18</v>
      </c>
      <c r="I319" s="8">
        <v>0.55000000000000004</v>
      </c>
      <c r="J319" s="9">
        <v>2000</v>
      </c>
      <c r="K319" s="10">
        <f t="shared" si="0"/>
        <v>1100</v>
      </c>
      <c r="L319" s="10">
        <f t="shared" si="1"/>
        <v>385</v>
      </c>
      <c r="M319" s="11">
        <v>0.35</v>
      </c>
      <c r="O319" s="14"/>
      <c r="P319" s="12"/>
    </row>
    <row r="320" spans="1:16" ht="15.75" customHeight="1">
      <c r="A320" s="1"/>
      <c r="B320" s="6" t="s">
        <v>14</v>
      </c>
      <c r="C320" s="6">
        <v>1185732</v>
      </c>
      <c r="D320" s="7">
        <v>44332</v>
      </c>
      <c r="E320" s="6" t="s">
        <v>33</v>
      </c>
      <c r="F320" s="6" t="s">
        <v>34</v>
      </c>
      <c r="G320" s="6" t="s">
        <v>35</v>
      </c>
      <c r="H320" s="6" t="s">
        <v>19</v>
      </c>
      <c r="I320" s="8">
        <v>0.5</v>
      </c>
      <c r="J320" s="9">
        <v>1750</v>
      </c>
      <c r="K320" s="10">
        <f t="shared" si="0"/>
        <v>875</v>
      </c>
      <c r="L320" s="10">
        <f t="shared" si="1"/>
        <v>306.25</v>
      </c>
      <c r="M320" s="11">
        <v>0.35</v>
      </c>
      <c r="O320" s="14"/>
      <c r="P320" s="12"/>
    </row>
    <row r="321" spans="1:16" ht="15.75" customHeight="1">
      <c r="A321" s="1"/>
      <c r="B321" s="6" t="s">
        <v>14</v>
      </c>
      <c r="C321" s="6">
        <v>1185732</v>
      </c>
      <c r="D321" s="7">
        <v>44332</v>
      </c>
      <c r="E321" s="6" t="s">
        <v>33</v>
      </c>
      <c r="F321" s="6" t="s">
        <v>34</v>
      </c>
      <c r="G321" s="6" t="s">
        <v>35</v>
      </c>
      <c r="H321" s="6" t="s">
        <v>20</v>
      </c>
      <c r="I321" s="8">
        <v>0.5</v>
      </c>
      <c r="J321" s="9">
        <v>1000</v>
      </c>
      <c r="K321" s="10">
        <f t="shared" si="0"/>
        <v>500</v>
      </c>
      <c r="L321" s="10">
        <f t="shared" si="1"/>
        <v>200</v>
      </c>
      <c r="M321" s="11">
        <v>0.4</v>
      </c>
      <c r="O321" s="14"/>
      <c r="P321" s="12"/>
    </row>
    <row r="322" spans="1:16" ht="15.75" customHeight="1">
      <c r="A322" s="1"/>
      <c r="B322" s="6" t="s">
        <v>14</v>
      </c>
      <c r="C322" s="6">
        <v>1185732</v>
      </c>
      <c r="D322" s="7">
        <v>44332</v>
      </c>
      <c r="E322" s="6" t="s">
        <v>33</v>
      </c>
      <c r="F322" s="6" t="s">
        <v>34</v>
      </c>
      <c r="G322" s="6" t="s">
        <v>35</v>
      </c>
      <c r="H322" s="6" t="s">
        <v>21</v>
      </c>
      <c r="I322" s="8">
        <v>0.6</v>
      </c>
      <c r="J322" s="9">
        <v>1250</v>
      </c>
      <c r="K322" s="10">
        <f t="shared" si="0"/>
        <v>750</v>
      </c>
      <c r="L322" s="10">
        <f t="shared" si="1"/>
        <v>262.5</v>
      </c>
      <c r="M322" s="11">
        <v>0.35</v>
      </c>
      <c r="O322" s="14"/>
      <c r="P322" s="12"/>
    </row>
    <row r="323" spans="1:16" ht="15.75" customHeight="1">
      <c r="A323" s="1"/>
      <c r="B323" s="6" t="s">
        <v>14</v>
      </c>
      <c r="C323" s="6">
        <v>1185732</v>
      </c>
      <c r="D323" s="7">
        <v>44332</v>
      </c>
      <c r="E323" s="6" t="s">
        <v>33</v>
      </c>
      <c r="F323" s="6" t="s">
        <v>34</v>
      </c>
      <c r="G323" s="6" t="s">
        <v>35</v>
      </c>
      <c r="H323" s="6" t="s">
        <v>22</v>
      </c>
      <c r="I323" s="8">
        <v>0.65</v>
      </c>
      <c r="J323" s="9">
        <v>2500</v>
      </c>
      <c r="K323" s="10">
        <f t="shared" si="0"/>
        <v>1625</v>
      </c>
      <c r="L323" s="10">
        <f t="shared" si="1"/>
        <v>812.5</v>
      </c>
      <c r="M323" s="11">
        <v>0.5</v>
      </c>
      <c r="O323" s="14"/>
      <c r="P323" s="12"/>
    </row>
    <row r="324" spans="1:16" ht="15.75" customHeight="1">
      <c r="A324" s="1"/>
      <c r="B324" s="6" t="s">
        <v>14</v>
      </c>
      <c r="C324" s="6">
        <v>1185732</v>
      </c>
      <c r="D324" s="7">
        <v>44362</v>
      </c>
      <c r="E324" s="6" t="s">
        <v>33</v>
      </c>
      <c r="F324" s="6" t="s">
        <v>34</v>
      </c>
      <c r="G324" s="6" t="s">
        <v>35</v>
      </c>
      <c r="H324" s="6" t="s">
        <v>17</v>
      </c>
      <c r="I324" s="8">
        <v>0.5</v>
      </c>
      <c r="J324" s="9">
        <v>5000</v>
      </c>
      <c r="K324" s="10">
        <f t="shared" si="0"/>
        <v>2500</v>
      </c>
      <c r="L324" s="10">
        <f t="shared" si="1"/>
        <v>1000</v>
      </c>
      <c r="M324" s="11">
        <v>0.4</v>
      </c>
      <c r="O324" s="14"/>
      <c r="P324" s="12"/>
    </row>
    <row r="325" spans="1:16" ht="15.75" customHeight="1">
      <c r="A325" s="1"/>
      <c r="B325" s="6" t="s">
        <v>14</v>
      </c>
      <c r="C325" s="6">
        <v>1185732</v>
      </c>
      <c r="D325" s="7">
        <v>44362</v>
      </c>
      <c r="E325" s="6" t="s">
        <v>33</v>
      </c>
      <c r="F325" s="6" t="s">
        <v>34</v>
      </c>
      <c r="G325" s="6" t="s">
        <v>35</v>
      </c>
      <c r="H325" s="6" t="s">
        <v>18</v>
      </c>
      <c r="I325" s="8">
        <v>0.45000000000000007</v>
      </c>
      <c r="J325" s="9">
        <v>2500</v>
      </c>
      <c r="K325" s="10">
        <f t="shared" si="0"/>
        <v>1125.0000000000002</v>
      </c>
      <c r="L325" s="10">
        <f t="shared" si="1"/>
        <v>393.75000000000006</v>
      </c>
      <c r="M325" s="11">
        <v>0.35</v>
      </c>
      <c r="O325" s="14"/>
      <c r="P325" s="12"/>
    </row>
    <row r="326" spans="1:16" ht="15.75" customHeight="1">
      <c r="A326" s="1"/>
      <c r="B326" s="6" t="s">
        <v>14</v>
      </c>
      <c r="C326" s="6">
        <v>1185732</v>
      </c>
      <c r="D326" s="7">
        <v>44362</v>
      </c>
      <c r="E326" s="6" t="s">
        <v>33</v>
      </c>
      <c r="F326" s="6" t="s">
        <v>34</v>
      </c>
      <c r="G326" s="6" t="s">
        <v>35</v>
      </c>
      <c r="H326" s="6" t="s">
        <v>19</v>
      </c>
      <c r="I326" s="8">
        <v>0.4</v>
      </c>
      <c r="J326" s="9">
        <v>2000</v>
      </c>
      <c r="K326" s="10">
        <f t="shared" si="0"/>
        <v>800</v>
      </c>
      <c r="L326" s="10">
        <f t="shared" si="1"/>
        <v>280</v>
      </c>
      <c r="M326" s="11">
        <v>0.35</v>
      </c>
      <c r="O326" s="14"/>
      <c r="P326" s="12"/>
    </row>
    <row r="327" spans="1:16" ht="15.75" customHeight="1">
      <c r="A327" s="1"/>
      <c r="B327" s="6" t="s">
        <v>14</v>
      </c>
      <c r="C327" s="6">
        <v>1185732</v>
      </c>
      <c r="D327" s="7">
        <v>44362</v>
      </c>
      <c r="E327" s="6" t="s">
        <v>33</v>
      </c>
      <c r="F327" s="6" t="s">
        <v>34</v>
      </c>
      <c r="G327" s="6" t="s">
        <v>35</v>
      </c>
      <c r="H327" s="6" t="s">
        <v>20</v>
      </c>
      <c r="I327" s="8">
        <v>0.4</v>
      </c>
      <c r="J327" s="9">
        <v>1750</v>
      </c>
      <c r="K327" s="10">
        <f t="shared" si="0"/>
        <v>700</v>
      </c>
      <c r="L327" s="10">
        <f t="shared" si="1"/>
        <v>280</v>
      </c>
      <c r="M327" s="11">
        <v>0.4</v>
      </c>
      <c r="O327" s="14"/>
      <c r="P327" s="12"/>
    </row>
    <row r="328" spans="1:16" ht="15.75" customHeight="1">
      <c r="A328" s="1"/>
      <c r="B328" s="6" t="s">
        <v>14</v>
      </c>
      <c r="C328" s="6">
        <v>1185732</v>
      </c>
      <c r="D328" s="7">
        <v>44362</v>
      </c>
      <c r="E328" s="6" t="s">
        <v>33</v>
      </c>
      <c r="F328" s="6" t="s">
        <v>34</v>
      </c>
      <c r="G328" s="6" t="s">
        <v>35</v>
      </c>
      <c r="H328" s="6" t="s">
        <v>21</v>
      </c>
      <c r="I328" s="8">
        <v>0.5</v>
      </c>
      <c r="J328" s="9">
        <v>1750</v>
      </c>
      <c r="K328" s="10">
        <f t="shared" si="0"/>
        <v>875</v>
      </c>
      <c r="L328" s="10">
        <f t="shared" si="1"/>
        <v>306.25</v>
      </c>
      <c r="M328" s="11">
        <v>0.35</v>
      </c>
      <c r="O328" s="14"/>
      <c r="P328" s="12"/>
    </row>
    <row r="329" spans="1:16" ht="15.75" customHeight="1">
      <c r="A329" s="1"/>
      <c r="B329" s="6" t="s">
        <v>14</v>
      </c>
      <c r="C329" s="6">
        <v>1185732</v>
      </c>
      <c r="D329" s="7">
        <v>44362</v>
      </c>
      <c r="E329" s="6" t="s">
        <v>33</v>
      </c>
      <c r="F329" s="6" t="s">
        <v>34</v>
      </c>
      <c r="G329" s="6" t="s">
        <v>35</v>
      </c>
      <c r="H329" s="6" t="s">
        <v>22</v>
      </c>
      <c r="I329" s="8">
        <v>0.55000000000000004</v>
      </c>
      <c r="J329" s="9">
        <v>3500</v>
      </c>
      <c r="K329" s="10">
        <f t="shared" si="0"/>
        <v>1925.0000000000002</v>
      </c>
      <c r="L329" s="10">
        <f t="shared" si="1"/>
        <v>962.50000000000011</v>
      </c>
      <c r="M329" s="11">
        <v>0.5</v>
      </c>
      <c r="O329" s="14"/>
      <c r="P329" s="12"/>
    </row>
    <row r="330" spans="1:16" ht="15.75" customHeight="1">
      <c r="A330" s="1"/>
      <c r="B330" s="6" t="s">
        <v>14</v>
      </c>
      <c r="C330" s="6">
        <v>1185732</v>
      </c>
      <c r="D330" s="7">
        <v>44391</v>
      </c>
      <c r="E330" s="6" t="s">
        <v>33</v>
      </c>
      <c r="F330" s="6" t="s">
        <v>34</v>
      </c>
      <c r="G330" s="6" t="s">
        <v>35</v>
      </c>
      <c r="H330" s="6" t="s">
        <v>17</v>
      </c>
      <c r="I330" s="8">
        <v>0.5</v>
      </c>
      <c r="J330" s="9">
        <v>5750</v>
      </c>
      <c r="K330" s="10">
        <f t="shared" si="0"/>
        <v>2875</v>
      </c>
      <c r="L330" s="10">
        <f t="shared" si="1"/>
        <v>1150</v>
      </c>
      <c r="M330" s="11">
        <v>0.4</v>
      </c>
      <c r="O330" s="14"/>
      <c r="P330" s="12"/>
    </row>
    <row r="331" spans="1:16" ht="15.75" customHeight="1">
      <c r="A331" s="1"/>
      <c r="B331" s="6" t="s">
        <v>14</v>
      </c>
      <c r="C331" s="6">
        <v>1185732</v>
      </c>
      <c r="D331" s="7">
        <v>44391</v>
      </c>
      <c r="E331" s="6" t="s">
        <v>33</v>
      </c>
      <c r="F331" s="6" t="s">
        <v>34</v>
      </c>
      <c r="G331" s="6" t="s">
        <v>35</v>
      </c>
      <c r="H331" s="6" t="s">
        <v>18</v>
      </c>
      <c r="I331" s="8">
        <v>0.45000000000000007</v>
      </c>
      <c r="J331" s="9">
        <v>3250</v>
      </c>
      <c r="K331" s="10">
        <f t="shared" si="0"/>
        <v>1462.5000000000002</v>
      </c>
      <c r="L331" s="10">
        <f t="shared" si="1"/>
        <v>511.87500000000006</v>
      </c>
      <c r="M331" s="11">
        <v>0.35</v>
      </c>
      <c r="O331" s="14"/>
      <c r="P331" s="12"/>
    </row>
    <row r="332" spans="1:16" ht="15.75" customHeight="1">
      <c r="A332" s="1"/>
      <c r="B332" s="6" t="s">
        <v>14</v>
      </c>
      <c r="C332" s="6">
        <v>1185732</v>
      </c>
      <c r="D332" s="7">
        <v>44391</v>
      </c>
      <c r="E332" s="6" t="s">
        <v>33</v>
      </c>
      <c r="F332" s="6" t="s">
        <v>34</v>
      </c>
      <c r="G332" s="6" t="s">
        <v>35</v>
      </c>
      <c r="H332" s="6" t="s">
        <v>19</v>
      </c>
      <c r="I332" s="8">
        <v>0.4</v>
      </c>
      <c r="J332" s="9">
        <v>2500</v>
      </c>
      <c r="K332" s="10">
        <f t="shared" si="0"/>
        <v>1000</v>
      </c>
      <c r="L332" s="10">
        <f t="shared" si="1"/>
        <v>350</v>
      </c>
      <c r="M332" s="11">
        <v>0.35</v>
      </c>
      <c r="O332" s="14"/>
      <c r="P332" s="12"/>
    </row>
    <row r="333" spans="1:16" ht="15.75" customHeight="1">
      <c r="A333" s="1"/>
      <c r="B333" s="6" t="s">
        <v>14</v>
      </c>
      <c r="C333" s="6">
        <v>1185732</v>
      </c>
      <c r="D333" s="7">
        <v>44391</v>
      </c>
      <c r="E333" s="6" t="s">
        <v>33</v>
      </c>
      <c r="F333" s="6" t="s">
        <v>34</v>
      </c>
      <c r="G333" s="6" t="s">
        <v>35</v>
      </c>
      <c r="H333" s="6" t="s">
        <v>20</v>
      </c>
      <c r="I333" s="8">
        <v>0.4</v>
      </c>
      <c r="J333" s="9">
        <v>2000</v>
      </c>
      <c r="K333" s="10">
        <f t="shared" si="0"/>
        <v>800</v>
      </c>
      <c r="L333" s="10">
        <f t="shared" si="1"/>
        <v>320</v>
      </c>
      <c r="M333" s="11">
        <v>0.4</v>
      </c>
      <c r="O333" s="14"/>
      <c r="P333" s="12"/>
    </row>
    <row r="334" spans="1:16" ht="15.75" customHeight="1">
      <c r="A334" s="1"/>
      <c r="B334" s="6" t="s">
        <v>14</v>
      </c>
      <c r="C334" s="6">
        <v>1185732</v>
      </c>
      <c r="D334" s="7">
        <v>44391</v>
      </c>
      <c r="E334" s="6" t="s">
        <v>33</v>
      </c>
      <c r="F334" s="6" t="s">
        <v>34</v>
      </c>
      <c r="G334" s="6" t="s">
        <v>35</v>
      </c>
      <c r="H334" s="6" t="s">
        <v>21</v>
      </c>
      <c r="I334" s="8">
        <v>0.5</v>
      </c>
      <c r="J334" s="9">
        <v>2250</v>
      </c>
      <c r="K334" s="10">
        <f t="shared" si="0"/>
        <v>1125</v>
      </c>
      <c r="L334" s="10">
        <f t="shared" si="1"/>
        <v>393.75</v>
      </c>
      <c r="M334" s="11">
        <v>0.35</v>
      </c>
      <c r="O334" s="14"/>
      <c r="P334" s="12"/>
    </row>
    <row r="335" spans="1:16" ht="15.75" customHeight="1">
      <c r="A335" s="1"/>
      <c r="B335" s="6" t="s">
        <v>14</v>
      </c>
      <c r="C335" s="6">
        <v>1185732</v>
      </c>
      <c r="D335" s="7">
        <v>44391</v>
      </c>
      <c r="E335" s="6" t="s">
        <v>33</v>
      </c>
      <c r="F335" s="6" t="s">
        <v>34</v>
      </c>
      <c r="G335" s="6" t="s">
        <v>35</v>
      </c>
      <c r="H335" s="6" t="s">
        <v>22</v>
      </c>
      <c r="I335" s="8">
        <v>0.55000000000000004</v>
      </c>
      <c r="J335" s="9">
        <v>4000</v>
      </c>
      <c r="K335" s="10">
        <f t="shared" si="0"/>
        <v>2200</v>
      </c>
      <c r="L335" s="10">
        <f t="shared" si="1"/>
        <v>1100</v>
      </c>
      <c r="M335" s="11">
        <v>0.5</v>
      </c>
      <c r="O335" s="14"/>
      <c r="P335" s="12"/>
    </row>
    <row r="336" spans="1:16" ht="15.75" customHeight="1">
      <c r="A336" s="1"/>
      <c r="B336" s="6" t="s">
        <v>14</v>
      </c>
      <c r="C336" s="6">
        <v>1185732</v>
      </c>
      <c r="D336" s="7">
        <v>44423</v>
      </c>
      <c r="E336" s="6" t="s">
        <v>33</v>
      </c>
      <c r="F336" s="6" t="s">
        <v>34</v>
      </c>
      <c r="G336" s="6" t="s">
        <v>35</v>
      </c>
      <c r="H336" s="6" t="s">
        <v>17</v>
      </c>
      <c r="I336" s="8">
        <v>0.5</v>
      </c>
      <c r="J336" s="9">
        <v>5500</v>
      </c>
      <c r="K336" s="10">
        <f t="shared" si="0"/>
        <v>2750</v>
      </c>
      <c r="L336" s="10">
        <f t="shared" si="1"/>
        <v>1100</v>
      </c>
      <c r="M336" s="11">
        <v>0.4</v>
      </c>
      <c r="O336" s="14"/>
      <c r="P336" s="12"/>
    </row>
    <row r="337" spans="1:16" ht="15.75" customHeight="1">
      <c r="A337" s="1"/>
      <c r="B337" s="6" t="s">
        <v>14</v>
      </c>
      <c r="C337" s="6">
        <v>1185732</v>
      </c>
      <c r="D337" s="7">
        <v>44423</v>
      </c>
      <c r="E337" s="6" t="s">
        <v>33</v>
      </c>
      <c r="F337" s="6" t="s">
        <v>34</v>
      </c>
      <c r="G337" s="6" t="s">
        <v>35</v>
      </c>
      <c r="H337" s="6" t="s">
        <v>18</v>
      </c>
      <c r="I337" s="8">
        <v>0.45000000000000007</v>
      </c>
      <c r="J337" s="9">
        <v>3250</v>
      </c>
      <c r="K337" s="10">
        <f t="shared" si="0"/>
        <v>1462.5000000000002</v>
      </c>
      <c r="L337" s="10">
        <f t="shared" si="1"/>
        <v>511.87500000000006</v>
      </c>
      <c r="M337" s="11">
        <v>0.35</v>
      </c>
      <c r="O337" s="14"/>
      <c r="P337" s="12"/>
    </row>
    <row r="338" spans="1:16" ht="15.75" customHeight="1">
      <c r="A338" s="1"/>
      <c r="B338" s="6" t="s">
        <v>14</v>
      </c>
      <c r="C338" s="6">
        <v>1185732</v>
      </c>
      <c r="D338" s="7">
        <v>44423</v>
      </c>
      <c r="E338" s="6" t="s">
        <v>33</v>
      </c>
      <c r="F338" s="6" t="s">
        <v>34</v>
      </c>
      <c r="G338" s="6" t="s">
        <v>35</v>
      </c>
      <c r="H338" s="6" t="s">
        <v>19</v>
      </c>
      <c r="I338" s="8">
        <v>0.4</v>
      </c>
      <c r="J338" s="9">
        <v>2500</v>
      </c>
      <c r="K338" s="10">
        <f t="shared" si="0"/>
        <v>1000</v>
      </c>
      <c r="L338" s="10">
        <f t="shared" si="1"/>
        <v>350</v>
      </c>
      <c r="M338" s="11">
        <v>0.35</v>
      </c>
      <c r="O338" s="14"/>
      <c r="P338" s="12"/>
    </row>
    <row r="339" spans="1:16" ht="15.75" customHeight="1">
      <c r="A339" s="1"/>
      <c r="B339" s="6" t="s">
        <v>14</v>
      </c>
      <c r="C339" s="6">
        <v>1185732</v>
      </c>
      <c r="D339" s="7">
        <v>44423</v>
      </c>
      <c r="E339" s="6" t="s">
        <v>33</v>
      </c>
      <c r="F339" s="6" t="s">
        <v>34</v>
      </c>
      <c r="G339" s="6" t="s">
        <v>35</v>
      </c>
      <c r="H339" s="6" t="s">
        <v>20</v>
      </c>
      <c r="I339" s="8">
        <v>0.4</v>
      </c>
      <c r="J339" s="9">
        <v>2250</v>
      </c>
      <c r="K339" s="10">
        <f t="shared" si="0"/>
        <v>900</v>
      </c>
      <c r="L339" s="10">
        <f t="shared" si="1"/>
        <v>360</v>
      </c>
      <c r="M339" s="11">
        <v>0.4</v>
      </c>
      <c r="O339" s="14"/>
      <c r="P339" s="12"/>
    </row>
    <row r="340" spans="1:16" ht="15.75" customHeight="1">
      <c r="A340" s="1"/>
      <c r="B340" s="6" t="s">
        <v>14</v>
      </c>
      <c r="C340" s="6">
        <v>1185732</v>
      </c>
      <c r="D340" s="7">
        <v>44423</v>
      </c>
      <c r="E340" s="6" t="s">
        <v>33</v>
      </c>
      <c r="F340" s="6" t="s">
        <v>34</v>
      </c>
      <c r="G340" s="6" t="s">
        <v>35</v>
      </c>
      <c r="H340" s="6" t="s">
        <v>21</v>
      </c>
      <c r="I340" s="8">
        <v>0.5</v>
      </c>
      <c r="J340" s="9">
        <v>2000</v>
      </c>
      <c r="K340" s="10">
        <f t="shared" si="0"/>
        <v>1000</v>
      </c>
      <c r="L340" s="10">
        <f t="shared" si="1"/>
        <v>350</v>
      </c>
      <c r="M340" s="11">
        <v>0.35</v>
      </c>
      <c r="O340" s="14"/>
      <c r="P340" s="12"/>
    </row>
    <row r="341" spans="1:16" ht="15.75" customHeight="1">
      <c r="A341" s="1"/>
      <c r="B341" s="6" t="s">
        <v>14</v>
      </c>
      <c r="C341" s="6">
        <v>1185732</v>
      </c>
      <c r="D341" s="7">
        <v>44423</v>
      </c>
      <c r="E341" s="6" t="s">
        <v>33</v>
      </c>
      <c r="F341" s="6" t="s">
        <v>34</v>
      </c>
      <c r="G341" s="6" t="s">
        <v>35</v>
      </c>
      <c r="H341" s="6" t="s">
        <v>22</v>
      </c>
      <c r="I341" s="8">
        <v>0.55000000000000004</v>
      </c>
      <c r="J341" s="9">
        <v>3750</v>
      </c>
      <c r="K341" s="10">
        <f t="shared" si="0"/>
        <v>2062.5</v>
      </c>
      <c r="L341" s="10">
        <f t="shared" si="1"/>
        <v>1031.25</v>
      </c>
      <c r="M341" s="11">
        <v>0.5</v>
      </c>
      <c r="O341" s="14"/>
      <c r="P341" s="12"/>
    </row>
    <row r="342" spans="1:16" ht="15.75" customHeight="1">
      <c r="A342" s="1"/>
      <c r="B342" s="6" t="s">
        <v>14</v>
      </c>
      <c r="C342" s="6">
        <v>1185732</v>
      </c>
      <c r="D342" s="7">
        <v>44455</v>
      </c>
      <c r="E342" s="6" t="s">
        <v>33</v>
      </c>
      <c r="F342" s="6" t="s">
        <v>34</v>
      </c>
      <c r="G342" s="6" t="s">
        <v>35</v>
      </c>
      <c r="H342" s="6" t="s">
        <v>17</v>
      </c>
      <c r="I342" s="8">
        <v>0.5</v>
      </c>
      <c r="J342" s="9">
        <v>5000</v>
      </c>
      <c r="K342" s="10">
        <f t="shared" si="0"/>
        <v>2500</v>
      </c>
      <c r="L342" s="10">
        <f t="shared" si="1"/>
        <v>1000</v>
      </c>
      <c r="M342" s="11">
        <v>0.4</v>
      </c>
      <c r="O342" s="14"/>
      <c r="P342" s="12"/>
    </row>
    <row r="343" spans="1:16" ht="15.75" customHeight="1">
      <c r="A343" s="1"/>
      <c r="B343" s="6" t="s">
        <v>14</v>
      </c>
      <c r="C343" s="6">
        <v>1185732</v>
      </c>
      <c r="D343" s="7">
        <v>44455</v>
      </c>
      <c r="E343" s="6" t="s">
        <v>33</v>
      </c>
      <c r="F343" s="6" t="s">
        <v>34</v>
      </c>
      <c r="G343" s="6" t="s">
        <v>35</v>
      </c>
      <c r="H343" s="6" t="s">
        <v>18</v>
      </c>
      <c r="I343" s="8">
        <v>0.45000000000000007</v>
      </c>
      <c r="J343" s="9">
        <v>3000</v>
      </c>
      <c r="K343" s="10">
        <f t="shared" si="0"/>
        <v>1350.0000000000002</v>
      </c>
      <c r="L343" s="10">
        <f t="shared" si="1"/>
        <v>472.50000000000006</v>
      </c>
      <c r="M343" s="11">
        <v>0.35</v>
      </c>
      <c r="O343" s="14"/>
      <c r="P343" s="12"/>
    </row>
    <row r="344" spans="1:16" ht="15.75" customHeight="1">
      <c r="A344" s="1"/>
      <c r="B344" s="6" t="s">
        <v>14</v>
      </c>
      <c r="C344" s="6">
        <v>1185732</v>
      </c>
      <c r="D344" s="7">
        <v>44455</v>
      </c>
      <c r="E344" s="6" t="s">
        <v>33</v>
      </c>
      <c r="F344" s="6" t="s">
        <v>34</v>
      </c>
      <c r="G344" s="6" t="s">
        <v>35</v>
      </c>
      <c r="H344" s="6" t="s">
        <v>19</v>
      </c>
      <c r="I344" s="8">
        <v>0.4</v>
      </c>
      <c r="J344" s="9">
        <v>2000</v>
      </c>
      <c r="K344" s="10">
        <f t="shared" si="0"/>
        <v>800</v>
      </c>
      <c r="L344" s="10">
        <f t="shared" si="1"/>
        <v>280</v>
      </c>
      <c r="M344" s="11">
        <v>0.35</v>
      </c>
      <c r="O344" s="14"/>
      <c r="P344" s="12"/>
    </row>
    <row r="345" spans="1:16" ht="15.75" customHeight="1">
      <c r="A345" s="1"/>
      <c r="B345" s="6" t="s">
        <v>14</v>
      </c>
      <c r="C345" s="6">
        <v>1185732</v>
      </c>
      <c r="D345" s="7">
        <v>44455</v>
      </c>
      <c r="E345" s="6" t="s">
        <v>33</v>
      </c>
      <c r="F345" s="6" t="s">
        <v>34</v>
      </c>
      <c r="G345" s="6" t="s">
        <v>35</v>
      </c>
      <c r="H345" s="6" t="s">
        <v>20</v>
      </c>
      <c r="I345" s="8">
        <v>0.4</v>
      </c>
      <c r="J345" s="9">
        <v>1750</v>
      </c>
      <c r="K345" s="10">
        <f t="shared" si="0"/>
        <v>700</v>
      </c>
      <c r="L345" s="10">
        <f t="shared" si="1"/>
        <v>280</v>
      </c>
      <c r="M345" s="11">
        <v>0.4</v>
      </c>
      <c r="O345" s="14"/>
      <c r="P345" s="12"/>
    </row>
    <row r="346" spans="1:16" ht="15.75" customHeight="1">
      <c r="A346" s="1"/>
      <c r="B346" s="6" t="s">
        <v>14</v>
      </c>
      <c r="C346" s="6">
        <v>1185732</v>
      </c>
      <c r="D346" s="7">
        <v>44455</v>
      </c>
      <c r="E346" s="6" t="s">
        <v>33</v>
      </c>
      <c r="F346" s="6" t="s">
        <v>34</v>
      </c>
      <c r="G346" s="6" t="s">
        <v>35</v>
      </c>
      <c r="H346" s="6" t="s">
        <v>21</v>
      </c>
      <c r="I346" s="8">
        <v>0.5</v>
      </c>
      <c r="J346" s="9">
        <v>1750</v>
      </c>
      <c r="K346" s="10">
        <f t="shared" si="0"/>
        <v>875</v>
      </c>
      <c r="L346" s="10">
        <f t="shared" si="1"/>
        <v>306.25</v>
      </c>
      <c r="M346" s="11">
        <v>0.35</v>
      </c>
      <c r="O346" s="14"/>
      <c r="P346" s="12"/>
    </row>
    <row r="347" spans="1:16" ht="15.75" customHeight="1">
      <c r="A347" s="1"/>
      <c r="B347" s="6" t="s">
        <v>14</v>
      </c>
      <c r="C347" s="6">
        <v>1185732</v>
      </c>
      <c r="D347" s="7">
        <v>44455</v>
      </c>
      <c r="E347" s="6" t="s">
        <v>33</v>
      </c>
      <c r="F347" s="6" t="s">
        <v>34</v>
      </c>
      <c r="G347" s="6" t="s">
        <v>35</v>
      </c>
      <c r="H347" s="6" t="s">
        <v>22</v>
      </c>
      <c r="I347" s="8">
        <v>0.55000000000000004</v>
      </c>
      <c r="J347" s="9">
        <v>2500</v>
      </c>
      <c r="K347" s="10">
        <f t="shared" si="0"/>
        <v>1375</v>
      </c>
      <c r="L347" s="10">
        <f t="shared" si="1"/>
        <v>687.5</v>
      </c>
      <c r="M347" s="11">
        <v>0.5</v>
      </c>
      <c r="O347" s="14"/>
      <c r="P347" s="12"/>
    </row>
    <row r="348" spans="1:16" ht="15.75" customHeight="1">
      <c r="A348" s="1"/>
      <c r="B348" s="6" t="s">
        <v>14</v>
      </c>
      <c r="C348" s="6">
        <v>1185732</v>
      </c>
      <c r="D348" s="7">
        <v>44484</v>
      </c>
      <c r="E348" s="6" t="s">
        <v>33</v>
      </c>
      <c r="F348" s="6" t="s">
        <v>34</v>
      </c>
      <c r="G348" s="6" t="s">
        <v>35</v>
      </c>
      <c r="H348" s="6" t="s">
        <v>17</v>
      </c>
      <c r="I348" s="8">
        <v>0.6</v>
      </c>
      <c r="J348" s="9">
        <v>4250</v>
      </c>
      <c r="K348" s="10">
        <f t="shared" si="0"/>
        <v>2550</v>
      </c>
      <c r="L348" s="10">
        <f t="shared" si="1"/>
        <v>1020</v>
      </c>
      <c r="M348" s="11">
        <v>0.4</v>
      </c>
      <c r="O348" s="14"/>
      <c r="P348" s="12"/>
    </row>
    <row r="349" spans="1:16" ht="15.75" customHeight="1">
      <c r="A349" s="1"/>
      <c r="B349" s="6" t="s">
        <v>14</v>
      </c>
      <c r="C349" s="6">
        <v>1185732</v>
      </c>
      <c r="D349" s="7">
        <v>44484</v>
      </c>
      <c r="E349" s="6" t="s">
        <v>33</v>
      </c>
      <c r="F349" s="6" t="s">
        <v>34</v>
      </c>
      <c r="G349" s="6" t="s">
        <v>35</v>
      </c>
      <c r="H349" s="6" t="s">
        <v>18</v>
      </c>
      <c r="I349" s="8">
        <v>0.5</v>
      </c>
      <c r="J349" s="9">
        <v>2500</v>
      </c>
      <c r="K349" s="10">
        <f t="shared" si="0"/>
        <v>1250</v>
      </c>
      <c r="L349" s="10">
        <f t="shared" si="1"/>
        <v>437.5</v>
      </c>
      <c r="M349" s="11">
        <v>0.35</v>
      </c>
      <c r="O349" s="14"/>
      <c r="P349" s="12"/>
    </row>
    <row r="350" spans="1:16" ht="15.75" customHeight="1">
      <c r="A350" s="1"/>
      <c r="B350" s="6" t="s">
        <v>14</v>
      </c>
      <c r="C350" s="6">
        <v>1185732</v>
      </c>
      <c r="D350" s="7">
        <v>44484</v>
      </c>
      <c r="E350" s="6" t="s">
        <v>33</v>
      </c>
      <c r="F350" s="6" t="s">
        <v>34</v>
      </c>
      <c r="G350" s="6" t="s">
        <v>35</v>
      </c>
      <c r="H350" s="6" t="s">
        <v>19</v>
      </c>
      <c r="I350" s="8">
        <v>0.5</v>
      </c>
      <c r="J350" s="9">
        <v>1500</v>
      </c>
      <c r="K350" s="10">
        <f t="shared" si="0"/>
        <v>750</v>
      </c>
      <c r="L350" s="10">
        <f t="shared" si="1"/>
        <v>262.5</v>
      </c>
      <c r="M350" s="11">
        <v>0.35</v>
      </c>
      <c r="O350" s="14"/>
      <c r="P350" s="12"/>
    </row>
    <row r="351" spans="1:16" ht="15.75" customHeight="1">
      <c r="A351" s="1"/>
      <c r="B351" s="6" t="s">
        <v>14</v>
      </c>
      <c r="C351" s="6">
        <v>1185732</v>
      </c>
      <c r="D351" s="7">
        <v>44484</v>
      </c>
      <c r="E351" s="6" t="s">
        <v>33</v>
      </c>
      <c r="F351" s="6" t="s">
        <v>34</v>
      </c>
      <c r="G351" s="6" t="s">
        <v>35</v>
      </c>
      <c r="H351" s="6" t="s">
        <v>20</v>
      </c>
      <c r="I351" s="8">
        <v>0.5</v>
      </c>
      <c r="J351" s="9">
        <v>1250</v>
      </c>
      <c r="K351" s="10">
        <f t="shared" si="0"/>
        <v>625</v>
      </c>
      <c r="L351" s="10">
        <f t="shared" si="1"/>
        <v>250</v>
      </c>
      <c r="M351" s="11">
        <v>0.4</v>
      </c>
      <c r="O351" s="14"/>
      <c r="P351" s="12"/>
    </row>
    <row r="352" spans="1:16" ht="15.75" customHeight="1">
      <c r="A352" s="1"/>
      <c r="B352" s="6" t="s">
        <v>14</v>
      </c>
      <c r="C352" s="6">
        <v>1185732</v>
      </c>
      <c r="D352" s="7">
        <v>44484</v>
      </c>
      <c r="E352" s="6" t="s">
        <v>33</v>
      </c>
      <c r="F352" s="6" t="s">
        <v>34</v>
      </c>
      <c r="G352" s="6" t="s">
        <v>35</v>
      </c>
      <c r="H352" s="6" t="s">
        <v>21</v>
      </c>
      <c r="I352" s="8">
        <v>0.6</v>
      </c>
      <c r="J352" s="9">
        <v>1250</v>
      </c>
      <c r="K352" s="10">
        <f t="shared" si="0"/>
        <v>750</v>
      </c>
      <c r="L352" s="10">
        <f t="shared" si="1"/>
        <v>262.5</v>
      </c>
      <c r="M352" s="11">
        <v>0.35</v>
      </c>
      <c r="O352" s="14"/>
      <c r="P352" s="12"/>
    </row>
    <row r="353" spans="1:16" ht="15.75" customHeight="1">
      <c r="A353" s="1"/>
      <c r="B353" s="6" t="s">
        <v>14</v>
      </c>
      <c r="C353" s="6">
        <v>1185732</v>
      </c>
      <c r="D353" s="7">
        <v>44484</v>
      </c>
      <c r="E353" s="6" t="s">
        <v>33</v>
      </c>
      <c r="F353" s="6" t="s">
        <v>34</v>
      </c>
      <c r="G353" s="6" t="s">
        <v>35</v>
      </c>
      <c r="H353" s="6" t="s">
        <v>22</v>
      </c>
      <c r="I353" s="8">
        <v>0.64999999999999991</v>
      </c>
      <c r="J353" s="9">
        <v>2500</v>
      </c>
      <c r="K353" s="10">
        <f t="shared" si="0"/>
        <v>1624.9999999999998</v>
      </c>
      <c r="L353" s="10">
        <f t="shared" si="1"/>
        <v>812.49999999999989</v>
      </c>
      <c r="M353" s="11">
        <v>0.5</v>
      </c>
      <c r="O353" s="14"/>
      <c r="P353" s="12"/>
    </row>
    <row r="354" spans="1:16" ht="15.75" customHeight="1">
      <c r="A354" s="1"/>
      <c r="B354" s="6" t="s">
        <v>14</v>
      </c>
      <c r="C354" s="6">
        <v>1185732</v>
      </c>
      <c r="D354" s="7">
        <v>44515</v>
      </c>
      <c r="E354" s="6" t="s">
        <v>33</v>
      </c>
      <c r="F354" s="6" t="s">
        <v>34</v>
      </c>
      <c r="G354" s="6" t="s">
        <v>35</v>
      </c>
      <c r="H354" s="6" t="s">
        <v>17</v>
      </c>
      <c r="I354" s="8">
        <v>0.6</v>
      </c>
      <c r="J354" s="9">
        <v>4000</v>
      </c>
      <c r="K354" s="10">
        <f t="shared" si="0"/>
        <v>2400</v>
      </c>
      <c r="L354" s="10">
        <f t="shared" si="1"/>
        <v>960</v>
      </c>
      <c r="M354" s="11">
        <v>0.4</v>
      </c>
      <c r="O354" s="14"/>
      <c r="P354" s="12"/>
    </row>
    <row r="355" spans="1:16" ht="15.75" customHeight="1">
      <c r="A355" s="1"/>
      <c r="B355" s="6" t="s">
        <v>14</v>
      </c>
      <c r="C355" s="6">
        <v>1185732</v>
      </c>
      <c r="D355" s="7">
        <v>44515</v>
      </c>
      <c r="E355" s="6" t="s">
        <v>33</v>
      </c>
      <c r="F355" s="6" t="s">
        <v>34</v>
      </c>
      <c r="G355" s="6" t="s">
        <v>35</v>
      </c>
      <c r="H355" s="6" t="s">
        <v>18</v>
      </c>
      <c r="I355" s="8">
        <v>0.5</v>
      </c>
      <c r="J355" s="9">
        <v>2500</v>
      </c>
      <c r="K355" s="10">
        <f t="shared" si="0"/>
        <v>1250</v>
      </c>
      <c r="L355" s="10">
        <f t="shared" si="1"/>
        <v>437.5</v>
      </c>
      <c r="M355" s="11">
        <v>0.35</v>
      </c>
      <c r="O355" s="14"/>
      <c r="P355" s="12"/>
    </row>
    <row r="356" spans="1:16" ht="15.75" customHeight="1">
      <c r="A356" s="1"/>
      <c r="B356" s="6" t="s">
        <v>14</v>
      </c>
      <c r="C356" s="6">
        <v>1185732</v>
      </c>
      <c r="D356" s="7">
        <v>44515</v>
      </c>
      <c r="E356" s="6" t="s">
        <v>33</v>
      </c>
      <c r="F356" s="6" t="s">
        <v>34</v>
      </c>
      <c r="G356" s="6" t="s">
        <v>35</v>
      </c>
      <c r="H356" s="6" t="s">
        <v>19</v>
      </c>
      <c r="I356" s="8">
        <v>0.5</v>
      </c>
      <c r="J356" s="9">
        <v>1950</v>
      </c>
      <c r="K356" s="10">
        <f t="shared" si="0"/>
        <v>975</v>
      </c>
      <c r="L356" s="10">
        <f t="shared" si="1"/>
        <v>341.25</v>
      </c>
      <c r="M356" s="11">
        <v>0.35</v>
      </c>
      <c r="O356" s="14"/>
      <c r="P356" s="12"/>
    </row>
    <row r="357" spans="1:16" ht="15.75" customHeight="1">
      <c r="A357" s="1"/>
      <c r="B357" s="6" t="s">
        <v>14</v>
      </c>
      <c r="C357" s="6">
        <v>1185732</v>
      </c>
      <c r="D357" s="7">
        <v>44515</v>
      </c>
      <c r="E357" s="6" t="s">
        <v>33</v>
      </c>
      <c r="F357" s="6" t="s">
        <v>34</v>
      </c>
      <c r="G357" s="6" t="s">
        <v>35</v>
      </c>
      <c r="H357" s="6" t="s">
        <v>20</v>
      </c>
      <c r="I357" s="8">
        <v>0.5</v>
      </c>
      <c r="J357" s="9">
        <v>1750</v>
      </c>
      <c r="K357" s="10">
        <f t="shared" si="0"/>
        <v>875</v>
      </c>
      <c r="L357" s="10">
        <f t="shared" si="1"/>
        <v>350</v>
      </c>
      <c r="M357" s="11">
        <v>0.4</v>
      </c>
      <c r="O357" s="14"/>
      <c r="P357" s="12"/>
    </row>
    <row r="358" spans="1:16" ht="15.75" customHeight="1">
      <c r="A358" s="1"/>
      <c r="B358" s="6" t="s">
        <v>14</v>
      </c>
      <c r="C358" s="6">
        <v>1185732</v>
      </c>
      <c r="D358" s="7">
        <v>44515</v>
      </c>
      <c r="E358" s="6" t="s">
        <v>33</v>
      </c>
      <c r="F358" s="6" t="s">
        <v>34</v>
      </c>
      <c r="G358" s="6" t="s">
        <v>35</v>
      </c>
      <c r="H358" s="6" t="s">
        <v>21</v>
      </c>
      <c r="I358" s="8">
        <v>0.6</v>
      </c>
      <c r="J358" s="9">
        <v>1500</v>
      </c>
      <c r="K358" s="10">
        <f t="shared" si="0"/>
        <v>900</v>
      </c>
      <c r="L358" s="10">
        <f t="shared" si="1"/>
        <v>315</v>
      </c>
      <c r="M358" s="11">
        <v>0.35</v>
      </c>
      <c r="O358" s="14"/>
      <c r="P358" s="12"/>
    </row>
    <row r="359" spans="1:16" ht="15.75" customHeight="1">
      <c r="A359" s="1"/>
      <c r="B359" s="6" t="s">
        <v>14</v>
      </c>
      <c r="C359" s="6">
        <v>1185732</v>
      </c>
      <c r="D359" s="7">
        <v>44515</v>
      </c>
      <c r="E359" s="6" t="s">
        <v>33</v>
      </c>
      <c r="F359" s="6" t="s">
        <v>34</v>
      </c>
      <c r="G359" s="6" t="s">
        <v>35</v>
      </c>
      <c r="H359" s="6" t="s">
        <v>22</v>
      </c>
      <c r="I359" s="8">
        <v>0.64999999999999991</v>
      </c>
      <c r="J359" s="9">
        <v>2500</v>
      </c>
      <c r="K359" s="10">
        <f t="shared" si="0"/>
        <v>1624.9999999999998</v>
      </c>
      <c r="L359" s="10">
        <f t="shared" si="1"/>
        <v>812.49999999999989</v>
      </c>
      <c r="M359" s="11">
        <v>0.5</v>
      </c>
      <c r="O359" s="14"/>
      <c r="P359" s="12"/>
    </row>
    <row r="360" spans="1:16" ht="15.75" customHeight="1">
      <c r="A360" s="1"/>
      <c r="B360" s="6" t="s">
        <v>14</v>
      </c>
      <c r="C360" s="6">
        <v>1185732</v>
      </c>
      <c r="D360" s="7">
        <v>44544</v>
      </c>
      <c r="E360" s="6" t="s">
        <v>33</v>
      </c>
      <c r="F360" s="6" t="s">
        <v>34</v>
      </c>
      <c r="G360" s="6" t="s">
        <v>35</v>
      </c>
      <c r="H360" s="6" t="s">
        <v>17</v>
      </c>
      <c r="I360" s="8">
        <v>0.6</v>
      </c>
      <c r="J360" s="9">
        <v>5000</v>
      </c>
      <c r="K360" s="10">
        <f t="shared" si="0"/>
        <v>3000</v>
      </c>
      <c r="L360" s="10">
        <f t="shared" si="1"/>
        <v>1200</v>
      </c>
      <c r="M360" s="11">
        <v>0.4</v>
      </c>
      <c r="O360" s="14"/>
      <c r="P360" s="12"/>
    </row>
    <row r="361" spans="1:16" ht="15.75" customHeight="1">
      <c r="A361" s="1"/>
      <c r="B361" s="6" t="s">
        <v>14</v>
      </c>
      <c r="C361" s="6">
        <v>1185732</v>
      </c>
      <c r="D361" s="7">
        <v>44544</v>
      </c>
      <c r="E361" s="6" t="s">
        <v>33</v>
      </c>
      <c r="F361" s="6" t="s">
        <v>34</v>
      </c>
      <c r="G361" s="6" t="s">
        <v>35</v>
      </c>
      <c r="H361" s="6" t="s">
        <v>18</v>
      </c>
      <c r="I361" s="8">
        <v>0.5</v>
      </c>
      <c r="J361" s="9">
        <v>3000</v>
      </c>
      <c r="K361" s="10">
        <f t="shared" si="0"/>
        <v>1500</v>
      </c>
      <c r="L361" s="10">
        <f t="shared" si="1"/>
        <v>525</v>
      </c>
      <c r="M361" s="11">
        <v>0.35</v>
      </c>
      <c r="O361" s="14"/>
      <c r="P361" s="12"/>
    </row>
    <row r="362" spans="1:16" ht="15.75" customHeight="1">
      <c r="A362" s="1"/>
      <c r="B362" s="6" t="s">
        <v>14</v>
      </c>
      <c r="C362" s="6">
        <v>1185732</v>
      </c>
      <c r="D362" s="7">
        <v>44544</v>
      </c>
      <c r="E362" s="6" t="s">
        <v>33</v>
      </c>
      <c r="F362" s="6" t="s">
        <v>34</v>
      </c>
      <c r="G362" s="6" t="s">
        <v>35</v>
      </c>
      <c r="H362" s="6" t="s">
        <v>19</v>
      </c>
      <c r="I362" s="8">
        <v>0.5</v>
      </c>
      <c r="J362" s="9">
        <v>2500</v>
      </c>
      <c r="K362" s="10">
        <f t="shared" si="0"/>
        <v>1250</v>
      </c>
      <c r="L362" s="10">
        <f t="shared" si="1"/>
        <v>437.5</v>
      </c>
      <c r="M362" s="11">
        <v>0.35</v>
      </c>
      <c r="O362" s="14"/>
      <c r="P362" s="12"/>
    </row>
    <row r="363" spans="1:16" ht="15.75" customHeight="1">
      <c r="A363" s="1"/>
      <c r="B363" s="6" t="s">
        <v>14</v>
      </c>
      <c r="C363" s="6">
        <v>1185732</v>
      </c>
      <c r="D363" s="7">
        <v>44544</v>
      </c>
      <c r="E363" s="6" t="s">
        <v>33</v>
      </c>
      <c r="F363" s="6" t="s">
        <v>34</v>
      </c>
      <c r="G363" s="6" t="s">
        <v>35</v>
      </c>
      <c r="H363" s="6" t="s">
        <v>20</v>
      </c>
      <c r="I363" s="8">
        <v>0.5</v>
      </c>
      <c r="J363" s="9">
        <v>2000</v>
      </c>
      <c r="K363" s="10">
        <f t="shared" si="0"/>
        <v>1000</v>
      </c>
      <c r="L363" s="10">
        <f t="shared" si="1"/>
        <v>400</v>
      </c>
      <c r="M363" s="11">
        <v>0.4</v>
      </c>
      <c r="O363" s="14"/>
      <c r="P363" s="12"/>
    </row>
    <row r="364" spans="1:16" ht="15.75" customHeight="1">
      <c r="A364" s="1"/>
      <c r="B364" s="6" t="s">
        <v>14</v>
      </c>
      <c r="C364" s="6">
        <v>1185732</v>
      </c>
      <c r="D364" s="7">
        <v>44544</v>
      </c>
      <c r="E364" s="6" t="s">
        <v>33</v>
      </c>
      <c r="F364" s="6" t="s">
        <v>34</v>
      </c>
      <c r="G364" s="6" t="s">
        <v>35</v>
      </c>
      <c r="H364" s="6" t="s">
        <v>21</v>
      </c>
      <c r="I364" s="8">
        <v>0.6</v>
      </c>
      <c r="J364" s="9">
        <v>2000</v>
      </c>
      <c r="K364" s="10">
        <f t="shared" si="0"/>
        <v>1200</v>
      </c>
      <c r="L364" s="10">
        <f t="shared" si="1"/>
        <v>420</v>
      </c>
      <c r="M364" s="11">
        <v>0.35</v>
      </c>
      <c r="O364" s="14"/>
      <c r="P364" s="12"/>
    </row>
    <row r="365" spans="1:16" ht="15.75" customHeight="1">
      <c r="A365" s="1"/>
      <c r="B365" s="6" t="s">
        <v>14</v>
      </c>
      <c r="C365" s="6">
        <v>1185732</v>
      </c>
      <c r="D365" s="7">
        <v>44544</v>
      </c>
      <c r="E365" s="6" t="s">
        <v>33</v>
      </c>
      <c r="F365" s="6" t="s">
        <v>34</v>
      </c>
      <c r="G365" s="6" t="s">
        <v>35</v>
      </c>
      <c r="H365" s="6" t="s">
        <v>22</v>
      </c>
      <c r="I365" s="8">
        <v>0.64999999999999991</v>
      </c>
      <c r="J365" s="9">
        <v>3000</v>
      </c>
      <c r="K365" s="10">
        <f t="shared" si="0"/>
        <v>1949.9999999999998</v>
      </c>
      <c r="L365" s="10">
        <f t="shared" si="1"/>
        <v>974.99999999999989</v>
      </c>
      <c r="M365" s="11">
        <v>0.5</v>
      </c>
      <c r="O365" s="14"/>
      <c r="P365" s="12"/>
    </row>
    <row r="366" spans="1:16" ht="15.75" customHeight="1">
      <c r="A366" s="1"/>
      <c r="B366" s="6" t="s">
        <v>23</v>
      </c>
      <c r="C366" s="6">
        <v>1197831</v>
      </c>
      <c r="D366" s="7">
        <v>44198</v>
      </c>
      <c r="E366" s="6" t="s">
        <v>24</v>
      </c>
      <c r="F366" s="6" t="s">
        <v>25</v>
      </c>
      <c r="G366" s="6" t="s">
        <v>36</v>
      </c>
      <c r="H366" s="6" t="s">
        <v>17</v>
      </c>
      <c r="I366" s="8">
        <v>0.2</v>
      </c>
      <c r="J366" s="9">
        <v>7250</v>
      </c>
      <c r="K366" s="10">
        <f t="shared" si="0"/>
        <v>1450</v>
      </c>
      <c r="L366" s="10">
        <f t="shared" si="1"/>
        <v>435</v>
      </c>
      <c r="M366" s="11">
        <v>0.3</v>
      </c>
      <c r="O366" s="13"/>
      <c r="P366" s="12"/>
    </row>
    <row r="367" spans="1:16" ht="15.75" customHeight="1">
      <c r="A367" s="1"/>
      <c r="B367" s="6" t="s">
        <v>23</v>
      </c>
      <c r="C367" s="6">
        <v>1197831</v>
      </c>
      <c r="D367" s="7">
        <v>44198</v>
      </c>
      <c r="E367" s="6" t="s">
        <v>24</v>
      </c>
      <c r="F367" s="6" t="s">
        <v>25</v>
      </c>
      <c r="G367" s="6" t="s">
        <v>36</v>
      </c>
      <c r="H367" s="6" t="s">
        <v>18</v>
      </c>
      <c r="I367" s="8">
        <v>0.3</v>
      </c>
      <c r="J367" s="9">
        <v>7250</v>
      </c>
      <c r="K367" s="10">
        <f t="shared" si="0"/>
        <v>2175</v>
      </c>
      <c r="L367" s="10">
        <f t="shared" si="1"/>
        <v>652.5</v>
      </c>
      <c r="M367" s="11">
        <v>0.3</v>
      </c>
      <c r="O367" s="13"/>
      <c r="P367" s="12"/>
    </row>
    <row r="368" spans="1:16" ht="15.75" customHeight="1">
      <c r="A368" s="1"/>
      <c r="B368" s="6" t="s">
        <v>23</v>
      </c>
      <c r="C368" s="6">
        <v>1197831</v>
      </c>
      <c r="D368" s="7">
        <v>44198</v>
      </c>
      <c r="E368" s="6" t="s">
        <v>24</v>
      </c>
      <c r="F368" s="6" t="s">
        <v>25</v>
      </c>
      <c r="G368" s="6" t="s">
        <v>36</v>
      </c>
      <c r="H368" s="6" t="s">
        <v>19</v>
      </c>
      <c r="I368" s="8">
        <v>0.3</v>
      </c>
      <c r="J368" s="9">
        <v>5250</v>
      </c>
      <c r="K368" s="10">
        <f t="shared" si="0"/>
        <v>1575</v>
      </c>
      <c r="L368" s="10">
        <f t="shared" si="1"/>
        <v>472.5</v>
      </c>
      <c r="M368" s="11">
        <v>0.3</v>
      </c>
      <c r="O368" s="13"/>
      <c r="P368" s="12"/>
    </row>
    <row r="369" spans="1:16" ht="15.75" customHeight="1">
      <c r="A369" s="1"/>
      <c r="B369" s="6" t="s">
        <v>23</v>
      </c>
      <c r="C369" s="6">
        <v>1197831</v>
      </c>
      <c r="D369" s="7">
        <v>44198</v>
      </c>
      <c r="E369" s="6" t="s">
        <v>24</v>
      </c>
      <c r="F369" s="6" t="s">
        <v>25</v>
      </c>
      <c r="G369" s="6" t="s">
        <v>36</v>
      </c>
      <c r="H369" s="6" t="s">
        <v>20</v>
      </c>
      <c r="I369" s="8">
        <v>0.35</v>
      </c>
      <c r="J369" s="9">
        <v>5250</v>
      </c>
      <c r="K369" s="10">
        <f t="shared" si="0"/>
        <v>1837.4999999999998</v>
      </c>
      <c r="L369" s="10">
        <f t="shared" si="1"/>
        <v>735</v>
      </c>
      <c r="M369" s="11">
        <v>0.4</v>
      </c>
      <c r="O369" s="13"/>
      <c r="P369" s="12"/>
    </row>
    <row r="370" spans="1:16" ht="15.75" customHeight="1">
      <c r="A370" s="1"/>
      <c r="B370" s="6" t="s">
        <v>23</v>
      </c>
      <c r="C370" s="6">
        <v>1197831</v>
      </c>
      <c r="D370" s="7">
        <v>44198</v>
      </c>
      <c r="E370" s="6" t="s">
        <v>24</v>
      </c>
      <c r="F370" s="6" t="s">
        <v>25</v>
      </c>
      <c r="G370" s="6" t="s">
        <v>36</v>
      </c>
      <c r="H370" s="6" t="s">
        <v>21</v>
      </c>
      <c r="I370" s="8">
        <v>0.4</v>
      </c>
      <c r="J370" s="9">
        <v>3750</v>
      </c>
      <c r="K370" s="10">
        <f t="shared" si="0"/>
        <v>1500</v>
      </c>
      <c r="L370" s="10">
        <f t="shared" si="1"/>
        <v>375</v>
      </c>
      <c r="M370" s="11">
        <v>0.25</v>
      </c>
      <c r="O370" s="13"/>
      <c r="P370" s="12"/>
    </row>
    <row r="371" spans="1:16" ht="15.75" customHeight="1">
      <c r="A371" s="1"/>
      <c r="B371" s="6" t="s">
        <v>23</v>
      </c>
      <c r="C371" s="6">
        <v>1197831</v>
      </c>
      <c r="D371" s="7">
        <v>44198</v>
      </c>
      <c r="E371" s="6" t="s">
        <v>24</v>
      </c>
      <c r="F371" s="6" t="s">
        <v>25</v>
      </c>
      <c r="G371" s="6" t="s">
        <v>36</v>
      </c>
      <c r="H371" s="6" t="s">
        <v>22</v>
      </c>
      <c r="I371" s="8">
        <v>0.35</v>
      </c>
      <c r="J371" s="9">
        <v>5250</v>
      </c>
      <c r="K371" s="10">
        <f t="shared" si="0"/>
        <v>1837.4999999999998</v>
      </c>
      <c r="L371" s="10">
        <f t="shared" si="1"/>
        <v>826.87499999999989</v>
      </c>
      <c r="M371" s="11">
        <v>0.45</v>
      </c>
      <c r="O371" s="13"/>
      <c r="P371" s="12"/>
    </row>
    <row r="372" spans="1:16" ht="15.75" customHeight="1">
      <c r="A372" s="1"/>
      <c r="B372" s="6" t="s">
        <v>23</v>
      </c>
      <c r="C372" s="6">
        <v>1197831</v>
      </c>
      <c r="D372" s="7">
        <v>44228</v>
      </c>
      <c r="E372" s="6" t="s">
        <v>24</v>
      </c>
      <c r="F372" s="6" t="s">
        <v>25</v>
      </c>
      <c r="G372" s="6" t="s">
        <v>36</v>
      </c>
      <c r="H372" s="6" t="s">
        <v>17</v>
      </c>
      <c r="I372" s="8">
        <v>0.25</v>
      </c>
      <c r="J372" s="9">
        <v>6750</v>
      </c>
      <c r="K372" s="10">
        <f t="shared" si="0"/>
        <v>1687.5</v>
      </c>
      <c r="L372" s="10">
        <f t="shared" si="1"/>
        <v>506.25</v>
      </c>
      <c r="M372" s="11">
        <v>0.3</v>
      </c>
      <c r="O372" s="13"/>
      <c r="P372" s="12"/>
    </row>
    <row r="373" spans="1:16" ht="15.75" customHeight="1">
      <c r="A373" s="1"/>
      <c r="B373" s="6" t="s">
        <v>23</v>
      </c>
      <c r="C373" s="6">
        <v>1197831</v>
      </c>
      <c r="D373" s="7">
        <v>44228</v>
      </c>
      <c r="E373" s="6" t="s">
        <v>24</v>
      </c>
      <c r="F373" s="6" t="s">
        <v>25</v>
      </c>
      <c r="G373" s="6" t="s">
        <v>36</v>
      </c>
      <c r="H373" s="6" t="s">
        <v>18</v>
      </c>
      <c r="I373" s="8">
        <v>0.35</v>
      </c>
      <c r="J373" s="9">
        <v>6500</v>
      </c>
      <c r="K373" s="10">
        <f t="shared" si="0"/>
        <v>2275</v>
      </c>
      <c r="L373" s="10">
        <f t="shared" si="1"/>
        <v>682.5</v>
      </c>
      <c r="M373" s="11">
        <v>0.3</v>
      </c>
      <c r="O373" s="13"/>
      <c r="P373" s="12"/>
    </row>
    <row r="374" spans="1:16" ht="15.75" customHeight="1">
      <c r="A374" s="1"/>
      <c r="B374" s="6" t="s">
        <v>23</v>
      </c>
      <c r="C374" s="6">
        <v>1197831</v>
      </c>
      <c r="D374" s="7">
        <v>44228</v>
      </c>
      <c r="E374" s="6" t="s">
        <v>24</v>
      </c>
      <c r="F374" s="6" t="s">
        <v>25</v>
      </c>
      <c r="G374" s="6" t="s">
        <v>36</v>
      </c>
      <c r="H374" s="6" t="s">
        <v>19</v>
      </c>
      <c r="I374" s="8">
        <v>0.35</v>
      </c>
      <c r="J374" s="9">
        <v>4750</v>
      </c>
      <c r="K374" s="10">
        <f t="shared" si="0"/>
        <v>1662.5</v>
      </c>
      <c r="L374" s="10">
        <f t="shared" si="1"/>
        <v>498.75</v>
      </c>
      <c r="M374" s="11">
        <v>0.3</v>
      </c>
      <c r="O374" s="13"/>
      <c r="P374" s="12"/>
    </row>
    <row r="375" spans="1:16" ht="15.75" customHeight="1">
      <c r="A375" s="1"/>
      <c r="B375" s="6" t="s">
        <v>23</v>
      </c>
      <c r="C375" s="6">
        <v>1197831</v>
      </c>
      <c r="D375" s="7">
        <v>44228</v>
      </c>
      <c r="E375" s="6" t="s">
        <v>24</v>
      </c>
      <c r="F375" s="6" t="s">
        <v>25</v>
      </c>
      <c r="G375" s="6" t="s">
        <v>36</v>
      </c>
      <c r="H375" s="6" t="s">
        <v>20</v>
      </c>
      <c r="I375" s="8">
        <v>0.35</v>
      </c>
      <c r="J375" s="9">
        <v>4250</v>
      </c>
      <c r="K375" s="10">
        <f t="shared" si="0"/>
        <v>1487.5</v>
      </c>
      <c r="L375" s="10">
        <f t="shared" si="1"/>
        <v>595</v>
      </c>
      <c r="M375" s="11">
        <v>0.4</v>
      </c>
      <c r="O375" s="13"/>
      <c r="P375" s="12"/>
    </row>
    <row r="376" spans="1:16" ht="15.75" customHeight="1">
      <c r="A376" s="1"/>
      <c r="B376" s="6" t="s">
        <v>23</v>
      </c>
      <c r="C376" s="6">
        <v>1197831</v>
      </c>
      <c r="D376" s="7">
        <v>44228</v>
      </c>
      <c r="E376" s="6" t="s">
        <v>24</v>
      </c>
      <c r="F376" s="6" t="s">
        <v>25</v>
      </c>
      <c r="G376" s="6" t="s">
        <v>36</v>
      </c>
      <c r="H376" s="6" t="s">
        <v>21</v>
      </c>
      <c r="I376" s="8">
        <v>0.4</v>
      </c>
      <c r="J376" s="9">
        <v>3000</v>
      </c>
      <c r="K376" s="10">
        <f t="shared" si="0"/>
        <v>1200</v>
      </c>
      <c r="L376" s="10">
        <f t="shared" si="1"/>
        <v>300</v>
      </c>
      <c r="M376" s="11">
        <v>0.25</v>
      </c>
      <c r="O376" s="13"/>
      <c r="P376" s="12"/>
    </row>
    <row r="377" spans="1:16" ht="15.75" customHeight="1">
      <c r="A377" s="1"/>
      <c r="B377" s="6" t="s">
        <v>23</v>
      </c>
      <c r="C377" s="6">
        <v>1197831</v>
      </c>
      <c r="D377" s="7">
        <v>44228</v>
      </c>
      <c r="E377" s="6" t="s">
        <v>24</v>
      </c>
      <c r="F377" s="6" t="s">
        <v>25</v>
      </c>
      <c r="G377" s="6" t="s">
        <v>36</v>
      </c>
      <c r="H377" s="6" t="s">
        <v>22</v>
      </c>
      <c r="I377" s="8">
        <v>0.35</v>
      </c>
      <c r="J377" s="9">
        <v>5000</v>
      </c>
      <c r="K377" s="10">
        <f t="shared" si="0"/>
        <v>1750</v>
      </c>
      <c r="L377" s="10">
        <f t="shared" si="1"/>
        <v>787.5</v>
      </c>
      <c r="M377" s="11">
        <v>0.45</v>
      </c>
      <c r="O377" s="13"/>
      <c r="P377" s="12"/>
    </row>
    <row r="378" spans="1:16" ht="15.75" customHeight="1">
      <c r="A378" s="1"/>
      <c r="B378" s="6" t="s">
        <v>23</v>
      </c>
      <c r="C378" s="6">
        <v>1197831</v>
      </c>
      <c r="D378" s="7">
        <v>44258</v>
      </c>
      <c r="E378" s="6" t="s">
        <v>24</v>
      </c>
      <c r="F378" s="6" t="s">
        <v>25</v>
      </c>
      <c r="G378" s="6" t="s">
        <v>36</v>
      </c>
      <c r="H378" s="6" t="s">
        <v>17</v>
      </c>
      <c r="I378" s="8">
        <v>0.3</v>
      </c>
      <c r="J378" s="9">
        <v>6750</v>
      </c>
      <c r="K378" s="10">
        <f t="shared" si="0"/>
        <v>2025</v>
      </c>
      <c r="L378" s="10">
        <f t="shared" si="1"/>
        <v>708.75</v>
      </c>
      <c r="M378" s="11">
        <v>0.35</v>
      </c>
      <c r="O378" s="13"/>
      <c r="P378" s="12"/>
    </row>
    <row r="379" spans="1:16" ht="15.75" customHeight="1">
      <c r="A379" s="1"/>
      <c r="B379" s="6" t="s">
        <v>23</v>
      </c>
      <c r="C379" s="6">
        <v>1197831</v>
      </c>
      <c r="D379" s="7">
        <v>44258</v>
      </c>
      <c r="E379" s="6" t="s">
        <v>24</v>
      </c>
      <c r="F379" s="6" t="s">
        <v>25</v>
      </c>
      <c r="G379" s="6" t="s">
        <v>36</v>
      </c>
      <c r="H379" s="6" t="s">
        <v>18</v>
      </c>
      <c r="I379" s="8">
        <v>0.4</v>
      </c>
      <c r="J379" s="9">
        <v>6750</v>
      </c>
      <c r="K379" s="10">
        <f t="shared" si="0"/>
        <v>2700</v>
      </c>
      <c r="L379" s="10">
        <f t="shared" si="1"/>
        <v>944.99999999999989</v>
      </c>
      <c r="M379" s="11">
        <v>0.35</v>
      </c>
      <c r="O379" s="13"/>
      <c r="P379" s="12"/>
    </row>
    <row r="380" spans="1:16" ht="15.75" customHeight="1">
      <c r="A380" s="1"/>
      <c r="B380" s="6" t="s">
        <v>23</v>
      </c>
      <c r="C380" s="6">
        <v>1197831</v>
      </c>
      <c r="D380" s="7">
        <v>44258</v>
      </c>
      <c r="E380" s="6" t="s">
        <v>24</v>
      </c>
      <c r="F380" s="6" t="s">
        <v>25</v>
      </c>
      <c r="G380" s="6" t="s">
        <v>36</v>
      </c>
      <c r="H380" s="6" t="s">
        <v>19</v>
      </c>
      <c r="I380" s="8">
        <v>0.3</v>
      </c>
      <c r="J380" s="9">
        <v>5000</v>
      </c>
      <c r="K380" s="10">
        <f t="shared" si="0"/>
        <v>1500</v>
      </c>
      <c r="L380" s="10">
        <f t="shared" si="1"/>
        <v>525</v>
      </c>
      <c r="M380" s="11">
        <v>0.35</v>
      </c>
      <c r="O380" s="13"/>
      <c r="P380" s="12"/>
    </row>
    <row r="381" spans="1:16" ht="15.75" customHeight="1">
      <c r="A381" s="1"/>
      <c r="B381" s="6" t="s">
        <v>23</v>
      </c>
      <c r="C381" s="6">
        <v>1197831</v>
      </c>
      <c r="D381" s="7">
        <v>44258</v>
      </c>
      <c r="E381" s="6" t="s">
        <v>24</v>
      </c>
      <c r="F381" s="6" t="s">
        <v>25</v>
      </c>
      <c r="G381" s="6" t="s">
        <v>36</v>
      </c>
      <c r="H381" s="6" t="s">
        <v>20</v>
      </c>
      <c r="I381" s="8">
        <v>0.35000000000000003</v>
      </c>
      <c r="J381" s="9">
        <v>4000</v>
      </c>
      <c r="K381" s="10">
        <f t="shared" si="0"/>
        <v>1400.0000000000002</v>
      </c>
      <c r="L381" s="10">
        <f t="shared" si="1"/>
        <v>630.00000000000011</v>
      </c>
      <c r="M381" s="11">
        <v>0.45</v>
      </c>
      <c r="O381" s="13"/>
      <c r="P381" s="12"/>
    </row>
    <row r="382" spans="1:16" ht="15.75" customHeight="1">
      <c r="A382" s="1"/>
      <c r="B382" s="6" t="s">
        <v>23</v>
      </c>
      <c r="C382" s="6">
        <v>1197831</v>
      </c>
      <c r="D382" s="7">
        <v>44258</v>
      </c>
      <c r="E382" s="6" t="s">
        <v>24</v>
      </c>
      <c r="F382" s="6" t="s">
        <v>25</v>
      </c>
      <c r="G382" s="6" t="s">
        <v>36</v>
      </c>
      <c r="H382" s="6" t="s">
        <v>21</v>
      </c>
      <c r="I382" s="8">
        <v>0.4</v>
      </c>
      <c r="J382" s="9">
        <v>3000</v>
      </c>
      <c r="K382" s="10">
        <f t="shared" si="0"/>
        <v>1200</v>
      </c>
      <c r="L382" s="10">
        <f t="shared" si="1"/>
        <v>360</v>
      </c>
      <c r="M382" s="11">
        <v>0.3</v>
      </c>
      <c r="O382" s="13"/>
      <c r="P382" s="12"/>
    </row>
    <row r="383" spans="1:16" ht="15.75" customHeight="1">
      <c r="A383" s="1"/>
      <c r="B383" s="6" t="s">
        <v>23</v>
      </c>
      <c r="C383" s="6">
        <v>1197831</v>
      </c>
      <c r="D383" s="7">
        <v>44258</v>
      </c>
      <c r="E383" s="6" t="s">
        <v>24</v>
      </c>
      <c r="F383" s="6" t="s">
        <v>25</v>
      </c>
      <c r="G383" s="6" t="s">
        <v>36</v>
      </c>
      <c r="H383" s="6" t="s">
        <v>22</v>
      </c>
      <c r="I383" s="8">
        <v>0.35000000000000003</v>
      </c>
      <c r="J383" s="9">
        <v>4500</v>
      </c>
      <c r="K383" s="10">
        <f t="shared" si="0"/>
        <v>1575.0000000000002</v>
      </c>
      <c r="L383" s="10">
        <f t="shared" si="1"/>
        <v>787.50000000000011</v>
      </c>
      <c r="M383" s="11">
        <v>0.5</v>
      </c>
      <c r="O383" s="13"/>
      <c r="P383" s="12"/>
    </row>
    <row r="384" spans="1:16" ht="15.75" customHeight="1">
      <c r="A384" s="1"/>
      <c r="B384" s="6" t="s">
        <v>23</v>
      </c>
      <c r="C384" s="6">
        <v>1197831</v>
      </c>
      <c r="D384" s="7">
        <v>44288</v>
      </c>
      <c r="E384" s="6" t="s">
        <v>24</v>
      </c>
      <c r="F384" s="6" t="s">
        <v>25</v>
      </c>
      <c r="G384" s="6" t="s">
        <v>36</v>
      </c>
      <c r="H384" s="6" t="s">
        <v>17</v>
      </c>
      <c r="I384" s="8">
        <v>0.19999999999999998</v>
      </c>
      <c r="J384" s="9">
        <v>7000</v>
      </c>
      <c r="K384" s="10">
        <f t="shared" si="0"/>
        <v>1399.9999999999998</v>
      </c>
      <c r="L384" s="10">
        <f t="shared" si="1"/>
        <v>489.99999999999989</v>
      </c>
      <c r="M384" s="11">
        <v>0.35</v>
      </c>
      <c r="O384" s="13"/>
      <c r="P384" s="12"/>
    </row>
    <row r="385" spans="1:16" ht="15.75" customHeight="1">
      <c r="A385" s="1"/>
      <c r="B385" s="6" t="s">
        <v>23</v>
      </c>
      <c r="C385" s="6">
        <v>1197831</v>
      </c>
      <c r="D385" s="7">
        <v>44288</v>
      </c>
      <c r="E385" s="6" t="s">
        <v>24</v>
      </c>
      <c r="F385" s="6" t="s">
        <v>25</v>
      </c>
      <c r="G385" s="6" t="s">
        <v>36</v>
      </c>
      <c r="H385" s="6" t="s">
        <v>18</v>
      </c>
      <c r="I385" s="8">
        <v>0.30000000000000004</v>
      </c>
      <c r="J385" s="9">
        <v>7000</v>
      </c>
      <c r="K385" s="10">
        <f t="shared" si="0"/>
        <v>2100.0000000000005</v>
      </c>
      <c r="L385" s="10">
        <f t="shared" si="1"/>
        <v>735.00000000000011</v>
      </c>
      <c r="M385" s="11">
        <v>0.35</v>
      </c>
      <c r="O385" s="13"/>
      <c r="P385" s="12"/>
    </row>
    <row r="386" spans="1:16" ht="15.75" customHeight="1">
      <c r="A386" s="1"/>
      <c r="B386" s="6" t="s">
        <v>23</v>
      </c>
      <c r="C386" s="6">
        <v>1197831</v>
      </c>
      <c r="D386" s="7">
        <v>44288</v>
      </c>
      <c r="E386" s="6" t="s">
        <v>24</v>
      </c>
      <c r="F386" s="6" t="s">
        <v>25</v>
      </c>
      <c r="G386" s="6" t="s">
        <v>36</v>
      </c>
      <c r="H386" s="6" t="s">
        <v>19</v>
      </c>
      <c r="I386" s="8">
        <v>0.24999999999999997</v>
      </c>
      <c r="J386" s="9">
        <v>5250</v>
      </c>
      <c r="K386" s="10">
        <f t="shared" si="0"/>
        <v>1312.4999999999998</v>
      </c>
      <c r="L386" s="10">
        <f t="shared" si="1"/>
        <v>459.37499999999989</v>
      </c>
      <c r="M386" s="11">
        <v>0.35</v>
      </c>
      <c r="O386" s="13"/>
      <c r="P386" s="12"/>
    </row>
    <row r="387" spans="1:16" ht="15.75" customHeight="1">
      <c r="A387" s="1"/>
      <c r="B387" s="6" t="s">
        <v>23</v>
      </c>
      <c r="C387" s="6">
        <v>1197831</v>
      </c>
      <c r="D387" s="7">
        <v>44288</v>
      </c>
      <c r="E387" s="6" t="s">
        <v>24</v>
      </c>
      <c r="F387" s="6" t="s">
        <v>25</v>
      </c>
      <c r="G387" s="6" t="s">
        <v>36</v>
      </c>
      <c r="H387" s="6" t="s">
        <v>20</v>
      </c>
      <c r="I387" s="8">
        <v>0.30000000000000004</v>
      </c>
      <c r="J387" s="9">
        <v>4250</v>
      </c>
      <c r="K387" s="10">
        <f t="shared" si="0"/>
        <v>1275.0000000000002</v>
      </c>
      <c r="L387" s="10">
        <f t="shared" si="1"/>
        <v>573.75000000000011</v>
      </c>
      <c r="M387" s="11">
        <v>0.45</v>
      </c>
      <c r="O387" s="13"/>
      <c r="P387" s="12"/>
    </row>
    <row r="388" spans="1:16" ht="15.75" customHeight="1">
      <c r="A388" s="1"/>
      <c r="B388" s="6" t="s">
        <v>23</v>
      </c>
      <c r="C388" s="6">
        <v>1197831</v>
      </c>
      <c r="D388" s="7">
        <v>44288</v>
      </c>
      <c r="E388" s="6" t="s">
        <v>24</v>
      </c>
      <c r="F388" s="6" t="s">
        <v>25</v>
      </c>
      <c r="G388" s="6" t="s">
        <v>36</v>
      </c>
      <c r="H388" s="6" t="s">
        <v>21</v>
      </c>
      <c r="I388" s="8">
        <v>0.35</v>
      </c>
      <c r="J388" s="9">
        <v>3250</v>
      </c>
      <c r="K388" s="10">
        <f t="shared" si="0"/>
        <v>1137.5</v>
      </c>
      <c r="L388" s="10">
        <f t="shared" si="1"/>
        <v>341.25</v>
      </c>
      <c r="M388" s="11">
        <v>0.3</v>
      </c>
      <c r="O388" s="13"/>
      <c r="P388" s="12"/>
    </row>
    <row r="389" spans="1:16" ht="15.75" customHeight="1">
      <c r="A389" s="1"/>
      <c r="B389" s="6" t="s">
        <v>23</v>
      </c>
      <c r="C389" s="6">
        <v>1197831</v>
      </c>
      <c r="D389" s="7">
        <v>44288</v>
      </c>
      <c r="E389" s="6" t="s">
        <v>24</v>
      </c>
      <c r="F389" s="6" t="s">
        <v>25</v>
      </c>
      <c r="G389" s="6" t="s">
        <v>36</v>
      </c>
      <c r="H389" s="6" t="s">
        <v>22</v>
      </c>
      <c r="I389" s="8">
        <v>0.30000000000000004</v>
      </c>
      <c r="J389" s="9">
        <v>6000</v>
      </c>
      <c r="K389" s="10">
        <f t="shared" si="0"/>
        <v>1800.0000000000002</v>
      </c>
      <c r="L389" s="10">
        <f t="shared" si="1"/>
        <v>900.00000000000011</v>
      </c>
      <c r="M389" s="11">
        <v>0.5</v>
      </c>
      <c r="O389" s="13"/>
      <c r="P389" s="12"/>
    </row>
    <row r="390" spans="1:16" ht="15.75" customHeight="1">
      <c r="A390" s="1"/>
      <c r="B390" s="6" t="s">
        <v>23</v>
      </c>
      <c r="C390" s="6">
        <v>1197831</v>
      </c>
      <c r="D390" s="7">
        <v>44318</v>
      </c>
      <c r="E390" s="6" t="s">
        <v>24</v>
      </c>
      <c r="F390" s="6" t="s">
        <v>25</v>
      </c>
      <c r="G390" s="6" t="s">
        <v>36</v>
      </c>
      <c r="H390" s="6" t="s">
        <v>17</v>
      </c>
      <c r="I390" s="8">
        <v>0.19999999999999998</v>
      </c>
      <c r="J390" s="9">
        <v>7500</v>
      </c>
      <c r="K390" s="10">
        <f t="shared" si="0"/>
        <v>1499.9999999999998</v>
      </c>
      <c r="L390" s="10">
        <f t="shared" si="1"/>
        <v>524.99999999999989</v>
      </c>
      <c r="M390" s="11">
        <v>0.35</v>
      </c>
      <c r="O390" s="13"/>
      <c r="P390" s="12"/>
    </row>
    <row r="391" spans="1:16" ht="15.75" customHeight="1">
      <c r="A391" s="1"/>
      <c r="B391" s="6" t="s">
        <v>23</v>
      </c>
      <c r="C391" s="6">
        <v>1197831</v>
      </c>
      <c r="D391" s="7">
        <v>44318</v>
      </c>
      <c r="E391" s="6" t="s">
        <v>24</v>
      </c>
      <c r="F391" s="6" t="s">
        <v>25</v>
      </c>
      <c r="G391" s="6" t="s">
        <v>36</v>
      </c>
      <c r="H391" s="6" t="s">
        <v>18</v>
      </c>
      <c r="I391" s="8">
        <v>0.30000000000000004</v>
      </c>
      <c r="J391" s="9">
        <v>7750</v>
      </c>
      <c r="K391" s="10">
        <f t="shared" si="0"/>
        <v>2325.0000000000005</v>
      </c>
      <c r="L391" s="10">
        <f t="shared" si="1"/>
        <v>813.75000000000011</v>
      </c>
      <c r="M391" s="11">
        <v>0.35</v>
      </c>
      <c r="O391" s="13"/>
      <c r="P391" s="12"/>
    </row>
    <row r="392" spans="1:16" ht="15.75" customHeight="1">
      <c r="A392" s="1"/>
      <c r="B392" s="6" t="s">
        <v>23</v>
      </c>
      <c r="C392" s="6">
        <v>1197831</v>
      </c>
      <c r="D392" s="7">
        <v>44318</v>
      </c>
      <c r="E392" s="6" t="s">
        <v>24</v>
      </c>
      <c r="F392" s="6" t="s">
        <v>25</v>
      </c>
      <c r="G392" s="6" t="s">
        <v>36</v>
      </c>
      <c r="H392" s="6" t="s">
        <v>19</v>
      </c>
      <c r="I392" s="8">
        <v>0.24999999999999997</v>
      </c>
      <c r="J392" s="9">
        <v>6250</v>
      </c>
      <c r="K392" s="10">
        <f t="shared" si="0"/>
        <v>1562.4999999999998</v>
      </c>
      <c r="L392" s="10">
        <f t="shared" si="1"/>
        <v>546.87499999999989</v>
      </c>
      <c r="M392" s="11">
        <v>0.35</v>
      </c>
      <c r="O392" s="13"/>
      <c r="P392" s="12"/>
    </row>
    <row r="393" spans="1:16" ht="15.75" customHeight="1">
      <c r="A393" s="1"/>
      <c r="B393" s="6" t="s">
        <v>23</v>
      </c>
      <c r="C393" s="6">
        <v>1197831</v>
      </c>
      <c r="D393" s="7">
        <v>44318</v>
      </c>
      <c r="E393" s="6" t="s">
        <v>24</v>
      </c>
      <c r="F393" s="6" t="s">
        <v>25</v>
      </c>
      <c r="G393" s="6" t="s">
        <v>36</v>
      </c>
      <c r="H393" s="6" t="s">
        <v>20</v>
      </c>
      <c r="I393" s="8">
        <v>0.35000000000000003</v>
      </c>
      <c r="J393" s="9">
        <v>5500</v>
      </c>
      <c r="K393" s="10">
        <f t="shared" si="0"/>
        <v>1925.0000000000002</v>
      </c>
      <c r="L393" s="10">
        <f t="shared" si="1"/>
        <v>866.25000000000011</v>
      </c>
      <c r="M393" s="11">
        <v>0.45</v>
      </c>
      <c r="O393" s="13"/>
      <c r="P393" s="12"/>
    </row>
    <row r="394" spans="1:16" ht="15.75" customHeight="1">
      <c r="A394" s="1"/>
      <c r="B394" s="6" t="s">
        <v>23</v>
      </c>
      <c r="C394" s="6">
        <v>1197831</v>
      </c>
      <c r="D394" s="7">
        <v>44318</v>
      </c>
      <c r="E394" s="6" t="s">
        <v>24</v>
      </c>
      <c r="F394" s="6" t="s">
        <v>25</v>
      </c>
      <c r="G394" s="6" t="s">
        <v>36</v>
      </c>
      <c r="H394" s="6" t="s">
        <v>21</v>
      </c>
      <c r="I394" s="8">
        <v>0.5</v>
      </c>
      <c r="J394" s="9">
        <v>4500</v>
      </c>
      <c r="K394" s="10">
        <f t="shared" si="0"/>
        <v>2250</v>
      </c>
      <c r="L394" s="10">
        <f t="shared" si="1"/>
        <v>675</v>
      </c>
      <c r="M394" s="11">
        <v>0.3</v>
      </c>
      <c r="O394" s="13"/>
      <c r="P394" s="12"/>
    </row>
    <row r="395" spans="1:16" ht="15.75" customHeight="1">
      <c r="A395" s="1"/>
      <c r="B395" s="6" t="s">
        <v>23</v>
      </c>
      <c r="C395" s="6">
        <v>1197831</v>
      </c>
      <c r="D395" s="7">
        <v>44318</v>
      </c>
      <c r="E395" s="6" t="s">
        <v>24</v>
      </c>
      <c r="F395" s="6" t="s">
        <v>25</v>
      </c>
      <c r="G395" s="6" t="s">
        <v>36</v>
      </c>
      <c r="H395" s="6" t="s">
        <v>22</v>
      </c>
      <c r="I395" s="8">
        <v>0.45</v>
      </c>
      <c r="J395" s="9">
        <v>8000</v>
      </c>
      <c r="K395" s="10">
        <f t="shared" si="0"/>
        <v>3600</v>
      </c>
      <c r="L395" s="10">
        <f t="shared" si="1"/>
        <v>1800</v>
      </c>
      <c r="M395" s="11">
        <v>0.5</v>
      </c>
      <c r="O395" s="13"/>
      <c r="P395" s="12"/>
    </row>
    <row r="396" spans="1:16" ht="15.75" customHeight="1">
      <c r="A396" s="1"/>
      <c r="B396" s="6" t="s">
        <v>23</v>
      </c>
      <c r="C396" s="6">
        <v>1197831</v>
      </c>
      <c r="D396" s="7">
        <v>44348</v>
      </c>
      <c r="E396" s="6" t="s">
        <v>24</v>
      </c>
      <c r="F396" s="6" t="s">
        <v>25</v>
      </c>
      <c r="G396" s="6" t="s">
        <v>36</v>
      </c>
      <c r="H396" s="6" t="s">
        <v>17</v>
      </c>
      <c r="I396" s="8">
        <v>0.45</v>
      </c>
      <c r="J396" s="9">
        <v>8000</v>
      </c>
      <c r="K396" s="10">
        <f t="shared" si="0"/>
        <v>3600</v>
      </c>
      <c r="L396" s="10">
        <f t="shared" si="1"/>
        <v>1260</v>
      </c>
      <c r="M396" s="11">
        <v>0.35</v>
      </c>
      <c r="O396" s="13"/>
      <c r="P396" s="12"/>
    </row>
    <row r="397" spans="1:16" ht="15.75" customHeight="1">
      <c r="A397" s="1"/>
      <c r="B397" s="6" t="s">
        <v>23</v>
      </c>
      <c r="C397" s="6">
        <v>1197831</v>
      </c>
      <c r="D397" s="7">
        <v>44348</v>
      </c>
      <c r="E397" s="6" t="s">
        <v>24</v>
      </c>
      <c r="F397" s="6" t="s">
        <v>25</v>
      </c>
      <c r="G397" s="6" t="s">
        <v>36</v>
      </c>
      <c r="H397" s="6" t="s">
        <v>18</v>
      </c>
      <c r="I397" s="8">
        <v>0.5</v>
      </c>
      <c r="J397" s="9">
        <v>8000</v>
      </c>
      <c r="K397" s="10">
        <f t="shared" si="0"/>
        <v>4000</v>
      </c>
      <c r="L397" s="10">
        <f t="shared" si="1"/>
        <v>1400</v>
      </c>
      <c r="M397" s="11">
        <v>0.35</v>
      </c>
      <c r="O397" s="13"/>
      <c r="P397" s="12"/>
    </row>
    <row r="398" spans="1:16" ht="15.75" customHeight="1">
      <c r="A398" s="1"/>
      <c r="B398" s="6" t="s">
        <v>23</v>
      </c>
      <c r="C398" s="6">
        <v>1197831</v>
      </c>
      <c r="D398" s="7">
        <v>44348</v>
      </c>
      <c r="E398" s="6" t="s">
        <v>24</v>
      </c>
      <c r="F398" s="6" t="s">
        <v>25</v>
      </c>
      <c r="G398" s="6" t="s">
        <v>36</v>
      </c>
      <c r="H398" s="6" t="s">
        <v>19</v>
      </c>
      <c r="I398" s="8">
        <v>0.45</v>
      </c>
      <c r="J398" s="9">
        <v>6500</v>
      </c>
      <c r="K398" s="10">
        <f t="shared" si="0"/>
        <v>2925</v>
      </c>
      <c r="L398" s="10">
        <f t="shared" si="1"/>
        <v>1023.7499999999999</v>
      </c>
      <c r="M398" s="11">
        <v>0.35</v>
      </c>
      <c r="O398" s="13"/>
      <c r="P398" s="12"/>
    </row>
    <row r="399" spans="1:16" ht="15.75" customHeight="1">
      <c r="A399" s="1"/>
      <c r="B399" s="6" t="s">
        <v>23</v>
      </c>
      <c r="C399" s="6">
        <v>1197831</v>
      </c>
      <c r="D399" s="7">
        <v>44348</v>
      </c>
      <c r="E399" s="6" t="s">
        <v>24</v>
      </c>
      <c r="F399" s="6" t="s">
        <v>25</v>
      </c>
      <c r="G399" s="6" t="s">
        <v>36</v>
      </c>
      <c r="H399" s="6" t="s">
        <v>20</v>
      </c>
      <c r="I399" s="8">
        <v>0.45</v>
      </c>
      <c r="J399" s="9">
        <v>6000</v>
      </c>
      <c r="K399" s="10">
        <f t="shared" si="0"/>
        <v>2700</v>
      </c>
      <c r="L399" s="10">
        <f t="shared" si="1"/>
        <v>1215</v>
      </c>
      <c r="M399" s="11">
        <v>0.45</v>
      </c>
      <c r="O399" s="13"/>
      <c r="P399" s="12"/>
    </row>
    <row r="400" spans="1:16" ht="15.75" customHeight="1">
      <c r="A400" s="1"/>
      <c r="B400" s="6" t="s">
        <v>23</v>
      </c>
      <c r="C400" s="6">
        <v>1197831</v>
      </c>
      <c r="D400" s="7">
        <v>44348</v>
      </c>
      <c r="E400" s="6" t="s">
        <v>24</v>
      </c>
      <c r="F400" s="6" t="s">
        <v>25</v>
      </c>
      <c r="G400" s="6" t="s">
        <v>36</v>
      </c>
      <c r="H400" s="6" t="s">
        <v>21</v>
      </c>
      <c r="I400" s="8">
        <v>0.5</v>
      </c>
      <c r="J400" s="9">
        <v>5000</v>
      </c>
      <c r="K400" s="10">
        <f t="shared" si="0"/>
        <v>2500</v>
      </c>
      <c r="L400" s="10">
        <f t="shared" si="1"/>
        <v>750</v>
      </c>
      <c r="M400" s="11">
        <v>0.3</v>
      </c>
      <c r="O400" s="13"/>
      <c r="P400" s="12"/>
    </row>
    <row r="401" spans="1:16" ht="15.75" customHeight="1">
      <c r="A401" s="1"/>
      <c r="B401" s="6" t="s">
        <v>23</v>
      </c>
      <c r="C401" s="6">
        <v>1197831</v>
      </c>
      <c r="D401" s="7">
        <v>44348</v>
      </c>
      <c r="E401" s="6" t="s">
        <v>24</v>
      </c>
      <c r="F401" s="6" t="s">
        <v>25</v>
      </c>
      <c r="G401" s="6" t="s">
        <v>36</v>
      </c>
      <c r="H401" s="6" t="s">
        <v>22</v>
      </c>
      <c r="I401" s="8">
        <v>0.55000000000000004</v>
      </c>
      <c r="J401" s="9">
        <v>8750</v>
      </c>
      <c r="K401" s="10">
        <f t="shared" si="0"/>
        <v>4812.5</v>
      </c>
      <c r="L401" s="10">
        <f t="shared" si="1"/>
        <v>2406.25</v>
      </c>
      <c r="M401" s="11">
        <v>0.5</v>
      </c>
      <c r="O401" s="13"/>
      <c r="P401" s="12"/>
    </row>
    <row r="402" spans="1:16" ht="15.75" customHeight="1">
      <c r="A402" s="1"/>
      <c r="B402" s="6" t="s">
        <v>23</v>
      </c>
      <c r="C402" s="6">
        <v>1197831</v>
      </c>
      <c r="D402" s="7">
        <v>44380</v>
      </c>
      <c r="E402" s="6" t="s">
        <v>24</v>
      </c>
      <c r="F402" s="6" t="s">
        <v>25</v>
      </c>
      <c r="G402" s="6" t="s">
        <v>36</v>
      </c>
      <c r="H402" s="6" t="s">
        <v>17</v>
      </c>
      <c r="I402" s="8">
        <v>0.45</v>
      </c>
      <c r="J402" s="9">
        <v>8250</v>
      </c>
      <c r="K402" s="10">
        <f t="shared" si="0"/>
        <v>3712.5</v>
      </c>
      <c r="L402" s="10">
        <f t="shared" si="1"/>
        <v>1484.9999999999998</v>
      </c>
      <c r="M402" s="11">
        <v>0.39999999999999997</v>
      </c>
      <c r="O402" s="13"/>
      <c r="P402" s="12"/>
    </row>
    <row r="403" spans="1:16" ht="15.75" customHeight="1">
      <c r="A403" s="1"/>
      <c r="B403" s="6" t="s">
        <v>23</v>
      </c>
      <c r="C403" s="6">
        <v>1197831</v>
      </c>
      <c r="D403" s="7">
        <v>44380</v>
      </c>
      <c r="E403" s="6" t="s">
        <v>24</v>
      </c>
      <c r="F403" s="6" t="s">
        <v>25</v>
      </c>
      <c r="G403" s="6" t="s">
        <v>36</v>
      </c>
      <c r="H403" s="6" t="s">
        <v>18</v>
      </c>
      <c r="I403" s="8">
        <v>0.5</v>
      </c>
      <c r="J403" s="9">
        <v>8250</v>
      </c>
      <c r="K403" s="10">
        <f t="shared" si="0"/>
        <v>4125</v>
      </c>
      <c r="L403" s="10">
        <f t="shared" si="1"/>
        <v>1649.9999999999998</v>
      </c>
      <c r="M403" s="11">
        <v>0.39999999999999997</v>
      </c>
      <c r="O403" s="13"/>
      <c r="P403" s="12"/>
    </row>
    <row r="404" spans="1:16" ht="15.75" customHeight="1">
      <c r="A404" s="1"/>
      <c r="B404" s="6" t="s">
        <v>23</v>
      </c>
      <c r="C404" s="6">
        <v>1197831</v>
      </c>
      <c r="D404" s="7">
        <v>44380</v>
      </c>
      <c r="E404" s="6" t="s">
        <v>24</v>
      </c>
      <c r="F404" s="6" t="s">
        <v>25</v>
      </c>
      <c r="G404" s="6" t="s">
        <v>36</v>
      </c>
      <c r="H404" s="6" t="s">
        <v>19</v>
      </c>
      <c r="I404" s="8">
        <v>0.45</v>
      </c>
      <c r="J404" s="9">
        <v>9750</v>
      </c>
      <c r="K404" s="10">
        <f t="shared" si="0"/>
        <v>4387.5</v>
      </c>
      <c r="L404" s="10">
        <f t="shared" si="1"/>
        <v>1754.9999999999998</v>
      </c>
      <c r="M404" s="11">
        <v>0.39999999999999997</v>
      </c>
      <c r="O404" s="13"/>
      <c r="P404" s="12"/>
    </row>
    <row r="405" spans="1:16" ht="15.75" customHeight="1">
      <c r="A405" s="1"/>
      <c r="B405" s="6" t="s">
        <v>23</v>
      </c>
      <c r="C405" s="6">
        <v>1197831</v>
      </c>
      <c r="D405" s="7">
        <v>44380</v>
      </c>
      <c r="E405" s="6" t="s">
        <v>24</v>
      </c>
      <c r="F405" s="6" t="s">
        <v>25</v>
      </c>
      <c r="G405" s="6" t="s">
        <v>36</v>
      </c>
      <c r="H405" s="6" t="s">
        <v>20</v>
      </c>
      <c r="I405" s="8">
        <v>0.45</v>
      </c>
      <c r="J405" s="9">
        <v>5750</v>
      </c>
      <c r="K405" s="10">
        <f t="shared" si="0"/>
        <v>2587.5</v>
      </c>
      <c r="L405" s="10">
        <f t="shared" si="1"/>
        <v>1293.75</v>
      </c>
      <c r="M405" s="11">
        <v>0.5</v>
      </c>
      <c r="O405" s="13"/>
      <c r="P405" s="12"/>
    </row>
    <row r="406" spans="1:16" ht="15.75" customHeight="1">
      <c r="A406" s="1"/>
      <c r="B406" s="6" t="s">
        <v>23</v>
      </c>
      <c r="C406" s="6">
        <v>1197831</v>
      </c>
      <c r="D406" s="7">
        <v>44380</v>
      </c>
      <c r="E406" s="6" t="s">
        <v>24</v>
      </c>
      <c r="F406" s="6" t="s">
        <v>25</v>
      </c>
      <c r="G406" s="6" t="s">
        <v>36</v>
      </c>
      <c r="H406" s="6" t="s">
        <v>21</v>
      </c>
      <c r="I406" s="8">
        <v>0.5</v>
      </c>
      <c r="J406" s="9">
        <v>5750</v>
      </c>
      <c r="K406" s="10">
        <f t="shared" si="0"/>
        <v>2875</v>
      </c>
      <c r="L406" s="10">
        <f t="shared" si="1"/>
        <v>1006.2499999999999</v>
      </c>
      <c r="M406" s="11">
        <v>0.35</v>
      </c>
      <c r="O406" s="13"/>
      <c r="P406" s="12"/>
    </row>
    <row r="407" spans="1:16" ht="15.75" customHeight="1">
      <c r="A407" s="1"/>
      <c r="B407" s="6" t="s">
        <v>23</v>
      </c>
      <c r="C407" s="6">
        <v>1197831</v>
      </c>
      <c r="D407" s="7">
        <v>44380</v>
      </c>
      <c r="E407" s="6" t="s">
        <v>24</v>
      </c>
      <c r="F407" s="6" t="s">
        <v>25</v>
      </c>
      <c r="G407" s="6" t="s">
        <v>36</v>
      </c>
      <c r="H407" s="6" t="s">
        <v>22</v>
      </c>
      <c r="I407" s="8">
        <v>0.6</v>
      </c>
      <c r="J407" s="9">
        <v>8500</v>
      </c>
      <c r="K407" s="10">
        <f t="shared" si="0"/>
        <v>5100</v>
      </c>
      <c r="L407" s="10">
        <f t="shared" si="1"/>
        <v>2805</v>
      </c>
      <c r="M407" s="11">
        <v>0.55000000000000004</v>
      </c>
      <c r="O407" s="13"/>
      <c r="P407" s="12"/>
    </row>
    <row r="408" spans="1:16" ht="15.75" customHeight="1">
      <c r="A408" s="1"/>
      <c r="B408" s="6" t="s">
        <v>23</v>
      </c>
      <c r="C408" s="6">
        <v>1197831</v>
      </c>
      <c r="D408" s="7">
        <v>44413</v>
      </c>
      <c r="E408" s="6" t="s">
        <v>24</v>
      </c>
      <c r="F408" s="6" t="s">
        <v>25</v>
      </c>
      <c r="G408" s="6" t="s">
        <v>36</v>
      </c>
      <c r="H408" s="6" t="s">
        <v>17</v>
      </c>
      <c r="I408" s="8">
        <v>0.5</v>
      </c>
      <c r="J408" s="9">
        <v>8000</v>
      </c>
      <c r="K408" s="10">
        <f t="shared" si="0"/>
        <v>4000</v>
      </c>
      <c r="L408" s="10">
        <f t="shared" si="1"/>
        <v>1599.9999999999998</v>
      </c>
      <c r="M408" s="11">
        <v>0.39999999999999997</v>
      </c>
      <c r="O408" s="13"/>
      <c r="P408" s="12"/>
    </row>
    <row r="409" spans="1:16" ht="15.75" customHeight="1">
      <c r="A409" s="1"/>
      <c r="B409" s="6" t="s">
        <v>23</v>
      </c>
      <c r="C409" s="6">
        <v>1197831</v>
      </c>
      <c r="D409" s="7">
        <v>44413</v>
      </c>
      <c r="E409" s="6" t="s">
        <v>24</v>
      </c>
      <c r="F409" s="6" t="s">
        <v>25</v>
      </c>
      <c r="G409" s="6" t="s">
        <v>36</v>
      </c>
      <c r="H409" s="6" t="s">
        <v>18</v>
      </c>
      <c r="I409" s="8">
        <v>0.55000000000000004</v>
      </c>
      <c r="J409" s="9">
        <v>8000</v>
      </c>
      <c r="K409" s="10">
        <f t="shared" si="0"/>
        <v>4400</v>
      </c>
      <c r="L409" s="10">
        <f t="shared" si="1"/>
        <v>1759.9999999999998</v>
      </c>
      <c r="M409" s="11">
        <v>0.39999999999999997</v>
      </c>
      <c r="O409" s="13"/>
      <c r="P409" s="12"/>
    </row>
    <row r="410" spans="1:16" ht="15.75" customHeight="1">
      <c r="A410" s="1"/>
      <c r="B410" s="6" t="s">
        <v>23</v>
      </c>
      <c r="C410" s="6">
        <v>1197831</v>
      </c>
      <c r="D410" s="7">
        <v>44413</v>
      </c>
      <c r="E410" s="6" t="s">
        <v>24</v>
      </c>
      <c r="F410" s="6" t="s">
        <v>25</v>
      </c>
      <c r="G410" s="6" t="s">
        <v>36</v>
      </c>
      <c r="H410" s="6" t="s">
        <v>19</v>
      </c>
      <c r="I410" s="8">
        <v>0.5</v>
      </c>
      <c r="J410" s="9">
        <v>9750</v>
      </c>
      <c r="K410" s="10">
        <f t="shared" si="0"/>
        <v>4875</v>
      </c>
      <c r="L410" s="10">
        <f t="shared" si="1"/>
        <v>1949.9999999999998</v>
      </c>
      <c r="M410" s="11">
        <v>0.39999999999999997</v>
      </c>
      <c r="O410" s="13"/>
      <c r="P410" s="12"/>
    </row>
    <row r="411" spans="1:16" ht="15.75" customHeight="1">
      <c r="A411" s="1"/>
      <c r="B411" s="6" t="s">
        <v>23</v>
      </c>
      <c r="C411" s="6">
        <v>1197831</v>
      </c>
      <c r="D411" s="7">
        <v>44413</v>
      </c>
      <c r="E411" s="6" t="s">
        <v>24</v>
      </c>
      <c r="F411" s="6" t="s">
        <v>25</v>
      </c>
      <c r="G411" s="6" t="s">
        <v>36</v>
      </c>
      <c r="H411" s="6" t="s">
        <v>20</v>
      </c>
      <c r="I411" s="8">
        <v>0.5</v>
      </c>
      <c r="J411" s="9">
        <v>5250</v>
      </c>
      <c r="K411" s="10">
        <f t="shared" si="0"/>
        <v>2625</v>
      </c>
      <c r="L411" s="10">
        <f t="shared" si="1"/>
        <v>1312.5</v>
      </c>
      <c r="M411" s="11">
        <v>0.5</v>
      </c>
      <c r="O411" s="13"/>
      <c r="P411" s="12"/>
    </row>
    <row r="412" spans="1:16" ht="15.75" customHeight="1">
      <c r="A412" s="1"/>
      <c r="B412" s="6" t="s">
        <v>23</v>
      </c>
      <c r="C412" s="6">
        <v>1197831</v>
      </c>
      <c r="D412" s="7">
        <v>44413</v>
      </c>
      <c r="E412" s="6" t="s">
        <v>24</v>
      </c>
      <c r="F412" s="6" t="s">
        <v>25</v>
      </c>
      <c r="G412" s="6" t="s">
        <v>36</v>
      </c>
      <c r="H412" s="6" t="s">
        <v>21</v>
      </c>
      <c r="I412" s="8">
        <v>0.55000000000000004</v>
      </c>
      <c r="J412" s="9">
        <v>5250</v>
      </c>
      <c r="K412" s="10">
        <f t="shared" si="0"/>
        <v>2887.5000000000005</v>
      </c>
      <c r="L412" s="10">
        <f t="shared" si="1"/>
        <v>1010.6250000000001</v>
      </c>
      <c r="M412" s="11">
        <v>0.35</v>
      </c>
      <c r="O412" s="13"/>
      <c r="P412" s="12"/>
    </row>
    <row r="413" spans="1:16" ht="15.75" customHeight="1">
      <c r="A413" s="1"/>
      <c r="B413" s="6" t="s">
        <v>23</v>
      </c>
      <c r="C413" s="6">
        <v>1197831</v>
      </c>
      <c r="D413" s="7">
        <v>44413</v>
      </c>
      <c r="E413" s="6" t="s">
        <v>24</v>
      </c>
      <c r="F413" s="6" t="s">
        <v>25</v>
      </c>
      <c r="G413" s="6" t="s">
        <v>36</v>
      </c>
      <c r="H413" s="6" t="s">
        <v>22</v>
      </c>
      <c r="I413" s="8">
        <v>0.6</v>
      </c>
      <c r="J413" s="9">
        <v>7750</v>
      </c>
      <c r="K413" s="10">
        <f t="shared" si="0"/>
        <v>4650</v>
      </c>
      <c r="L413" s="10">
        <f t="shared" si="1"/>
        <v>2557.5</v>
      </c>
      <c r="M413" s="11">
        <v>0.55000000000000004</v>
      </c>
      <c r="O413" s="13"/>
      <c r="P413" s="12"/>
    </row>
    <row r="414" spans="1:16" ht="15.75" customHeight="1">
      <c r="A414" s="1"/>
      <c r="B414" s="6" t="s">
        <v>23</v>
      </c>
      <c r="C414" s="6">
        <v>1197831</v>
      </c>
      <c r="D414" s="7">
        <v>44441</v>
      </c>
      <c r="E414" s="6" t="s">
        <v>24</v>
      </c>
      <c r="F414" s="6" t="s">
        <v>25</v>
      </c>
      <c r="G414" s="6" t="s">
        <v>36</v>
      </c>
      <c r="H414" s="6" t="s">
        <v>17</v>
      </c>
      <c r="I414" s="8">
        <v>0.55000000000000004</v>
      </c>
      <c r="J414" s="9">
        <v>7250</v>
      </c>
      <c r="K414" s="10">
        <f t="shared" si="0"/>
        <v>3987.5000000000005</v>
      </c>
      <c r="L414" s="10">
        <f t="shared" si="1"/>
        <v>1595</v>
      </c>
      <c r="M414" s="11">
        <v>0.39999999999999997</v>
      </c>
      <c r="O414" s="13"/>
      <c r="P414" s="12"/>
    </row>
    <row r="415" spans="1:16" ht="15.75" customHeight="1">
      <c r="A415" s="1"/>
      <c r="B415" s="6" t="s">
        <v>23</v>
      </c>
      <c r="C415" s="6">
        <v>1197831</v>
      </c>
      <c r="D415" s="7">
        <v>44441</v>
      </c>
      <c r="E415" s="6" t="s">
        <v>24</v>
      </c>
      <c r="F415" s="6" t="s">
        <v>25</v>
      </c>
      <c r="G415" s="6" t="s">
        <v>36</v>
      </c>
      <c r="H415" s="6" t="s">
        <v>18</v>
      </c>
      <c r="I415" s="8">
        <v>0.55000000000000004</v>
      </c>
      <c r="J415" s="9">
        <v>6750</v>
      </c>
      <c r="K415" s="10">
        <f t="shared" si="0"/>
        <v>3712.5000000000005</v>
      </c>
      <c r="L415" s="10">
        <f t="shared" si="1"/>
        <v>1485</v>
      </c>
      <c r="M415" s="11">
        <v>0.39999999999999997</v>
      </c>
      <c r="O415" s="13"/>
      <c r="P415" s="12"/>
    </row>
    <row r="416" spans="1:16" ht="15.75" customHeight="1">
      <c r="A416" s="1"/>
      <c r="B416" s="6" t="s">
        <v>23</v>
      </c>
      <c r="C416" s="6">
        <v>1197831</v>
      </c>
      <c r="D416" s="7">
        <v>44441</v>
      </c>
      <c r="E416" s="6" t="s">
        <v>24</v>
      </c>
      <c r="F416" s="6" t="s">
        <v>25</v>
      </c>
      <c r="G416" s="6" t="s">
        <v>36</v>
      </c>
      <c r="H416" s="6" t="s">
        <v>19</v>
      </c>
      <c r="I416" s="8">
        <v>0.6</v>
      </c>
      <c r="J416" s="9">
        <v>7250</v>
      </c>
      <c r="K416" s="10">
        <f t="shared" si="0"/>
        <v>4350</v>
      </c>
      <c r="L416" s="10">
        <f t="shared" si="1"/>
        <v>1739.9999999999998</v>
      </c>
      <c r="M416" s="11">
        <v>0.39999999999999997</v>
      </c>
      <c r="O416" s="13"/>
      <c r="P416" s="12"/>
    </row>
    <row r="417" spans="1:16" ht="15.75" customHeight="1">
      <c r="A417" s="1"/>
      <c r="B417" s="6" t="s">
        <v>23</v>
      </c>
      <c r="C417" s="6">
        <v>1197831</v>
      </c>
      <c r="D417" s="7">
        <v>44441</v>
      </c>
      <c r="E417" s="6" t="s">
        <v>24</v>
      </c>
      <c r="F417" s="6" t="s">
        <v>25</v>
      </c>
      <c r="G417" s="6" t="s">
        <v>36</v>
      </c>
      <c r="H417" s="6" t="s">
        <v>20</v>
      </c>
      <c r="I417" s="8">
        <v>0.6</v>
      </c>
      <c r="J417" s="9">
        <v>4500</v>
      </c>
      <c r="K417" s="10">
        <f t="shared" si="0"/>
        <v>2700</v>
      </c>
      <c r="L417" s="10">
        <f t="shared" si="1"/>
        <v>1350</v>
      </c>
      <c r="M417" s="11">
        <v>0.5</v>
      </c>
      <c r="O417" s="13"/>
      <c r="P417" s="12"/>
    </row>
    <row r="418" spans="1:16" ht="15.75" customHeight="1">
      <c r="A418" s="1"/>
      <c r="B418" s="6" t="s">
        <v>23</v>
      </c>
      <c r="C418" s="6">
        <v>1197831</v>
      </c>
      <c r="D418" s="7">
        <v>44441</v>
      </c>
      <c r="E418" s="6" t="s">
        <v>24</v>
      </c>
      <c r="F418" s="6" t="s">
        <v>25</v>
      </c>
      <c r="G418" s="6" t="s">
        <v>36</v>
      </c>
      <c r="H418" s="6" t="s">
        <v>21</v>
      </c>
      <c r="I418" s="8">
        <v>0.55000000000000004</v>
      </c>
      <c r="J418" s="9">
        <v>4500</v>
      </c>
      <c r="K418" s="10">
        <f t="shared" si="0"/>
        <v>2475</v>
      </c>
      <c r="L418" s="10">
        <f t="shared" si="1"/>
        <v>866.25</v>
      </c>
      <c r="M418" s="11">
        <v>0.35</v>
      </c>
      <c r="O418" s="13"/>
      <c r="P418" s="12"/>
    </row>
    <row r="419" spans="1:16" ht="15.75" customHeight="1">
      <c r="A419" s="1"/>
      <c r="B419" s="6" t="s">
        <v>23</v>
      </c>
      <c r="C419" s="6">
        <v>1197831</v>
      </c>
      <c r="D419" s="7">
        <v>44441</v>
      </c>
      <c r="E419" s="6" t="s">
        <v>24</v>
      </c>
      <c r="F419" s="6" t="s">
        <v>25</v>
      </c>
      <c r="G419" s="6" t="s">
        <v>36</v>
      </c>
      <c r="H419" s="6" t="s">
        <v>22</v>
      </c>
      <c r="I419" s="8">
        <v>0.5</v>
      </c>
      <c r="J419" s="9">
        <v>6750</v>
      </c>
      <c r="K419" s="10">
        <f t="shared" si="0"/>
        <v>3375</v>
      </c>
      <c r="L419" s="10">
        <f t="shared" si="1"/>
        <v>1856.2500000000002</v>
      </c>
      <c r="M419" s="11">
        <v>0.55000000000000004</v>
      </c>
      <c r="O419" s="13"/>
      <c r="P419" s="12"/>
    </row>
    <row r="420" spans="1:16" ht="15.75" customHeight="1">
      <c r="A420" s="1"/>
      <c r="B420" s="6" t="s">
        <v>23</v>
      </c>
      <c r="C420" s="6">
        <v>1197831</v>
      </c>
      <c r="D420" s="7">
        <v>44470</v>
      </c>
      <c r="E420" s="6" t="s">
        <v>24</v>
      </c>
      <c r="F420" s="6" t="s">
        <v>25</v>
      </c>
      <c r="G420" s="6" t="s">
        <v>36</v>
      </c>
      <c r="H420" s="6" t="s">
        <v>17</v>
      </c>
      <c r="I420" s="8">
        <v>0.4</v>
      </c>
      <c r="J420" s="9">
        <v>6250</v>
      </c>
      <c r="K420" s="10">
        <f t="shared" si="0"/>
        <v>2500</v>
      </c>
      <c r="L420" s="10">
        <f t="shared" si="1"/>
        <v>999.99999999999989</v>
      </c>
      <c r="M420" s="11">
        <v>0.39999999999999997</v>
      </c>
      <c r="O420" s="13"/>
      <c r="P420" s="12"/>
    </row>
    <row r="421" spans="1:16" ht="15.75" customHeight="1">
      <c r="A421" s="1"/>
      <c r="B421" s="6" t="s">
        <v>23</v>
      </c>
      <c r="C421" s="6">
        <v>1197831</v>
      </c>
      <c r="D421" s="7">
        <v>44470</v>
      </c>
      <c r="E421" s="6" t="s">
        <v>24</v>
      </c>
      <c r="F421" s="6" t="s">
        <v>25</v>
      </c>
      <c r="G421" s="6" t="s">
        <v>36</v>
      </c>
      <c r="H421" s="6" t="s">
        <v>18</v>
      </c>
      <c r="I421" s="8">
        <v>0.4</v>
      </c>
      <c r="J421" s="9">
        <v>6250</v>
      </c>
      <c r="K421" s="10">
        <f t="shared" si="0"/>
        <v>2500</v>
      </c>
      <c r="L421" s="10">
        <f t="shared" si="1"/>
        <v>999.99999999999989</v>
      </c>
      <c r="M421" s="11">
        <v>0.39999999999999997</v>
      </c>
      <c r="O421" s="13"/>
      <c r="P421" s="12"/>
    </row>
    <row r="422" spans="1:16" ht="15.75" customHeight="1">
      <c r="A422" s="1"/>
      <c r="B422" s="6" t="s">
        <v>23</v>
      </c>
      <c r="C422" s="6">
        <v>1197831</v>
      </c>
      <c r="D422" s="7">
        <v>44470</v>
      </c>
      <c r="E422" s="6" t="s">
        <v>24</v>
      </c>
      <c r="F422" s="6" t="s">
        <v>25</v>
      </c>
      <c r="G422" s="6" t="s">
        <v>36</v>
      </c>
      <c r="H422" s="6" t="s">
        <v>19</v>
      </c>
      <c r="I422" s="8">
        <v>0.45</v>
      </c>
      <c r="J422" s="9">
        <v>5750</v>
      </c>
      <c r="K422" s="10">
        <f t="shared" si="0"/>
        <v>2587.5</v>
      </c>
      <c r="L422" s="10">
        <f t="shared" si="1"/>
        <v>1035</v>
      </c>
      <c r="M422" s="11">
        <v>0.39999999999999997</v>
      </c>
      <c r="O422" s="13"/>
      <c r="P422" s="12"/>
    </row>
    <row r="423" spans="1:16" ht="15.75" customHeight="1">
      <c r="A423" s="1"/>
      <c r="B423" s="6" t="s">
        <v>23</v>
      </c>
      <c r="C423" s="6">
        <v>1197831</v>
      </c>
      <c r="D423" s="7">
        <v>44470</v>
      </c>
      <c r="E423" s="6" t="s">
        <v>24</v>
      </c>
      <c r="F423" s="6" t="s">
        <v>25</v>
      </c>
      <c r="G423" s="6" t="s">
        <v>36</v>
      </c>
      <c r="H423" s="6" t="s">
        <v>20</v>
      </c>
      <c r="I423" s="8">
        <v>0.45</v>
      </c>
      <c r="J423" s="9">
        <v>4250</v>
      </c>
      <c r="K423" s="10">
        <f t="shared" si="0"/>
        <v>1912.5</v>
      </c>
      <c r="L423" s="10">
        <f t="shared" si="1"/>
        <v>956.25</v>
      </c>
      <c r="M423" s="11">
        <v>0.5</v>
      </c>
      <c r="O423" s="13"/>
      <c r="P423" s="12"/>
    </row>
    <row r="424" spans="1:16" ht="15.75" customHeight="1">
      <c r="A424" s="1"/>
      <c r="B424" s="6" t="s">
        <v>23</v>
      </c>
      <c r="C424" s="6">
        <v>1197831</v>
      </c>
      <c r="D424" s="7">
        <v>44470</v>
      </c>
      <c r="E424" s="6" t="s">
        <v>24</v>
      </c>
      <c r="F424" s="6" t="s">
        <v>25</v>
      </c>
      <c r="G424" s="6" t="s">
        <v>36</v>
      </c>
      <c r="H424" s="6" t="s">
        <v>21</v>
      </c>
      <c r="I424" s="8">
        <v>0.4</v>
      </c>
      <c r="J424" s="9">
        <v>4000</v>
      </c>
      <c r="K424" s="10">
        <f t="shared" si="0"/>
        <v>1600</v>
      </c>
      <c r="L424" s="10">
        <f t="shared" si="1"/>
        <v>560</v>
      </c>
      <c r="M424" s="11">
        <v>0.35</v>
      </c>
      <c r="O424" s="13"/>
      <c r="P424" s="12"/>
    </row>
    <row r="425" spans="1:16" ht="15.75" customHeight="1">
      <c r="A425" s="1"/>
      <c r="B425" s="6" t="s">
        <v>23</v>
      </c>
      <c r="C425" s="6">
        <v>1197831</v>
      </c>
      <c r="D425" s="7">
        <v>44470</v>
      </c>
      <c r="E425" s="6" t="s">
        <v>24</v>
      </c>
      <c r="F425" s="6" t="s">
        <v>25</v>
      </c>
      <c r="G425" s="6" t="s">
        <v>36</v>
      </c>
      <c r="H425" s="6" t="s">
        <v>22</v>
      </c>
      <c r="I425" s="8">
        <v>0.5</v>
      </c>
      <c r="J425" s="9">
        <v>5750</v>
      </c>
      <c r="K425" s="10">
        <f t="shared" si="0"/>
        <v>2875</v>
      </c>
      <c r="L425" s="10">
        <f t="shared" si="1"/>
        <v>1581.2500000000002</v>
      </c>
      <c r="M425" s="11">
        <v>0.55000000000000004</v>
      </c>
      <c r="O425" s="13"/>
      <c r="P425" s="12"/>
    </row>
    <row r="426" spans="1:16" ht="15.75" customHeight="1">
      <c r="A426" s="1"/>
      <c r="B426" s="6" t="s">
        <v>23</v>
      </c>
      <c r="C426" s="6">
        <v>1197831</v>
      </c>
      <c r="D426" s="7">
        <v>44502</v>
      </c>
      <c r="E426" s="6" t="s">
        <v>24</v>
      </c>
      <c r="F426" s="6" t="s">
        <v>25</v>
      </c>
      <c r="G426" s="6" t="s">
        <v>36</v>
      </c>
      <c r="H426" s="6" t="s">
        <v>17</v>
      </c>
      <c r="I426" s="8">
        <v>0.4</v>
      </c>
      <c r="J426" s="9">
        <v>7250</v>
      </c>
      <c r="K426" s="10">
        <f t="shared" si="0"/>
        <v>2900</v>
      </c>
      <c r="L426" s="10">
        <f t="shared" si="1"/>
        <v>1160</v>
      </c>
      <c r="M426" s="11">
        <v>0.39999999999999997</v>
      </c>
      <c r="O426" s="13"/>
      <c r="P426" s="12"/>
    </row>
    <row r="427" spans="1:16" ht="15.75" customHeight="1">
      <c r="A427" s="1"/>
      <c r="B427" s="6" t="s">
        <v>23</v>
      </c>
      <c r="C427" s="6">
        <v>1197831</v>
      </c>
      <c r="D427" s="7">
        <v>44502</v>
      </c>
      <c r="E427" s="6" t="s">
        <v>24</v>
      </c>
      <c r="F427" s="6" t="s">
        <v>25</v>
      </c>
      <c r="G427" s="6" t="s">
        <v>36</v>
      </c>
      <c r="H427" s="6" t="s">
        <v>18</v>
      </c>
      <c r="I427" s="8">
        <v>0.4</v>
      </c>
      <c r="J427" s="9">
        <v>7250</v>
      </c>
      <c r="K427" s="10">
        <f t="shared" si="0"/>
        <v>2900</v>
      </c>
      <c r="L427" s="10">
        <f t="shared" si="1"/>
        <v>1160</v>
      </c>
      <c r="M427" s="11">
        <v>0.39999999999999997</v>
      </c>
      <c r="O427" s="13"/>
      <c r="P427" s="12"/>
    </row>
    <row r="428" spans="1:16" ht="15.75" customHeight="1">
      <c r="A428" s="1"/>
      <c r="B428" s="6" t="s">
        <v>23</v>
      </c>
      <c r="C428" s="6">
        <v>1197831</v>
      </c>
      <c r="D428" s="7">
        <v>44502</v>
      </c>
      <c r="E428" s="6" t="s">
        <v>24</v>
      </c>
      <c r="F428" s="6" t="s">
        <v>25</v>
      </c>
      <c r="G428" s="6" t="s">
        <v>36</v>
      </c>
      <c r="H428" s="6" t="s">
        <v>19</v>
      </c>
      <c r="I428" s="8">
        <v>0.65</v>
      </c>
      <c r="J428" s="9">
        <v>6500</v>
      </c>
      <c r="K428" s="10">
        <f t="shared" si="0"/>
        <v>4225</v>
      </c>
      <c r="L428" s="10">
        <f t="shared" si="1"/>
        <v>1689.9999999999998</v>
      </c>
      <c r="M428" s="11">
        <v>0.39999999999999997</v>
      </c>
      <c r="O428" s="13"/>
      <c r="P428" s="12"/>
    </row>
    <row r="429" spans="1:16" ht="15.75" customHeight="1">
      <c r="A429" s="1"/>
      <c r="B429" s="6" t="s">
        <v>23</v>
      </c>
      <c r="C429" s="6">
        <v>1197831</v>
      </c>
      <c r="D429" s="7">
        <v>44502</v>
      </c>
      <c r="E429" s="6" t="s">
        <v>24</v>
      </c>
      <c r="F429" s="6" t="s">
        <v>25</v>
      </c>
      <c r="G429" s="6" t="s">
        <v>36</v>
      </c>
      <c r="H429" s="6" t="s">
        <v>20</v>
      </c>
      <c r="I429" s="8">
        <v>0.65</v>
      </c>
      <c r="J429" s="9">
        <v>5000</v>
      </c>
      <c r="K429" s="10">
        <f t="shared" si="0"/>
        <v>3250</v>
      </c>
      <c r="L429" s="10">
        <f t="shared" si="1"/>
        <v>1625</v>
      </c>
      <c r="M429" s="11">
        <v>0.5</v>
      </c>
      <c r="O429" s="13"/>
      <c r="P429" s="12"/>
    </row>
    <row r="430" spans="1:16" ht="15.75" customHeight="1">
      <c r="A430" s="1"/>
      <c r="B430" s="6" t="s">
        <v>23</v>
      </c>
      <c r="C430" s="6">
        <v>1197831</v>
      </c>
      <c r="D430" s="7">
        <v>44502</v>
      </c>
      <c r="E430" s="6" t="s">
        <v>24</v>
      </c>
      <c r="F430" s="6" t="s">
        <v>25</v>
      </c>
      <c r="G430" s="6" t="s">
        <v>36</v>
      </c>
      <c r="H430" s="6" t="s">
        <v>21</v>
      </c>
      <c r="I430" s="8">
        <v>0.6</v>
      </c>
      <c r="J430" s="9">
        <v>4750</v>
      </c>
      <c r="K430" s="10">
        <f t="shared" si="0"/>
        <v>2850</v>
      </c>
      <c r="L430" s="10">
        <f t="shared" si="1"/>
        <v>997.49999999999989</v>
      </c>
      <c r="M430" s="11">
        <v>0.35</v>
      </c>
      <c r="O430" s="13"/>
      <c r="P430" s="12"/>
    </row>
    <row r="431" spans="1:16" ht="15.75" customHeight="1">
      <c r="A431" s="1"/>
      <c r="B431" s="6" t="s">
        <v>23</v>
      </c>
      <c r="C431" s="6">
        <v>1197831</v>
      </c>
      <c r="D431" s="7">
        <v>44502</v>
      </c>
      <c r="E431" s="6" t="s">
        <v>24</v>
      </c>
      <c r="F431" s="6" t="s">
        <v>25</v>
      </c>
      <c r="G431" s="6" t="s">
        <v>36</v>
      </c>
      <c r="H431" s="6" t="s">
        <v>22</v>
      </c>
      <c r="I431" s="8">
        <v>0.70000000000000007</v>
      </c>
      <c r="J431" s="9">
        <v>6750</v>
      </c>
      <c r="K431" s="10">
        <f t="shared" si="0"/>
        <v>4725</v>
      </c>
      <c r="L431" s="10">
        <f t="shared" si="1"/>
        <v>2598.75</v>
      </c>
      <c r="M431" s="11">
        <v>0.55000000000000004</v>
      </c>
      <c r="O431" s="13"/>
      <c r="P431" s="12"/>
    </row>
    <row r="432" spans="1:16" ht="15.75" customHeight="1">
      <c r="A432" s="1"/>
      <c r="B432" s="6" t="s">
        <v>23</v>
      </c>
      <c r="C432" s="6">
        <v>1197831</v>
      </c>
      <c r="D432" s="7">
        <v>44531</v>
      </c>
      <c r="E432" s="6" t="s">
        <v>24</v>
      </c>
      <c r="F432" s="6" t="s">
        <v>25</v>
      </c>
      <c r="G432" s="6" t="s">
        <v>36</v>
      </c>
      <c r="H432" s="6" t="s">
        <v>17</v>
      </c>
      <c r="I432" s="8">
        <v>0.6</v>
      </c>
      <c r="J432" s="9">
        <v>8250</v>
      </c>
      <c r="K432" s="10">
        <f t="shared" si="0"/>
        <v>4950</v>
      </c>
      <c r="L432" s="10">
        <f t="shared" si="1"/>
        <v>1979.9999999999998</v>
      </c>
      <c r="M432" s="11">
        <v>0.39999999999999997</v>
      </c>
      <c r="O432" s="13"/>
      <c r="P432" s="12"/>
    </row>
    <row r="433" spans="1:17" ht="15.75" customHeight="1">
      <c r="A433" s="1"/>
      <c r="B433" s="6" t="s">
        <v>23</v>
      </c>
      <c r="C433" s="6">
        <v>1197831</v>
      </c>
      <c r="D433" s="7">
        <v>44531</v>
      </c>
      <c r="E433" s="6" t="s">
        <v>24</v>
      </c>
      <c r="F433" s="6" t="s">
        <v>25</v>
      </c>
      <c r="G433" s="6" t="s">
        <v>36</v>
      </c>
      <c r="H433" s="6" t="s">
        <v>18</v>
      </c>
      <c r="I433" s="8">
        <v>0.6</v>
      </c>
      <c r="J433" s="9">
        <v>8250</v>
      </c>
      <c r="K433" s="10">
        <f t="shared" si="0"/>
        <v>4950</v>
      </c>
      <c r="L433" s="10">
        <f t="shared" si="1"/>
        <v>1979.9999999999998</v>
      </c>
      <c r="M433" s="11">
        <v>0.39999999999999997</v>
      </c>
      <c r="O433" s="13"/>
      <c r="P433" s="12"/>
    </row>
    <row r="434" spans="1:17" ht="15.75" customHeight="1">
      <c r="A434" s="1"/>
      <c r="B434" s="6" t="s">
        <v>23</v>
      </c>
      <c r="C434" s="6">
        <v>1197831</v>
      </c>
      <c r="D434" s="7">
        <v>44531</v>
      </c>
      <c r="E434" s="6" t="s">
        <v>24</v>
      </c>
      <c r="F434" s="6" t="s">
        <v>25</v>
      </c>
      <c r="G434" s="6" t="s">
        <v>36</v>
      </c>
      <c r="H434" s="6" t="s">
        <v>19</v>
      </c>
      <c r="I434" s="8">
        <v>0.65</v>
      </c>
      <c r="J434" s="9">
        <v>7250</v>
      </c>
      <c r="K434" s="10">
        <f t="shared" si="0"/>
        <v>4712.5</v>
      </c>
      <c r="L434" s="10">
        <f t="shared" si="1"/>
        <v>1884.9999999999998</v>
      </c>
      <c r="M434" s="11">
        <v>0.39999999999999997</v>
      </c>
      <c r="O434" s="13"/>
      <c r="P434" s="12"/>
    </row>
    <row r="435" spans="1:17" ht="15.75" customHeight="1">
      <c r="A435" s="1"/>
      <c r="B435" s="6" t="s">
        <v>23</v>
      </c>
      <c r="C435" s="6">
        <v>1197831</v>
      </c>
      <c r="D435" s="7">
        <v>44531</v>
      </c>
      <c r="E435" s="6" t="s">
        <v>24</v>
      </c>
      <c r="F435" s="6" t="s">
        <v>25</v>
      </c>
      <c r="G435" s="6" t="s">
        <v>36</v>
      </c>
      <c r="H435" s="6" t="s">
        <v>20</v>
      </c>
      <c r="I435" s="8">
        <v>0.65</v>
      </c>
      <c r="J435" s="9">
        <v>5750</v>
      </c>
      <c r="K435" s="10">
        <f t="shared" si="0"/>
        <v>3737.5</v>
      </c>
      <c r="L435" s="10">
        <f t="shared" si="1"/>
        <v>1868.75</v>
      </c>
      <c r="M435" s="11">
        <v>0.5</v>
      </c>
      <c r="O435" s="13"/>
      <c r="P435" s="12"/>
    </row>
    <row r="436" spans="1:17" ht="15.75" customHeight="1">
      <c r="A436" s="1"/>
      <c r="B436" s="6" t="s">
        <v>23</v>
      </c>
      <c r="C436" s="6">
        <v>1197831</v>
      </c>
      <c r="D436" s="7">
        <v>44531</v>
      </c>
      <c r="E436" s="6" t="s">
        <v>24</v>
      </c>
      <c r="F436" s="6" t="s">
        <v>25</v>
      </c>
      <c r="G436" s="6" t="s">
        <v>36</v>
      </c>
      <c r="H436" s="6" t="s">
        <v>21</v>
      </c>
      <c r="I436" s="8">
        <v>0.6</v>
      </c>
      <c r="J436" s="9">
        <v>5250</v>
      </c>
      <c r="K436" s="10">
        <f t="shared" si="0"/>
        <v>3150</v>
      </c>
      <c r="L436" s="10">
        <f t="shared" si="1"/>
        <v>1102.5</v>
      </c>
      <c r="M436" s="11">
        <v>0.35</v>
      </c>
      <c r="O436" s="13"/>
      <c r="P436" s="12"/>
    </row>
    <row r="437" spans="1:17" ht="15.75" customHeight="1">
      <c r="A437" s="1"/>
      <c r="B437" s="6" t="s">
        <v>23</v>
      </c>
      <c r="C437" s="6">
        <v>1197831</v>
      </c>
      <c r="D437" s="7">
        <v>44531</v>
      </c>
      <c r="E437" s="6" t="s">
        <v>24</v>
      </c>
      <c r="F437" s="6" t="s">
        <v>25</v>
      </c>
      <c r="G437" s="6" t="s">
        <v>36</v>
      </c>
      <c r="H437" s="6" t="s">
        <v>22</v>
      </c>
      <c r="I437" s="8">
        <v>0.70000000000000007</v>
      </c>
      <c r="J437" s="9">
        <v>7750</v>
      </c>
      <c r="K437" s="10">
        <f t="shared" si="0"/>
        <v>5425.0000000000009</v>
      </c>
      <c r="L437" s="10">
        <f t="shared" si="1"/>
        <v>2983.7500000000009</v>
      </c>
      <c r="M437" s="11">
        <v>0.55000000000000004</v>
      </c>
      <c r="O437" s="13"/>
      <c r="P437" s="12"/>
    </row>
    <row r="438" spans="1:17" ht="15.75" customHeight="1">
      <c r="A438" s="1"/>
      <c r="B438" s="6" t="s">
        <v>14</v>
      </c>
      <c r="C438" s="6">
        <v>1185732</v>
      </c>
      <c r="D438" s="7">
        <v>44203</v>
      </c>
      <c r="E438" s="6" t="s">
        <v>15</v>
      </c>
      <c r="F438" s="6" t="s">
        <v>37</v>
      </c>
      <c r="G438" s="6" t="s">
        <v>38</v>
      </c>
      <c r="H438" s="6" t="s">
        <v>17</v>
      </c>
      <c r="I438" s="8">
        <v>0.45</v>
      </c>
      <c r="J438" s="9">
        <v>4250</v>
      </c>
      <c r="K438" s="10">
        <f t="shared" si="0"/>
        <v>1912.5</v>
      </c>
      <c r="L438" s="10">
        <f t="shared" si="1"/>
        <v>1051.875</v>
      </c>
      <c r="M438" s="11">
        <v>0.55000000000000004</v>
      </c>
      <c r="O438" s="14"/>
      <c r="P438" s="12"/>
      <c r="Q438" s="15"/>
    </row>
    <row r="439" spans="1:17" ht="15.75" customHeight="1">
      <c r="A439" s="1"/>
      <c r="B439" s="6" t="s">
        <v>14</v>
      </c>
      <c r="C439" s="6">
        <v>1185732</v>
      </c>
      <c r="D439" s="7">
        <v>44203</v>
      </c>
      <c r="E439" s="6" t="s">
        <v>15</v>
      </c>
      <c r="F439" s="6" t="s">
        <v>37</v>
      </c>
      <c r="G439" s="6" t="s">
        <v>38</v>
      </c>
      <c r="H439" s="6" t="s">
        <v>18</v>
      </c>
      <c r="I439" s="8">
        <v>0.45</v>
      </c>
      <c r="J439" s="9">
        <v>2250</v>
      </c>
      <c r="K439" s="10">
        <f t="shared" si="0"/>
        <v>1012.5</v>
      </c>
      <c r="L439" s="10">
        <f t="shared" si="1"/>
        <v>354.375</v>
      </c>
      <c r="M439" s="11">
        <v>0.35</v>
      </c>
      <c r="O439" s="14"/>
      <c r="P439" s="12"/>
      <c r="Q439" s="15"/>
    </row>
    <row r="440" spans="1:17" ht="15.75" customHeight="1">
      <c r="A440" s="1"/>
      <c r="B440" s="6" t="s">
        <v>14</v>
      </c>
      <c r="C440" s="6">
        <v>1185732</v>
      </c>
      <c r="D440" s="7">
        <v>44203</v>
      </c>
      <c r="E440" s="6" t="s">
        <v>15</v>
      </c>
      <c r="F440" s="6" t="s">
        <v>37</v>
      </c>
      <c r="G440" s="6" t="s">
        <v>38</v>
      </c>
      <c r="H440" s="6" t="s">
        <v>19</v>
      </c>
      <c r="I440" s="8">
        <v>0.35000000000000003</v>
      </c>
      <c r="J440" s="9">
        <v>2250</v>
      </c>
      <c r="K440" s="10">
        <f t="shared" si="0"/>
        <v>787.50000000000011</v>
      </c>
      <c r="L440" s="10">
        <f t="shared" si="1"/>
        <v>315</v>
      </c>
      <c r="M440" s="11">
        <v>0.39999999999999997</v>
      </c>
      <c r="O440" s="14"/>
      <c r="P440" s="12"/>
      <c r="Q440" s="15"/>
    </row>
    <row r="441" spans="1:17" ht="15.75" customHeight="1">
      <c r="A441" s="1"/>
      <c r="B441" s="6" t="s">
        <v>14</v>
      </c>
      <c r="C441" s="6">
        <v>1185732</v>
      </c>
      <c r="D441" s="7">
        <v>44203</v>
      </c>
      <c r="E441" s="6" t="s">
        <v>15</v>
      </c>
      <c r="F441" s="6" t="s">
        <v>37</v>
      </c>
      <c r="G441" s="6" t="s">
        <v>38</v>
      </c>
      <c r="H441" s="6" t="s">
        <v>20</v>
      </c>
      <c r="I441" s="8">
        <v>0.4</v>
      </c>
      <c r="J441" s="9">
        <v>750</v>
      </c>
      <c r="K441" s="10">
        <f t="shared" si="0"/>
        <v>300</v>
      </c>
      <c r="L441" s="10">
        <f t="shared" si="1"/>
        <v>119.99999999999999</v>
      </c>
      <c r="M441" s="11">
        <v>0.39999999999999997</v>
      </c>
      <c r="O441" s="14"/>
      <c r="P441" s="12"/>
      <c r="Q441" s="15"/>
    </row>
    <row r="442" spans="1:17" ht="15.75" customHeight="1">
      <c r="A442" s="1"/>
      <c r="B442" s="6" t="s">
        <v>14</v>
      </c>
      <c r="C442" s="6">
        <v>1185732</v>
      </c>
      <c r="D442" s="7">
        <v>44203</v>
      </c>
      <c r="E442" s="6" t="s">
        <v>15</v>
      </c>
      <c r="F442" s="6" t="s">
        <v>37</v>
      </c>
      <c r="G442" s="6" t="s">
        <v>38</v>
      </c>
      <c r="H442" s="6" t="s">
        <v>21</v>
      </c>
      <c r="I442" s="8">
        <v>0.54999999999999993</v>
      </c>
      <c r="J442" s="9">
        <v>1250</v>
      </c>
      <c r="K442" s="10">
        <f t="shared" si="0"/>
        <v>687.49999999999989</v>
      </c>
      <c r="L442" s="10">
        <f t="shared" si="1"/>
        <v>240.62499999999994</v>
      </c>
      <c r="M442" s="11">
        <v>0.35</v>
      </c>
      <c r="O442" s="14"/>
      <c r="P442" s="12"/>
      <c r="Q442" s="15"/>
    </row>
    <row r="443" spans="1:17" ht="15.75" customHeight="1">
      <c r="A443" s="1"/>
      <c r="B443" s="6" t="s">
        <v>14</v>
      </c>
      <c r="C443" s="6">
        <v>1185732</v>
      </c>
      <c r="D443" s="7">
        <v>44203</v>
      </c>
      <c r="E443" s="6" t="s">
        <v>15</v>
      </c>
      <c r="F443" s="6" t="s">
        <v>37</v>
      </c>
      <c r="G443" s="6" t="s">
        <v>38</v>
      </c>
      <c r="H443" s="6" t="s">
        <v>22</v>
      </c>
      <c r="I443" s="8">
        <v>0.45</v>
      </c>
      <c r="J443" s="9">
        <v>2250</v>
      </c>
      <c r="K443" s="10">
        <f t="shared" si="0"/>
        <v>1012.5</v>
      </c>
      <c r="L443" s="10">
        <f t="shared" si="1"/>
        <v>303.75</v>
      </c>
      <c r="M443" s="11">
        <v>0.3</v>
      </c>
      <c r="O443" s="14"/>
      <c r="P443" s="12"/>
      <c r="Q443" s="15"/>
    </row>
    <row r="444" spans="1:17" ht="15.75" customHeight="1">
      <c r="A444" s="1"/>
      <c r="B444" s="6" t="s">
        <v>14</v>
      </c>
      <c r="C444" s="6">
        <v>1185732</v>
      </c>
      <c r="D444" s="7">
        <v>44232</v>
      </c>
      <c r="E444" s="6" t="s">
        <v>15</v>
      </c>
      <c r="F444" s="6" t="s">
        <v>37</v>
      </c>
      <c r="G444" s="6" t="s">
        <v>38</v>
      </c>
      <c r="H444" s="6" t="s">
        <v>17</v>
      </c>
      <c r="I444" s="8">
        <v>0.45</v>
      </c>
      <c r="J444" s="9">
        <v>4750</v>
      </c>
      <c r="K444" s="10">
        <f t="shared" si="0"/>
        <v>2137.5</v>
      </c>
      <c r="L444" s="10">
        <f t="shared" si="1"/>
        <v>1175.625</v>
      </c>
      <c r="M444" s="11">
        <v>0.55000000000000004</v>
      </c>
      <c r="O444" s="14"/>
      <c r="P444" s="12"/>
      <c r="Q444" s="15"/>
    </row>
    <row r="445" spans="1:17" ht="15.75" customHeight="1">
      <c r="A445" s="1"/>
      <c r="B445" s="6" t="s">
        <v>14</v>
      </c>
      <c r="C445" s="6">
        <v>1185732</v>
      </c>
      <c r="D445" s="7">
        <v>44232</v>
      </c>
      <c r="E445" s="6" t="s">
        <v>15</v>
      </c>
      <c r="F445" s="6" t="s">
        <v>37</v>
      </c>
      <c r="G445" s="6" t="s">
        <v>38</v>
      </c>
      <c r="H445" s="6" t="s">
        <v>18</v>
      </c>
      <c r="I445" s="8">
        <v>0.45</v>
      </c>
      <c r="J445" s="9">
        <v>1250</v>
      </c>
      <c r="K445" s="10">
        <f t="shared" si="0"/>
        <v>562.5</v>
      </c>
      <c r="L445" s="10">
        <f t="shared" si="1"/>
        <v>196.875</v>
      </c>
      <c r="M445" s="11">
        <v>0.35</v>
      </c>
      <c r="O445" s="14"/>
      <c r="P445" s="12"/>
      <c r="Q445" s="15"/>
    </row>
    <row r="446" spans="1:17" ht="15.75" customHeight="1">
      <c r="A446" s="1"/>
      <c r="B446" s="6" t="s">
        <v>14</v>
      </c>
      <c r="C446" s="6">
        <v>1185732</v>
      </c>
      <c r="D446" s="7">
        <v>44232</v>
      </c>
      <c r="E446" s="6" t="s">
        <v>15</v>
      </c>
      <c r="F446" s="6" t="s">
        <v>37</v>
      </c>
      <c r="G446" s="6" t="s">
        <v>38</v>
      </c>
      <c r="H446" s="6" t="s">
        <v>19</v>
      </c>
      <c r="I446" s="8">
        <v>0.35000000000000003</v>
      </c>
      <c r="J446" s="9">
        <v>1750</v>
      </c>
      <c r="K446" s="10">
        <f t="shared" si="0"/>
        <v>612.50000000000011</v>
      </c>
      <c r="L446" s="10">
        <f t="shared" si="1"/>
        <v>245.00000000000003</v>
      </c>
      <c r="M446" s="11">
        <v>0.39999999999999997</v>
      </c>
      <c r="O446" s="14"/>
      <c r="P446" s="12"/>
      <c r="Q446" s="15"/>
    </row>
    <row r="447" spans="1:17" ht="15.75" customHeight="1">
      <c r="A447" s="1"/>
      <c r="B447" s="6" t="s">
        <v>14</v>
      </c>
      <c r="C447" s="6">
        <v>1185732</v>
      </c>
      <c r="D447" s="7">
        <v>44232</v>
      </c>
      <c r="E447" s="6" t="s">
        <v>15</v>
      </c>
      <c r="F447" s="6" t="s">
        <v>37</v>
      </c>
      <c r="G447" s="6" t="s">
        <v>38</v>
      </c>
      <c r="H447" s="6" t="s">
        <v>20</v>
      </c>
      <c r="I447" s="8">
        <v>0.4</v>
      </c>
      <c r="J447" s="9">
        <v>500</v>
      </c>
      <c r="K447" s="10">
        <f t="shared" si="0"/>
        <v>200</v>
      </c>
      <c r="L447" s="10">
        <f t="shared" si="1"/>
        <v>80</v>
      </c>
      <c r="M447" s="11">
        <v>0.39999999999999997</v>
      </c>
      <c r="O447" s="14"/>
      <c r="P447" s="12"/>
      <c r="Q447" s="15"/>
    </row>
    <row r="448" spans="1:17" ht="15.75" customHeight="1">
      <c r="A448" s="1"/>
      <c r="B448" s="6" t="s">
        <v>14</v>
      </c>
      <c r="C448" s="6">
        <v>1185732</v>
      </c>
      <c r="D448" s="7">
        <v>44232</v>
      </c>
      <c r="E448" s="6" t="s">
        <v>15</v>
      </c>
      <c r="F448" s="6" t="s">
        <v>37</v>
      </c>
      <c r="G448" s="6" t="s">
        <v>38</v>
      </c>
      <c r="H448" s="6" t="s">
        <v>21</v>
      </c>
      <c r="I448" s="8">
        <v>0.54999999999999993</v>
      </c>
      <c r="J448" s="9">
        <v>1250</v>
      </c>
      <c r="K448" s="10">
        <f t="shared" si="0"/>
        <v>687.49999999999989</v>
      </c>
      <c r="L448" s="10">
        <f t="shared" si="1"/>
        <v>240.62499999999994</v>
      </c>
      <c r="M448" s="11">
        <v>0.35</v>
      </c>
      <c r="O448" s="14"/>
      <c r="P448" s="12"/>
      <c r="Q448" s="15"/>
    </row>
    <row r="449" spans="1:17" ht="15.75" customHeight="1">
      <c r="A449" s="1"/>
      <c r="B449" s="6" t="s">
        <v>14</v>
      </c>
      <c r="C449" s="6">
        <v>1185732</v>
      </c>
      <c r="D449" s="7">
        <v>44232</v>
      </c>
      <c r="E449" s="6" t="s">
        <v>15</v>
      </c>
      <c r="F449" s="6" t="s">
        <v>37</v>
      </c>
      <c r="G449" s="6" t="s">
        <v>38</v>
      </c>
      <c r="H449" s="6" t="s">
        <v>22</v>
      </c>
      <c r="I449" s="8">
        <v>0.45</v>
      </c>
      <c r="J449" s="9">
        <v>2250</v>
      </c>
      <c r="K449" s="10">
        <f t="shared" si="0"/>
        <v>1012.5</v>
      </c>
      <c r="L449" s="10">
        <f t="shared" si="1"/>
        <v>303.75</v>
      </c>
      <c r="M449" s="11">
        <v>0.3</v>
      </c>
      <c r="O449" s="14"/>
      <c r="P449" s="12"/>
      <c r="Q449" s="15"/>
    </row>
    <row r="450" spans="1:17" ht="15.75" customHeight="1">
      <c r="A450" s="1"/>
      <c r="B450" s="6" t="s">
        <v>14</v>
      </c>
      <c r="C450" s="6">
        <v>1185732</v>
      </c>
      <c r="D450" s="7">
        <v>44258</v>
      </c>
      <c r="E450" s="6" t="s">
        <v>15</v>
      </c>
      <c r="F450" s="6" t="s">
        <v>37</v>
      </c>
      <c r="G450" s="6" t="s">
        <v>38</v>
      </c>
      <c r="H450" s="6" t="s">
        <v>17</v>
      </c>
      <c r="I450" s="8">
        <v>0.5</v>
      </c>
      <c r="J450" s="9">
        <v>4450</v>
      </c>
      <c r="K450" s="10">
        <f t="shared" si="0"/>
        <v>2225</v>
      </c>
      <c r="L450" s="10">
        <f t="shared" si="1"/>
        <v>1223.75</v>
      </c>
      <c r="M450" s="11">
        <v>0.55000000000000004</v>
      </c>
      <c r="O450" s="14"/>
      <c r="P450" s="12"/>
      <c r="Q450" s="15"/>
    </row>
    <row r="451" spans="1:17" ht="15.75" customHeight="1">
      <c r="A451" s="1"/>
      <c r="B451" s="6" t="s">
        <v>14</v>
      </c>
      <c r="C451" s="6">
        <v>1185732</v>
      </c>
      <c r="D451" s="7">
        <v>44258</v>
      </c>
      <c r="E451" s="6" t="s">
        <v>15</v>
      </c>
      <c r="F451" s="6" t="s">
        <v>37</v>
      </c>
      <c r="G451" s="6" t="s">
        <v>38</v>
      </c>
      <c r="H451" s="6" t="s">
        <v>18</v>
      </c>
      <c r="I451" s="8">
        <v>0.5</v>
      </c>
      <c r="J451" s="9">
        <v>1500</v>
      </c>
      <c r="K451" s="10">
        <f t="shared" si="0"/>
        <v>750</v>
      </c>
      <c r="L451" s="10">
        <f t="shared" si="1"/>
        <v>262.5</v>
      </c>
      <c r="M451" s="11">
        <v>0.35</v>
      </c>
      <c r="O451" s="14"/>
      <c r="P451" s="12"/>
      <c r="Q451" s="15"/>
    </row>
    <row r="452" spans="1:17" ht="15.75" customHeight="1">
      <c r="A452" s="1"/>
      <c r="B452" s="6" t="s">
        <v>14</v>
      </c>
      <c r="C452" s="6">
        <v>1185732</v>
      </c>
      <c r="D452" s="7">
        <v>44258</v>
      </c>
      <c r="E452" s="6" t="s">
        <v>15</v>
      </c>
      <c r="F452" s="6" t="s">
        <v>37</v>
      </c>
      <c r="G452" s="6" t="s">
        <v>38</v>
      </c>
      <c r="H452" s="6" t="s">
        <v>19</v>
      </c>
      <c r="I452" s="8">
        <v>0.4</v>
      </c>
      <c r="J452" s="9">
        <v>1750</v>
      </c>
      <c r="K452" s="10">
        <f t="shared" si="0"/>
        <v>700</v>
      </c>
      <c r="L452" s="10">
        <f t="shared" si="1"/>
        <v>280</v>
      </c>
      <c r="M452" s="11">
        <v>0.39999999999999997</v>
      </c>
      <c r="O452" s="14"/>
      <c r="P452" s="12"/>
      <c r="Q452" s="15"/>
    </row>
    <row r="453" spans="1:17" ht="15.75" customHeight="1">
      <c r="A453" s="1"/>
      <c r="B453" s="6" t="s">
        <v>14</v>
      </c>
      <c r="C453" s="6">
        <v>1185732</v>
      </c>
      <c r="D453" s="7">
        <v>44258</v>
      </c>
      <c r="E453" s="6" t="s">
        <v>15</v>
      </c>
      <c r="F453" s="6" t="s">
        <v>37</v>
      </c>
      <c r="G453" s="6" t="s">
        <v>38</v>
      </c>
      <c r="H453" s="6" t="s">
        <v>20</v>
      </c>
      <c r="I453" s="8">
        <v>0.45</v>
      </c>
      <c r="J453" s="9">
        <v>250</v>
      </c>
      <c r="K453" s="10">
        <f t="shared" si="0"/>
        <v>112.5</v>
      </c>
      <c r="L453" s="10">
        <f t="shared" si="1"/>
        <v>44.999999999999993</v>
      </c>
      <c r="M453" s="11">
        <v>0.39999999999999997</v>
      </c>
      <c r="O453" s="14"/>
      <c r="P453" s="12"/>
      <c r="Q453" s="15"/>
    </row>
    <row r="454" spans="1:17" ht="15.75" customHeight="1">
      <c r="A454" s="1"/>
      <c r="B454" s="6" t="s">
        <v>14</v>
      </c>
      <c r="C454" s="6">
        <v>1185732</v>
      </c>
      <c r="D454" s="7">
        <v>44258</v>
      </c>
      <c r="E454" s="6" t="s">
        <v>15</v>
      </c>
      <c r="F454" s="6" t="s">
        <v>37</v>
      </c>
      <c r="G454" s="6" t="s">
        <v>38</v>
      </c>
      <c r="H454" s="6" t="s">
        <v>21</v>
      </c>
      <c r="I454" s="8">
        <v>0.6</v>
      </c>
      <c r="J454" s="9">
        <v>750</v>
      </c>
      <c r="K454" s="10">
        <f t="shared" si="0"/>
        <v>450</v>
      </c>
      <c r="L454" s="10">
        <f t="shared" si="1"/>
        <v>135</v>
      </c>
      <c r="M454" s="11">
        <v>0.3</v>
      </c>
      <c r="O454" s="14"/>
      <c r="P454" s="12"/>
      <c r="Q454" s="15"/>
    </row>
    <row r="455" spans="1:17" ht="15.75" customHeight="1">
      <c r="A455" s="1"/>
      <c r="B455" s="6" t="s">
        <v>14</v>
      </c>
      <c r="C455" s="6">
        <v>1185732</v>
      </c>
      <c r="D455" s="7">
        <v>44258</v>
      </c>
      <c r="E455" s="6" t="s">
        <v>15</v>
      </c>
      <c r="F455" s="6" t="s">
        <v>37</v>
      </c>
      <c r="G455" s="6" t="s">
        <v>38</v>
      </c>
      <c r="H455" s="6" t="s">
        <v>22</v>
      </c>
      <c r="I455" s="8">
        <v>0.5</v>
      </c>
      <c r="J455" s="9">
        <v>1750</v>
      </c>
      <c r="K455" s="10">
        <f t="shared" si="0"/>
        <v>875</v>
      </c>
      <c r="L455" s="10">
        <f t="shared" si="1"/>
        <v>218.75</v>
      </c>
      <c r="M455" s="11">
        <v>0.25</v>
      </c>
      <c r="O455" s="14"/>
      <c r="P455" s="12"/>
      <c r="Q455" s="15"/>
    </row>
    <row r="456" spans="1:17" ht="15.75" customHeight="1">
      <c r="A456" s="1"/>
      <c r="B456" s="6" t="s">
        <v>14</v>
      </c>
      <c r="C456" s="6">
        <v>1185732</v>
      </c>
      <c r="D456" s="7">
        <v>44290</v>
      </c>
      <c r="E456" s="6" t="s">
        <v>15</v>
      </c>
      <c r="F456" s="6" t="s">
        <v>37</v>
      </c>
      <c r="G456" s="6" t="s">
        <v>38</v>
      </c>
      <c r="H456" s="6" t="s">
        <v>17</v>
      </c>
      <c r="I456" s="8">
        <v>0.5</v>
      </c>
      <c r="J456" s="9">
        <v>4500</v>
      </c>
      <c r="K456" s="10">
        <f t="shared" si="0"/>
        <v>2250</v>
      </c>
      <c r="L456" s="10">
        <f t="shared" si="1"/>
        <v>1125</v>
      </c>
      <c r="M456" s="11">
        <v>0.5</v>
      </c>
      <c r="O456" s="14"/>
      <c r="P456" s="12"/>
      <c r="Q456" s="15"/>
    </row>
    <row r="457" spans="1:17" ht="15.75" customHeight="1">
      <c r="A457" s="1"/>
      <c r="B457" s="6" t="s">
        <v>14</v>
      </c>
      <c r="C457" s="6">
        <v>1185732</v>
      </c>
      <c r="D457" s="7">
        <v>44290</v>
      </c>
      <c r="E457" s="6" t="s">
        <v>15</v>
      </c>
      <c r="F457" s="6" t="s">
        <v>37</v>
      </c>
      <c r="G457" s="6" t="s">
        <v>38</v>
      </c>
      <c r="H457" s="6" t="s">
        <v>18</v>
      </c>
      <c r="I457" s="8">
        <v>0.5</v>
      </c>
      <c r="J457" s="9">
        <v>1500</v>
      </c>
      <c r="K457" s="10">
        <f t="shared" si="0"/>
        <v>750</v>
      </c>
      <c r="L457" s="10">
        <f t="shared" si="1"/>
        <v>225</v>
      </c>
      <c r="M457" s="11">
        <v>0.3</v>
      </c>
      <c r="O457" s="14"/>
      <c r="P457" s="12"/>
      <c r="Q457" s="15"/>
    </row>
    <row r="458" spans="1:17" ht="15.75" customHeight="1">
      <c r="A458" s="1"/>
      <c r="B458" s="6" t="s">
        <v>14</v>
      </c>
      <c r="C458" s="6">
        <v>1185732</v>
      </c>
      <c r="D458" s="7">
        <v>44290</v>
      </c>
      <c r="E458" s="6" t="s">
        <v>15</v>
      </c>
      <c r="F458" s="6" t="s">
        <v>37</v>
      </c>
      <c r="G458" s="6" t="s">
        <v>38</v>
      </c>
      <c r="H458" s="6" t="s">
        <v>19</v>
      </c>
      <c r="I458" s="8">
        <v>0.4</v>
      </c>
      <c r="J458" s="9">
        <v>1500</v>
      </c>
      <c r="K458" s="10">
        <f t="shared" si="0"/>
        <v>600</v>
      </c>
      <c r="L458" s="10">
        <f t="shared" si="1"/>
        <v>210</v>
      </c>
      <c r="M458" s="11">
        <v>0.35</v>
      </c>
      <c r="O458" s="14"/>
      <c r="P458" s="12"/>
      <c r="Q458" s="15"/>
    </row>
    <row r="459" spans="1:17" ht="15.75" customHeight="1">
      <c r="A459" s="1"/>
      <c r="B459" s="6" t="s">
        <v>14</v>
      </c>
      <c r="C459" s="6">
        <v>1185732</v>
      </c>
      <c r="D459" s="7">
        <v>44290</v>
      </c>
      <c r="E459" s="6" t="s">
        <v>15</v>
      </c>
      <c r="F459" s="6" t="s">
        <v>37</v>
      </c>
      <c r="G459" s="6" t="s">
        <v>38</v>
      </c>
      <c r="H459" s="6" t="s">
        <v>20</v>
      </c>
      <c r="I459" s="8">
        <v>0.45</v>
      </c>
      <c r="J459" s="9">
        <v>750</v>
      </c>
      <c r="K459" s="10">
        <f t="shared" si="0"/>
        <v>337.5</v>
      </c>
      <c r="L459" s="10">
        <f t="shared" si="1"/>
        <v>118.12499999999999</v>
      </c>
      <c r="M459" s="11">
        <v>0.35</v>
      </c>
      <c r="O459" s="14"/>
      <c r="P459" s="12"/>
      <c r="Q459" s="15"/>
    </row>
    <row r="460" spans="1:17" ht="15.75" customHeight="1">
      <c r="A460" s="1"/>
      <c r="B460" s="6" t="s">
        <v>14</v>
      </c>
      <c r="C460" s="6">
        <v>1185732</v>
      </c>
      <c r="D460" s="7">
        <v>44290</v>
      </c>
      <c r="E460" s="6" t="s">
        <v>15</v>
      </c>
      <c r="F460" s="6" t="s">
        <v>37</v>
      </c>
      <c r="G460" s="6" t="s">
        <v>38</v>
      </c>
      <c r="H460" s="6" t="s">
        <v>21</v>
      </c>
      <c r="I460" s="8">
        <v>0.6</v>
      </c>
      <c r="J460" s="9">
        <v>750</v>
      </c>
      <c r="K460" s="10">
        <f t="shared" si="0"/>
        <v>450</v>
      </c>
      <c r="L460" s="10">
        <f t="shared" si="1"/>
        <v>135</v>
      </c>
      <c r="M460" s="11">
        <v>0.3</v>
      </c>
      <c r="O460" s="14"/>
      <c r="P460" s="12"/>
      <c r="Q460" s="15"/>
    </row>
    <row r="461" spans="1:17" ht="15.75" customHeight="1">
      <c r="A461" s="1"/>
      <c r="B461" s="6" t="s">
        <v>14</v>
      </c>
      <c r="C461" s="6">
        <v>1185732</v>
      </c>
      <c r="D461" s="7">
        <v>44290</v>
      </c>
      <c r="E461" s="6" t="s">
        <v>15</v>
      </c>
      <c r="F461" s="6" t="s">
        <v>37</v>
      </c>
      <c r="G461" s="6" t="s">
        <v>38</v>
      </c>
      <c r="H461" s="6" t="s">
        <v>22</v>
      </c>
      <c r="I461" s="8">
        <v>0.5</v>
      </c>
      <c r="J461" s="9">
        <v>2000</v>
      </c>
      <c r="K461" s="10">
        <f t="shared" si="0"/>
        <v>1000</v>
      </c>
      <c r="L461" s="10">
        <f t="shared" si="1"/>
        <v>250</v>
      </c>
      <c r="M461" s="11">
        <v>0.25</v>
      </c>
      <c r="O461" s="14"/>
      <c r="P461" s="12"/>
      <c r="Q461" s="15"/>
    </row>
    <row r="462" spans="1:17" ht="15.75" customHeight="1">
      <c r="A462" s="1"/>
      <c r="B462" s="6" t="s">
        <v>14</v>
      </c>
      <c r="C462" s="6">
        <v>1185732</v>
      </c>
      <c r="D462" s="7">
        <v>44319</v>
      </c>
      <c r="E462" s="6" t="s">
        <v>15</v>
      </c>
      <c r="F462" s="6" t="s">
        <v>37</v>
      </c>
      <c r="G462" s="6" t="s">
        <v>38</v>
      </c>
      <c r="H462" s="6" t="s">
        <v>17</v>
      </c>
      <c r="I462" s="8">
        <v>0.6</v>
      </c>
      <c r="J462" s="9">
        <v>4700</v>
      </c>
      <c r="K462" s="10">
        <f t="shared" si="0"/>
        <v>2820</v>
      </c>
      <c r="L462" s="10">
        <f t="shared" si="1"/>
        <v>1410</v>
      </c>
      <c r="M462" s="11">
        <v>0.5</v>
      </c>
      <c r="O462" s="14"/>
      <c r="P462" s="12"/>
      <c r="Q462" s="15"/>
    </row>
    <row r="463" spans="1:17" ht="15.75" customHeight="1">
      <c r="A463" s="1"/>
      <c r="B463" s="6" t="s">
        <v>14</v>
      </c>
      <c r="C463" s="6">
        <v>1185732</v>
      </c>
      <c r="D463" s="7">
        <v>44319</v>
      </c>
      <c r="E463" s="6" t="s">
        <v>15</v>
      </c>
      <c r="F463" s="6" t="s">
        <v>37</v>
      </c>
      <c r="G463" s="6" t="s">
        <v>38</v>
      </c>
      <c r="H463" s="6" t="s">
        <v>18</v>
      </c>
      <c r="I463" s="8">
        <v>0.60000000000000009</v>
      </c>
      <c r="J463" s="9">
        <v>1750</v>
      </c>
      <c r="K463" s="10">
        <f t="shared" si="0"/>
        <v>1050.0000000000002</v>
      </c>
      <c r="L463" s="10">
        <f t="shared" si="1"/>
        <v>315.00000000000006</v>
      </c>
      <c r="M463" s="11">
        <v>0.3</v>
      </c>
      <c r="O463" s="14"/>
      <c r="P463" s="12"/>
      <c r="Q463" s="15"/>
    </row>
    <row r="464" spans="1:17" ht="15.75" customHeight="1">
      <c r="A464" s="1"/>
      <c r="B464" s="6" t="s">
        <v>14</v>
      </c>
      <c r="C464" s="6">
        <v>1185732</v>
      </c>
      <c r="D464" s="7">
        <v>44319</v>
      </c>
      <c r="E464" s="6" t="s">
        <v>15</v>
      </c>
      <c r="F464" s="6" t="s">
        <v>37</v>
      </c>
      <c r="G464" s="6" t="s">
        <v>38</v>
      </c>
      <c r="H464" s="6" t="s">
        <v>19</v>
      </c>
      <c r="I464" s="8">
        <v>0.55000000000000004</v>
      </c>
      <c r="J464" s="9">
        <v>1500</v>
      </c>
      <c r="K464" s="10">
        <f t="shared" si="0"/>
        <v>825.00000000000011</v>
      </c>
      <c r="L464" s="10">
        <f t="shared" si="1"/>
        <v>288.75</v>
      </c>
      <c r="M464" s="11">
        <v>0.35</v>
      </c>
      <c r="O464" s="14"/>
      <c r="P464" s="12"/>
      <c r="Q464" s="15"/>
    </row>
    <row r="465" spans="1:17" ht="15.75" customHeight="1">
      <c r="A465" s="1"/>
      <c r="B465" s="6" t="s">
        <v>14</v>
      </c>
      <c r="C465" s="6">
        <v>1185732</v>
      </c>
      <c r="D465" s="7">
        <v>44319</v>
      </c>
      <c r="E465" s="6" t="s">
        <v>15</v>
      </c>
      <c r="F465" s="6" t="s">
        <v>37</v>
      </c>
      <c r="G465" s="6" t="s">
        <v>38</v>
      </c>
      <c r="H465" s="6" t="s">
        <v>20</v>
      </c>
      <c r="I465" s="8">
        <v>0.55000000000000004</v>
      </c>
      <c r="J465" s="9">
        <v>1000</v>
      </c>
      <c r="K465" s="10">
        <f t="shared" si="0"/>
        <v>550</v>
      </c>
      <c r="L465" s="10">
        <f t="shared" si="1"/>
        <v>192.5</v>
      </c>
      <c r="M465" s="11">
        <v>0.35</v>
      </c>
      <c r="O465" s="14"/>
      <c r="P465" s="12"/>
      <c r="Q465" s="15"/>
    </row>
    <row r="466" spans="1:17" ht="15.75" customHeight="1">
      <c r="A466" s="1"/>
      <c r="B466" s="6" t="s">
        <v>14</v>
      </c>
      <c r="C466" s="6">
        <v>1185732</v>
      </c>
      <c r="D466" s="7">
        <v>44319</v>
      </c>
      <c r="E466" s="6" t="s">
        <v>15</v>
      </c>
      <c r="F466" s="6" t="s">
        <v>37</v>
      </c>
      <c r="G466" s="6" t="s">
        <v>38</v>
      </c>
      <c r="H466" s="6" t="s">
        <v>21</v>
      </c>
      <c r="I466" s="8">
        <v>0.65</v>
      </c>
      <c r="J466" s="9">
        <v>1250</v>
      </c>
      <c r="K466" s="10">
        <f t="shared" si="0"/>
        <v>812.5</v>
      </c>
      <c r="L466" s="10">
        <f t="shared" si="1"/>
        <v>243.75</v>
      </c>
      <c r="M466" s="11">
        <v>0.3</v>
      </c>
      <c r="O466" s="14"/>
      <c r="P466" s="12"/>
      <c r="Q466" s="15"/>
    </row>
    <row r="467" spans="1:17" ht="15.75" customHeight="1">
      <c r="A467" s="1"/>
      <c r="B467" s="6" t="s">
        <v>14</v>
      </c>
      <c r="C467" s="6">
        <v>1185732</v>
      </c>
      <c r="D467" s="7">
        <v>44319</v>
      </c>
      <c r="E467" s="6" t="s">
        <v>15</v>
      </c>
      <c r="F467" s="6" t="s">
        <v>37</v>
      </c>
      <c r="G467" s="6" t="s">
        <v>38</v>
      </c>
      <c r="H467" s="6" t="s">
        <v>22</v>
      </c>
      <c r="I467" s="8">
        <v>0.70000000000000007</v>
      </c>
      <c r="J467" s="9">
        <v>2500</v>
      </c>
      <c r="K467" s="10">
        <f t="shared" si="0"/>
        <v>1750.0000000000002</v>
      </c>
      <c r="L467" s="10">
        <f t="shared" si="1"/>
        <v>525</v>
      </c>
      <c r="M467" s="11">
        <v>0.3</v>
      </c>
      <c r="O467" s="14"/>
      <c r="P467" s="12"/>
      <c r="Q467" s="15"/>
    </row>
    <row r="468" spans="1:17" ht="15.75" customHeight="1">
      <c r="A468" s="1"/>
      <c r="B468" s="6" t="s">
        <v>14</v>
      </c>
      <c r="C468" s="6">
        <v>1185732</v>
      </c>
      <c r="D468" s="7">
        <v>44352</v>
      </c>
      <c r="E468" s="6" t="s">
        <v>15</v>
      </c>
      <c r="F468" s="6" t="s">
        <v>37</v>
      </c>
      <c r="G468" s="6" t="s">
        <v>38</v>
      </c>
      <c r="H468" s="6" t="s">
        <v>17</v>
      </c>
      <c r="I468" s="8">
        <v>0.65</v>
      </c>
      <c r="J468" s="9">
        <v>5000</v>
      </c>
      <c r="K468" s="10">
        <f t="shared" si="0"/>
        <v>3250</v>
      </c>
      <c r="L468" s="10">
        <f t="shared" si="1"/>
        <v>1787.5000000000002</v>
      </c>
      <c r="M468" s="11">
        <v>0.55000000000000004</v>
      </c>
      <c r="O468" s="14"/>
      <c r="P468" s="12"/>
      <c r="Q468" s="15"/>
    </row>
    <row r="469" spans="1:17" ht="15.75" customHeight="1">
      <c r="A469" s="1"/>
      <c r="B469" s="6" t="s">
        <v>14</v>
      </c>
      <c r="C469" s="6">
        <v>1185732</v>
      </c>
      <c r="D469" s="7">
        <v>44352</v>
      </c>
      <c r="E469" s="6" t="s">
        <v>15</v>
      </c>
      <c r="F469" s="6" t="s">
        <v>37</v>
      </c>
      <c r="G469" s="6" t="s">
        <v>38</v>
      </c>
      <c r="H469" s="6" t="s">
        <v>18</v>
      </c>
      <c r="I469" s="8">
        <v>0.60000000000000009</v>
      </c>
      <c r="J469" s="9">
        <v>2500</v>
      </c>
      <c r="K469" s="10">
        <f t="shared" si="0"/>
        <v>1500.0000000000002</v>
      </c>
      <c r="L469" s="10">
        <f t="shared" si="1"/>
        <v>525</v>
      </c>
      <c r="M469" s="11">
        <v>0.35</v>
      </c>
      <c r="O469" s="14"/>
      <c r="P469" s="12"/>
      <c r="Q469" s="15"/>
    </row>
    <row r="470" spans="1:17" ht="15.75" customHeight="1">
      <c r="A470" s="1"/>
      <c r="B470" s="6" t="s">
        <v>14</v>
      </c>
      <c r="C470" s="6">
        <v>1185732</v>
      </c>
      <c r="D470" s="7">
        <v>44352</v>
      </c>
      <c r="E470" s="6" t="s">
        <v>15</v>
      </c>
      <c r="F470" s="6" t="s">
        <v>37</v>
      </c>
      <c r="G470" s="6" t="s">
        <v>38</v>
      </c>
      <c r="H470" s="6" t="s">
        <v>19</v>
      </c>
      <c r="I470" s="8">
        <v>0.55000000000000004</v>
      </c>
      <c r="J470" s="9">
        <v>1750</v>
      </c>
      <c r="K470" s="10">
        <f t="shared" si="0"/>
        <v>962.50000000000011</v>
      </c>
      <c r="L470" s="10">
        <f t="shared" si="1"/>
        <v>385</v>
      </c>
      <c r="M470" s="11">
        <v>0.39999999999999997</v>
      </c>
      <c r="O470" s="14"/>
      <c r="P470" s="12"/>
      <c r="Q470" s="15"/>
    </row>
    <row r="471" spans="1:17" ht="15.75" customHeight="1">
      <c r="A471" s="1"/>
      <c r="B471" s="6" t="s">
        <v>14</v>
      </c>
      <c r="C471" s="6">
        <v>1185732</v>
      </c>
      <c r="D471" s="7">
        <v>44352</v>
      </c>
      <c r="E471" s="6" t="s">
        <v>15</v>
      </c>
      <c r="F471" s="6" t="s">
        <v>37</v>
      </c>
      <c r="G471" s="6" t="s">
        <v>38</v>
      </c>
      <c r="H471" s="6" t="s">
        <v>20</v>
      </c>
      <c r="I471" s="8">
        <v>0.55000000000000004</v>
      </c>
      <c r="J471" s="9">
        <v>1500</v>
      </c>
      <c r="K471" s="10">
        <f t="shared" si="0"/>
        <v>825.00000000000011</v>
      </c>
      <c r="L471" s="10">
        <f t="shared" si="1"/>
        <v>330</v>
      </c>
      <c r="M471" s="11">
        <v>0.39999999999999997</v>
      </c>
      <c r="O471" s="14"/>
      <c r="P471" s="12"/>
      <c r="Q471" s="15"/>
    </row>
    <row r="472" spans="1:17" ht="15.75" customHeight="1">
      <c r="A472" s="1"/>
      <c r="B472" s="6" t="s">
        <v>14</v>
      </c>
      <c r="C472" s="6">
        <v>1185732</v>
      </c>
      <c r="D472" s="7">
        <v>44352</v>
      </c>
      <c r="E472" s="6" t="s">
        <v>15</v>
      </c>
      <c r="F472" s="6" t="s">
        <v>37</v>
      </c>
      <c r="G472" s="6" t="s">
        <v>38</v>
      </c>
      <c r="H472" s="6" t="s">
        <v>21</v>
      </c>
      <c r="I472" s="8">
        <v>0.65</v>
      </c>
      <c r="J472" s="9">
        <v>1500</v>
      </c>
      <c r="K472" s="10">
        <f t="shared" si="0"/>
        <v>975</v>
      </c>
      <c r="L472" s="10">
        <f t="shared" si="1"/>
        <v>341.25</v>
      </c>
      <c r="M472" s="11">
        <v>0.35</v>
      </c>
      <c r="O472" s="14"/>
      <c r="P472" s="12"/>
      <c r="Q472" s="15"/>
    </row>
    <row r="473" spans="1:17" ht="15.75" customHeight="1">
      <c r="A473" s="1"/>
      <c r="B473" s="6" t="s">
        <v>14</v>
      </c>
      <c r="C473" s="6">
        <v>1185732</v>
      </c>
      <c r="D473" s="7">
        <v>44352</v>
      </c>
      <c r="E473" s="6" t="s">
        <v>15</v>
      </c>
      <c r="F473" s="6" t="s">
        <v>37</v>
      </c>
      <c r="G473" s="6" t="s">
        <v>38</v>
      </c>
      <c r="H473" s="6" t="s">
        <v>22</v>
      </c>
      <c r="I473" s="8">
        <v>0.70000000000000007</v>
      </c>
      <c r="J473" s="9">
        <v>3000</v>
      </c>
      <c r="K473" s="10">
        <f t="shared" si="0"/>
        <v>2100</v>
      </c>
      <c r="L473" s="10">
        <f t="shared" si="1"/>
        <v>630</v>
      </c>
      <c r="M473" s="11">
        <v>0.3</v>
      </c>
      <c r="O473" s="14"/>
      <c r="P473" s="12"/>
      <c r="Q473" s="15"/>
    </row>
    <row r="474" spans="1:17" ht="15.75" customHeight="1">
      <c r="A474" s="1"/>
      <c r="B474" s="6" t="s">
        <v>14</v>
      </c>
      <c r="C474" s="6">
        <v>1185732</v>
      </c>
      <c r="D474" s="7">
        <v>44380</v>
      </c>
      <c r="E474" s="6" t="s">
        <v>15</v>
      </c>
      <c r="F474" s="6" t="s">
        <v>37</v>
      </c>
      <c r="G474" s="6" t="s">
        <v>38</v>
      </c>
      <c r="H474" s="6" t="s">
        <v>17</v>
      </c>
      <c r="I474" s="8">
        <v>0.65</v>
      </c>
      <c r="J474" s="9">
        <v>5000</v>
      </c>
      <c r="K474" s="10">
        <f t="shared" si="0"/>
        <v>3250</v>
      </c>
      <c r="L474" s="10">
        <f t="shared" si="1"/>
        <v>1787.5000000000002</v>
      </c>
      <c r="M474" s="11">
        <v>0.55000000000000004</v>
      </c>
      <c r="O474" s="14"/>
      <c r="P474" s="12"/>
      <c r="Q474" s="15"/>
    </row>
    <row r="475" spans="1:17" ht="15.75" customHeight="1">
      <c r="A475" s="1"/>
      <c r="B475" s="6" t="s">
        <v>14</v>
      </c>
      <c r="C475" s="6">
        <v>1185732</v>
      </c>
      <c r="D475" s="7">
        <v>44380</v>
      </c>
      <c r="E475" s="6" t="s">
        <v>15</v>
      </c>
      <c r="F475" s="6" t="s">
        <v>37</v>
      </c>
      <c r="G475" s="6" t="s">
        <v>38</v>
      </c>
      <c r="H475" s="6" t="s">
        <v>18</v>
      </c>
      <c r="I475" s="8">
        <v>0.60000000000000009</v>
      </c>
      <c r="J475" s="9">
        <v>3000</v>
      </c>
      <c r="K475" s="10">
        <f t="shared" si="0"/>
        <v>1800.0000000000002</v>
      </c>
      <c r="L475" s="10">
        <f t="shared" si="1"/>
        <v>630</v>
      </c>
      <c r="M475" s="11">
        <v>0.35</v>
      </c>
      <c r="O475" s="14"/>
      <c r="P475" s="12"/>
      <c r="Q475" s="15"/>
    </row>
    <row r="476" spans="1:17" ht="15.75" customHeight="1">
      <c r="A476" s="1"/>
      <c r="B476" s="6" t="s">
        <v>14</v>
      </c>
      <c r="C476" s="6">
        <v>1185732</v>
      </c>
      <c r="D476" s="7">
        <v>44380</v>
      </c>
      <c r="E476" s="6" t="s">
        <v>15</v>
      </c>
      <c r="F476" s="6" t="s">
        <v>37</v>
      </c>
      <c r="G476" s="6" t="s">
        <v>38</v>
      </c>
      <c r="H476" s="6" t="s">
        <v>19</v>
      </c>
      <c r="I476" s="8">
        <v>0.55000000000000004</v>
      </c>
      <c r="J476" s="9">
        <v>2250</v>
      </c>
      <c r="K476" s="10">
        <f t="shared" si="0"/>
        <v>1237.5</v>
      </c>
      <c r="L476" s="10">
        <f t="shared" si="1"/>
        <v>494.99999999999994</v>
      </c>
      <c r="M476" s="11">
        <v>0.39999999999999997</v>
      </c>
      <c r="O476" s="14"/>
      <c r="P476" s="12"/>
      <c r="Q476" s="15"/>
    </row>
    <row r="477" spans="1:17" ht="15.75" customHeight="1">
      <c r="A477" s="1"/>
      <c r="B477" s="6" t="s">
        <v>14</v>
      </c>
      <c r="C477" s="6">
        <v>1185732</v>
      </c>
      <c r="D477" s="7">
        <v>44380</v>
      </c>
      <c r="E477" s="6" t="s">
        <v>15</v>
      </c>
      <c r="F477" s="6" t="s">
        <v>37</v>
      </c>
      <c r="G477" s="6" t="s">
        <v>38</v>
      </c>
      <c r="H477" s="6" t="s">
        <v>20</v>
      </c>
      <c r="I477" s="8">
        <v>0.55000000000000004</v>
      </c>
      <c r="J477" s="9">
        <v>1750</v>
      </c>
      <c r="K477" s="10">
        <f t="shared" si="0"/>
        <v>962.50000000000011</v>
      </c>
      <c r="L477" s="10">
        <f t="shared" si="1"/>
        <v>385</v>
      </c>
      <c r="M477" s="11">
        <v>0.39999999999999997</v>
      </c>
      <c r="O477" s="14"/>
      <c r="P477" s="12"/>
      <c r="Q477" s="15"/>
    </row>
    <row r="478" spans="1:17" ht="15.75" customHeight="1">
      <c r="A478" s="1"/>
      <c r="B478" s="6" t="s">
        <v>14</v>
      </c>
      <c r="C478" s="6">
        <v>1185732</v>
      </c>
      <c r="D478" s="7">
        <v>44380</v>
      </c>
      <c r="E478" s="6" t="s">
        <v>15</v>
      </c>
      <c r="F478" s="6" t="s">
        <v>37</v>
      </c>
      <c r="G478" s="6" t="s">
        <v>38</v>
      </c>
      <c r="H478" s="6" t="s">
        <v>21</v>
      </c>
      <c r="I478" s="8">
        <v>0.65</v>
      </c>
      <c r="J478" s="9">
        <v>2000</v>
      </c>
      <c r="K478" s="10">
        <f t="shared" si="0"/>
        <v>1300</v>
      </c>
      <c r="L478" s="10">
        <f t="shared" si="1"/>
        <v>454.99999999999994</v>
      </c>
      <c r="M478" s="11">
        <v>0.35</v>
      </c>
      <c r="O478" s="14"/>
      <c r="P478" s="12"/>
      <c r="Q478" s="15"/>
    </row>
    <row r="479" spans="1:17" ht="15.75" customHeight="1">
      <c r="A479" s="1"/>
      <c r="B479" s="6" t="s">
        <v>14</v>
      </c>
      <c r="C479" s="6">
        <v>1185732</v>
      </c>
      <c r="D479" s="7">
        <v>44380</v>
      </c>
      <c r="E479" s="6" t="s">
        <v>15</v>
      </c>
      <c r="F479" s="6" t="s">
        <v>37</v>
      </c>
      <c r="G479" s="6" t="s">
        <v>38</v>
      </c>
      <c r="H479" s="6" t="s">
        <v>22</v>
      </c>
      <c r="I479" s="8">
        <v>0.70000000000000007</v>
      </c>
      <c r="J479" s="9">
        <v>3750</v>
      </c>
      <c r="K479" s="10">
        <f t="shared" si="0"/>
        <v>2625.0000000000005</v>
      </c>
      <c r="L479" s="10">
        <f t="shared" si="1"/>
        <v>787.50000000000011</v>
      </c>
      <c r="M479" s="11">
        <v>0.3</v>
      </c>
      <c r="O479" s="14"/>
      <c r="P479" s="12"/>
      <c r="Q479" s="15"/>
    </row>
    <row r="480" spans="1:17" ht="15.75" customHeight="1">
      <c r="A480" s="1"/>
      <c r="B480" s="6" t="s">
        <v>14</v>
      </c>
      <c r="C480" s="6">
        <v>1185732</v>
      </c>
      <c r="D480" s="7">
        <v>44412</v>
      </c>
      <c r="E480" s="6" t="s">
        <v>15</v>
      </c>
      <c r="F480" s="6" t="s">
        <v>37</v>
      </c>
      <c r="G480" s="6" t="s">
        <v>38</v>
      </c>
      <c r="H480" s="6" t="s">
        <v>17</v>
      </c>
      <c r="I480" s="8">
        <v>0.65</v>
      </c>
      <c r="J480" s="9">
        <v>5250</v>
      </c>
      <c r="K480" s="10">
        <f t="shared" si="0"/>
        <v>3412.5</v>
      </c>
      <c r="L480" s="10">
        <f t="shared" si="1"/>
        <v>1876.8750000000002</v>
      </c>
      <c r="M480" s="11">
        <v>0.55000000000000004</v>
      </c>
      <c r="O480" s="14"/>
      <c r="P480" s="12"/>
      <c r="Q480" s="15"/>
    </row>
    <row r="481" spans="1:17" ht="15.75" customHeight="1">
      <c r="A481" s="1"/>
      <c r="B481" s="6" t="s">
        <v>14</v>
      </c>
      <c r="C481" s="6">
        <v>1185732</v>
      </c>
      <c r="D481" s="7">
        <v>44412</v>
      </c>
      <c r="E481" s="6" t="s">
        <v>15</v>
      </c>
      <c r="F481" s="6" t="s">
        <v>37</v>
      </c>
      <c r="G481" s="6" t="s">
        <v>38</v>
      </c>
      <c r="H481" s="6" t="s">
        <v>18</v>
      </c>
      <c r="I481" s="8">
        <v>0.60000000000000009</v>
      </c>
      <c r="J481" s="9">
        <v>3000</v>
      </c>
      <c r="K481" s="10">
        <f t="shared" si="0"/>
        <v>1800.0000000000002</v>
      </c>
      <c r="L481" s="10">
        <f t="shared" si="1"/>
        <v>630</v>
      </c>
      <c r="M481" s="11">
        <v>0.35</v>
      </c>
      <c r="O481" s="14"/>
      <c r="P481" s="12"/>
      <c r="Q481" s="15"/>
    </row>
    <row r="482" spans="1:17" ht="15.75" customHeight="1">
      <c r="A482" s="1"/>
      <c r="B482" s="6" t="s">
        <v>14</v>
      </c>
      <c r="C482" s="6">
        <v>1185732</v>
      </c>
      <c r="D482" s="7">
        <v>44412</v>
      </c>
      <c r="E482" s="6" t="s">
        <v>15</v>
      </c>
      <c r="F482" s="6" t="s">
        <v>37</v>
      </c>
      <c r="G482" s="6" t="s">
        <v>38</v>
      </c>
      <c r="H482" s="6" t="s">
        <v>19</v>
      </c>
      <c r="I482" s="8">
        <v>0.55000000000000004</v>
      </c>
      <c r="J482" s="9">
        <v>2250</v>
      </c>
      <c r="K482" s="10">
        <f t="shared" si="0"/>
        <v>1237.5</v>
      </c>
      <c r="L482" s="10">
        <f t="shared" si="1"/>
        <v>494.99999999999994</v>
      </c>
      <c r="M482" s="11">
        <v>0.39999999999999997</v>
      </c>
      <c r="O482" s="14"/>
      <c r="P482" s="12"/>
      <c r="Q482" s="15"/>
    </row>
    <row r="483" spans="1:17" ht="15.75" customHeight="1">
      <c r="A483" s="1"/>
      <c r="B483" s="6" t="s">
        <v>14</v>
      </c>
      <c r="C483" s="6">
        <v>1185732</v>
      </c>
      <c r="D483" s="7">
        <v>44412</v>
      </c>
      <c r="E483" s="6" t="s">
        <v>15</v>
      </c>
      <c r="F483" s="6" t="s">
        <v>37</v>
      </c>
      <c r="G483" s="6" t="s">
        <v>38</v>
      </c>
      <c r="H483" s="6" t="s">
        <v>20</v>
      </c>
      <c r="I483" s="8">
        <v>0.55000000000000004</v>
      </c>
      <c r="J483" s="9">
        <v>2000</v>
      </c>
      <c r="K483" s="10">
        <f t="shared" si="0"/>
        <v>1100</v>
      </c>
      <c r="L483" s="10">
        <f t="shared" si="1"/>
        <v>439.99999999999994</v>
      </c>
      <c r="M483" s="11">
        <v>0.39999999999999997</v>
      </c>
      <c r="O483" s="14"/>
      <c r="P483" s="12"/>
      <c r="Q483" s="15"/>
    </row>
    <row r="484" spans="1:17" ht="15.75" customHeight="1">
      <c r="A484" s="1"/>
      <c r="B484" s="6" t="s">
        <v>14</v>
      </c>
      <c r="C484" s="6">
        <v>1185732</v>
      </c>
      <c r="D484" s="7">
        <v>44412</v>
      </c>
      <c r="E484" s="6" t="s">
        <v>15</v>
      </c>
      <c r="F484" s="6" t="s">
        <v>37</v>
      </c>
      <c r="G484" s="6" t="s">
        <v>38</v>
      </c>
      <c r="H484" s="6" t="s">
        <v>21</v>
      </c>
      <c r="I484" s="8">
        <v>0.65</v>
      </c>
      <c r="J484" s="9">
        <v>1750</v>
      </c>
      <c r="K484" s="10">
        <f t="shared" si="0"/>
        <v>1137.5</v>
      </c>
      <c r="L484" s="10">
        <f t="shared" si="1"/>
        <v>398.125</v>
      </c>
      <c r="M484" s="11">
        <v>0.35</v>
      </c>
      <c r="O484" s="14"/>
      <c r="P484" s="12"/>
      <c r="Q484" s="15"/>
    </row>
    <row r="485" spans="1:17" ht="15.75" customHeight="1">
      <c r="A485" s="1"/>
      <c r="B485" s="6" t="s">
        <v>14</v>
      </c>
      <c r="C485" s="6">
        <v>1185732</v>
      </c>
      <c r="D485" s="7">
        <v>44412</v>
      </c>
      <c r="E485" s="6" t="s">
        <v>15</v>
      </c>
      <c r="F485" s="6" t="s">
        <v>37</v>
      </c>
      <c r="G485" s="6" t="s">
        <v>38</v>
      </c>
      <c r="H485" s="6" t="s">
        <v>22</v>
      </c>
      <c r="I485" s="8">
        <v>0.70000000000000007</v>
      </c>
      <c r="J485" s="9">
        <v>3500</v>
      </c>
      <c r="K485" s="10">
        <f t="shared" si="0"/>
        <v>2450.0000000000005</v>
      </c>
      <c r="L485" s="10">
        <f t="shared" si="1"/>
        <v>735.00000000000011</v>
      </c>
      <c r="M485" s="11">
        <v>0.3</v>
      </c>
      <c r="O485" s="14"/>
      <c r="P485" s="12"/>
      <c r="Q485" s="15"/>
    </row>
    <row r="486" spans="1:17" ht="15.75" customHeight="1">
      <c r="A486" s="1"/>
      <c r="B486" s="6" t="s">
        <v>14</v>
      </c>
      <c r="C486" s="6">
        <v>1185732</v>
      </c>
      <c r="D486" s="7">
        <v>44442</v>
      </c>
      <c r="E486" s="6" t="s">
        <v>15</v>
      </c>
      <c r="F486" s="6" t="s">
        <v>37</v>
      </c>
      <c r="G486" s="6" t="s">
        <v>38</v>
      </c>
      <c r="H486" s="6" t="s">
        <v>17</v>
      </c>
      <c r="I486" s="8">
        <v>0.65</v>
      </c>
      <c r="J486" s="9">
        <v>4750</v>
      </c>
      <c r="K486" s="10">
        <f t="shared" si="0"/>
        <v>3087.5</v>
      </c>
      <c r="L486" s="10">
        <f t="shared" si="1"/>
        <v>1543.75</v>
      </c>
      <c r="M486" s="11">
        <v>0.5</v>
      </c>
      <c r="O486" s="14"/>
      <c r="P486" s="12"/>
      <c r="Q486" s="15"/>
    </row>
    <row r="487" spans="1:17" ht="15.75" customHeight="1">
      <c r="A487" s="1"/>
      <c r="B487" s="6" t="s">
        <v>14</v>
      </c>
      <c r="C487" s="6">
        <v>1185732</v>
      </c>
      <c r="D487" s="7">
        <v>44442</v>
      </c>
      <c r="E487" s="6" t="s">
        <v>15</v>
      </c>
      <c r="F487" s="6" t="s">
        <v>37</v>
      </c>
      <c r="G487" s="6" t="s">
        <v>38</v>
      </c>
      <c r="H487" s="6" t="s">
        <v>18</v>
      </c>
      <c r="I487" s="8">
        <v>0.5</v>
      </c>
      <c r="J487" s="9">
        <v>2750</v>
      </c>
      <c r="K487" s="10">
        <f t="shared" si="0"/>
        <v>1375</v>
      </c>
      <c r="L487" s="10">
        <f t="shared" si="1"/>
        <v>412.5</v>
      </c>
      <c r="M487" s="11">
        <v>0.3</v>
      </c>
      <c r="O487" s="14"/>
      <c r="P487" s="12"/>
      <c r="Q487" s="15"/>
    </row>
    <row r="488" spans="1:17" ht="15.75" customHeight="1">
      <c r="A488" s="1"/>
      <c r="B488" s="6" t="s">
        <v>14</v>
      </c>
      <c r="C488" s="6">
        <v>1185732</v>
      </c>
      <c r="D488" s="7">
        <v>44442</v>
      </c>
      <c r="E488" s="6" t="s">
        <v>15</v>
      </c>
      <c r="F488" s="6" t="s">
        <v>37</v>
      </c>
      <c r="G488" s="6" t="s">
        <v>38</v>
      </c>
      <c r="H488" s="6" t="s">
        <v>19</v>
      </c>
      <c r="I488" s="8">
        <v>0.45</v>
      </c>
      <c r="J488" s="9">
        <v>2000</v>
      </c>
      <c r="K488" s="10">
        <f t="shared" si="0"/>
        <v>900</v>
      </c>
      <c r="L488" s="10">
        <f t="shared" si="1"/>
        <v>315</v>
      </c>
      <c r="M488" s="11">
        <v>0.35</v>
      </c>
      <c r="O488" s="14"/>
      <c r="P488" s="12"/>
      <c r="Q488" s="15"/>
    </row>
    <row r="489" spans="1:17" ht="15.75" customHeight="1">
      <c r="A489" s="1"/>
      <c r="B489" s="6" t="s">
        <v>14</v>
      </c>
      <c r="C489" s="6">
        <v>1185732</v>
      </c>
      <c r="D489" s="7">
        <v>44442</v>
      </c>
      <c r="E489" s="6" t="s">
        <v>15</v>
      </c>
      <c r="F489" s="6" t="s">
        <v>37</v>
      </c>
      <c r="G489" s="6" t="s">
        <v>38</v>
      </c>
      <c r="H489" s="6" t="s">
        <v>20</v>
      </c>
      <c r="I489" s="8">
        <v>0.45</v>
      </c>
      <c r="J489" s="9">
        <v>1750</v>
      </c>
      <c r="K489" s="10">
        <f t="shared" si="0"/>
        <v>787.5</v>
      </c>
      <c r="L489" s="10">
        <f t="shared" si="1"/>
        <v>275.625</v>
      </c>
      <c r="M489" s="11">
        <v>0.35</v>
      </c>
      <c r="O489" s="14"/>
      <c r="P489" s="12"/>
      <c r="Q489" s="15"/>
    </row>
    <row r="490" spans="1:17" ht="15.75" customHeight="1">
      <c r="A490" s="1"/>
      <c r="B490" s="6" t="s">
        <v>14</v>
      </c>
      <c r="C490" s="6">
        <v>1185732</v>
      </c>
      <c r="D490" s="7">
        <v>44442</v>
      </c>
      <c r="E490" s="6" t="s">
        <v>15</v>
      </c>
      <c r="F490" s="6" t="s">
        <v>37</v>
      </c>
      <c r="G490" s="6" t="s">
        <v>38</v>
      </c>
      <c r="H490" s="6" t="s">
        <v>21</v>
      </c>
      <c r="I490" s="8">
        <v>0.54999999999999993</v>
      </c>
      <c r="J490" s="9">
        <v>1250</v>
      </c>
      <c r="K490" s="10">
        <f t="shared" si="0"/>
        <v>687.49999999999989</v>
      </c>
      <c r="L490" s="10">
        <f t="shared" si="1"/>
        <v>206.24999999999997</v>
      </c>
      <c r="M490" s="11">
        <v>0.3</v>
      </c>
      <c r="O490" s="14"/>
      <c r="P490" s="12"/>
      <c r="Q490" s="15"/>
    </row>
    <row r="491" spans="1:17" ht="15.75" customHeight="1">
      <c r="A491" s="1"/>
      <c r="B491" s="6" t="s">
        <v>14</v>
      </c>
      <c r="C491" s="6">
        <v>1185732</v>
      </c>
      <c r="D491" s="7">
        <v>44442</v>
      </c>
      <c r="E491" s="6" t="s">
        <v>15</v>
      </c>
      <c r="F491" s="6" t="s">
        <v>37</v>
      </c>
      <c r="G491" s="6" t="s">
        <v>38</v>
      </c>
      <c r="H491" s="6" t="s">
        <v>22</v>
      </c>
      <c r="I491" s="8">
        <v>0.6</v>
      </c>
      <c r="J491" s="9">
        <v>2250</v>
      </c>
      <c r="K491" s="10">
        <f t="shared" si="0"/>
        <v>1350</v>
      </c>
      <c r="L491" s="10">
        <f t="shared" si="1"/>
        <v>337.5</v>
      </c>
      <c r="M491" s="11">
        <v>0.25</v>
      </c>
      <c r="O491" s="14"/>
      <c r="P491" s="12"/>
      <c r="Q491" s="15"/>
    </row>
    <row r="492" spans="1:17" ht="15.75" customHeight="1">
      <c r="A492" s="1"/>
      <c r="B492" s="6" t="s">
        <v>14</v>
      </c>
      <c r="C492" s="6">
        <v>1185732</v>
      </c>
      <c r="D492" s="7">
        <v>44474</v>
      </c>
      <c r="E492" s="6" t="s">
        <v>15</v>
      </c>
      <c r="F492" s="6" t="s">
        <v>37</v>
      </c>
      <c r="G492" s="6" t="s">
        <v>38</v>
      </c>
      <c r="H492" s="6" t="s">
        <v>17</v>
      </c>
      <c r="I492" s="8">
        <v>0.6</v>
      </c>
      <c r="J492" s="9">
        <v>4000</v>
      </c>
      <c r="K492" s="10">
        <f t="shared" si="0"/>
        <v>2400</v>
      </c>
      <c r="L492" s="10">
        <f t="shared" si="1"/>
        <v>1200</v>
      </c>
      <c r="M492" s="11">
        <v>0.5</v>
      </c>
      <c r="O492" s="14"/>
      <c r="P492" s="12"/>
      <c r="Q492" s="15"/>
    </row>
    <row r="493" spans="1:17" ht="15.75" customHeight="1">
      <c r="A493" s="1"/>
      <c r="B493" s="6" t="s">
        <v>14</v>
      </c>
      <c r="C493" s="6">
        <v>1185732</v>
      </c>
      <c r="D493" s="7">
        <v>44474</v>
      </c>
      <c r="E493" s="6" t="s">
        <v>15</v>
      </c>
      <c r="F493" s="6" t="s">
        <v>37</v>
      </c>
      <c r="G493" s="6" t="s">
        <v>38</v>
      </c>
      <c r="H493" s="6" t="s">
        <v>18</v>
      </c>
      <c r="I493" s="8">
        <v>0.5</v>
      </c>
      <c r="J493" s="9">
        <v>2250</v>
      </c>
      <c r="K493" s="10">
        <f t="shared" si="0"/>
        <v>1125</v>
      </c>
      <c r="L493" s="10">
        <f t="shared" si="1"/>
        <v>337.5</v>
      </c>
      <c r="M493" s="11">
        <v>0.3</v>
      </c>
      <c r="O493" s="14"/>
      <c r="P493" s="12"/>
      <c r="Q493" s="15"/>
    </row>
    <row r="494" spans="1:17" ht="15.75" customHeight="1">
      <c r="A494" s="1"/>
      <c r="B494" s="6" t="s">
        <v>14</v>
      </c>
      <c r="C494" s="6">
        <v>1185732</v>
      </c>
      <c r="D494" s="7">
        <v>44474</v>
      </c>
      <c r="E494" s="6" t="s">
        <v>15</v>
      </c>
      <c r="F494" s="6" t="s">
        <v>37</v>
      </c>
      <c r="G494" s="6" t="s">
        <v>38</v>
      </c>
      <c r="H494" s="6" t="s">
        <v>19</v>
      </c>
      <c r="I494" s="8">
        <v>0.5</v>
      </c>
      <c r="J494" s="9">
        <v>1250</v>
      </c>
      <c r="K494" s="10">
        <f t="shared" si="0"/>
        <v>625</v>
      </c>
      <c r="L494" s="10">
        <f t="shared" si="1"/>
        <v>218.75</v>
      </c>
      <c r="M494" s="11">
        <v>0.35</v>
      </c>
      <c r="O494" s="14"/>
      <c r="P494" s="12"/>
      <c r="Q494" s="15"/>
    </row>
    <row r="495" spans="1:17" ht="15.75" customHeight="1">
      <c r="A495" s="1"/>
      <c r="B495" s="6" t="s">
        <v>14</v>
      </c>
      <c r="C495" s="6">
        <v>1185732</v>
      </c>
      <c r="D495" s="7">
        <v>44474</v>
      </c>
      <c r="E495" s="6" t="s">
        <v>15</v>
      </c>
      <c r="F495" s="6" t="s">
        <v>37</v>
      </c>
      <c r="G495" s="6" t="s">
        <v>38</v>
      </c>
      <c r="H495" s="6" t="s">
        <v>20</v>
      </c>
      <c r="I495" s="8">
        <v>0.5</v>
      </c>
      <c r="J495" s="9">
        <v>1000</v>
      </c>
      <c r="K495" s="10">
        <f t="shared" si="0"/>
        <v>500</v>
      </c>
      <c r="L495" s="10">
        <f t="shared" si="1"/>
        <v>175</v>
      </c>
      <c r="M495" s="11">
        <v>0.35</v>
      </c>
      <c r="O495" s="14"/>
      <c r="P495" s="12"/>
      <c r="Q495" s="15"/>
    </row>
    <row r="496" spans="1:17" ht="15.75" customHeight="1">
      <c r="A496" s="1"/>
      <c r="B496" s="6" t="s">
        <v>14</v>
      </c>
      <c r="C496" s="6">
        <v>1185732</v>
      </c>
      <c r="D496" s="7">
        <v>44474</v>
      </c>
      <c r="E496" s="6" t="s">
        <v>15</v>
      </c>
      <c r="F496" s="6" t="s">
        <v>37</v>
      </c>
      <c r="G496" s="6" t="s">
        <v>38</v>
      </c>
      <c r="H496" s="6" t="s">
        <v>21</v>
      </c>
      <c r="I496" s="8">
        <v>0.6</v>
      </c>
      <c r="J496" s="9">
        <v>1000</v>
      </c>
      <c r="K496" s="10">
        <f t="shared" si="0"/>
        <v>600</v>
      </c>
      <c r="L496" s="10">
        <f t="shared" si="1"/>
        <v>180</v>
      </c>
      <c r="M496" s="11">
        <v>0.3</v>
      </c>
      <c r="O496" s="14"/>
      <c r="P496" s="12"/>
      <c r="Q496" s="15"/>
    </row>
    <row r="497" spans="1:18" ht="15.75" customHeight="1">
      <c r="A497" s="1"/>
      <c r="B497" s="6" t="s">
        <v>14</v>
      </c>
      <c r="C497" s="6">
        <v>1185732</v>
      </c>
      <c r="D497" s="7">
        <v>44474</v>
      </c>
      <c r="E497" s="6" t="s">
        <v>15</v>
      </c>
      <c r="F497" s="6" t="s">
        <v>37</v>
      </c>
      <c r="G497" s="6" t="s">
        <v>38</v>
      </c>
      <c r="H497" s="6" t="s">
        <v>22</v>
      </c>
      <c r="I497" s="8">
        <v>0.64999999999999991</v>
      </c>
      <c r="J497" s="9">
        <v>2250</v>
      </c>
      <c r="K497" s="10">
        <f t="shared" si="0"/>
        <v>1462.4999999999998</v>
      </c>
      <c r="L497" s="10">
        <f t="shared" si="1"/>
        <v>365.62499999999994</v>
      </c>
      <c r="M497" s="11">
        <v>0.25</v>
      </c>
      <c r="O497" s="14"/>
      <c r="P497" s="12"/>
      <c r="Q497" s="15"/>
    </row>
    <row r="498" spans="1:18" ht="15.75" customHeight="1">
      <c r="A498" s="1"/>
      <c r="B498" s="6" t="s">
        <v>14</v>
      </c>
      <c r="C498" s="6">
        <v>1185732</v>
      </c>
      <c r="D498" s="7">
        <v>44504</v>
      </c>
      <c r="E498" s="6" t="s">
        <v>15</v>
      </c>
      <c r="F498" s="6" t="s">
        <v>37</v>
      </c>
      <c r="G498" s="6" t="s">
        <v>38</v>
      </c>
      <c r="H498" s="6" t="s">
        <v>17</v>
      </c>
      <c r="I498" s="8">
        <v>0.70000000000000007</v>
      </c>
      <c r="J498" s="9">
        <v>3750</v>
      </c>
      <c r="K498" s="10">
        <f t="shared" si="0"/>
        <v>2625.0000000000005</v>
      </c>
      <c r="L498" s="10">
        <f t="shared" si="1"/>
        <v>1443.7500000000005</v>
      </c>
      <c r="M498" s="11">
        <v>0.55000000000000004</v>
      </c>
      <c r="O498" s="14"/>
      <c r="P498" s="12"/>
      <c r="Q498" s="15"/>
    </row>
    <row r="499" spans="1:18" ht="15.75" customHeight="1">
      <c r="A499" s="1"/>
      <c r="B499" s="6" t="s">
        <v>14</v>
      </c>
      <c r="C499" s="6">
        <v>1185732</v>
      </c>
      <c r="D499" s="7">
        <v>44504</v>
      </c>
      <c r="E499" s="6" t="s">
        <v>15</v>
      </c>
      <c r="F499" s="6" t="s">
        <v>37</v>
      </c>
      <c r="G499" s="6" t="s">
        <v>38</v>
      </c>
      <c r="H499" s="6" t="s">
        <v>18</v>
      </c>
      <c r="I499" s="8">
        <v>0.60000000000000009</v>
      </c>
      <c r="J499" s="9">
        <v>2000</v>
      </c>
      <c r="K499" s="10">
        <f t="shared" si="0"/>
        <v>1200.0000000000002</v>
      </c>
      <c r="L499" s="10">
        <f t="shared" si="1"/>
        <v>420.00000000000006</v>
      </c>
      <c r="M499" s="11">
        <v>0.35</v>
      </c>
      <c r="O499" s="14"/>
      <c r="P499" s="12"/>
      <c r="Q499" s="15"/>
    </row>
    <row r="500" spans="1:18" ht="15.75" customHeight="1">
      <c r="A500" s="1"/>
      <c r="B500" s="6" t="s">
        <v>14</v>
      </c>
      <c r="C500" s="6">
        <v>1185732</v>
      </c>
      <c r="D500" s="7">
        <v>44504</v>
      </c>
      <c r="E500" s="6" t="s">
        <v>15</v>
      </c>
      <c r="F500" s="6" t="s">
        <v>37</v>
      </c>
      <c r="G500" s="6" t="s">
        <v>38</v>
      </c>
      <c r="H500" s="6" t="s">
        <v>19</v>
      </c>
      <c r="I500" s="8">
        <v>0.60000000000000009</v>
      </c>
      <c r="J500" s="9">
        <v>1950</v>
      </c>
      <c r="K500" s="10">
        <f t="shared" si="0"/>
        <v>1170.0000000000002</v>
      </c>
      <c r="L500" s="10">
        <f t="shared" si="1"/>
        <v>468.00000000000006</v>
      </c>
      <c r="M500" s="11">
        <v>0.39999999999999997</v>
      </c>
      <c r="O500" s="14"/>
      <c r="P500" s="12"/>
      <c r="Q500" s="15"/>
    </row>
    <row r="501" spans="1:18" ht="15.75" customHeight="1">
      <c r="A501" s="1"/>
      <c r="B501" s="6" t="s">
        <v>14</v>
      </c>
      <c r="C501" s="6">
        <v>1185732</v>
      </c>
      <c r="D501" s="7">
        <v>44504</v>
      </c>
      <c r="E501" s="6" t="s">
        <v>15</v>
      </c>
      <c r="F501" s="6" t="s">
        <v>37</v>
      </c>
      <c r="G501" s="6" t="s">
        <v>38</v>
      </c>
      <c r="H501" s="6" t="s">
        <v>20</v>
      </c>
      <c r="I501" s="8">
        <v>0.60000000000000009</v>
      </c>
      <c r="J501" s="9">
        <v>1750</v>
      </c>
      <c r="K501" s="10">
        <f t="shared" si="0"/>
        <v>1050.0000000000002</v>
      </c>
      <c r="L501" s="10">
        <f t="shared" si="1"/>
        <v>420.00000000000006</v>
      </c>
      <c r="M501" s="11">
        <v>0.39999999999999997</v>
      </c>
      <c r="O501" s="14"/>
      <c r="P501" s="12"/>
      <c r="Q501" s="15"/>
    </row>
    <row r="502" spans="1:18" ht="15.75" customHeight="1">
      <c r="A502" s="1"/>
      <c r="B502" s="6" t="s">
        <v>14</v>
      </c>
      <c r="C502" s="6">
        <v>1185732</v>
      </c>
      <c r="D502" s="7">
        <v>44504</v>
      </c>
      <c r="E502" s="6" t="s">
        <v>15</v>
      </c>
      <c r="F502" s="6" t="s">
        <v>37</v>
      </c>
      <c r="G502" s="6" t="s">
        <v>38</v>
      </c>
      <c r="H502" s="6" t="s">
        <v>21</v>
      </c>
      <c r="I502" s="8">
        <v>0.70000000000000007</v>
      </c>
      <c r="J502" s="9">
        <v>1500</v>
      </c>
      <c r="K502" s="10">
        <f t="shared" si="0"/>
        <v>1050</v>
      </c>
      <c r="L502" s="10">
        <f t="shared" si="1"/>
        <v>367.5</v>
      </c>
      <c r="M502" s="11">
        <v>0.35</v>
      </c>
      <c r="O502" s="14"/>
      <c r="P502" s="12"/>
      <c r="Q502" s="15"/>
    </row>
    <row r="503" spans="1:18" ht="15.75" customHeight="1">
      <c r="A503" s="1"/>
      <c r="B503" s="6" t="s">
        <v>14</v>
      </c>
      <c r="C503" s="6">
        <v>1185732</v>
      </c>
      <c r="D503" s="7">
        <v>44504</v>
      </c>
      <c r="E503" s="6" t="s">
        <v>15</v>
      </c>
      <c r="F503" s="6" t="s">
        <v>37</v>
      </c>
      <c r="G503" s="6" t="s">
        <v>38</v>
      </c>
      <c r="H503" s="6" t="s">
        <v>22</v>
      </c>
      <c r="I503" s="8">
        <v>0.75</v>
      </c>
      <c r="J503" s="9">
        <v>2500</v>
      </c>
      <c r="K503" s="10">
        <f t="shared" si="0"/>
        <v>1875</v>
      </c>
      <c r="L503" s="10">
        <f t="shared" si="1"/>
        <v>562.5</v>
      </c>
      <c r="M503" s="11">
        <v>0.3</v>
      </c>
      <c r="O503" s="14"/>
      <c r="P503" s="12"/>
      <c r="Q503" s="15"/>
    </row>
    <row r="504" spans="1:18" ht="15.75" customHeight="1">
      <c r="A504" s="1"/>
      <c r="B504" s="6" t="s">
        <v>14</v>
      </c>
      <c r="C504" s="6">
        <v>1185732</v>
      </c>
      <c r="D504" s="7">
        <v>44533</v>
      </c>
      <c r="E504" s="6" t="s">
        <v>15</v>
      </c>
      <c r="F504" s="6" t="s">
        <v>37</v>
      </c>
      <c r="G504" s="6" t="s">
        <v>38</v>
      </c>
      <c r="H504" s="6" t="s">
        <v>17</v>
      </c>
      <c r="I504" s="8">
        <v>0.70000000000000007</v>
      </c>
      <c r="J504" s="9">
        <v>4750</v>
      </c>
      <c r="K504" s="10">
        <f t="shared" si="0"/>
        <v>3325.0000000000005</v>
      </c>
      <c r="L504" s="10">
        <f t="shared" si="1"/>
        <v>1828.7500000000005</v>
      </c>
      <c r="M504" s="11">
        <v>0.55000000000000004</v>
      </c>
      <c r="O504" s="14"/>
      <c r="P504" s="12"/>
      <c r="Q504" s="15"/>
    </row>
    <row r="505" spans="1:18" ht="15.75" customHeight="1">
      <c r="A505" s="1"/>
      <c r="B505" s="6" t="s">
        <v>14</v>
      </c>
      <c r="C505" s="6">
        <v>1185732</v>
      </c>
      <c r="D505" s="7">
        <v>44533</v>
      </c>
      <c r="E505" s="6" t="s">
        <v>15</v>
      </c>
      <c r="F505" s="6" t="s">
        <v>37</v>
      </c>
      <c r="G505" s="6" t="s">
        <v>38</v>
      </c>
      <c r="H505" s="6" t="s">
        <v>18</v>
      </c>
      <c r="I505" s="8">
        <v>0.60000000000000009</v>
      </c>
      <c r="J505" s="9">
        <v>2750</v>
      </c>
      <c r="K505" s="10">
        <f t="shared" si="0"/>
        <v>1650.0000000000002</v>
      </c>
      <c r="L505" s="10">
        <f t="shared" si="1"/>
        <v>577.5</v>
      </c>
      <c r="M505" s="11">
        <v>0.35</v>
      </c>
      <c r="O505" s="14"/>
      <c r="P505" s="12"/>
      <c r="Q505" s="15"/>
    </row>
    <row r="506" spans="1:18" ht="15.75" customHeight="1">
      <c r="A506" s="1"/>
      <c r="B506" s="6" t="s">
        <v>14</v>
      </c>
      <c r="C506" s="6">
        <v>1185732</v>
      </c>
      <c r="D506" s="7">
        <v>44533</v>
      </c>
      <c r="E506" s="6" t="s">
        <v>15</v>
      </c>
      <c r="F506" s="6" t="s">
        <v>37</v>
      </c>
      <c r="G506" s="6" t="s">
        <v>38</v>
      </c>
      <c r="H506" s="6" t="s">
        <v>19</v>
      </c>
      <c r="I506" s="8">
        <v>0.60000000000000009</v>
      </c>
      <c r="J506" s="9">
        <v>2250</v>
      </c>
      <c r="K506" s="10">
        <f t="shared" si="0"/>
        <v>1350.0000000000002</v>
      </c>
      <c r="L506" s="10">
        <f t="shared" si="1"/>
        <v>540</v>
      </c>
      <c r="M506" s="11">
        <v>0.39999999999999997</v>
      </c>
      <c r="O506" s="14"/>
      <c r="P506" s="12"/>
      <c r="Q506" s="15"/>
    </row>
    <row r="507" spans="1:18" ht="15.75" customHeight="1">
      <c r="A507" s="1"/>
      <c r="B507" s="6" t="s">
        <v>14</v>
      </c>
      <c r="C507" s="6">
        <v>1185732</v>
      </c>
      <c r="D507" s="7">
        <v>44533</v>
      </c>
      <c r="E507" s="6" t="s">
        <v>15</v>
      </c>
      <c r="F507" s="6" t="s">
        <v>37</v>
      </c>
      <c r="G507" s="6" t="s">
        <v>38</v>
      </c>
      <c r="H507" s="6" t="s">
        <v>20</v>
      </c>
      <c r="I507" s="8">
        <v>0.60000000000000009</v>
      </c>
      <c r="J507" s="9">
        <v>1750</v>
      </c>
      <c r="K507" s="10">
        <f t="shared" si="0"/>
        <v>1050.0000000000002</v>
      </c>
      <c r="L507" s="10">
        <f t="shared" si="1"/>
        <v>420.00000000000006</v>
      </c>
      <c r="M507" s="11">
        <v>0.39999999999999997</v>
      </c>
      <c r="O507" s="14"/>
      <c r="P507" s="12"/>
      <c r="Q507" s="15"/>
    </row>
    <row r="508" spans="1:18" ht="15.75" customHeight="1">
      <c r="A508" s="1"/>
      <c r="B508" s="6" t="s">
        <v>14</v>
      </c>
      <c r="C508" s="6">
        <v>1185732</v>
      </c>
      <c r="D508" s="7">
        <v>44533</v>
      </c>
      <c r="E508" s="6" t="s">
        <v>15</v>
      </c>
      <c r="F508" s="6" t="s">
        <v>37</v>
      </c>
      <c r="G508" s="6" t="s">
        <v>38</v>
      </c>
      <c r="H508" s="6" t="s">
        <v>21</v>
      </c>
      <c r="I508" s="8">
        <v>0.70000000000000007</v>
      </c>
      <c r="J508" s="9">
        <v>1750</v>
      </c>
      <c r="K508" s="10">
        <f t="shared" si="0"/>
        <v>1225.0000000000002</v>
      </c>
      <c r="L508" s="10">
        <f t="shared" si="1"/>
        <v>428.75000000000006</v>
      </c>
      <c r="M508" s="11">
        <v>0.35</v>
      </c>
      <c r="O508" s="14"/>
      <c r="P508" s="12"/>
      <c r="Q508" s="15"/>
    </row>
    <row r="509" spans="1:18" ht="15.75" customHeight="1">
      <c r="A509" s="1"/>
      <c r="B509" s="6" t="s">
        <v>14</v>
      </c>
      <c r="C509" s="6">
        <v>1185732</v>
      </c>
      <c r="D509" s="7">
        <v>44533</v>
      </c>
      <c r="E509" s="6" t="s">
        <v>15</v>
      </c>
      <c r="F509" s="6" t="s">
        <v>37</v>
      </c>
      <c r="G509" s="6" t="s">
        <v>38</v>
      </c>
      <c r="H509" s="6" t="s">
        <v>22</v>
      </c>
      <c r="I509" s="8">
        <v>0.75</v>
      </c>
      <c r="J509" s="9">
        <v>2750</v>
      </c>
      <c r="K509" s="10">
        <f t="shared" si="0"/>
        <v>2062.5</v>
      </c>
      <c r="L509" s="10">
        <f t="shared" si="1"/>
        <v>618.75</v>
      </c>
      <c r="M509" s="11">
        <v>0.3</v>
      </c>
      <c r="O509" s="14"/>
      <c r="P509" s="12"/>
      <c r="Q509" s="15"/>
    </row>
    <row r="510" spans="1:18" ht="15.75" customHeight="1">
      <c r="A510" s="1" t="s">
        <v>39</v>
      </c>
      <c r="B510" s="6" t="s">
        <v>27</v>
      </c>
      <c r="C510" s="6">
        <v>1128299</v>
      </c>
      <c r="D510" s="7">
        <v>44211</v>
      </c>
      <c r="E510" s="6" t="s">
        <v>28</v>
      </c>
      <c r="F510" s="6" t="s">
        <v>40</v>
      </c>
      <c r="G510" s="6" t="s">
        <v>41</v>
      </c>
      <c r="H510" s="6" t="s">
        <v>17</v>
      </c>
      <c r="I510" s="8">
        <v>0.35</v>
      </c>
      <c r="J510" s="9">
        <v>4500</v>
      </c>
      <c r="K510" s="10">
        <f t="shared" si="0"/>
        <v>1575</v>
      </c>
      <c r="L510" s="10">
        <f t="shared" si="1"/>
        <v>630</v>
      </c>
      <c r="M510" s="11">
        <v>0.4</v>
      </c>
      <c r="O510" s="16"/>
      <c r="P510" s="14"/>
      <c r="Q510" s="12"/>
      <c r="R510" s="13"/>
    </row>
    <row r="511" spans="1:18" ht="15.75" customHeight="1">
      <c r="A511" s="1"/>
      <c r="B511" s="6" t="s">
        <v>27</v>
      </c>
      <c r="C511" s="6">
        <v>1128299</v>
      </c>
      <c r="D511" s="7">
        <v>44211</v>
      </c>
      <c r="E511" s="6" t="s">
        <v>28</v>
      </c>
      <c r="F511" s="6" t="s">
        <v>40</v>
      </c>
      <c r="G511" s="6" t="s">
        <v>41</v>
      </c>
      <c r="H511" s="6" t="s">
        <v>18</v>
      </c>
      <c r="I511" s="8">
        <v>0.45</v>
      </c>
      <c r="J511" s="9">
        <v>4500</v>
      </c>
      <c r="K511" s="10">
        <f t="shared" si="0"/>
        <v>2025</v>
      </c>
      <c r="L511" s="10">
        <f t="shared" si="1"/>
        <v>506.25</v>
      </c>
      <c r="M511" s="11">
        <v>0.25</v>
      </c>
      <c r="O511" s="16"/>
      <c r="P511" s="14"/>
      <c r="Q511" s="12"/>
      <c r="R511" s="13"/>
    </row>
    <row r="512" spans="1:18" ht="15.75" customHeight="1">
      <c r="A512" s="1"/>
      <c r="B512" s="6" t="s">
        <v>27</v>
      </c>
      <c r="C512" s="6">
        <v>1128299</v>
      </c>
      <c r="D512" s="7">
        <v>44211</v>
      </c>
      <c r="E512" s="6" t="s">
        <v>28</v>
      </c>
      <c r="F512" s="6" t="s">
        <v>40</v>
      </c>
      <c r="G512" s="6" t="s">
        <v>41</v>
      </c>
      <c r="H512" s="6" t="s">
        <v>19</v>
      </c>
      <c r="I512" s="8">
        <v>0.45</v>
      </c>
      <c r="J512" s="9">
        <v>4500</v>
      </c>
      <c r="K512" s="10">
        <f t="shared" si="0"/>
        <v>2025</v>
      </c>
      <c r="L512" s="10">
        <f t="shared" si="1"/>
        <v>810</v>
      </c>
      <c r="M512" s="11">
        <v>0.4</v>
      </c>
      <c r="O512" s="16"/>
      <c r="P512" s="14"/>
      <c r="Q512" s="12"/>
      <c r="R512" s="13"/>
    </row>
    <row r="513" spans="1:18" ht="15.75" customHeight="1">
      <c r="A513" s="1"/>
      <c r="B513" s="6" t="s">
        <v>27</v>
      </c>
      <c r="C513" s="6">
        <v>1128299</v>
      </c>
      <c r="D513" s="7">
        <v>44211</v>
      </c>
      <c r="E513" s="6" t="s">
        <v>28</v>
      </c>
      <c r="F513" s="6" t="s">
        <v>40</v>
      </c>
      <c r="G513" s="6" t="s">
        <v>41</v>
      </c>
      <c r="H513" s="6" t="s">
        <v>20</v>
      </c>
      <c r="I513" s="8">
        <v>0.45</v>
      </c>
      <c r="J513" s="9">
        <v>3000</v>
      </c>
      <c r="K513" s="10">
        <f t="shared" si="0"/>
        <v>1350</v>
      </c>
      <c r="L513" s="10">
        <f t="shared" si="1"/>
        <v>472.49999999999994</v>
      </c>
      <c r="M513" s="11">
        <v>0.35</v>
      </c>
      <c r="O513" s="16"/>
      <c r="P513" s="14"/>
      <c r="Q513" s="12"/>
      <c r="R513" s="13"/>
    </row>
    <row r="514" spans="1:18" ht="15.75" customHeight="1">
      <c r="A514" s="1"/>
      <c r="B514" s="6" t="s">
        <v>27</v>
      </c>
      <c r="C514" s="6">
        <v>1128299</v>
      </c>
      <c r="D514" s="7">
        <v>44211</v>
      </c>
      <c r="E514" s="6" t="s">
        <v>28</v>
      </c>
      <c r="F514" s="6" t="s">
        <v>40</v>
      </c>
      <c r="G514" s="6" t="s">
        <v>41</v>
      </c>
      <c r="H514" s="6" t="s">
        <v>21</v>
      </c>
      <c r="I514" s="8">
        <v>0.5</v>
      </c>
      <c r="J514" s="9">
        <v>2500</v>
      </c>
      <c r="K514" s="10">
        <f t="shared" si="0"/>
        <v>1250</v>
      </c>
      <c r="L514" s="10">
        <f t="shared" si="1"/>
        <v>687.5</v>
      </c>
      <c r="M514" s="11">
        <v>0.55000000000000004</v>
      </c>
      <c r="O514" s="16"/>
      <c r="P514" s="14"/>
      <c r="Q514" s="12"/>
      <c r="R514" s="13"/>
    </row>
    <row r="515" spans="1:18" ht="15.75" customHeight="1">
      <c r="A515" s="1"/>
      <c r="B515" s="6" t="s">
        <v>27</v>
      </c>
      <c r="C515" s="6">
        <v>1128299</v>
      </c>
      <c r="D515" s="7">
        <v>44211</v>
      </c>
      <c r="E515" s="6" t="s">
        <v>28</v>
      </c>
      <c r="F515" s="6" t="s">
        <v>40</v>
      </c>
      <c r="G515" s="6" t="s">
        <v>41</v>
      </c>
      <c r="H515" s="6" t="s">
        <v>22</v>
      </c>
      <c r="I515" s="8">
        <v>0.45</v>
      </c>
      <c r="J515" s="9">
        <v>4750</v>
      </c>
      <c r="K515" s="10">
        <f t="shared" si="0"/>
        <v>2137.5</v>
      </c>
      <c r="L515" s="10">
        <f t="shared" si="1"/>
        <v>427.5</v>
      </c>
      <c r="M515" s="11">
        <v>0.2</v>
      </c>
      <c r="O515" s="16"/>
      <c r="P515" s="14"/>
      <c r="Q515" s="12"/>
      <c r="R515" s="13"/>
    </row>
    <row r="516" spans="1:18" ht="15.75" customHeight="1">
      <c r="A516" s="1"/>
      <c r="B516" s="6" t="s">
        <v>27</v>
      </c>
      <c r="C516" s="6">
        <v>1128299</v>
      </c>
      <c r="D516" s="7">
        <v>44242</v>
      </c>
      <c r="E516" s="6" t="s">
        <v>28</v>
      </c>
      <c r="F516" s="6" t="s">
        <v>40</v>
      </c>
      <c r="G516" s="6" t="s">
        <v>41</v>
      </c>
      <c r="H516" s="6" t="s">
        <v>17</v>
      </c>
      <c r="I516" s="8">
        <v>0.35</v>
      </c>
      <c r="J516" s="9">
        <v>5250</v>
      </c>
      <c r="K516" s="10">
        <f t="shared" si="0"/>
        <v>1837.4999999999998</v>
      </c>
      <c r="L516" s="10">
        <f t="shared" si="1"/>
        <v>735</v>
      </c>
      <c r="M516" s="11">
        <v>0.4</v>
      </c>
      <c r="O516" s="16"/>
      <c r="P516" s="14"/>
      <c r="Q516" s="12"/>
      <c r="R516" s="13"/>
    </row>
    <row r="517" spans="1:18" ht="15.75" customHeight="1">
      <c r="A517" s="1"/>
      <c r="B517" s="6" t="s">
        <v>27</v>
      </c>
      <c r="C517" s="6">
        <v>1128299</v>
      </c>
      <c r="D517" s="7">
        <v>44242</v>
      </c>
      <c r="E517" s="6" t="s">
        <v>28</v>
      </c>
      <c r="F517" s="6" t="s">
        <v>40</v>
      </c>
      <c r="G517" s="6" t="s">
        <v>41</v>
      </c>
      <c r="H517" s="6" t="s">
        <v>18</v>
      </c>
      <c r="I517" s="8">
        <v>0.45</v>
      </c>
      <c r="J517" s="9">
        <v>4250</v>
      </c>
      <c r="K517" s="10">
        <f t="shared" si="0"/>
        <v>1912.5</v>
      </c>
      <c r="L517" s="10">
        <f t="shared" si="1"/>
        <v>478.125</v>
      </c>
      <c r="M517" s="11">
        <v>0.25</v>
      </c>
      <c r="O517" s="16"/>
      <c r="P517" s="14"/>
      <c r="Q517" s="12"/>
      <c r="R517" s="13"/>
    </row>
    <row r="518" spans="1:18" ht="15.75" customHeight="1">
      <c r="A518" s="1"/>
      <c r="B518" s="6" t="s">
        <v>27</v>
      </c>
      <c r="C518" s="6">
        <v>1128299</v>
      </c>
      <c r="D518" s="7">
        <v>44242</v>
      </c>
      <c r="E518" s="6" t="s">
        <v>28</v>
      </c>
      <c r="F518" s="6" t="s">
        <v>40</v>
      </c>
      <c r="G518" s="6" t="s">
        <v>41</v>
      </c>
      <c r="H518" s="6" t="s">
        <v>19</v>
      </c>
      <c r="I518" s="8">
        <v>0.45</v>
      </c>
      <c r="J518" s="9">
        <v>4250</v>
      </c>
      <c r="K518" s="10">
        <f t="shared" si="0"/>
        <v>1912.5</v>
      </c>
      <c r="L518" s="10">
        <f t="shared" si="1"/>
        <v>765</v>
      </c>
      <c r="M518" s="11">
        <v>0.4</v>
      </c>
      <c r="O518" s="16"/>
      <c r="P518" s="14"/>
      <c r="Q518" s="12"/>
      <c r="R518" s="13"/>
    </row>
    <row r="519" spans="1:18" ht="15.75" customHeight="1">
      <c r="A519" s="1"/>
      <c r="B519" s="6" t="s">
        <v>27</v>
      </c>
      <c r="C519" s="6">
        <v>1128299</v>
      </c>
      <c r="D519" s="7">
        <v>44242</v>
      </c>
      <c r="E519" s="6" t="s">
        <v>28</v>
      </c>
      <c r="F519" s="6" t="s">
        <v>40</v>
      </c>
      <c r="G519" s="6" t="s">
        <v>41</v>
      </c>
      <c r="H519" s="6" t="s">
        <v>20</v>
      </c>
      <c r="I519" s="8">
        <v>0.45</v>
      </c>
      <c r="J519" s="9">
        <v>2750</v>
      </c>
      <c r="K519" s="10">
        <f t="shared" si="0"/>
        <v>1237.5</v>
      </c>
      <c r="L519" s="10">
        <f t="shared" si="1"/>
        <v>433.125</v>
      </c>
      <c r="M519" s="11">
        <v>0.35</v>
      </c>
      <c r="O519" s="16"/>
      <c r="P519" s="14"/>
      <c r="Q519" s="12"/>
      <c r="R519" s="13"/>
    </row>
    <row r="520" spans="1:18" ht="15.75" customHeight="1">
      <c r="A520" s="1"/>
      <c r="B520" s="6" t="s">
        <v>27</v>
      </c>
      <c r="C520" s="6">
        <v>1128299</v>
      </c>
      <c r="D520" s="7">
        <v>44242</v>
      </c>
      <c r="E520" s="6" t="s">
        <v>28</v>
      </c>
      <c r="F520" s="6" t="s">
        <v>40</v>
      </c>
      <c r="G520" s="6" t="s">
        <v>41</v>
      </c>
      <c r="H520" s="6" t="s">
        <v>21</v>
      </c>
      <c r="I520" s="8">
        <v>0.5</v>
      </c>
      <c r="J520" s="9">
        <v>2000</v>
      </c>
      <c r="K520" s="10">
        <f t="shared" si="0"/>
        <v>1000</v>
      </c>
      <c r="L520" s="10">
        <f t="shared" si="1"/>
        <v>550</v>
      </c>
      <c r="M520" s="11">
        <v>0.55000000000000004</v>
      </c>
      <c r="O520" s="16"/>
      <c r="P520" s="14"/>
      <c r="Q520" s="12"/>
      <c r="R520" s="13"/>
    </row>
    <row r="521" spans="1:18" ht="15.75" customHeight="1">
      <c r="A521" s="1"/>
      <c r="B521" s="6" t="s">
        <v>27</v>
      </c>
      <c r="C521" s="6">
        <v>1128299</v>
      </c>
      <c r="D521" s="7">
        <v>44242</v>
      </c>
      <c r="E521" s="6" t="s">
        <v>28</v>
      </c>
      <c r="F521" s="6" t="s">
        <v>40</v>
      </c>
      <c r="G521" s="6" t="s">
        <v>41</v>
      </c>
      <c r="H521" s="6" t="s">
        <v>22</v>
      </c>
      <c r="I521" s="8">
        <v>0.45</v>
      </c>
      <c r="J521" s="9">
        <v>4000</v>
      </c>
      <c r="K521" s="10">
        <f t="shared" si="0"/>
        <v>1800</v>
      </c>
      <c r="L521" s="10">
        <f t="shared" si="1"/>
        <v>360</v>
      </c>
      <c r="M521" s="11">
        <v>0.2</v>
      </c>
      <c r="O521" s="16"/>
      <c r="P521" s="14"/>
      <c r="Q521" s="12"/>
      <c r="R521" s="13"/>
    </row>
    <row r="522" spans="1:18" ht="15.75" customHeight="1">
      <c r="A522" s="1"/>
      <c r="B522" s="6" t="s">
        <v>27</v>
      </c>
      <c r="C522" s="6">
        <v>1128299</v>
      </c>
      <c r="D522" s="7">
        <v>44269</v>
      </c>
      <c r="E522" s="6" t="s">
        <v>28</v>
      </c>
      <c r="F522" s="6" t="s">
        <v>40</v>
      </c>
      <c r="G522" s="6" t="s">
        <v>41</v>
      </c>
      <c r="H522" s="6" t="s">
        <v>17</v>
      </c>
      <c r="I522" s="8">
        <v>0.45</v>
      </c>
      <c r="J522" s="9">
        <v>5500</v>
      </c>
      <c r="K522" s="10">
        <f t="shared" si="0"/>
        <v>2475</v>
      </c>
      <c r="L522" s="10">
        <f t="shared" si="1"/>
        <v>990</v>
      </c>
      <c r="M522" s="11">
        <v>0.4</v>
      </c>
      <c r="O522" s="16"/>
      <c r="P522" s="14"/>
      <c r="Q522" s="12"/>
      <c r="R522" s="13"/>
    </row>
    <row r="523" spans="1:18" ht="15.75" customHeight="1">
      <c r="A523" s="1"/>
      <c r="B523" s="6" t="s">
        <v>27</v>
      </c>
      <c r="C523" s="6">
        <v>1128299</v>
      </c>
      <c r="D523" s="7">
        <v>44269</v>
      </c>
      <c r="E523" s="6" t="s">
        <v>28</v>
      </c>
      <c r="F523" s="6" t="s">
        <v>40</v>
      </c>
      <c r="G523" s="6" t="s">
        <v>41</v>
      </c>
      <c r="H523" s="6" t="s">
        <v>18</v>
      </c>
      <c r="I523" s="8">
        <v>0.54999999999999993</v>
      </c>
      <c r="J523" s="9">
        <v>4000</v>
      </c>
      <c r="K523" s="10">
        <f t="shared" si="0"/>
        <v>2199.9999999999995</v>
      </c>
      <c r="L523" s="10">
        <f t="shared" si="1"/>
        <v>549.99999999999989</v>
      </c>
      <c r="M523" s="11">
        <v>0.25</v>
      </c>
      <c r="O523" s="16"/>
      <c r="P523" s="14"/>
      <c r="Q523" s="12"/>
      <c r="R523" s="13"/>
    </row>
    <row r="524" spans="1:18" ht="15.75" customHeight="1">
      <c r="A524" s="1"/>
      <c r="B524" s="6" t="s">
        <v>27</v>
      </c>
      <c r="C524" s="6">
        <v>1128299</v>
      </c>
      <c r="D524" s="7">
        <v>44269</v>
      </c>
      <c r="E524" s="6" t="s">
        <v>28</v>
      </c>
      <c r="F524" s="6" t="s">
        <v>40</v>
      </c>
      <c r="G524" s="6" t="s">
        <v>41</v>
      </c>
      <c r="H524" s="6" t="s">
        <v>19</v>
      </c>
      <c r="I524" s="8">
        <v>0.54999999999999993</v>
      </c>
      <c r="J524" s="9">
        <v>4000</v>
      </c>
      <c r="K524" s="10">
        <f t="shared" si="0"/>
        <v>2199.9999999999995</v>
      </c>
      <c r="L524" s="10">
        <f t="shared" si="1"/>
        <v>879.99999999999989</v>
      </c>
      <c r="M524" s="11">
        <v>0.4</v>
      </c>
      <c r="O524" s="16"/>
      <c r="P524" s="14"/>
      <c r="Q524" s="12"/>
      <c r="R524" s="13"/>
    </row>
    <row r="525" spans="1:18" ht="15.75" customHeight="1">
      <c r="A525" s="1"/>
      <c r="B525" s="6" t="s">
        <v>27</v>
      </c>
      <c r="C525" s="6">
        <v>1128299</v>
      </c>
      <c r="D525" s="7">
        <v>44269</v>
      </c>
      <c r="E525" s="6" t="s">
        <v>28</v>
      </c>
      <c r="F525" s="6" t="s">
        <v>40</v>
      </c>
      <c r="G525" s="6" t="s">
        <v>41</v>
      </c>
      <c r="H525" s="6" t="s">
        <v>20</v>
      </c>
      <c r="I525" s="8">
        <v>0.54999999999999993</v>
      </c>
      <c r="J525" s="9">
        <v>3000</v>
      </c>
      <c r="K525" s="10">
        <f t="shared" si="0"/>
        <v>1649.9999999999998</v>
      </c>
      <c r="L525" s="10">
        <f t="shared" si="1"/>
        <v>577.49999999999989</v>
      </c>
      <c r="M525" s="11">
        <v>0.35</v>
      </c>
      <c r="O525" s="16"/>
      <c r="P525" s="14"/>
      <c r="Q525" s="12"/>
      <c r="R525" s="13"/>
    </row>
    <row r="526" spans="1:18" ht="15.75" customHeight="1">
      <c r="A526" s="1"/>
      <c r="B526" s="6" t="s">
        <v>27</v>
      </c>
      <c r="C526" s="6">
        <v>1128299</v>
      </c>
      <c r="D526" s="7">
        <v>44269</v>
      </c>
      <c r="E526" s="6" t="s">
        <v>28</v>
      </c>
      <c r="F526" s="6" t="s">
        <v>40</v>
      </c>
      <c r="G526" s="6" t="s">
        <v>41</v>
      </c>
      <c r="H526" s="6" t="s">
        <v>21</v>
      </c>
      <c r="I526" s="8">
        <v>0.6</v>
      </c>
      <c r="J526" s="9">
        <v>1750</v>
      </c>
      <c r="K526" s="10">
        <f t="shared" si="0"/>
        <v>1050</v>
      </c>
      <c r="L526" s="10">
        <f t="shared" si="1"/>
        <v>577.5</v>
      </c>
      <c r="M526" s="11">
        <v>0.55000000000000004</v>
      </c>
      <c r="O526" s="16"/>
      <c r="P526" s="14"/>
      <c r="Q526" s="12"/>
      <c r="R526" s="13"/>
    </row>
    <row r="527" spans="1:18" ht="15.75" customHeight="1">
      <c r="A527" s="1"/>
      <c r="B527" s="6" t="s">
        <v>27</v>
      </c>
      <c r="C527" s="6">
        <v>1128299</v>
      </c>
      <c r="D527" s="7">
        <v>44269</v>
      </c>
      <c r="E527" s="6" t="s">
        <v>28</v>
      </c>
      <c r="F527" s="6" t="s">
        <v>40</v>
      </c>
      <c r="G527" s="6" t="s">
        <v>41</v>
      </c>
      <c r="H527" s="6" t="s">
        <v>22</v>
      </c>
      <c r="I527" s="8">
        <v>0.54999999999999993</v>
      </c>
      <c r="J527" s="9">
        <v>3750</v>
      </c>
      <c r="K527" s="10">
        <f t="shared" si="0"/>
        <v>2062.4999999999995</v>
      </c>
      <c r="L527" s="10">
        <f t="shared" si="1"/>
        <v>412.49999999999994</v>
      </c>
      <c r="M527" s="11">
        <v>0.2</v>
      </c>
      <c r="O527" s="16"/>
      <c r="P527" s="14"/>
      <c r="Q527" s="12"/>
      <c r="R527" s="13"/>
    </row>
    <row r="528" spans="1:18" ht="15.75" customHeight="1">
      <c r="A528" s="1"/>
      <c r="B528" s="6" t="s">
        <v>27</v>
      </c>
      <c r="C528" s="6">
        <v>1128299</v>
      </c>
      <c r="D528" s="7">
        <v>44301</v>
      </c>
      <c r="E528" s="6" t="s">
        <v>28</v>
      </c>
      <c r="F528" s="6" t="s">
        <v>40</v>
      </c>
      <c r="G528" s="6" t="s">
        <v>41</v>
      </c>
      <c r="H528" s="6" t="s">
        <v>17</v>
      </c>
      <c r="I528" s="8">
        <v>0.6</v>
      </c>
      <c r="J528" s="9">
        <v>5500</v>
      </c>
      <c r="K528" s="10">
        <f t="shared" si="0"/>
        <v>3300</v>
      </c>
      <c r="L528" s="10">
        <f t="shared" si="1"/>
        <v>1320</v>
      </c>
      <c r="M528" s="11">
        <v>0.4</v>
      </c>
      <c r="O528" s="16"/>
      <c r="P528" s="14"/>
      <c r="Q528" s="12"/>
      <c r="R528" s="13"/>
    </row>
    <row r="529" spans="1:18" ht="15.75" customHeight="1">
      <c r="A529" s="1"/>
      <c r="B529" s="6" t="s">
        <v>27</v>
      </c>
      <c r="C529" s="6">
        <v>1128299</v>
      </c>
      <c r="D529" s="7">
        <v>44301</v>
      </c>
      <c r="E529" s="6" t="s">
        <v>28</v>
      </c>
      <c r="F529" s="6" t="s">
        <v>40</v>
      </c>
      <c r="G529" s="6" t="s">
        <v>41</v>
      </c>
      <c r="H529" s="6" t="s">
        <v>18</v>
      </c>
      <c r="I529" s="8">
        <v>0.65</v>
      </c>
      <c r="J529" s="9">
        <v>3500</v>
      </c>
      <c r="K529" s="10">
        <f t="shared" si="0"/>
        <v>2275</v>
      </c>
      <c r="L529" s="10">
        <f t="shared" si="1"/>
        <v>568.75</v>
      </c>
      <c r="M529" s="11">
        <v>0.25</v>
      </c>
      <c r="O529" s="16"/>
      <c r="P529" s="14"/>
      <c r="Q529" s="12"/>
      <c r="R529" s="13"/>
    </row>
    <row r="530" spans="1:18" ht="15.75" customHeight="1">
      <c r="A530" s="1"/>
      <c r="B530" s="6" t="s">
        <v>27</v>
      </c>
      <c r="C530" s="6">
        <v>1128299</v>
      </c>
      <c r="D530" s="7">
        <v>44301</v>
      </c>
      <c r="E530" s="6" t="s">
        <v>28</v>
      </c>
      <c r="F530" s="6" t="s">
        <v>40</v>
      </c>
      <c r="G530" s="6" t="s">
        <v>41</v>
      </c>
      <c r="H530" s="6" t="s">
        <v>19</v>
      </c>
      <c r="I530" s="8">
        <v>0.65</v>
      </c>
      <c r="J530" s="9">
        <v>4000</v>
      </c>
      <c r="K530" s="10">
        <f t="shared" si="0"/>
        <v>2600</v>
      </c>
      <c r="L530" s="10">
        <f t="shared" si="1"/>
        <v>1040</v>
      </c>
      <c r="M530" s="11">
        <v>0.4</v>
      </c>
      <c r="O530" s="16"/>
      <c r="P530" s="14"/>
      <c r="Q530" s="12"/>
      <c r="R530" s="13"/>
    </row>
    <row r="531" spans="1:18" ht="15.75" customHeight="1">
      <c r="A531" s="1"/>
      <c r="B531" s="6" t="s">
        <v>27</v>
      </c>
      <c r="C531" s="6">
        <v>1128299</v>
      </c>
      <c r="D531" s="7">
        <v>44301</v>
      </c>
      <c r="E531" s="6" t="s">
        <v>28</v>
      </c>
      <c r="F531" s="6" t="s">
        <v>40</v>
      </c>
      <c r="G531" s="6" t="s">
        <v>41</v>
      </c>
      <c r="H531" s="6" t="s">
        <v>20</v>
      </c>
      <c r="I531" s="8">
        <v>0.6</v>
      </c>
      <c r="J531" s="9">
        <v>3000</v>
      </c>
      <c r="K531" s="10">
        <f t="shared" si="0"/>
        <v>1800</v>
      </c>
      <c r="L531" s="10">
        <f t="shared" si="1"/>
        <v>630</v>
      </c>
      <c r="M531" s="11">
        <v>0.35</v>
      </c>
      <c r="O531" s="16"/>
      <c r="P531" s="14"/>
      <c r="Q531" s="12"/>
      <c r="R531" s="13"/>
    </row>
    <row r="532" spans="1:18" ht="15.75" customHeight="1">
      <c r="A532" s="1"/>
      <c r="B532" s="6" t="s">
        <v>27</v>
      </c>
      <c r="C532" s="6">
        <v>1128299</v>
      </c>
      <c r="D532" s="7">
        <v>44301</v>
      </c>
      <c r="E532" s="6" t="s">
        <v>28</v>
      </c>
      <c r="F532" s="6" t="s">
        <v>40</v>
      </c>
      <c r="G532" s="6" t="s">
        <v>41</v>
      </c>
      <c r="H532" s="6" t="s">
        <v>21</v>
      </c>
      <c r="I532" s="8">
        <v>0.65</v>
      </c>
      <c r="J532" s="9">
        <v>2000</v>
      </c>
      <c r="K532" s="10">
        <f t="shared" si="0"/>
        <v>1300</v>
      </c>
      <c r="L532" s="10">
        <f t="shared" si="1"/>
        <v>715.00000000000011</v>
      </c>
      <c r="M532" s="11">
        <v>0.55000000000000004</v>
      </c>
      <c r="O532" s="16"/>
      <c r="P532" s="14"/>
      <c r="Q532" s="12"/>
      <c r="R532" s="13"/>
    </row>
    <row r="533" spans="1:18" ht="15.75" customHeight="1">
      <c r="A533" s="1"/>
      <c r="B533" s="6" t="s">
        <v>27</v>
      </c>
      <c r="C533" s="6">
        <v>1128299</v>
      </c>
      <c r="D533" s="7">
        <v>44301</v>
      </c>
      <c r="E533" s="6" t="s">
        <v>28</v>
      </c>
      <c r="F533" s="6" t="s">
        <v>40</v>
      </c>
      <c r="G533" s="6" t="s">
        <v>41</v>
      </c>
      <c r="H533" s="6" t="s">
        <v>22</v>
      </c>
      <c r="I533" s="8">
        <v>0.8</v>
      </c>
      <c r="J533" s="9">
        <v>3500</v>
      </c>
      <c r="K533" s="10">
        <f t="shared" si="0"/>
        <v>2800</v>
      </c>
      <c r="L533" s="10">
        <f t="shared" si="1"/>
        <v>560</v>
      </c>
      <c r="M533" s="11">
        <v>0.2</v>
      </c>
      <c r="O533" s="16"/>
      <c r="P533" s="14"/>
      <c r="Q533" s="12"/>
      <c r="R533" s="13"/>
    </row>
    <row r="534" spans="1:18" ht="15.75" customHeight="1">
      <c r="A534" s="1"/>
      <c r="B534" s="6" t="s">
        <v>27</v>
      </c>
      <c r="C534" s="6">
        <v>1128299</v>
      </c>
      <c r="D534" s="7">
        <v>44332</v>
      </c>
      <c r="E534" s="6" t="s">
        <v>28</v>
      </c>
      <c r="F534" s="6" t="s">
        <v>40</v>
      </c>
      <c r="G534" s="6" t="s">
        <v>41</v>
      </c>
      <c r="H534" s="6" t="s">
        <v>17</v>
      </c>
      <c r="I534" s="8">
        <v>0.6</v>
      </c>
      <c r="J534" s="9">
        <v>5500</v>
      </c>
      <c r="K534" s="10">
        <f t="shared" si="0"/>
        <v>3300</v>
      </c>
      <c r="L534" s="10">
        <f t="shared" si="1"/>
        <v>1485</v>
      </c>
      <c r="M534" s="11">
        <v>0.45</v>
      </c>
      <c r="O534" s="16"/>
      <c r="P534" s="14"/>
      <c r="Q534" s="12"/>
      <c r="R534" s="13"/>
    </row>
    <row r="535" spans="1:18" ht="15.75" customHeight="1">
      <c r="A535" s="1"/>
      <c r="B535" s="6" t="s">
        <v>27</v>
      </c>
      <c r="C535" s="6">
        <v>1128299</v>
      </c>
      <c r="D535" s="7">
        <v>44332</v>
      </c>
      <c r="E535" s="6" t="s">
        <v>28</v>
      </c>
      <c r="F535" s="6" t="s">
        <v>40</v>
      </c>
      <c r="G535" s="6" t="s">
        <v>41</v>
      </c>
      <c r="H535" s="6" t="s">
        <v>18</v>
      </c>
      <c r="I535" s="8">
        <v>0.65</v>
      </c>
      <c r="J535" s="9">
        <v>4000</v>
      </c>
      <c r="K535" s="10">
        <f t="shared" si="0"/>
        <v>2600</v>
      </c>
      <c r="L535" s="10">
        <f t="shared" si="1"/>
        <v>780</v>
      </c>
      <c r="M535" s="11">
        <v>0.3</v>
      </c>
      <c r="O535" s="16"/>
      <c r="P535" s="14"/>
      <c r="Q535" s="12"/>
      <c r="R535" s="13"/>
    </row>
    <row r="536" spans="1:18" ht="15.75" customHeight="1">
      <c r="A536" s="1"/>
      <c r="B536" s="6" t="s">
        <v>27</v>
      </c>
      <c r="C536" s="6">
        <v>1128299</v>
      </c>
      <c r="D536" s="7">
        <v>44332</v>
      </c>
      <c r="E536" s="6" t="s">
        <v>28</v>
      </c>
      <c r="F536" s="6" t="s">
        <v>40</v>
      </c>
      <c r="G536" s="6" t="s">
        <v>41</v>
      </c>
      <c r="H536" s="6" t="s">
        <v>19</v>
      </c>
      <c r="I536" s="8">
        <v>0.65</v>
      </c>
      <c r="J536" s="9">
        <v>4000</v>
      </c>
      <c r="K536" s="10">
        <f t="shared" si="0"/>
        <v>2600</v>
      </c>
      <c r="L536" s="10">
        <f t="shared" si="1"/>
        <v>1170</v>
      </c>
      <c r="M536" s="11">
        <v>0.45</v>
      </c>
      <c r="O536" s="16"/>
      <c r="P536" s="14"/>
      <c r="Q536" s="12"/>
      <c r="R536" s="13"/>
    </row>
    <row r="537" spans="1:18" ht="15.75" customHeight="1">
      <c r="A537" s="1"/>
      <c r="B537" s="6" t="s">
        <v>27</v>
      </c>
      <c r="C537" s="6">
        <v>1128299</v>
      </c>
      <c r="D537" s="7">
        <v>44332</v>
      </c>
      <c r="E537" s="6" t="s">
        <v>28</v>
      </c>
      <c r="F537" s="6" t="s">
        <v>40</v>
      </c>
      <c r="G537" s="6" t="s">
        <v>41</v>
      </c>
      <c r="H537" s="6" t="s">
        <v>20</v>
      </c>
      <c r="I537" s="8">
        <v>0.6</v>
      </c>
      <c r="J537" s="9">
        <v>3000</v>
      </c>
      <c r="K537" s="10">
        <f t="shared" si="0"/>
        <v>1800</v>
      </c>
      <c r="L537" s="10">
        <f t="shared" si="1"/>
        <v>719.99999999999989</v>
      </c>
      <c r="M537" s="11">
        <v>0.39999999999999997</v>
      </c>
      <c r="O537" s="16"/>
      <c r="P537" s="14"/>
      <c r="Q537" s="12"/>
      <c r="R537" s="13"/>
    </row>
    <row r="538" spans="1:18" ht="15.75" customHeight="1">
      <c r="A538" s="1"/>
      <c r="B538" s="6" t="s">
        <v>27</v>
      </c>
      <c r="C538" s="6">
        <v>1128299</v>
      </c>
      <c r="D538" s="7">
        <v>44332</v>
      </c>
      <c r="E538" s="6" t="s">
        <v>28</v>
      </c>
      <c r="F538" s="6" t="s">
        <v>40</v>
      </c>
      <c r="G538" s="6" t="s">
        <v>41</v>
      </c>
      <c r="H538" s="6" t="s">
        <v>21</v>
      </c>
      <c r="I538" s="8">
        <v>0.65</v>
      </c>
      <c r="J538" s="9">
        <v>2000</v>
      </c>
      <c r="K538" s="10">
        <f t="shared" si="0"/>
        <v>1300</v>
      </c>
      <c r="L538" s="10">
        <f t="shared" si="1"/>
        <v>780.00000000000011</v>
      </c>
      <c r="M538" s="11">
        <v>0.60000000000000009</v>
      </c>
      <c r="O538" s="16"/>
      <c r="P538" s="14"/>
      <c r="Q538" s="12"/>
      <c r="R538" s="13"/>
    </row>
    <row r="539" spans="1:18" ht="15.75" customHeight="1">
      <c r="A539" s="1"/>
      <c r="B539" s="6" t="s">
        <v>27</v>
      </c>
      <c r="C539" s="6">
        <v>1128299</v>
      </c>
      <c r="D539" s="7">
        <v>44332</v>
      </c>
      <c r="E539" s="6" t="s">
        <v>28</v>
      </c>
      <c r="F539" s="6" t="s">
        <v>40</v>
      </c>
      <c r="G539" s="6" t="s">
        <v>41</v>
      </c>
      <c r="H539" s="6" t="s">
        <v>22</v>
      </c>
      <c r="I539" s="8">
        <v>0.8</v>
      </c>
      <c r="J539" s="9">
        <v>4500</v>
      </c>
      <c r="K539" s="10">
        <f t="shared" si="0"/>
        <v>3600</v>
      </c>
      <c r="L539" s="10">
        <f t="shared" si="1"/>
        <v>900</v>
      </c>
      <c r="M539" s="11">
        <v>0.25</v>
      </c>
      <c r="O539" s="16"/>
      <c r="P539" s="14"/>
      <c r="Q539" s="12"/>
      <c r="R539" s="13"/>
    </row>
    <row r="540" spans="1:18" ht="15.75" customHeight="1">
      <c r="A540" s="1"/>
      <c r="B540" s="6" t="s">
        <v>27</v>
      </c>
      <c r="C540" s="6">
        <v>1128299</v>
      </c>
      <c r="D540" s="7">
        <v>44362</v>
      </c>
      <c r="E540" s="6" t="s">
        <v>28</v>
      </c>
      <c r="F540" s="6" t="s">
        <v>40</v>
      </c>
      <c r="G540" s="6" t="s">
        <v>41</v>
      </c>
      <c r="H540" s="6" t="s">
        <v>17</v>
      </c>
      <c r="I540" s="8">
        <v>0.6</v>
      </c>
      <c r="J540" s="9">
        <v>7000</v>
      </c>
      <c r="K540" s="10">
        <f t="shared" si="0"/>
        <v>4200</v>
      </c>
      <c r="L540" s="10">
        <f t="shared" si="1"/>
        <v>1890</v>
      </c>
      <c r="M540" s="11">
        <v>0.45</v>
      </c>
      <c r="O540" s="16"/>
      <c r="P540" s="14"/>
      <c r="Q540" s="12"/>
      <c r="R540" s="13"/>
    </row>
    <row r="541" spans="1:18" ht="15.75" customHeight="1">
      <c r="A541" s="1"/>
      <c r="B541" s="6" t="s">
        <v>27</v>
      </c>
      <c r="C541" s="6">
        <v>1128299</v>
      </c>
      <c r="D541" s="7">
        <v>44362</v>
      </c>
      <c r="E541" s="6" t="s">
        <v>28</v>
      </c>
      <c r="F541" s="6" t="s">
        <v>40</v>
      </c>
      <c r="G541" s="6" t="s">
        <v>41</v>
      </c>
      <c r="H541" s="6" t="s">
        <v>18</v>
      </c>
      <c r="I541" s="8">
        <v>0.65</v>
      </c>
      <c r="J541" s="9">
        <v>5500</v>
      </c>
      <c r="K541" s="10">
        <f t="shared" si="0"/>
        <v>3575</v>
      </c>
      <c r="L541" s="10">
        <f t="shared" si="1"/>
        <v>1072.5</v>
      </c>
      <c r="M541" s="11">
        <v>0.3</v>
      </c>
      <c r="O541" s="16"/>
      <c r="P541" s="14"/>
      <c r="Q541" s="12"/>
      <c r="R541" s="13"/>
    </row>
    <row r="542" spans="1:18" ht="15.75" customHeight="1">
      <c r="A542" s="1"/>
      <c r="B542" s="6" t="s">
        <v>27</v>
      </c>
      <c r="C542" s="6">
        <v>1128299</v>
      </c>
      <c r="D542" s="7">
        <v>44362</v>
      </c>
      <c r="E542" s="6" t="s">
        <v>28</v>
      </c>
      <c r="F542" s="6" t="s">
        <v>40</v>
      </c>
      <c r="G542" s="6" t="s">
        <v>41</v>
      </c>
      <c r="H542" s="6" t="s">
        <v>19</v>
      </c>
      <c r="I542" s="8">
        <v>0.65</v>
      </c>
      <c r="J542" s="9">
        <v>5500</v>
      </c>
      <c r="K542" s="10">
        <f t="shared" si="0"/>
        <v>3575</v>
      </c>
      <c r="L542" s="10">
        <f t="shared" si="1"/>
        <v>1608.75</v>
      </c>
      <c r="M542" s="11">
        <v>0.45</v>
      </c>
      <c r="O542" s="16"/>
      <c r="P542" s="14"/>
      <c r="Q542" s="12"/>
      <c r="R542" s="13"/>
    </row>
    <row r="543" spans="1:18" ht="15.75" customHeight="1">
      <c r="A543" s="1"/>
      <c r="B543" s="6" t="s">
        <v>27</v>
      </c>
      <c r="C543" s="6">
        <v>1128299</v>
      </c>
      <c r="D543" s="7">
        <v>44362</v>
      </c>
      <c r="E543" s="6" t="s">
        <v>28</v>
      </c>
      <c r="F543" s="6" t="s">
        <v>40</v>
      </c>
      <c r="G543" s="6" t="s">
        <v>41</v>
      </c>
      <c r="H543" s="6" t="s">
        <v>20</v>
      </c>
      <c r="I543" s="8">
        <v>0.6</v>
      </c>
      <c r="J543" s="9">
        <v>4250</v>
      </c>
      <c r="K543" s="10">
        <f t="shared" si="0"/>
        <v>2550</v>
      </c>
      <c r="L543" s="10">
        <f t="shared" si="1"/>
        <v>1019.9999999999999</v>
      </c>
      <c r="M543" s="11">
        <v>0.39999999999999997</v>
      </c>
      <c r="O543" s="16"/>
      <c r="P543" s="14"/>
      <c r="Q543" s="12"/>
      <c r="R543" s="13"/>
    </row>
    <row r="544" spans="1:18" ht="15.75" customHeight="1">
      <c r="A544" s="1"/>
      <c r="B544" s="6" t="s">
        <v>27</v>
      </c>
      <c r="C544" s="6">
        <v>1128299</v>
      </c>
      <c r="D544" s="7">
        <v>44362</v>
      </c>
      <c r="E544" s="6" t="s">
        <v>28</v>
      </c>
      <c r="F544" s="6" t="s">
        <v>40</v>
      </c>
      <c r="G544" s="6" t="s">
        <v>41</v>
      </c>
      <c r="H544" s="6" t="s">
        <v>21</v>
      </c>
      <c r="I544" s="8">
        <v>0.65</v>
      </c>
      <c r="J544" s="9">
        <v>3000</v>
      </c>
      <c r="K544" s="10">
        <f t="shared" si="0"/>
        <v>1950</v>
      </c>
      <c r="L544" s="10">
        <f t="shared" si="1"/>
        <v>1170.0000000000002</v>
      </c>
      <c r="M544" s="11">
        <v>0.60000000000000009</v>
      </c>
      <c r="O544" s="16"/>
      <c r="P544" s="14"/>
      <c r="Q544" s="12"/>
      <c r="R544" s="13"/>
    </row>
    <row r="545" spans="1:18" ht="15.75" customHeight="1">
      <c r="A545" s="1"/>
      <c r="B545" s="6" t="s">
        <v>27</v>
      </c>
      <c r="C545" s="6">
        <v>1128299</v>
      </c>
      <c r="D545" s="7">
        <v>44362</v>
      </c>
      <c r="E545" s="6" t="s">
        <v>28</v>
      </c>
      <c r="F545" s="6" t="s">
        <v>40</v>
      </c>
      <c r="G545" s="6" t="s">
        <v>41</v>
      </c>
      <c r="H545" s="6" t="s">
        <v>22</v>
      </c>
      <c r="I545" s="8">
        <v>0.8</v>
      </c>
      <c r="J545" s="9">
        <v>6000</v>
      </c>
      <c r="K545" s="10">
        <f t="shared" si="0"/>
        <v>4800</v>
      </c>
      <c r="L545" s="10">
        <f t="shared" si="1"/>
        <v>1200</v>
      </c>
      <c r="M545" s="11">
        <v>0.25</v>
      </c>
      <c r="O545" s="16"/>
      <c r="P545" s="14"/>
      <c r="Q545" s="12"/>
      <c r="R545" s="13"/>
    </row>
    <row r="546" spans="1:18" ht="15.75" customHeight="1">
      <c r="A546" s="1"/>
      <c r="B546" s="6" t="s">
        <v>27</v>
      </c>
      <c r="C546" s="6">
        <v>1128299</v>
      </c>
      <c r="D546" s="7">
        <v>44391</v>
      </c>
      <c r="E546" s="6" t="s">
        <v>28</v>
      </c>
      <c r="F546" s="6" t="s">
        <v>40</v>
      </c>
      <c r="G546" s="6" t="s">
        <v>41</v>
      </c>
      <c r="H546" s="6" t="s">
        <v>17</v>
      </c>
      <c r="I546" s="8">
        <v>0.6</v>
      </c>
      <c r="J546" s="9">
        <v>7500</v>
      </c>
      <c r="K546" s="10">
        <f t="shared" si="0"/>
        <v>4500</v>
      </c>
      <c r="L546" s="10">
        <f t="shared" si="1"/>
        <v>1800</v>
      </c>
      <c r="M546" s="11">
        <v>0.4</v>
      </c>
      <c r="O546" s="16"/>
      <c r="P546" s="14"/>
      <c r="Q546" s="12"/>
      <c r="R546" s="13"/>
    </row>
    <row r="547" spans="1:18" ht="15.75" customHeight="1">
      <c r="A547" s="1"/>
      <c r="B547" s="6" t="s">
        <v>27</v>
      </c>
      <c r="C547" s="6">
        <v>1128299</v>
      </c>
      <c r="D547" s="7">
        <v>44391</v>
      </c>
      <c r="E547" s="6" t="s">
        <v>28</v>
      </c>
      <c r="F547" s="6" t="s">
        <v>40</v>
      </c>
      <c r="G547" s="6" t="s">
        <v>41</v>
      </c>
      <c r="H547" s="6" t="s">
        <v>18</v>
      </c>
      <c r="I547" s="8">
        <v>0.65</v>
      </c>
      <c r="J547" s="9">
        <v>6000</v>
      </c>
      <c r="K547" s="10">
        <f t="shared" si="0"/>
        <v>3900</v>
      </c>
      <c r="L547" s="10">
        <f t="shared" si="1"/>
        <v>975</v>
      </c>
      <c r="M547" s="11">
        <v>0.25</v>
      </c>
      <c r="O547" s="16"/>
      <c r="P547" s="14"/>
      <c r="Q547" s="12"/>
      <c r="R547" s="13"/>
    </row>
    <row r="548" spans="1:18" ht="15.75" customHeight="1">
      <c r="A548" s="1"/>
      <c r="B548" s="6" t="s">
        <v>27</v>
      </c>
      <c r="C548" s="6">
        <v>1128299</v>
      </c>
      <c r="D548" s="7">
        <v>44391</v>
      </c>
      <c r="E548" s="6" t="s">
        <v>28</v>
      </c>
      <c r="F548" s="6" t="s">
        <v>40</v>
      </c>
      <c r="G548" s="6" t="s">
        <v>41</v>
      </c>
      <c r="H548" s="6" t="s">
        <v>19</v>
      </c>
      <c r="I548" s="8">
        <v>0.65</v>
      </c>
      <c r="J548" s="9">
        <v>5500</v>
      </c>
      <c r="K548" s="10">
        <f t="shared" si="0"/>
        <v>3575</v>
      </c>
      <c r="L548" s="10">
        <f t="shared" si="1"/>
        <v>1430</v>
      </c>
      <c r="M548" s="11">
        <v>0.4</v>
      </c>
      <c r="O548" s="16"/>
      <c r="P548" s="14"/>
      <c r="Q548" s="12"/>
      <c r="R548" s="13"/>
    </row>
    <row r="549" spans="1:18" ht="15.75" customHeight="1">
      <c r="A549" s="1"/>
      <c r="B549" s="6" t="s">
        <v>27</v>
      </c>
      <c r="C549" s="6">
        <v>1128299</v>
      </c>
      <c r="D549" s="7">
        <v>44391</v>
      </c>
      <c r="E549" s="6" t="s">
        <v>28</v>
      </c>
      <c r="F549" s="6" t="s">
        <v>40</v>
      </c>
      <c r="G549" s="6" t="s">
        <v>41</v>
      </c>
      <c r="H549" s="6" t="s">
        <v>20</v>
      </c>
      <c r="I549" s="8">
        <v>0.6</v>
      </c>
      <c r="J549" s="9">
        <v>4500</v>
      </c>
      <c r="K549" s="10">
        <f t="shared" si="0"/>
        <v>2700</v>
      </c>
      <c r="L549" s="10">
        <f t="shared" si="1"/>
        <v>944.99999999999989</v>
      </c>
      <c r="M549" s="11">
        <v>0.35</v>
      </c>
      <c r="O549" s="16"/>
      <c r="P549" s="14"/>
      <c r="Q549" s="12"/>
      <c r="R549" s="13"/>
    </row>
    <row r="550" spans="1:18" ht="15.75" customHeight="1">
      <c r="A550" s="1"/>
      <c r="B550" s="6" t="s">
        <v>27</v>
      </c>
      <c r="C550" s="6">
        <v>1128299</v>
      </c>
      <c r="D550" s="7">
        <v>44391</v>
      </c>
      <c r="E550" s="6" t="s">
        <v>28</v>
      </c>
      <c r="F550" s="6" t="s">
        <v>40</v>
      </c>
      <c r="G550" s="6" t="s">
        <v>41</v>
      </c>
      <c r="H550" s="6" t="s">
        <v>21</v>
      </c>
      <c r="I550" s="8">
        <v>0.65</v>
      </c>
      <c r="J550" s="9">
        <v>5000</v>
      </c>
      <c r="K550" s="10">
        <f t="shared" si="0"/>
        <v>3250</v>
      </c>
      <c r="L550" s="10">
        <f t="shared" si="1"/>
        <v>1787.5000000000002</v>
      </c>
      <c r="M550" s="11">
        <v>0.55000000000000004</v>
      </c>
      <c r="O550" s="16"/>
      <c r="P550" s="14"/>
      <c r="Q550" s="12"/>
      <c r="R550" s="13"/>
    </row>
    <row r="551" spans="1:18" ht="15.75" customHeight="1">
      <c r="A551" s="1"/>
      <c r="B551" s="6" t="s">
        <v>27</v>
      </c>
      <c r="C551" s="6">
        <v>1128299</v>
      </c>
      <c r="D551" s="7">
        <v>44391</v>
      </c>
      <c r="E551" s="6" t="s">
        <v>28</v>
      </c>
      <c r="F551" s="6" t="s">
        <v>40</v>
      </c>
      <c r="G551" s="6" t="s">
        <v>41</v>
      </c>
      <c r="H551" s="6" t="s">
        <v>22</v>
      </c>
      <c r="I551" s="8">
        <v>0.8</v>
      </c>
      <c r="J551" s="9">
        <v>5000</v>
      </c>
      <c r="K551" s="10">
        <f t="shared" si="0"/>
        <v>4000</v>
      </c>
      <c r="L551" s="10">
        <f t="shared" si="1"/>
        <v>800</v>
      </c>
      <c r="M551" s="11">
        <v>0.2</v>
      </c>
      <c r="O551" s="16"/>
      <c r="P551" s="14"/>
      <c r="Q551" s="12"/>
      <c r="R551" s="13"/>
    </row>
    <row r="552" spans="1:18" ht="15.75" customHeight="1">
      <c r="A552" s="1"/>
      <c r="B552" s="6" t="s">
        <v>27</v>
      </c>
      <c r="C552" s="6">
        <v>1128299</v>
      </c>
      <c r="D552" s="7">
        <v>44423</v>
      </c>
      <c r="E552" s="6" t="s">
        <v>28</v>
      </c>
      <c r="F552" s="6" t="s">
        <v>40</v>
      </c>
      <c r="G552" s="6" t="s">
        <v>41</v>
      </c>
      <c r="H552" s="6" t="s">
        <v>17</v>
      </c>
      <c r="I552" s="8">
        <v>0.65</v>
      </c>
      <c r="J552" s="9">
        <v>7000</v>
      </c>
      <c r="K552" s="10">
        <f t="shared" si="0"/>
        <v>4550</v>
      </c>
      <c r="L552" s="10">
        <f t="shared" si="1"/>
        <v>1820</v>
      </c>
      <c r="M552" s="11">
        <v>0.4</v>
      </c>
      <c r="O552" s="16"/>
      <c r="P552" s="14"/>
      <c r="Q552" s="12"/>
      <c r="R552" s="13"/>
    </row>
    <row r="553" spans="1:18" ht="15.75" customHeight="1">
      <c r="A553" s="1"/>
      <c r="B553" s="6" t="s">
        <v>27</v>
      </c>
      <c r="C553" s="6">
        <v>1128299</v>
      </c>
      <c r="D553" s="7">
        <v>44423</v>
      </c>
      <c r="E553" s="6" t="s">
        <v>28</v>
      </c>
      <c r="F553" s="6" t="s">
        <v>40</v>
      </c>
      <c r="G553" s="6" t="s">
        <v>41</v>
      </c>
      <c r="H553" s="6" t="s">
        <v>18</v>
      </c>
      <c r="I553" s="8">
        <v>0.70000000000000007</v>
      </c>
      <c r="J553" s="9">
        <v>6500</v>
      </c>
      <c r="K553" s="10">
        <f t="shared" si="0"/>
        <v>4550</v>
      </c>
      <c r="L553" s="10">
        <f t="shared" si="1"/>
        <v>1137.5</v>
      </c>
      <c r="M553" s="11">
        <v>0.25</v>
      </c>
      <c r="O553" s="16"/>
      <c r="P553" s="14"/>
      <c r="Q553" s="12"/>
      <c r="R553" s="13"/>
    </row>
    <row r="554" spans="1:18" ht="15.75" customHeight="1">
      <c r="A554" s="1"/>
      <c r="B554" s="6" t="s">
        <v>27</v>
      </c>
      <c r="C554" s="6">
        <v>1128299</v>
      </c>
      <c r="D554" s="7">
        <v>44423</v>
      </c>
      <c r="E554" s="6" t="s">
        <v>28</v>
      </c>
      <c r="F554" s="6" t="s">
        <v>40</v>
      </c>
      <c r="G554" s="6" t="s">
        <v>41</v>
      </c>
      <c r="H554" s="6" t="s">
        <v>19</v>
      </c>
      <c r="I554" s="8">
        <v>0.65</v>
      </c>
      <c r="J554" s="9">
        <v>5250</v>
      </c>
      <c r="K554" s="10">
        <f t="shared" si="0"/>
        <v>3412.5</v>
      </c>
      <c r="L554" s="10">
        <f t="shared" si="1"/>
        <v>1365</v>
      </c>
      <c r="M554" s="11">
        <v>0.4</v>
      </c>
      <c r="O554" s="16"/>
      <c r="P554" s="14"/>
      <c r="Q554" s="12"/>
      <c r="R554" s="13"/>
    </row>
    <row r="555" spans="1:18" ht="15.75" customHeight="1">
      <c r="A555" s="1"/>
      <c r="B555" s="6" t="s">
        <v>27</v>
      </c>
      <c r="C555" s="6">
        <v>1128299</v>
      </c>
      <c r="D555" s="7">
        <v>44423</v>
      </c>
      <c r="E555" s="6" t="s">
        <v>28</v>
      </c>
      <c r="F555" s="6" t="s">
        <v>40</v>
      </c>
      <c r="G555" s="6" t="s">
        <v>41</v>
      </c>
      <c r="H555" s="6" t="s">
        <v>20</v>
      </c>
      <c r="I555" s="8">
        <v>0.65</v>
      </c>
      <c r="J555" s="9">
        <v>4750</v>
      </c>
      <c r="K555" s="10">
        <f t="shared" si="0"/>
        <v>3087.5</v>
      </c>
      <c r="L555" s="10">
        <f t="shared" si="1"/>
        <v>1080.625</v>
      </c>
      <c r="M555" s="11">
        <v>0.35</v>
      </c>
      <c r="O555" s="16"/>
      <c r="P555" s="14"/>
      <c r="Q555" s="12"/>
      <c r="R555" s="13"/>
    </row>
    <row r="556" spans="1:18" ht="15.75" customHeight="1">
      <c r="A556" s="1"/>
      <c r="B556" s="6" t="s">
        <v>27</v>
      </c>
      <c r="C556" s="6">
        <v>1128299</v>
      </c>
      <c r="D556" s="7">
        <v>44423</v>
      </c>
      <c r="E556" s="6" t="s">
        <v>28</v>
      </c>
      <c r="F556" s="6" t="s">
        <v>40</v>
      </c>
      <c r="G556" s="6" t="s">
        <v>41</v>
      </c>
      <c r="H556" s="6" t="s">
        <v>21</v>
      </c>
      <c r="I556" s="8">
        <v>0.75</v>
      </c>
      <c r="J556" s="9">
        <v>4750</v>
      </c>
      <c r="K556" s="10">
        <f t="shared" si="0"/>
        <v>3562.5</v>
      </c>
      <c r="L556" s="10">
        <f t="shared" si="1"/>
        <v>1959.3750000000002</v>
      </c>
      <c r="M556" s="11">
        <v>0.55000000000000004</v>
      </c>
      <c r="O556" s="16"/>
      <c r="P556" s="14"/>
      <c r="Q556" s="12"/>
      <c r="R556" s="13"/>
    </row>
    <row r="557" spans="1:18" ht="15.75" customHeight="1">
      <c r="A557" s="1"/>
      <c r="B557" s="6" t="s">
        <v>27</v>
      </c>
      <c r="C557" s="6">
        <v>1128299</v>
      </c>
      <c r="D557" s="7">
        <v>44423</v>
      </c>
      <c r="E557" s="6" t="s">
        <v>28</v>
      </c>
      <c r="F557" s="6" t="s">
        <v>40</v>
      </c>
      <c r="G557" s="6" t="s">
        <v>41</v>
      </c>
      <c r="H557" s="6" t="s">
        <v>22</v>
      </c>
      <c r="I557" s="8">
        <v>0.8</v>
      </c>
      <c r="J557" s="9">
        <v>4000</v>
      </c>
      <c r="K557" s="10">
        <f t="shared" si="0"/>
        <v>3200</v>
      </c>
      <c r="L557" s="10">
        <f t="shared" si="1"/>
        <v>640</v>
      </c>
      <c r="M557" s="11">
        <v>0.2</v>
      </c>
      <c r="O557" s="16"/>
      <c r="P557" s="14"/>
      <c r="Q557" s="12"/>
      <c r="R557" s="13"/>
    </row>
    <row r="558" spans="1:18" ht="15.75" customHeight="1">
      <c r="A558" s="1"/>
      <c r="B558" s="6" t="s">
        <v>27</v>
      </c>
      <c r="C558" s="6">
        <v>1128299</v>
      </c>
      <c r="D558" s="7">
        <v>44455</v>
      </c>
      <c r="E558" s="6" t="s">
        <v>28</v>
      </c>
      <c r="F558" s="6" t="s">
        <v>40</v>
      </c>
      <c r="G558" s="6" t="s">
        <v>41</v>
      </c>
      <c r="H558" s="6" t="s">
        <v>17</v>
      </c>
      <c r="I558" s="8">
        <v>0.60000000000000009</v>
      </c>
      <c r="J558" s="9">
        <v>6000</v>
      </c>
      <c r="K558" s="10">
        <f t="shared" si="0"/>
        <v>3600.0000000000005</v>
      </c>
      <c r="L558" s="10">
        <f t="shared" si="1"/>
        <v>1260.0000000000002</v>
      </c>
      <c r="M558" s="11">
        <v>0.35000000000000003</v>
      </c>
      <c r="O558" s="16"/>
      <c r="P558" s="14"/>
      <c r="Q558" s="12"/>
      <c r="R558" s="13"/>
    </row>
    <row r="559" spans="1:18" ht="15.75" customHeight="1">
      <c r="A559" s="1"/>
      <c r="B559" s="6" t="s">
        <v>27</v>
      </c>
      <c r="C559" s="6">
        <v>1128299</v>
      </c>
      <c r="D559" s="7">
        <v>44455</v>
      </c>
      <c r="E559" s="6" t="s">
        <v>28</v>
      </c>
      <c r="F559" s="6" t="s">
        <v>40</v>
      </c>
      <c r="G559" s="6" t="s">
        <v>41</v>
      </c>
      <c r="H559" s="6" t="s">
        <v>18</v>
      </c>
      <c r="I559" s="8">
        <v>0.65000000000000013</v>
      </c>
      <c r="J559" s="9">
        <v>6000</v>
      </c>
      <c r="K559" s="10">
        <f t="shared" si="0"/>
        <v>3900.0000000000009</v>
      </c>
      <c r="L559" s="10">
        <f t="shared" si="1"/>
        <v>780.00000000000023</v>
      </c>
      <c r="M559" s="11">
        <v>0.2</v>
      </c>
      <c r="O559" s="16"/>
      <c r="P559" s="14"/>
      <c r="Q559" s="12"/>
      <c r="R559" s="13"/>
    </row>
    <row r="560" spans="1:18" ht="15.75" customHeight="1">
      <c r="A560" s="1"/>
      <c r="B560" s="6" t="s">
        <v>27</v>
      </c>
      <c r="C560" s="6">
        <v>1128299</v>
      </c>
      <c r="D560" s="7">
        <v>44455</v>
      </c>
      <c r="E560" s="6" t="s">
        <v>28</v>
      </c>
      <c r="F560" s="6" t="s">
        <v>40</v>
      </c>
      <c r="G560" s="6" t="s">
        <v>41</v>
      </c>
      <c r="H560" s="6" t="s">
        <v>19</v>
      </c>
      <c r="I560" s="8">
        <v>0.60000000000000009</v>
      </c>
      <c r="J560" s="9">
        <v>4500</v>
      </c>
      <c r="K560" s="10">
        <f t="shared" si="0"/>
        <v>2700.0000000000005</v>
      </c>
      <c r="L560" s="10">
        <f t="shared" si="1"/>
        <v>945.00000000000023</v>
      </c>
      <c r="M560" s="11">
        <v>0.35000000000000003</v>
      </c>
      <c r="O560" s="16"/>
      <c r="P560" s="14"/>
      <c r="Q560" s="12"/>
      <c r="R560" s="13"/>
    </row>
    <row r="561" spans="1:18" ht="15.75" customHeight="1">
      <c r="A561" s="1"/>
      <c r="B561" s="6" t="s">
        <v>27</v>
      </c>
      <c r="C561" s="6">
        <v>1128299</v>
      </c>
      <c r="D561" s="7">
        <v>44455</v>
      </c>
      <c r="E561" s="6" t="s">
        <v>28</v>
      </c>
      <c r="F561" s="6" t="s">
        <v>40</v>
      </c>
      <c r="G561" s="6" t="s">
        <v>41</v>
      </c>
      <c r="H561" s="6" t="s">
        <v>20</v>
      </c>
      <c r="I561" s="8">
        <v>0.60000000000000009</v>
      </c>
      <c r="J561" s="9">
        <v>4000</v>
      </c>
      <c r="K561" s="10">
        <f t="shared" si="0"/>
        <v>2400.0000000000005</v>
      </c>
      <c r="L561" s="10">
        <f t="shared" si="1"/>
        <v>720.00000000000011</v>
      </c>
      <c r="M561" s="11">
        <v>0.3</v>
      </c>
      <c r="O561" s="16"/>
      <c r="P561" s="14"/>
      <c r="Q561" s="12"/>
      <c r="R561" s="13"/>
    </row>
    <row r="562" spans="1:18" ht="15.75" customHeight="1">
      <c r="A562" s="1"/>
      <c r="B562" s="6" t="s">
        <v>27</v>
      </c>
      <c r="C562" s="6">
        <v>1128299</v>
      </c>
      <c r="D562" s="7">
        <v>44455</v>
      </c>
      <c r="E562" s="6" t="s">
        <v>28</v>
      </c>
      <c r="F562" s="6" t="s">
        <v>40</v>
      </c>
      <c r="G562" s="6" t="s">
        <v>41</v>
      </c>
      <c r="H562" s="6" t="s">
        <v>21</v>
      </c>
      <c r="I562" s="8">
        <v>0.70000000000000007</v>
      </c>
      <c r="J562" s="9">
        <v>4000</v>
      </c>
      <c r="K562" s="10">
        <f t="shared" si="0"/>
        <v>2800.0000000000005</v>
      </c>
      <c r="L562" s="10">
        <f t="shared" si="1"/>
        <v>1400.0000000000005</v>
      </c>
      <c r="M562" s="11">
        <v>0.50000000000000011</v>
      </c>
      <c r="O562" s="16"/>
      <c r="P562" s="14"/>
      <c r="Q562" s="12"/>
      <c r="R562" s="13"/>
    </row>
    <row r="563" spans="1:18" ht="15.75" customHeight="1">
      <c r="A563" s="1"/>
      <c r="B563" s="6" t="s">
        <v>27</v>
      </c>
      <c r="C563" s="6">
        <v>1128299</v>
      </c>
      <c r="D563" s="7">
        <v>44455</v>
      </c>
      <c r="E563" s="6" t="s">
        <v>28</v>
      </c>
      <c r="F563" s="6" t="s">
        <v>40</v>
      </c>
      <c r="G563" s="6" t="s">
        <v>41</v>
      </c>
      <c r="H563" s="6" t="s">
        <v>22</v>
      </c>
      <c r="I563" s="8">
        <v>0.75000000000000011</v>
      </c>
      <c r="J563" s="9">
        <v>4500</v>
      </c>
      <c r="K563" s="10">
        <f t="shared" si="0"/>
        <v>3375.0000000000005</v>
      </c>
      <c r="L563" s="10">
        <f t="shared" si="1"/>
        <v>506.25000000000017</v>
      </c>
      <c r="M563" s="11">
        <v>0.15000000000000002</v>
      </c>
      <c r="O563" s="16"/>
      <c r="P563" s="14"/>
      <c r="Q563" s="12"/>
      <c r="R563" s="13"/>
    </row>
    <row r="564" spans="1:18" ht="15.75" customHeight="1">
      <c r="A564" s="1"/>
      <c r="B564" s="6" t="s">
        <v>27</v>
      </c>
      <c r="C564" s="6">
        <v>1128299</v>
      </c>
      <c r="D564" s="7">
        <v>44484</v>
      </c>
      <c r="E564" s="6" t="s">
        <v>28</v>
      </c>
      <c r="F564" s="6" t="s">
        <v>40</v>
      </c>
      <c r="G564" s="6" t="s">
        <v>41</v>
      </c>
      <c r="H564" s="6" t="s">
        <v>17</v>
      </c>
      <c r="I564" s="8">
        <v>0.60000000000000009</v>
      </c>
      <c r="J564" s="9">
        <v>5500</v>
      </c>
      <c r="K564" s="10">
        <f t="shared" si="0"/>
        <v>3300.0000000000005</v>
      </c>
      <c r="L564" s="10">
        <f t="shared" si="1"/>
        <v>1155.0000000000002</v>
      </c>
      <c r="M564" s="11">
        <v>0.35000000000000003</v>
      </c>
      <c r="O564" s="16"/>
      <c r="P564" s="14"/>
      <c r="Q564" s="12"/>
      <c r="R564" s="13"/>
    </row>
    <row r="565" spans="1:18" ht="15.75" customHeight="1">
      <c r="A565" s="1"/>
      <c r="B565" s="6" t="s">
        <v>27</v>
      </c>
      <c r="C565" s="6">
        <v>1128299</v>
      </c>
      <c r="D565" s="7">
        <v>44484</v>
      </c>
      <c r="E565" s="6" t="s">
        <v>28</v>
      </c>
      <c r="F565" s="6" t="s">
        <v>40</v>
      </c>
      <c r="G565" s="6" t="s">
        <v>41</v>
      </c>
      <c r="H565" s="6" t="s">
        <v>18</v>
      </c>
      <c r="I565" s="8">
        <v>0.65000000000000013</v>
      </c>
      <c r="J565" s="9">
        <v>5500</v>
      </c>
      <c r="K565" s="10">
        <f t="shared" si="0"/>
        <v>3575.0000000000009</v>
      </c>
      <c r="L565" s="10">
        <f t="shared" si="1"/>
        <v>715.00000000000023</v>
      </c>
      <c r="M565" s="11">
        <v>0.2</v>
      </c>
      <c r="O565" s="16"/>
      <c r="P565" s="14"/>
      <c r="Q565" s="12"/>
      <c r="R565" s="13"/>
    </row>
    <row r="566" spans="1:18" ht="15.75" customHeight="1">
      <c r="A566" s="1"/>
      <c r="B566" s="6" t="s">
        <v>27</v>
      </c>
      <c r="C566" s="6">
        <v>1128299</v>
      </c>
      <c r="D566" s="7">
        <v>44484</v>
      </c>
      <c r="E566" s="6" t="s">
        <v>28</v>
      </c>
      <c r="F566" s="6" t="s">
        <v>40</v>
      </c>
      <c r="G566" s="6" t="s">
        <v>41</v>
      </c>
      <c r="H566" s="6" t="s">
        <v>19</v>
      </c>
      <c r="I566" s="8">
        <v>0.60000000000000009</v>
      </c>
      <c r="J566" s="9">
        <v>3750</v>
      </c>
      <c r="K566" s="10">
        <f t="shared" si="0"/>
        <v>2250.0000000000005</v>
      </c>
      <c r="L566" s="10">
        <f t="shared" si="1"/>
        <v>787.50000000000023</v>
      </c>
      <c r="M566" s="11">
        <v>0.35000000000000003</v>
      </c>
      <c r="O566" s="16"/>
      <c r="P566" s="14"/>
      <c r="Q566" s="12"/>
      <c r="R566" s="13"/>
    </row>
    <row r="567" spans="1:18" ht="15.75" customHeight="1">
      <c r="A567" s="1"/>
      <c r="B567" s="6" t="s">
        <v>27</v>
      </c>
      <c r="C567" s="6">
        <v>1128299</v>
      </c>
      <c r="D567" s="7">
        <v>44484</v>
      </c>
      <c r="E567" s="6" t="s">
        <v>28</v>
      </c>
      <c r="F567" s="6" t="s">
        <v>40</v>
      </c>
      <c r="G567" s="6" t="s">
        <v>41</v>
      </c>
      <c r="H567" s="6" t="s">
        <v>20</v>
      </c>
      <c r="I567" s="8">
        <v>0.60000000000000009</v>
      </c>
      <c r="J567" s="9">
        <v>3500</v>
      </c>
      <c r="K567" s="10">
        <f t="shared" si="0"/>
        <v>2100.0000000000005</v>
      </c>
      <c r="L567" s="10">
        <f t="shared" si="1"/>
        <v>630.00000000000011</v>
      </c>
      <c r="M567" s="11">
        <v>0.3</v>
      </c>
      <c r="O567" s="16"/>
      <c r="P567" s="14"/>
      <c r="Q567" s="12"/>
      <c r="R567" s="13"/>
    </row>
    <row r="568" spans="1:18" ht="15.75" customHeight="1">
      <c r="A568" s="1"/>
      <c r="B568" s="6" t="s">
        <v>27</v>
      </c>
      <c r="C568" s="6">
        <v>1128299</v>
      </c>
      <c r="D568" s="7">
        <v>44484</v>
      </c>
      <c r="E568" s="6" t="s">
        <v>28</v>
      </c>
      <c r="F568" s="6" t="s">
        <v>40</v>
      </c>
      <c r="G568" s="6" t="s">
        <v>41</v>
      </c>
      <c r="H568" s="6" t="s">
        <v>21</v>
      </c>
      <c r="I568" s="8">
        <v>0.70000000000000007</v>
      </c>
      <c r="J568" s="9">
        <v>3250</v>
      </c>
      <c r="K568" s="10">
        <f t="shared" si="0"/>
        <v>2275</v>
      </c>
      <c r="L568" s="10">
        <f t="shared" si="1"/>
        <v>1137.5000000000002</v>
      </c>
      <c r="M568" s="11">
        <v>0.50000000000000011</v>
      </c>
      <c r="O568" s="16"/>
      <c r="P568" s="14"/>
      <c r="Q568" s="12"/>
      <c r="R568" s="13"/>
    </row>
    <row r="569" spans="1:18" ht="15.75" customHeight="1">
      <c r="A569" s="1"/>
      <c r="B569" s="6" t="s">
        <v>27</v>
      </c>
      <c r="C569" s="6">
        <v>1128299</v>
      </c>
      <c r="D569" s="7">
        <v>44484</v>
      </c>
      <c r="E569" s="6" t="s">
        <v>28</v>
      </c>
      <c r="F569" s="6" t="s">
        <v>40</v>
      </c>
      <c r="G569" s="6" t="s">
        <v>41</v>
      </c>
      <c r="H569" s="6" t="s">
        <v>22</v>
      </c>
      <c r="I569" s="8">
        <v>0.75000000000000011</v>
      </c>
      <c r="J569" s="9">
        <v>3750</v>
      </c>
      <c r="K569" s="10">
        <f t="shared" si="0"/>
        <v>2812.5000000000005</v>
      </c>
      <c r="L569" s="10">
        <f t="shared" si="1"/>
        <v>421.87500000000011</v>
      </c>
      <c r="M569" s="11">
        <v>0.15000000000000002</v>
      </c>
      <c r="O569" s="16"/>
      <c r="P569" s="14"/>
      <c r="Q569" s="12"/>
      <c r="R569" s="13"/>
    </row>
    <row r="570" spans="1:18" ht="15.75" customHeight="1">
      <c r="A570" s="1"/>
      <c r="B570" s="6" t="s">
        <v>27</v>
      </c>
      <c r="C570" s="6">
        <v>1128299</v>
      </c>
      <c r="D570" s="7">
        <v>44515</v>
      </c>
      <c r="E570" s="6" t="s">
        <v>28</v>
      </c>
      <c r="F570" s="6" t="s">
        <v>40</v>
      </c>
      <c r="G570" s="6" t="s">
        <v>41</v>
      </c>
      <c r="H570" s="6" t="s">
        <v>17</v>
      </c>
      <c r="I570" s="8">
        <v>0.60000000000000009</v>
      </c>
      <c r="J570" s="9">
        <v>5750</v>
      </c>
      <c r="K570" s="10">
        <f t="shared" si="0"/>
        <v>3450.0000000000005</v>
      </c>
      <c r="L570" s="10">
        <f t="shared" si="1"/>
        <v>1207.5000000000002</v>
      </c>
      <c r="M570" s="11">
        <v>0.35000000000000003</v>
      </c>
      <c r="O570" s="16"/>
      <c r="P570" s="14"/>
      <c r="Q570" s="12"/>
      <c r="R570" s="13"/>
    </row>
    <row r="571" spans="1:18" ht="15.75" customHeight="1">
      <c r="A571" s="1"/>
      <c r="B571" s="6" t="s">
        <v>27</v>
      </c>
      <c r="C571" s="6">
        <v>1128299</v>
      </c>
      <c r="D571" s="7">
        <v>44515</v>
      </c>
      <c r="E571" s="6" t="s">
        <v>28</v>
      </c>
      <c r="F571" s="6" t="s">
        <v>40</v>
      </c>
      <c r="G571" s="6" t="s">
        <v>41</v>
      </c>
      <c r="H571" s="6" t="s">
        <v>18</v>
      </c>
      <c r="I571" s="8">
        <v>0.65000000000000013</v>
      </c>
      <c r="J571" s="9">
        <v>5750</v>
      </c>
      <c r="K571" s="10">
        <f t="shared" si="0"/>
        <v>3737.5000000000009</v>
      </c>
      <c r="L571" s="10">
        <f t="shared" si="1"/>
        <v>747.50000000000023</v>
      </c>
      <c r="M571" s="11">
        <v>0.2</v>
      </c>
      <c r="O571" s="16"/>
      <c r="P571" s="14"/>
      <c r="Q571" s="12"/>
      <c r="R571" s="13"/>
    </row>
    <row r="572" spans="1:18" ht="15.75" customHeight="1">
      <c r="A572" s="1"/>
      <c r="B572" s="6" t="s">
        <v>27</v>
      </c>
      <c r="C572" s="6">
        <v>1128299</v>
      </c>
      <c r="D572" s="7">
        <v>44515</v>
      </c>
      <c r="E572" s="6" t="s">
        <v>28</v>
      </c>
      <c r="F572" s="6" t="s">
        <v>40</v>
      </c>
      <c r="G572" s="6" t="s">
        <v>41</v>
      </c>
      <c r="H572" s="6" t="s">
        <v>19</v>
      </c>
      <c r="I572" s="8">
        <v>0.60000000000000009</v>
      </c>
      <c r="J572" s="9">
        <v>4250</v>
      </c>
      <c r="K572" s="10">
        <f t="shared" si="0"/>
        <v>2550.0000000000005</v>
      </c>
      <c r="L572" s="10">
        <f t="shared" si="1"/>
        <v>892.50000000000023</v>
      </c>
      <c r="M572" s="11">
        <v>0.35000000000000003</v>
      </c>
      <c r="O572" s="16"/>
      <c r="P572" s="14"/>
      <c r="Q572" s="12"/>
      <c r="R572" s="13"/>
    </row>
    <row r="573" spans="1:18" ht="15.75" customHeight="1">
      <c r="A573" s="1"/>
      <c r="B573" s="6" t="s">
        <v>27</v>
      </c>
      <c r="C573" s="6">
        <v>1128299</v>
      </c>
      <c r="D573" s="7">
        <v>44515</v>
      </c>
      <c r="E573" s="6" t="s">
        <v>28</v>
      </c>
      <c r="F573" s="6" t="s">
        <v>40</v>
      </c>
      <c r="G573" s="6" t="s">
        <v>41</v>
      </c>
      <c r="H573" s="6" t="s">
        <v>20</v>
      </c>
      <c r="I573" s="8">
        <v>0.60000000000000009</v>
      </c>
      <c r="J573" s="9">
        <v>4000</v>
      </c>
      <c r="K573" s="10">
        <f t="shared" si="0"/>
        <v>2400.0000000000005</v>
      </c>
      <c r="L573" s="10">
        <f t="shared" si="1"/>
        <v>720.00000000000011</v>
      </c>
      <c r="M573" s="11">
        <v>0.3</v>
      </c>
      <c r="O573" s="16"/>
      <c r="P573" s="14"/>
      <c r="Q573" s="12"/>
      <c r="R573" s="13"/>
    </row>
    <row r="574" spans="1:18" ht="15.75" customHeight="1">
      <c r="A574" s="1"/>
      <c r="B574" s="6" t="s">
        <v>27</v>
      </c>
      <c r="C574" s="6">
        <v>1128299</v>
      </c>
      <c r="D574" s="7">
        <v>44515</v>
      </c>
      <c r="E574" s="6" t="s">
        <v>28</v>
      </c>
      <c r="F574" s="6" t="s">
        <v>40</v>
      </c>
      <c r="G574" s="6" t="s">
        <v>41</v>
      </c>
      <c r="H574" s="6" t="s">
        <v>21</v>
      </c>
      <c r="I574" s="8">
        <v>0.70000000000000007</v>
      </c>
      <c r="J574" s="9">
        <v>3500</v>
      </c>
      <c r="K574" s="10">
        <f t="shared" si="0"/>
        <v>2450.0000000000005</v>
      </c>
      <c r="L574" s="10">
        <f t="shared" si="1"/>
        <v>1225.0000000000005</v>
      </c>
      <c r="M574" s="11">
        <v>0.50000000000000011</v>
      </c>
      <c r="O574" s="16"/>
      <c r="P574" s="14"/>
      <c r="Q574" s="12"/>
      <c r="R574" s="13"/>
    </row>
    <row r="575" spans="1:18" ht="15.75" customHeight="1">
      <c r="A575" s="1"/>
      <c r="B575" s="6" t="s">
        <v>27</v>
      </c>
      <c r="C575" s="6">
        <v>1128299</v>
      </c>
      <c r="D575" s="7">
        <v>44515</v>
      </c>
      <c r="E575" s="6" t="s">
        <v>28</v>
      </c>
      <c r="F575" s="6" t="s">
        <v>40</v>
      </c>
      <c r="G575" s="6" t="s">
        <v>41</v>
      </c>
      <c r="H575" s="6" t="s">
        <v>22</v>
      </c>
      <c r="I575" s="8">
        <v>0.75000000000000011</v>
      </c>
      <c r="J575" s="9">
        <v>4750</v>
      </c>
      <c r="K575" s="10">
        <f t="shared" si="0"/>
        <v>3562.5000000000005</v>
      </c>
      <c r="L575" s="10">
        <f t="shared" si="1"/>
        <v>534.37500000000011</v>
      </c>
      <c r="M575" s="11">
        <v>0.15000000000000002</v>
      </c>
      <c r="O575" s="16"/>
      <c r="P575" s="14"/>
      <c r="Q575" s="12"/>
      <c r="R575" s="13"/>
    </row>
    <row r="576" spans="1:18" ht="15.75" customHeight="1">
      <c r="A576" s="1"/>
      <c r="B576" s="6" t="s">
        <v>27</v>
      </c>
      <c r="C576" s="6">
        <v>1128299</v>
      </c>
      <c r="D576" s="7">
        <v>44544</v>
      </c>
      <c r="E576" s="6" t="s">
        <v>28</v>
      </c>
      <c r="F576" s="6" t="s">
        <v>40</v>
      </c>
      <c r="G576" s="6" t="s">
        <v>41</v>
      </c>
      <c r="H576" s="6" t="s">
        <v>17</v>
      </c>
      <c r="I576" s="8">
        <v>0.60000000000000009</v>
      </c>
      <c r="J576" s="9">
        <v>6750</v>
      </c>
      <c r="K576" s="10">
        <f t="shared" si="0"/>
        <v>4050.0000000000005</v>
      </c>
      <c r="L576" s="10">
        <f t="shared" si="1"/>
        <v>1417.5000000000002</v>
      </c>
      <c r="M576" s="11">
        <v>0.35000000000000003</v>
      </c>
      <c r="O576" s="16"/>
      <c r="P576" s="14"/>
      <c r="Q576" s="12"/>
      <c r="R576" s="13"/>
    </row>
    <row r="577" spans="1:18" ht="15.75" customHeight="1">
      <c r="A577" s="1"/>
      <c r="B577" s="6" t="s">
        <v>27</v>
      </c>
      <c r="C577" s="6">
        <v>1128299</v>
      </c>
      <c r="D577" s="7">
        <v>44544</v>
      </c>
      <c r="E577" s="6" t="s">
        <v>28</v>
      </c>
      <c r="F577" s="6" t="s">
        <v>40</v>
      </c>
      <c r="G577" s="6" t="s">
        <v>41</v>
      </c>
      <c r="H577" s="6" t="s">
        <v>18</v>
      </c>
      <c r="I577" s="8">
        <v>0.65000000000000013</v>
      </c>
      <c r="J577" s="9">
        <v>6750</v>
      </c>
      <c r="K577" s="10">
        <f t="shared" si="0"/>
        <v>4387.5000000000009</v>
      </c>
      <c r="L577" s="10">
        <f t="shared" si="1"/>
        <v>877.50000000000023</v>
      </c>
      <c r="M577" s="11">
        <v>0.2</v>
      </c>
      <c r="O577" s="16"/>
      <c r="P577" s="14"/>
      <c r="Q577" s="12"/>
      <c r="R577" s="13"/>
    </row>
    <row r="578" spans="1:18" ht="15.75" customHeight="1">
      <c r="A578" s="1"/>
      <c r="B578" s="6" t="s">
        <v>27</v>
      </c>
      <c r="C578" s="6">
        <v>1128299</v>
      </c>
      <c r="D578" s="7">
        <v>44544</v>
      </c>
      <c r="E578" s="6" t="s">
        <v>28</v>
      </c>
      <c r="F578" s="6" t="s">
        <v>40</v>
      </c>
      <c r="G578" s="6" t="s">
        <v>41</v>
      </c>
      <c r="H578" s="6" t="s">
        <v>19</v>
      </c>
      <c r="I578" s="8">
        <v>0.60000000000000009</v>
      </c>
      <c r="J578" s="9">
        <v>4750</v>
      </c>
      <c r="K578" s="10">
        <f t="shared" si="0"/>
        <v>2850.0000000000005</v>
      </c>
      <c r="L578" s="10">
        <f t="shared" si="1"/>
        <v>997.50000000000023</v>
      </c>
      <c r="M578" s="11">
        <v>0.35000000000000003</v>
      </c>
      <c r="O578" s="16"/>
      <c r="P578" s="14"/>
      <c r="Q578" s="12"/>
      <c r="R578" s="13"/>
    </row>
    <row r="579" spans="1:18" ht="15.75" customHeight="1">
      <c r="A579" s="1"/>
      <c r="B579" s="6" t="s">
        <v>27</v>
      </c>
      <c r="C579" s="6">
        <v>1128299</v>
      </c>
      <c r="D579" s="7">
        <v>44544</v>
      </c>
      <c r="E579" s="6" t="s">
        <v>28</v>
      </c>
      <c r="F579" s="6" t="s">
        <v>40</v>
      </c>
      <c r="G579" s="6" t="s">
        <v>41</v>
      </c>
      <c r="H579" s="6" t="s">
        <v>20</v>
      </c>
      <c r="I579" s="8">
        <v>0.60000000000000009</v>
      </c>
      <c r="J579" s="9">
        <v>4750</v>
      </c>
      <c r="K579" s="10">
        <f t="shared" si="0"/>
        <v>2850.0000000000005</v>
      </c>
      <c r="L579" s="10">
        <f t="shared" si="1"/>
        <v>855.00000000000011</v>
      </c>
      <c r="M579" s="11">
        <v>0.3</v>
      </c>
      <c r="O579" s="16"/>
      <c r="P579" s="14"/>
      <c r="Q579" s="12"/>
      <c r="R579" s="13"/>
    </row>
    <row r="580" spans="1:18" ht="15.75" customHeight="1">
      <c r="A580" s="1"/>
      <c r="B580" s="6" t="s">
        <v>27</v>
      </c>
      <c r="C580" s="6">
        <v>1128299</v>
      </c>
      <c r="D580" s="7">
        <v>44544</v>
      </c>
      <c r="E580" s="6" t="s">
        <v>28</v>
      </c>
      <c r="F580" s="6" t="s">
        <v>40</v>
      </c>
      <c r="G580" s="6" t="s">
        <v>41</v>
      </c>
      <c r="H580" s="6" t="s">
        <v>21</v>
      </c>
      <c r="I580" s="8">
        <v>0.70000000000000007</v>
      </c>
      <c r="J580" s="9">
        <v>4000</v>
      </c>
      <c r="K580" s="10">
        <f t="shared" si="0"/>
        <v>2800.0000000000005</v>
      </c>
      <c r="L580" s="10">
        <f t="shared" si="1"/>
        <v>1400.0000000000005</v>
      </c>
      <c r="M580" s="11">
        <v>0.50000000000000011</v>
      </c>
      <c r="O580" s="16"/>
      <c r="P580" s="14"/>
      <c r="Q580" s="12"/>
      <c r="R580" s="13"/>
    </row>
    <row r="581" spans="1:18" ht="15.75" customHeight="1">
      <c r="A581" s="1"/>
      <c r="B581" s="6" t="s">
        <v>27</v>
      </c>
      <c r="C581" s="6">
        <v>1128299</v>
      </c>
      <c r="D581" s="7">
        <v>44544</v>
      </c>
      <c r="E581" s="6" t="s">
        <v>28</v>
      </c>
      <c r="F581" s="6" t="s">
        <v>40</v>
      </c>
      <c r="G581" s="6" t="s">
        <v>41</v>
      </c>
      <c r="H581" s="6" t="s">
        <v>22</v>
      </c>
      <c r="I581" s="8">
        <v>0.75000000000000011</v>
      </c>
      <c r="J581" s="9">
        <v>5000</v>
      </c>
      <c r="K581" s="10">
        <f t="shared" si="0"/>
        <v>3750.0000000000005</v>
      </c>
      <c r="L581" s="10">
        <f t="shared" si="1"/>
        <v>562.50000000000011</v>
      </c>
      <c r="M581" s="11">
        <v>0.15000000000000002</v>
      </c>
      <c r="O581" s="16"/>
      <c r="P581" s="14"/>
      <c r="Q581" s="12"/>
      <c r="R581" s="13"/>
    </row>
    <row r="582" spans="1:18" ht="15.75" customHeight="1">
      <c r="A582" s="1" t="s">
        <v>39</v>
      </c>
      <c r="B582" s="6" t="s">
        <v>27</v>
      </c>
      <c r="C582" s="6">
        <v>1128299</v>
      </c>
      <c r="D582" s="7">
        <v>44201</v>
      </c>
      <c r="E582" s="6" t="s">
        <v>28</v>
      </c>
      <c r="F582" s="6" t="s">
        <v>42</v>
      </c>
      <c r="G582" s="6" t="s">
        <v>43</v>
      </c>
      <c r="H582" s="6" t="s">
        <v>17</v>
      </c>
      <c r="I582" s="8">
        <v>0.3</v>
      </c>
      <c r="J582" s="9">
        <v>4250</v>
      </c>
      <c r="K582" s="10">
        <f t="shared" si="0"/>
        <v>1275</v>
      </c>
      <c r="L582" s="10">
        <f t="shared" si="1"/>
        <v>446.25000000000006</v>
      </c>
      <c r="M582" s="11">
        <v>0.35000000000000003</v>
      </c>
      <c r="O582" s="16"/>
      <c r="P582" s="14"/>
      <c r="Q582" s="12"/>
      <c r="R582" s="13"/>
    </row>
    <row r="583" spans="1:18" ht="15.75" customHeight="1">
      <c r="A583" s="1"/>
      <c r="B583" s="6" t="s">
        <v>27</v>
      </c>
      <c r="C583" s="6">
        <v>1128299</v>
      </c>
      <c r="D583" s="7">
        <v>44201</v>
      </c>
      <c r="E583" s="6" t="s">
        <v>28</v>
      </c>
      <c r="F583" s="6" t="s">
        <v>42</v>
      </c>
      <c r="G583" s="6" t="s">
        <v>43</v>
      </c>
      <c r="H583" s="6" t="s">
        <v>18</v>
      </c>
      <c r="I583" s="8">
        <v>0.4</v>
      </c>
      <c r="J583" s="9">
        <v>4250</v>
      </c>
      <c r="K583" s="10">
        <f t="shared" si="0"/>
        <v>1700</v>
      </c>
      <c r="L583" s="10">
        <f t="shared" si="1"/>
        <v>340</v>
      </c>
      <c r="M583" s="11">
        <v>0.2</v>
      </c>
      <c r="O583" s="16"/>
      <c r="P583" s="14"/>
      <c r="Q583" s="12"/>
      <c r="R583" s="13"/>
    </row>
    <row r="584" spans="1:18" ht="15.75" customHeight="1">
      <c r="A584" s="1"/>
      <c r="B584" s="6" t="s">
        <v>27</v>
      </c>
      <c r="C584" s="6">
        <v>1128299</v>
      </c>
      <c r="D584" s="7">
        <v>44201</v>
      </c>
      <c r="E584" s="6" t="s">
        <v>28</v>
      </c>
      <c r="F584" s="6" t="s">
        <v>42</v>
      </c>
      <c r="G584" s="6" t="s">
        <v>43</v>
      </c>
      <c r="H584" s="6" t="s">
        <v>19</v>
      </c>
      <c r="I584" s="8">
        <v>0.4</v>
      </c>
      <c r="J584" s="9">
        <v>4250</v>
      </c>
      <c r="K584" s="10">
        <f t="shared" si="0"/>
        <v>1700</v>
      </c>
      <c r="L584" s="10">
        <f t="shared" si="1"/>
        <v>595</v>
      </c>
      <c r="M584" s="11">
        <v>0.35000000000000003</v>
      </c>
      <c r="O584" s="16"/>
      <c r="P584" s="14"/>
      <c r="Q584" s="12"/>
      <c r="R584" s="13"/>
    </row>
    <row r="585" spans="1:18" ht="15.75" customHeight="1">
      <c r="A585" s="1"/>
      <c r="B585" s="6" t="s">
        <v>27</v>
      </c>
      <c r="C585" s="6">
        <v>1128299</v>
      </c>
      <c r="D585" s="7">
        <v>44201</v>
      </c>
      <c r="E585" s="6" t="s">
        <v>28</v>
      </c>
      <c r="F585" s="6" t="s">
        <v>42</v>
      </c>
      <c r="G585" s="6" t="s">
        <v>43</v>
      </c>
      <c r="H585" s="6" t="s">
        <v>20</v>
      </c>
      <c r="I585" s="8">
        <v>0.4</v>
      </c>
      <c r="J585" s="9">
        <v>2750</v>
      </c>
      <c r="K585" s="10">
        <f t="shared" si="0"/>
        <v>1100</v>
      </c>
      <c r="L585" s="10">
        <f t="shared" si="1"/>
        <v>330</v>
      </c>
      <c r="M585" s="11">
        <v>0.3</v>
      </c>
      <c r="O585" s="16"/>
      <c r="P585" s="14"/>
      <c r="Q585" s="12"/>
      <c r="R585" s="13"/>
    </row>
    <row r="586" spans="1:18" ht="15.75" customHeight="1">
      <c r="A586" s="1"/>
      <c r="B586" s="6" t="s">
        <v>27</v>
      </c>
      <c r="C586" s="6">
        <v>1128299</v>
      </c>
      <c r="D586" s="7">
        <v>44201</v>
      </c>
      <c r="E586" s="6" t="s">
        <v>28</v>
      </c>
      <c r="F586" s="6" t="s">
        <v>42</v>
      </c>
      <c r="G586" s="6" t="s">
        <v>43</v>
      </c>
      <c r="H586" s="6" t="s">
        <v>21</v>
      </c>
      <c r="I586" s="8">
        <v>0.45</v>
      </c>
      <c r="J586" s="9">
        <v>2250</v>
      </c>
      <c r="K586" s="10">
        <f t="shared" si="0"/>
        <v>1012.5</v>
      </c>
      <c r="L586" s="10">
        <f t="shared" si="1"/>
        <v>506.25</v>
      </c>
      <c r="M586" s="11">
        <v>0.5</v>
      </c>
      <c r="O586" s="16"/>
      <c r="P586" s="14"/>
      <c r="Q586" s="12"/>
      <c r="R586" s="13"/>
    </row>
    <row r="587" spans="1:18" ht="15.75" customHeight="1">
      <c r="A587" s="1"/>
      <c r="B587" s="6" t="s">
        <v>27</v>
      </c>
      <c r="C587" s="6">
        <v>1128299</v>
      </c>
      <c r="D587" s="7">
        <v>44201</v>
      </c>
      <c r="E587" s="6" t="s">
        <v>28</v>
      </c>
      <c r="F587" s="6" t="s">
        <v>42</v>
      </c>
      <c r="G587" s="6" t="s">
        <v>43</v>
      </c>
      <c r="H587" s="6" t="s">
        <v>22</v>
      </c>
      <c r="I587" s="8">
        <v>0.4</v>
      </c>
      <c r="J587" s="9">
        <v>4750</v>
      </c>
      <c r="K587" s="10">
        <f t="shared" si="0"/>
        <v>1900</v>
      </c>
      <c r="L587" s="10">
        <f t="shared" si="1"/>
        <v>285.00000000000006</v>
      </c>
      <c r="M587" s="11">
        <v>0.15000000000000002</v>
      </c>
      <c r="O587" s="16"/>
      <c r="P587" s="14"/>
      <c r="Q587" s="12"/>
      <c r="R587" s="13"/>
    </row>
    <row r="588" spans="1:18" ht="15.75" customHeight="1">
      <c r="A588" s="1"/>
      <c r="B588" s="6" t="s">
        <v>27</v>
      </c>
      <c r="C588" s="6">
        <v>1128299</v>
      </c>
      <c r="D588" s="7">
        <v>44232</v>
      </c>
      <c r="E588" s="6" t="s">
        <v>28</v>
      </c>
      <c r="F588" s="6" t="s">
        <v>42</v>
      </c>
      <c r="G588" s="6" t="s">
        <v>43</v>
      </c>
      <c r="H588" s="6" t="s">
        <v>17</v>
      </c>
      <c r="I588" s="8">
        <v>0.3</v>
      </c>
      <c r="J588" s="9">
        <v>5250</v>
      </c>
      <c r="K588" s="10">
        <f t="shared" si="0"/>
        <v>1575</v>
      </c>
      <c r="L588" s="10">
        <f t="shared" si="1"/>
        <v>551.25</v>
      </c>
      <c r="M588" s="11">
        <v>0.35000000000000003</v>
      </c>
      <c r="O588" s="16"/>
      <c r="P588" s="14"/>
      <c r="Q588" s="12"/>
      <c r="R588" s="13"/>
    </row>
    <row r="589" spans="1:18" ht="15.75" customHeight="1">
      <c r="A589" s="1"/>
      <c r="B589" s="6" t="s">
        <v>27</v>
      </c>
      <c r="C589" s="6">
        <v>1128299</v>
      </c>
      <c r="D589" s="7">
        <v>44232</v>
      </c>
      <c r="E589" s="6" t="s">
        <v>28</v>
      </c>
      <c r="F589" s="6" t="s">
        <v>42</v>
      </c>
      <c r="G589" s="6" t="s">
        <v>43</v>
      </c>
      <c r="H589" s="6" t="s">
        <v>18</v>
      </c>
      <c r="I589" s="8">
        <v>0.4</v>
      </c>
      <c r="J589" s="9">
        <v>4250</v>
      </c>
      <c r="K589" s="10">
        <f t="shared" si="0"/>
        <v>1700</v>
      </c>
      <c r="L589" s="10">
        <f t="shared" si="1"/>
        <v>340</v>
      </c>
      <c r="M589" s="11">
        <v>0.2</v>
      </c>
      <c r="O589" s="16"/>
      <c r="P589" s="14"/>
      <c r="Q589" s="12"/>
      <c r="R589" s="13"/>
    </row>
    <row r="590" spans="1:18" ht="15.75" customHeight="1">
      <c r="A590" s="1"/>
      <c r="B590" s="6" t="s">
        <v>27</v>
      </c>
      <c r="C590" s="6">
        <v>1128299</v>
      </c>
      <c r="D590" s="7">
        <v>44232</v>
      </c>
      <c r="E590" s="6" t="s">
        <v>28</v>
      </c>
      <c r="F590" s="6" t="s">
        <v>42</v>
      </c>
      <c r="G590" s="6" t="s">
        <v>43</v>
      </c>
      <c r="H590" s="6" t="s">
        <v>19</v>
      </c>
      <c r="I590" s="8">
        <v>0.4</v>
      </c>
      <c r="J590" s="9">
        <v>4250</v>
      </c>
      <c r="K590" s="10">
        <f t="shared" si="0"/>
        <v>1700</v>
      </c>
      <c r="L590" s="10">
        <f t="shared" si="1"/>
        <v>595</v>
      </c>
      <c r="M590" s="11">
        <v>0.35000000000000003</v>
      </c>
      <c r="O590" s="16"/>
      <c r="P590" s="14"/>
      <c r="Q590" s="12"/>
      <c r="R590" s="13"/>
    </row>
    <row r="591" spans="1:18" ht="15.75" customHeight="1">
      <c r="A591" s="1"/>
      <c r="B591" s="6" t="s">
        <v>27</v>
      </c>
      <c r="C591" s="6">
        <v>1128299</v>
      </c>
      <c r="D591" s="7">
        <v>44232</v>
      </c>
      <c r="E591" s="6" t="s">
        <v>28</v>
      </c>
      <c r="F591" s="6" t="s">
        <v>42</v>
      </c>
      <c r="G591" s="6" t="s">
        <v>43</v>
      </c>
      <c r="H591" s="6" t="s">
        <v>20</v>
      </c>
      <c r="I591" s="8">
        <v>0.4</v>
      </c>
      <c r="J591" s="9">
        <v>2750</v>
      </c>
      <c r="K591" s="10">
        <f t="shared" si="0"/>
        <v>1100</v>
      </c>
      <c r="L591" s="10">
        <f t="shared" si="1"/>
        <v>330</v>
      </c>
      <c r="M591" s="11">
        <v>0.3</v>
      </c>
      <c r="O591" s="16"/>
      <c r="P591" s="14"/>
      <c r="Q591" s="12"/>
      <c r="R591" s="13"/>
    </row>
    <row r="592" spans="1:18" ht="15.75" customHeight="1">
      <c r="A592" s="1"/>
      <c r="B592" s="6" t="s">
        <v>27</v>
      </c>
      <c r="C592" s="6">
        <v>1128299</v>
      </c>
      <c r="D592" s="7">
        <v>44232</v>
      </c>
      <c r="E592" s="6" t="s">
        <v>28</v>
      </c>
      <c r="F592" s="6" t="s">
        <v>42</v>
      </c>
      <c r="G592" s="6" t="s">
        <v>43</v>
      </c>
      <c r="H592" s="6" t="s">
        <v>21</v>
      </c>
      <c r="I592" s="8">
        <v>0.45</v>
      </c>
      <c r="J592" s="9">
        <v>2000</v>
      </c>
      <c r="K592" s="10">
        <f t="shared" si="0"/>
        <v>900</v>
      </c>
      <c r="L592" s="10">
        <f t="shared" si="1"/>
        <v>450</v>
      </c>
      <c r="M592" s="11">
        <v>0.5</v>
      </c>
      <c r="O592" s="16"/>
      <c r="P592" s="14"/>
      <c r="Q592" s="12"/>
      <c r="R592" s="13"/>
    </row>
    <row r="593" spans="1:18" ht="15.75" customHeight="1">
      <c r="A593" s="1"/>
      <c r="B593" s="6" t="s">
        <v>27</v>
      </c>
      <c r="C593" s="6">
        <v>1128299</v>
      </c>
      <c r="D593" s="7">
        <v>44232</v>
      </c>
      <c r="E593" s="6" t="s">
        <v>28</v>
      </c>
      <c r="F593" s="6" t="s">
        <v>42</v>
      </c>
      <c r="G593" s="6" t="s">
        <v>43</v>
      </c>
      <c r="H593" s="6" t="s">
        <v>22</v>
      </c>
      <c r="I593" s="8">
        <v>0.4</v>
      </c>
      <c r="J593" s="9">
        <v>4000</v>
      </c>
      <c r="K593" s="10">
        <f t="shared" si="0"/>
        <v>1600</v>
      </c>
      <c r="L593" s="10">
        <f t="shared" si="1"/>
        <v>240.00000000000003</v>
      </c>
      <c r="M593" s="11">
        <v>0.15000000000000002</v>
      </c>
      <c r="O593" s="16"/>
      <c r="P593" s="14"/>
      <c r="Q593" s="12"/>
      <c r="R593" s="13"/>
    </row>
    <row r="594" spans="1:18" ht="15.75" customHeight="1">
      <c r="A594" s="1"/>
      <c r="B594" s="6" t="s">
        <v>27</v>
      </c>
      <c r="C594" s="6">
        <v>1128299</v>
      </c>
      <c r="D594" s="7">
        <v>44259</v>
      </c>
      <c r="E594" s="6" t="s">
        <v>28</v>
      </c>
      <c r="F594" s="6" t="s">
        <v>42</v>
      </c>
      <c r="G594" s="6" t="s">
        <v>43</v>
      </c>
      <c r="H594" s="6" t="s">
        <v>17</v>
      </c>
      <c r="I594" s="8">
        <v>0.4</v>
      </c>
      <c r="J594" s="9">
        <v>5500</v>
      </c>
      <c r="K594" s="10">
        <f t="shared" si="0"/>
        <v>2200</v>
      </c>
      <c r="L594" s="10">
        <f t="shared" si="1"/>
        <v>770.00000000000011</v>
      </c>
      <c r="M594" s="11">
        <v>0.35000000000000003</v>
      </c>
      <c r="O594" s="16"/>
      <c r="P594" s="14"/>
      <c r="Q594" s="12"/>
      <c r="R594" s="13"/>
    </row>
    <row r="595" spans="1:18" ht="15.75" customHeight="1">
      <c r="A595" s="1"/>
      <c r="B595" s="6" t="s">
        <v>27</v>
      </c>
      <c r="C595" s="6">
        <v>1128299</v>
      </c>
      <c r="D595" s="7">
        <v>44259</v>
      </c>
      <c r="E595" s="6" t="s">
        <v>28</v>
      </c>
      <c r="F595" s="6" t="s">
        <v>42</v>
      </c>
      <c r="G595" s="6" t="s">
        <v>43</v>
      </c>
      <c r="H595" s="6" t="s">
        <v>18</v>
      </c>
      <c r="I595" s="8">
        <v>0.49999999999999994</v>
      </c>
      <c r="J595" s="9">
        <v>4000</v>
      </c>
      <c r="K595" s="10">
        <f t="shared" si="0"/>
        <v>1999.9999999999998</v>
      </c>
      <c r="L595" s="10">
        <f t="shared" si="1"/>
        <v>400</v>
      </c>
      <c r="M595" s="11">
        <v>0.2</v>
      </c>
      <c r="O595" s="16"/>
      <c r="P595" s="14"/>
      <c r="Q595" s="12"/>
      <c r="R595" s="13"/>
    </row>
    <row r="596" spans="1:18" ht="15.75" customHeight="1">
      <c r="A596" s="1"/>
      <c r="B596" s="6" t="s">
        <v>27</v>
      </c>
      <c r="C596" s="6">
        <v>1128299</v>
      </c>
      <c r="D596" s="7">
        <v>44259</v>
      </c>
      <c r="E596" s="6" t="s">
        <v>28</v>
      </c>
      <c r="F596" s="6" t="s">
        <v>42</v>
      </c>
      <c r="G596" s="6" t="s">
        <v>43</v>
      </c>
      <c r="H596" s="6" t="s">
        <v>19</v>
      </c>
      <c r="I596" s="8">
        <v>0.54999999999999993</v>
      </c>
      <c r="J596" s="9">
        <v>4000</v>
      </c>
      <c r="K596" s="10">
        <f t="shared" si="0"/>
        <v>2199.9999999999995</v>
      </c>
      <c r="L596" s="10">
        <f t="shared" si="1"/>
        <v>769.99999999999989</v>
      </c>
      <c r="M596" s="11">
        <v>0.35000000000000003</v>
      </c>
      <c r="O596" s="16"/>
      <c r="P596" s="14"/>
      <c r="Q596" s="12"/>
      <c r="R596" s="13"/>
    </row>
    <row r="597" spans="1:18" ht="15.75" customHeight="1">
      <c r="A597" s="1"/>
      <c r="B597" s="6" t="s">
        <v>27</v>
      </c>
      <c r="C597" s="6">
        <v>1128299</v>
      </c>
      <c r="D597" s="7">
        <v>44259</v>
      </c>
      <c r="E597" s="6" t="s">
        <v>28</v>
      </c>
      <c r="F597" s="6" t="s">
        <v>42</v>
      </c>
      <c r="G597" s="6" t="s">
        <v>43</v>
      </c>
      <c r="H597" s="6" t="s">
        <v>20</v>
      </c>
      <c r="I597" s="8">
        <v>0.54999999999999993</v>
      </c>
      <c r="J597" s="9">
        <v>3000</v>
      </c>
      <c r="K597" s="10">
        <f t="shared" si="0"/>
        <v>1649.9999999999998</v>
      </c>
      <c r="L597" s="10">
        <f t="shared" si="1"/>
        <v>494.99999999999989</v>
      </c>
      <c r="M597" s="11">
        <v>0.3</v>
      </c>
      <c r="O597" s="16"/>
      <c r="P597" s="14"/>
      <c r="Q597" s="12"/>
      <c r="R597" s="13"/>
    </row>
    <row r="598" spans="1:18" ht="15.75" customHeight="1">
      <c r="A598" s="1"/>
      <c r="B598" s="6" t="s">
        <v>27</v>
      </c>
      <c r="C598" s="6">
        <v>1128299</v>
      </c>
      <c r="D598" s="7">
        <v>44259</v>
      </c>
      <c r="E598" s="6" t="s">
        <v>28</v>
      </c>
      <c r="F598" s="6" t="s">
        <v>42</v>
      </c>
      <c r="G598" s="6" t="s">
        <v>43</v>
      </c>
      <c r="H598" s="6" t="s">
        <v>21</v>
      </c>
      <c r="I598" s="8">
        <v>0.6</v>
      </c>
      <c r="J598" s="9">
        <v>1500</v>
      </c>
      <c r="K598" s="10">
        <f t="shared" si="0"/>
        <v>900</v>
      </c>
      <c r="L598" s="10">
        <f t="shared" si="1"/>
        <v>450</v>
      </c>
      <c r="M598" s="11">
        <v>0.5</v>
      </c>
      <c r="O598" s="16"/>
      <c r="P598" s="14"/>
      <c r="Q598" s="12"/>
      <c r="R598" s="13"/>
    </row>
    <row r="599" spans="1:18" ht="15.75" customHeight="1">
      <c r="A599" s="1"/>
      <c r="B599" s="6" t="s">
        <v>27</v>
      </c>
      <c r="C599" s="6">
        <v>1128299</v>
      </c>
      <c r="D599" s="7">
        <v>44259</v>
      </c>
      <c r="E599" s="6" t="s">
        <v>28</v>
      </c>
      <c r="F599" s="6" t="s">
        <v>42</v>
      </c>
      <c r="G599" s="6" t="s">
        <v>43</v>
      </c>
      <c r="H599" s="6" t="s">
        <v>22</v>
      </c>
      <c r="I599" s="8">
        <v>0.54999999999999993</v>
      </c>
      <c r="J599" s="9">
        <v>3500</v>
      </c>
      <c r="K599" s="10">
        <f t="shared" si="0"/>
        <v>1924.9999999999998</v>
      </c>
      <c r="L599" s="10">
        <f t="shared" si="1"/>
        <v>288.75</v>
      </c>
      <c r="M599" s="11">
        <v>0.15000000000000002</v>
      </c>
      <c r="O599" s="16"/>
      <c r="P599" s="14"/>
      <c r="Q599" s="12"/>
      <c r="R599" s="13"/>
    </row>
    <row r="600" spans="1:18" ht="15.75" customHeight="1">
      <c r="A600" s="1"/>
      <c r="B600" s="6" t="s">
        <v>27</v>
      </c>
      <c r="C600" s="6">
        <v>1128299</v>
      </c>
      <c r="D600" s="7">
        <v>44291</v>
      </c>
      <c r="E600" s="6" t="s">
        <v>28</v>
      </c>
      <c r="F600" s="6" t="s">
        <v>42</v>
      </c>
      <c r="G600" s="6" t="s">
        <v>43</v>
      </c>
      <c r="H600" s="6" t="s">
        <v>17</v>
      </c>
      <c r="I600" s="8">
        <v>0.6</v>
      </c>
      <c r="J600" s="9">
        <v>5250</v>
      </c>
      <c r="K600" s="10">
        <f t="shared" si="0"/>
        <v>3150</v>
      </c>
      <c r="L600" s="10">
        <f t="shared" si="1"/>
        <v>1102.5</v>
      </c>
      <c r="M600" s="11">
        <v>0.35000000000000003</v>
      </c>
      <c r="O600" s="16"/>
      <c r="P600" s="14"/>
      <c r="Q600" s="12"/>
      <c r="R600" s="13"/>
    </row>
    <row r="601" spans="1:18" ht="15.75" customHeight="1">
      <c r="A601" s="1"/>
      <c r="B601" s="6" t="s">
        <v>27</v>
      </c>
      <c r="C601" s="6">
        <v>1128299</v>
      </c>
      <c r="D601" s="7">
        <v>44291</v>
      </c>
      <c r="E601" s="6" t="s">
        <v>28</v>
      </c>
      <c r="F601" s="6" t="s">
        <v>42</v>
      </c>
      <c r="G601" s="6" t="s">
        <v>43</v>
      </c>
      <c r="H601" s="6" t="s">
        <v>18</v>
      </c>
      <c r="I601" s="8">
        <v>0.65</v>
      </c>
      <c r="J601" s="9">
        <v>3250</v>
      </c>
      <c r="K601" s="10">
        <f t="shared" si="0"/>
        <v>2112.5</v>
      </c>
      <c r="L601" s="10">
        <f t="shared" si="1"/>
        <v>422.5</v>
      </c>
      <c r="M601" s="11">
        <v>0.2</v>
      </c>
      <c r="O601" s="16"/>
      <c r="P601" s="14"/>
      <c r="Q601" s="12"/>
      <c r="R601" s="13"/>
    </row>
    <row r="602" spans="1:18" ht="15.75" customHeight="1">
      <c r="A602" s="1"/>
      <c r="B602" s="6" t="s">
        <v>27</v>
      </c>
      <c r="C602" s="6">
        <v>1128299</v>
      </c>
      <c r="D602" s="7">
        <v>44291</v>
      </c>
      <c r="E602" s="6" t="s">
        <v>28</v>
      </c>
      <c r="F602" s="6" t="s">
        <v>42</v>
      </c>
      <c r="G602" s="6" t="s">
        <v>43</v>
      </c>
      <c r="H602" s="6" t="s">
        <v>19</v>
      </c>
      <c r="I602" s="8">
        <v>0.65</v>
      </c>
      <c r="J602" s="9">
        <v>3750</v>
      </c>
      <c r="K602" s="10">
        <f t="shared" si="0"/>
        <v>2437.5</v>
      </c>
      <c r="L602" s="10">
        <f t="shared" si="1"/>
        <v>853.12500000000011</v>
      </c>
      <c r="M602" s="11">
        <v>0.35000000000000003</v>
      </c>
      <c r="O602" s="16"/>
      <c r="P602" s="14"/>
      <c r="Q602" s="12"/>
      <c r="R602" s="13"/>
    </row>
    <row r="603" spans="1:18" ht="15.75" customHeight="1">
      <c r="A603" s="1"/>
      <c r="B603" s="6" t="s">
        <v>27</v>
      </c>
      <c r="C603" s="6">
        <v>1128299</v>
      </c>
      <c r="D603" s="7">
        <v>44291</v>
      </c>
      <c r="E603" s="6" t="s">
        <v>28</v>
      </c>
      <c r="F603" s="6" t="s">
        <v>42</v>
      </c>
      <c r="G603" s="6" t="s">
        <v>43</v>
      </c>
      <c r="H603" s="6" t="s">
        <v>20</v>
      </c>
      <c r="I603" s="8">
        <v>0.6</v>
      </c>
      <c r="J603" s="9">
        <v>2750</v>
      </c>
      <c r="K603" s="10">
        <f t="shared" si="0"/>
        <v>1650</v>
      </c>
      <c r="L603" s="10">
        <f t="shared" si="1"/>
        <v>495</v>
      </c>
      <c r="M603" s="11">
        <v>0.3</v>
      </c>
      <c r="O603" s="16"/>
      <c r="P603" s="14"/>
      <c r="Q603" s="12"/>
      <c r="R603" s="13"/>
    </row>
    <row r="604" spans="1:18" ht="15.75" customHeight="1">
      <c r="A604" s="1"/>
      <c r="B604" s="6" t="s">
        <v>27</v>
      </c>
      <c r="C604" s="6">
        <v>1128299</v>
      </c>
      <c r="D604" s="7">
        <v>44291</v>
      </c>
      <c r="E604" s="6" t="s">
        <v>28</v>
      </c>
      <c r="F604" s="6" t="s">
        <v>42</v>
      </c>
      <c r="G604" s="6" t="s">
        <v>43</v>
      </c>
      <c r="H604" s="6" t="s">
        <v>21</v>
      </c>
      <c r="I604" s="8">
        <v>0.65</v>
      </c>
      <c r="J604" s="9">
        <v>1750</v>
      </c>
      <c r="K604" s="10">
        <f t="shared" si="0"/>
        <v>1137.5</v>
      </c>
      <c r="L604" s="10">
        <f t="shared" si="1"/>
        <v>568.75</v>
      </c>
      <c r="M604" s="11">
        <v>0.5</v>
      </c>
      <c r="O604" s="16"/>
      <c r="P604" s="14"/>
      <c r="Q604" s="12"/>
      <c r="R604" s="13"/>
    </row>
    <row r="605" spans="1:18" ht="15.75" customHeight="1">
      <c r="A605" s="1"/>
      <c r="B605" s="6" t="s">
        <v>27</v>
      </c>
      <c r="C605" s="6">
        <v>1128299</v>
      </c>
      <c r="D605" s="7">
        <v>44291</v>
      </c>
      <c r="E605" s="6" t="s">
        <v>28</v>
      </c>
      <c r="F605" s="6" t="s">
        <v>42</v>
      </c>
      <c r="G605" s="6" t="s">
        <v>43</v>
      </c>
      <c r="H605" s="6" t="s">
        <v>22</v>
      </c>
      <c r="I605" s="8">
        <v>0.8</v>
      </c>
      <c r="J605" s="9">
        <v>3250</v>
      </c>
      <c r="K605" s="10">
        <f t="shared" si="0"/>
        <v>2600</v>
      </c>
      <c r="L605" s="10">
        <f t="shared" si="1"/>
        <v>390.00000000000006</v>
      </c>
      <c r="M605" s="11">
        <v>0.15000000000000002</v>
      </c>
      <c r="O605" s="16"/>
      <c r="P605" s="14"/>
      <c r="Q605" s="12"/>
      <c r="R605" s="13"/>
    </row>
    <row r="606" spans="1:18" ht="15.75" customHeight="1">
      <c r="A606" s="1"/>
      <c r="B606" s="6" t="s">
        <v>27</v>
      </c>
      <c r="C606" s="6">
        <v>1128299</v>
      </c>
      <c r="D606" s="7">
        <v>44322</v>
      </c>
      <c r="E606" s="6" t="s">
        <v>28</v>
      </c>
      <c r="F606" s="6" t="s">
        <v>42</v>
      </c>
      <c r="G606" s="6" t="s">
        <v>43</v>
      </c>
      <c r="H606" s="6" t="s">
        <v>17</v>
      </c>
      <c r="I606" s="8">
        <v>0.6</v>
      </c>
      <c r="J606" s="9">
        <v>5250</v>
      </c>
      <c r="K606" s="10">
        <f t="shared" si="0"/>
        <v>3150</v>
      </c>
      <c r="L606" s="10">
        <f t="shared" si="1"/>
        <v>1575</v>
      </c>
      <c r="M606" s="11">
        <v>0.5</v>
      </c>
      <c r="O606" s="16"/>
      <c r="P606" s="14"/>
      <c r="Q606" s="12"/>
      <c r="R606" s="13"/>
    </row>
    <row r="607" spans="1:18" ht="15.75" customHeight="1">
      <c r="A607" s="1"/>
      <c r="B607" s="6" t="s">
        <v>27</v>
      </c>
      <c r="C607" s="6">
        <v>1128299</v>
      </c>
      <c r="D607" s="7">
        <v>44322</v>
      </c>
      <c r="E607" s="6" t="s">
        <v>28</v>
      </c>
      <c r="F607" s="6" t="s">
        <v>42</v>
      </c>
      <c r="G607" s="6" t="s">
        <v>43</v>
      </c>
      <c r="H607" s="6" t="s">
        <v>18</v>
      </c>
      <c r="I607" s="8">
        <v>0.65</v>
      </c>
      <c r="J607" s="9">
        <v>3750</v>
      </c>
      <c r="K607" s="10">
        <f t="shared" si="0"/>
        <v>2437.5</v>
      </c>
      <c r="L607" s="10">
        <f t="shared" si="1"/>
        <v>853.125</v>
      </c>
      <c r="M607" s="11">
        <v>0.35</v>
      </c>
      <c r="O607" s="16"/>
      <c r="P607" s="14"/>
      <c r="Q607" s="12"/>
      <c r="R607" s="13"/>
    </row>
    <row r="608" spans="1:18" ht="15.75" customHeight="1">
      <c r="A608" s="1"/>
      <c r="B608" s="6" t="s">
        <v>27</v>
      </c>
      <c r="C608" s="6">
        <v>1128299</v>
      </c>
      <c r="D608" s="7">
        <v>44322</v>
      </c>
      <c r="E608" s="6" t="s">
        <v>28</v>
      </c>
      <c r="F608" s="6" t="s">
        <v>42</v>
      </c>
      <c r="G608" s="6" t="s">
        <v>43</v>
      </c>
      <c r="H608" s="6" t="s">
        <v>19</v>
      </c>
      <c r="I608" s="8">
        <v>0.65</v>
      </c>
      <c r="J608" s="9">
        <v>3750</v>
      </c>
      <c r="K608" s="10">
        <f t="shared" si="0"/>
        <v>2437.5</v>
      </c>
      <c r="L608" s="10">
        <f t="shared" si="1"/>
        <v>1218.75</v>
      </c>
      <c r="M608" s="11">
        <v>0.5</v>
      </c>
      <c r="O608" s="16"/>
      <c r="P608" s="14"/>
      <c r="Q608" s="12"/>
      <c r="R608" s="13"/>
    </row>
    <row r="609" spans="1:18" ht="15.75" customHeight="1">
      <c r="A609" s="1"/>
      <c r="B609" s="6" t="s">
        <v>27</v>
      </c>
      <c r="C609" s="6">
        <v>1128299</v>
      </c>
      <c r="D609" s="7">
        <v>44322</v>
      </c>
      <c r="E609" s="6" t="s">
        <v>28</v>
      </c>
      <c r="F609" s="6" t="s">
        <v>42</v>
      </c>
      <c r="G609" s="6" t="s">
        <v>43</v>
      </c>
      <c r="H609" s="6" t="s">
        <v>20</v>
      </c>
      <c r="I609" s="8">
        <v>0.6</v>
      </c>
      <c r="J609" s="9">
        <v>2750</v>
      </c>
      <c r="K609" s="10">
        <f t="shared" si="0"/>
        <v>1650</v>
      </c>
      <c r="L609" s="10">
        <f t="shared" si="1"/>
        <v>742.49999999999989</v>
      </c>
      <c r="M609" s="11">
        <v>0.44999999999999996</v>
      </c>
      <c r="O609" s="16"/>
      <c r="P609" s="14"/>
      <c r="Q609" s="12"/>
      <c r="R609" s="13"/>
    </row>
    <row r="610" spans="1:18" ht="15.75" customHeight="1">
      <c r="A610" s="1"/>
      <c r="B610" s="6" t="s">
        <v>27</v>
      </c>
      <c r="C610" s="6">
        <v>1128299</v>
      </c>
      <c r="D610" s="7">
        <v>44322</v>
      </c>
      <c r="E610" s="6" t="s">
        <v>28</v>
      </c>
      <c r="F610" s="6" t="s">
        <v>42</v>
      </c>
      <c r="G610" s="6" t="s">
        <v>43</v>
      </c>
      <c r="H610" s="6" t="s">
        <v>21</v>
      </c>
      <c r="I610" s="8">
        <v>0.65</v>
      </c>
      <c r="J610" s="9">
        <v>1750</v>
      </c>
      <c r="K610" s="10">
        <f t="shared" si="0"/>
        <v>1137.5</v>
      </c>
      <c r="L610" s="10">
        <f t="shared" si="1"/>
        <v>739.37500000000011</v>
      </c>
      <c r="M610" s="11">
        <v>0.65000000000000013</v>
      </c>
      <c r="O610" s="16"/>
      <c r="P610" s="14"/>
      <c r="Q610" s="12"/>
      <c r="R610" s="13"/>
    </row>
    <row r="611" spans="1:18" ht="15.75" customHeight="1">
      <c r="A611" s="1"/>
      <c r="B611" s="6" t="s">
        <v>27</v>
      </c>
      <c r="C611" s="6">
        <v>1128299</v>
      </c>
      <c r="D611" s="7">
        <v>44322</v>
      </c>
      <c r="E611" s="6" t="s">
        <v>28</v>
      </c>
      <c r="F611" s="6" t="s">
        <v>42</v>
      </c>
      <c r="G611" s="6" t="s">
        <v>43</v>
      </c>
      <c r="H611" s="6" t="s">
        <v>22</v>
      </c>
      <c r="I611" s="8">
        <v>0.8</v>
      </c>
      <c r="J611" s="9">
        <v>4750</v>
      </c>
      <c r="K611" s="10">
        <f t="shared" si="0"/>
        <v>3800</v>
      </c>
      <c r="L611" s="10">
        <f t="shared" si="1"/>
        <v>1140</v>
      </c>
      <c r="M611" s="11">
        <v>0.3</v>
      </c>
      <c r="O611" s="16"/>
      <c r="P611" s="14"/>
      <c r="Q611" s="12"/>
      <c r="R611" s="13"/>
    </row>
    <row r="612" spans="1:18" ht="15.75" customHeight="1">
      <c r="A612" s="1"/>
      <c r="B612" s="6" t="s">
        <v>27</v>
      </c>
      <c r="C612" s="6">
        <v>1128299</v>
      </c>
      <c r="D612" s="7">
        <v>44352</v>
      </c>
      <c r="E612" s="6" t="s">
        <v>28</v>
      </c>
      <c r="F612" s="6" t="s">
        <v>42</v>
      </c>
      <c r="G612" s="6" t="s">
        <v>43</v>
      </c>
      <c r="H612" s="6" t="s">
        <v>17</v>
      </c>
      <c r="I612" s="8">
        <v>0.6</v>
      </c>
      <c r="J612" s="9">
        <v>7250</v>
      </c>
      <c r="K612" s="10">
        <f t="shared" si="0"/>
        <v>4350</v>
      </c>
      <c r="L612" s="10">
        <f t="shared" si="1"/>
        <v>2175</v>
      </c>
      <c r="M612" s="11">
        <v>0.5</v>
      </c>
      <c r="O612" s="16"/>
      <c r="P612" s="14"/>
      <c r="Q612" s="12"/>
      <c r="R612" s="13"/>
    </row>
    <row r="613" spans="1:18" ht="15.75" customHeight="1">
      <c r="A613" s="1"/>
      <c r="B613" s="6" t="s">
        <v>27</v>
      </c>
      <c r="C613" s="6">
        <v>1128299</v>
      </c>
      <c r="D613" s="7">
        <v>44352</v>
      </c>
      <c r="E613" s="6" t="s">
        <v>28</v>
      </c>
      <c r="F613" s="6" t="s">
        <v>42</v>
      </c>
      <c r="G613" s="6" t="s">
        <v>43</v>
      </c>
      <c r="H613" s="6" t="s">
        <v>18</v>
      </c>
      <c r="I613" s="8">
        <v>0.65</v>
      </c>
      <c r="J613" s="9">
        <v>5750</v>
      </c>
      <c r="K613" s="10">
        <f t="shared" si="0"/>
        <v>3737.5</v>
      </c>
      <c r="L613" s="10">
        <f t="shared" si="1"/>
        <v>1308.125</v>
      </c>
      <c r="M613" s="11">
        <v>0.35</v>
      </c>
      <c r="O613" s="16"/>
      <c r="P613" s="14"/>
      <c r="Q613" s="12"/>
      <c r="R613" s="13"/>
    </row>
    <row r="614" spans="1:18" ht="15.75" customHeight="1">
      <c r="A614" s="1"/>
      <c r="B614" s="6" t="s">
        <v>27</v>
      </c>
      <c r="C614" s="6">
        <v>1128299</v>
      </c>
      <c r="D614" s="7">
        <v>44352</v>
      </c>
      <c r="E614" s="6" t="s">
        <v>28</v>
      </c>
      <c r="F614" s="6" t="s">
        <v>42</v>
      </c>
      <c r="G614" s="6" t="s">
        <v>43</v>
      </c>
      <c r="H614" s="6" t="s">
        <v>19</v>
      </c>
      <c r="I614" s="8">
        <v>0.65</v>
      </c>
      <c r="J614" s="9">
        <v>5750</v>
      </c>
      <c r="K614" s="10">
        <f t="shared" si="0"/>
        <v>3737.5</v>
      </c>
      <c r="L614" s="10">
        <f t="shared" si="1"/>
        <v>1868.75</v>
      </c>
      <c r="M614" s="11">
        <v>0.5</v>
      </c>
      <c r="O614" s="16"/>
      <c r="P614" s="14"/>
      <c r="Q614" s="12"/>
      <c r="R614" s="13"/>
    </row>
    <row r="615" spans="1:18" ht="15.75" customHeight="1">
      <c r="A615" s="1"/>
      <c r="B615" s="6" t="s">
        <v>27</v>
      </c>
      <c r="C615" s="6">
        <v>1128299</v>
      </c>
      <c r="D615" s="7">
        <v>44352</v>
      </c>
      <c r="E615" s="6" t="s">
        <v>28</v>
      </c>
      <c r="F615" s="6" t="s">
        <v>42</v>
      </c>
      <c r="G615" s="6" t="s">
        <v>43</v>
      </c>
      <c r="H615" s="6" t="s">
        <v>20</v>
      </c>
      <c r="I615" s="8">
        <v>0.65</v>
      </c>
      <c r="J615" s="9">
        <v>4500</v>
      </c>
      <c r="K615" s="10">
        <f t="shared" si="0"/>
        <v>2925</v>
      </c>
      <c r="L615" s="10">
        <f t="shared" si="1"/>
        <v>1316.2499999999998</v>
      </c>
      <c r="M615" s="11">
        <v>0.44999999999999996</v>
      </c>
      <c r="O615" s="16"/>
      <c r="P615" s="14"/>
      <c r="Q615" s="12"/>
      <c r="R615" s="13"/>
    </row>
    <row r="616" spans="1:18" ht="15.75" customHeight="1">
      <c r="A616" s="1"/>
      <c r="B616" s="6" t="s">
        <v>27</v>
      </c>
      <c r="C616" s="6">
        <v>1128299</v>
      </c>
      <c r="D616" s="7">
        <v>44352</v>
      </c>
      <c r="E616" s="6" t="s">
        <v>28</v>
      </c>
      <c r="F616" s="6" t="s">
        <v>42</v>
      </c>
      <c r="G616" s="6" t="s">
        <v>43</v>
      </c>
      <c r="H616" s="6" t="s">
        <v>21</v>
      </c>
      <c r="I616" s="8">
        <v>0.70000000000000007</v>
      </c>
      <c r="J616" s="9">
        <v>3250</v>
      </c>
      <c r="K616" s="10">
        <f t="shared" si="0"/>
        <v>2275</v>
      </c>
      <c r="L616" s="10">
        <f t="shared" si="1"/>
        <v>1478.7500000000002</v>
      </c>
      <c r="M616" s="11">
        <v>0.65000000000000013</v>
      </c>
      <c r="O616" s="16"/>
      <c r="P616" s="14"/>
      <c r="Q616" s="12"/>
      <c r="R616" s="13"/>
    </row>
    <row r="617" spans="1:18" ht="15.75" customHeight="1">
      <c r="A617" s="1"/>
      <c r="B617" s="6" t="s">
        <v>27</v>
      </c>
      <c r="C617" s="6">
        <v>1128299</v>
      </c>
      <c r="D617" s="7">
        <v>44352</v>
      </c>
      <c r="E617" s="6" t="s">
        <v>28</v>
      </c>
      <c r="F617" s="6" t="s">
        <v>42</v>
      </c>
      <c r="G617" s="6" t="s">
        <v>43</v>
      </c>
      <c r="H617" s="6" t="s">
        <v>22</v>
      </c>
      <c r="I617" s="8">
        <v>0.85000000000000009</v>
      </c>
      <c r="J617" s="9">
        <v>6250</v>
      </c>
      <c r="K617" s="10">
        <f t="shared" si="0"/>
        <v>5312.5000000000009</v>
      </c>
      <c r="L617" s="10">
        <f t="shared" si="1"/>
        <v>1593.7500000000002</v>
      </c>
      <c r="M617" s="11">
        <v>0.3</v>
      </c>
      <c r="O617" s="16"/>
      <c r="P617" s="14"/>
      <c r="Q617" s="12"/>
      <c r="R617" s="13"/>
    </row>
    <row r="618" spans="1:18" ht="15.75" customHeight="1">
      <c r="A618" s="1"/>
      <c r="B618" s="6" t="s">
        <v>27</v>
      </c>
      <c r="C618" s="6">
        <v>1128299</v>
      </c>
      <c r="D618" s="7">
        <v>44381</v>
      </c>
      <c r="E618" s="6" t="s">
        <v>28</v>
      </c>
      <c r="F618" s="6" t="s">
        <v>42</v>
      </c>
      <c r="G618" s="6" t="s">
        <v>43</v>
      </c>
      <c r="H618" s="6" t="s">
        <v>17</v>
      </c>
      <c r="I618" s="8">
        <v>0.65</v>
      </c>
      <c r="J618" s="9">
        <v>7750</v>
      </c>
      <c r="K618" s="10">
        <f t="shared" si="0"/>
        <v>5037.5</v>
      </c>
      <c r="L618" s="10">
        <f t="shared" si="1"/>
        <v>2266.875</v>
      </c>
      <c r="M618" s="11">
        <v>0.45</v>
      </c>
      <c r="O618" s="16"/>
      <c r="P618" s="14"/>
      <c r="Q618" s="12"/>
      <c r="R618" s="13"/>
    </row>
    <row r="619" spans="1:18" ht="15.75" customHeight="1">
      <c r="A619" s="1"/>
      <c r="B619" s="6" t="s">
        <v>27</v>
      </c>
      <c r="C619" s="6">
        <v>1128299</v>
      </c>
      <c r="D619" s="7">
        <v>44381</v>
      </c>
      <c r="E619" s="6" t="s">
        <v>28</v>
      </c>
      <c r="F619" s="6" t="s">
        <v>42</v>
      </c>
      <c r="G619" s="6" t="s">
        <v>43</v>
      </c>
      <c r="H619" s="6" t="s">
        <v>18</v>
      </c>
      <c r="I619" s="8">
        <v>0.70000000000000007</v>
      </c>
      <c r="J619" s="9">
        <v>6250</v>
      </c>
      <c r="K619" s="10">
        <f t="shared" si="0"/>
        <v>4375</v>
      </c>
      <c r="L619" s="10">
        <f t="shared" si="1"/>
        <v>1312.5</v>
      </c>
      <c r="M619" s="11">
        <v>0.3</v>
      </c>
      <c r="O619" s="16"/>
      <c r="P619" s="14"/>
      <c r="Q619" s="12"/>
      <c r="R619" s="13"/>
    </row>
    <row r="620" spans="1:18" ht="15.75" customHeight="1">
      <c r="A620" s="1"/>
      <c r="B620" s="6" t="s">
        <v>27</v>
      </c>
      <c r="C620" s="6">
        <v>1128299</v>
      </c>
      <c r="D620" s="7">
        <v>44381</v>
      </c>
      <c r="E620" s="6" t="s">
        <v>28</v>
      </c>
      <c r="F620" s="6" t="s">
        <v>42</v>
      </c>
      <c r="G620" s="6" t="s">
        <v>43</v>
      </c>
      <c r="H620" s="6" t="s">
        <v>19</v>
      </c>
      <c r="I620" s="8">
        <v>0.70000000000000007</v>
      </c>
      <c r="J620" s="9">
        <v>5750</v>
      </c>
      <c r="K620" s="10">
        <f t="shared" si="0"/>
        <v>4025.0000000000005</v>
      </c>
      <c r="L620" s="10">
        <f t="shared" si="1"/>
        <v>1811.2500000000002</v>
      </c>
      <c r="M620" s="11">
        <v>0.45</v>
      </c>
      <c r="O620" s="16"/>
      <c r="P620" s="14"/>
      <c r="Q620" s="12"/>
      <c r="R620" s="13"/>
    </row>
    <row r="621" spans="1:18" ht="15.75" customHeight="1">
      <c r="A621" s="1"/>
      <c r="B621" s="6" t="s">
        <v>27</v>
      </c>
      <c r="C621" s="6">
        <v>1128299</v>
      </c>
      <c r="D621" s="7">
        <v>44381</v>
      </c>
      <c r="E621" s="6" t="s">
        <v>28</v>
      </c>
      <c r="F621" s="6" t="s">
        <v>42</v>
      </c>
      <c r="G621" s="6" t="s">
        <v>43</v>
      </c>
      <c r="H621" s="6" t="s">
        <v>20</v>
      </c>
      <c r="I621" s="8">
        <v>0.65</v>
      </c>
      <c r="J621" s="9">
        <v>4750</v>
      </c>
      <c r="K621" s="10">
        <f t="shared" si="0"/>
        <v>3087.5</v>
      </c>
      <c r="L621" s="10">
        <f t="shared" si="1"/>
        <v>1235</v>
      </c>
      <c r="M621" s="11">
        <v>0.39999999999999997</v>
      </c>
      <c r="O621" s="16"/>
      <c r="P621" s="14"/>
      <c r="Q621" s="12"/>
      <c r="R621" s="13"/>
    </row>
    <row r="622" spans="1:18" ht="15.75" customHeight="1">
      <c r="A622" s="1"/>
      <c r="B622" s="6" t="s">
        <v>27</v>
      </c>
      <c r="C622" s="6">
        <v>1128299</v>
      </c>
      <c r="D622" s="7">
        <v>44381</v>
      </c>
      <c r="E622" s="6" t="s">
        <v>28</v>
      </c>
      <c r="F622" s="6" t="s">
        <v>42</v>
      </c>
      <c r="G622" s="6" t="s">
        <v>43</v>
      </c>
      <c r="H622" s="6" t="s">
        <v>21</v>
      </c>
      <c r="I622" s="8">
        <v>0.70000000000000007</v>
      </c>
      <c r="J622" s="9">
        <v>5250</v>
      </c>
      <c r="K622" s="10">
        <f t="shared" si="0"/>
        <v>3675.0000000000005</v>
      </c>
      <c r="L622" s="10">
        <f t="shared" si="1"/>
        <v>2205.0000000000005</v>
      </c>
      <c r="M622" s="11">
        <v>0.60000000000000009</v>
      </c>
      <c r="O622" s="16"/>
      <c r="P622" s="14"/>
      <c r="Q622" s="12"/>
      <c r="R622" s="13"/>
    </row>
    <row r="623" spans="1:18" ht="15.75" customHeight="1">
      <c r="A623" s="1"/>
      <c r="B623" s="6" t="s">
        <v>27</v>
      </c>
      <c r="C623" s="6">
        <v>1128299</v>
      </c>
      <c r="D623" s="7">
        <v>44381</v>
      </c>
      <c r="E623" s="6" t="s">
        <v>28</v>
      </c>
      <c r="F623" s="6" t="s">
        <v>42</v>
      </c>
      <c r="G623" s="6" t="s">
        <v>43</v>
      </c>
      <c r="H623" s="6" t="s">
        <v>22</v>
      </c>
      <c r="I623" s="8">
        <v>0.85000000000000009</v>
      </c>
      <c r="J623" s="9">
        <v>5250</v>
      </c>
      <c r="K623" s="10">
        <f t="shared" si="0"/>
        <v>4462.5000000000009</v>
      </c>
      <c r="L623" s="10">
        <f t="shared" si="1"/>
        <v>1115.6250000000002</v>
      </c>
      <c r="M623" s="11">
        <v>0.25</v>
      </c>
      <c r="O623" s="16"/>
      <c r="P623" s="14"/>
      <c r="Q623" s="12"/>
      <c r="R623" s="13"/>
    </row>
    <row r="624" spans="1:18" ht="15.75" customHeight="1">
      <c r="A624" s="1"/>
      <c r="B624" s="6" t="s">
        <v>27</v>
      </c>
      <c r="C624" s="6">
        <v>1128299</v>
      </c>
      <c r="D624" s="7">
        <v>44413</v>
      </c>
      <c r="E624" s="6" t="s">
        <v>28</v>
      </c>
      <c r="F624" s="6" t="s">
        <v>42</v>
      </c>
      <c r="G624" s="6" t="s">
        <v>43</v>
      </c>
      <c r="H624" s="6" t="s">
        <v>17</v>
      </c>
      <c r="I624" s="8">
        <v>0.70000000000000007</v>
      </c>
      <c r="J624" s="9">
        <v>7250</v>
      </c>
      <c r="K624" s="10">
        <f t="shared" si="0"/>
        <v>5075.0000000000009</v>
      </c>
      <c r="L624" s="10">
        <f t="shared" si="1"/>
        <v>2283.7500000000005</v>
      </c>
      <c r="M624" s="11">
        <v>0.45</v>
      </c>
      <c r="O624" s="16"/>
      <c r="P624" s="14"/>
      <c r="Q624" s="12"/>
      <c r="R624" s="13"/>
    </row>
    <row r="625" spans="1:18" ht="15.75" customHeight="1">
      <c r="A625" s="1"/>
      <c r="B625" s="6" t="s">
        <v>27</v>
      </c>
      <c r="C625" s="6">
        <v>1128299</v>
      </c>
      <c r="D625" s="7">
        <v>44413</v>
      </c>
      <c r="E625" s="6" t="s">
        <v>28</v>
      </c>
      <c r="F625" s="6" t="s">
        <v>42</v>
      </c>
      <c r="G625" s="6" t="s">
        <v>43</v>
      </c>
      <c r="H625" s="6" t="s">
        <v>18</v>
      </c>
      <c r="I625" s="8">
        <v>0.75000000000000011</v>
      </c>
      <c r="J625" s="9">
        <v>6750</v>
      </c>
      <c r="K625" s="10">
        <f t="shared" si="0"/>
        <v>5062.5000000000009</v>
      </c>
      <c r="L625" s="10">
        <f t="shared" si="1"/>
        <v>1518.7500000000002</v>
      </c>
      <c r="M625" s="11">
        <v>0.3</v>
      </c>
      <c r="O625" s="16"/>
      <c r="P625" s="14"/>
      <c r="Q625" s="12"/>
      <c r="R625" s="13"/>
    </row>
    <row r="626" spans="1:18" ht="15.75" customHeight="1">
      <c r="A626" s="1"/>
      <c r="B626" s="6" t="s">
        <v>27</v>
      </c>
      <c r="C626" s="6">
        <v>1128299</v>
      </c>
      <c r="D626" s="7">
        <v>44413</v>
      </c>
      <c r="E626" s="6" t="s">
        <v>28</v>
      </c>
      <c r="F626" s="6" t="s">
        <v>42</v>
      </c>
      <c r="G626" s="6" t="s">
        <v>43</v>
      </c>
      <c r="H626" s="6" t="s">
        <v>19</v>
      </c>
      <c r="I626" s="8">
        <v>0.70000000000000007</v>
      </c>
      <c r="J626" s="9">
        <v>5500</v>
      </c>
      <c r="K626" s="10">
        <f t="shared" si="0"/>
        <v>3850.0000000000005</v>
      </c>
      <c r="L626" s="10">
        <f t="shared" si="1"/>
        <v>1732.5000000000002</v>
      </c>
      <c r="M626" s="11">
        <v>0.45</v>
      </c>
      <c r="O626" s="16"/>
      <c r="P626" s="14"/>
      <c r="Q626" s="12"/>
      <c r="R626" s="13"/>
    </row>
    <row r="627" spans="1:18" ht="15.75" customHeight="1">
      <c r="A627" s="1"/>
      <c r="B627" s="6" t="s">
        <v>27</v>
      </c>
      <c r="C627" s="6">
        <v>1128299</v>
      </c>
      <c r="D627" s="7">
        <v>44413</v>
      </c>
      <c r="E627" s="6" t="s">
        <v>28</v>
      </c>
      <c r="F627" s="6" t="s">
        <v>42</v>
      </c>
      <c r="G627" s="6" t="s">
        <v>43</v>
      </c>
      <c r="H627" s="6" t="s">
        <v>20</v>
      </c>
      <c r="I627" s="8">
        <v>0.70000000000000007</v>
      </c>
      <c r="J627" s="9">
        <v>5000</v>
      </c>
      <c r="K627" s="10">
        <f t="shared" si="0"/>
        <v>3500.0000000000005</v>
      </c>
      <c r="L627" s="10">
        <f t="shared" si="1"/>
        <v>1400</v>
      </c>
      <c r="M627" s="11">
        <v>0.39999999999999997</v>
      </c>
      <c r="O627" s="16"/>
      <c r="P627" s="14"/>
      <c r="Q627" s="12"/>
      <c r="R627" s="13"/>
    </row>
    <row r="628" spans="1:18" ht="15.75" customHeight="1">
      <c r="A628" s="1"/>
      <c r="B628" s="6" t="s">
        <v>27</v>
      </c>
      <c r="C628" s="6">
        <v>1128299</v>
      </c>
      <c r="D628" s="7">
        <v>44413</v>
      </c>
      <c r="E628" s="6" t="s">
        <v>28</v>
      </c>
      <c r="F628" s="6" t="s">
        <v>42</v>
      </c>
      <c r="G628" s="6" t="s">
        <v>43</v>
      </c>
      <c r="H628" s="6" t="s">
        <v>21</v>
      </c>
      <c r="I628" s="8">
        <v>0.75</v>
      </c>
      <c r="J628" s="9">
        <v>5000</v>
      </c>
      <c r="K628" s="10">
        <f t="shared" si="0"/>
        <v>3750</v>
      </c>
      <c r="L628" s="10">
        <f t="shared" si="1"/>
        <v>2250.0000000000005</v>
      </c>
      <c r="M628" s="11">
        <v>0.60000000000000009</v>
      </c>
      <c r="O628" s="16"/>
      <c r="P628" s="14"/>
      <c r="Q628" s="12"/>
      <c r="R628" s="13"/>
    </row>
    <row r="629" spans="1:18" ht="15.75" customHeight="1">
      <c r="A629" s="1"/>
      <c r="B629" s="6" t="s">
        <v>27</v>
      </c>
      <c r="C629" s="6">
        <v>1128299</v>
      </c>
      <c r="D629" s="7">
        <v>44413</v>
      </c>
      <c r="E629" s="6" t="s">
        <v>28</v>
      </c>
      <c r="F629" s="6" t="s">
        <v>42</v>
      </c>
      <c r="G629" s="6" t="s">
        <v>43</v>
      </c>
      <c r="H629" s="6" t="s">
        <v>22</v>
      </c>
      <c r="I629" s="8">
        <v>0.8</v>
      </c>
      <c r="J629" s="9">
        <v>4000</v>
      </c>
      <c r="K629" s="10">
        <f t="shared" si="0"/>
        <v>3200</v>
      </c>
      <c r="L629" s="10">
        <f t="shared" si="1"/>
        <v>800</v>
      </c>
      <c r="M629" s="11">
        <v>0.25</v>
      </c>
      <c r="O629" s="16"/>
      <c r="P629" s="14"/>
      <c r="Q629" s="12"/>
      <c r="R629" s="13"/>
    </row>
    <row r="630" spans="1:18" ht="15.75" customHeight="1">
      <c r="A630" s="1"/>
      <c r="B630" s="6" t="s">
        <v>27</v>
      </c>
      <c r="C630" s="6">
        <v>1128299</v>
      </c>
      <c r="D630" s="7">
        <v>44445</v>
      </c>
      <c r="E630" s="6" t="s">
        <v>28</v>
      </c>
      <c r="F630" s="6" t="s">
        <v>42</v>
      </c>
      <c r="G630" s="6" t="s">
        <v>43</v>
      </c>
      <c r="H630" s="6" t="s">
        <v>17</v>
      </c>
      <c r="I630" s="8">
        <v>0.65000000000000013</v>
      </c>
      <c r="J630" s="9">
        <v>6000</v>
      </c>
      <c r="K630" s="10">
        <f t="shared" si="0"/>
        <v>3900.0000000000009</v>
      </c>
      <c r="L630" s="10">
        <f t="shared" si="1"/>
        <v>1560.0000000000005</v>
      </c>
      <c r="M630" s="11">
        <v>0.4</v>
      </c>
      <c r="O630" s="16"/>
      <c r="P630" s="14"/>
      <c r="Q630" s="12"/>
      <c r="R630" s="13"/>
    </row>
    <row r="631" spans="1:18" ht="15.75" customHeight="1">
      <c r="A631" s="1"/>
      <c r="B631" s="6" t="s">
        <v>27</v>
      </c>
      <c r="C631" s="6">
        <v>1128299</v>
      </c>
      <c r="D631" s="7">
        <v>44445</v>
      </c>
      <c r="E631" s="6" t="s">
        <v>28</v>
      </c>
      <c r="F631" s="6" t="s">
        <v>42</v>
      </c>
      <c r="G631" s="6" t="s">
        <v>43</v>
      </c>
      <c r="H631" s="6" t="s">
        <v>18</v>
      </c>
      <c r="I631" s="8">
        <v>0.70000000000000018</v>
      </c>
      <c r="J631" s="9">
        <v>6000</v>
      </c>
      <c r="K631" s="10">
        <f t="shared" si="0"/>
        <v>4200.0000000000009</v>
      </c>
      <c r="L631" s="10">
        <f t="shared" si="1"/>
        <v>1050.0000000000002</v>
      </c>
      <c r="M631" s="11">
        <v>0.25</v>
      </c>
      <c r="O631" s="16"/>
      <c r="P631" s="14"/>
      <c r="Q631" s="12"/>
      <c r="R631" s="13"/>
    </row>
    <row r="632" spans="1:18" ht="15.75" customHeight="1">
      <c r="A632" s="1"/>
      <c r="B632" s="6" t="s">
        <v>27</v>
      </c>
      <c r="C632" s="6">
        <v>1128299</v>
      </c>
      <c r="D632" s="7">
        <v>44445</v>
      </c>
      <c r="E632" s="6" t="s">
        <v>28</v>
      </c>
      <c r="F632" s="6" t="s">
        <v>42</v>
      </c>
      <c r="G632" s="6" t="s">
        <v>43</v>
      </c>
      <c r="H632" s="6" t="s">
        <v>19</v>
      </c>
      <c r="I632" s="8">
        <v>0.65000000000000013</v>
      </c>
      <c r="J632" s="9">
        <v>4500</v>
      </c>
      <c r="K632" s="10">
        <f t="shared" si="0"/>
        <v>2925.0000000000005</v>
      </c>
      <c r="L632" s="10">
        <f t="shared" si="1"/>
        <v>1170.0000000000002</v>
      </c>
      <c r="M632" s="11">
        <v>0.4</v>
      </c>
      <c r="O632" s="16"/>
      <c r="P632" s="14"/>
      <c r="Q632" s="12"/>
      <c r="R632" s="13"/>
    </row>
    <row r="633" spans="1:18" ht="15.75" customHeight="1">
      <c r="A633" s="1"/>
      <c r="B633" s="6" t="s">
        <v>27</v>
      </c>
      <c r="C633" s="6">
        <v>1128299</v>
      </c>
      <c r="D633" s="7">
        <v>44445</v>
      </c>
      <c r="E633" s="6" t="s">
        <v>28</v>
      </c>
      <c r="F633" s="6" t="s">
        <v>42</v>
      </c>
      <c r="G633" s="6" t="s">
        <v>43</v>
      </c>
      <c r="H633" s="6" t="s">
        <v>20</v>
      </c>
      <c r="I633" s="8">
        <v>0.65000000000000013</v>
      </c>
      <c r="J633" s="9">
        <v>4000</v>
      </c>
      <c r="K633" s="10">
        <f t="shared" si="0"/>
        <v>2600.0000000000005</v>
      </c>
      <c r="L633" s="10">
        <f t="shared" si="1"/>
        <v>910.00000000000011</v>
      </c>
      <c r="M633" s="11">
        <v>0.35</v>
      </c>
      <c r="O633" s="16"/>
      <c r="P633" s="14"/>
      <c r="Q633" s="12"/>
      <c r="R633" s="13"/>
    </row>
    <row r="634" spans="1:18" ht="15.75" customHeight="1">
      <c r="A634" s="1"/>
      <c r="B634" s="6" t="s">
        <v>27</v>
      </c>
      <c r="C634" s="6">
        <v>1128299</v>
      </c>
      <c r="D634" s="7">
        <v>44445</v>
      </c>
      <c r="E634" s="6" t="s">
        <v>28</v>
      </c>
      <c r="F634" s="6" t="s">
        <v>42</v>
      </c>
      <c r="G634" s="6" t="s">
        <v>43</v>
      </c>
      <c r="H634" s="6" t="s">
        <v>21</v>
      </c>
      <c r="I634" s="8">
        <v>0.75000000000000011</v>
      </c>
      <c r="J634" s="9">
        <v>4000</v>
      </c>
      <c r="K634" s="10">
        <f t="shared" si="0"/>
        <v>3000.0000000000005</v>
      </c>
      <c r="L634" s="10">
        <f t="shared" si="1"/>
        <v>1650.0000000000007</v>
      </c>
      <c r="M634" s="11">
        <v>0.55000000000000016</v>
      </c>
      <c r="O634" s="16"/>
      <c r="P634" s="14"/>
      <c r="Q634" s="12"/>
      <c r="R634" s="13"/>
    </row>
    <row r="635" spans="1:18" ht="15.75" customHeight="1">
      <c r="A635" s="1"/>
      <c r="B635" s="6" t="s">
        <v>27</v>
      </c>
      <c r="C635" s="6">
        <v>1128299</v>
      </c>
      <c r="D635" s="7">
        <v>44445</v>
      </c>
      <c r="E635" s="6" t="s">
        <v>28</v>
      </c>
      <c r="F635" s="6" t="s">
        <v>42</v>
      </c>
      <c r="G635" s="6" t="s">
        <v>43</v>
      </c>
      <c r="H635" s="6" t="s">
        <v>22</v>
      </c>
      <c r="I635" s="8">
        <v>0.70000000000000007</v>
      </c>
      <c r="J635" s="9">
        <v>4250</v>
      </c>
      <c r="K635" s="10">
        <f t="shared" si="0"/>
        <v>2975.0000000000005</v>
      </c>
      <c r="L635" s="10">
        <f t="shared" si="1"/>
        <v>595.00000000000011</v>
      </c>
      <c r="M635" s="11">
        <v>0.2</v>
      </c>
      <c r="O635" s="16"/>
      <c r="P635" s="14"/>
      <c r="Q635" s="12"/>
      <c r="R635" s="13"/>
    </row>
    <row r="636" spans="1:18" ht="15.75" customHeight="1">
      <c r="A636" s="1"/>
      <c r="B636" s="6" t="s">
        <v>27</v>
      </c>
      <c r="C636" s="6">
        <v>1128299</v>
      </c>
      <c r="D636" s="7">
        <v>44474</v>
      </c>
      <c r="E636" s="6" t="s">
        <v>28</v>
      </c>
      <c r="F636" s="6" t="s">
        <v>42</v>
      </c>
      <c r="G636" s="6" t="s">
        <v>43</v>
      </c>
      <c r="H636" s="6" t="s">
        <v>17</v>
      </c>
      <c r="I636" s="8">
        <v>0.55000000000000004</v>
      </c>
      <c r="J636" s="9">
        <v>5250</v>
      </c>
      <c r="K636" s="10">
        <f t="shared" si="0"/>
        <v>2887.5000000000005</v>
      </c>
      <c r="L636" s="10">
        <f t="shared" si="1"/>
        <v>1155.0000000000002</v>
      </c>
      <c r="M636" s="11">
        <v>0.4</v>
      </c>
      <c r="O636" s="16"/>
      <c r="P636" s="14"/>
      <c r="Q636" s="12"/>
      <c r="R636" s="13"/>
    </row>
    <row r="637" spans="1:18" ht="15.75" customHeight="1">
      <c r="A637" s="1"/>
      <c r="B637" s="6" t="s">
        <v>27</v>
      </c>
      <c r="C637" s="6">
        <v>1128299</v>
      </c>
      <c r="D637" s="7">
        <v>44474</v>
      </c>
      <c r="E637" s="6" t="s">
        <v>28</v>
      </c>
      <c r="F637" s="6" t="s">
        <v>42</v>
      </c>
      <c r="G637" s="6" t="s">
        <v>43</v>
      </c>
      <c r="H637" s="6" t="s">
        <v>18</v>
      </c>
      <c r="I637" s="8">
        <v>0.60000000000000009</v>
      </c>
      <c r="J637" s="9">
        <v>5250</v>
      </c>
      <c r="K637" s="10">
        <f t="shared" si="0"/>
        <v>3150.0000000000005</v>
      </c>
      <c r="L637" s="10">
        <f t="shared" si="1"/>
        <v>787.50000000000011</v>
      </c>
      <c r="M637" s="11">
        <v>0.25</v>
      </c>
      <c r="O637" s="16"/>
      <c r="P637" s="14"/>
      <c r="Q637" s="12"/>
      <c r="R637" s="13"/>
    </row>
    <row r="638" spans="1:18" ht="15.75" customHeight="1">
      <c r="A638" s="1"/>
      <c r="B638" s="6" t="s">
        <v>27</v>
      </c>
      <c r="C638" s="6">
        <v>1128299</v>
      </c>
      <c r="D638" s="7">
        <v>44474</v>
      </c>
      <c r="E638" s="6" t="s">
        <v>28</v>
      </c>
      <c r="F638" s="6" t="s">
        <v>42</v>
      </c>
      <c r="G638" s="6" t="s">
        <v>43</v>
      </c>
      <c r="H638" s="6" t="s">
        <v>19</v>
      </c>
      <c r="I638" s="8">
        <v>0.55000000000000004</v>
      </c>
      <c r="J638" s="9">
        <v>3500</v>
      </c>
      <c r="K638" s="10">
        <f t="shared" si="0"/>
        <v>1925.0000000000002</v>
      </c>
      <c r="L638" s="10">
        <f t="shared" si="1"/>
        <v>770.00000000000011</v>
      </c>
      <c r="M638" s="11">
        <v>0.4</v>
      </c>
      <c r="O638" s="16"/>
      <c r="P638" s="14"/>
      <c r="Q638" s="12"/>
      <c r="R638" s="13"/>
    </row>
    <row r="639" spans="1:18" ht="15.75" customHeight="1">
      <c r="A639" s="1"/>
      <c r="B639" s="6" t="s">
        <v>27</v>
      </c>
      <c r="C639" s="6">
        <v>1128299</v>
      </c>
      <c r="D639" s="7">
        <v>44474</v>
      </c>
      <c r="E639" s="6" t="s">
        <v>28</v>
      </c>
      <c r="F639" s="6" t="s">
        <v>42</v>
      </c>
      <c r="G639" s="6" t="s">
        <v>43</v>
      </c>
      <c r="H639" s="6" t="s">
        <v>20</v>
      </c>
      <c r="I639" s="8">
        <v>0.55000000000000004</v>
      </c>
      <c r="J639" s="9">
        <v>3250</v>
      </c>
      <c r="K639" s="10">
        <f t="shared" si="0"/>
        <v>1787.5000000000002</v>
      </c>
      <c r="L639" s="10">
        <f t="shared" si="1"/>
        <v>625.625</v>
      </c>
      <c r="M639" s="11">
        <v>0.35</v>
      </c>
      <c r="O639" s="16"/>
      <c r="P639" s="14"/>
      <c r="Q639" s="12"/>
      <c r="R639" s="13"/>
    </row>
    <row r="640" spans="1:18" ht="15.75" customHeight="1">
      <c r="A640" s="1"/>
      <c r="B640" s="6" t="s">
        <v>27</v>
      </c>
      <c r="C640" s="6">
        <v>1128299</v>
      </c>
      <c r="D640" s="7">
        <v>44474</v>
      </c>
      <c r="E640" s="6" t="s">
        <v>28</v>
      </c>
      <c r="F640" s="6" t="s">
        <v>42</v>
      </c>
      <c r="G640" s="6" t="s">
        <v>43</v>
      </c>
      <c r="H640" s="6" t="s">
        <v>21</v>
      </c>
      <c r="I640" s="8">
        <v>0.65</v>
      </c>
      <c r="J640" s="9">
        <v>3000</v>
      </c>
      <c r="K640" s="10">
        <f t="shared" si="0"/>
        <v>1950</v>
      </c>
      <c r="L640" s="10">
        <f t="shared" si="1"/>
        <v>1072.5000000000002</v>
      </c>
      <c r="M640" s="11">
        <v>0.55000000000000016</v>
      </c>
      <c r="O640" s="16"/>
      <c r="P640" s="14"/>
      <c r="Q640" s="12"/>
      <c r="R640" s="13"/>
    </row>
    <row r="641" spans="1:18" ht="15.75" customHeight="1">
      <c r="A641" s="1"/>
      <c r="B641" s="6" t="s">
        <v>27</v>
      </c>
      <c r="C641" s="6">
        <v>1128299</v>
      </c>
      <c r="D641" s="7">
        <v>44474</v>
      </c>
      <c r="E641" s="6" t="s">
        <v>28</v>
      </c>
      <c r="F641" s="6" t="s">
        <v>42</v>
      </c>
      <c r="G641" s="6" t="s">
        <v>43</v>
      </c>
      <c r="H641" s="6" t="s">
        <v>22</v>
      </c>
      <c r="I641" s="8">
        <v>0.70000000000000007</v>
      </c>
      <c r="J641" s="9">
        <v>3500</v>
      </c>
      <c r="K641" s="10">
        <f t="shared" si="0"/>
        <v>2450.0000000000005</v>
      </c>
      <c r="L641" s="10">
        <f t="shared" si="1"/>
        <v>490.00000000000011</v>
      </c>
      <c r="M641" s="11">
        <v>0.2</v>
      </c>
      <c r="O641" s="16"/>
      <c r="P641" s="14"/>
      <c r="Q641" s="12"/>
      <c r="R641" s="13"/>
    </row>
    <row r="642" spans="1:18" ht="15.75" customHeight="1">
      <c r="A642" s="1"/>
      <c r="B642" s="6" t="s">
        <v>27</v>
      </c>
      <c r="C642" s="6">
        <v>1128299</v>
      </c>
      <c r="D642" s="7">
        <v>44505</v>
      </c>
      <c r="E642" s="6" t="s">
        <v>28</v>
      </c>
      <c r="F642" s="6" t="s">
        <v>42</v>
      </c>
      <c r="G642" s="6" t="s">
        <v>43</v>
      </c>
      <c r="H642" s="6" t="s">
        <v>17</v>
      </c>
      <c r="I642" s="8">
        <v>0.55000000000000004</v>
      </c>
      <c r="J642" s="9">
        <v>5750</v>
      </c>
      <c r="K642" s="10">
        <f t="shared" si="0"/>
        <v>3162.5000000000005</v>
      </c>
      <c r="L642" s="10">
        <f t="shared" si="1"/>
        <v>1265.0000000000002</v>
      </c>
      <c r="M642" s="11">
        <v>0.4</v>
      </c>
      <c r="O642" s="16"/>
      <c r="P642" s="14"/>
      <c r="Q642" s="12"/>
      <c r="R642" s="13"/>
    </row>
    <row r="643" spans="1:18" ht="15.75" customHeight="1">
      <c r="A643" s="1"/>
      <c r="B643" s="6" t="s">
        <v>27</v>
      </c>
      <c r="C643" s="6">
        <v>1128299</v>
      </c>
      <c r="D643" s="7">
        <v>44505</v>
      </c>
      <c r="E643" s="6" t="s">
        <v>28</v>
      </c>
      <c r="F643" s="6" t="s">
        <v>42</v>
      </c>
      <c r="G643" s="6" t="s">
        <v>43</v>
      </c>
      <c r="H643" s="6" t="s">
        <v>18</v>
      </c>
      <c r="I643" s="8">
        <v>0.60000000000000009</v>
      </c>
      <c r="J643" s="9">
        <v>5750</v>
      </c>
      <c r="K643" s="10">
        <f t="shared" si="0"/>
        <v>3450.0000000000005</v>
      </c>
      <c r="L643" s="10">
        <f t="shared" si="1"/>
        <v>862.50000000000011</v>
      </c>
      <c r="M643" s="11">
        <v>0.25</v>
      </c>
      <c r="O643" s="16"/>
      <c r="P643" s="14"/>
      <c r="Q643" s="12"/>
      <c r="R643" s="13"/>
    </row>
    <row r="644" spans="1:18" ht="15.75" customHeight="1">
      <c r="A644" s="1"/>
      <c r="B644" s="6" t="s">
        <v>27</v>
      </c>
      <c r="C644" s="6">
        <v>1128299</v>
      </c>
      <c r="D644" s="7">
        <v>44505</v>
      </c>
      <c r="E644" s="6" t="s">
        <v>28</v>
      </c>
      <c r="F644" s="6" t="s">
        <v>42</v>
      </c>
      <c r="G644" s="6" t="s">
        <v>43</v>
      </c>
      <c r="H644" s="6" t="s">
        <v>19</v>
      </c>
      <c r="I644" s="8">
        <v>0.55000000000000004</v>
      </c>
      <c r="J644" s="9">
        <v>4250</v>
      </c>
      <c r="K644" s="10">
        <f t="shared" si="0"/>
        <v>2337.5</v>
      </c>
      <c r="L644" s="10">
        <f t="shared" si="1"/>
        <v>935</v>
      </c>
      <c r="M644" s="11">
        <v>0.4</v>
      </c>
      <c r="O644" s="16"/>
      <c r="P644" s="14"/>
      <c r="Q644" s="12"/>
      <c r="R644" s="13"/>
    </row>
    <row r="645" spans="1:18" ht="15.75" customHeight="1">
      <c r="A645" s="1"/>
      <c r="B645" s="6" t="s">
        <v>27</v>
      </c>
      <c r="C645" s="6">
        <v>1128299</v>
      </c>
      <c r="D645" s="7">
        <v>44505</v>
      </c>
      <c r="E645" s="6" t="s">
        <v>28</v>
      </c>
      <c r="F645" s="6" t="s">
        <v>42</v>
      </c>
      <c r="G645" s="6" t="s">
        <v>43</v>
      </c>
      <c r="H645" s="6" t="s">
        <v>20</v>
      </c>
      <c r="I645" s="8">
        <v>0.65000000000000013</v>
      </c>
      <c r="J645" s="9">
        <v>4000</v>
      </c>
      <c r="K645" s="10">
        <f t="shared" si="0"/>
        <v>2600.0000000000005</v>
      </c>
      <c r="L645" s="10">
        <f t="shared" si="1"/>
        <v>910.00000000000011</v>
      </c>
      <c r="M645" s="11">
        <v>0.35</v>
      </c>
      <c r="O645" s="16"/>
      <c r="P645" s="14"/>
      <c r="Q645" s="12"/>
      <c r="R645" s="13"/>
    </row>
    <row r="646" spans="1:18" ht="15.75" customHeight="1">
      <c r="A646" s="1"/>
      <c r="B646" s="6" t="s">
        <v>27</v>
      </c>
      <c r="C646" s="6">
        <v>1128299</v>
      </c>
      <c r="D646" s="7">
        <v>44505</v>
      </c>
      <c r="E646" s="6" t="s">
        <v>28</v>
      </c>
      <c r="F646" s="6" t="s">
        <v>42</v>
      </c>
      <c r="G646" s="6" t="s">
        <v>43</v>
      </c>
      <c r="H646" s="6" t="s">
        <v>21</v>
      </c>
      <c r="I646" s="8">
        <v>0.75000000000000011</v>
      </c>
      <c r="J646" s="9">
        <v>3750</v>
      </c>
      <c r="K646" s="10">
        <f t="shared" si="0"/>
        <v>2812.5000000000005</v>
      </c>
      <c r="L646" s="10">
        <f t="shared" si="1"/>
        <v>1546.8750000000007</v>
      </c>
      <c r="M646" s="11">
        <v>0.55000000000000016</v>
      </c>
      <c r="O646" s="16"/>
      <c r="P646" s="14"/>
      <c r="Q646" s="12"/>
      <c r="R646" s="13"/>
    </row>
    <row r="647" spans="1:18" ht="15.75" customHeight="1">
      <c r="A647" s="1"/>
      <c r="B647" s="6" t="s">
        <v>27</v>
      </c>
      <c r="C647" s="6">
        <v>1128299</v>
      </c>
      <c r="D647" s="7">
        <v>44505</v>
      </c>
      <c r="E647" s="6" t="s">
        <v>28</v>
      </c>
      <c r="F647" s="6" t="s">
        <v>42</v>
      </c>
      <c r="G647" s="6" t="s">
        <v>43</v>
      </c>
      <c r="H647" s="6" t="s">
        <v>22</v>
      </c>
      <c r="I647" s="8">
        <v>0.80000000000000016</v>
      </c>
      <c r="J647" s="9">
        <v>5000</v>
      </c>
      <c r="K647" s="10">
        <f t="shared" si="0"/>
        <v>4000.0000000000009</v>
      </c>
      <c r="L647" s="10">
        <f t="shared" si="1"/>
        <v>800.00000000000023</v>
      </c>
      <c r="M647" s="11">
        <v>0.2</v>
      </c>
      <c r="O647" s="16"/>
      <c r="P647" s="14"/>
      <c r="Q647" s="12"/>
      <c r="R647" s="13"/>
    </row>
    <row r="648" spans="1:18" ht="15.75" customHeight="1">
      <c r="A648" s="1"/>
      <c r="B648" s="6" t="s">
        <v>27</v>
      </c>
      <c r="C648" s="6">
        <v>1128299</v>
      </c>
      <c r="D648" s="7">
        <v>44534</v>
      </c>
      <c r="E648" s="6" t="s">
        <v>28</v>
      </c>
      <c r="F648" s="6" t="s">
        <v>42</v>
      </c>
      <c r="G648" s="6" t="s">
        <v>43</v>
      </c>
      <c r="H648" s="6" t="s">
        <v>17</v>
      </c>
      <c r="I648" s="8">
        <v>0.65000000000000013</v>
      </c>
      <c r="J648" s="9">
        <v>7000</v>
      </c>
      <c r="K648" s="10">
        <f t="shared" si="0"/>
        <v>4550.0000000000009</v>
      </c>
      <c r="L648" s="10">
        <f t="shared" si="1"/>
        <v>1820.0000000000005</v>
      </c>
      <c r="M648" s="11">
        <v>0.4</v>
      </c>
      <c r="O648" s="16"/>
      <c r="P648" s="14"/>
      <c r="Q648" s="12"/>
      <c r="R648" s="13"/>
    </row>
    <row r="649" spans="1:18" ht="15.75" customHeight="1">
      <c r="A649" s="1"/>
      <c r="B649" s="6" t="s">
        <v>27</v>
      </c>
      <c r="C649" s="6">
        <v>1128299</v>
      </c>
      <c r="D649" s="7">
        <v>44534</v>
      </c>
      <c r="E649" s="6" t="s">
        <v>28</v>
      </c>
      <c r="F649" s="6" t="s">
        <v>42</v>
      </c>
      <c r="G649" s="6" t="s">
        <v>43</v>
      </c>
      <c r="H649" s="6" t="s">
        <v>18</v>
      </c>
      <c r="I649" s="8">
        <v>0.70000000000000018</v>
      </c>
      <c r="J649" s="9">
        <v>7000</v>
      </c>
      <c r="K649" s="10">
        <f t="shared" si="0"/>
        <v>4900.0000000000009</v>
      </c>
      <c r="L649" s="10">
        <f t="shared" si="1"/>
        <v>1225.0000000000002</v>
      </c>
      <c r="M649" s="11">
        <v>0.25</v>
      </c>
      <c r="O649" s="16"/>
      <c r="P649" s="14"/>
      <c r="Q649" s="12"/>
      <c r="R649" s="13"/>
    </row>
    <row r="650" spans="1:18" ht="15.75" customHeight="1">
      <c r="A650" s="1"/>
      <c r="B650" s="6" t="s">
        <v>27</v>
      </c>
      <c r="C650" s="6">
        <v>1128299</v>
      </c>
      <c r="D650" s="7">
        <v>44534</v>
      </c>
      <c r="E650" s="6" t="s">
        <v>28</v>
      </c>
      <c r="F650" s="6" t="s">
        <v>42</v>
      </c>
      <c r="G650" s="6" t="s">
        <v>43</v>
      </c>
      <c r="H650" s="6" t="s">
        <v>19</v>
      </c>
      <c r="I650" s="8">
        <v>0.65000000000000013</v>
      </c>
      <c r="J650" s="9">
        <v>5000</v>
      </c>
      <c r="K650" s="10">
        <f t="shared" si="0"/>
        <v>3250.0000000000005</v>
      </c>
      <c r="L650" s="10">
        <f t="shared" si="1"/>
        <v>1300.0000000000002</v>
      </c>
      <c r="M650" s="11">
        <v>0.4</v>
      </c>
      <c r="O650" s="16"/>
      <c r="P650" s="14"/>
      <c r="Q650" s="12"/>
      <c r="R650" s="13"/>
    </row>
    <row r="651" spans="1:18" ht="15.75" customHeight="1">
      <c r="A651" s="1"/>
      <c r="B651" s="6" t="s">
        <v>27</v>
      </c>
      <c r="C651" s="6">
        <v>1128299</v>
      </c>
      <c r="D651" s="7">
        <v>44534</v>
      </c>
      <c r="E651" s="6" t="s">
        <v>28</v>
      </c>
      <c r="F651" s="6" t="s">
        <v>42</v>
      </c>
      <c r="G651" s="6" t="s">
        <v>43</v>
      </c>
      <c r="H651" s="6" t="s">
        <v>20</v>
      </c>
      <c r="I651" s="8">
        <v>0.65000000000000013</v>
      </c>
      <c r="J651" s="9">
        <v>5000</v>
      </c>
      <c r="K651" s="10">
        <f t="shared" si="0"/>
        <v>3250.0000000000005</v>
      </c>
      <c r="L651" s="10">
        <f t="shared" si="1"/>
        <v>1137.5</v>
      </c>
      <c r="M651" s="11">
        <v>0.35</v>
      </c>
      <c r="O651" s="16"/>
      <c r="P651" s="14"/>
      <c r="Q651" s="12"/>
      <c r="R651" s="13"/>
    </row>
    <row r="652" spans="1:18" ht="15.75" customHeight="1">
      <c r="A652" s="1"/>
      <c r="B652" s="6" t="s">
        <v>27</v>
      </c>
      <c r="C652" s="6">
        <v>1128299</v>
      </c>
      <c r="D652" s="7">
        <v>44534</v>
      </c>
      <c r="E652" s="6" t="s">
        <v>28</v>
      </c>
      <c r="F652" s="6" t="s">
        <v>42</v>
      </c>
      <c r="G652" s="6" t="s">
        <v>43</v>
      </c>
      <c r="H652" s="6" t="s">
        <v>21</v>
      </c>
      <c r="I652" s="8">
        <v>0.75000000000000011</v>
      </c>
      <c r="J652" s="9">
        <v>4250</v>
      </c>
      <c r="K652" s="10">
        <f t="shared" si="0"/>
        <v>3187.5000000000005</v>
      </c>
      <c r="L652" s="10">
        <f t="shared" si="1"/>
        <v>1753.1250000000007</v>
      </c>
      <c r="M652" s="11">
        <v>0.55000000000000016</v>
      </c>
      <c r="O652" s="16"/>
      <c r="P652" s="14"/>
      <c r="Q652" s="12"/>
      <c r="R652" s="13"/>
    </row>
    <row r="653" spans="1:18" ht="15.75" customHeight="1">
      <c r="A653" s="1"/>
      <c r="B653" s="6" t="s">
        <v>27</v>
      </c>
      <c r="C653" s="6">
        <v>1128299</v>
      </c>
      <c r="D653" s="7">
        <v>44534</v>
      </c>
      <c r="E653" s="6" t="s">
        <v>28</v>
      </c>
      <c r="F653" s="6" t="s">
        <v>42</v>
      </c>
      <c r="G653" s="6" t="s">
        <v>43</v>
      </c>
      <c r="H653" s="6" t="s">
        <v>22</v>
      </c>
      <c r="I653" s="8">
        <v>0.80000000000000016</v>
      </c>
      <c r="J653" s="9">
        <v>5250</v>
      </c>
      <c r="K653" s="10">
        <f t="shared" si="0"/>
        <v>4200.0000000000009</v>
      </c>
      <c r="L653" s="10">
        <f t="shared" si="1"/>
        <v>840.00000000000023</v>
      </c>
      <c r="M653" s="11">
        <v>0.2</v>
      </c>
      <c r="O653" s="16"/>
      <c r="P653" s="14"/>
      <c r="Q653" s="12"/>
      <c r="R653" s="13"/>
    </row>
    <row r="654" spans="1:18" ht="15.75" customHeight="1">
      <c r="A654" s="1" t="s">
        <v>39</v>
      </c>
      <c r="B654" s="6" t="s">
        <v>27</v>
      </c>
      <c r="C654" s="6">
        <v>1128299</v>
      </c>
      <c r="D654" s="7">
        <v>44199</v>
      </c>
      <c r="E654" s="6" t="s">
        <v>28</v>
      </c>
      <c r="F654" s="6" t="s">
        <v>44</v>
      </c>
      <c r="G654" s="6" t="s">
        <v>45</v>
      </c>
      <c r="H654" s="6" t="s">
        <v>17</v>
      </c>
      <c r="I654" s="8">
        <v>0.4</v>
      </c>
      <c r="J654" s="9">
        <v>4500</v>
      </c>
      <c r="K654" s="10">
        <f t="shared" si="0"/>
        <v>1800</v>
      </c>
      <c r="L654" s="10">
        <f t="shared" si="1"/>
        <v>540</v>
      </c>
      <c r="M654" s="11">
        <v>0.3</v>
      </c>
      <c r="O654" s="16"/>
      <c r="P654" s="14"/>
      <c r="Q654" s="12"/>
      <c r="R654" s="13"/>
    </row>
    <row r="655" spans="1:18" ht="15.75" customHeight="1">
      <c r="A655" s="1"/>
      <c r="B655" s="6" t="s">
        <v>27</v>
      </c>
      <c r="C655" s="6">
        <v>1128299</v>
      </c>
      <c r="D655" s="7">
        <v>44199</v>
      </c>
      <c r="E655" s="6" t="s">
        <v>28</v>
      </c>
      <c r="F655" s="6" t="s">
        <v>44</v>
      </c>
      <c r="G655" s="6" t="s">
        <v>45</v>
      </c>
      <c r="H655" s="6" t="s">
        <v>18</v>
      </c>
      <c r="I655" s="8">
        <v>0.5</v>
      </c>
      <c r="J655" s="9">
        <v>4500</v>
      </c>
      <c r="K655" s="10">
        <f t="shared" si="0"/>
        <v>2250</v>
      </c>
      <c r="L655" s="10">
        <f t="shared" si="1"/>
        <v>562.5</v>
      </c>
      <c r="M655" s="11">
        <v>0.25</v>
      </c>
      <c r="O655" s="16"/>
      <c r="P655" s="14"/>
      <c r="Q655" s="12"/>
      <c r="R655" s="13"/>
    </row>
    <row r="656" spans="1:18" ht="15.75" customHeight="1">
      <c r="A656" s="1"/>
      <c r="B656" s="6" t="s">
        <v>27</v>
      </c>
      <c r="C656" s="6">
        <v>1128299</v>
      </c>
      <c r="D656" s="7">
        <v>44199</v>
      </c>
      <c r="E656" s="6" t="s">
        <v>28</v>
      </c>
      <c r="F656" s="6" t="s">
        <v>44</v>
      </c>
      <c r="G656" s="6" t="s">
        <v>45</v>
      </c>
      <c r="H656" s="6" t="s">
        <v>19</v>
      </c>
      <c r="I656" s="8">
        <v>0.5</v>
      </c>
      <c r="J656" s="9">
        <v>4500</v>
      </c>
      <c r="K656" s="10">
        <f t="shared" si="0"/>
        <v>2250</v>
      </c>
      <c r="L656" s="10">
        <f t="shared" si="1"/>
        <v>562.5</v>
      </c>
      <c r="M656" s="11">
        <v>0.25</v>
      </c>
      <c r="O656" s="16"/>
      <c r="P656" s="14"/>
      <c r="Q656" s="12"/>
      <c r="R656" s="13"/>
    </row>
    <row r="657" spans="1:18" ht="15.75" customHeight="1">
      <c r="A657" s="1"/>
      <c r="B657" s="6" t="s">
        <v>27</v>
      </c>
      <c r="C657" s="6">
        <v>1128299</v>
      </c>
      <c r="D657" s="7">
        <v>44199</v>
      </c>
      <c r="E657" s="6" t="s">
        <v>28</v>
      </c>
      <c r="F657" s="6" t="s">
        <v>44</v>
      </c>
      <c r="G657" s="6" t="s">
        <v>45</v>
      </c>
      <c r="H657" s="6" t="s">
        <v>20</v>
      </c>
      <c r="I657" s="8">
        <v>0.5</v>
      </c>
      <c r="J657" s="9">
        <v>3000</v>
      </c>
      <c r="K657" s="10">
        <f t="shared" si="0"/>
        <v>1500</v>
      </c>
      <c r="L657" s="10">
        <f t="shared" si="1"/>
        <v>450</v>
      </c>
      <c r="M657" s="11">
        <v>0.3</v>
      </c>
      <c r="O657" s="16"/>
      <c r="P657" s="14"/>
      <c r="Q657" s="12"/>
      <c r="R657" s="13"/>
    </row>
    <row r="658" spans="1:18" ht="15.75" customHeight="1">
      <c r="A658" s="1"/>
      <c r="B658" s="6" t="s">
        <v>27</v>
      </c>
      <c r="C658" s="6">
        <v>1128299</v>
      </c>
      <c r="D658" s="7">
        <v>44199</v>
      </c>
      <c r="E658" s="6" t="s">
        <v>28</v>
      </c>
      <c r="F658" s="6" t="s">
        <v>44</v>
      </c>
      <c r="G658" s="6" t="s">
        <v>45</v>
      </c>
      <c r="H658" s="6" t="s">
        <v>21</v>
      </c>
      <c r="I658" s="8">
        <v>0.55000000000000004</v>
      </c>
      <c r="J658" s="9">
        <v>2500</v>
      </c>
      <c r="K658" s="10">
        <f t="shared" si="0"/>
        <v>1375</v>
      </c>
      <c r="L658" s="10">
        <f t="shared" si="1"/>
        <v>343.75</v>
      </c>
      <c r="M658" s="11">
        <v>0.25</v>
      </c>
      <c r="O658" s="16"/>
      <c r="P658" s="14"/>
      <c r="Q658" s="12"/>
      <c r="R658" s="13"/>
    </row>
    <row r="659" spans="1:18" ht="15.75" customHeight="1">
      <c r="A659" s="1"/>
      <c r="B659" s="6" t="s">
        <v>27</v>
      </c>
      <c r="C659" s="6">
        <v>1128299</v>
      </c>
      <c r="D659" s="7">
        <v>44199</v>
      </c>
      <c r="E659" s="6" t="s">
        <v>28</v>
      </c>
      <c r="F659" s="6" t="s">
        <v>44</v>
      </c>
      <c r="G659" s="6" t="s">
        <v>45</v>
      </c>
      <c r="H659" s="6" t="s">
        <v>22</v>
      </c>
      <c r="I659" s="8">
        <v>0.5</v>
      </c>
      <c r="J659" s="9">
        <v>5000</v>
      </c>
      <c r="K659" s="10">
        <f t="shared" si="0"/>
        <v>2500</v>
      </c>
      <c r="L659" s="10">
        <f t="shared" si="1"/>
        <v>500</v>
      </c>
      <c r="M659" s="11">
        <v>0.2</v>
      </c>
      <c r="O659" s="16"/>
      <c r="P659" s="14"/>
      <c r="Q659" s="12"/>
      <c r="R659" s="13"/>
    </row>
    <row r="660" spans="1:18" ht="15.75" customHeight="1">
      <c r="A660" s="1"/>
      <c r="B660" s="6" t="s">
        <v>27</v>
      </c>
      <c r="C660" s="6">
        <v>1128299</v>
      </c>
      <c r="D660" s="7">
        <v>44230</v>
      </c>
      <c r="E660" s="6" t="s">
        <v>28</v>
      </c>
      <c r="F660" s="6" t="s">
        <v>44</v>
      </c>
      <c r="G660" s="6" t="s">
        <v>45</v>
      </c>
      <c r="H660" s="6" t="s">
        <v>17</v>
      </c>
      <c r="I660" s="8">
        <v>0.4</v>
      </c>
      <c r="J660" s="9">
        <v>5500</v>
      </c>
      <c r="K660" s="10">
        <f t="shared" si="0"/>
        <v>2200</v>
      </c>
      <c r="L660" s="10">
        <f t="shared" si="1"/>
        <v>660</v>
      </c>
      <c r="M660" s="11">
        <v>0.3</v>
      </c>
      <c r="O660" s="16"/>
      <c r="P660" s="14"/>
      <c r="Q660" s="12"/>
      <c r="R660" s="13"/>
    </row>
    <row r="661" spans="1:18" ht="15.75" customHeight="1">
      <c r="A661" s="1"/>
      <c r="B661" s="6" t="s">
        <v>27</v>
      </c>
      <c r="C661" s="6">
        <v>1128299</v>
      </c>
      <c r="D661" s="7">
        <v>44230</v>
      </c>
      <c r="E661" s="6" t="s">
        <v>28</v>
      </c>
      <c r="F661" s="6" t="s">
        <v>44</v>
      </c>
      <c r="G661" s="6" t="s">
        <v>45</v>
      </c>
      <c r="H661" s="6" t="s">
        <v>18</v>
      </c>
      <c r="I661" s="8">
        <v>0.5</v>
      </c>
      <c r="J661" s="9">
        <v>4500</v>
      </c>
      <c r="K661" s="10">
        <f t="shared" si="0"/>
        <v>2250</v>
      </c>
      <c r="L661" s="10">
        <f t="shared" si="1"/>
        <v>562.5</v>
      </c>
      <c r="M661" s="11">
        <v>0.25</v>
      </c>
      <c r="O661" s="16"/>
      <c r="P661" s="14"/>
      <c r="Q661" s="12"/>
      <c r="R661" s="13"/>
    </row>
    <row r="662" spans="1:18" ht="15.75" customHeight="1">
      <c r="A662" s="1"/>
      <c r="B662" s="6" t="s">
        <v>27</v>
      </c>
      <c r="C662" s="6">
        <v>1128299</v>
      </c>
      <c r="D662" s="7">
        <v>44230</v>
      </c>
      <c r="E662" s="6" t="s">
        <v>28</v>
      </c>
      <c r="F662" s="6" t="s">
        <v>44</v>
      </c>
      <c r="G662" s="6" t="s">
        <v>45</v>
      </c>
      <c r="H662" s="6" t="s">
        <v>19</v>
      </c>
      <c r="I662" s="8">
        <v>0.5</v>
      </c>
      <c r="J662" s="9">
        <v>4500</v>
      </c>
      <c r="K662" s="10">
        <f t="shared" si="0"/>
        <v>2250</v>
      </c>
      <c r="L662" s="10">
        <f t="shared" si="1"/>
        <v>562.5</v>
      </c>
      <c r="M662" s="11">
        <v>0.25</v>
      </c>
      <c r="O662" s="16"/>
      <c r="P662" s="14"/>
      <c r="Q662" s="12"/>
      <c r="R662" s="13"/>
    </row>
    <row r="663" spans="1:18" ht="15.75" customHeight="1">
      <c r="A663" s="1"/>
      <c r="B663" s="6" t="s">
        <v>27</v>
      </c>
      <c r="C663" s="6">
        <v>1128299</v>
      </c>
      <c r="D663" s="7">
        <v>44230</v>
      </c>
      <c r="E663" s="6" t="s">
        <v>28</v>
      </c>
      <c r="F663" s="6" t="s">
        <v>44</v>
      </c>
      <c r="G663" s="6" t="s">
        <v>45</v>
      </c>
      <c r="H663" s="6" t="s">
        <v>20</v>
      </c>
      <c r="I663" s="8">
        <v>0.5</v>
      </c>
      <c r="J663" s="9">
        <v>3000</v>
      </c>
      <c r="K663" s="10">
        <f t="shared" si="0"/>
        <v>1500</v>
      </c>
      <c r="L663" s="10">
        <f t="shared" si="1"/>
        <v>450</v>
      </c>
      <c r="M663" s="11">
        <v>0.3</v>
      </c>
      <c r="O663" s="16"/>
      <c r="P663" s="14"/>
      <c r="Q663" s="12"/>
      <c r="R663" s="13"/>
    </row>
    <row r="664" spans="1:18" ht="15.75" customHeight="1">
      <c r="A664" s="1"/>
      <c r="B664" s="6" t="s">
        <v>27</v>
      </c>
      <c r="C664" s="6">
        <v>1128299</v>
      </c>
      <c r="D664" s="7">
        <v>44230</v>
      </c>
      <c r="E664" s="6" t="s">
        <v>28</v>
      </c>
      <c r="F664" s="6" t="s">
        <v>44</v>
      </c>
      <c r="G664" s="6" t="s">
        <v>45</v>
      </c>
      <c r="H664" s="6" t="s">
        <v>21</v>
      </c>
      <c r="I664" s="8">
        <v>0.55000000000000004</v>
      </c>
      <c r="J664" s="9">
        <v>2250</v>
      </c>
      <c r="K664" s="10">
        <f t="shared" si="0"/>
        <v>1237.5</v>
      </c>
      <c r="L664" s="10">
        <f t="shared" si="1"/>
        <v>309.375</v>
      </c>
      <c r="M664" s="11">
        <v>0.25</v>
      </c>
      <c r="O664" s="16"/>
      <c r="P664" s="14"/>
      <c r="Q664" s="12"/>
      <c r="R664" s="13"/>
    </row>
    <row r="665" spans="1:18" ht="15.75" customHeight="1">
      <c r="A665" s="1"/>
      <c r="B665" s="6" t="s">
        <v>27</v>
      </c>
      <c r="C665" s="6">
        <v>1128299</v>
      </c>
      <c r="D665" s="7">
        <v>44230</v>
      </c>
      <c r="E665" s="6" t="s">
        <v>28</v>
      </c>
      <c r="F665" s="6" t="s">
        <v>44</v>
      </c>
      <c r="G665" s="6" t="s">
        <v>45</v>
      </c>
      <c r="H665" s="6" t="s">
        <v>22</v>
      </c>
      <c r="I665" s="8">
        <v>0.5</v>
      </c>
      <c r="J665" s="9">
        <v>4250</v>
      </c>
      <c r="K665" s="10">
        <f t="shared" si="0"/>
        <v>2125</v>
      </c>
      <c r="L665" s="10">
        <f t="shared" si="1"/>
        <v>425</v>
      </c>
      <c r="M665" s="11">
        <v>0.2</v>
      </c>
      <c r="O665" s="16"/>
      <c r="P665" s="14"/>
      <c r="Q665" s="12"/>
      <c r="R665" s="13"/>
    </row>
    <row r="666" spans="1:18" ht="15.75" customHeight="1">
      <c r="A666" s="1"/>
      <c r="B666" s="6" t="s">
        <v>27</v>
      </c>
      <c r="C666" s="6">
        <v>1128299</v>
      </c>
      <c r="D666" s="7">
        <v>44257</v>
      </c>
      <c r="E666" s="6" t="s">
        <v>28</v>
      </c>
      <c r="F666" s="6" t="s">
        <v>44</v>
      </c>
      <c r="G666" s="6" t="s">
        <v>45</v>
      </c>
      <c r="H666" s="6" t="s">
        <v>17</v>
      </c>
      <c r="I666" s="8">
        <v>0.5</v>
      </c>
      <c r="J666" s="9">
        <v>5750</v>
      </c>
      <c r="K666" s="10">
        <f t="shared" si="0"/>
        <v>2875</v>
      </c>
      <c r="L666" s="10">
        <f t="shared" si="1"/>
        <v>862.5</v>
      </c>
      <c r="M666" s="11">
        <v>0.3</v>
      </c>
      <c r="O666" s="16"/>
      <c r="P666" s="14"/>
      <c r="Q666" s="12"/>
      <c r="R666" s="13"/>
    </row>
    <row r="667" spans="1:18" ht="15.75" customHeight="1">
      <c r="A667" s="1"/>
      <c r="B667" s="6" t="s">
        <v>27</v>
      </c>
      <c r="C667" s="6">
        <v>1128299</v>
      </c>
      <c r="D667" s="7">
        <v>44257</v>
      </c>
      <c r="E667" s="6" t="s">
        <v>28</v>
      </c>
      <c r="F667" s="6" t="s">
        <v>44</v>
      </c>
      <c r="G667" s="6" t="s">
        <v>45</v>
      </c>
      <c r="H667" s="6" t="s">
        <v>18</v>
      </c>
      <c r="I667" s="8">
        <v>0.6</v>
      </c>
      <c r="J667" s="9">
        <v>4250</v>
      </c>
      <c r="K667" s="10">
        <f t="shared" si="0"/>
        <v>2550</v>
      </c>
      <c r="L667" s="10">
        <f t="shared" si="1"/>
        <v>637.5</v>
      </c>
      <c r="M667" s="11">
        <v>0.25</v>
      </c>
      <c r="O667" s="16"/>
      <c r="P667" s="14"/>
      <c r="Q667" s="12"/>
      <c r="R667" s="13"/>
    </row>
    <row r="668" spans="1:18" ht="15.75" customHeight="1">
      <c r="A668" s="1"/>
      <c r="B668" s="6" t="s">
        <v>27</v>
      </c>
      <c r="C668" s="6">
        <v>1128299</v>
      </c>
      <c r="D668" s="7">
        <v>44257</v>
      </c>
      <c r="E668" s="6" t="s">
        <v>28</v>
      </c>
      <c r="F668" s="6" t="s">
        <v>44</v>
      </c>
      <c r="G668" s="6" t="s">
        <v>45</v>
      </c>
      <c r="H668" s="6" t="s">
        <v>19</v>
      </c>
      <c r="I668" s="8">
        <v>0.64999999999999991</v>
      </c>
      <c r="J668" s="9">
        <v>4250</v>
      </c>
      <c r="K668" s="10">
        <f t="shared" si="0"/>
        <v>2762.4999999999995</v>
      </c>
      <c r="L668" s="10">
        <f t="shared" si="1"/>
        <v>690.62499999999989</v>
      </c>
      <c r="M668" s="11">
        <v>0.25</v>
      </c>
      <c r="O668" s="16"/>
      <c r="P668" s="14"/>
      <c r="Q668" s="12"/>
      <c r="R668" s="13"/>
    </row>
    <row r="669" spans="1:18" ht="15.75" customHeight="1">
      <c r="A669" s="1"/>
      <c r="B669" s="6" t="s">
        <v>27</v>
      </c>
      <c r="C669" s="6">
        <v>1128299</v>
      </c>
      <c r="D669" s="7">
        <v>44257</v>
      </c>
      <c r="E669" s="6" t="s">
        <v>28</v>
      </c>
      <c r="F669" s="6" t="s">
        <v>44</v>
      </c>
      <c r="G669" s="6" t="s">
        <v>45</v>
      </c>
      <c r="H669" s="6" t="s">
        <v>20</v>
      </c>
      <c r="I669" s="8">
        <v>0.64999999999999991</v>
      </c>
      <c r="J669" s="9">
        <v>3250</v>
      </c>
      <c r="K669" s="10">
        <f t="shared" si="0"/>
        <v>2112.4999999999995</v>
      </c>
      <c r="L669" s="10">
        <f t="shared" si="1"/>
        <v>633.74999999999989</v>
      </c>
      <c r="M669" s="11">
        <v>0.3</v>
      </c>
      <c r="O669" s="16"/>
      <c r="P669" s="14"/>
      <c r="Q669" s="12"/>
      <c r="R669" s="13"/>
    </row>
    <row r="670" spans="1:18" ht="15.75" customHeight="1">
      <c r="A670" s="1"/>
      <c r="B670" s="6" t="s">
        <v>27</v>
      </c>
      <c r="C670" s="6">
        <v>1128299</v>
      </c>
      <c r="D670" s="7">
        <v>44257</v>
      </c>
      <c r="E670" s="6" t="s">
        <v>28</v>
      </c>
      <c r="F670" s="6" t="s">
        <v>44</v>
      </c>
      <c r="G670" s="6" t="s">
        <v>45</v>
      </c>
      <c r="H670" s="6" t="s">
        <v>21</v>
      </c>
      <c r="I670" s="8">
        <v>0.7</v>
      </c>
      <c r="J670" s="9">
        <v>1750</v>
      </c>
      <c r="K670" s="10">
        <f t="shared" si="0"/>
        <v>1225</v>
      </c>
      <c r="L670" s="10">
        <f t="shared" si="1"/>
        <v>306.25</v>
      </c>
      <c r="M670" s="11">
        <v>0.25</v>
      </c>
      <c r="O670" s="16"/>
      <c r="P670" s="14"/>
      <c r="Q670" s="12"/>
      <c r="R670" s="13"/>
    </row>
    <row r="671" spans="1:18" ht="15.75" customHeight="1">
      <c r="A671" s="1"/>
      <c r="B671" s="6" t="s">
        <v>27</v>
      </c>
      <c r="C671" s="6">
        <v>1128299</v>
      </c>
      <c r="D671" s="7">
        <v>44257</v>
      </c>
      <c r="E671" s="6" t="s">
        <v>28</v>
      </c>
      <c r="F671" s="6" t="s">
        <v>44</v>
      </c>
      <c r="G671" s="6" t="s">
        <v>45</v>
      </c>
      <c r="H671" s="6" t="s">
        <v>22</v>
      </c>
      <c r="I671" s="8">
        <v>0.64999999999999991</v>
      </c>
      <c r="J671" s="9">
        <v>3750</v>
      </c>
      <c r="K671" s="10">
        <f t="shared" si="0"/>
        <v>2437.4999999999995</v>
      </c>
      <c r="L671" s="10">
        <f t="shared" si="1"/>
        <v>487.49999999999994</v>
      </c>
      <c r="M671" s="11">
        <v>0.2</v>
      </c>
      <c r="O671" s="16"/>
      <c r="P671" s="14"/>
      <c r="Q671" s="12"/>
      <c r="R671" s="13"/>
    </row>
    <row r="672" spans="1:18" ht="15.75" customHeight="1">
      <c r="A672" s="1"/>
      <c r="B672" s="6" t="s">
        <v>27</v>
      </c>
      <c r="C672" s="6">
        <v>1128299</v>
      </c>
      <c r="D672" s="7">
        <v>44289</v>
      </c>
      <c r="E672" s="6" t="s">
        <v>28</v>
      </c>
      <c r="F672" s="6" t="s">
        <v>44</v>
      </c>
      <c r="G672" s="6" t="s">
        <v>45</v>
      </c>
      <c r="H672" s="6" t="s">
        <v>17</v>
      </c>
      <c r="I672" s="8">
        <v>0.7</v>
      </c>
      <c r="J672" s="9">
        <v>5500</v>
      </c>
      <c r="K672" s="10">
        <f t="shared" si="0"/>
        <v>3849.9999999999995</v>
      </c>
      <c r="L672" s="10">
        <f t="shared" si="1"/>
        <v>1154.9999999999998</v>
      </c>
      <c r="M672" s="11">
        <v>0.3</v>
      </c>
      <c r="O672" s="16"/>
      <c r="P672" s="14"/>
      <c r="Q672" s="12"/>
      <c r="R672" s="13"/>
    </row>
    <row r="673" spans="1:18" ht="15.75" customHeight="1">
      <c r="A673" s="1"/>
      <c r="B673" s="6" t="s">
        <v>27</v>
      </c>
      <c r="C673" s="6">
        <v>1128299</v>
      </c>
      <c r="D673" s="7">
        <v>44289</v>
      </c>
      <c r="E673" s="6" t="s">
        <v>28</v>
      </c>
      <c r="F673" s="6" t="s">
        <v>44</v>
      </c>
      <c r="G673" s="6" t="s">
        <v>45</v>
      </c>
      <c r="H673" s="6" t="s">
        <v>18</v>
      </c>
      <c r="I673" s="8">
        <v>0.75</v>
      </c>
      <c r="J673" s="9">
        <v>3500</v>
      </c>
      <c r="K673" s="10">
        <f t="shared" si="0"/>
        <v>2625</v>
      </c>
      <c r="L673" s="10">
        <f t="shared" si="1"/>
        <v>656.25</v>
      </c>
      <c r="M673" s="11">
        <v>0.25</v>
      </c>
      <c r="O673" s="16"/>
      <c r="P673" s="14"/>
      <c r="Q673" s="12"/>
      <c r="R673" s="13"/>
    </row>
    <row r="674" spans="1:18" ht="15.75" customHeight="1">
      <c r="A674" s="1"/>
      <c r="B674" s="6" t="s">
        <v>27</v>
      </c>
      <c r="C674" s="6">
        <v>1128299</v>
      </c>
      <c r="D674" s="7">
        <v>44289</v>
      </c>
      <c r="E674" s="6" t="s">
        <v>28</v>
      </c>
      <c r="F674" s="6" t="s">
        <v>44</v>
      </c>
      <c r="G674" s="6" t="s">
        <v>45</v>
      </c>
      <c r="H674" s="6" t="s">
        <v>19</v>
      </c>
      <c r="I674" s="8">
        <v>0.75</v>
      </c>
      <c r="J674" s="9">
        <v>4000</v>
      </c>
      <c r="K674" s="10">
        <f t="shared" si="0"/>
        <v>3000</v>
      </c>
      <c r="L674" s="10">
        <f t="shared" si="1"/>
        <v>750</v>
      </c>
      <c r="M674" s="11">
        <v>0.25</v>
      </c>
      <c r="O674" s="16"/>
      <c r="P674" s="14"/>
      <c r="Q674" s="12"/>
      <c r="R674" s="13"/>
    </row>
    <row r="675" spans="1:18" ht="15.75" customHeight="1">
      <c r="A675" s="1"/>
      <c r="B675" s="6" t="s">
        <v>27</v>
      </c>
      <c r="C675" s="6">
        <v>1128299</v>
      </c>
      <c r="D675" s="7">
        <v>44289</v>
      </c>
      <c r="E675" s="6" t="s">
        <v>28</v>
      </c>
      <c r="F675" s="6" t="s">
        <v>44</v>
      </c>
      <c r="G675" s="6" t="s">
        <v>45</v>
      </c>
      <c r="H675" s="6" t="s">
        <v>20</v>
      </c>
      <c r="I675" s="8">
        <v>0.6</v>
      </c>
      <c r="J675" s="9">
        <v>3000</v>
      </c>
      <c r="K675" s="10">
        <f t="shared" si="0"/>
        <v>1800</v>
      </c>
      <c r="L675" s="10">
        <f t="shared" si="1"/>
        <v>540</v>
      </c>
      <c r="M675" s="11">
        <v>0.3</v>
      </c>
      <c r="O675" s="16"/>
      <c r="P675" s="14"/>
      <c r="Q675" s="12"/>
      <c r="R675" s="13"/>
    </row>
    <row r="676" spans="1:18" ht="15.75" customHeight="1">
      <c r="A676" s="1"/>
      <c r="B676" s="6" t="s">
        <v>27</v>
      </c>
      <c r="C676" s="6">
        <v>1128299</v>
      </c>
      <c r="D676" s="7">
        <v>44289</v>
      </c>
      <c r="E676" s="6" t="s">
        <v>28</v>
      </c>
      <c r="F676" s="6" t="s">
        <v>44</v>
      </c>
      <c r="G676" s="6" t="s">
        <v>45</v>
      </c>
      <c r="H676" s="6" t="s">
        <v>21</v>
      </c>
      <c r="I676" s="8">
        <v>0.65</v>
      </c>
      <c r="J676" s="9">
        <v>2000</v>
      </c>
      <c r="K676" s="10">
        <f t="shared" si="0"/>
        <v>1300</v>
      </c>
      <c r="L676" s="10">
        <f t="shared" si="1"/>
        <v>325</v>
      </c>
      <c r="M676" s="11">
        <v>0.25</v>
      </c>
      <c r="O676" s="16"/>
      <c r="P676" s="14"/>
      <c r="Q676" s="12"/>
      <c r="R676" s="13"/>
    </row>
    <row r="677" spans="1:18" ht="15.75" customHeight="1">
      <c r="A677" s="1"/>
      <c r="B677" s="6" t="s">
        <v>27</v>
      </c>
      <c r="C677" s="6">
        <v>1128299</v>
      </c>
      <c r="D677" s="7">
        <v>44289</v>
      </c>
      <c r="E677" s="6" t="s">
        <v>28</v>
      </c>
      <c r="F677" s="6" t="s">
        <v>44</v>
      </c>
      <c r="G677" s="6" t="s">
        <v>45</v>
      </c>
      <c r="H677" s="6" t="s">
        <v>22</v>
      </c>
      <c r="I677" s="8">
        <v>0.8</v>
      </c>
      <c r="J677" s="9">
        <v>3500</v>
      </c>
      <c r="K677" s="10">
        <f t="shared" si="0"/>
        <v>2800</v>
      </c>
      <c r="L677" s="10">
        <f t="shared" si="1"/>
        <v>560</v>
      </c>
      <c r="M677" s="11">
        <v>0.2</v>
      </c>
      <c r="O677" s="16"/>
      <c r="P677" s="14"/>
      <c r="Q677" s="12"/>
      <c r="R677" s="13"/>
    </row>
    <row r="678" spans="1:18" ht="15.75" customHeight="1">
      <c r="A678" s="1"/>
      <c r="B678" s="6" t="s">
        <v>27</v>
      </c>
      <c r="C678" s="6">
        <v>1128299</v>
      </c>
      <c r="D678" s="7">
        <v>44320</v>
      </c>
      <c r="E678" s="6" t="s">
        <v>28</v>
      </c>
      <c r="F678" s="6" t="s">
        <v>44</v>
      </c>
      <c r="G678" s="6" t="s">
        <v>45</v>
      </c>
      <c r="H678" s="6" t="s">
        <v>17</v>
      </c>
      <c r="I678" s="8">
        <v>0.6</v>
      </c>
      <c r="J678" s="9">
        <v>5500</v>
      </c>
      <c r="K678" s="10">
        <f t="shared" si="0"/>
        <v>3300</v>
      </c>
      <c r="L678" s="10">
        <f t="shared" si="1"/>
        <v>990</v>
      </c>
      <c r="M678" s="11">
        <v>0.3</v>
      </c>
      <c r="O678" s="16"/>
      <c r="P678" s="14"/>
      <c r="Q678" s="12"/>
      <c r="R678" s="13"/>
    </row>
    <row r="679" spans="1:18" ht="15.75" customHeight="1">
      <c r="A679" s="1"/>
      <c r="B679" s="6" t="s">
        <v>27</v>
      </c>
      <c r="C679" s="6">
        <v>1128299</v>
      </c>
      <c r="D679" s="7">
        <v>44320</v>
      </c>
      <c r="E679" s="6" t="s">
        <v>28</v>
      </c>
      <c r="F679" s="6" t="s">
        <v>44</v>
      </c>
      <c r="G679" s="6" t="s">
        <v>45</v>
      </c>
      <c r="H679" s="6" t="s">
        <v>18</v>
      </c>
      <c r="I679" s="8">
        <v>0.65</v>
      </c>
      <c r="J679" s="9">
        <v>4000</v>
      </c>
      <c r="K679" s="10">
        <f t="shared" si="0"/>
        <v>2600</v>
      </c>
      <c r="L679" s="10">
        <f t="shared" si="1"/>
        <v>650</v>
      </c>
      <c r="M679" s="11">
        <v>0.25</v>
      </c>
      <c r="O679" s="16"/>
      <c r="P679" s="14"/>
      <c r="Q679" s="12"/>
      <c r="R679" s="13"/>
    </row>
    <row r="680" spans="1:18" ht="15.75" customHeight="1">
      <c r="A680" s="1"/>
      <c r="B680" s="6" t="s">
        <v>27</v>
      </c>
      <c r="C680" s="6">
        <v>1128299</v>
      </c>
      <c r="D680" s="7">
        <v>44320</v>
      </c>
      <c r="E680" s="6" t="s">
        <v>28</v>
      </c>
      <c r="F680" s="6" t="s">
        <v>44</v>
      </c>
      <c r="G680" s="6" t="s">
        <v>45</v>
      </c>
      <c r="H680" s="6" t="s">
        <v>19</v>
      </c>
      <c r="I680" s="8">
        <v>0.65</v>
      </c>
      <c r="J680" s="9">
        <v>4000</v>
      </c>
      <c r="K680" s="10">
        <f t="shared" si="0"/>
        <v>2600</v>
      </c>
      <c r="L680" s="10">
        <f t="shared" si="1"/>
        <v>650</v>
      </c>
      <c r="M680" s="11">
        <v>0.25</v>
      </c>
      <c r="O680" s="16"/>
      <c r="P680" s="14"/>
      <c r="Q680" s="12"/>
      <c r="R680" s="13"/>
    </row>
    <row r="681" spans="1:18" ht="15.75" customHeight="1">
      <c r="A681" s="1"/>
      <c r="B681" s="6" t="s">
        <v>27</v>
      </c>
      <c r="C681" s="6">
        <v>1128299</v>
      </c>
      <c r="D681" s="7">
        <v>44320</v>
      </c>
      <c r="E681" s="6" t="s">
        <v>28</v>
      </c>
      <c r="F681" s="6" t="s">
        <v>44</v>
      </c>
      <c r="G681" s="6" t="s">
        <v>45</v>
      </c>
      <c r="H681" s="6" t="s">
        <v>20</v>
      </c>
      <c r="I681" s="8">
        <v>0.6</v>
      </c>
      <c r="J681" s="9">
        <v>3000</v>
      </c>
      <c r="K681" s="10">
        <f t="shared" si="0"/>
        <v>1800</v>
      </c>
      <c r="L681" s="10">
        <f t="shared" si="1"/>
        <v>540</v>
      </c>
      <c r="M681" s="11">
        <v>0.3</v>
      </c>
      <c r="O681" s="16"/>
      <c r="P681" s="14"/>
      <c r="Q681" s="12"/>
      <c r="R681" s="13"/>
    </row>
    <row r="682" spans="1:18" ht="15.75" customHeight="1">
      <c r="A682" s="1"/>
      <c r="B682" s="6" t="s">
        <v>27</v>
      </c>
      <c r="C682" s="6">
        <v>1128299</v>
      </c>
      <c r="D682" s="7">
        <v>44320</v>
      </c>
      <c r="E682" s="6" t="s">
        <v>28</v>
      </c>
      <c r="F682" s="6" t="s">
        <v>44</v>
      </c>
      <c r="G682" s="6" t="s">
        <v>45</v>
      </c>
      <c r="H682" s="6" t="s">
        <v>21</v>
      </c>
      <c r="I682" s="8">
        <v>0.65</v>
      </c>
      <c r="J682" s="9">
        <v>2000</v>
      </c>
      <c r="K682" s="10">
        <f t="shared" si="0"/>
        <v>1300</v>
      </c>
      <c r="L682" s="10">
        <f t="shared" si="1"/>
        <v>325</v>
      </c>
      <c r="M682" s="11">
        <v>0.25</v>
      </c>
      <c r="O682" s="16"/>
      <c r="P682" s="14"/>
      <c r="Q682" s="12"/>
      <c r="R682" s="13"/>
    </row>
    <row r="683" spans="1:18" ht="15.75" customHeight="1">
      <c r="A683" s="1"/>
      <c r="B683" s="6" t="s">
        <v>27</v>
      </c>
      <c r="C683" s="6">
        <v>1128299</v>
      </c>
      <c r="D683" s="7">
        <v>44320</v>
      </c>
      <c r="E683" s="6" t="s">
        <v>28</v>
      </c>
      <c r="F683" s="6" t="s">
        <v>44</v>
      </c>
      <c r="G683" s="6" t="s">
        <v>45</v>
      </c>
      <c r="H683" s="6" t="s">
        <v>22</v>
      </c>
      <c r="I683" s="8">
        <v>0.8</v>
      </c>
      <c r="J683" s="9">
        <v>5000</v>
      </c>
      <c r="K683" s="10">
        <f t="shared" si="0"/>
        <v>4000</v>
      </c>
      <c r="L683" s="10">
        <f t="shared" si="1"/>
        <v>800</v>
      </c>
      <c r="M683" s="11">
        <v>0.2</v>
      </c>
      <c r="O683" s="16"/>
      <c r="P683" s="14"/>
      <c r="Q683" s="12"/>
      <c r="R683" s="13"/>
    </row>
    <row r="684" spans="1:18" ht="15.75" customHeight="1">
      <c r="A684" s="1"/>
      <c r="B684" s="6" t="s">
        <v>27</v>
      </c>
      <c r="C684" s="6">
        <v>1128299</v>
      </c>
      <c r="D684" s="7">
        <v>44350</v>
      </c>
      <c r="E684" s="6" t="s">
        <v>28</v>
      </c>
      <c r="F684" s="6" t="s">
        <v>44</v>
      </c>
      <c r="G684" s="6" t="s">
        <v>45</v>
      </c>
      <c r="H684" s="6" t="s">
        <v>17</v>
      </c>
      <c r="I684" s="8">
        <v>0.75</v>
      </c>
      <c r="J684" s="9">
        <v>7500</v>
      </c>
      <c r="K684" s="10">
        <f t="shared" si="0"/>
        <v>5625</v>
      </c>
      <c r="L684" s="10">
        <f t="shared" si="1"/>
        <v>1687.5</v>
      </c>
      <c r="M684" s="11">
        <v>0.3</v>
      </c>
      <c r="O684" s="16"/>
      <c r="P684" s="14"/>
      <c r="Q684" s="12"/>
      <c r="R684" s="13"/>
    </row>
    <row r="685" spans="1:18" ht="15.75" customHeight="1">
      <c r="A685" s="1"/>
      <c r="B685" s="6" t="s">
        <v>27</v>
      </c>
      <c r="C685" s="6">
        <v>1128299</v>
      </c>
      <c r="D685" s="7">
        <v>44350</v>
      </c>
      <c r="E685" s="6" t="s">
        <v>28</v>
      </c>
      <c r="F685" s="6" t="s">
        <v>44</v>
      </c>
      <c r="G685" s="6" t="s">
        <v>45</v>
      </c>
      <c r="H685" s="6" t="s">
        <v>18</v>
      </c>
      <c r="I685" s="8">
        <v>0.8</v>
      </c>
      <c r="J685" s="9">
        <v>6250</v>
      </c>
      <c r="K685" s="10">
        <f t="shared" si="0"/>
        <v>5000</v>
      </c>
      <c r="L685" s="10">
        <f t="shared" si="1"/>
        <v>1250</v>
      </c>
      <c r="M685" s="11">
        <v>0.25</v>
      </c>
      <c r="O685" s="16"/>
      <c r="P685" s="14"/>
      <c r="Q685" s="12"/>
      <c r="R685" s="13"/>
    </row>
    <row r="686" spans="1:18" ht="15.75" customHeight="1">
      <c r="A686" s="1"/>
      <c r="B686" s="6" t="s">
        <v>27</v>
      </c>
      <c r="C686" s="6">
        <v>1128299</v>
      </c>
      <c r="D686" s="7">
        <v>44350</v>
      </c>
      <c r="E686" s="6" t="s">
        <v>28</v>
      </c>
      <c r="F686" s="6" t="s">
        <v>44</v>
      </c>
      <c r="G686" s="6" t="s">
        <v>45</v>
      </c>
      <c r="H686" s="6" t="s">
        <v>19</v>
      </c>
      <c r="I686" s="8">
        <v>0.8</v>
      </c>
      <c r="J686" s="9">
        <v>6250</v>
      </c>
      <c r="K686" s="10">
        <f t="shared" si="0"/>
        <v>5000</v>
      </c>
      <c r="L686" s="10">
        <f t="shared" si="1"/>
        <v>1250</v>
      </c>
      <c r="M686" s="11">
        <v>0.25</v>
      </c>
      <c r="O686" s="16"/>
      <c r="P686" s="14"/>
      <c r="Q686" s="12"/>
      <c r="R686" s="13"/>
    </row>
    <row r="687" spans="1:18" ht="15.75" customHeight="1">
      <c r="A687" s="1"/>
      <c r="B687" s="6" t="s">
        <v>27</v>
      </c>
      <c r="C687" s="6">
        <v>1128299</v>
      </c>
      <c r="D687" s="7">
        <v>44350</v>
      </c>
      <c r="E687" s="6" t="s">
        <v>28</v>
      </c>
      <c r="F687" s="6" t="s">
        <v>44</v>
      </c>
      <c r="G687" s="6" t="s">
        <v>45</v>
      </c>
      <c r="H687" s="6" t="s">
        <v>20</v>
      </c>
      <c r="I687" s="8">
        <v>0.8</v>
      </c>
      <c r="J687" s="9">
        <v>5000</v>
      </c>
      <c r="K687" s="10">
        <f t="shared" si="0"/>
        <v>4000</v>
      </c>
      <c r="L687" s="10">
        <f t="shared" si="1"/>
        <v>1200</v>
      </c>
      <c r="M687" s="11">
        <v>0.3</v>
      </c>
      <c r="O687" s="16"/>
      <c r="P687" s="14"/>
      <c r="Q687" s="12"/>
      <c r="R687" s="13"/>
    </row>
    <row r="688" spans="1:18" ht="15.75" customHeight="1">
      <c r="A688" s="1"/>
      <c r="B688" s="6" t="s">
        <v>27</v>
      </c>
      <c r="C688" s="6">
        <v>1128299</v>
      </c>
      <c r="D688" s="7">
        <v>44350</v>
      </c>
      <c r="E688" s="6" t="s">
        <v>28</v>
      </c>
      <c r="F688" s="6" t="s">
        <v>44</v>
      </c>
      <c r="G688" s="6" t="s">
        <v>45</v>
      </c>
      <c r="H688" s="6" t="s">
        <v>21</v>
      </c>
      <c r="I688" s="8">
        <v>0.85000000000000009</v>
      </c>
      <c r="J688" s="9">
        <v>3750</v>
      </c>
      <c r="K688" s="10">
        <f t="shared" si="0"/>
        <v>3187.5000000000005</v>
      </c>
      <c r="L688" s="10">
        <f t="shared" si="1"/>
        <v>796.87500000000011</v>
      </c>
      <c r="M688" s="11">
        <v>0.25</v>
      </c>
      <c r="O688" s="16"/>
      <c r="P688" s="14"/>
      <c r="Q688" s="12"/>
      <c r="R688" s="13"/>
    </row>
    <row r="689" spans="1:18" ht="15.75" customHeight="1">
      <c r="A689" s="1"/>
      <c r="B689" s="6" t="s">
        <v>27</v>
      </c>
      <c r="C689" s="6">
        <v>1128299</v>
      </c>
      <c r="D689" s="7">
        <v>44350</v>
      </c>
      <c r="E689" s="6" t="s">
        <v>28</v>
      </c>
      <c r="F689" s="6" t="s">
        <v>44</v>
      </c>
      <c r="G689" s="6" t="s">
        <v>45</v>
      </c>
      <c r="H689" s="6" t="s">
        <v>22</v>
      </c>
      <c r="I689" s="8">
        <v>1</v>
      </c>
      <c r="J689" s="9">
        <v>6750</v>
      </c>
      <c r="K689" s="10">
        <f t="shared" si="0"/>
        <v>6750</v>
      </c>
      <c r="L689" s="10">
        <f t="shared" si="1"/>
        <v>1350</v>
      </c>
      <c r="M689" s="11">
        <v>0.2</v>
      </c>
      <c r="O689" s="16"/>
      <c r="P689" s="14"/>
      <c r="Q689" s="12"/>
      <c r="R689" s="13"/>
    </row>
    <row r="690" spans="1:18" ht="15.75" customHeight="1">
      <c r="A690" s="1"/>
      <c r="B690" s="6" t="s">
        <v>27</v>
      </c>
      <c r="C690" s="6">
        <v>1128299</v>
      </c>
      <c r="D690" s="7">
        <v>44379</v>
      </c>
      <c r="E690" s="6" t="s">
        <v>28</v>
      </c>
      <c r="F690" s="6" t="s">
        <v>44</v>
      </c>
      <c r="G690" s="6" t="s">
        <v>45</v>
      </c>
      <c r="H690" s="6" t="s">
        <v>17</v>
      </c>
      <c r="I690" s="8">
        <v>0.8</v>
      </c>
      <c r="J690" s="9">
        <v>8250</v>
      </c>
      <c r="K690" s="10">
        <f t="shared" si="0"/>
        <v>6600</v>
      </c>
      <c r="L690" s="10">
        <f t="shared" si="1"/>
        <v>1980</v>
      </c>
      <c r="M690" s="11">
        <v>0.3</v>
      </c>
      <c r="O690" s="16"/>
      <c r="P690" s="14"/>
      <c r="Q690" s="12"/>
      <c r="R690" s="13"/>
    </row>
    <row r="691" spans="1:18" ht="15.75" customHeight="1">
      <c r="A691" s="1"/>
      <c r="B691" s="6" t="s">
        <v>27</v>
      </c>
      <c r="C691" s="6">
        <v>1128299</v>
      </c>
      <c r="D691" s="7">
        <v>44379</v>
      </c>
      <c r="E691" s="6" t="s">
        <v>28</v>
      </c>
      <c r="F691" s="6" t="s">
        <v>44</v>
      </c>
      <c r="G691" s="6" t="s">
        <v>45</v>
      </c>
      <c r="H691" s="6" t="s">
        <v>18</v>
      </c>
      <c r="I691" s="8">
        <v>0.85000000000000009</v>
      </c>
      <c r="J691" s="9">
        <v>6750</v>
      </c>
      <c r="K691" s="10">
        <f t="shared" si="0"/>
        <v>5737.5000000000009</v>
      </c>
      <c r="L691" s="10">
        <f t="shared" si="1"/>
        <v>1434.3750000000002</v>
      </c>
      <c r="M691" s="11">
        <v>0.25</v>
      </c>
      <c r="O691" s="16"/>
      <c r="P691" s="14"/>
      <c r="Q691" s="12"/>
      <c r="R691" s="13"/>
    </row>
    <row r="692" spans="1:18" ht="15.75" customHeight="1">
      <c r="A692" s="1"/>
      <c r="B692" s="6" t="s">
        <v>27</v>
      </c>
      <c r="C692" s="6">
        <v>1128299</v>
      </c>
      <c r="D692" s="7">
        <v>44379</v>
      </c>
      <c r="E692" s="6" t="s">
        <v>28</v>
      </c>
      <c r="F692" s="6" t="s">
        <v>44</v>
      </c>
      <c r="G692" s="6" t="s">
        <v>45</v>
      </c>
      <c r="H692" s="6" t="s">
        <v>19</v>
      </c>
      <c r="I692" s="8">
        <v>0.85000000000000009</v>
      </c>
      <c r="J692" s="9">
        <v>6250</v>
      </c>
      <c r="K692" s="10">
        <f t="shared" si="0"/>
        <v>5312.5000000000009</v>
      </c>
      <c r="L692" s="10">
        <f t="shared" si="1"/>
        <v>1328.1250000000002</v>
      </c>
      <c r="M692" s="11">
        <v>0.25</v>
      </c>
      <c r="O692" s="16"/>
      <c r="P692" s="14"/>
      <c r="Q692" s="12"/>
      <c r="R692" s="13"/>
    </row>
    <row r="693" spans="1:18" ht="15.75" customHeight="1">
      <c r="A693" s="1"/>
      <c r="B693" s="6" t="s">
        <v>27</v>
      </c>
      <c r="C693" s="6">
        <v>1128299</v>
      </c>
      <c r="D693" s="7">
        <v>44379</v>
      </c>
      <c r="E693" s="6" t="s">
        <v>28</v>
      </c>
      <c r="F693" s="6" t="s">
        <v>44</v>
      </c>
      <c r="G693" s="6" t="s">
        <v>45</v>
      </c>
      <c r="H693" s="6" t="s">
        <v>20</v>
      </c>
      <c r="I693" s="8">
        <v>0.8</v>
      </c>
      <c r="J693" s="9">
        <v>5250</v>
      </c>
      <c r="K693" s="10">
        <f t="shared" si="0"/>
        <v>4200</v>
      </c>
      <c r="L693" s="10">
        <f t="shared" si="1"/>
        <v>1260</v>
      </c>
      <c r="M693" s="11">
        <v>0.3</v>
      </c>
      <c r="O693" s="16"/>
      <c r="P693" s="14"/>
      <c r="Q693" s="12"/>
      <c r="R693" s="13"/>
    </row>
    <row r="694" spans="1:18" ht="15.75" customHeight="1">
      <c r="A694" s="1"/>
      <c r="B694" s="6" t="s">
        <v>27</v>
      </c>
      <c r="C694" s="6">
        <v>1128299</v>
      </c>
      <c r="D694" s="7">
        <v>44379</v>
      </c>
      <c r="E694" s="6" t="s">
        <v>28</v>
      </c>
      <c r="F694" s="6" t="s">
        <v>44</v>
      </c>
      <c r="G694" s="6" t="s">
        <v>45</v>
      </c>
      <c r="H694" s="6" t="s">
        <v>21</v>
      </c>
      <c r="I694" s="8">
        <v>0.85000000000000009</v>
      </c>
      <c r="J694" s="9">
        <v>5750</v>
      </c>
      <c r="K694" s="10">
        <f t="shared" si="0"/>
        <v>4887.5000000000009</v>
      </c>
      <c r="L694" s="10">
        <f t="shared" si="1"/>
        <v>1221.8750000000002</v>
      </c>
      <c r="M694" s="11">
        <v>0.25</v>
      </c>
      <c r="O694" s="16"/>
      <c r="P694" s="14"/>
      <c r="Q694" s="12"/>
      <c r="R694" s="13"/>
    </row>
    <row r="695" spans="1:18" ht="15.75" customHeight="1">
      <c r="A695" s="1"/>
      <c r="B695" s="6" t="s">
        <v>27</v>
      </c>
      <c r="C695" s="6">
        <v>1128299</v>
      </c>
      <c r="D695" s="7">
        <v>44379</v>
      </c>
      <c r="E695" s="6" t="s">
        <v>28</v>
      </c>
      <c r="F695" s="6" t="s">
        <v>44</v>
      </c>
      <c r="G695" s="6" t="s">
        <v>45</v>
      </c>
      <c r="H695" s="6" t="s">
        <v>22</v>
      </c>
      <c r="I695" s="8">
        <v>1</v>
      </c>
      <c r="J695" s="9">
        <v>5750</v>
      </c>
      <c r="K695" s="10">
        <f t="shared" si="0"/>
        <v>5750</v>
      </c>
      <c r="L695" s="10">
        <f t="shared" si="1"/>
        <v>1150</v>
      </c>
      <c r="M695" s="11">
        <v>0.2</v>
      </c>
      <c r="O695" s="16"/>
      <c r="P695" s="14"/>
      <c r="Q695" s="12"/>
      <c r="R695" s="13"/>
    </row>
    <row r="696" spans="1:18" ht="15.75" customHeight="1">
      <c r="A696" s="1"/>
      <c r="B696" s="6" t="s">
        <v>27</v>
      </c>
      <c r="C696" s="6">
        <v>1128299</v>
      </c>
      <c r="D696" s="7">
        <v>44411</v>
      </c>
      <c r="E696" s="6" t="s">
        <v>28</v>
      </c>
      <c r="F696" s="6" t="s">
        <v>44</v>
      </c>
      <c r="G696" s="6" t="s">
        <v>45</v>
      </c>
      <c r="H696" s="6" t="s">
        <v>17</v>
      </c>
      <c r="I696" s="8">
        <v>0.85000000000000009</v>
      </c>
      <c r="J696" s="9">
        <v>7750</v>
      </c>
      <c r="K696" s="10">
        <f t="shared" si="0"/>
        <v>6587.5000000000009</v>
      </c>
      <c r="L696" s="10">
        <f t="shared" si="1"/>
        <v>1976.2500000000002</v>
      </c>
      <c r="M696" s="11">
        <v>0.3</v>
      </c>
      <c r="O696" s="16"/>
      <c r="P696" s="14"/>
      <c r="Q696" s="12"/>
      <c r="R696" s="13"/>
    </row>
    <row r="697" spans="1:18" ht="15.75" customHeight="1">
      <c r="A697" s="1"/>
      <c r="B697" s="6" t="s">
        <v>27</v>
      </c>
      <c r="C697" s="6">
        <v>1128299</v>
      </c>
      <c r="D697" s="7">
        <v>44411</v>
      </c>
      <c r="E697" s="6" t="s">
        <v>28</v>
      </c>
      <c r="F697" s="6" t="s">
        <v>44</v>
      </c>
      <c r="G697" s="6" t="s">
        <v>45</v>
      </c>
      <c r="H697" s="6" t="s">
        <v>18</v>
      </c>
      <c r="I697" s="8">
        <v>0.80000000000000016</v>
      </c>
      <c r="J697" s="9">
        <v>7500</v>
      </c>
      <c r="K697" s="10">
        <f t="shared" si="0"/>
        <v>6000.0000000000009</v>
      </c>
      <c r="L697" s="10">
        <f t="shared" si="1"/>
        <v>1500.0000000000002</v>
      </c>
      <c r="M697" s="11">
        <v>0.25</v>
      </c>
      <c r="O697" s="16"/>
      <c r="P697" s="14"/>
      <c r="Q697" s="12"/>
      <c r="R697" s="13"/>
    </row>
    <row r="698" spans="1:18" ht="15.75" customHeight="1">
      <c r="A698" s="1"/>
      <c r="B698" s="6" t="s">
        <v>27</v>
      </c>
      <c r="C698" s="6">
        <v>1128299</v>
      </c>
      <c r="D698" s="7">
        <v>44411</v>
      </c>
      <c r="E698" s="6" t="s">
        <v>28</v>
      </c>
      <c r="F698" s="6" t="s">
        <v>44</v>
      </c>
      <c r="G698" s="6" t="s">
        <v>45</v>
      </c>
      <c r="H698" s="6" t="s">
        <v>19</v>
      </c>
      <c r="I698" s="8">
        <v>0.75000000000000011</v>
      </c>
      <c r="J698" s="9">
        <v>6250</v>
      </c>
      <c r="K698" s="10">
        <f t="shared" si="0"/>
        <v>4687.5000000000009</v>
      </c>
      <c r="L698" s="10">
        <f t="shared" si="1"/>
        <v>1171.8750000000002</v>
      </c>
      <c r="M698" s="11">
        <v>0.25</v>
      </c>
      <c r="O698" s="16"/>
      <c r="P698" s="14"/>
      <c r="Q698" s="12"/>
      <c r="R698" s="13"/>
    </row>
    <row r="699" spans="1:18" ht="15.75" customHeight="1">
      <c r="A699" s="1"/>
      <c r="B699" s="6" t="s">
        <v>27</v>
      </c>
      <c r="C699" s="6">
        <v>1128299</v>
      </c>
      <c r="D699" s="7">
        <v>44411</v>
      </c>
      <c r="E699" s="6" t="s">
        <v>28</v>
      </c>
      <c r="F699" s="6" t="s">
        <v>44</v>
      </c>
      <c r="G699" s="6" t="s">
        <v>45</v>
      </c>
      <c r="H699" s="6" t="s">
        <v>20</v>
      </c>
      <c r="I699" s="8">
        <v>0.75000000000000011</v>
      </c>
      <c r="J699" s="9">
        <v>5750</v>
      </c>
      <c r="K699" s="10">
        <f t="shared" si="0"/>
        <v>4312.5000000000009</v>
      </c>
      <c r="L699" s="10">
        <f t="shared" si="1"/>
        <v>1293.7500000000002</v>
      </c>
      <c r="M699" s="11">
        <v>0.3</v>
      </c>
      <c r="O699" s="16"/>
      <c r="P699" s="14"/>
      <c r="Q699" s="12"/>
      <c r="R699" s="13"/>
    </row>
    <row r="700" spans="1:18" ht="15.75" customHeight="1">
      <c r="A700" s="1"/>
      <c r="B700" s="6" t="s">
        <v>27</v>
      </c>
      <c r="C700" s="6">
        <v>1128299</v>
      </c>
      <c r="D700" s="7">
        <v>44411</v>
      </c>
      <c r="E700" s="6" t="s">
        <v>28</v>
      </c>
      <c r="F700" s="6" t="s">
        <v>44</v>
      </c>
      <c r="G700" s="6" t="s">
        <v>45</v>
      </c>
      <c r="H700" s="6" t="s">
        <v>21</v>
      </c>
      <c r="I700" s="8">
        <v>0.75</v>
      </c>
      <c r="J700" s="9">
        <v>5750</v>
      </c>
      <c r="K700" s="10">
        <f t="shared" si="0"/>
        <v>4312.5</v>
      </c>
      <c r="L700" s="10">
        <f t="shared" si="1"/>
        <v>1078.125</v>
      </c>
      <c r="M700" s="11">
        <v>0.25</v>
      </c>
      <c r="O700" s="16"/>
      <c r="P700" s="14"/>
      <c r="Q700" s="12"/>
      <c r="R700" s="13"/>
    </row>
    <row r="701" spans="1:18" ht="15.75" customHeight="1">
      <c r="A701" s="1"/>
      <c r="B701" s="6" t="s">
        <v>27</v>
      </c>
      <c r="C701" s="6">
        <v>1128299</v>
      </c>
      <c r="D701" s="7">
        <v>44411</v>
      </c>
      <c r="E701" s="6" t="s">
        <v>28</v>
      </c>
      <c r="F701" s="6" t="s">
        <v>44</v>
      </c>
      <c r="G701" s="6" t="s">
        <v>45</v>
      </c>
      <c r="H701" s="6" t="s">
        <v>22</v>
      </c>
      <c r="I701" s="8">
        <v>0.8</v>
      </c>
      <c r="J701" s="9">
        <v>4000</v>
      </c>
      <c r="K701" s="10">
        <f t="shared" si="0"/>
        <v>3200</v>
      </c>
      <c r="L701" s="10">
        <f t="shared" si="1"/>
        <v>640</v>
      </c>
      <c r="M701" s="11">
        <v>0.2</v>
      </c>
      <c r="O701" s="16"/>
      <c r="P701" s="14"/>
      <c r="Q701" s="12"/>
      <c r="R701" s="13"/>
    </row>
    <row r="702" spans="1:18" ht="15.75" customHeight="1">
      <c r="A702" s="1"/>
      <c r="B702" s="6" t="s">
        <v>27</v>
      </c>
      <c r="C702" s="6">
        <v>1128299</v>
      </c>
      <c r="D702" s="7">
        <v>44443</v>
      </c>
      <c r="E702" s="6" t="s">
        <v>28</v>
      </c>
      <c r="F702" s="6" t="s">
        <v>44</v>
      </c>
      <c r="G702" s="6" t="s">
        <v>45</v>
      </c>
      <c r="H702" s="6" t="s">
        <v>17</v>
      </c>
      <c r="I702" s="8">
        <v>0.70000000000000018</v>
      </c>
      <c r="J702" s="9">
        <v>6000</v>
      </c>
      <c r="K702" s="10">
        <f t="shared" si="0"/>
        <v>4200.0000000000009</v>
      </c>
      <c r="L702" s="10">
        <f t="shared" si="1"/>
        <v>1260.0000000000002</v>
      </c>
      <c r="M702" s="11">
        <v>0.3</v>
      </c>
      <c r="O702" s="16"/>
      <c r="P702" s="14"/>
      <c r="Q702" s="12"/>
      <c r="R702" s="13"/>
    </row>
    <row r="703" spans="1:18" ht="15.75" customHeight="1">
      <c r="A703" s="1"/>
      <c r="B703" s="6" t="s">
        <v>27</v>
      </c>
      <c r="C703" s="6">
        <v>1128299</v>
      </c>
      <c r="D703" s="7">
        <v>44443</v>
      </c>
      <c r="E703" s="6" t="s">
        <v>28</v>
      </c>
      <c r="F703" s="6" t="s">
        <v>44</v>
      </c>
      <c r="G703" s="6" t="s">
        <v>45</v>
      </c>
      <c r="H703" s="6" t="s">
        <v>18</v>
      </c>
      <c r="I703" s="8">
        <v>0.75000000000000022</v>
      </c>
      <c r="J703" s="9">
        <v>6000</v>
      </c>
      <c r="K703" s="10">
        <f t="shared" si="0"/>
        <v>4500.0000000000009</v>
      </c>
      <c r="L703" s="10">
        <f t="shared" si="1"/>
        <v>1125.0000000000002</v>
      </c>
      <c r="M703" s="11">
        <v>0.25</v>
      </c>
      <c r="O703" s="16"/>
      <c r="P703" s="14"/>
      <c r="Q703" s="12"/>
      <c r="R703" s="13"/>
    </row>
    <row r="704" spans="1:18" ht="15.75" customHeight="1">
      <c r="A704" s="1"/>
      <c r="B704" s="6" t="s">
        <v>27</v>
      </c>
      <c r="C704" s="6">
        <v>1128299</v>
      </c>
      <c r="D704" s="7">
        <v>44443</v>
      </c>
      <c r="E704" s="6" t="s">
        <v>28</v>
      </c>
      <c r="F704" s="6" t="s">
        <v>44</v>
      </c>
      <c r="G704" s="6" t="s">
        <v>45</v>
      </c>
      <c r="H704" s="6" t="s">
        <v>19</v>
      </c>
      <c r="I704" s="8">
        <v>0.70000000000000018</v>
      </c>
      <c r="J704" s="9">
        <v>4500</v>
      </c>
      <c r="K704" s="10">
        <f t="shared" si="0"/>
        <v>3150.0000000000009</v>
      </c>
      <c r="L704" s="10">
        <f t="shared" si="1"/>
        <v>787.50000000000023</v>
      </c>
      <c r="M704" s="11">
        <v>0.25</v>
      </c>
      <c r="O704" s="16"/>
      <c r="P704" s="14"/>
      <c r="Q704" s="12"/>
      <c r="R704" s="13"/>
    </row>
    <row r="705" spans="1:18" ht="15.75" customHeight="1">
      <c r="A705" s="1"/>
      <c r="B705" s="6" t="s">
        <v>27</v>
      </c>
      <c r="C705" s="6">
        <v>1128299</v>
      </c>
      <c r="D705" s="7">
        <v>44443</v>
      </c>
      <c r="E705" s="6" t="s">
        <v>28</v>
      </c>
      <c r="F705" s="6" t="s">
        <v>44</v>
      </c>
      <c r="G705" s="6" t="s">
        <v>45</v>
      </c>
      <c r="H705" s="6" t="s">
        <v>20</v>
      </c>
      <c r="I705" s="8">
        <v>0.70000000000000018</v>
      </c>
      <c r="J705" s="9">
        <v>4000</v>
      </c>
      <c r="K705" s="10">
        <f t="shared" si="0"/>
        <v>2800.0000000000009</v>
      </c>
      <c r="L705" s="10">
        <f t="shared" si="1"/>
        <v>840.00000000000023</v>
      </c>
      <c r="M705" s="11">
        <v>0.3</v>
      </c>
      <c r="O705" s="16"/>
      <c r="P705" s="14"/>
      <c r="Q705" s="12"/>
      <c r="R705" s="13"/>
    </row>
    <row r="706" spans="1:18" ht="15.75" customHeight="1">
      <c r="A706" s="1"/>
      <c r="B706" s="6" t="s">
        <v>27</v>
      </c>
      <c r="C706" s="6">
        <v>1128299</v>
      </c>
      <c r="D706" s="7">
        <v>44443</v>
      </c>
      <c r="E706" s="6" t="s">
        <v>28</v>
      </c>
      <c r="F706" s="6" t="s">
        <v>44</v>
      </c>
      <c r="G706" s="6" t="s">
        <v>45</v>
      </c>
      <c r="H706" s="6" t="s">
        <v>21</v>
      </c>
      <c r="I706" s="8">
        <v>0.80000000000000016</v>
      </c>
      <c r="J706" s="9">
        <v>4250</v>
      </c>
      <c r="K706" s="10">
        <f t="shared" si="0"/>
        <v>3400.0000000000005</v>
      </c>
      <c r="L706" s="10">
        <f t="shared" si="1"/>
        <v>850.00000000000011</v>
      </c>
      <c r="M706" s="11">
        <v>0.25</v>
      </c>
      <c r="O706" s="16"/>
      <c r="P706" s="14"/>
      <c r="Q706" s="12"/>
      <c r="R706" s="13"/>
    </row>
    <row r="707" spans="1:18" ht="15.75" customHeight="1">
      <c r="A707" s="1"/>
      <c r="B707" s="6" t="s">
        <v>27</v>
      </c>
      <c r="C707" s="6">
        <v>1128299</v>
      </c>
      <c r="D707" s="7">
        <v>44443</v>
      </c>
      <c r="E707" s="6" t="s">
        <v>28</v>
      </c>
      <c r="F707" s="6" t="s">
        <v>44</v>
      </c>
      <c r="G707" s="6" t="s">
        <v>45</v>
      </c>
      <c r="H707" s="6" t="s">
        <v>22</v>
      </c>
      <c r="I707" s="8">
        <v>0.65</v>
      </c>
      <c r="J707" s="9">
        <v>4500</v>
      </c>
      <c r="K707" s="10">
        <f t="shared" si="0"/>
        <v>2925</v>
      </c>
      <c r="L707" s="10">
        <f t="shared" si="1"/>
        <v>585</v>
      </c>
      <c r="M707" s="11">
        <v>0.2</v>
      </c>
      <c r="O707" s="16"/>
      <c r="P707" s="14"/>
      <c r="Q707" s="12"/>
      <c r="R707" s="13"/>
    </row>
    <row r="708" spans="1:18" ht="15.75" customHeight="1">
      <c r="A708" s="1"/>
      <c r="B708" s="6" t="s">
        <v>27</v>
      </c>
      <c r="C708" s="6">
        <v>1128299</v>
      </c>
      <c r="D708" s="7">
        <v>44472</v>
      </c>
      <c r="E708" s="6" t="s">
        <v>28</v>
      </c>
      <c r="F708" s="6" t="s">
        <v>44</v>
      </c>
      <c r="G708" s="6" t="s">
        <v>45</v>
      </c>
      <c r="H708" s="6" t="s">
        <v>17</v>
      </c>
      <c r="I708" s="8">
        <v>0.60000000000000009</v>
      </c>
      <c r="J708" s="9">
        <v>5500</v>
      </c>
      <c r="K708" s="10">
        <f t="shared" si="0"/>
        <v>3300.0000000000005</v>
      </c>
      <c r="L708" s="10">
        <f t="shared" si="1"/>
        <v>990.00000000000011</v>
      </c>
      <c r="M708" s="11">
        <v>0.3</v>
      </c>
      <c r="O708" s="16"/>
      <c r="P708" s="14"/>
      <c r="Q708" s="12"/>
      <c r="R708" s="13"/>
    </row>
    <row r="709" spans="1:18" ht="15.75" customHeight="1">
      <c r="A709" s="1"/>
      <c r="B709" s="6" t="s">
        <v>27</v>
      </c>
      <c r="C709" s="6">
        <v>1128299</v>
      </c>
      <c r="D709" s="7">
        <v>44472</v>
      </c>
      <c r="E709" s="6" t="s">
        <v>28</v>
      </c>
      <c r="F709" s="6" t="s">
        <v>44</v>
      </c>
      <c r="G709" s="6" t="s">
        <v>45</v>
      </c>
      <c r="H709" s="6" t="s">
        <v>18</v>
      </c>
      <c r="I709" s="8">
        <v>0.65000000000000013</v>
      </c>
      <c r="J709" s="9">
        <v>5500</v>
      </c>
      <c r="K709" s="10">
        <f t="shared" si="0"/>
        <v>3575.0000000000009</v>
      </c>
      <c r="L709" s="10">
        <f t="shared" si="1"/>
        <v>893.75000000000023</v>
      </c>
      <c r="M709" s="11">
        <v>0.25</v>
      </c>
      <c r="O709" s="16"/>
      <c r="P709" s="14"/>
      <c r="Q709" s="12"/>
      <c r="R709" s="13"/>
    </row>
    <row r="710" spans="1:18" ht="15.75" customHeight="1">
      <c r="A710" s="1"/>
      <c r="B710" s="6" t="s">
        <v>27</v>
      </c>
      <c r="C710" s="6">
        <v>1128299</v>
      </c>
      <c r="D710" s="7">
        <v>44472</v>
      </c>
      <c r="E710" s="6" t="s">
        <v>28</v>
      </c>
      <c r="F710" s="6" t="s">
        <v>44</v>
      </c>
      <c r="G710" s="6" t="s">
        <v>45</v>
      </c>
      <c r="H710" s="6" t="s">
        <v>19</v>
      </c>
      <c r="I710" s="8">
        <v>0.60000000000000009</v>
      </c>
      <c r="J710" s="9">
        <v>3750</v>
      </c>
      <c r="K710" s="10">
        <f t="shared" si="0"/>
        <v>2250.0000000000005</v>
      </c>
      <c r="L710" s="10">
        <f t="shared" si="1"/>
        <v>562.50000000000011</v>
      </c>
      <c r="M710" s="11">
        <v>0.25</v>
      </c>
      <c r="O710" s="16"/>
      <c r="P710" s="14"/>
      <c r="Q710" s="12"/>
      <c r="R710" s="13"/>
    </row>
    <row r="711" spans="1:18" ht="15.75" customHeight="1">
      <c r="A711" s="1"/>
      <c r="B711" s="6" t="s">
        <v>27</v>
      </c>
      <c r="C711" s="6">
        <v>1128299</v>
      </c>
      <c r="D711" s="7">
        <v>44472</v>
      </c>
      <c r="E711" s="6" t="s">
        <v>28</v>
      </c>
      <c r="F711" s="6" t="s">
        <v>44</v>
      </c>
      <c r="G711" s="6" t="s">
        <v>45</v>
      </c>
      <c r="H711" s="6" t="s">
        <v>20</v>
      </c>
      <c r="I711" s="8">
        <v>0.60000000000000009</v>
      </c>
      <c r="J711" s="9">
        <v>3500</v>
      </c>
      <c r="K711" s="10">
        <f t="shared" si="0"/>
        <v>2100.0000000000005</v>
      </c>
      <c r="L711" s="10">
        <f t="shared" si="1"/>
        <v>630.00000000000011</v>
      </c>
      <c r="M711" s="11">
        <v>0.3</v>
      </c>
      <c r="O711" s="16"/>
      <c r="P711" s="14"/>
      <c r="Q711" s="12"/>
      <c r="R711" s="13"/>
    </row>
    <row r="712" spans="1:18" ht="15.75" customHeight="1">
      <c r="A712" s="1"/>
      <c r="B712" s="6" t="s">
        <v>27</v>
      </c>
      <c r="C712" s="6">
        <v>1128299</v>
      </c>
      <c r="D712" s="7">
        <v>44472</v>
      </c>
      <c r="E712" s="6" t="s">
        <v>28</v>
      </c>
      <c r="F712" s="6" t="s">
        <v>44</v>
      </c>
      <c r="G712" s="6" t="s">
        <v>45</v>
      </c>
      <c r="H712" s="6" t="s">
        <v>21</v>
      </c>
      <c r="I712" s="8">
        <v>0.70000000000000007</v>
      </c>
      <c r="J712" s="9">
        <v>3250</v>
      </c>
      <c r="K712" s="10">
        <f t="shared" si="0"/>
        <v>2275</v>
      </c>
      <c r="L712" s="10">
        <f t="shared" si="1"/>
        <v>568.75</v>
      </c>
      <c r="M712" s="11">
        <v>0.25</v>
      </c>
      <c r="O712" s="16"/>
      <c r="P712" s="14"/>
      <c r="Q712" s="12"/>
      <c r="R712" s="13"/>
    </row>
    <row r="713" spans="1:18" ht="15.75" customHeight="1">
      <c r="A713" s="1"/>
      <c r="B713" s="6" t="s">
        <v>27</v>
      </c>
      <c r="C713" s="6">
        <v>1128299</v>
      </c>
      <c r="D713" s="7">
        <v>44472</v>
      </c>
      <c r="E713" s="6" t="s">
        <v>28</v>
      </c>
      <c r="F713" s="6" t="s">
        <v>44</v>
      </c>
      <c r="G713" s="6" t="s">
        <v>45</v>
      </c>
      <c r="H713" s="6" t="s">
        <v>22</v>
      </c>
      <c r="I713" s="8">
        <v>0.75000000000000011</v>
      </c>
      <c r="J713" s="9">
        <v>3750</v>
      </c>
      <c r="K713" s="10">
        <f t="shared" si="0"/>
        <v>2812.5000000000005</v>
      </c>
      <c r="L713" s="10">
        <f t="shared" si="1"/>
        <v>562.50000000000011</v>
      </c>
      <c r="M713" s="11">
        <v>0.2</v>
      </c>
      <c r="O713" s="16"/>
      <c r="P713" s="14"/>
      <c r="Q713" s="12"/>
      <c r="R713" s="13"/>
    </row>
    <row r="714" spans="1:18" ht="15.75" customHeight="1">
      <c r="A714" s="1"/>
      <c r="B714" s="6" t="s">
        <v>27</v>
      </c>
      <c r="C714" s="6">
        <v>1128299</v>
      </c>
      <c r="D714" s="7">
        <v>44503</v>
      </c>
      <c r="E714" s="6" t="s">
        <v>28</v>
      </c>
      <c r="F714" s="6" t="s">
        <v>44</v>
      </c>
      <c r="G714" s="6" t="s">
        <v>45</v>
      </c>
      <c r="H714" s="6" t="s">
        <v>17</v>
      </c>
      <c r="I714" s="8">
        <v>0.60000000000000009</v>
      </c>
      <c r="J714" s="9">
        <v>6000</v>
      </c>
      <c r="K714" s="10">
        <f t="shared" si="0"/>
        <v>3600.0000000000005</v>
      </c>
      <c r="L714" s="10">
        <f t="shared" si="1"/>
        <v>1080</v>
      </c>
      <c r="M714" s="11">
        <v>0.3</v>
      </c>
      <c r="O714" s="16"/>
      <c r="P714" s="14"/>
      <c r="Q714" s="12"/>
      <c r="R714" s="13"/>
    </row>
    <row r="715" spans="1:18" ht="15.75" customHeight="1">
      <c r="A715" s="1"/>
      <c r="B715" s="6" t="s">
        <v>27</v>
      </c>
      <c r="C715" s="6">
        <v>1128299</v>
      </c>
      <c r="D715" s="7">
        <v>44503</v>
      </c>
      <c r="E715" s="6" t="s">
        <v>28</v>
      </c>
      <c r="F715" s="6" t="s">
        <v>44</v>
      </c>
      <c r="G715" s="6" t="s">
        <v>45</v>
      </c>
      <c r="H715" s="6" t="s">
        <v>18</v>
      </c>
      <c r="I715" s="8">
        <v>0.65000000000000013</v>
      </c>
      <c r="J715" s="9">
        <v>6250</v>
      </c>
      <c r="K715" s="10">
        <f t="shared" si="0"/>
        <v>4062.5000000000009</v>
      </c>
      <c r="L715" s="10">
        <f t="shared" si="1"/>
        <v>1015.6250000000002</v>
      </c>
      <c r="M715" s="11">
        <v>0.25</v>
      </c>
      <c r="O715" s="16"/>
      <c r="P715" s="14"/>
      <c r="Q715" s="12"/>
      <c r="R715" s="13"/>
    </row>
    <row r="716" spans="1:18" ht="15.75" customHeight="1">
      <c r="A716" s="1"/>
      <c r="B716" s="6" t="s">
        <v>27</v>
      </c>
      <c r="C716" s="6">
        <v>1128299</v>
      </c>
      <c r="D716" s="7">
        <v>44503</v>
      </c>
      <c r="E716" s="6" t="s">
        <v>28</v>
      </c>
      <c r="F716" s="6" t="s">
        <v>44</v>
      </c>
      <c r="G716" s="6" t="s">
        <v>45</v>
      </c>
      <c r="H716" s="6" t="s">
        <v>19</v>
      </c>
      <c r="I716" s="8">
        <v>0.60000000000000009</v>
      </c>
      <c r="J716" s="9">
        <v>4750</v>
      </c>
      <c r="K716" s="10">
        <f t="shared" si="0"/>
        <v>2850.0000000000005</v>
      </c>
      <c r="L716" s="10">
        <f t="shared" si="1"/>
        <v>712.50000000000011</v>
      </c>
      <c r="M716" s="11">
        <v>0.25</v>
      </c>
      <c r="O716" s="16"/>
      <c r="P716" s="14"/>
      <c r="Q716" s="12"/>
      <c r="R716" s="13"/>
    </row>
    <row r="717" spans="1:18" ht="15.75" customHeight="1">
      <c r="A717" s="1"/>
      <c r="B717" s="6" t="s">
        <v>27</v>
      </c>
      <c r="C717" s="6">
        <v>1128299</v>
      </c>
      <c r="D717" s="7">
        <v>44503</v>
      </c>
      <c r="E717" s="6" t="s">
        <v>28</v>
      </c>
      <c r="F717" s="6" t="s">
        <v>44</v>
      </c>
      <c r="G717" s="6" t="s">
        <v>45</v>
      </c>
      <c r="H717" s="6" t="s">
        <v>20</v>
      </c>
      <c r="I717" s="8">
        <v>0.70000000000000018</v>
      </c>
      <c r="J717" s="9">
        <v>4500</v>
      </c>
      <c r="K717" s="10">
        <f t="shared" si="0"/>
        <v>3150.0000000000009</v>
      </c>
      <c r="L717" s="10">
        <f t="shared" si="1"/>
        <v>945.00000000000023</v>
      </c>
      <c r="M717" s="11">
        <v>0.3</v>
      </c>
      <c r="O717" s="16"/>
      <c r="P717" s="14"/>
      <c r="Q717" s="12"/>
      <c r="R717" s="13"/>
    </row>
    <row r="718" spans="1:18" ht="15.75" customHeight="1">
      <c r="A718" s="1"/>
      <c r="B718" s="6" t="s">
        <v>27</v>
      </c>
      <c r="C718" s="6">
        <v>1128299</v>
      </c>
      <c r="D718" s="7">
        <v>44503</v>
      </c>
      <c r="E718" s="6" t="s">
        <v>28</v>
      </c>
      <c r="F718" s="6" t="s">
        <v>44</v>
      </c>
      <c r="G718" s="6" t="s">
        <v>45</v>
      </c>
      <c r="H718" s="6" t="s">
        <v>21</v>
      </c>
      <c r="I718" s="8">
        <v>0.90000000000000013</v>
      </c>
      <c r="J718" s="9">
        <v>4250</v>
      </c>
      <c r="K718" s="10">
        <f t="shared" si="0"/>
        <v>3825.0000000000005</v>
      </c>
      <c r="L718" s="10">
        <f t="shared" si="1"/>
        <v>956.25000000000011</v>
      </c>
      <c r="M718" s="11">
        <v>0.25</v>
      </c>
      <c r="O718" s="16"/>
      <c r="P718" s="14"/>
      <c r="Q718" s="12"/>
      <c r="R718" s="13"/>
    </row>
    <row r="719" spans="1:18" ht="15.75" customHeight="1">
      <c r="A719" s="1"/>
      <c r="B719" s="6" t="s">
        <v>27</v>
      </c>
      <c r="C719" s="6">
        <v>1128299</v>
      </c>
      <c r="D719" s="7">
        <v>44503</v>
      </c>
      <c r="E719" s="6" t="s">
        <v>28</v>
      </c>
      <c r="F719" s="6" t="s">
        <v>44</v>
      </c>
      <c r="G719" s="6" t="s">
        <v>45</v>
      </c>
      <c r="H719" s="6" t="s">
        <v>22</v>
      </c>
      <c r="I719" s="8">
        <v>0.95000000000000018</v>
      </c>
      <c r="J719" s="9">
        <v>5500</v>
      </c>
      <c r="K719" s="10">
        <f t="shared" si="0"/>
        <v>5225.0000000000009</v>
      </c>
      <c r="L719" s="10">
        <f t="shared" si="1"/>
        <v>1045.0000000000002</v>
      </c>
      <c r="M719" s="11">
        <v>0.2</v>
      </c>
      <c r="O719" s="16"/>
      <c r="P719" s="14"/>
      <c r="Q719" s="12"/>
      <c r="R719" s="13"/>
    </row>
    <row r="720" spans="1:18" ht="15.75" customHeight="1">
      <c r="A720" s="1"/>
      <c r="B720" s="6" t="s">
        <v>27</v>
      </c>
      <c r="C720" s="6">
        <v>1128299</v>
      </c>
      <c r="D720" s="7">
        <v>44532</v>
      </c>
      <c r="E720" s="6" t="s">
        <v>28</v>
      </c>
      <c r="F720" s="6" t="s">
        <v>44</v>
      </c>
      <c r="G720" s="6" t="s">
        <v>45</v>
      </c>
      <c r="H720" s="6" t="s">
        <v>17</v>
      </c>
      <c r="I720" s="8">
        <v>0.80000000000000016</v>
      </c>
      <c r="J720" s="9">
        <v>7500</v>
      </c>
      <c r="K720" s="10">
        <f t="shared" si="0"/>
        <v>6000.0000000000009</v>
      </c>
      <c r="L720" s="10">
        <f t="shared" si="1"/>
        <v>1800.0000000000002</v>
      </c>
      <c r="M720" s="11">
        <v>0.3</v>
      </c>
      <c r="O720" s="16"/>
      <c r="P720" s="14"/>
      <c r="Q720" s="12"/>
      <c r="R720" s="13"/>
    </row>
    <row r="721" spans="1:18" ht="15.75" customHeight="1">
      <c r="A721" s="1"/>
      <c r="B721" s="6" t="s">
        <v>27</v>
      </c>
      <c r="C721" s="6">
        <v>1128299</v>
      </c>
      <c r="D721" s="7">
        <v>44532</v>
      </c>
      <c r="E721" s="6" t="s">
        <v>28</v>
      </c>
      <c r="F721" s="6" t="s">
        <v>44</v>
      </c>
      <c r="G721" s="6" t="s">
        <v>45</v>
      </c>
      <c r="H721" s="6" t="s">
        <v>18</v>
      </c>
      <c r="I721" s="8">
        <v>0.8500000000000002</v>
      </c>
      <c r="J721" s="9">
        <v>7500</v>
      </c>
      <c r="K721" s="10">
        <f t="shared" si="0"/>
        <v>6375.0000000000018</v>
      </c>
      <c r="L721" s="10">
        <f t="shared" si="1"/>
        <v>1593.7500000000005</v>
      </c>
      <c r="M721" s="11">
        <v>0.25</v>
      </c>
      <c r="O721" s="16"/>
      <c r="P721" s="14"/>
      <c r="Q721" s="12"/>
      <c r="R721" s="13"/>
    </row>
    <row r="722" spans="1:18" ht="15.75" customHeight="1">
      <c r="A722" s="1"/>
      <c r="B722" s="6" t="s">
        <v>27</v>
      </c>
      <c r="C722" s="6">
        <v>1128299</v>
      </c>
      <c r="D722" s="7">
        <v>44532</v>
      </c>
      <c r="E722" s="6" t="s">
        <v>28</v>
      </c>
      <c r="F722" s="6" t="s">
        <v>44</v>
      </c>
      <c r="G722" s="6" t="s">
        <v>45</v>
      </c>
      <c r="H722" s="6" t="s">
        <v>19</v>
      </c>
      <c r="I722" s="8">
        <v>0.80000000000000016</v>
      </c>
      <c r="J722" s="9">
        <v>5500</v>
      </c>
      <c r="K722" s="10">
        <f t="shared" si="0"/>
        <v>4400.0000000000009</v>
      </c>
      <c r="L722" s="10">
        <f t="shared" si="1"/>
        <v>1100.0000000000002</v>
      </c>
      <c r="M722" s="11">
        <v>0.25</v>
      </c>
      <c r="O722" s="16"/>
      <c r="P722" s="14"/>
      <c r="Q722" s="12"/>
      <c r="R722" s="13"/>
    </row>
    <row r="723" spans="1:18" ht="15.75" customHeight="1">
      <c r="A723" s="1"/>
      <c r="B723" s="6" t="s">
        <v>27</v>
      </c>
      <c r="C723" s="6">
        <v>1128299</v>
      </c>
      <c r="D723" s="7">
        <v>44532</v>
      </c>
      <c r="E723" s="6" t="s">
        <v>28</v>
      </c>
      <c r="F723" s="6" t="s">
        <v>44</v>
      </c>
      <c r="G723" s="6" t="s">
        <v>45</v>
      </c>
      <c r="H723" s="6" t="s">
        <v>20</v>
      </c>
      <c r="I723" s="8">
        <v>0.80000000000000016</v>
      </c>
      <c r="J723" s="9">
        <v>5500</v>
      </c>
      <c r="K723" s="10">
        <f t="shared" si="0"/>
        <v>4400.0000000000009</v>
      </c>
      <c r="L723" s="10">
        <f t="shared" si="1"/>
        <v>1320.0000000000002</v>
      </c>
      <c r="M723" s="11">
        <v>0.3</v>
      </c>
      <c r="O723" s="16"/>
      <c r="P723" s="14"/>
      <c r="Q723" s="12"/>
      <c r="R723" s="13"/>
    </row>
    <row r="724" spans="1:18" ht="15.75" customHeight="1">
      <c r="A724" s="1"/>
      <c r="B724" s="6" t="s">
        <v>27</v>
      </c>
      <c r="C724" s="6">
        <v>1128299</v>
      </c>
      <c r="D724" s="7">
        <v>44532</v>
      </c>
      <c r="E724" s="6" t="s">
        <v>28</v>
      </c>
      <c r="F724" s="6" t="s">
        <v>44</v>
      </c>
      <c r="G724" s="6" t="s">
        <v>45</v>
      </c>
      <c r="H724" s="6" t="s">
        <v>21</v>
      </c>
      <c r="I724" s="8">
        <v>0.90000000000000013</v>
      </c>
      <c r="J724" s="9">
        <v>4750</v>
      </c>
      <c r="K724" s="10">
        <f t="shared" si="0"/>
        <v>4275.0000000000009</v>
      </c>
      <c r="L724" s="10">
        <f t="shared" si="1"/>
        <v>1068.7500000000002</v>
      </c>
      <c r="M724" s="11">
        <v>0.25</v>
      </c>
      <c r="O724" s="16"/>
      <c r="P724" s="14"/>
      <c r="Q724" s="12"/>
      <c r="R724" s="13"/>
    </row>
    <row r="725" spans="1:18" ht="15.75" customHeight="1">
      <c r="A725" s="1"/>
      <c r="B725" s="6" t="s">
        <v>27</v>
      </c>
      <c r="C725" s="6">
        <v>1128299</v>
      </c>
      <c r="D725" s="7">
        <v>44532</v>
      </c>
      <c r="E725" s="6" t="s">
        <v>28</v>
      </c>
      <c r="F725" s="6" t="s">
        <v>44</v>
      </c>
      <c r="G725" s="6" t="s">
        <v>45</v>
      </c>
      <c r="H725" s="6" t="s">
        <v>22</v>
      </c>
      <c r="I725" s="8">
        <v>0.95000000000000018</v>
      </c>
      <c r="J725" s="9">
        <v>5750</v>
      </c>
      <c r="K725" s="10">
        <f t="shared" si="0"/>
        <v>5462.5000000000009</v>
      </c>
      <c r="L725" s="10">
        <f t="shared" si="1"/>
        <v>1092.5000000000002</v>
      </c>
      <c r="M725" s="11">
        <v>0.2</v>
      </c>
      <c r="O725" s="16"/>
      <c r="P725" s="14"/>
      <c r="Q725" s="12"/>
      <c r="R725" s="13"/>
    </row>
    <row r="726" spans="1:18" ht="15.75" customHeight="1">
      <c r="A726" s="1" t="s">
        <v>39</v>
      </c>
      <c r="B726" s="6" t="s">
        <v>14</v>
      </c>
      <c r="C726" s="6">
        <v>1185732</v>
      </c>
      <c r="D726" s="7">
        <v>44208</v>
      </c>
      <c r="E726" s="6" t="s">
        <v>46</v>
      </c>
      <c r="F726" s="6" t="s">
        <v>47</v>
      </c>
      <c r="G726" s="6" t="s">
        <v>48</v>
      </c>
      <c r="H726" s="6" t="s">
        <v>17</v>
      </c>
      <c r="I726" s="8">
        <v>0.45</v>
      </c>
      <c r="J726" s="9">
        <v>10500</v>
      </c>
      <c r="K726" s="10">
        <f t="shared" si="0"/>
        <v>4725</v>
      </c>
      <c r="L726" s="10">
        <f t="shared" si="1"/>
        <v>2126.25</v>
      </c>
      <c r="M726" s="11">
        <v>0.45</v>
      </c>
      <c r="O726" s="12"/>
      <c r="P726" s="17">
        <f>Data!$I726+0.05</f>
        <v>0.5</v>
      </c>
      <c r="Q726" s="12"/>
      <c r="R726" s="13"/>
    </row>
    <row r="727" spans="1:18" ht="15.75" customHeight="1">
      <c r="A727" s="1"/>
      <c r="B727" s="6" t="s">
        <v>14</v>
      </c>
      <c r="C727" s="6">
        <v>1185732</v>
      </c>
      <c r="D727" s="7">
        <v>44208</v>
      </c>
      <c r="E727" s="6" t="s">
        <v>46</v>
      </c>
      <c r="F727" s="6" t="s">
        <v>47</v>
      </c>
      <c r="G727" s="6" t="s">
        <v>48</v>
      </c>
      <c r="H727" s="6" t="s">
        <v>18</v>
      </c>
      <c r="I727" s="8">
        <v>0.45</v>
      </c>
      <c r="J727" s="9">
        <v>8500</v>
      </c>
      <c r="K727" s="10">
        <f t="shared" si="0"/>
        <v>3825</v>
      </c>
      <c r="L727" s="10">
        <f t="shared" si="1"/>
        <v>1338.75</v>
      </c>
      <c r="M727" s="11">
        <v>0.35</v>
      </c>
      <c r="O727" s="12"/>
      <c r="P727" s="17">
        <f>Data!$I727+0.05</f>
        <v>0.5</v>
      </c>
      <c r="Q727" s="12"/>
      <c r="R727" s="13"/>
    </row>
    <row r="728" spans="1:18" ht="15.75" customHeight="1">
      <c r="A728" s="1"/>
      <c r="B728" s="6" t="s">
        <v>14</v>
      </c>
      <c r="C728" s="6">
        <v>1185732</v>
      </c>
      <c r="D728" s="7">
        <v>44208</v>
      </c>
      <c r="E728" s="6" t="s">
        <v>46</v>
      </c>
      <c r="F728" s="6" t="s">
        <v>47</v>
      </c>
      <c r="G728" s="6" t="s">
        <v>48</v>
      </c>
      <c r="H728" s="6" t="s">
        <v>19</v>
      </c>
      <c r="I728" s="8">
        <v>0.35000000000000003</v>
      </c>
      <c r="J728" s="9">
        <v>8500</v>
      </c>
      <c r="K728" s="10">
        <f t="shared" si="0"/>
        <v>2975.0000000000005</v>
      </c>
      <c r="L728" s="10">
        <f t="shared" si="1"/>
        <v>743.75000000000011</v>
      </c>
      <c r="M728" s="11">
        <v>0.25</v>
      </c>
      <c r="O728" s="12"/>
      <c r="P728" s="17">
        <f>Data!$I728+0.05</f>
        <v>0.4</v>
      </c>
      <c r="Q728" s="12"/>
      <c r="R728" s="13"/>
    </row>
    <row r="729" spans="1:18" ht="15.75" customHeight="1">
      <c r="A729" s="1"/>
      <c r="B729" s="6" t="s">
        <v>14</v>
      </c>
      <c r="C729" s="6">
        <v>1185732</v>
      </c>
      <c r="D729" s="7">
        <v>44208</v>
      </c>
      <c r="E729" s="6" t="s">
        <v>46</v>
      </c>
      <c r="F729" s="6" t="s">
        <v>47</v>
      </c>
      <c r="G729" s="6" t="s">
        <v>48</v>
      </c>
      <c r="H729" s="6" t="s">
        <v>20</v>
      </c>
      <c r="I729" s="8">
        <v>0.39999999999999997</v>
      </c>
      <c r="J729" s="9">
        <v>7000</v>
      </c>
      <c r="K729" s="10">
        <f t="shared" si="0"/>
        <v>2799.9999999999995</v>
      </c>
      <c r="L729" s="10">
        <f t="shared" si="1"/>
        <v>839.99999999999989</v>
      </c>
      <c r="M729" s="11">
        <v>0.3</v>
      </c>
      <c r="O729" s="12"/>
      <c r="P729" s="17">
        <f>Data!$I729+0.05</f>
        <v>0.44999999999999996</v>
      </c>
      <c r="Q729" s="12"/>
      <c r="R729" s="13"/>
    </row>
    <row r="730" spans="1:18" ht="15.75" customHeight="1">
      <c r="A730" s="1"/>
      <c r="B730" s="6" t="s">
        <v>14</v>
      </c>
      <c r="C730" s="6">
        <v>1185732</v>
      </c>
      <c r="D730" s="7">
        <v>44208</v>
      </c>
      <c r="E730" s="6" t="s">
        <v>46</v>
      </c>
      <c r="F730" s="6" t="s">
        <v>47</v>
      </c>
      <c r="G730" s="6" t="s">
        <v>48</v>
      </c>
      <c r="H730" s="6" t="s">
        <v>21</v>
      </c>
      <c r="I730" s="8">
        <v>0.55000000000000004</v>
      </c>
      <c r="J730" s="9">
        <v>7500</v>
      </c>
      <c r="K730" s="10">
        <f t="shared" si="0"/>
        <v>4125</v>
      </c>
      <c r="L730" s="10">
        <f t="shared" si="1"/>
        <v>1443.75</v>
      </c>
      <c r="M730" s="11">
        <v>0.35</v>
      </c>
      <c r="O730" s="12"/>
      <c r="P730" s="17">
        <f>Data!$I730+0.05</f>
        <v>0.60000000000000009</v>
      </c>
      <c r="Q730" s="12"/>
      <c r="R730" s="13"/>
    </row>
    <row r="731" spans="1:18" ht="15.75" customHeight="1">
      <c r="A731" s="1"/>
      <c r="B731" s="6" t="s">
        <v>14</v>
      </c>
      <c r="C731" s="6">
        <v>1185732</v>
      </c>
      <c r="D731" s="7">
        <v>44208</v>
      </c>
      <c r="E731" s="6" t="s">
        <v>46</v>
      </c>
      <c r="F731" s="6" t="s">
        <v>47</v>
      </c>
      <c r="G731" s="6" t="s">
        <v>48</v>
      </c>
      <c r="H731" s="6" t="s">
        <v>22</v>
      </c>
      <c r="I731" s="8">
        <v>0.45</v>
      </c>
      <c r="J731" s="9">
        <v>8500</v>
      </c>
      <c r="K731" s="10">
        <f t="shared" si="0"/>
        <v>3825</v>
      </c>
      <c r="L731" s="10">
        <f t="shared" si="1"/>
        <v>1912.5</v>
      </c>
      <c r="M731" s="11">
        <v>0.5</v>
      </c>
      <c r="O731" s="12"/>
      <c r="P731" s="17">
        <f>Data!$I731+0.05</f>
        <v>0.5</v>
      </c>
      <c r="Q731" s="12"/>
      <c r="R731" s="13"/>
    </row>
    <row r="732" spans="1:18" ht="15.75" customHeight="1">
      <c r="A732" s="1"/>
      <c r="B732" s="6" t="s">
        <v>14</v>
      </c>
      <c r="C732" s="6">
        <v>1185732</v>
      </c>
      <c r="D732" s="7">
        <v>44237</v>
      </c>
      <c r="E732" s="6" t="s">
        <v>46</v>
      </c>
      <c r="F732" s="6" t="s">
        <v>47</v>
      </c>
      <c r="G732" s="6" t="s">
        <v>48</v>
      </c>
      <c r="H732" s="6" t="s">
        <v>17</v>
      </c>
      <c r="I732" s="8">
        <v>0.45</v>
      </c>
      <c r="J732" s="9">
        <v>11000</v>
      </c>
      <c r="K732" s="10">
        <f t="shared" si="0"/>
        <v>4950</v>
      </c>
      <c r="L732" s="10">
        <f t="shared" si="1"/>
        <v>2227.5</v>
      </c>
      <c r="M732" s="11">
        <v>0.45</v>
      </c>
      <c r="O732" s="12"/>
      <c r="P732" s="17">
        <f>Data!$I732+0.05</f>
        <v>0.5</v>
      </c>
      <c r="Q732" s="12"/>
      <c r="R732" s="13"/>
    </row>
    <row r="733" spans="1:18" ht="15.75" customHeight="1">
      <c r="A733" s="1"/>
      <c r="B733" s="6" t="s">
        <v>14</v>
      </c>
      <c r="C733" s="6">
        <v>1185732</v>
      </c>
      <c r="D733" s="7">
        <v>44237</v>
      </c>
      <c r="E733" s="6" t="s">
        <v>46</v>
      </c>
      <c r="F733" s="6" t="s">
        <v>47</v>
      </c>
      <c r="G733" s="6" t="s">
        <v>48</v>
      </c>
      <c r="H733" s="6" t="s">
        <v>18</v>
      </c>
      <c r="I733" s="8">
        <v>0.45</v>
      </c>
      <c r="J733" s="9">
        <v>7500</v>
      </c>
      <c r="K733" s="10">
        <f t="shared" si="0"/>
        <v>3375</v>
      </c>
      <c r="L733" s="10">
        <f t="shared" si="1"/>
        <v>1181.25</v>
      </c>
      <c r="M733" s="11">
        <v>0.35</v>
      </c>
      <c r="O733" s="12"/>
      <c r="P733" s="17">
        <f>Data!$I733+0.05</f>
        <v>0.5</v>
      </c>
      <c r="Q733" s="12"/>
      <c r="R733" s="13"/>
    </row>
    <row r="734" spans="1:18" ht="15.75" customHeight="1">
      <c r="A734" s="1"/>
      <c r="B734" s="6" t="s">
        <v>14</v>
      </c>
      <c r="C734" s="6">
        <v>1185732</v>
      </c>
      <c r="D734" s="7">
        <v>44237</v>
      </c>
      <c r="E734" s="6" t="s">
        <v>46</v>
      </c>
      <c r="F734" s="6" t="s">
        <v>47</v>
      </c>
      <c r="G734" s="6" t="s">
        <v>48</v>
      </c>
      <c r="H734" s="6" t="s">
        <v>19</v>
      </c>
      <c r="I734" s="8">
        <v>0.35000000000000003</v>
      </c>
      <c r="J734" s="9">
        <v>8000</v>
      </c>
      <c r="K734" s="10">
        <f t="shared" si="0"/>
        <v>2800.0000000000005</v>
      </c>
      <c r="L734" s="10">
        <f t="shared" si="1"/>
        <v>700.00000000000011</v>
      </c>
      <c r="M734" s="11">
        <v>0.25</v>
      </c>
      <c r="O734" s="12"/>
      <c r="P734" s="17">
        <f>Data!$I734+0.05</f>
        <v>0.4</v>
      </c>
      <c r="Q734" s="12"/>
      <c r="R734" s="13"/>
    </row>
    <row r="735" spans="1:18" ht="15.75" customHeight="1">
      <c r="A735" s="1"/>
      <c r="B735" s="6" t="s">
        <v>14</v>
      </c>
      <c r="C735" s="6">
        <v>1185732</v>
      </c>
      <c r="D735" s="7">
        <v>44237</v>
      </c>
      <c r="E735" s="6" t="s">
        <v>46</v>
      </c>
      <c r="F735" s="6" t="s">
        <v>47</v>
      </c>
      <c r="G735" s="6" t="s">
        <v>48</v>
      </c>
      <c r="H735" s="6" t="s">
        <v>20</v>
      </c>
      <c r="I735" s="8">
        <v>0.39999999999999997</v>
      </c>
      <c r="J735" s="9">
        <v>6750</v>
      </c>
      <c r="K735" s="10">
        <f t="shared" si="0"/>
        <v>2700</v>
      </c>
      <c r="L735" s="10">
        <f t="shared" si="1"/>
        <v>810</v>
      </c>
      <c r="M735" s="11">
        <v>0.3</v>
      </c>
      <c r="O735" s="12"/>
      <c r="P735" s="17">
        <f>Data!$I735+0.05</f>
        <v>0.44999999999999996</v>
      </c>
      <c r="Q735" s="12"/>
      <c r="R735" s="13"/>
    </row>
    <row r="736" spans="1:18" ht="15.75" customHeight="1">
      <c r="A736" s="1"/>
      <c r="B736" s="6" t="s">
        <v>14</v>
      </c>
      <c r="C736" s="6">
        <v>1185732</v>
      </c>
      <c r="D736" s="7">
        <v>44237</v>
      </c>
      <c r="E736" s="6" t="s">
        <v>46</v>
      </c>
      <c r="F736" s="6" t="s">
        <v>47</v>
      </c>
      <c r="G736" s="6" t="s">
        <v>48</v>
      </c>
      <c r="H736" s="6" t="s">
        <v>21</v>
      </c>
      <c r="I736" s="8">
        <v>0.55000000000000004</v>
      </c>
      <c r="J736" s="9">
        <v>7500</v>
      </c>
      <c r="K736" s="10">
        <f t="shared" si="0"/>
        <v>4125</v>
      </c>
      <c r="L736" s="10">
        <f t="shared" si="1"/>
        <v>1443.75</v>
      </c>
      <c r="M736" s="11">
        <v>0.35</v>
      </c>
      <c r="O736" s="12"/>
      <c r="P736" s="17">
        <f>Data!$I736+0.05</f>
        <v>0.60000000000000009</v>
      </c>
      <c r="Q736" s="12"/>
      <c r="R736" s="13"/>
    </row>
    <row r="737" spans="1:18" ht="15.75" customHeight="1">
      <c r="A737" s="1"/>
      <c r="B737" s="6" t="s">
        <v>14</v>
      </c>
      <c r="C737" s="6">
        <v>1185732</v>
      </c>
      <c r="D737" s="7">
        <v>44237</v>
      </c>
      <c r="E737" s="6" t="s">
        <v>46</v>
      </c>
      <c r="F737" s="6" t="s">
        <v>47</v>
      </c>
      <c r="G737" s="6" t="s">
        <v>48</v>
      </c>
      <c r="H737" s="6" t="s">
        <v>22</v>
      </c>
      <c r="I737" s="8">
        <v>0.45</v>
      </c>
      <c r="J737" s="9">
        <v>8500</v>
      </c>
      <c r="K737" s="10">
        <f t="shared" si="0"/>
        <v>3825</v>
      </c>
      <c r="L737" s="10">
        <f t="shared" si="1"/>
        <v>1912.5</v>
      </c>
      <c r="M737" s="11">
        <v>0.5</v>
      </c>
      <c r="O737" s="12"/>
      <c r="P737" s="17">
        <f>Data!$I737+0.05</f>
        <v>0.5</v>
      </c>
      <c r="Q737" s="12"/>
      <c r="R737" s="13"/>
    </row>
    <row r="738" spans="1:18" ht="15.75" customHeight="1">
      <c r="A738" s="1"/>
      <c r="B738" s="6" t="s">
        <v>14</v>
      </c>
      <c r="C738" s="6">
        <v>1185732</v>
      </c>
      <c r="D738" s="7">
        <v>44263</v>
      </c>
      <c r="E738" s="6" t="s">
        <v>46</v>
      </c>
      <c r="F738" s="6" t="s">
        <v>47</v>
      </c>
      <c r="G738" s="6" t="s">
        <v>48</v>
      </c>
      <c r="H738" s="6" t="s">
        <v>17</v>
      </c>
      <c r="I738" s="8">
        <v>0.45</v>
      </c>
      <c r="J738" s="9">
        <v>10700</v>
      </c>
      <c r="K738" s="10">
        <f t="shared" si="0"/>
        <v>4815</v>
      </c>
      <c r="L738" s="10">
        <f t="shared" si="1"/>
        <v>2166.75</v>
      </c>
      <c r="M738" s="11">
        <v>0.45</v>
      </c>
      <c r="O738" s="12"/>
      <c r="P738" s="17">
        <f>Data!$I738+0.05</f>
        <v>0.5</v>
      </c>
      <c r="Q738" s="12"/>
      <c r="R738" s="13"/>
    </row>
    <row r="739" spans="1:18" ht="15.75" customHeight="1">
      <c r="A739" s="1"/>
      <c r="B739" s="6" t="s">
        <v>14</v>
      </c>
      <c r="C739" s="6">
        <v>1185732</v>
      </c>
      <c r="D739" s="7">
        <v>44263</v>
      </c>
      <c r="E739" s="6" t="s">
        <v>46</v>
      </c>
      <c r="F739" s="6" t="s">
        <v>47</v>
      </c>
      <c r="G739" s="6" t="s">
        <v>48</v>
      </c>
      <c r="H739" s="6" t="s">
        <v>18</v>
      </c>
      <c r="I739" s="8">
        <v>0.45</v>
      </c>
      <c r="J739" s="9">
        <v>7500</v>
      </c>
      <c r="K739" s="10">
        <f t="shared" si="0"/>
        <v>3375</v>
      </c>
      <c r="L739" s="10">
        <f t="shared" si="1"/>
        <v>1181.25</v>
      </c>
      <c r="M739" s="11">
        <v>0.35</v>
      </c>
      <c r="O739" s="12"/>
      <c r="P739" s="17">
        <f>Data!$I739+0.05</f>
        <v>0.5</v>
      </c>
      <c r="Q739" s="12"/>
      <c r="R739" s="13"/>
    </row>
    <row r="740" spans="1:18" ht="15.75" customHeight="1">
      <c r="A740" s="1"/>
      <c r="B740" s="6" t="s">
        <v>14</v>
      </c>
      <c r="C740" s="6">
        <v>1185732</v>
      </c>
      <c r="D740" s="7">
        <v>44263</v>
      </c>
      <c r="E740" s="6" t="s">
        <v>46</v>
      </c>
      <c r="F740" s="6" t="s">
        <v>47</v>
      </c>
      <c r="G740" s="6" t="s">
        <v>48</v>
      </c>
      <c r="H740" s="6" t="s">
        <v>19</v>
      </c>
      <c r="I740" s="8">
        <v>0.35000000000000003</v>
      </c>
      <c r="J740" s="9">
        <v>7750</v>
      </c>
      <c r="K740" s="10">
        <f t="shared" si="0"/>
        <v>2712.5000000000005</v>
      </c>
      <c r="L740" s="10">
        <f t="shared" si="1"/>
        <v>678.12500000000011</v>
      </c>
      <c r="M740" s="11">
        <v>0.25</v>
      </c>
      <c r="O740" s="12"/>
      <c r="P740" s="17">
        <f>Data!$I740+0.05</f>
        <v>0.4</v>
      </c>
      <c r="Q740" s="12"/>
      <c r="R740" s="13"/>
    </row>
    <row r="741" spans="1:18" ht="15.75" customHeight="1">
      <c r="A741" s="1"/>
      <c r="B741" s="6" t="s">
        <v>14</v>
      </c>
      <c r="C741" s="6">
        <v>1185732</v>
      </c>
      <c r="D741" s="7">
        <v>44263</v>
      </c>
      <c r="E741" s="6" t="s">
        <v>46</v>
      </c>
      <c r="F741" s="6" t="s">
        <v>47</v>
      </c>
      <c r="G741" s="6" t="s">
        <v>48</v>
      </c>
      <c r="H741" s="6" t="s">
        <v>20</v>
      </c>
      <c r="I741" s="8">
        <v>0.39999999999999997</v>
      </c>
      <c r="J741" s="9">
        <v>6250</v>
      </c>
      <c r="K741" s="10">
        <f t="shared" si="0"/>
        <v>2500</v>
      </c>
      <c r="L741" s="10">
        <f t="shared" si="1"/>
        <v>750</v>
      </c>
      <c r="M741" s="11">
        <v>0.3</v>
      </c>
      <c r="O741" s="12"/>
      <c r="P741" s="17">
        <f>Data!$I741+0.05</f>
        <v>0.44999999999999996</v>
      </c>
      <c r="Q741" s="12"/>
      <c r="R741" s="13"/>
    </row>
    <row r="742" spans="1:18" ht="15.75" customHeight="1">
      <c r="A742" s="1"/>
      <c r="B742" s="6" t="s">
        <v>14</v>
      </c>
      <c r="C742" s="6">
        <v>1185732</v>
      </c>
      <c r="D742" s="7">
        <v>44263</v>
      </c>
      <c r="E742" s="6" t="s">
        <v>46</v>
      </c>
      <c r="F742" s="6" t="s">
        <v>47</v>
      </c>
      <c r="G742" s="6" t="s">
        <v>48</v>
      </c>
      <c r="H742" s="6" t="s">
        <v>21</v>
      </c>
      <c r="I742" s="8">
        <v>0.55000000000000004</v>
      </c>
      <c r="J742" s="9">
        <v>6750</v>
      </c>
      <c r="K742" s="10">
        <f t="shared" si="0"/>
        <v>3712.5000000000005</v>
      </c>
      <c r="L742" s="10">
        <f t="shared" si="1"/>
        <v>1299.375</v>
      </c>
      <c r="M742" s="11">
        <v>0.35</v>
      </c>
      <c r="O742" s="12"/>
      <c r="P742" s="17">
        <f>Data!$I742+0.05</f>
        <v>0.60000000000000009</v>
      </c>
      <c r="Q742" s="12"/>
      <c r="R742" s="13"/>
    </row>
    <row r="743" spans="1:18" ht="15.75" customHeight="1">
      <c r="A743" s="1"/>
      <c r="B743" s="6" t="s">
        <v>14</v>
      </c>
      <c r="C743" s="6">
        <v>1185732</v>
      </c>
      <c r="D743" s="7">
        <v>44263</v>
      </c>
      <c r="E743" s="6" t="s">
        <v>46</v>
      </c>
      <c r="F743" s="6" t="s">
        <v>47</v>
      </c>
      <c r="G743" s="6" t="s">
        <v>48</v>
      </c>
      <c r="H743" s="6" t="s">
        <v>22</v>
      </c>
      <c r="I743" s="8">
        <v>0.45</v>
      </c>
      <c r="J743" s="9">
        <v>7750</v>
      </c>
      <c r="K743" s="10">
        <f t="shared" si="0"/>
        <v>3487.5</v>
      </c>
      <c r="L743" s="10">
        <f t="shared" si="1"/>
        <v>1743.75</v>
      </c>
      <c r="M743" s="11">
        <v>0.5</v>
      </c>
      <c r="O743" s="12"/>
      <c r="P743" s="17">
        <f>Data!$I743+0.05</f>
        <v>0.5</v>
      </c>
      <c r="Q743" s="12"/>
      <c r="R743" s="13"/>
    </row>
    <row r="744" spans="1:18" ht="15.75" customHeight="1">
      <c r="A744" s="1"/>
      <c r="B744" s="6" t="s">
        <v>14</v>
      </c>
      <c r="C744" s="6">
        <v>1185732</v>
      </c>
      <c r="D744" s="7">
        <v>44295</v>
      </c>
      <c r="E744" s="6" t="s">
        <v>46</v>
      </c>
      <c r="F744" s="6" t="s">
        <v>47</v>
      </c>
      <c r="G744" s="6" t="s">
        <v>48</v>
      </c>
      <c r="H744" s="6" t="s">
        <v>17</v>
      </c>
      <c r="I744" s="8">
        <v>0.45</v>
      </c>
      <c r="J744" s="9">
        <v>10250</v>
      </c>
      <c r="K744" s="10">
        <f t="shared" si="0"/>
        <v>4612.5</v>
      </c>
      <c r="L744" s="10">
        <f t="shared" si="1"/>
        <v>2075.625</v>
      </c>
      <c r="M744" s="11">
        <v>0.45</v>
      </c>
      <c r="O744" s="12"/>
      <c r="P744" s="17">
        <f>Data!$I744+0.05</f>
        <v>0.5</v>
      </c>
      <c r="Q744" s="12"/>
      <c r="R744" s="13"/>
    </row>
    <row r="745" spans="1:18" ht="15.75" customHeight="1">
      <c r="A745" s="1"/>
      <c r="B745" s="6" t="s">
        <v>14</v>
      </c>
      <c r="C745" s="6">
        <v>1185732</v>
      </c>
      <c r="D745" s="7">
        <v>44295</v>
      </c>
      <c r="E745" s="6" t="s">
        <v>46</v>
      </c>
      <c r="F745" s="6" t="s">
        <v>47</v>
      </c>
      <c r="G745" s="6" t="s">
        <v>48</v>
      </c>
      <c r="H745" s="6" t="s">
        <v>18</v>
      </c>
      <c r="I745" s="8">
        <v>0.45</v>
      </c>
      <c r="J745" s="9">
        <v>7250</v>
      </c>
      <c r="K745" s="10">
        <f t="shared" si="0"/>
        <v>3262.5</v>
      </c>
      <c r="L745" s="10">
        <f t="shared" si="1"/>
        <v>1141.875</v>
      </c>
      <c r="M745" s="11">
        <v>0.35</v>
      </c>
      <c r="O745" s="12"/>
      <c r="P745" s="17">
        <f>Data!$I745+0.05</f>
        <v>0.5</v>
      </c>
      <c r="Q745" s="12"/>
      <c r="R745" s="13"/>
    </row>
    <row r="746" spans="1:18" ht="15.75" customHeight="1">
      <c r="A746" s="1"/>
      <c r="B746" s="6" t="s">
        <v>14</v>
      </c>
      <c r="C746" s="6">
        <v>1185732</v>
      </c>
      <c r="D746" s="7">
        <v>44295</v>
      </c>
      <c r="E746" s="6" t="s">
        <v>46</v>
      </c>
      <c r="F746" s="6" t="s">
        <v>47</v>
      </c>
      <c r="G746" s="6" t="s">
        <v>48</v>
      </c>
      <c r="H746" s="6" t="s">
        <v>19</v>
      </c>
      <c r="I746" s="8">
        <v>0.35000000000000003</v>
      </c>
      <c r="J746" s="9">
        <v>7250</v>
      </c>
      <c r="K746" s="10">
        <f t="shared" si="0"/>
        <v>2537.5000000000005</v>
      </c>
      <c r="L746" s="10">
        <f t="shared" si="1"/>
        <v>634.37500000000011</v>
      </c>
      <c r="M746" s="11">
        <v>0.25</v>
      </c>
      <c r="O746" s="12"/>
      <c r="P746" s="17">
        <f>Data!$I746+0.05</f>
        <v>0.4</v>
      </c>
      <c r="Q746" s="12"/>
      <c r="R746" s="13"/>
    </row>
    <row r="747" spans="1:18" ht="15.75" customHeight="1">
      <c r="A747" s="1"/>
      <c r="B747" s="6" t="s">
        <v>14</v>
      </c>
      <c r="C747" s="6">
        <v>1185732</v>
      </c>
      <c r="D747" s="7">
        <v>44295</v>
      </c>
      <c r="E747" s="6" t="s">
        <v>46</v>
      </c>
      <c r="F747" s="6" t="s">
        <v>47</v>
      </c>
      <c r="G747" s="6" t="s">
        <v>48</v>
      </c>
      <c r="H747" s="6" t="s">
        <v>20</v>
      </c>
      <c r="I747" s="8">
        <v>0.39999999999999997</v>
      </c>
      <c r="J747" s="9">
        <v>6500</v>
      </c>
      <c r="K747" s="10">
        <f t="shared" si="0"/>
        <v>2600</v>
      </c>
      <c r="L747" s="10">
        <f t="shared" si="1"/>
        <v>780</v>
      </c>
      <c r="M747" s="11">
        <v>0.3</v>
      </c>
      <c r="O747" s="12"/>
      <c r="P747" s="17">
        <f>Data!$I747+0.05</f>
        <v>0.44999999999999996</v>
      </c>
      <c r="Q747" s="12"/>
      <c r="R747" s="13"/>
    </row>
    <row r="748" spans="1:18" ht="15.75" customHeight="1">
      <c r="A748" s="1"/>
      <c r="B748" s="6" t="s">
        <v>14</v>
      </c>
      <c r="C748" s="6">
        <v>1185732</v>
      </c>
      <c r="D748" s="7">
        <v>44295</v>
      </c>
      <c r="E748" s="6" t="s">
        <v>46</v>
      </c>
      <c r="F748" s="6" t="s">
        <v>47</v>
      </c>
      <c r="G748" s="6" t="s">
        <v>48</v>
      </c>
      <c r="H748" s="6" t="s">
        <v>21</v>
      </c>
      <c r="I748" s="8">
        <v>0.55000000000000004</v>
      </c>
      <c r="J748" s="9">
        <v>6750</v>
      </c>
      <c r="K748" s="10">
        <f t="shared" si="0"/>
        <v>3712.5000000000005</v>
      </c>
      <c r="L748" s="10">
        <f t="shared" si="1"/>
        <v>1299.375</v>
      </c>
      <c r="M748" s="11">
        <v>0.35</v>
      </c>
      <c r="O748" s="12"/>
      <c r="P748" s="17">
        <f>Data!$I748+0.05</f>
        <v>0.60000000000000009</v>
      </c>
      <c r="Q748" s="12"/>
      <c r="R748" s="13"/>
    </row>
    <row r="749" spans="1:18" ht="15.75" customHeight="1">
      <c r="A749" s="1"/>
      <c r="B749" s="6" t="s">
        <v>14</v>
      </c>
      <c r="C749" s="6">
        <v>1185732</v>
      </c>
      <c r="D749" s="7">
        <v>44295</v>
      </c>
      <c r="E749" s="6" t="s">
        <v>46</v>
      </c>
      <c r="F749" s="6" t="s">
        <v>47</v>
      </c>
      <c r="G749" s="6" t="s">
        <v>48</v>
      </c>
      <c r="H749" s="6" t="s">
        <v>22</v>
      </c>
      <c r="I749" s="8">
        <v>0.45</v>
      </c>
      <c r="J749" s="9">
        <v>8000</v>
      </c>
      <c r="K749" s="10">
        <f t="shared" si="0"/>
        <v>3600</v>
      </c>
      <c r="L749" s="10">
        <f t="shared" si="1"/>
        <v>1800</v>
      </c>
      <c r="M749" s="11">
        <v>0.5</v>
      </c>
      <c r="O749" s="12"/>
      <c r="P749" s="17">
        <f>Data!$I749+0.05</f>
        <v>0.5</v>
      </c>
      <c r="Q749" s="12"/>
      <c r="R749" s="13"/>
    </row>
    <row r="750" spans="1:18" ht="15.75" customHeight="1">
      <c r="A750" s="1"/>
      <c r="B750" s="6" t="s">
        <v>14</v>
      </c>
      <c r="C750" s="6">
        <v>1185732</v>
      </c>
      <c r="D750" s="7">
        <v>44324</v>
      </c>
      <c r="E750" s="6" t="s">
        <v>46</v>
      </c>
      <c r="F750" s="6" t="s">
        <v>47</v>
      </c>
      <c r="G750" s="6" t="s">
        <v>48</v>
      </c>
      <c r="H750" s="6" t="s">
        <v>17</v>
      </c>
      <c r="I750" s="8">
        <v>0.55000000000000004</v>
      </c>
      <c r="J750" s="9">
        <v>10700</v>
      </c>
      <c r="K750" s="10">
        <f t="shared" si="0"/>
        <v>5885.0000000000009</v>
      </c>
      <c r="L750" s="10">
        <f t="shared" si="1"/>
        <v>2648.2500000000005</v>
      </c>
      <c r="M750" s="11">
        <v>0.45</v>
      </c>
      <c r="O750" s="12"/>
      <c r="P750" s="17">
        <f>Data!$I750+0.05</f>
        <v>0.60000000000000009</v>
      </c>
      <c r="Q750" s="12"/>
      <c r="R750" s="13"/>
    </row>
    <row r="751" spans="1:18" ht="15.75" customHeight="1">
      <c r="A751" s="1"/>
      <c r="B751" s="6" t="s">
        <v>14</v>
      </c>
      <c r="C751" s="6">
        <v>1185732</v>
      </c>
      <c r="D751" s="7">
        <v>44324</v>
      </c>
      <c r="E751" s="6" t="s">
        <v>46</v>
      </c>
      <c r="F751" s="6" t="s">
        <v>47</v>
      </c>
      <c r="G751" s="6" t="s">
        <v>48</v>
      </c>
      <c r="H751" s="6" t="s">
        <v>18</v>
      </c>
      <c r="I751" s="8">
        <v>0.55000000000000004</v>
      </c>
      <c r="J751" s="9">
        <v>7750</v>
      </c>
      <c r="K751" s="10">
        <f t="shared" si="0"/>
        <v>4262.5</v>
      </c>
      <c r="L751" s="10">
        <f t="shared" si="1"/>
        <v>1491.875</v>
      </c>
      <c r="M751" s="11">
        <v>0.35</v>
      </c>
      <c r="O751" s="12"/>
      <c r="P751" s="17">
        <f>Data!$I751+0.05</f>
        <v>0.60000000000000009</v>
      </c>
      <c r="Q751" s="12"/>
      <c r="R751" s="13"/>
    </row>
    <row r="752" spans="1:18" ht="15.75" customHeight="1">
      <c r="A752" s="1"/>
      <c r="B752" s="6" t="s">
        <v>14</v>
      </c>
      <c r="C752" s="6">
        <v>1185732</v>
      </c>
      <c r="D752" s="7">
        <v>44324</v>
      </c>
      <c r="E752" s="6" t="s">
        <v>46</v>
      </c>
      <c r="F752" s="6" t="s">
        <v>47</v>
      </c>
      <c r="G752" s="6" t="s">
        <v>48</v>
      </c>
      <c r="H752" s="6" t="s">
        <v>19</v>
      </c>
      <c r="I752" s="8">
        <v>0.5</v>
      </c>
      <c r="J752" s="9">
        <v>7500</v>
      </c>
      <c r="K752" s="10">
        <f t="shared" si="0"/>
        <v>3750</v>
      </c>
      <c r="L752" s="10">
        <f t="shared" si="1"/>
        <v>937.5</v>
      </c>
      <c r="M752" s="11">
        <v>0.25</v>
      </c>
      <c r="O752" s="12"/>
      <c r="P752" s="17">
        <f>Data!$I752+0.05</f>
        <v>0.55000000000000004</v>
      </c>
      <c r="Q752" s="12"/>
      <c r="R752" s="13"/>
    </row>
    <row r="753" spans="1:18" ht="15.75" customHeight="1">
      <c r="A753" s="1"/>
      <c r="B753" s="6" t="s">
        <v>14</v>
      </c>
      <c r="C753" s="6">
        <v>1185732</v>
      </c>
      <c r="D753" s="7">
        <v>44324</v>
      </c>
      <c r="E753" s="6" t="s">
        <v>46</v>
      </c>
      <c r="F753" s="6" t="s">
        <v>47</v>
      </c>
      <c r="G753" s="6" t="s">
        <v>48</v>
      </c>
      <c r="H753" s="6" t="s">
        <v>20</v>
      </c>
      <c r="I753" s="8">
        <v>0.5</v>
      </c>
      <c r="J753" s="9">
        <v>7000</v>
      </c>
      <c r="K753" s="10">
        <f t="shared" si="0"/>
        <v>3500</v>
      </c>
      <c r="L753" s="10">
        <f t="shared" si="1"/>
        <v>1050</v>
      </c>
      <c r="M753" s="11">
        <v>0.3</v>
      </c>
      <c r="O753" s="12"/>
      <c r="P753" s="17">
        <f>Data!$I753+0.05</f>
        <v>0.55000000000000004</v>
      </c>
      <c r="Q753" s="12"/>
      <c r="R753" s="13"/>
    </row>
    <row r="754" spans="1:18" ht="15.75" customHeight="1">
      <c r="A754" s="1"/>
      <c r="B754" s="6" t="s">
        <v>14</v>
      </c>
      <c r="C754" s="6">
        <v>1185732</v>
      </c>
      <c r="D754" s="7">
        <v>44324</v>
      </c>
      <c r="E754" s="6" t="s">
        <v>46</v>
      </c>
      <c r="F754" s="6" t="s">
        <v>47</v>
      </c>
      <c r="G754" s="6" t="s">
        <v>48</v>
      </c>
      <c r="H754" s="6" t="s">
        <v>21</v>
      </c>
      <c r="I754" s="8">
        <v>0.6</v>
      </c>
      <c r="J754" s="9">
        <v>7250</v>
      </c>
      <c r="K754" s="10">
        <f t="shared" si="0"/>
        <v>4350</v>
      </c>
      <c r="L754" s="10">
        <f t="shared" si="1"/>
        <v>1522.5</v>
      </c>
      <c r="M754" s="11">
        <v>0.35</v>
      </c>
      <c r="O754" s="12"/>
      <c r="P754" s="17">
        <f>Data!$I754+0.05</f>
        <v>0.65</v>
      </c>
      <c r="Q754" s="12"/>
      <c r="R754" s="13"/>
    </row>
    <row r="755" spans="1:18" ht="15.75" customHeight="1">
      <c r="A755" s="1"/>
      <c r="B755" s="6" t="s">
        <v>14</v>
      </c>
      <c r="C755" s="6">
        <v>1185732</v>
      </c>
      <c r="D755" s="7">
        <v>44324</v>
      </c>
      <c r="E755" s="6" t="s">
        <v>46</v>
      </c>
      <c r="F755" s="6" t="s">
        <v>47</v>
      </c>
      <c r="G755" s="6" t="s">
        <v>48</v>
      </c>
      <c r="H755" s="6" t="s">
        <v>22</v>
      </c>
      <c r="I755" s="8">
        <v>0.65</v>
      </c>
      <c r="J755" s="9">
        <v>8250</v>
      </c>
      <c r="K755" s="10">
        <f t="shared" si="0"/>
        <v>5362.5</v>
      </c>
      <c r="L755" s="10">
        <f t="shared" si="1"/>
        <v>2681.25</v>
      </c>
      <c r="M755" s="11">
        <v>0.5</v>
      </c>
      <c r="O755" s="12"/>
      <c r="P755" s="17">
        <f>Data!$I755+0.05</f>
        <v>0.70000000000000007</v>
      </c>
      <c r="Q755" s="12"/>
      <c r="R755" s="13"/>
    </row>
    <row r="756" spans="1:18" ht="15.75" customHeight="1">
      <c r="A756" s="1"/>
      <c r="B756" s="6" t="s">
        <v>14</v>
      </c>
      <c r="C756" s="6">
        <v>1185732</v>
      </c>
      <c r="D756" s="7">
        <v>44357</v>
      </c>
      <c r="E756" s="6" t="s">
        <v>46</v>
      </c>
      <c r="F756" s="6" t="s">
        <v>47</v>
      </c>
      <c r="G756" s="6" t="s">
        <v>48</v>
      </c>
      <c r="H756" s="6" t="s">
        <v>17</v>
      </c>
      <c r="I756" s="8">
        <v>0.6</v>
      </c>
      <c r="J756" s="9">
        <v>10750</v>
      </c>
      <c r="K756" s="10">
        <f t="shared" si="0"/>
        <v>6450</v>
      </c>
      <c r="L756" s="10">
        <f t="shared" si="1"/>
        <v>2902.5</v>
      </c>
      <c r="M756" s="11">
        <v>0.45</v>
      </c>
      <c r="O756" s="12"/>
      <c r="P756" s="17">
        <f>Data!$I756+0.05</f>
        <v>0.65</v>
      </c>
      <c r="Q756" s="12"/>
      <c r="R756" s="13"/>
    </row>
    <row r="757" spans="1:18" ht="15.75" customHeight="1">
      <c r="A757" s="1"/>
      <c r="B757" s="6" t="s">
        <v>14</v>
      </c>
      <c r="C757" s="6">
        <v>1185732</v>
      </c>
      <c r="D757" s="7">
        <v>44357</v>
      </c>
      <c r="E757" s="6" t="s">
        <v>46</v>
      </c>
      <c r="F757" s="6" t="s">
        <v>47</v>
      </c>
      <c r="G757" s="6" t="s">
        <v>48</v>
      </c>
      <c r="H757" s="6" t="s">
        <v>18</v>
      </c>
      <c r="I757" s="8">
        <v>0.55000000000000004</v>
      </c>
      <c r="J757" s="9">
        <v>8250</v>
      </c>
      <c r="K757" s="10">
        <f t="shared" si="0"/>
        <v>4537.5</v>
      </c>
      <c r="L757" s="10">
        <f t="shared" si="1"/>
        <v>1588.125</v>
      </c>
      <c r="M757" s="11">
        <v>0.35</v>
      </c>
      <c r="O757" s="12"/>
      <c r="P757" s="17">
        <f>Data!$I757+0.05</f>
        <v>0.60000000000000009</v>
      </c>
      <c r="Q757" s="12"/>
      <c r="R757" s="13"/>
    </row>
    <row r="758" spans="1:18" ht="15.75" customHeight="1">
      <c r="A758" s="1"/>
      <c r="B758" s="6" t="s">
        <v>14</v>
      </c>
      <c r="C758" s="6">
        <v>1185732</v>
      </c>
      <c r="D758" s="7">
        <v>44357</v>
      </c>
      <c r="E758" s="6" t="s">
        <v>46</v>
      </c>
      <c r="F758" s="6" t="s">
        <v>47</v>
      </c>
      <c r="G758" s="6" t="s">
        <v>48</v>
      </c>
      <c r="H758" s="6" t="s">
        <v>19</v>
      </c>
      <c r="I758" s="8">
        <v>0.5</v>
      </c>
      <c r="J758" s="9">
        <v>8000</v>
      </c>
      <c r="K758" s="10">
        <f t="shared" si="0"/>
        <v>4000</v>
      </c>
      <c r="L758" s="10">
        <f t="shared" si="1"/>
        <v>1000</v>
      </c>
      <c r="M758" s="11">
        <v>0.25</v>
      </c>
      <c r="O758" s="12"/>
      <c r="P758" s="17">
        <f>Data!$I758+0.05</f>
        <v>0.55000000000000004</v>
      </c>
      <c r="Q758" s="12"/>
      <c r="R758" s="13"/>
    </row>
    <row r="759" spans="1:18" ht="15.75" customHeight="1">
      <c r="A759" s="1"/>
      <c r="B759" s="6" t="s">
        <v>14</v>
      </c>
      <c r="C759" s="6">
        <v>1185732</v>
      </c>
      <c r="D759" s="7">
        <v>44357</v>
      </c>
      <c r="E759" s="6" t="s">
        <v>46</v>
      </c>
      <c r="F759" s="6" t="s">
        <v>47</v>
      </c>
      <c r="G759" s="6" t="s">
        <v>48</v>
      </c>
      <c r="H759" s="6" t="s">
        <v>20</v>
      </c>
      <c r="I759" s="8">
        <v>0.5</v>
      </c>
      <c r="J759" s="9">
        <v>7750</v>
      </c>
      <c r="K759" s="10">
        <f t="shared" si="0"/>
        <v>3875</v>
      </c>
      <c r="L759" s="10">
        <f t="shared" si="1"/>
        <v>1162.5</v>
      </c>
      <c r="M759" s="11">
        <v>0.3</v>
      </c>
      <c r="O759" s="12"/>
      <c r="P759" s="17">
        <f>Data!$I759+0.05</f>
        <v>0.55000000000000004</v>
      </c>
      <c r="Q759" s="12"/>
      <c r="R759" s="13"/>
    </row>
    <row r="760" spans="1:18" ht="15.75" customHeight="1">
      <c r="A760" s="1"/>
      <c r="B760" s="6" t="s">
        <v>14</v>
      </c>
      <c r="C760" s="6">
        <v>1185732</v>
      </c>
      <c r="D760" s="7">
        <v>44357</v>
      </c>
      <c r="E760" s="6" t="s">
        <v>46</v>
      </c>
      <c r="F760" s="6" t="s">
        <v>47</v>
      </c>
      <c r="G760" s="6" t="s">
        <v>48</v>
      </c>
      <c r="H760" s="6" t="s">
        <v>21</v>
      </c>
      <c r="I760" s="8">
        <v>0.65</v>
      </c>
      <c r="J760" s="9">
        <v>7750</v>
      </c>
      <c r="K760" s="10">
        <f t="shared" si="0"/>
        <v>5037.5</v>
      </c>
      <c r="L760" s="10">
        <f t="shared" si="1"/>
        <v>1763.125</v>
      </c>
      <c r="M760" s="11">
        <v>0.35</v>
      </c>
      <c r="O760" s="12"/>
      <c r="P760" s="17">
        <f>Data!$I760+0.05</f>
        <v>0.70000000000000007</v>
      </c>
      <c r="Q760" s="12"/>
      <c r="R760" s="13"/>
    </row>
    <row r="761" spans="1:18" ht="15.75" customHeight="1">
      <c r="A761" s="1"/>
      <c r="B761" s="6" t="s">
        <v>14</v>
      </c>
      <c r="C761" s="6">
        <v>1185732</v>
      </c>
      <c r="D761" s="7">
        <v>44357</v>
      </c>
      <c r="E761" s="6" t="s">
        <v>46</v>
      </c>
      <c r="F761" s="6" t="s">
        <v>47</v>
      </c>
      <c r="G761" s="6" t="s">
        <v>48</v>
      </c>
      <c r="H761" s="6" t="s">
        <v>22</v>
      </c>
      <c r="I761" s="8">
        <v>0.70000000000000007</v>
      </c>
      <c r="J761" s="9">
        <v>9250</v>
      </c>
      <c r="K761" s="10">
        <f t="shared" si="0"/>
        <v>6475.0000000000009</v>
      </c>
      <c r="L761" s="10">
        <f t="shared" si="1"/>
        <v>3237.5000000000005</v>
      </c>
      <c r="M761" s="11">
        <v>0.5</v>
      </c>
      <c r="O761" s="12"/>
      <c r="P761" s="17">
        <f>Data!$I761+0.05</f>
        <v>0.75000000000000011</v>
      </c>
      <c r="Q761" s="12"/>
      <c r="R761" s="13"/>
    </row>
    <row r="762" spans="1:18" ht="15.75" customHeight="1">
      <c r="A762" s="1"/>
      <c r="B762" s="6" t="s">
        <v>14</v>
      </c>
      <c r="C762" s="6">
        <v>1185732</v>
      </c>
      <c r="D762" s="7">
        <v>44385</v>
      </c>
      <c r="E762" s="6" t="s">
        <v>46</v>
      </c>
      <c r="F762" s="6" t="s">
        <v>47</v>
      </c>
      <c r="G762" s="6" t="s">
        <v>48</v>
      </c>
      <c r="H762" s="6" t="s">
        <v>17</v>
      </c>
      <c r="I762" s="8">
        <v>0.65</v>
      </c>
      <c r="J762" s="9">
        <v>11500</v>
      </c>
      <c r="K762" s="10">
        <f t="shared" si="0"/>
        <v>7475</v>
      </c>
      <c r="L762" s="10">
        <f t="shared" si="1"/>
        <v>3363.75</v>
      </c>
      <c r="M762" s="11">
        <v>0.45</v>
      </c>
      <c r="O762" s="12"/>
      <c r="P762" s="17">
        <f>Data!$I762+0.05</f>
        <v>0.70000000000000007</v>
      </c>
      <c r="Q762" s="12"/>
      <c r="R762" s="13"/>
    </row>
    <row r="763" spans="1:18" ht="15.75" customHeight="1">
      <c r="A763" s="1"/>
      <c r="B763" s="6" t="s">
        <v>14</v>
      </c>
      <c r="C763" s="6">
        <v>1185732</v>
      </c>
      <c r="D763" s="7">
        <v>44385</v>
      </c>
      <c r="E763" s="6" t="s">
        <v>46</v>
      </c>
      <c r="F763" s="6" t="s">
        <v>47</v>
      </c>
      <c r="G763" s="6" t="s">
        <v>48</v>
      </c>
      <c r="H763" s="6" t="s">
        <v>18</v>
      </c>
      <c r="I763" s="8">
        <v>0.60000000000000009</v>
      </c>
      <c r="J763" s="9">
        <v>9000</v>
      </c>
      <c r="K763" s="10">
        <f t="shared" si="0"/>
        <v>5400.0000000000009</v>
      </c>
      <c r="L763" s="10">
        <f t="shared" si="1"/>
        <v>1890.0000000000002</v>
      </c>
      <c r="M763" s="11">
        <v>0.35</v>
      </c>
      <c r="O763" s="12"/>
      <c r="P763" s="17">
        <f>Data!$I763+0.05</f>
        <v>0.65000000000000013</v>
      </c>
      <c r="Q763" s="12"/>
      <c r="R763" s="13"/>
    </row>
    <row r="764" spans="1:18" ht="15.75" customHeight="1">
      <c r="A764" s="1"/>
      <c r="B764" s="6" t="s">
        <v>14</v>
      </c>
      <c r="C764" s="6">
        <v>1185732</v>
      </c>
      <c r="D764" s="7">
        <v>44385</v>
      </c>
      <c r="E764" s="6" t="s">
        <v>46</v>
      </c>
      <c r="F764" s="6" t="s">
        <v>47</v>
      </c>
      <c r="G764" s="6" t="s">
        <v>48</v>
      </c>
      <c r="H764" s="6" t="s">
        <v>19</v>
      </c>
      <c r="I764" s="8">
        <v>0.55000000000000004</v>
      </c>
      <c r="J764" s="9">
        <v>8250</v>
      </c>
      <c r="K764" s="10">
        <f t="shared" si="0"/>
        <v>4537.5</v>
      </c>
      <c r="L764" s="10">
        <f t="shared" si="1"/>
        <v>1134.375</v>
      </c>
      <c r="M764" s="11">
        <v>0.25</v>
      </c>
      <c r="O764" s="12"/>
      <c r="P764" s="17">
        <f>Data!$I764+0.05</f>
        <v>0.60000000000000009</v>
      </c>
      <c r="Q764" s="12"/>
      <c r="R764" s="13"/>
    </row>
    <row r="765" spans="1:18" ht="15.75" customHeight="1">
      <c r="A765" s="1"/>
      <c r="B765" s="6" t="s">
        <v>14</v>
      </c>
      <c r="C765" s="6">
        <v>1185732</v>
      </c>
      <c r="D765" s="7">
        <v>44385</v>
      </c>
      <c r="E765" s="6" t="s">
        <v>46</v>
      </c>
      <c r="F765" s="6" t="s">
        <v>47</v>
      </c>
      <c r="G765" s="6" t="s">
        <v>48</v>
      </c>
      <c r="H765" s="6" t="s">
        <v>20</v>
      </c>
      <c r="I765" s="8">
        <v>0.55000000000000004</v>
      </c>
      <c r="J765" s="9">
        <v>7750</v>
      </c>
      <c r="K765" s="10">
        <f t="shared" si="0"/>
        <v>4262.5</v>
      </c>
      <c r="L765" s="10">
        <f t="shared" si="1"/>
        <v>1278.75</v>
      </c>
      <c r="M765" s="11">
        <v>0.3</v>
      </c>
      <c r="O765" s="12"/>
      <c r="P765" s="17">
        <f>Data!$I765+0.05</f>
        <v>0.60000000000000009</v>
      </c>
      <c r="Q765" s="12"/>
      <c r="R765" s="13"/>
    </row>
    <row r="766" spans="1:18" ht="15.75" customHeight="1">
      <c r="A766" s="1"/>
      <c r="B766" s="6" t="s">
        <v>14</v>
      </c>
      <c r="C766" s="6">
        <v>1185732</v>
      </c>
      <c r="D766" s="7">
        <v>44385</v>
      </c>
      <c r="E766" s="6" t="s">
        <v>46</v>
      </c>
      <c r="F766" s="6" t="s">
        <v>47</v>
      </c>
      <c r="G766" s="6" t="s">
        <v>48</v>
      </c>
      <c r="H766" s="6" t="s">
        <v>21</v>
      </c>
      <c r="I766" s="8">
        <v>0.65</v>
      </c>
      <c r="J766" s="9">
        <v>8000</v>
      </c>
      <c r="K766" s="10">
        <f t="shared" si="0"/>
        <v>5200</v>
      </c>
      <c r="L766" s="10">
        <f t="shared" si="1"/>
        <v>1819.9999999999998</v>
      </c>
      <c r="M766" s="11">
        <v>0.35</v>
      </c>
      <c r="O766" s="12"/>
      <c r="P766" s="17">
        <f>Data!$I766+0.05</f>
        <v>0.70000000000000007</v>
      </c>
      <c r="Q766" s="12"/>
      <c r="R766" s="13"/>
    </row>
    <row r="767" spans="1:18" ht="15.75" customHeight="1">
      <c r="A767" s="1"/>
      <c r="B767" s="6" t="s">
        <v>14</v>
      </c>
      <c r="C767" s="6">
        <v>1185732</v>
      </c>
      <c r="D767" s="7">
        <v>44385</v>
      </c>
      <c r="E767" s="6" t="s">
        <v>46</v>
      </c>
      <c r="F767" s="6" t="s">
        <v>47</v>
      </c>
      <c r="G767" s="6" t="s">
        <v>48</v>
      </c>
      <c r="H767" s="6" t="s">
        <v>22</v>
      </c>
      <c r="I767" s="8">
        <v>0.70000000000000007</v>
      </c>
      <c r="J767" s="9">
        <v>9750</v>
      </c>
      <c r="K767" s="10">
        <f t="shared" si="0"/>
        <v>6825.0000000000009</v>
      </c>
      <c r="L767" s="10">
        <f t="shared" si="1"/>
        <v>3412.5000000000005</v>
      </c>
      <c r="M767" s="11">
        <v>0.5</v>
      </c>
      <c r="O767" s="12"/>
      <c r="P767" s="17">
        <f>Data!$I767+0.05</f>
        <v>0.75000000000000011</v>
      </c>
      <c r="Q767" s="12"/>
      <c r="R767" s="13"/>
    </row>
    <row r="768" spans="1:18" ht="15.75" customHeight="1">
      <c r="A768" s="1"/>
      <c r="B768" s="6" t="s">
        <v>14</v>
      </c>
      <c r="C768" s="6">
        <v>1185732</v>
      </c>
      <c r="D768" s="7">
        <v>44417</v>
      </c>
      <c r="E768" s="6" t="s">
        <v>46</v>
      </c>
      <c r="F768" s="6" t="s">
        <v>47</v>
      </c>
      <c r="G768" s="6" t="s">
        <v>48</v>
      </c>
      <c r="H768" s="6" t="s">
        <v>17</v>
      </c>
      <c r="I768" s="8">
        <v>0.65</v>
      </c>
      <c r="J768" s="9">
        <v>11250</v>
      </c>
      <c r="K768" s="10">
        <f t="shared" si="0"/>
        <v>7312.5</v>
      </c>
      <c r="L768" s="10">
        <f t="shared" si="1"/>
        <v>3290.625</v>
      </c>
      <c r="M768" s="11">
        <v>0.45</v>
      </c>
      <c r="O768" s="12"/>
      <c r="P768" s="17">
        <f>Data!$I768+0.05</f>
        <v>0.70000000000000007</v>
      </c>
      <c r="Q768" s="12"/>
      <c r="R768" s="13"/>
    </row>
    <row r="769" spans="1:18" ht="15.75" customHeight="1">
      <c r="A769" s="1"/>
      <c r="B769" s="6" t="s">
        <v>14</v>
      </c>
      <c r="C769" s="6">
        <v>1185732</v>
      </c>
      <c r="D769" s="7">
        <v>44417</v>
      </c>
      <c r="E769" s="6" t="s">
        <v>46</v>
      </c>
      <c r="F769" s="6" t="s">
        <v>47</v>
      </c>
      <c r="G769" s="6" t="s">
        <v>48</v>
      </c>
      <c r="H769" s="6" t="s">
        <v>18</v>
      </c>
      <c r="I769" s="8">
        <v>0.60000000000000009</v>
      </c>
      <c r="J769" s="9">
        <v>9000</v>
      </c>
      <c r="K769" s="10">
        <f t="shared" si="0"/>
        <v>5400.0000000000009</v>
      </c>
      <c r="L769" s="10">
        <f t="shared" si="1"/>
        <v>1890.0000000000002</v>
      </c>
      <c r="M769" s="11">
        <v>0.35</v>
      </c>
      <c r="O769" s="12"/>
      <c r="P769" s="17">
        <f>Data!$I769+0.05</f>
        <v>0.65000000000000013</v>
      </c>
      <c r="Q769" s="12"/>
      <c r="R769" s="13"/>
    </row>
    <row r="770" spans="1:18" ht="15.75" customHeight="1">
      <c r="A770" s="1"/>
      <c r="B770" s="6" t="s">
        <v>14</v>
      </c>
      <c r="C770" s="6">
        <v>1185732</v>
      </c>
      <c r="D770" s="7">
        <v>44417</v>
      </c>
      <c r="E770" s="6" t="s">
        <v>46</v>
      </c>
      <c r="F770" s="6" t="s">
        <v>47</v>
      </c>
      <c r="G770" s="6" t="s">
        <v>48</v>
      </c>
      <c r="H770" s="6" t="s">
        <v>19</v>
      </c>
      <c r="I770" s="8">
        <v>0.55000000000000004</v>
      </c>
      <c r="J770" s="9">
        <v>8250</v>
      </c>
      <c r="K770" s="10">
        <f t="shared" si="0"/>
        <v>4537.5</v>
      </c>
      <c r="L770" s="10">
        <f t="shared" si="1"/>
        <v>1134.375</v>
      </c>
      <c r="M770" s="11">
        <v>0.25</v>
      </c>
      <c r="O770" s="12"/>
      <c r="P770" s="17">
        <f>Data!$I770+0.05</f>
        <v>0.60000000000000009</v>
      </c>
      <c r="Q770" s="12"/>
      <c r="R770" s="13"/>
    </row>
    <row r="771" spans="1:18" ht="15.75" customHeight="1">
      <c r="A771" s="1"/>
      <c r="B771" s="6" t="s">
        <v>14</v>
      </c>
      <c r="C771" s="6">
        <v>1185732</v>
      </c>
      <c r="D771" s="7">
        <v>44417</v>
      </c>
      <c r="E771" s="6" t="s">
        <v>46</v>
      </c>
      <c r="F771" s="6" t="s">
        <v>47</v>
      </c>
      <c r="G771" s="6" t="s">
        <v>48</v>
      </c>
      <c r="H771" s="6" t="s">
        <v>20</v>
      </c>
      <c r="I771" s="8">
        <v>0.45</v>
      </c>
      <c r="J771" s="9">
        <v>7750</v>
      </c>
      <c r="K771" s="10">
        <f t="shared" si="0"/>
        <v>3487.5</v>
      </c>
      <c r="L771" s="10">
        <f t="shared" si="1"/>
        <v>1046.25</v>
      </c>
      <c r="M771" s="11">
        <v>0.3</v>
      </c>
      <c r="O771" s="12"/>
      <c r="P771" s="17">
        <f>Data!$I771+0.05</f>
        <v>0.5</v>
      </c>
      <c r="Q771" s="12"/>
      <c r="R771" s="13"/>
    </row>
    <row r="772" spans="1:18" ht="15.75" customHeight="1">
      <c r="A772" s="1"/>
      <c r="B772" s="6" t="s">
        <v>14</v>
      </c>
      <c r="C772" s="6">
        <v>1185732</v>
      </c>
      <c r="D772" s="7">
        <v>44417</v>
      </c>
      <c r="E772" s="6" t="s">
        <v>46</v>
      </c>
      <c r="F772" s="6" t="s">
        <v>47</v>
      </c>
      <c r="G772" s="6" t="s">
        <v>48</v>
      </c>
      <c r="H772" s="6" t="s">
        <v>21</v>
      </c>
      <c r="I772" s="8">
        <v>0.55000000000000004</v>
      </c>
      <c r="J772" s="9">
        <v>7500</v>
      </c>
      <c r="K772" s="10">
        <f t="shared" si="0"/>
        <v>4125</v>
      </c>
      <c r="L772" s="10">
        <f t="shared" si="1"/>
        <v>1443.75</v>
      </c>
      <c r="M772" s="11">
        <v>0.35</v>
      </c>
      <c r="O772" s="12"/>
      <c r="P772" s="17">
        <f>Data!$I772+0.05</f>
        <v>0.60000000000000009</v>
      </c>
      <c r="Q772" s="12"/>
      <c r="R772" s="13"/>
    </row>
    <row r="773" spans="1:18" ht="15.75" customHeight="1">
      <c r="A773" s="1"/>
      <c r="B773" s="6" t="s">
        <v>14</v>
      </c>
      <c r="C773" s="6">
        <v>1185732</v>
      </c>
      <c r="D773" s="7">
        <v>44417</v>
      </c>
      <c r="E773" s="6" t="s">
        <v>46</v>
      </c>
      <c r="F773" s="6" t="s">
        <v>47</v>
      </c>
      <c r="G773" s="6" t="s">
        <v>48</v>
      </c>
      <c r="H773" s="6" t="s">
        <v>22</v>
      </c>
      <c r="I773" s="8">
        <v>0.60000000000000009</v>
      </c>
      <c r="J773" s="9">
        <v>9250</v>
      </c>
      <c r="K773" s="10">
        <f t="shared" si="0"/>
        <v>5550.0000000000009</v>
      </c>
      <c r="L773" s="10">
        <f t="shared" si="1"/>
        <v>2775.0000000000005</v>
      </c>
      <c r="M773" s="11">
        <v>0.5</v>
      </c>
      <c r="O773" s="12"/>
      <c r="P773" s="17">
        <f>Data!$I773+0.05</f>
        <v>0.65000000000000013</v>
      </c>
      <c r="Q773" s="12"/>
      <c r="R773" s="13"/>
    </row>
    <row r="774" spans="1:18" ht="15.75" customHeight="1">
      <c r="A774" s="1"/>
      <c r="B774" s="6" t="s">
        <v>14</v>
      </c>
      <c r="C774" s="6">
        <v>1185732</v>
      </c>
      <c r="D774" s="7">
        <v>44447</v>
      </c>
      <c r="E774" s="6" t="s">
        <v>46</v>
      </c>
      <c r="F774" s="6" t="s">
        <v>47</v>
      </c>
      <c r="G774" s="6" t="s">
        <v>48</v>
      </c>
      <c r="H774" s="6" t="s">
        <v>17</v>
      </c>
      <c r="I774" s="8">
        <v>0.55000000000000004</v>
      </c>
      <c r="J774" s="9">
        <v>10500</v>
      </c>
      <c r="K774" s="10">
        <f t="shared" si="0"/>
        <v>5775.0000000000009</v>
      </c>
      <c r="L774" s="10">
        <f t="shared" si="1"/>
        <v>2598.7500000000005</v>
      </c>
      <c r="M774" s="11">
        <v>0.45</v>
      </c>
      <c r="O774" s="12"/>
      <c r="P774" s="17">
        <f>Data!$I774+0.05</f>
        <v>0.60000000000000009</v>
      </c>
      <c r="Q774" s="12"/>
      <c r="R774" s="13"/>
    </row>
    <row r="775" spans="1:18" ht="15.75" customHeight="1">
      <c r="A775" s="1"/>
      <c r="B775" s="6" t="s">
        <v>14</v>
      </c>
      <c r="C775" s="6">
        <v>1185732</v>
      </c>
      <c r="D775" s="7">
        <v>44447</v>
      </c>
      <c r="E775" s="6" t="s">
        <v>46</v>
      </c>
      <c r="F775" s="6" t="s">
        <v>47</v>
      </c>
      <c r="G775" s="6" t="s">
        <v>48</v>
      </c>
      <c r="H775" s="6" t="s">
        <v>18</v>
      </c>
      <c r="I775" s="8">
        <v>0.50000000000000011</v>
      </c>
      <c r="J775" s="9">
        <v>8500</v>
      </c>
      <c r="K775" s="10">
        <f t="shared" si="0"/>
        <v>4250.0000000000009</v>
      </c>
      <c r="L775" s="10">
        <f t="shared" si="1"/>
        <v>1487.5000000000002</v>
      </c>
      <c r="M775" s="11">
        <v>0.35</v>
      </c>
      <c r="O775" s="12"/>
      <c r="P775" s="17">
        <f>Data!$I775+0.05</f>
        <v>0.55000000000000016</v>
      </c>
      <c r="Q775" s="12"/>
      <c r="R775" s="13"/>
    </row>
    <row r="776" spans="1:18" ht="15.75" customHeight="1">
      <c r="A776" s="1"/>
      <c r="B776" s="6" t="s">
        <v>14</v>
      </c>
      <c r="C776" s="6">
        <v>1185732</v>
      </c>
      <c r="D776" s="7">
        <v>44447</v>
      </c>
      <c r="E776" s="6" t="s">
        <v>46</v>
      </c>
      <c r="F776" s="6" t="s">
        <v>47</v>
      </c>
      <c r="G776" s="6" t="s">
        <v>48</v>
      </c>
      <c r="H776" s="6" t="s">
        <v>19</v>
      </c>
      <c r="I776" s="8">
        <v>0.45</v>
      </c>
      <c r="J776" s="9">
        <v>7500</v>
      </c>
      <c r="K776" s="10">
        <f t="shared" si="0"/>
        <v>3375</v>
      </c>
      <c r="L776" s="10">
        <f t="shared" si="1"/>
        <v>843.75</v>
      </c>
      <c r="M776" s="11">
        <v>0.25</v>
      </c>
      <c r="O776" s="12"/>
      <c r="P776" s="17">
        <f>Data!$I776+0.05</f>
        <v>0.5</v>
      </c>
      <c r="Q776" s="12"/>
      <c r="R776" s="13"/>
    </row>
    <row r="777" spans="1:18" ht="15.75" customHeight="1">
      <c r="A777" s="1"/>
      <c r="B777" s="6" t="s">
        <v>14</v>
      </c>
      <c r="C777" s="6">
        <v>1185732</v>
      </c>
      <c r="D777" s="7">
        <v>44447</v>
      </c>
      <c r="E777" s="6" t="s">
        <v>46</v>
      </c>
      <c r="F777" s="6" t="s">
        <v>47</v>
      </c>
      <c r="G777" s="6" t="s">
        <v>48</v>
      </c>
      <c r="H777" s="6" t="s">
        <v>20</v>
      </c>
      <c r="I777" s="8">
        <v>0.45</v>
      </c>
      <c r="J777" s="9">
        <v>7250</v>
      </c>
      <c r="K777" s="10">
        <f t="shared" si="0"/>
        <v>3262.5</v>
      </c>
      <c r="L777" s="10">
        <f t="shared" si="1"/>
        <v>978.75</v>
      </c>
      <c r="M777" s="11">
        <v>0.3</v>
      </c>
      <c r="O777" s="12"/>
      <c r="P777" s="17">
        <f>Data!$I777+0.05</f>
        <v>0.5</v>
      </c>
      <c r="Q777" s="12"/>
      <c r="R777" s="13"/>
    </row>
    <row r="778" spans="1:18" ht="15.75" customHeight="1">
      <c r="A778" s="1"/>
      <c r="B778" s="6" t="s">
        <v>14</v>
      </c>
      <c r="C778" s="6">
        <v>1185732</v>
      </c>
      <c r="D778" s="7">
        <v>44447</v>
      </c>
      <c r="E778" s="6" t="s">
        <v>46</v>
      </c>
      <c r="F778" s="6" t="s">
        <v>47</v>
      </c>
      <c r="G778" s="6" t="s">
        <v>48</v>
      </c>
      <c r="H778" s="6" t="s">
        <v>21</v>
      </c>
      <c r="I778" s="8">
        <v>0.55000000000000004</v>
      </c>
      <c r="J778" s="9">
        <v>7250</v>
      </c>
      <c r="K778" s="10">
        <f t="shared" si="0"/>
        <v>3987.5000000000005</v>
      </c>
      <c r="L778" s="10">
        <f t="shared" si="1"/>
        <v>1395.625</v>
      </c>
      <c r="M778" s="11">
        <v>0.35</v>
      </c>
      <c r="O778" s="12"/>
      <c r="P778" s="17">
        <f>Data!$I778+0.05</f>
        <v>0.60000000000000009</v>
      </c>
      <c r="Q778" s="12"/>
      <c r="R778" s="13"/>
    </row>
    <row r="779" spans="1:18" ht="15.75" customHeight="1">
      <c r="A779" s="1"/>
      <c r="B779" s="6" t="s">
        <v>14</v>
      </c>
      <c r="C779" s="6">
        <v>1185732</v>
      </c>
      <c r="D779" s="7">
        <v>44447</v>
      </c>
      <c r="E779" s="6" t="s">
        <v>46</v>
      </c>
      <c r="F779" s="6" t="s">
        <v>47</v>
      </c>
      <c r="G779" s="6" t="s">
        <v>48</v>
      </c>
      <c r="H779" s="6" t="s">
        <v>22</v>
      </c>
      <c r="I779" s="8">
        <v>0.60000000000000009</v>
      </c>
      <c r="J779" s="9">
        <v>8250</v>
      </c>
      <c r="K779" s="10">
        <f t="shared" si="0"/>
        <v>4950.0000000000009</v>
      </c>
      <c r="L779" s="10">
        <f t="shared" si="1"/>
        <v>2475.0000000000005</v>
      </c>
      <c r="M779" s="11">
        <v>0.5</v>
      </c>
      <c r="O779" s="12"/>
      <c r="P779" s="17">
        <f>Data!$I779+0.05</f>
        <v>0.65000000000000013</v>
      </c>
      <c r="Q779" s="12"/>
      <c r="R779" s="13"/>
    </row>
    <row r="780" spans="1:18" ht="15.75" customHeight="1">
      <c r="A780" s="1"/>
      <c r="B780" s="6" t="s">
        <v>14</v>
      </c>
      <c r="C780" s="6">
        <v>1185732</v>
      </c>
      <c r="D780" s="7">
        <v>44479</v>
      </c>
      <c r="E780" s="6" t="s">
        <v>46</v>
      </c>
      <c r="F780" s="6" t="s">
        <v>47</v>
      </c>
      <c r="G780" s="6" t="s">
        <v>48</v>
      </c>
      <c r="H780" s="6" t="s">
        <v>17</v>
      </c>
      <c r="I780" s="8">
        <v>0.60000000000000009</v>
      </c>
      <c r="J780" s="9">
        <v>10000</v>
      </c>
      <c r="K780" s="10">
        <f t="shared" si="0"/>
        <v>6000.0000000000009</v>
      </c>
      <c r="L780" s="10">
        <f t="shared" si="1"/>
        <v>2700.0000000000005</v>
      </c>
      <c r="M780" s="11">
        <v>0.45</v>
      </c>
      <c r="O780" s="12"/>
      <c r="P780" s="17">
        <f>Data!$I780+0.05</f>
        <v>0.65000000000000013</v>
      </c>
      <c r="Q780" s="12"/>
      <c r="R780" s="13"/>
    </row>
    <row r="781" spans="1:18" ht="15.75" customHeight="1">
      <c r="A781" s="1"/>
      <c r="B781" s="6" t="s">
        <v>14</v>
      </c>
      <c r="C781" s="6">
        <v>1185732</v>
      </c>
      <c r="D781" s="7">
        <v>44479</v>
      </c>
      <c r="E781" s="6" t="s">
        <v>46</v>
      </c>
      <c r="F781" s="6" t="s">
        <v>47</v>
      </c>
      <c r="G781" s="6" t="s">
        <v>48</v>
      </c>
      <c r="H781" s="6" t="s">
        <v>18</v>
      </c>
      <c r="I781" s="8">
        <v>0.50000000000000011</v>
      </c>
      <c r="J781" s="9">
        <v>8250</v>
      </c>
      <c r="K781" s="10">
        <f t="shared" si="0"/>
        <v>4125.0000000000009</v>
      </c>
      <c r="L781" s="10">
        <f t="shared" si="1"/>
        <v>1443.7500000000002</v>
      </c>
      <c r="M781" s="11">
        <v>0.35</v>
      </c>
      <c r="O781" s="12"/>
      <c r="P781" s="17">
        <f>Data!$I781+0.05</f>
        <v>0.55000000000000016</v>
      </c>
      <c r="Q781" s="12"/>
      <c r="R781" s="13"/>
    </row>
    <row r="782" spans="1:18" ht="15.75" customHeight="1">
      <c r="A782" s="1"/>
      <c r="B782" s="6" t="s">
        <v>14</v>
      </c>
      <c r="C782" s="6">
        <v>1185732</v>
      </c>
      <c r="D782" s="7">
        <v>44479</v>
      </c>
      <c r="E782" s="6" t="s">
        <v>46</v>
      </c>
      <c r="F782" s="6" t="s">
        <v>47</v>
      </c>
      <c r="G782" s="6" t="s">
        <v>48</v>
      </c>
      <c r="H782" s="6" t="s">
        <v>19</v>
      </c>
      <c r="I782" s="8">
        <v>0.50000000000000011</v>
      </c>
      <c r="J782" s="9">
        <v>7250</v>
      </c>
      <c r="K782" s="10">
        <f t="shared" si="0"/>
        <v>3625.0000000000009</v>
      </c>
      <c r="L782" s="10">
        <f t="shared" si="1"/>
        <v>906.25000000000023</v>
      </c>
      <c r="M782" s="11">
        <v>0.25</v>
      </c>
      <c r="O782" s="12"/>
      <c r="P782" s="17">
        <f>Data!$I782+0.05</f>
        <v>0.55000000000000016</v>
      </c>
      <c r="Q782" s="12"/>
      <c r="R782" s="13"/>
    </row>
    <row r="783" spans="1:18" ht="15.75" customHeight="1">
      <c r="A783" s="1"/>
      <c r="B783" s="6" t="s">
        <v>14</v>
      </c>
      <c r="C783" s="6">
        <v>1185732</v>
      </c>
      <c r="D783" s="7">
        <v>44479</v>
      </c>
      <c r="E783" s="6" t="s">
        <v>46</v>
      </c>
      <c r="F783" s="6" t="s">
        <v>47</v>
      </c>
      <c r="G783" s="6" t="s">
        <v>48</v>
      </c>
      <c r="H783" s="6" t="s">
        <v>20</v>
      </c>
      <c r="I783" s="8">
        <v>0.50000000000000011</v>
      </c>
      <c r="J783" s="9">
        <v>7000</v>
      </c>
      <c r="K783" s="10">
        <f t="shared" si="0"/>
        <v>3500.0000000000009</v>
      </c>
      <c r="L783" s="10">
        <f t="shared" si="1"/>
        <v>1050.0000000000002</v>
      </c>
      <c r="M783" s="11">
        <v>0.3</v>
      </c>
      <c r="O783" s="12"/>
      <c r="P783" s="17">
        <f>Data!$I783+0.05</f>
        <v>0.55000000000000016</v>
      </c>
      <c r="Q783" s="12"/>
      <c r="R783" s="13"/>
    </row>
    <row r="784" spans="1:18" ht="15.75" customHeight="1">
      <c r="A784" s="1"/>
      <c r="B784" s="6" t="s">
        <v>14</v>
      </c>
      <c r="C784" s="6">
        <v>1185732</v>
      </c>
      <c r="D784" s="7">
        <v>44479</v>
      </c>
      <c r="E784" s="6" t="s">
        <v>46</v>
      </c>
      <c r="F784" s="6" t="s">
        <v>47</v>
      </c>
      <c r="G784" s="6" t="s">
        <v>48</v>
      </c>
      <c r="H784" s="6" t="s">
        <v>21</v>
      </c>
      <c r="I784" s="8">
        <v>0.60000000000000009</v>
      </c>
      <c r="J784" s="9">
        <v>7000</v>
      </c>
      <c r="K784" s="10">
        <f t="shared" si="0"/>
        <v>4200.0000000000009</v>
      </c>
      <c r="L784" s="10">
        <f t="shared" si="1"/>
        <v>1470.0000000000002</v>
      </c>
      <c r="M784" s="11">
        <v>0.35</v>
      </c>
      <c r="O784" s="12"/>
      <c r="P784" s="17">
        <f>Data!$I784+0.05</f>
        <v>0.65000000000000013</v>
      </c>
      <c r="Q784" s="12"/>
      <c r="R784" s="13"/>
    </row>
    <row r="785" spans="1:18" ht="15.75" customHeight="1">
      <c r="A785" s="1"/>
      <c r="B785" s="6" t="s">
        <v>14</v>
      </c>
      <c r="C785" s="6">
        <v>1185732</v>
      </c>
      <c r="D785" s="7">
        <v>44479</v>
      </c>
      <c r="E785" s="6" t="s">
        <v>46</v>
      </c>
      <c r="F785" s="6" t="s">
        <v>47</v>
      </c>
      <c r="G785" s="6" t="s">
        <v>48</v>
      </c>
      <c r="H785" s="6" t="s">
        <v>22</v>
      </c>
      <c r="I785" s="8">
        <v>0.65</v>
      </c>
      <c r="J785" s="9">
        <v>8250</v>
      </c>
      <c r="K785" s="10">
        <f t="shared" si="0"/>
        <v>5362.5</v>
      </c>
      <c r="L785" s="10">
        <f t="shared" si="1"/>
        <v>2681.25</v>
      </c>
      <c r="M785" s="11">
        <v>0.5</v>
      </c>
      <c r="O785" s="12"/>
      <c r="P785" s="17">
        <f>Data!$I785+0.05</f>
        <v>0.70000000000000007</v>
      </c>
      <c r="Q785" s="12"/>
      <c r="R785" s="13"/>
    </row>
    <row r="786" spans="1:18" ht="15.75" customHeight="1">
      <c r="A786" s="1"/>
      <c r="B786" s="6" t="s">
        <v>14</v>
      </c>
      <c r="C786" s="6">
        <v>1185732</v>
      </c>
      <c r="D786" s="7">
        <v>44509</v>
      </c>
      <c r="E786" s="6" t="s">
        <v>46</v>
      </c>
      <c r="F786" s="6" t="s">
        <v>47</v>
      </c>
      <c r="G786" s="6" t="s">
        <v>48</v>
      </c>
      <c r="H786" s="6" t="s">
        <v>17</v>
      </c>
      <c r="I786" s="8">
        <v>0.60000000000000009</v>
      </c>
      <c r="J786" s="9">
        <v>9750</v>
      </c>
      <c r="K786" s="10">
        <f t="shared" si="0"/>
        <v>5850.0000000000009</v>
      </c>
      <c r="L786" s="10">
        <f t="shared" si="1"/>
        <v>2632.5000000000005</v>
      </c>
      <c r="M786" s="11">
        <v>0.45</v>
      </c>
      <c r="O786" s="12"/>
      <c r="P786" s="17">
        <f>Data!$I786+0.05</f>
        <v>0.65000000000000013</v>
      </c>
      <c r="Q786" s="12"/>
      <c r="R786" s="13"/>
    </row>
    <row r="787" spans="1:18" ht="15.75" customHeight="1">
      <c r="A787" s="1"/>
      <c r="B787" s="6" t="s">
        <v>14</v>
      </c>
      <c r="C787" s="6">
        <v>1185732</v>
      </c>
      <c r="D787" s="7">
        <v>44509</v>
      </c>
      <c r="E787" s="6" t="s">
        <v>46</v>
      </c>
      <c r="F787" s="6" t="s">
        <v>47</v>
      </c>
      <c r="G787" s="6" t="s">
        <v>48</v>
      </c>
      <c r="H787" s="6" t="s">
        <v>18</v>
      </c>
      <c r="I787" s="8">
        <v>0.50000000000000011</v>
      </c>
      <c r="J787" s="9">
        <v>8000</v>
      </c>
      <c r="K787" s="10">
        <f t="shared" si="0"/>
        <v>4000.0000000000009</v>
      </c>
      <c r="L787" s="10">
        <f t="shared" si="1"/>
        <v>1400.0000000000002</v>
      </c>
      <c r="M787" s="11">
        <v>0.35</v>
      </c>
      <c r="O787" s="12"/>
      <c r="P787" s="17">
        <f>Data!$I787+0.05</f>
        <v>0.55000000000000016</v>
      </c>
      <c r="Q787" s="12"/>
      <c r="R787" s="13"/>
    </row>
    <row r="788" spans="1:18" ht="15.75" customHeight="1">
      <c r="A788" s="1"/>
      <c r="B788" s="6" t="s">
        <v>14</v>
      </c>
      <c r="C788" s="6">
        <v>1185732</v>
      </c>
      <c r="D788" s="7">
        <v>44509</v>
      </c>
      <c r="E788" s="6" t="s">
        <v>46</v>
      </c>
      <c r="F788" s="6" t="s">
        <v>47</v>
      </c>
      <c r="G788" s="6" t="s">
        <v>48</v>
      </c>
      <c r="H788" s="6" t="s">
        <v>19</v>
      </c>
      <c r="I788" s="8">
        <v>0.50000000000000011</v>
      </c>
      <c r="J788" s="9">
        <v>7450</v>
      </c>
      <c r="K788" s="10">
        <f t="shared" si="0"/>
        <v>3725.0000000000009</v>
      </c>
      <c r="L788" s="10">
        <f t="shared" si="1"/>
        <v>931.25000000000023</v>
      </c>
      <c r="M788" s="11">
        <v>0.25</v>
      </c>
      <c r="O788" s="12"/>
      <c r="P788" s="17">
        <f>Data!$I788+0.05</f>
        <v>0.55000000000000016</v>
      </c>
      <c r="Q788" s="12"/>
      <c r="R788" s="13"/>
    </row>
    <row r="789" spans="1:18" ht="15.75" customHeight="1">
      <c r="A789" s="1"/>
      <c r="B789" s="6" t="s">
        <v>14</v>
      </c>
      <c r="C789" s="6">
        <v>1185732</v>
      </c>
      <c r="D789" s="7">
        <v>44509</v>
      </c>
      <c r="E789" s="6" t="s">
        <v>46</v>
      </c>
      <c r="F789" s="6" t="s">
        <v>47</v>
      </c>
      <c r="G789" s="6" t="s">
        <v>48</v>
      </c>
      <c r="H789" s="6" t="s">
        <v>20</v>
      </c>
      <c r="I789" s="8">
        <v>0.50000000000000011</v>
      </c>
      <c r="J789" s="9">
        <v>7750</v>
      </c>
      <c r="K789" s="10">
        <f t="shared" si="0"/>
        <v>3875.0000000000009</v>
      </c>
      <c r="L789" s="10">
        <f t="shared" si="1"/>
        <v>1162.5000000000002</v>
      </c>
      <c r="M789" s="11">
        <v>0.3</v>
      </c>
      <c r="O789" s="12"/>
      <c r="P789" s="17">
        <f>Data!$I789+0.05</f>
        <v>0.55000000000000016</v>
      </c>
      <c r="Q789" s="12"/>
      <c r="R789" s="13"/>
    </row>
    <row r="790" spans="1:18" ht="15.75" customHeight="1">
      <c r="A790" s="1"/>
      <c r="B790" s="6" t="s">
        <v>14</v>
      </c>
      <c r="C790" s="6">
        <v>1185732</v>
      </c>
      <c r="D790" s="7">
        <v>44509</v>
      </c>
      <c r="E790" s="6" t="s">
        <v>46</v>
      </c>
      <c r="F790" s="6" t="s">
        <v>47</v>
      </c>
      <c r="G790" s="6" t="s">
        <v>48</v>
      </c>
      <c r="H790" s="6" t="s">
        <v>21</v>
      </c>
      <c r="I790" s="8">
        <v>0.65</v>
      </c>
      <c r="J790" s="9">
        <v>7500</v>
      </c>
      <c r="K790" s="10">
        <f t="shared" si="0"/>
        <v>4875</v>
      </c>
      <c r="L790" s="10">
        <f t="shared" si="1"/>
        <v>1706.25</v>
      </c>
      <c r="M790" s="11">
        <v>0.35</v>
      </c>
      <c r="O790" s="12"/>
      <c r="P790" s="17">
        <f>Data!$I790+0.05</f>
        <v>0.70000000000000007</v>
      </c>
      <c r="Q790" s="12"/>
      <c r="R790" s="13"/>
    </row>
    <row r="791" spans="1:18" ht="15.75" customHeight="1">
      <c r="A791" s="1"/>
      <c r="B791" s="6" t="s">
        <v>14</v>
      </c>
      <c r="C791" s="6">
        <v>1185732</v>
      </c>
      <c r="D791" s="7">
        <v>44509</v>
      </c>
      <c r="E791" s="6" t="s">
        <v>46</v>
      </c>
      <c r="F791" s="6" t="s">
        <v>47</v>
      </c>
      <c r="G791" s="6" t="s">
        <v>48</v>
      </c>
      <c r="H791" s="6" t="s">
        <v>22</v>
      </c>
      <c r="I791" s="8">
        <v>0.7</v>
      </c>
      <c r="J791" s="9">
        <v>8500</v>
      </c>
      <c r="K791" s="10">
        <f t="shared" si="0"/>
        <v>5950</v>
      </c>
      <c r="L791" s="10">
        <f t="shared" si="1"/>
        <v>2975</v>
      </c>
      <c r="M791" s="11">
        <v>0.5</v>
      </c>
      <c r="O791" s="12"/>
      <c r="P791" s="17">
        <f>Data!$I791+0.05</f>
        <v>0.75</v>
      </c>
      <c r="Q791" s="12"/>
      <c r="R791" s="13"/>
    </row>
    <row r="792" spans="1:18" ht="15.75" customHeight="1">
      <c r="A792" s="1"/>
      <c r="B792" s="6" t="s">
        <v>14</v>
      </c>
      <c r="C792" s="6">
        <v>1185732</v>
      </c>
      <c r="D792" s="7">
        <v>44538</v>
      </c>
      <c r="E792" s="6" t="s">
        <v>46</v>
      </c>
      <c r="F792" s="6" t="s">
        <v>47</v>
      </c>
      <c r="G792" s="6" t="s">
        <v>48</v>
      </c>
      <c r="H792" s="6" t="s">
        <v>17</v>
      </c>
      <c r="I792" s="8">
        <v>0.65</v>
      </c>
      <c r="J792" s="9">
        <v>10750</v>
      </c>
      <c r="K792" s="10">
        <f t="shared" si="0"/>
        <v>6987.5</v>
      </c>
      <c r="L792" s="10">
        <f t="shared" si="1"/>
        <v>3144.375</v>
      </c>
      <c r="M792" s="11">
        <v>0.45</v>
      </c>
      <c r="O792" s="12"/>
      <c r="P792" s="17">
        <f>Data!$I792+0.05</f>
        <v>0.70000000000000007</v>
      </c>
      <c r="Q792" s="12"/>
      <c r="R792" s="13"/>
    </row>
    <row r="793" spans="1:18" ht="15.75" customHeight="1">
      <c r="A793" s="1"/>
      <c r="B793" s="6" t="s">
        <v>14</v>
      </c>
      <c r="C793" s="6">
        <v>1185732</v>
      </c>
      <c r="D793" s="7">
        <v>44538</v>
      </c>
      <c r="E793" s="6" t="s">
        <v>46</v>
      </c>
      <c r="F793" s="6" t="s">
        <v>47</v>
      </c>
      <c r="G793" s="6" t="s">
        <v>48</v>
      </c>
      <c r="H793" s="6" t="s">
        <v>18</v>
      </c>
      <c r="I793" s="8">
        <v>0.55000000000000004</v>
      </c>
      <c r="J793" s="9">
        <v>8750</v>
      </c>
      <c r="K793" s="10">
        <f t="shared" si="0"/>
        <v>4812.5</v>
      </c>
      <c r="L793" s="10">
        <f t="shared" si="1"/>
        <v>1684.375</v>
      </c>
      <c r="M793" s="11">
        <v>0.35</v>
      </c>
      <c r="O793" s="12"/>
      <c r="P793" s="17">
        <f>Data!$I793+0.05</f>
        <v>0.60000000000000009</v>
      </c>
      <c r="Q793" s="12"/>
      <c r="R793" s="13"/>
    </row>
    <row r="794" spans="1:18" ht="15.75" customHeight="1">
      <c r="A794" s="1"/>
      <c r="B794" s="6" t="s">
        <v>14</v>
      </c>
      <c r="C794" s="6">
        <v>1185732</v>
      </c>
      <c r="D794" s="7">
        <v>44538</v>
      </c>
      <c r="E794" s="6" t="s">
        <v>46</v>
      </c>
      <c r="F794" s="6" t="s">
        <v>47</v>
      </c>
      <c r="G794" s="6" t="s">
        <v>48</v>
      </c>
      <c r="H794" s="6" t="s">
        <v>19</v>
      </c>
      <c r="I794" s="8">
        <v>0.55000000000000004</v>
      </c>
      <c r="J794" s="9">
        <v>8250</v>
      </c>
      <c r="K794" s="10">
        <f t="shared" si="0"/>
        <v>4537.5</v>
      </c>
      <c r="L794" s="10">
        <f t="shared" si="1"/>
        <v>1134.375</v>
      </c>
      <c r="M794" s="11">
        <v>0.25</v>
      </c>
      <c r="O794" s="12"/>
      <c r="P794" s="17">
        <f>Data!$I794+0.05</f>
        <v>0.60000000000000009</v>
      </c>
      <c r="Q794" s="12"/>
      <c r="R794" s="13"/>
    </row>
    <row r="795" spans="1:18" ht="15.75" customHeight="1">
      <c r="A795" s="1"/>
      <c r="B795" s="6" t="s">
        <v>14</v>
      </c>
      <c r="C795" s="6">
        <v>1185732</v>
      </c>
      <c r="D795" s="7">
        <v>44538</v>
      </c>
      <c r="E795" s="6" t="s">
        <v>46</v>
      </c>
      <c r="F795" s="6" t="s">
        <v>47</v>
      </c>
      <c r="G795" s="6" t="s">
        <v>48</v>
      </c>
      <c r="H795" s="6" t="s">
        <v>20</v>
      </c>
      <c r="I795" s="8">
        <v>0.55000000000000004</v>
      </c>
      <c r="J795" s="9">
        <v>7750</v>
      </c>
      <c r="K795" s="10">
        <f t="shared" si="0"/>
        <v>4262.5</v>
      </c>
      <c r="L795" s="10">
        <f t="shared" si="1"/>
        <v>1278.75</v>
      </c>
      <c r="M795" s="11">
        <v>0.3</v>
      </c>
      <c r="O795" s="12"/>
      <c r="P795" s="17">
        <f>Data!$I795+0.05</f>
        <v>0.60000000000000009</v>
      </c>
      <c r="Q795" s="12"/>
      <c r="R795" s="13"/>
    </row>
    <row r="796" spans="1:18" ht="15.75" customHeight="1">
      <c r="A796" s="1"/>
      <c r="B796" s="6" t="s">
        <v>14</v>
      </c>
      <c r="C796" s="6">
        <v>1185732</v>
      </c>
      <c r="D796" s="7">
        <v>44538</v>
      </c>
      <c r="E796" s="6" t="s">
        <v>46</v>
      </c>
      <c r="F796" s="6" t="s">
        <v>47</v>
      </c>
      <c r="G796" s="6" t="s">
        <v>48</v>
      </c>
      <c r="H796" s="6" t="s">
        <v>21</v>
      </c>
      <c r="I796" s="8">
        <v>0.65</v>
      </c>
      <c r="J796" s="9">
        <v>7750</v>
      </c>
      <c r="K796" s="10">
        <f t="shared" si="0"/>
        <v>5037.5</v>
      </c>
      <c r="L796" s="10">
        <f t="shared" si="1"/>
        <v>1763.125</v>
      </c>
      <c r="M796" s="11">
        <v>0.35</v>
      </c>
      <c r="O796" s="12"/>
      <c r="P796" s="17">
        <f>Data!$I796+0.05</f>
        <v>0.70000000000000007</v>
      </c>
      <c r="Q796" s="12"/>
      <c r="R796" s="13"/>
    </row>
    <row r="797" spans="1:18" ht="15.75" customHeight="1">
      <c r="A797" s="1"/>
      <c r="B797" s="6" t="s">
        <v>14</v>
      </c>
      <c r="C797" s="6">
        <v>1185732</v>
      </c>
      <c r="D797" s="7">
        <v>44538</v>
      </c>
      <c r="E797" s="6" t="s">
        <v>46</v>
      </c>
      <c r="F797" s="6" t="s">
        <v>47</v>
      </c>
      <c r="G797" s="6" t="s">
        <v>48</v>
      </c>
      <c r="H797" s="6" t="s">
        <v>22</v>
      </c>
      <c r="I797" s="8">
        <v>0.7</v>
      </c>
      <c r="J797" s="9">
        <v>8750</v>
      </c>
      <c r="K797" s="10">
        <f t="shared" si="0"/>
        <v>6125</v>
      </c>
      <c r="L797" s="10">
        <f t="shared" si="1"/>
        <v>3062.5</v>
      </c>
      <c r="M797" s="11">
        <v>0.5</v>
      </c>
      <c r="O797" s="12"/>
      <c r="P797" s="17">
        <f>Data!$I797+0.05</f>
        <v>0.75</v>
      </c>
      <c r="Q797" s="12"/>
      <c r="R797" s="13"/>
    </row>
    <row r="798" spans="1:18" ht="15.75" customHeight="1">
      <c r="A798" s="1" t="s">
        <v>39</v>
      </c>
      <c r="B798" s="6" t="s">
        <v>14</v>
      </c>
      <c r="C798" s="6">
        <v>1185732</v>
      </c>
      <c r="D798" s="7">
        <v>44209</v>
      </c>
      <c r="E798" s="6" t="s">
        <v>33</v>
      </c>
      <c r="F798" s="6" t="s">
        <v>49</v>
      </c>
      <c r="G798" s="6" t="s">
        <v>50</v>
      </c>
      <c r="H798" s="6" t="s">
        <v>17</v>
      </c>
      <c r="I798" s="8">
        <v>0.35</v>
      </c>
      <c r="J798" s="9">
        <v>4500</v>
      </c>
      <c r="K798" s="10">
        <f t="shared" si="0"/>
        <v>1575</v>
      </c>
      <c r="L798" s="10">
        <f t="shared" si="1"/>
        <v>551.25</v>
      </c>
      <c r="M798" s="11">
        <v>0.35000000000000003</v>
      </c>
      <c r="O798" s="16"/>
      <c r="P798" s="17"/>
      <c r="Q798" s="12"/>
      <c r="R798" s="13"/>
    </row>
    <row r="799" spans="1:18" ht="15.75" customHeight="1">
      <c r="A799" s="1"/>
      <c r="B799" s="6" t="s">
        <v>14</v>
      </c>
      <c r="C799" s="6">
        <v>1185732</v>
      </c>
      <c r="D799" s="7">
        <v>44209</v>
      </c>
      <c r="E799" s="6" t="s">
        <v>33</v>
      </c>
      <c r="F799" s="6" t="s">
        <v>49</v>
      </c>
      <c r="G799" s="6" t="s">
        <v>50</v>
      </c>
      <c r="H799" s="6" t="s">
        <v>18</v>
      </c>
      <c r="I799" s="8">
        <v>0.35</v>
      </c>
      <c r="J799" s="9">
        <v>2500</v>
      </c>
      <c r="K799" s="10">
        <f t="shared" si="0"/>
        <v>875</v>
      </c>
      <c r="L799" s="10">
        <f t="shared" si="1"/>
        <v>262.5</v>
      </c>
      <c r="M799" s="11">
        <v>0.3</v>
      </c>
      <c r="O799" s="16"/>
      <c r="P799" s="17"/>
      <c r="Q799" s="12"/>
      <c r="R799" s="13"/>
    </row>
    <row r="800" spans="1:18" ht="15.75" customHeight="1">
      <c r="A800" s="1"/>
      <c r="B800" s="6" t="s">
        <v>14</v>
      </c>
      <c r="C800" s="6">
        <v>1185732</v>
      </c>
      <c r="D800" s="7">
        <v>44209</v>
      </c>
      <c r="E800" s="6" t="s">
        <v>33</v>
      </c>
      <c r="F800" s="6" t="s">
        <v>49</v>
      </c>
      <c r="G800" s="6" t="s">
        <v>50</v>
      </c>
      <c r="H800" s="6" t="s">
        <v>19</v>
      </c>
      <c r="I800" s="8">
        <v>0.25</v>
      </c>
      <c r="J800" s="9">
        <v>2500</v>
      </c>
      <c r="K800" s="10">
        <f t="shared" si="0"/>
        <v>625</v>
      </c>
      <c r="L800" s="10">
        <f t="shared" si="1"/>
        <v>187.5</v>
      </c>
      <c r="M800" s="11">
        <v>0.3</v>
      </c>
      <c r="O800" s="16"/>
      <c r="P800" s="17"/>
      <c r="Q800" s="12"/>
      <c r="R800" s="13"/>
    </row>
    <row r="801" spans="1:18" ht="15.75" customHeight="1">
      <c r="A801" s="1"/>
      <c r="B801" s="6" t="s">
        <v>14</v>
      </c>
      <c r="C801" s="6">
        <v>1185732</v>
      </c>
      <c r="D801" s="7">
        <v>44209</v>
      </c>
      <c r="E801" s="6" t="s">
        <v>33</v>
      </c>
      <c r="F801" s="6" t="s">
        <v>49</v>
      </c>
      <c r="G801" s="6" t="s">
        <v>50</v>
      </c>
      <c r="H801" s="6" t="s">
        <v>20</v>
      </c>
      <c r="I801" s="8">
        <v>0.30000000000000004</v>
      </c>
      <c r="J801" s="9">
        <v>1000</v>
      </c>
      <c r="K801" s="10">
        <f t="shared" si="0"/>
        <v>300.00000000000006</v>
      </c>
      <c r="L801" s="10">
        <f t="shared" si="1"/>
        <v>105.00000000000003</v>
      </c>
      <c r="M801" s="11">
        <v>0.35000000000000003</v>
      </c>
      <c r="O801" s="16"/>
      <c r="P801" s="17"/>
      <c r="Q801" s="12"/>
      <c r="R801" s="13"/>
    </row>
    <row r="802" spans="1:18" ht="15.75" customHeight="1">
      <c r="A802" s="1"/>
      <c r="B802" s="6" t="s">
        <v>14</v>
      </c>
      <c r="C802" s="6">
        <v>1185732</v>
      </c>
      <c r="D802" s="7">
        <v>44209</v>
      </c>
      <c r="E802" s="6" t="s">
        <v>33</v>
      </c>
      <c r="F802" s="6" t="s">
        <v>49</v>
      </c>
      <c r="G802" s="6" t="s">
        <v>50</v>
      </c>
      <c r="H802" s="6" t="s">
        <v>21</v>
      </c>
      <c r="I802" s="8">
        <v>0.44999999999999996</v>
      </c>
      <c r="J802" s="9">
        <v>1500</v>
      </c>
      <c r="K802" s="10">
        <f t="shared" si="0"/>
        <v>674.99999999999989</v>
      </c>
      <c r="L802" s="10">
        <f t="shared" si="1"/>
        <v>202.49999999999997</v>
      </c>
      <c r="M802" s="11">
        <v>0.3</v>
      </c>
      <c r="O802" s="16"/>
      <c r="P802" s="17"/>
      <c r="Q802" s="12"/>
      <c r="R802" s="13"/>
    </row>
    <row r="803" spans="1:18" ht="15.75" customHeight="1">
      <c r="A803" s="1"/>
      <c r="B803" s="6" t="s">
        <v>14</v>
      </c>
      <c r="C803" s="6">
        <v>1185732</v>
      </c>
      <c r="D803" s="7">
        <v>44209</v>
      </c>
      <c r="E803" s="6" t="s">
        <v>33</v>
      </c>
      <c r="F803" s="6" t="s">
        <v>49</v>
      </c>
      <c r="G803" s="6" t="s">
        <v>50</v>
      </c>
      <c r="H803" s="6" t="s">
        <v>22</v>
      </c>
      <c r="I803" s="8">
        <v>0.35</v>
      </c>
      <c r="J803" s="9">
        <v>2500</v>
      </c>
      <c r="K803" s="10">
        <f t="shared" si="0"/>
        <v>875</v>
      </c>
      <c r="L803" s="10">
        <f t="shared" si="1"/>
        <v>393.75</v>
      </c>
      <c r="M803" s="11">
        <v>0.45</v>
      </c>
      <c r="O803" s="16"/>
      <c r="P803" s="17"/>
      <c r="Q803" s="12"/>
      <c r="R803" s="13"/>
    </row>
    <row r="804" spans="1:18" ht="15.75" customHeight="1">
      <c r="A804" s="1"/>
      <c r="B804" s="6" t="s">
        <v>14</v>
      </c>
      <c r="C804" s="6">
        <v>1185732</v>
      </c>
      <c r="D804" s="7">
        <v>44240</v>
      </c>
      <c r="E804" s="6" t="s">
        <v>33</v>
      </c>
      <c r="F804" s="6" t="s">
        <v>49</v>
      </c>
      <c r="G804" s="6" t="s">
        <v>50</v>
      </c>
      <c r="H804" s="6" t="s">
        <v>17</v>
      </c>
      <c r="I804" s="8">
        <v>0.35</v>
      </c>
      <c r="J804" s="9">
        <v>5000</v>
      </c>
      <c r="K804" s="10">
        <f t="shared" si="0"/>
        <v>1750</v>
      </c>
      <c r="L804" s="10">
        <f t="shared" si="1"/>
        <v>612.50000000000011</v>
      </c>
      <c r="M804" s="11">
        <v>0.35000000000000003</v>
      </c>
      <c r="O804" s="16"/>
      <c r="P804" s="17"/>
      <c r="Q804" s="12"/>
      <c r="R804" s="13"/>
    </row>
    <row r="805" spans="1:18" ht="15.75" customHeight="1">
      <c r="A805" s="1"/>
      <c r="B805" s="6" t="s">
        <v>14</v>
      </c>
      <c r="C805" s="6">
        <v>1185732</v>
      </c>
      <c r="D805" s="7">
        <v>44240</v>
      </c>
      <c r="E805" s="6" t="s">
        <v>33</v>
      </c>
      <c r="F805" s="6" t="s">
        <v>49</v>
      </c>
      <c r="G805" s="6" t="s">
        <v>50</v>
      </c>
      <c r="H805" s="6" t="s">
        <v>18</v>
      </c>
      <c r="I805" s="8">
        <v>0.35</v>
      </c>
      <c r="J805" s="9">
        <v>1500</v>
      </c>
      <c r="K805" s="10">
        <f t="shared" si="0"/>
        <v>525</v>
      </c>
      <c r="L805" s="10">
        <f t="shared" si="1"/>
        <v>157.5</v>
      </c>
      <c r="M805" s="11">
        <v>0.3</v>
      </c>
      <c r="O805" s="16"/>
      <c r="P805" s="17"/>
      <c r="Q805" s="12"/>
      <c r="R805" s="13"/>
    </row>
    <row r="806" spans="1:18" ht="15.75" customHeight="1">
      <c r="A806" s="1"/>
      <c r="B806" s="6" t="s">
        <v>14</v>
      </c>
      <c r="C806" s="6">
        <v>1185732</v>
      </c>
      <c r="D806" s="7">
        <v>44240</v>
      </c>
      <c r="E806" s="6" t="s">
        <v>33</v>
      </c>
      <c r="F806" s="6" t="s">
        <v>49</v>
      </c>
      <c r="G806" s="6" t="s">
        <v>50</v>
      </c>
      <c r="H806" s="6" t="s">
        <v>19</v>
      </c>
      <c r="I806" s="8">
        <v>0.25</v>
      </c>
      <c r="J806" s="9">
        <v>2000</v>
      </c>
      <c r="K806" s="10">
        <f t="shared" si="0"/>
        <v>500</v>
      </c>
      <c r="L806" s="10">
        <f t="shared" si="1"/>
        <v>150</v>
      </c>
      <c r="M806" s="11">
        <v>0.3</v>
      </c>
      <c r="O806" s="16"/>
      <c r="P806" s="17"/>
      <c r="Q806" s="12"/>
      <c r="R806" s="13"/>
    </row>
    <row r="807" spans="1:18" ht="15.75" customHeight="1">
      <c r="A807" s="1"/>
      <c r="B807" s="6" t="s">
        <v>14</v>
      </c>
      <c r="C807" s="6">
        <v>1185732</v>
      </c>
      <c r="D807" s="7">
        <v>44240</v>
      </c>
      <c r="E807" s="6" t="s">
        <v>33</v>
      </c>
      <c r="F807" s="6" t="s">
        <v>49</v>
      </c>
      <c r="G807" s="6" t="s">
        <v>50</v>
      </c>
      <c r="H807" s="6" t="s">
        <v>20</v>
      </c>
      <c r="I807" s="8">
        <v>0.30000000000000004</v>
      </c>
      <c r="J807" s="9">
        <v>750</v>
      </c>
      <c r="K807" s="10">
        <f t="shared" si="0"/>
        <v>225.00000000000003</v>
      </c>
      <c r="L807" s="10">
        <f t="shared" si="1"/>
        <v>78.750000000000014</v>
      </c>
      <c r="M807" s="11">
        <v>0.35000000000000003</v>
      </c>
      <c r="O807" s="16"/>
      <c r="P807" s="17"/>
      <c r="Q807" s="12"/>
      <c r="R807" s="13"/>
    </row>
    <row r="808" spans="1:18" ht="15.75" customHeight="1">
      <c r="A808" s="1"/>
      <c r="B808" s="6" t="s">
        <v>14</v>
      </c>
      <c r="C808" s="6">
        <v>1185732</v>
      </c>
      <c r="D808" s="7">
        <v>44240</v>
      </c>
      <c r="E808" s="6" t="s">
        <v>33</v>
      </c>
      <c r="F808" s="6" t="s">
        <v>49</v>
      </c>
      <c r="G808" s="6" t="s">
        <v>50</v>
      </c>
      <c r="H808" s="6" t="s">
        <v>21</v>
      </c>
      <c r="I808" s="8">
        <v>0.44999999999999996</v>
      </c>
      <c r="J808" s="9">
        <v>1500</v>
      </c>
      <c r="K808" s="10">
        <f t="shared" si="0"/>
        <v>674.99999999999989</v>
      </c>
      <c r="L808" s="10">
        <f t="shared" si="1"/>
        <v>202.49999999999997</v>
      </c>
      <c r="M808" s="11">
        <v>0.3</v>
      </c>
      <c r="O808" s="16"/>
      <c r="P808" s="17"/>
      <c r="Q808" s="12"/>
      <c r="R808" s="13"/>
    </row>
    <row r="809" spans="1:18" ht="15.75" customHeight="1">
      <c r="A809" s="1"/>
      <c r="B809" s="6" t="s">
        <v>14</v>
      </c>
      <c r="C809" s="6">
        <v>1185732</v>
      </c>
      <c r="D809" s="7">
        <v>44240</v>
      </c>
      <c r="E809" s="6" t="s">
        <v>33</v>
      </c>
      <c r="F809" s="6" t="s">
        <v>49</v>
      </c>
      <c r="G809" s="6" t="s">
        <v>50</v>
      </c>
      <c r="H809" s="6" t="s">
        <v>22</v>
      </c>
      <c r="I809" s="8">
        <v>0.35</v>
      </c>
      <c r="J809" s="9">
        <v>2250</v>
      </c>
      <c r="K809" s="10">
        <f t="shared" si="0"/>
        <v>787.5</v>
      </c>
      <c r="L809" s="10">
        <f t="shared" si="1"/>
        <v>354.375</v>
      </c>
      <c r="M809" s="11">
        <v>0.45</v>
      </c>
      <c r="O809" s="16"/>
      <c r="P809" s="17"/>
      <c r="Q809" s="12"/>
      <c r="R809" s="13"/>
    </row>
    <row r="810" spans="1:18" ht="15.75" customHeight="1">
      <c r="A810" s="1"/>
      <c r="B810" s="6" t="s">
        <v>14</v>
      </c>
      <c r="C810" s="6">
        <v>1185732</v>
      </c>
      <c r="D810" s="7">
        <v>44267</v>
      </c>
      <c r="E810" s="6" t="s">
        <v>33</v>
      </c>
      <c r="F810" s="6" t="s">
        <v>49</v>
      </c>
      <c r="G810" s="6" t="s">
        <v>50</v>
      </c>
      <c r="H810" s="6" t="s">
        <v>17</v>
      </c>
      <c r="I810" s="8">
        <v>0.4</v>
      </c>
      <c r="J810" s="9">
        <v>4450</v>
      </c>
      <c r="K810" s="10">
        <f t="shared" si="0"/>
        <v>1780</v>
      </c>
      <c r="L810" s="10">
        <f t="shared" si="1"/>
        <v>623.00000000000011</v>
      </c>
      <c r="M810" s="11">
        <v>0.35000000000000003</v>
      </c>
      <c r="O810" s="16"/>
      <c r="P810" s="17"/>
      <c r="Q810" s="12"/>
      <c r="R810" s="13"/>
    </row>
    <row r="811" spans="1:18" ht="15.75" customHeight="1">
      <c r="A811" s="1"/>
      <c r="B811" s="6" t="s">
        <v>14</v>
      </c>
      <c r="C811" s="6">
        <v>1185732</v>
      </c>
      <c r="D811" s="7">
        <v>44267</v>
      </c>
      <c r="E811" s="6" t="s">
        <v>33</v>
      </c>
      <c r="F811" s="6" t="s">
        <v>49</v>
      </c>
      <c r="G811" s="6" t="s">
        <v>50</v>
      </c>
      <c r="H811" s="6" t="s">
        <v>18</v>
      </c>
      <c r="I811" s="8">
        <v>0.4</v>
      </c>
      <c r="J811" s="9">
        <v>1250</v>
      </c>
      <c r="K811" s="10">
        <f t="shared" si="0"/>
        <v>500</v>
      </c>
      <c r="L811" s="10">
        <f t="shared" si="1"/>
        <v>150</v>
      </c>
      <c r="M811" s="11">
        <v>0.3</v>
      </c>
      <c r="O811" s="16"/>
      <c r="P811" s="17"/>
      <c r="Q811" s="12"/>
      <c r="R811" s="13"/>
    </row>
    <row r="812" spans="1:18" ht="15.75" customHeight="1">
      <c r="A812" s="1"/>
      <c r="B812" s="6" t="s">
        <v>14</v>
      </c>
      <c r="C812" s="6">
        <v>1185732</v>
      </c>
      <c r="D812" s="7">
        <v>44267</v>
      </c>
      <c r="E812" s="6" t="s">
        <v>33</v>
      </c>
      <c r="F812" s="6" t="s">
        <v>49</v>
      </c>
      <c r="G812" s="6" t="s">
        <v>50</v>
      </c>
      <c r="H812" s="6" t="s">
        <v>19</v>
      </c>
      <c r="I812" s="8">
        <v>0.30000000000000004</v>
      </c>
      <c r="J812" s="9">
        <v>1750</v>
      </c>
      <c r="K812" s="10">
        <f t="shared" si="0"/>
        <v>525.00000000000011</v>
      </c>
      <c r="L812" s="10">
        <f t="shared" si="1"/>
        <v>157.50000000000003</v>
      </c>
      <c r="M812" s="11">
        <v>0.3</v>
      </c>
      <c r="O812" s="16"/>
      <c r="P812" s="17"/>
      <c r="Q812" s="12"/>
      <c r="R812" s="13"/>
    </row>
    <row r="813" spans="1:18" ht="15.75" customHeight="1">
      <c r="A813" s="1"/>
      <c r="B813" s="6" t="s">
        <v>14</v>
      </c>
      <c r="C813" s="6">
        <v>1185732</v>
      </c>
      <c r="D813" s="7">
        <v>44267</v>
      </c>
      <c r="E813" s="6" t="s">
        <v>33</v>
      </c>
      <c r="F813" s="6" t="s">
        <v>49</v>
      </c>
      <c r="G813" s="6" t="s">
        <v>50</v>
      </c>
      <c r="H813" s="6" t="s">
        <v>20</v>
      </c>
      <c r="I813" s="8">
        <v>0.35</v>
      </c>
      <c r="J813" s="9">
        <v>250</v>
      </c>
      <c r="K813" s="10">
        <f t="shared" si="0"/>
        <v>87.5</v>
      </c>
      <c r="L813" s="10">
        <f t="shared" si="1"/>
        <v>30.625000000000004</v>
      </c>
      <c r="M813" s="11">
        <v>0.35000000000000003</v>
      </c>
      <c r="O813" s="16"/>
      <c r="P813" s="17"/>
      <c r="Q813" s="12"/>
      <c r="R813" s="13"/>
    </row>
    <row r="814" spans="1:18" ht="15.75" customHeight="1">
      <c r="A814" s="1"/>
      <c r="B814" s="6" t="s">
        <v>14</v>
      </c>
      <c r="C814" s="6">
        <v>1185732</v>
      </c>
      <c r="D814" s="7">
        <v>44267</v>
      </c>
      <c r="E814" s="6" t="s">
        <v>33</v>
      </c>
      <c r="F814" s="6" t="s">
        <v>49</v>
      </c>
      <c r="G814" s="6" t="s">
        <v>50</v>
      </c>
      <c r="H814" s="6" t="s">
        <v>21</v>
      </c>
      <c r="I814" s="8">
        <v>0.5</v>
      </c>
      <c r="J814" s="9">
        <v>750</v>
      </c>
      <c r="K814" s="10">
        <f t="shared" si="0"/>
        <v>375</v>
      </c>
      <c r="L814" s="10">
        <f t="shared" si="1"/>
        <v>112.5</v>
      </c>
      <c r="M814" s="11">
        <v>0.3</v>
      </c>
      <c r="O814" s="16"/>
      <c r="P814" s="17"/>
      <c r="Q814" s="12"/>
      <c r="R814" s="13"/>
    </row>
    <row r="815" spans="1:18" ht="15.75" customHeight="1">
      <c r="A815" s="1"/>
      <c r="B815" s="6" t="s">
        <v>14</v>
      </c>
      <c r="C815" s="6">
        <v>1185732</v>
      </c>
      <c r="D815" s="7">
        <v>44267</v>
      </c>
      <c r="E815" s="6" t="s">
        <v>33</v>
      </c>
      <c r="F815" s="6" t="s">
        <v>49</v>
      </c>
      <c r="G815" s="6" t="s">
        <v>50</v>
      </c>
      <c r="H815" s="6" t="s">
        <v>22</v>
      </c>
      <c r="I815" s="8">
        <v>0.4</v>
      </c>
      <c r="J815" s="9">
        <v>1750</v>
      </c>
      <c r="K815" s="10">
        <f t="shared" si="0"/>
        <v>700</v>
      </c>
      <c r="L815" s="10">
        <f t="shared" si="1"/>
        <v>315</v>
      </c>
      <c r="M815" s="11">
        <v>0.45</v>
      </c>
      <c r="O815" s="16"/>
      <c r="P815" s="17"/>
      <c r="Q815" s="12"/>
      <c r="R815" s="13"/>
    </row>
    <row r="816" spans="1:18" ht="15.75" customHeight="1">
      <c r="A816" s="1"/>
      <c r="B816" s="6" t="s">
        <v>14</v>
      </c>
      <c r="C816" s="6">
        <v>1185732</v>
      </c>
      <c r="D816" s="7">
        <v>44299</v>
      </c>
      <c r="E816" s="6" t="s">
        <v>33</v>
      </c>
      <c r="F816" s="6" t="s">
        <v>49</v>
      </c>
      <c r="G816" s="6" t="s">
        <v>50</v>
      </c>
      <c r="H816" s="6" t="s">
        <v>17</v>
      </c>
      <c r="I816" s="8">
        <v>0.4</v>
      </c>
      <c r="J816" s="9">
        <v>4000</v>
      </c>
      <c r="K816" s="10">
        <f t="shared" si="0"/>
        <v>1600</v>
      </c>
      <c r="L816" s="10">
        <f t="shared" si="1"/>
        <v>560</v>
      </c>
      <c r="M816" s="11">
        <v>0.35000000000000003</v>
      </c>
      <c r="O816" s="16"/>
      <c r="P816" s="17"/>
      <c r="Q816" s="12"/>
      <c r="R816" s="13"/>
    </row>
    <row r="817" spans="1:18" ht="15.75" customHeight="1">
      <c r="A817" s="1"/>
      <c r="B817" s="6" t="s">
        <v>14</v>
      </c>
      <c r="C817" s="6">
        <v>1185732</v>
      </c>
      <c r="D817" s="7">
        <v>44299</v>
      </c>
      <c r="E817" s="6" t="s">
        <v>33</v>
      </c>
      <c r="F817" s="6" t="s">
        <v>49</v>
      </c>
      <c r="G817" s="6" t="s">
        <v>50</v>
      </c>
      <c r="H817" s="6" t="s">
        <v>18</v>
      </c>
      <c r="I817" s="8">
        <v>0.4</v>
      </c>
      <c r="J817" s="9">
        <v>1000</v>
      </c>
      <c r="K817" s="10">
        <f t="shared" si="0"/>
        <v>400</v>
      </c>
      <c r="L817" s="10">
        <f t="shared" si="1"/>
        <v>120</v>
      </c>
      <c r="M817" s="11">
        <v>0.3</v>
      </c>
      <c r="O817" s="16"/>
      <c r="P817" s="17"/>
      <c r="Q817" s="12"/>
      <c r="R817" s="13"/>
    </row>
    <row r="818" spans="1:18" ht="15.75" customHeight="1">
      <c r="A818" s="1"/>
      <c r="B818" s="6" t="s">
        <v>14</v>
      </c>
      <c r="C818" s="6">
        <v>1185732</v>
      </c>
      <c r="D818" s="7">
        <v>44299</v>
      </c>
      <c r="E818" s="6" t="s">
        <v>33</v>
      </c>
      <c r="F818" s="6" t="s">
        <v>49</v>
      </c>
      <c r="G818" s="6" t="s">
        <v>50</v>
      </c>
      <c r="H818" s="6" t="s">
        <v>19</v>
      </c>
      <c r="I818" s="8">
        <v>0.30000000000000004</v>
      </c>
      <c r="J818" s="9">
        <v>1000</v>
      </c>
      <c r="K818" s="10">
        <f t="shared" si="0"/>
        <v>300.00000000000006</v>
      </c>
      <c r="L818" s="10">
        <f t="shared" si="1"/>
        <v>90.000000000000014</v>
      </c>
      <c r="M818" s="11">
        <v>0.3</v>
      </c>
      <c r="O818" s="16"/>
      <c r="P818" s="17"/>
      <c r="Q818" s="12"/>
      <c r="R818" s="13"/>
    </row>
    <row r="819" spans="1:18" ht="15.75" customHeight="1">
      <c r="A819" s="1"/>
      <c r="B819" s="6" t="s">
        <v>14</v>
      </c>
      <c r="C819" s="6">
        <v>1185732</v>
      </c>
      <c r="D819" s="7">
        <v>44299</v>
      </c>
      <c r="E819" s="6" t="s">
        <v>33</v>
      </c>
      <c r="F819" s="6" t="s">
        <v>49</v>
      </c>
      <c r="G819" s="6" t="s">
        <v>50</v>
      </c>
      <c r="H819" s="6" t="s">
        <v>20</v>
      </c>
      <c r="I819" s="8">
        <v>0.35</v>
      </c>
      <c r="J819" s="9">
        <v>250</v>
      </c>
      <c r="K819" s="10">
        <f t="shared" si="0"/>
        <v>87.5</v>
      </c>
      <c r="L819" s="10">
        <f t="shared" si="1"/>
        <v>30.625000000000004</v>
      </c>
      <c r="M819" s="11">
        <v>0.35000000000000003</v>
      </c>
      <c r="O819" s="16"/>
      <c r="P819" s="17"/>
      <c r="Q819" s="12"/>
      <c r="R819" s="13"/>
    </row>
    <row r="820" spans="1:18" ht="15.75" customHeight="1">
      <c r="A820" s="1"/>
      <c r="B820" s="6" t="s">
        <v>14</v>
      </c>
      <c r="C820" s="6">
        <v>1185732</v>
      </c>
      <c r="D820" s="7">
        <v>44299</v>
      </c>
      <c r="E820" s="6" t="s">
        <v>33</v>
      </c>
      <c r="F820" s="6" t="s">
        <v>49</v>
      </c>
      <c r="G820" s="6" t="s">
        <v>50</v>
      </c>
      <c r="H820" s="6" t="s">
        <v>21</v>
      </c>
      <c r="I820" s="8">
        <v>0.5</v>
      </c>
      <c r="J820" s="9">
        <v>500</v>
      </c>
      <c r="K820" s="10">
        <f t="shared" si="0"/>
        <v>250</v>
      </c>
      <c r="L820" s="10">
        <f t="shared" si="1"/>
        <v>75</v>
      </c>
      <c r="M820" s="11">
        <v>0.3</v>
      </c>
      <c r="O820" s="16"/>
      <c r="P820" s="17"/>
      <c r="Q820" s="12"/>
      <c r="R820" s="13"/>
    </row>
    <row r="821" spans="1:18" ht="15.75" customHeight="1">
      <c r="A821" s="1"/>
      <c r="B821" s="6" t="s">
        <v>14</v>
      </c>
      <c r="C821" s="6">
        <v>1185732</v>
      </c>
      <c r="D821" s="7">
        <v>44299</v>
      </c>
      <c r="E821" s="6" t="s">
        <v>33</v>
      </c>
      <c r="F821" s="6" t="s">
        <v>49</v>
      </c>
      <c r="G821" s="6" t="s">
        <v>50</v>
      </c>
      <c r="H821" s="6" t="s">
        <v>22</v>
      </c>
      <c r="I821" s="8">
        <v>0.4</v>
      </c>
      <c r="J821" s="9">
        <v>1750</v>
      </c>
      <c r="K821" s="10">
        <f t="shared" si="0"/>
        <v>700</v>
      </c>
      <c r="L821" s="10">
        <f t="shared" si="1"/>
        <v>315</v>
      </c>
      <c r="M821" s="11">
        <v>0.45</v>
      </c>
      <c r="O821" s="16"/>
      <c r="P821" s="17"/>
      <c r="Q821" s="12"/>
      <c r="R821" s="13"/>
    </row>
    <row r="822" spans="1:18" ht="15.75" customHeight="1">
      <c r="A822" s="1"/>
      <c r="B822" s="6" t="s">
        <v>14</v>
      </c>
      <c r="C822" s="6">
        <v>1185732</v>
      </c>
      <c r="D822" s="7">
        <v>44330</v>
      </c>
      <c r="E822" s="6" t="s">
        <v>33</v>
      </c>
      <c r="F822" s="6" t="s">
        <v>49</v>
      </c>
      <c r="G822" s="6" t="s">
        <v>50</v>
      </c>
      <c r="H822" s="6" t="s">
        <v>17</v>
      </c>
      <c r="I822" s="8">
        <v>0.5</v>
      </c>
      <c r="J822" s="9">
        <v>4450</v>
      </c>
      <c r="K822" s="10">
        <f t="shared" si="0"/>
        <v>2225</v>
      </c>
      <c r="L822" s="10">
        <f t="shared" si="1"/>
        <v>778.75000000000011</v>
      </c>
      <c r="M822" s="11">
        <v>0.35000000000000003</v>
      </c>
      <c r="O822" s="16"/>
      <c r="P822" s="17"/>
      <c r="Q822" s="12"/>
      <c r="R822" s="13"/>
    </row>
    <row r="823" spans="1:18" ht="15.75" customHeight="1">
      <c r="A823" s="1"/>
      <c r="B823" s="6" t="s">
        <v>14</v>
      </c>
      <c r="C823" s="6">
        <v>1185732</v>
      </c>
      <c r="D823" s="7">
        <v>44330</v>
      </c>
      <c r="E823" s="6" t="s">
        <v>33</v>
      </c>
      <c r="F823" s="6" t="s">
        <v>49</v>
      </c>
      <c r="G823" s="6" t="s">
        <v>50</v>
      </c>
      <c r="H823" s="6" t="s">
        <v>18</v>
      </c>
      <c r="I823" s="8">
        <v>0.45000000000000007</v>
      </c>
      <c r="J823" s="9">
        <v>1500</v>
      </c>
      <c r="K823" s="10">
        <f t="shared" si="0"/>
        <v>675.00000000000011</v>
      </c>
      <c r="L823" s="10">
        <f t="shared" si="1"/>
        <v>202.50000000000003</v>
      </c>
      <c r="M823" s="11">
        <v>0.3</v>
      </c>
      <c r="O823" s="16"/>
      <c r="P823" s="17"/>
      <c r="Q823" s="12"/>
      <c r="R823" s="13"/>
    </row>
    <row r="824" spans="1:18" ht="15.75" customHeight="1">
      <c r="A824" s="1"/>
      <c r="B824" s="6" t="s">
        <v>14</v>
      </c>
      <c r="C824" s="6">
        <v>1185732</v>
      </c>
      <c r="D824" s="7">
        <v>44330</v>
      </c>
      <c r="E824" s="6" t="s">
        <v>33</v>
      </c>
      <c r="F824" s="6" t="s">
        <v>49</v>
      </c>
      <c r="G824" s="6" t="s">
        <v>50</v>
      </c>
      <c r="H824" s="6" t="s">
        <v>19</v>
      </c>
      <c r="I824" s="8">
        <v>0.4</v>
      </c>
      <c r="J824" s="9">
        <v>1250</v>
      </c>
      <c r="K824" s="10">
        <f t="shared" si="0"/>
        <v>500</v>
      </c>
      <c r="L824" s="10">
        <f t="shared" si="1"/>
        <v>150</v>
      </c>
      <c r="M824" s="11">
        <v>0.3</v>
      </c>
      <c r="O824" s="16"/>
      <c r="P824" s="17"/>
      <c r="Q824" s="12"/>
      <c r="R824" s="13"/>
    </row>
    <row r="825" spans="1:18" ht="15.75" customHeight="1">
      <c r="A825" s="1"/>
      <c r="B825" s="6" t="s">
        <v>14</v>
      </c>
      <c r="C825" s="6">
        <v>1185732</v>
      </c>
      <c r="D825" s="7">
        <v>44330</v>
      </c>
      <c r="E825" s="6" t="s">
        <v>33</v>
      </c>
      <c r="F825" s="6" t="s">
        <v>49</v>
      </c>
      <c r="G825" s="6" t="s">
        <v>50</v>
      </c>
      <c r="H825" s="6" t="s">
        <v>20</v>
      </c>
      <c r="I825" s="8">
        <v>0.4</v>
      </c>
      <c r="J825" s="9">
        <v>500</v>
      </c>
      <c r="K825" s="10">
        <f t="shared" si="0"/>
        <v>200</v>
      </c>
      <c r="L825" s="10">
        <f t="shared" si="1"/>
        <v>70</v>
      </c>
      <c r="M825" s="11">
        <v>0.35000000000000003</v>
      </c>
      <c r="O825" s="16"/>
      <c r="P825" s="17"/>
      <c r="Q825" s="12"/>
      <c r="R825" s="13"/>
    </row>
    <row r="826" spans="1:18" ht="15.75" customHeight="1">
      <c r="A826" s="1"/>
      <c r="B826" s="6" t="s">
        <v>14</v>
      </c>
      <c r="C826" s="6">
        <v>1185732</v>
      </c>
      <c r="D826" s="7">
        <v>44330</v>
      </c>
      <c r="E826" s="6" t="s">
        <v>33</v>
      </c>
      <c r="F826" s="6" t="s">
        <v>49</v>
      </c>
      <c r="G826" s="6" t="s">
        <v>50</v>
      </c>
      <c r="H826" s="6" t="s">
        <v>21</v>
      </c>
      <c r="I826" s="8">
        <v>0.54999999999999993</v>
      </c>
      <c r="J826" s="9">
        <v>750</v>
      </c>
      <c r="K826" s="10">
        <f t="shared" si="0"/>
        <v>412.49999999999994</v>
      </c>
      <c r="L826" s="10">
        <f t="shared" si="1"/>
        <v>123.74999999999997</v>
      </c>
      <c r="M826" s="11">
        <v>0.3</v>
      </c>
      <c r="O826" s="16"/>
      <c r="P826" s="17"/>
      <c r="Q826" s="12"/>
      <c r="R826" s="13"/>
    </row>
    <row r="827" spans="1:18" ht="15.75" customHeight="1">
      <c r="A827" s="1"/>
      <c r="B827" s="6" t="s">
        <v>14</v>
      </c>
      <c r="C827" s="6">
        <v>1185732</v>
      </c>
      <c r="D827" s="7">
        <v>44330</v>
      </c>
      <c r="E827" s="6" t="s">
        <v>33</v>
      </c>
      <c r="F827" s="6" t="s">
        <v>49</v>
      </c>
      <c r="G827" s="6" t="s">
        <v>50</v>
      </c>
      <c r="H827" s="6" t="s">
        <v>22</v>
      </c>
      <c r="I827" s="8">
        <v>0.6</v>
      </c>
      <c r="J827" s="9">
        <v>1750</v>
      </c>
      <c r="K827" s="10">
        <f t="shared" si="0"/>
        <v>1050</v>
      </c>
      <c r="L827" s="10">
        <f t="shared" si="1"/>
        <v>472.5</v>
      </c>
      <c r="M827" s="11">
        <v>0.45</v>
      </c>
      <c r="O827" s="16"/>
      <c r="P827" s="17"/>
      <c r="Q827" s="12"/>
      <c r="R827" s="13"/>
    </row>
    <row r="828" spans="1:18" ht="15.75" customHeight="1">
      <c r="A828" s="1"/>
      <c r="B828" s="6" t="s">
        <v>14</v>
      </c>
      <c r="C828" s="6">
        <v>1185732</v>
      </c>
      <c r="D828" s="7">
        <v>44360</v>
      </c>
      <c r="E828" s="6" t="s">
        <v>33</v>
      </c>
      <c r="F828" s="6" t="s">
        <v>49</v>
      </c>
      <c r="G828" s="6" t="s">
        <v>50</v>
      </c>
      <c r="H828" s="6" t="s">
        <v>17</v>
      </c>
      <c r="I828" s="8">
        <v>0.45</v>
      </c>
      <c r="J828" s="9">
        <v>4250</v>
      </c>
      <c r="K828" s="10">
        <f t="shared" si="0"/>
        <v>1912.5</v>
      </c>
      <c r="L828" s="10">
        <f t="shared" si="1"/>
        <v>669.37500000000011</v>
      </c>
      <c r="M828" s="11">
        <v>0.35000000000000003</v>
      </c>
      <c r="O828" s="16"/>
      <c r="P828" s="17"/>
      <c r="Q828" s="12"/>
      <c r="R828" s="13"/>
    </row>
    <row r="829" spans="1:18" ht="15.75" customHeight="1">
      <c r="A829" s="1"/>
      <c r="B829" s="6" t="s">
        <v>14</v>
      </c>
      <c r="C829" s="6">
        <v>1185732</v>
      </c>
      <c r="D829" s="7">
        <v>44360</v>
      </c>
      <c r="E829" s="6" t="s">
        <v>33</v>
      </c>
      <c r="F829" s="6" t="s">
        <v>49</v>
      </c>
      <c r="G829" s="6" t="s">
        <v>50</v>
      </c>
      <c r="H829" s="6" t="s">
        <v>18</v>
      </c>
      <c r="I829" s="8">
        <v>0.40000000000000008</v>
      </c>
      <c r="J829" s="9">
        <v>1750</v>
      </c>
      <c r="K829" s="10">
        <f t="shared" si="0"/>
        <v>700.00000000000011</v>
      </c>
      <c r="L829" s="10">
        <f t="shared" si="1"/>
        <v>210.00000000000003</v>
      </c>
      <c r="M829" s="11">
        <v>0.3</v>
      </c>
      <c r="O829" s="16"/>
      <c r="P829" s="17"/>
      <c r="Q829" s="12"/>
      <c r="R829" s="13"/>
    </row>
    <row r="830" spans="1:18" ht="15.75" customHeight="1">
      <c r="A830" s="1"/>
      <c r="B830" s="6" t="s">
        <v>14</v>
      </c>
      <c r="C830" s="6">
        <v>1185732</v>
      </c>
      <c r="D830" s="7">
        <v>44360</v>
      </c>
      <c r="E830" s="6" t="s">
        <v>33</v>
      </c>
      <c r="F830" s="6" t="s">
        <v>49</v>
      </c>
      <c r="G830" s="6" t="s">
        <v>50</v>
      </c>
      <c r="H830" s="6" t="s">
        <v>19</v>
      </c>
      <c r="I830" s="8">
        <v>0.35000000000000003</v>
      </c>
      <c r="J830" s="9">
        <v>1750</v>
      </c>
      <c r="K830" s="10">
        <f t="shared" si="0"/>
        <v>612.50000000000011</v>
      </c>
      <c r="L830" s="10">
        <f t="shared" si="1"/>
        <v>183.75000000000003</v>
      </c>
      <c r="M830" s="11">
        <v>0.3</v>
      </c>
      <c r="O830" s="16"/>
      <c r="P830" s="17"/>
      <c r="Q830" s="12"/>
      <c r="R830" s="13"/>
    </row>
    <row r="831" spans="1:18" ht="15.75" customHeight="1">
      <c r="A831" s="1"/>
      <c r="B831" s="6" t="s">
        <v>14</v>
      </c>
      <c r="C831" s="6">
        <v>1185732</v>
      </c>
      <c r="D831" s="7">
        <v>44360</v>
      </c>
      <c r="E831" s="6" t="s">
        <v>33</v>
      </c>
      <c r="F831" s="6" t="s">
        <v>49</v>
      </c>
      <c r="G831" s="6" t="s">
        <v>50</v>
      </c>
      <c r="H831" s="6" t="s">
        <v>20</v>
      </c>
      <c r="I831" s="8">
        <v>0.35000000000000003</v>
      </c>
      <c r="J831" s="9">
        <v>1500</v>
      </c>
      <c r="K831" s="10">
        <f t="shared" si="0"/>
        <v>525</v>
      </c>
      <c r="L831" s="10">
        <f t="shared" si="1"/>
        <v>183.75000000000003</v>
      </c>
      <c r="M831" s="11">
        <v>0.35000000000000003</v>
      </c>
      <c r="O831" s="16"/>
      <c r="P831" s="17"/>
      <c r="Q831" s="12"/>
      <c r="R831" s="13"/>
    </row>
    <row r="832" spans="1:18" ht="15.75" customHeight="1">
      <c r="A832" s="1"/>
      <c r="B832" s="6" t="s">
        <v>14</v>
      </c>
      <c r="C832" s="6">
        <v>1185732</v>
      </c>
      <c r="D832" s="7">
        <v>44360</v>
      </c>
      <c r="E832" s="6" t="s">
        <v>33</v>
      </c>
      <c r="F832" s="6" t="s">
        <v>49</v>
      </c>
      <c r="G832" s="6" t="s">
        <v>50</v>
      </c>
      <c r="H832" s="6" t="s">
        <v>21</v>
      </c>
      <c r="I832" s="8">
        <v>0.5</v>
      </c>
      <c r="J832" s="9">
        <v>1500</v>
      </c>
      <c r="K832" s="10">
        <f t="shared" si="0"/>
        <v>750</v>
      </c>
      <c r="L832" s="10">
        <f t="shared" si="1"/>
        <v>225</v>
      </c>
      <c r="M832" s="11">
        <v>0.3</v>
      </c>
      <c r="O832" s="16"/>
      <c r="P832" s="17"/>
      <c r="Q832" s="12"/>
      <c r="R832" s="13"/>
    </row>
    <row r="833" spans="1:18" ht="15.75" customHeight="1">
      <c r="A833" s="1"/>
      <c r="B833" s="6" t="s">
        <v>14</v>
      </c>
      <c r="C833" s="6">
        <v>1185732</v>
      </c>
      <c r="D833" s="7">
        <v>44360</v>
      </c>
      <c r="E833" s="6" t="s">
        <v>33</v>
      </c>
      <c r="F833" s="6" t="s">
        <v>49</v>
      </c>
      <c r="G833" s="6" t="s">
        <v>50</v>
      </c>
      <c r="H833" s="6" t="s">
        <v>22</v>
      </c>
      <c r="I833" s="8">
        <v>0.55000000000000004</v>
      </c>
      <c r="J833" s="9">
        <v>3250</v>
      </c>
      <c r="K833" s="10">
        <f t="shared" si="0"/>
        <v>1787.5000000000002</v>
      </c>
      <c r="L833" s="10">
        <f t="shared" si="1"/>
        <v>804.37500000000011</v>
      </c>
      <c r="M833" s="11">
        <v>0.45</v>
      </c>
      <c r="O833" s="16"/>
      <c r="P833" s="17"/>
      <c r="Q833" s="12"/>
      <c r="R833" s="13"/>
    </row>
    <row r="834" spans="1:18" ht="15.75" customHeight="1">
      <c r="A834" s="1"/>
      <c r="B834" s="6" t="s">
        <v>14</v>
      </c>
      <c r="C834" s="6">
        <v>1185732</v>
      </c>
      <c r="D834" s="7">
        <v>44389</v>
      </c>
      <c r="E834" s="6" t="s">
        <v>33</v>
      </c>
      <c r="F834" s="6" t="s">
        <v>49</v>
      </c>
      <c r="G834" s="6" t="s">
        <v>50</v>
      </c>
      <c r="H834" s="6" t="s">
        <v>17</v>
      </c>
      <c r="I834" s="8">
        <v>0.5</v>
      </c>
      <c r="J834" s="9">
        <v>5500</v>
      </c>
      <c r="K834" s="10">
        <f t="shared" si="0"/>
        <v>2750</v>
      </c>
      <c r="L834" s="10">
        <f t="shared" si="1"/>
        <v>962.50000000000011</v>
      </c>
      <c r="M834" s="11">
        <v>0.35000000000000003</v>
      </c>
      <c r="O834" s="16"/>
      <c r="P834" s="17"/>
      <c r="Q834" s="12"/>
      <c r="R834" s="13"/>
    </row>
    <row r="835" spans="1:18" ht="15.75" customHeight="1">
      <c r="A835" s="1"/>
      <c r="B835" s="6" t="s">
        <v>14</v>
      </c>
      <c r="C835" s="6">
        <v>1185732</v>
      </c>
      <c r="D835" s="7">
        <v>44389</v>
      </c>
      <c r="E835" s="6" t="s">
        <v>33</v>
      </c>
      <c r="F835" s="6" t="s">
        <v>49</v>
      </c>
      <c r="G835" s="6" t="s">
        <v>50</v>
      </c>
      <c r="H835" s="6" t="s">
        <v>18</v>
      </c>
      <c r="I835" s="8">
        <v>0.45000000000000007</v>
      </c>
      <c r="J835" s="9">
        <v>3000</v>
      </c>
      <c r="K835" s="10">
        <f t="shared" si="0"/>
        <v>1350.0000000000002</v>
      </c>
      <c r="L835" s="10">
        <f t="shared" si="1"/>
        <v>405.00000000000006</v>
      </c>
      <c r="M835" s="11">
        <v>0.3</v>
      </c>
      <c r="O835" s="16"/>
      <c r="P835" s="17"/>
      <c r="Q835" s="12"/>
      <c r="R835" s="13"/>
    </row>
    <row r="836" spans="1:18" ht="15.75" customHeight="1">
      <c r="A836" s="1"/>
      <c r="B836" s="6" t="s">
        <v>14</v>
      </c>
      <c r="C836" s="6">
        <v>1185732</v>
      </c>
      <c r="D836" s="7">
        <v>44389</v>
      </c>
      <c r="E836" s="6" t="s">
        <v>33</v>
      </c>
      <c r="F836" s="6" t="s">
        <v>49</v>
      </c>
      <c r="G836" s="6" t="s">
        <v>50</v>
      </c>
      <c r="H836" s="6" t="s">
        <v>19</v>
      </c>
      <c r="I836" s="8">
        <v>0.4</v>
      </c>
      <c r="J836" s="9">
        <v>2250</v>
      </c>
      <c r="K836" s="10">
        <f t="shared" si="0"/>
        <v>900</v>
      </c>
      <c r="L836" s="10">
        <f t="shared" si="1"/>
        <v>270</v>
      </c>
      <c r="M836" s="11">
        <v>0.3</v>
      </c>
      <c r="O836" s="16"/>
      <c r="P836" s="17"/>
      <c r="Q836" s="12"/>
      <c r="R836" s="13"/>
    </row>
    <row r="837" spans="1:18" ht="15.75" customHeight="1">
      <c r="A837" s="1"/>
      <c r="B837" s="6" t="s">
        <v>14</v>
      </c>
      <c r="C837" s="6">
        <v>1185732</v>
      </c>
      <c r="D837" s="7">
        <v>44389</v>
      </c>
      <c r="E837" s="6" t="s">
        <v>33</v>
      </c>
      <c r="F837" s="6" t="s">
        <v>49</v>
      </c>
      <c r="G837" s="6" t="s">
        <v>50</v>
      </c>
      <c r="H837" s="6" t="s">
        <v>20</v>
      </c>
      <c r="I837" s="8">
        <v>0.4</v>
      </c>
      <c r="J837" s="9">
        <v>1750</v>
      </c>
      <c r="K837" s="10">
        <f t="shared" si="0"/>
        <v>700</v>
      </c>
      <c r="L837" s="10">
        <f t="shared" si="1"/>
        <v>245.00000000000003</v>
      </c>
      <c r="M837" s="11">
        <v>0.35000000000000003</v>
      </c>
      <c r="O837" s="16"/>
      <c r="P837" s="17"/>
      <c r="Q837" s="12"/>
      <c r="R837" s="13"/>
    </row>
    <row r="838" spans="1:18" ht="15.75" customHeight="1">
      <c r="A838" s="1"/>
      <c r="B838" s="6" t="s">
        <v>14</v>
      </c>
      <c r="C838" s="6">
        <v>1185732</v>
      </c>
      <c r="D838" s="7">
        <v>44389</v>
      </c>
      <c r="E838" s="6" t="s">
        <v>33</v>
      </c>
      <c r="F838" s="6" t="s">
        <v>49</v>
      </c>
      <c r="G838" s="6" t="s">
        <v>50</v>
      </c>
      <c r="H838" s="6" t="s">
        <v>21</v>
      </c>
      <c r="I838" s="8">
        <v>0.5</v>
      </c>
      <c r="J838" s="9">
        <v>2000</v>
      </c>
      <c r="K838" s="10">
        <f t="shared" si="0"/>
        <v>1000</v>
      </c>
      <c r="L838" s="10">
        <f t="shared" si="1"/>
        <v>300</v>
      </c>
      <c r="M838" s="11">
        <v>0.3</v>
      </c>
      <c r="O838" s="16"/>
      <c r="P838" s="17"/>
      <c r="Q838" s="12"/>
      <c r="R838" s="13"/>
    </row>
    <row r="839" spans="1:18" ht="15.75" customHeight="1">
      <c r="A839" s="1"/>
      <c r="B839" s="6" t="s">
        <v>14</v>
      </c>
      <c r="C839" s="6">
        <v>1185732</v>
      </c>
      <c r="D839" s="7">
        <v>44389</v>
      </c>
      <c r="E839" s="6" t="s">
        <v>33</v>
      </c>
      <c r="F839" s="6" t="s">
        <v>49</v>
      </c>
      <c r="G839" s="6" t="s">
        <v>50</v>
      </c>
      <c r="H839" s="6" t="s">
        <v>22</v>
      </c>
      <c r="I839" s="8">
        <v>0.55000000000000004</v>
      </c>
      <c r="J839" s="9">
        <v>3750</v>
      </c>
      <c r="K839" s="10">
        <f t="shared" si="0"/>
        <v>2062.5</v>
      </c>
      <c r="L839" s="10">
        <f t="shared" si="1"/>
        <v>928.125</v>
      </c>
      <c r="M839" s="11">
        <v>0.45</v>
      </c>
      <c r="O839" s="16"/>
      <c r="P839" s="17"/>
      <c r="Q839" s="12"/>
      <c r="R839" s="13"/>
    </row>
    <row r="840" spans="1:18" ht="15.75" customHeight="1">
      <c r="A840" s="1"/>
      <c r="B840" s="6" t="s">
        <v>14</v>
      </c>
      <c r="C840" s="6">
        <v>1185732</v>
      </c>
      <c r="D840" s="7">
        <v>44421</v>
      </c>
      <c r="E840" s="6" t="s">
        <v>33</v>
      </c>
      <c r="F840" s="6" t="s">
        <v>49</v>
      </c>
      <c r="G840" s="6" t="s">
        <v>50</v>
      </c>
      <c r="H840" s="6" t="s">
        <v>17</v>
      </c>
      <c r="I840" s="8">
        <v>0.5</v>
      </c>
      <c r="J840" s="9">
        <v>5250</v>
      </c>
      <c r="K840" s="10">
        <f t="shared" si="0"/>
        <v>2625</v>
      </c>
      <c r="L840" s="10">
        <f t="shared" si="1"/>
        <v>918.75000000000011</v>
      </c>
      <c r="M840" s="11">
        <v>0.35000000000000003</v>
      </c>
      <c r="O840" s="16"/>
      <c r="P840" s="17"/>
      <c r="Q840" s="12"/>
      <c r="R840" s="13"/>
    </row>
    <row r="841" spans="1:18" ht="15.75" customHeight="1">
      <c r="A841" s="1"/>
      <c r="B841" s="6" t="s">
        <v>14</v>
      </c>
      <c r="C841" s="6">
        <v>1185732</v>
      </c>
      <c r="D841" s="7">
        <v>44421</v>
      </c>
      <c r="E841" s="6" t="s">
        <v>33</v>
      </c>
      <c r="F841" s="6" t="s">
        <v>49</v>
      </c>
      <c r="G841" s="6" t="s">
        <v>50</v>
      </c>
      <c r="H841" s="6" t="s">
        <v>18</v>
      </c>
      <c r="I841" s="8">
        <v>0.45000000000000007</v>
      </c>
      <c r="J841" s="9">
        <v>3000</v>
      </c>
      <c r="K841" s="10">
        <f t="shared" si="0"/>
        <v>1350.0000000000002</v>
      </c>
      <c r="L841" s="10">
        <f t="shared" si="1"/>
        <v>405.00000000000006</v>
      </c>
      <c r="M841" s="11">
        <v>0.3</v>
      </c>
      <c r="O841" s="16"/>
      <c r="P841" s="17"/>
      <c r="Q841" s="12"/>
      <c r="R841" s="13"/>
    </row>
    <row r="842" spans="1:18" ht="15.75" customHeight="1">
      <c r="A842" s="1"/>
      <c r="B842" s="6" t="s">
        <v>14</v>
      </c>
      <c r="C842" s="6">
        <v>1185732</v>
      </c>
      <c r="D842" s="7">
        <v>44421</v>
      </c>
      <c r="E842" s="6" t="s">
        <v>33</v>
      </c>
      <c r="F842" s="6" t="s">
        <v>49</v>
      </c>
      <c r="G842" s="6" t="s">
        <v>50</v>
      </c>
      <c r="H842" s="6" t="s">
        <v>19</v>
      </c>
      <c r="I842" s="8">
        <v>0.4</v>
      </c>
      <c r="J842" s="9">
        <v>2250</v>
      </c>
      <c r="K842" s="10">
        <f t="shared" si="0"/>
        <v>900</v>
      </c>
      <c r="L842" s="10">
        <f t="shared" si="1"/>
        <v>270</v>
      </c>
      <c r="M842" s="11">
        <v>0.3</v>
      </c>
      <c r="O842" s="16"/>
      <c r="P842" s="17"/>
      <c r="Q842" s="12"/>
      <c r="R842" s="13"/>
    </row>
    <row r="843" spans="1:18" ht="15.75" customHeight="1">
      <c r="A843" s="1"/>
      <c r="B843" s="6" t="s">
        <v>14</v>
      </c>
      <c r="C843" s="6">
        <v>1185732</v>
      </c>
      <c r="D843" s="7">
        <v>44421</v>
      </c>
      <c r="E843" s="6" t="s">
        <v>33</v>
      </c>
      <c r="F843" s="6" t="s">
        <v>49</v>
      </c>
      <c r="G843" s="6" t="s">
        <v>50</v>
      </c>
      <c r="H843" s="6" t="s">
        <v>20</v>
      </c>
      <c r="I843" s="8">
        <v>0.35000000000000003</v>
      </c>
      <c r="J843" s="9">
        <v>1750</v>
      </c>
      <c r="K843" s="10">
        <f t="shared" si="0"/>
        <v>612.50000000000011</v>
      </c>
      <c r="L843" s="10">
        <f t="shared" si="1"/>
        <v>214.37500000000006</v>
      </c>
      <c r="M843" s="11">
        <v>0.35000000000000003</v>
      </c>
      <c r="O843" s="16"/>
      <c r="P843" s="17"/>
      <c r="Q843" s="12"/>
      <c r="R843" s="13"/>
    </row>
    <row r="844" spans="1:18" ht="15.75" customHeight="1">
      <c r="A844" s="1"/>
      <c r="B844" s="6" t="s">
        <v>14</v>
      </c>
      <c r="C844" s="6">
        <v>1185732</v>
      </c>
      <c r="D844" s="7">
        <v>44421</v>
      </c>
      <c r="E844" s="6" t="s">
        <v>33</v>
      </c>
      <c r="F844" s="6" t="s">
        <v>49</v>
      </c>
      <c r="G844" s="6" t="s">
        <v>50</v>
      </c>
      <c r="H844" s="6" t="s">
        <v>21</v>
      </c>
      <c r="I844" s="8">
        <v>0.45</v>
      </c>
      <c r="J844" s="9">
        <v>1500</v>
      </c>
      <c r="K844" s="10">
        <f t="shared" si="0"/>
        <v>675</v>
      </c>
      <c r="L844" s="10">
        <f t="shared" si="1"/>
        <v>202.5</v>
      </c>
      <c r="M844" s="11">
        <v>0.3</v>
      </c>
      <c r="O844" s="16"/>
      <c r="P844" s="17"/>
      <c r="Q844" s="12"/>
      <c r="R844" s="13"/>
    </row>
    <row r="845" spans="1:18" ht="15.75" customHeight="1">
      <c r="A845" s="1"/>
      <c r="B845" s="6" t="s">
        <v>14</v>
      </c>
      <c r="C845" s="6">
        <v>1185732</v>
      </c>
      <c r="D845" s="7">
        <v>44421</v>
      </c>
      <c r="E845" s="6" t="s">
        <v>33</v>
      </c>
      <c r="F845" s="6" t="s">
        <v>49</v>
      </c>
      <c r="G845" s="6" t="s">
        <v>50</v>
      </c>
      <c r="H845" s="6" t="s">
        <v>22</v>
      </c>
      <c r="I845" s="8">
        <v>0.5</v>
      </c>
      <c r="J845" s="9">
        <v>3250</v>
      </c>
      <c r="K845" s="10">
        <f t="shared" si="0"/>
        <v>1625</v>
      </c>
      <c r="L845" s="10">
        <f t="shared" si="1"/>
        <v>731.25</v>
      </c>
      <c r="M845" s="11">
        <v>0.45</v>
      </c>
      <c r="O845" s="16"/>
      <c r="P845" s="17"/>
      <c r="Q845" s="12"/>
      <c r="R845" s="13"/>
    </row>
    <row r="846" spans="1:18" ht="15.75" customHeight="1">
      <c r="A846" s="1"/>
      <c r="B846" s="6" t="s">
        <v>14</v>
      </c>
      <c r="C846" s="6">
        <v>1185732</v>
      </c>
      <c r="D846" s="7">
        <v>44453</v>
      </c>
      <c r="E846" s="6" t="s">
        <v>33</v>
      </c>
      <c r="F846" s="6" t="s">
        <v>49</v>
      </c>
      <c r="G846" s="6" t="s">
        <v>50</v>
      </c>
      <c r="H846" s="6" t="s">
        <v>17</v>
      </c>
      <c r="I846" s="8">
        <v>0.45</v>
      </c>
      <c r="J846" s="9">
        <v>4500</v>
      </c>
      <c r="K846" s="10">
        <f t="shared" si="0"/>
        <v>2025</v>
      </c>
      <c r="L846" s="10">
        <f t="shared" si="1"/>
        <v>708.75000000000011</v>
      </c>
      <c r="M846" s="11">
        <v>0.35000000000000003</v>
      </c>
      <c r="O846" s="16"/>
      <c r="P846" s="17"/>
      <c r="Q846" s="12"/>
      <c r="R846" s="13"/>
    </row>
    <row r="847" spans="1:18" ht="15.75" customHeight="1">
      <c r="A847" s="1"/>
      <c r="B847" s="6" t="s">
        <v>14</v>
      </c>
      <c r="C847" s="6">
        <v>1185732</v>
      </c>
      <c r="D847" s="7">
        <v>44453</v>
      </c>
      <c r="E847" s="6" t="s">
        <v>33</v>
      </c>
      <c r="F847" s="6" t="s">
        <v>49</v>
      </c>
      <c r="G847" s="6" t="s">
        <v>50</v>
      </c>
      <c r="H847" s="6" t="s">
        <v>18</v>
      </c>
      <c r="I847" s="8">
        <v>0.40000000000000008</v>
      </c>
      <c r="J847" s="9">
        <v>2500</v>
      </c>
      <c r="K847" s="10">
        <f t="shared" si="0"/>
        <v>1000.0000000000002</v>
      </c>
      <c r="L847" s="10">
        <f t="shared" si="1"/>
        <v>300.00000000000006</v>
      </c>
      <c r="M847" s="11">
        <v>0.3</v>
      </c>
      <c r="O847" s="16"/>
      <c r="P847" s="17"/>
      <c r="Q847" s="12"/>
      <c r="R847" s="13"/>
    </row>
    <row r="848" spans="1:18" ht="15.75" customHeight="1">
      <c r="A848" s="1"/>
      <c r="B848" s="6" t="s">
        <v>14</v>
      </c>
      <c r="C848" s="6">
        <v>1185732</v>
      </c>
      <c r="D848" s="7">
        <v>44453</v>
      </c>
      <c r="E848" s="6" t="s">
        <v>33</v>
      </c>
      <c r="F848" s="6" t="s">
        <v>49</v>
      </c>
      <c r="G848" s="6" t="s">
        <v>50</v>
      </c>
      <c r="H848" s="6" t="s">
        <v>19</v>
      </c>
      <c r="I848" s="8">
        <v>0.25</v>
      </c>
      <c r="J848" s="9">
        <v>1500</v>
      </c>
      <c r="K848" s="10">
        <f t="shared" si="0"/>
        <v>375</v>
      </c>
      <c r="L848" s="10">
        <f t="shared" si="1"/>
        <v>112.5</v>
      </c>
      <c r="M848" s="11">
        <v>0.3</v>
      </c>
      <c r="O848" s="16"/>
      <c r="P848" s="17"/>
      <c r="Q848" s="12"/>
      <c r="R848" s="13"/>
    </row>
    <row r="849" spans="1:18" ht="15.75" customHeight="1">
      <c r="A849" s="1"/>
      <c r="B849" s="6" t="s">
        <v>14</v>
      </c>
      <c r="C849" s="6">
        <v>1185732</v>
      </c>
      <c r="D849" s="7">
        <v>44453</v>
      </c>
      <c r="E849" s="6" t="s">
        <v>33</v>
      </c>
      <c r="F849" s="6" t="s">
        <v>49</v>
      </c>
      <c r="G849" s="6" t="s">
        <v>50</v>
      </c>
      <c r="H849" s="6" t="s">
        <v>20</v>
      </c>
      <c r="I849" s="8">
        <v>0.25</v>
      </c>
      <c r="J849" s="9">
        <v>1250</v>
      </c>
      <c r="K849" s="10">
        <f t="shared" si="0"/>
        <v>312.5</v>
      </c>
      <c r="L849" s="10">
        <f t="shared" si="1"/>
        <v>109.37500000000001</v>
      </c>
      <c r="M849" s="11">
        <v>0.35000000000000003</v>
      </c>
      <c r="O849" s="16"/>
      <c r="P849" s="17"/>
      <c r="Q849" s="12"/>
      <c r="R849" s="13"/>
    </row>
    <row r="850" spans="1:18" ht="15.75" customHeight="1">
      <c r="A850" s="1"/>
      <c r="B850" s="6" t="s">
        <v>14</v>
      </c>
      <c r="C850" s="6">
        <v>1185732</v>
      </c>
      <c r="D850" s="7">
        <v>44453</v>
      </c>
      <c r="E850" s="6" t="s">
        <v>33</v>
      </c>
      <c r="F850" s="6" t="s">
        <v>49</v>
      </c>
      <c r="G850" s="6" t="s">
        <v>50</v>
      </c>
      <c r="H850" s="6" t="s">
        <v>21</v>
      </c>
      <c r="I850" s="8">
        <v>0.35</v>
      </c>
      <c r="J850" s="9">
        <v>1250</v>
      </c>
      <c r="K850" s="10">
        <f t="shared" si="0"/>
        <v>437.5</v>
      </c>
      <c r="L850" s="10">
        <f t="shared" si="1"/>
        <v>131.25</v>
      </c>
      <c r="M850" s="11">
        <v>0.3</v>
      </c>
      <c r="O850" s="16"/>
      <c r="P850" s="17"/>
      <c r="Q850" s="12"/>
      <c r="R850" s="13"/>
    </row>
    <row r="851" spans="1:18" ht="15.75" customHeight="1">
      <c r="A851" s="1"/>
      <c r="B851" s="6" t="s">
        <v>14</v>
      </c>
      <c r="C851" s="6">
        <v>1185732</v>
      </c>
      <c r="D851" s="7">
        <v>44453</v>
      </c>
      <c r="E851" s="6" t="s">
        <v>33</v>
      </c>
      <c r="F851" s="6" t="s">
        <v>49</v>
      </c>
      <c r="G851" s="6" t="s">
        <v>50</v>
      </c>
      <c r="H851" s="6" t="s">
        <v>22</v>
      </c>
      <c r="I851" s="8">
        <v>0.4</v>
      </c>
      <c r="J851" s="9">
        <v>2000</v>
      </c>
      <c r="K851" s="10">
        <f t="shared" si="0"/>
        <v>800</v>
      </c>
      <c r="L851" s="10">
        <f t="shared" si="1"/>
        <v>360</v>
      </c>
      <c r="M851" s="11">
        <v>0.45</v>
      </c>
      <c r="O851" s="16"/>
      <c r="P851" s="17"/>
      <c r="Q851" s="12"/>
      <c r="R851" s="13"/>
    </row>
    <row r="852" spans="1:18" ht="15.75" customHeight="1">
      <c r="A852" s="1"/>
      <c r="B852" s="6" t="s">
        <v>14</v>
      </c>
      <c r="C852" s="6">
        <v>1185732</v>
      </c>
      <c r="D852" s="7">
        <v>44482</v>
      </c>
      <c r="E852" s="6" t="s">
        <v>33</v>
      </c>
      <c r="F852" s="6" t="s">
        <v>49</v>
      </c>
      <c r="G852" s="6" t="s">
        <v>50</v>
      </c>
      <c r="H852" s="6" t="s">
        <v>17</v>
      </c>
      <c r="I852" s="8">
        <v>0.44999999999999996</v>
      </c>
      <c r="J852" s="9">
        <v>3750</v>
      </c>
      <c r="K852" s="10">
        <f t="shared" si="0"/>
        <v>1687.4999999999998</v>
      </c>
      <c r="L852" s="10">
        <f t="shared" si="1"/>
        <v>590.625</v>
      </c>
      <c r="M852" s="11">
        <v>0.35000000000000003</v>
      </c>
      <c r="O852" s="16"/>
      <c r="P852" s="17"/>
      <c r="Q852" s="12"/>
      <c r="R852" s="13"/>
    </row>
    <row r="853" spans="1:18" ht="15.75" customHeight="1">
      <c r="A853" s="1"/>
      <c r="B853" s="6" t="s">
        <v>14</v>
      </c>
      <c r="C853" s="6">
        <v>1185732</v>
      </c>
      <c r="D853" s="7">
        <v>44482</v>
      </c>
      <c r="E853" s="6" t="s">
        <v>33</v>
      </c>
      <c r="F853" s="6" t="s">
        <v>49</v>
      </c>
      <c r="G853" s="6" t="s">
        <v>50</v>
      </c>
      <c r="H853" s="6" t="s">
        <v>18</v>
      </c>
      <c r="I853" s="8">
        <v>0.35</v>
      </c>
      <c r="J853" s="9">
        <v>2000</v>
      </c>
      <c r="K853" s="10">
        <f t="shared" si="0"/>
        <v>700</v>
      </c>
      <c r="L853" s="10">
        <f t="shared" si="1"/>
        <v>210</v>
      </c>
      <c r="M853" s="11">
        <v>0.3</v>
      </c>
      <c r="O853" s="16"/>
      <c r="P853" s="17"/>
      <c r="Q853" s="12"/>
      <c r="R853" s="13"/>
    </row>
    <row r="854" spans="1:18" ht="15.75" customHeight="1">
      <c r="A854" s="1"/>
      <c r="B854" s="6" t="s">
        <v>14</v>
      </c>
      <c r="C854" s="6">
        <v>1185732</v>
      </c>
      <c r="D854" s="7">
        <v>44482</v>
      </c>
      <c r="E854" s="6" t="s">
        <v>33</v>
      </c>
      <c r="F854" s="6" t="s">
        <v>49</v>
      </c>
      <c r="G854" s="6" t="s">
        <v>50</v>
      </c>
      <c r="H854" s="6" t="s">
        <v>19</v>
      </c>
      <c r="I854" s="8">
        <v>0.35</v>
      </c>
      <c r="J854" s="9">
        <v>1000</v>
      </c>
      <c r="K854" s="10">
        <f t="shared" si="0"/>
        <v>350</v>
      </c>
      <c r="L854" s="10">
        <f t="shared" si="1"/>
        <v>105</v>
      </c>
      <c r="M854" s="11">
        <v>0.3</v>
      </c>
      <c r="O854" s="16"/>
      <c r="P854" s="17"/>
      <c r="Q854" s="12"/>
      <c r="R854" s="13"/>
    </row>
    <row r="855" spans="1:18" ht="15.75" customHeight="1">
      <c r="A855" s="1"/>
      <c r="B855" s="6" t="s">
        <v>14</v>
      </c>
      <c r="C855" s="6">
        <v>1185732</v>
      </c>
      <c r="D855" s="7">
        <v>44482</v>
      </c>
      <c r="E855" s="6" t="s">
        <v>33</v>
      </c>
      <c r="F855" s="6" t="s">
        <v>49</v>
      </c>
      <c r="G855" s="6" t="s">
        <v>50</v>
      </c>
      <c r="H855" s="6" t="s">
        <v>20</v>
      </c>
      <c r="I855" s="8">
        <v>0.35</v>
      </c>
      <c r="J855" s="9">
        <v>750</v>
      </c>
      <c r="K855" s="10">
        <f t="shared" si="0"/>
        <v>262.5</v>
      </c>
      <c r="L855" s="10">
        <f t="shared" si="1"/>
        <v>91.875000000000014</v>
      </c>
      <c r="M855" s="11">
        <v>0.35000000000000003</v>
      </c>
      <c r="O855" s="16"/>
      <c r="P855" s="17"/>
      <c r="Q855" s="12"/>
      <c r="R855" s="13"/>
    </row>
    <row r="856" spans="1:18" ht="15.75" customHeight="1">
      <c r="A856" s="1"/>
      <c r="B856" s="6" t="s">
        <v>14</v>
      </c>
      <c r="C856" s="6">
        <v>1185732</v>
      </c>
      <c r="D856" s="7">
        <v>44482</v>
      </c>
      <c r="E856" s="6" t="s">
        <v>33</v>
      </c>
      <c r="F856" s="6" t="s">
        <v>49</v>
      </c>
      <c r="G856" s="6" t="s">
        <v>50</v>
      </c>
      <c r="H856" s="6" t="s">
        <v>21</v>
      </c>
      <c r="I856" s="8">
        <v>0.44999999999999996</v>
      </c>
      <c r="J856" s="9">
        <v>750</v>
      </c>
      <c r="K856" s="10">
        <f t="shared" si="0"/>
        <v>337.49999999999994</v>
      </c>
      <c r="L856" s="10">
        <f t="shared" si="1"/>
        <v>101.24999999999999</v>
      </c>
      <c r="M856" s="11">
        <v>0.3</v>
      </c>
      <c r="O856" s="16"/>
      <c r="P856" s="17"/>
      <c r="Q856" s="12"/>
      <c r="R856" s="13"/>
    </row>
    <row r="857" spans="1:18" ht="15.75" customHeight="1">
      <c r="A857" s="1"/>
      <c r="B857" s="6" t="s">
        <v>14</v>
      </c>
      <c r="C857" s="6">
        <v>1185732</v>
      </c>
      <c r="D857" s="7">
        <v>44482</v>
      </c>
      <c r="E857" s="6" t="s">
        <v>33</v>
      </c>
      <c r="F857" s="6" t="s">
        <v>49</v>
      </c>
      <c r="G857" s="6" t="s">
        <v>50</v>
      </c>
      <c r="H857" s="6" t="s">
        <v>22</v>
      </c>
      <c r="I857" s="8">
        <v>0.49999999999999989</v>
      </c>
      <c r="J857" s="9">
        <v>2000</v>
      </c>
      <c r="K857" s="10">
        <f t="shared" si="0"/>
        <v>999.99999999999977</v>
      </c>
      <c r="L857" s="10">
        <f t="shared" si="1"/>
        <v>449.99999999999989</v>
      </c>
      <c r="M857" s="11">
        <v>0.45</v>
      </c>
      <c r="O857" s="16"/>
      <c r="P857" s="17"/>
      <c r="Q857" s="12"/>
      <c r="R857" s="13"/>
    </row>
    <row r="858" spans="1:18" ht="15.75" customHeight="1">
      <c r="A858" s="1"/>
      <c r="B858" s="6" t="s">
        <v>14</v>
      </c>
      <c r="C858" s="6">
        <v>1185732</v>
      </c>
      <c r="D858" s="7">
        <v>44513</v>
      </c>
      <c r="E858" s="6" t="s">
        <v>33</v>
      </c>
      <c r="F858" s="6" t="s">
        <v>49</v>
      </c>
      <c r="G858" s="6" t="s">
        <v>50</v>
      </c>
      <c r="H858" s="6" t="s">
        <v>17</v>
      </c>
      <c r="I858" s="8">
        <v>0.5</v>
      </c>
      <c r="J858" s="9">
        <v>3500</v>
      </c>
      <c r="K858" s="10">
        <f t="shared" si="0"/>
        <v>1750</v>
      </c>
      <c r="L858" s="10">
        <f t="shared" si="1"/>
        <v>612.50000000000011</v>
      </c>
      <c r="M858" s="11">
        <v>0.35000000000000003</v>
      </c>
      <c r="O858" s="16"/>
      <c r="P858" s="17"/>
      <c r="Q858" s="12"/>
      <c r="R858" s="13"/>
    </row>
    <row r="859" spans="1:18" ht="15.75" customHeight="1">
      <c r="A859" s="1"/>
      <c r="B859" s="6" t="s">
        <v>14</v>
      </c>
      <c r="C859" s="6">
        <v>1185732</v>
      </c>
      <c r="D859" s="7">
        <v>44513</v>
      </c>
      <c r="E859" s="6" t="s">
        <v>33</v>
      </c>
      <c r="F859" s="6" t="s">
        <v>49</v>
      </c>
      <c r="G859" s="6" t="s">
        <v>50</v>
      </c>
      <c r="H859" s="6" t="s">
        <v>18</v>
      </c>
      <c r="I859" s="8">
        <v>0.4</v>
      </c>
      <c r="J859" s="9">
        <v>2000</v>
      </c>
      <c r="K859" s="10">
        <f t="shared" si="0"/>
        <v>800</v>
      </c>
      <c r="L859" s="10">
        <f t="shared" si="1"/>
        <v>240</v>
      </c>
      <c r="M859" s="11">
        <v>0.3</v>
      </c>
      <c r="O859" s="16"/>
      <c r="P859" s="17"/>
      <c r="Q859" s="12"/>
      <c r="R859" s="13"/>
    </row>
    <row r="860" spans="1:18" ht="15.75" customHeight="1">
      <c r="A860" s="1"/>
      <c r="B860" s="6" t="s">
        <v>14</v>
      </c>
      <c r="C860" s="6">
        <v>1185732</v>
      </c>
      <c r="D860" s="7">
        <v>44513</v>
      </c>
      <c r="E860" s="6" t="s">
        <v>33</v>
      </c>
      <c r="F860" s="6" t="s">
        <v>49</v>
      </c>
      <c r="G860" s="6" t="s">
        <v>50</v>
      </c>
      <c r="H860" s="6" t="s">
        <v>19</v>
      </c>
      <c r="I860" s="8">
        <v>0.4</v>
      </c>
      <c r="J860" s="9">
        <v>1450</v>
      </c>
      <c r="K860" s="10">
        <f t="shared" si="0"/>
        <v>580</v>
      </c>
      <c r="L860" s="10">
        <f t="shared" si="1"/>
        <v>174</v>
      </c>
      <c r="M860" s="11">
        <v>0.3</v>
      </c>
      <c r="O860" s="16"/>
      <c r="P860" s="17"/>
      <c r="Q860" s="12"/>
      <c r="R860" s="13"/>
    </row>
    <row r="861" spans="1:18" ht="15.75" customHeight="1">
      <c r="A861" s="1"/>
      <c r="B861" s="6" t="s">
        <v>14</v>
      </c>
      <c r="C861" s="6">
        <v>1185732</v>
      </c>
      <c r="D861" s="7">
        <v>44513</v>
      </c>
      <c r="E861" s="6" t="s">
        <v>33</v>
      </c>
      <c r="F861" s="6" t="s">
        <v>49</v>
      </c>
      <c r="G861" s="6" t="s">
        <v>50</v>
      </c>
      <c r="H861" s="6" t="s">
        <v>20</v>
      </c>
      <c r="I861" s="8">
        <v>0.4</v>
      </c>
      <c r="J861" s="9">
        <v>1500</v>
      </c>
      <c r="K861" s="10">
        <f t="shared" si="0"/>
        <v>600</v>
      </c>
      <c r="L861" s="10">
        <f t="shared" si="1"/>
        <v>210.00000000000003</v>
      </c>
      <c r="M861" s="11">
        <v>0.35000000000000003</v>
      </c>
      <c r="O861" s="16"/>
      <c r="P861" s="17"/>
      <c r="Q861" s="12"/>
      <c r="R861" s="13"/>
    </row>
    <row r="862" spans="1:18" ht="15.75" customHeight="1">
      <c r="A862" s="1"/>
      <c r="B862" s="6" t="s">
        <v>14</v>
      </c>
      <c r="C862" s="6">
        <v>1185732</v>
      </c>
      <c r="D862" s="7">
        <v>44513</v>
      </c>
      <c r="E862" s="6" t="s">
        <v>33</v>
      </c>
      <c r="F862" s="6" t="s">
        <v>49</v>
      </c>
      <c r="G862" s="6" t="s">
        <v>50</v>
      </c>
      <c r="H862" s="6" t="s">
        <v>21</v>
      </c>
      <c r="I862" s="8">
        <v>0.54999999999999993</v>
      </c>
      <c r="J862" s="9">
        <v>1250</v>
      </c>
      <c r="K862" s="10">
        <f t="shared" si="0"/>
        <v>687.49999999999989</v>
      </c>
      <c r="L862" s="10">
        <f t="shared" si="1"/>
        <v>206.24999999999997</v>
      </c>
      <c r="M862" s="11">
        <v>0.3</v>
      </c>
      <c r="O862" s="16"/>
      <c r="P862" s="17"/>
      <c r="Q862" s="12"/>
      <c r="R862" s="13"/>
    </row>
    <row r="863" spans="1:18" ht="15.75" customHeight="1">
      <c r="A863" s="1"/>
      <c r="B863" s="6" t="s">
        <v>14</v>
      </c>
      <c r="C863" s="6">
        <v>1185732</v>
      </c>
      <c r="D863" s="7">
        <v>44513</v>
      </c>
      <c r="E863" s="6" t="s">
        <v>33</v>
      </c>
      <c r="F863" s="6" t="s">
        <v>49</v>
      </c>
      <c r="G863" s="6" t="s">
        <v>50</v>
      </c>
      <c r="H863" s="6" t="s">
        <v>22</v>
      </c>
      <c r="I863" s="8">
        <v>0.59999999999999987</v>
      </c>
      <c r="J863" s="9">
        <v>2250</v>
      </c>
      <c r="K863" s="10">
        <f t="shared" si="0"/>
        <v>1349.9999999999998</v>
      </c>
      <c r="L863" s="10">
        <f t="shared" si="1"/>
        <v>607.49999999999989</v>
      </c>
      <c r="M863" s="11">
        <v>0.45</v>
      </c>
      <c r="O863" s="16"/>
      <c r="P863" s="17"/>
      <c r="Q863" s="12"/>
      <c r="R863" s="13"/>
    </row>
    <row r="864" spans="1:18" ht="15.75" customHeight="1">
      <c r="A864" s="1"/>
      <c r="B864" s="6" t="s">
        <v>14</v>
      </c>
      <c r="C864" s="6">
        <v>1185732</v>
      </c>
      <c r="D864" s="7">
        <v>44542</v>
      </c>
      <c r="E864" s="6" t="s">
        <v>33</v>
      </c>
      <c r="F864" s="6" t="s">
        <v>49</v>
      </c>
      <c r="G864" s="6" t="s">
        <v>50</v>
      </c>
      <c r="H864" s="6" t="s">
        <v>17</v>
      </c>
      <c r="I864" s="8">
        <v>0.54999999999999993</v>
      </c>
      <c r="J864" s="9">
        <v>4750</v>
      </c>
      <c r="K864" s="10">
        <f t="shared" si="0"/>
        <v>2612.4999999999995</v>
      </c>
      <c r="L864" s="10">
        <f t="shared" si="1"/>
        <v>914.37499999999989</v>
      </c>
      <c r="M864" s="11">
        <v>0.35000000000000003</v>
      </c>
      <c r="O864" s="16"/>
      <c r="P864" s="17"/>
      <c r="Q864" s="12"/>
      <c r="R864" s="13"/>
    </row>
    <row r="865" spans="1:18" ht="15.75" customHeight="1">
      <c r="A865" s="1"/>
      <c r="B865" s="6" t="s">
        <v>14</v>
      </c>
      <c r="C865" s="6">
        <v>1185732</v>
      </c>
      <c r="D865" s="7">
        <v>44542</v>
      </c>
      <c r="E865" s="6" t="s">
        <v>33</v>
      </c>
      <c r="F865" s="6" t="s">
        <v>49</v>
      </c>
      <c r="G865" s="6" t="s">
        <v>50</v>
      </c>
      <c r="H865" s="6" t="s">
        <v>18</v>
      </c>
      <c r="I865" s="8">
        <v>0.45</v>
      </c>
      <c r="J865" s="9">
        <v>2750</v>
      </c>
      <c r="K865" s="10">
        <f t="shared" si="0"/>
        <v>1237.5</v>
      </c>
      <c r="L865" s="10">
        <f t="shared" si="1"/>
        <v>371.25</v>
      </c>
      <c r="M865" s="11">
        <v>0.3</v>
      </c>
      <c r="O865" s="16"/>
      <c r="P865" s="17"/>
      <c r="Q865" s="12"/>
      <c r="R865" s="13"/>
    </row>
    <row r="866" spans="1:18" ht="15.75" customHeight="1">
      <c r="A866" s="1"/>
      <c r="B866" s="6" t="s">
        <v>14</v>
      </c>
      <c r="C866" s="6">
        <v>1185732</v>
      </c>
      <c r="D866" s="7">
        <v>44542</v>
      </c>
      <c r="E866" s="6" t="s">
        <v>33</v>
      </c>
      <c r="F866" s="6" t="s">
        <v>49</v>
      </c>
      <c r="G866" s="6" t="s">
        <v>50</v>
      </c>
      <c r="H866" s="6" t="s">
        <v>19</v>
      </c>
      <c r="I866" s="8">
        <v>0.45</v>
      </c>
      <c r="J866" s="9">
        <v>2250</v>
      </c>
      <c r="K866" s="10">
        <f t="shared" si="0"/>
        <v>1012.5</v>
      </c>
      <c r="L866" s="10">
        <f t="shared" si="1"/>
        <v>303.75</v>
      </c>
      <c r="M866" s="11">
        <v>0.3</v>
      </c>
      <c r="O866" s="16"/>
      <c r="P866" s="17"/>
      <c r="Q866" s="12"/>
      <c r="R866" s="13"/>
    </row>
    <row r="867" spans="1:18" ht="15.75" customHeight="1">
      <c r="A867" s="1"/>
      <c r="B867" s="6" t="s">
        <v>14</v>
      </c>
      <c r="C867" s="6">
        <v>1185732</v>
      </c>
      <c r="D867" s="7">
        <v>44542</v>
      </c>
      <c r="E867" s="6" t="s">
        <v>33</v>
      </c>
      <c r="F867" s="6" t="s">
        <v>49</v>
      </c>
      <c r="G867" s="6" t="s">
        <v>50</v>
      </c>
      <c r="H867" s="6" t="s">
        <v>20</v>
      </c>
      <c r="I867" s="8">
        <v>0.45</v>
      </c>
      <c r="J867" s="9">
        <v>1750</v>
      </c>
      <c r="K867" s="10">
        <f t="shared" si="0"/>
        <v>787.5</v>
      </c>
      <c r="L867" s="10">
        <f t="shared" si="1"/>
        <v>275.625</v>
      </c>
      <c r="M867" s="11">
        <v>0.35000000000000003</v>
      </c>
      <c r="O867" s="16"/>
      <c r="P867" s="17"/>
      <c r="Q867" s="12"/>
      <c r="R867" s="13"/>
    </row>
    <row r="868" spans="1:18" ht="15.75" customHeight="1">
      <c r="A868" s="1"/>
      <c r="B868" s="6" t="s">
        <v>14</v>
      </c>
      <c r="C868" s="6">
        <v>1185732</v>
      </c>
      <c r="D868" s="7">
        <v>44542</v>
      </c>
      <c r="E868" s="6" t="s">
        <v>33</v>
      </c>
      <c r="F868" s="6" t="s">
        <v>49</v>
      </c>
      <c r="G868" s="6" t="s">
        <v>50</v>
      </c>
      <c r="H868" s="6" t="s">
        <v>21</v>
      </c>
      <c r="I868" s="8">
        <v>0.54999999999999993</v>
      </c>
      <c r="J868" s="9">
        <v>1750</v>
      </c>
      <c r="K868" s="10">
        <f t="shared" si="0"/>
        <v>962.49999999999989</v>
      </c>
      <c r="L868" s="10">
        <f t="shared" si="1"/>
        <v>288.74999999999994</v>
      </c>
      <c r="M868" s="11">
        <v>0.3</v>
      </c>
      <c r="O868" s="16"/>
      <c r="P868" s="17"/>
      <c r="Q868" s="12"/>
      <c r="R868" s="13"/>
    </row>
    <row r="869" spans="1:18" ht="15.75" customHeight="1">
      <c r="A869" s="1"/>
      <c r="B869" s="6" t="s">
        <v>14</v>
      </c>
      <c r="C869" s="6">
        <v>1185732</v>
      </c>
      <c r="D869" s="7">
        <v>44542</v>
      </c>
      <c r="E869" s="6" t="s">
        <v>33</v>
      </c>
      <c r="F869" s="6" t="s">
        <v>49</v>
      </c>
      <c r="G869" s="6" t="s">
        <v>50</v>
      </c>
      <c r="H869" s="6" t="s">
        <v>22</v>
      </c>
      <c r="I869" s="8">
        <v>0.59999999999999987</v>
      </c>
      <c r="J869" s="9">
        <v>2750</v>
      </c>
      <c r="K869" s="10">
        <f t="shared" si="0"/>
        <v>1649.9999999999995</v>
      </c>
      <c r="L869" s="10">
        <f t="shared" si="1"/>
        <v>742.49999999999977</v>
      </c>
      <c r="M869" s="11">
        <v>0.45</v>
      </c>
      <c r="O869" s="16"/>
      <c r="P869" s="17"/>
      <c r="Q869" s="12"/>
      <c r="R869" s="13"/>
    </row>
    <row r="870" spans="1:18" ht="15.75" customHeight="1">
      <c r="A870" s="1" t="s">
        <v>39</v>
      </c>
      <c r="B870" s="6" t="s">
        <v>31</v>
      </c>
      <c r="C870" s="6">
        <v>1189833</v>
      </c>
      <c r="D870" s="7">
        <v>44213</v>
      </c>
      <c r="E870" s="6" t="s">
        <v>33</v>
      </c>
      <c r="F870" s="6" t="s">
        <v>51</v>
      </c>
      <c r="G870" s="6" t="s">
        <v>52</v>
      </c>
      <c r="H870" s="6" t="s">
        <v>17</v>
      </c>
      <c r="I870" s="8">
        <v>0.35</v>
      </c>
      <c r="J870" s="9">
        <v>4750</v>
      </c>
      <c r="K870" s="10">
        <f t="shared" si="0"/>
        <v>1662.5</v>
      </c>
      <c r="L870" s="10">
        <f t="shared" si="1"/>
        <v>748.125</v>
      </c>
      <c r="M870" s="11">
        <v>0.45</v>
      </c>
      <c r="O870" s="16"/>
      <c r="P870" s="17"/>
      <c r="Q870" s="12"/>
      <c r="R870" s="13"/>
    </row>
    <row r="871" spans="1:18" ht="15.75" customHeight="1">
      <c r="A871" s="1"/>
      <c r="B871" s="6" t="s">
        <v>31</v>
      </c>
      <c r="C871" s="6">
        <v>1189833</v>
      </c>
      <c r="D871" s="7">
        <v>44213</v>
      </c>
      <c r="E871" s="6" t="s">
        <v>33</v>
      </c>
      <c r="F871" s="6" t="s">
        <v>51</v>
      </c>
      <c r="G871" s="6" t="s">
        <v>52</v>
      </c>
      <c r="H871" s="6" t="s">
        <v>18</v>
      </c>
      <c r="I871" s="8">
        <v>0.45</v>
      </c>
      <c r="J871" s="9">
        <v>4750</v>
      </c>
      <c r="K871" s="10">
        <f t="shared" si="0"/>
        <v>2137.5</v>
      </c>
      <c r="L871" s="10">
        <f t="shared" si="1"/>
        <v>641.25</v>
      </c>
      <c r="M871" s="11">
        <v>0.3</v>
      </c>
      <c r="O871" s="16"/>
      <c r="P871" s="17"/>
      <c r="Q871" s="12"/>
      <c r="R871" s="13"/>
    </row>
    <row r="872" spans="1:18" ht="15.75" customHeight="1">
      <c r="A872" s="1"/>
      <c r="B872" s="6" t="s">
        <v>31</v>
      </c>
      <c r="C872" s="6">
        <v>1189833</v>
      </c>
      <c r="D872" s="7">
        <v>44213</v>
      </c>
      <c r="E872" s="6" t="s">
        <v>33</v>
      </c>
      <c r="F872" s="6" t="s">
        <v>51</v>
      </c>
      <c r="G872" s="6" t="s">
        <v>52</v>
      </c>
      <c r="H872" s="6" t="s">
        <v>19</v>
      </c>
      <c r="I872" s="8">
        <v>0.45</v>
      </c>
      <c r="J872" s="9">
        <v>4750</v>
      </c>
      <c r="K872" s="10">
        <f t="shared" si="0"/>
        <v>2137.5</v>
      </c>
      <c r="L872" s="10">
        <f t="shared" si="1"/>
        <v>961.875</v>
      </c>
      <c r="M872" s="11">
        <v>0.45</v>
      </c>
      <c r="O872" s="16"/>
      <c r="P872" s="17"/>
      <c r="Q872" s="12"/>
      <c r="R872" s="13"/>
    </row>
    <row r="873" spans="1:18" ht="15.75" customHeight="1">
      <c r="A873" s="1"/>
      <c r="B873" s="6" t="s">
        <v>31</v>
      </c>
      <c r="C873" s="6">
        <v>1189833</v>
      </c>
      <c r="D873" s="7">
        <v>44213</v>
      </c>
      <c r="E873" s="6" t="s">
        <v>33</v>
      </c>
      <c r="F873" s="6" t="s">
        <v>51</v>
      </c>
      <c r="G873" s="6" t="s">
        <v>52</v>
      </c>
      <c r="H873" s="6" t="s">
        <v>20</v>
      </c>
      <c r="I873" s="8">
        <v>0.45</v>
      </c>
      <c r="J873" s="9">
        <v>3250</v>
      </c>
      <c r="K873" s="10">
        <f t="shared" si="0"/>
        <v>1462.5</v>
      </c>
      <c r="L873" s="10">
        <f t="shared" si="1"/>
        <v>585</v>
      </c>
      <c r="M873" s="11">
        <v>0.39999999999999997</v>
      </c>
      <c r="O873" s="16"/>
      <c r="P873" s="17"/>
      <c r="Q873" s="12"/>
      <c r="R873" s="13"/>
    </row>
    <row r="874" spans="1:18" ht="15.75" customHeight="1">
      <c r="A874" s="1"/>
      <c r="B874" s="6" t="s">
        <v>31</v>
      </c>
      <c r="C874" s="6">
        <v>1189833</v>
      </c>
      <c r="D874" s="7">
        <v>44213</v>
      </c>
      <c r="E874" s="6" t="s">
        <v>33</v>
      </c>
      <c r="F874" s="6" t="s">
        <v>51</v>
      </c>
      <c r="G874" s="6" t="s">
        <v>52</v>
      </c>
      <c r="H874" s="6" t="s">
        <v>21</v>
      </c>
      <c r="I874" s="8">
        <v>0.5</v>
      </c>
      <c r="J874" s="9">
        <v>2750</v>
      </c>
      <c r="K874" s="10">
        <f t="shared" si="0"/>
        <v>1375</v>
      </c>
      <c r="L874" s="10">
        <f t="shared" si="1"/>
        <v>825.00000000000011</v>
      </c>
      <c r="M874" s="11">
        <v>0.60000000000000009</v>
      </c>
      <c r="O874" s="16"/>
      <c r="P874" s="17"/>
      <c r="Q874" s="12"/>
      <c r="R874" s="13"/>
    </row>
    <row r="875" spans="1:18" ht="15.75" customHeight="1">
      <c r="A875" s="1"/>
      <c r="B875" s="6" t="s">
        <v>31</v>
      </c>
      <c r="C875" s="6">
        <v>1189833</v>
      </c>
      <c r="D875" s="7">
        <v>44213</v>
      </c>
      <c r="E875" s="6" t="s">
        <v>33</v>
      </c>
      <c r="F875" s="6" t="s">
        <v>51</v>
      </c>
      <c r="G875" s="6" t="s">
        <v>52</v>
      </c>
      <c r="H875" s="6" t="s">
        <v>22</v>
      </c>
      <c r="I875" s="8">
        <v>0.45</v>
      </c>
      <c r="J875" s="9">
        <v>4750</v>
      </c>
      <c r="K875" s="10">
        <f t="shared" si="0"/>
        <v>2137.5</v>
      </c>
      <c r="L875" s="10">
        <f t="shared" si="1"/>
        <v>534.375</v>
      </c>
      <c r="M875" s="11">
        <v>0.25</v>
      </c>
      <c r="O875" s="16"/>
      <c r="P875" s="17"/>
      <c r="Q875" s="12"/>
      <c r="R875" s="13"/>
    </row>
    <row r="876" spans="1:18" ht="15.75" customHeight="1">
      <c r="A876" s="1"/>
      <c r="B876" s="6" t="s">
        <v>31</v>
      </c>
      <c r="C876" s="6">
        <v>1189833</v>
      </c>
      <c r="D876" s="7">
        <v>44244</v>
      </c>
      <c r="E876" s="6" t="s">
        <v>33</v>
      </c>
      <c r="F876" s="6" t="s">
        <v>51</v>
      </c>
      <c r="G876" s="6" t="s">
        <v>52</v>
      </c>
      <c r="H876" s="6" t="s">
        <v>17</v>
      </c>
      <c r="I876" s="8">
        <v>0.35</v>
      </c>
      <c r="J876" s="9">
        <v>5250</v>
      </c>
      <c r="K876" s="10">
        <f t="shared" si="0"/>
        <v>1837.4999999999998</v>
      </c>
      <c r="L876" s="10">
        <f t="shared" si="1"/>
        <v>826.87499999999989</v>
      </c>
      <c r="M876" s="11">
        <v>0.45</v>
      </c>
      <c r="O876" s="16"/>
      <c r="P876" s="17"/>
      <c r="Q876" s="12"/>
      <c r="R876" s="13"/>
    </row>
    <row r="877" spans="1:18" ht="15.75" customHeight="1">
      <c r="A877" s="1"/>
      <c r="B877" s="6" t="s">
        <v>31</v>
      </c>
      <c r="C877" s="6">
        <v>1189833</v>
      </c>
      <c r="D877" s="7">
        <v>44244</v>
      </c>
      <c r="E877" s="6" t="s">
        <v>33</v>
      </c>
      <c r="F877" s="6" t="s">
        <v>51</v>
      </c>
      <c r="G877" s="6" t="s">
        <v>52</v>
      </c>
      <c r="H877" s="6" t="s">
        <v>18</v>
      </c>
      <c r="I877" s="8">
        <v>0.45</v>
      </c>
      <c r="J877" s="9">
        <v>4250</v>
      </c>
      <c r="K877" s="10">
        <f t="shared" si="0"/>
        <v>1912.5</v>
      </c>
      <c r="L877" s="10">
        <f t="shared" si="1"/>
        <v>573.75</v>
      </c>
      <c r="M877" s="11">
        <v>0.3</v>
      </c>
      <c r="O877" s="16"/>
      <c r="P877" s="17"/>
      <c r="Q877" s="12"/>
      <c r="R877" s="13"/>
    </row>
    <row r="878" spans="1:18" ht="15.75" customHeight="1">
      <c r="A878" s="1"/>
      <c r="B878" s="6" t="s">
        <v>31</v>
      </c>
      <c r="C878" s="6">
        <v>1189833</v>
      </c>
      <c r="D878" s="7">
        <v>44244</v>
      </c>
      <c r="E878" s="6" t="s">
        <v>33</v>
      </c>
      <c r="F878" s="6" t="s">
        <v>51</v>
      </c>
      <c r="G878" s="6" t="s">
        <v>52</v>
      </c>
      <c r="H878" s="6" t="s">
        <v>19</v>
      </c>
      <c r="I878" s="8">
        <v>0.45</v>
      </c>
      <c r="J878" s="9">
        <v>4500</v>
      </c>
      <c r="K878" s="10">
        <f t="shared" si="0"/>
        <v>2025</v>
      </c>
      <c r="L878" s="10">
        <f t="shared" si="1"/>
        <v>911.25</v>
      </c>
      <c r="M878" s="11">
        <v>0.45</v>
      </c>
      <c r="O878" s="16"/>
      <c r="P878" s="17"/>
      <c r="Q878" s="12"/>
      <c r="R878" s="13"/>
    </row>
    <row r="879" spans="1:18" ht="15.75" customHeight="1">
      <c r="A879" s="1"/>
      <c r="B879" s="6" t="s">
        <v>31</v>
      </c>
      <c r="C879" s="6">
        <v>1189833</v>
      </c>
      <c r="D879" s="7">
        <v>44244</v>
      </c>
      <c r="E879" s="6" t="s">
        <v>33</v>
      </c>
      <c r="F879" s="6" t="s">
        <v>51</v>
      </c>
      <c r="G879" s="6" t="s">
        <v>52</v>
      </c>
      <c r="H879" s="6" t="s">
        <v>20</v>
      </c>
      <c r="I879" s="8">
        <v>0.45</v>
      </c>
      <c r="J879" s="9">
        <v>3000</v>
      </c>
      <c r="K879" s="10">
        <f t="shared" si="0"/>
        <v>1350</v>
      </c>
      <c r="L879" s="10">
        <f t="shared" si="1"/>
        <v>540</v>
      </c>
      <c r="M879" s="11">
        <v>0.39999999999999997</v>
      </c>
      <c r="O879" s="16"/>
      <c r="P879" s="17"/>
      <c r="Q879" s="12"/>
      <c r="R879" s="13"/>
    </row>
    <row r="880" spans="1:18" ht="15.75" customHeight="1">
      <c r="A880" s="1"/>
      <c r="B880" s="6" t="s">
        <v>31</v>
      </c>
      <c r="C880" s="6">
        <v>1189833</v>
      </c>
      <c r="D880" s="7">
        <v>44244</v>
      </c>
      <c r="E880" s="6" t="s">
        <v>33</v>
      </c>
      <c r="F880" s="6" t="s">
        <v>51</v>
      </c>
      <c r="G880" s="6" t="s">
        <v>52</v>
      </c>
      <c r="H880" s="6" t="s">
        <v>21</v>
      </c>
      <c r="I880" s="8">
        <v>0.5</v>
      </c>
      <c r="J880" s="9">
        <v>2250</v>
      </c>
      <c r="K880" s="10">
        <f t="shared" si="0"/>
        <v>1125</v>
      </c>
      <c r="L880" s="10">
        <f t="shared" si="1"/>
        <v>675.00000000000011</v>
      </c>
      <c r="M880" s="11">
        <v>0.60000000000000009</v>
      </c>
      <c r="O880" s="16"/>
      <c r="P880" s="17"/>
      <c r="Q880" s="12"/>
      <c r="R880" s="13"/>
    </row>
    <row r="881" spans="1:18" ht="15.75" customHeight="1">
      <c r="A881" s="1"/>
      <c r="B881" s="6" t="s">
        <v>31</v>
      </c>
      <c r="C881" s="6">
        <v>1189833</v>
      </c>
      <c r="D881" s="7">
        <v>44244</v>
      </c>
      <c r="E881" s="6" t="s">
        <v>33</v>
      </c>
      <c r="F881" s="6" t="s">
        <v>51</v>
      </c>
      <c r="G881" s="6" t="s">
        <v>52</v>
      </c>
      <c r="H881" s="6" t="s">
        <v>22</v>
      </c>
      <c r="I881" s="8">
        <v>0.45</v>
      </c>
      <c r="J881" s="9">
        <v>4250</v>
      </c>
      <c r="K881" s="10">
        <f t="shared" si="0"/>
        <v>1912.5</v>
      </c>
      <c r="L881" s="10">
        <f t="shared" si="1"/>
        <v>478.125</v>
      </c>
      <c r="M881" s="11">
        <v>0.25</v>
      </c>
      <c r="O881" s="16"/>
      <c r="P881" s="17"/>
      <c r="Q881" s="12"/>
      <c r="R881" s="13"/>
    </row>
    <row r="882" spans="1:18" ht="15.75" customHeight="1">
      <c r="A882" s="1"/>
      <c r="B882" s="6" t="s">
        <v>31</v>
      </c>
      <c r="C882" s="6">
        <v>1189833</v>
      </c>
      <c r="D882" s="7">
        <v>44271</v>
      </c>
      <c r="E882" s="6" t="s">
        <v>33</v>
      </c>
      <c r="F882" s="6" t="s">
        <v>51</v>
      </c>
      <c r="G882" s="6" t="s">
        <v>52</v>
      </c>
      <c r="H882" s="6" t="s">
        <v>17</v>
      </c>
      <c r="I882" s="8">
        <v>0.35</v>
      </c>
      <c r="J882" s="9">
        <v>5750</v>
      </c>
      <c r="K882" s="10">
        <f t="shared" si="0"/>
        <v>2012.4999999999998</v>
      </c>
      <c r="L882" s="10">
        <f t="shared" si="1"/>
        <v>905.62499999999989</v>
      </c>
      <c r="M882" s="11">
        <v>0.45</v>
      </c>
      <c r="O882" s="16"/>
      <c r="P882" s="17"/>
      <c r="Q882" s="12"/>
      <c r="R882" s="13"/>
    </row>
    <row r="883" spans="1:18" ht="15.75" customHeight="1">
      <c r="A883" s="1"/>
      <c r="B883" s="6" t="s">
        <v>31</v>
      </c>
      <c r="C883" s="6">
        <v>1189833</v>
      </c>
      <c r="D883" s="7">
        <v>44271</v>
      </c>
      <c r="E883" s="6" t="s">
        <v>33</v>
      </c>
      <c r="F883" s="6" t="s">
        <v>51</v>
      </c>
      <c r="G883" s="6" t="s">
        <v>52</v>
      </c>
      <c r="H883" s="6" t="s">
        <v>18</v>
      </c>
      <c r="I883" s="8">
        <v>0.45</v>
      </c>
      <c r="J883" s="9">
        <v>4250</v>
      </c>
      <c r="K883" s="10">
        <f t="shared" si="0"/>
        <v>1912.5</v>
      </c>
      <c r="L883" s="10">
        <f t="shared" si="1"/>
        <v>573.75</v>
      </c>
      <c r="M883" s="11">
        <v>0.3</v>
      </c>
      <c r="O883" s="16"/>
      <c r="P883" s="17"/>
      <c r="Q883" s="12"/>
      <c r="R883" s="13"/>
    </row>
    <row r="884" spans="1:18" ht="15.75" customHeight="1">
      <c r="A884" s="1"/>
      <c r="B884" s="6" t="s">
        <v>31</v>
      </c>
      <c r="C884" s="6">
        <v>1189833</v>
      </c>
      <c r="D884" s="7">
        <v>44271</v>
      </c>
      <c r="E884" s="6" t="s">
        <v>33</v>
      </c>
      <c r="F884" s="6" t="s">
        <v>51</v>
      </c>
      <c r="G884" s="6" t="s">
        <v>52</v>
      </c>
      <c r="H884" s="6" t="s">
        <v>19</v>
      </c>
      <c r="I884" s="8">
        <v>0.45</v>
      </c>
      <c r="J884" s="9">
        <v>4250</v>
      </c>
      <c r="K884" s="10">
        <f t="shared" si="0"/>
        <v>1912.5</v>
      </c>
      <c r="L884" s="10">
        <f t="shared" si="1"/>
        <v>860.625</v>
      </c>
      <c r="M884" s="11">
        <v>0.45</v>
      </c>
      <c r="O884" s="16"/>
      <c r="P884" s="17"/>
      <c r="Q884" s="12"/>
      <c r="R884" s="13"/>
    </row>
    <row r="885" spans="1:18" ht="15.75" customHeight="1">
      <c r="A885" s="1"/>
      <c r="B885" s="6" t="s">
        <v>31</v>
      </c>
      <c r="C885" s="6">
        <v>1189833</v>
      </c>
      <c r="D885" s="7">
        <v>44271</v>
      </c>
      <c r="E885" s="6" t="s">
        <v>33</v>
      </c>
      <c r="F885" s="6" t="s">
        <v>51</v>
      </c>
      <c r="G885" s="6" t="s">
        <v>52</v>
      </c>
      <c r="H885" s="6" t="s">
        <v>20</v>
      </c>
      <c r="I885" s="8">
        <v>0.45</v>
      </c>
      <c r="J885" s="9">
        <v>3250</v>
      </c>
      <c r="K885" s="10">
        <f t="shared" si="0"/>
        <v>1462.5</v>
      </c>
      <c r="L885" s="10">
        <f t="shared" si="1"/>
        <v>585</v>
      </c>
      <c r="M885" s="11">
        <v>0.39999999999999997</v>
      </c>
      <c r="O885" s="16"/>
      <c r="P885" s="17"/>
      <c r="Q885" s="12"/>
      <c r="R885" s="13"/>
    </row>
    <row r="886" spans="1:18" ht="15.75" customHeight="1">
      <c r="A886" s="1"/>
      <c r="B886" s="6" t="s">
        <v>31</v>
      </c>
      <c r="C886" s="6">
        <v>1189833</v>
      </c>
      <c r="D886" s="7">
        <v>44271</v>
      </c>
      <c r="E886" s="6" t="s">
        <v>33</v>
      </c>
      <c r="F886" s="6" t="s">
        <v>51</v>
      </c>
      <c r="G886" s="6" t="s">
        <v>52</v>
      </c>
      <c r="H886" s="6" t="s">
        <v>21</v>
      </c>
      <c r="I886" s="8">
        <v>0.5</v>
      </c>
      <c r="J886" s="9">
        <v>2000</v>
      </c>
      <c r="K886" s="10">
        <f t="shared" si="0"/>
        <v>1000</v>
      </c>
      <c r="L886" s="10">
        <f t="shared" si="1"/>
        <v>600.00000000000011</v>
      </c>
      <c r="M886" s="11">
        <v>0.60000000000000009</v>
      </c>
      <c r="O886" s="16"/>
      <c r="P886" s="17"/>
      <c r="Q886" s="12"/>
      <c r="R886" s="13"/>
    </row>
    <row r="887" spans="1:18" ht="15.75" customHeight="1">
      <c r="A887" s="1"/>
      <c r="B887" s="6" t="s">
        <v>31</v>
      </c>
      <c r="C887" s="6">
        <v>1189833</v>
      </c>
      <c r="D887" s="7">
        <v>44271</v>
      </c>
      <c r="E887" s="6" t="s">
        <v>33</v>
      </c>
      <c r="F887" s="6" t="s">
        <v>51</v>
      </c>
      <c r="G887" s="6" t="s">
        <v>52</v>
      </c>
      <c r="H887" s="6" t="s">
        <v>22</v>
      </c>
      <c r="I887" s="8">
        <v>0.45</v>
      </c>
      <c r="J887" s="9">
        <v>4000</v>
      </c>
      <c r="K887" s="10">
        <f t="shared" si="0"/>
        <v>1800</v>
      </c>
      <c r="L887" s="10">
        <f t="shared" si="1"/>
        <v>450</v>
      </c>
      <c r="M887" s="11">
        <v>0.25</v>
      </c>
      <c r="O887" s="16"/>
      <c r="P887" s="17"/>
      <c r="Q887" s="12"/>
      <c r="R887" s="13"/>
    </row>
    <row r="888" spans="1:18" ht="15.75" customHeight="1">
      <c r="A888" s="1"/>
      <c r="B888" s="6" t="s">
        <v>31</v>
      </c>
      <c r="C888" s="6">
        <v>1189833</v>
      </c>
      <c r="D888" s="7">
        <v>44303</v>
      </c>
      <c r="E888" s="6" t="s">
        <v>33</v>
      </c>
      <c r="F888" s="6" t="s">
        <v>51</v>
      </c>
      <c r="G888" s="6" t="s">
        <v>52</v>
      </c>
      <c r="H888" s="6" t="s">
        <v>17</v>
      </c>
      <c r="I888" s="8">
        <v>0.45</v>
      </c>
      <c r="J888" s="9">
        <v>5750</v>
      </c>
      <c r="K888" s="10">
        <f t="shared" si="0"/>
        <v>2587.5</v>
      </c>
      <c r="L888" s="10">
        <f t="shared" si="1"/>
        <v>1164.375</v>
      </c>
      <c r="M888" s="11">
        <v>0.45</v>
      </c>
      <c r="O888" s="16"/>
      <c r="P888" s="17"/>
      <c r="Q888" s="12"/>
      <c r="R888" s="13"/>
    </row>
    <row r="889" spans="1:18" ht="15.75" customHeight="1">
      <c r="A889" s="1"/>
      <c r="B889" s="6" t="s">
        <v>31</v>
      </c>
      <c r="C889" s="6">
        <v>1189833</v>
      </c>
      <c r="D889" s="7">
        <v>44303</v>
      </c>
      <c r="E889" s="6" t="s">
        <v>33</v>
      </c>
      <c r="F889" s="6" t="s">
        <v>51</v>
      </c>
      <c r="G889" s="6" t="s">
        <v>52</v>
      </c>
      <c r="H889" s="6" t="s">
        <v>18</v>
      </c>
      <c r="I889" s="8">
        <v>0.45</v>
      </c>
      <c r="J889" s="9">
        <v>3750</v>
      </c>
      <c r="K889" s="10">
        <f t="shared" si="0"/>
        <v>1687.5</v>
      </c>
      <c r="L889" s="10">
        <f t="shared" si="1"/>
        <v>506.25</v>
      </c>
      <c r="M889" s="11">
        <v>0.3</v>
      </c>
      <c r="O889" s="16"/>
      <c r="P889" s="17"/>
      <c r="Q889" s="12"/>
      <c r="R889" s="13"/>
    </row>
    <row r="890" spans="1:18" ht="15.75" customHeight="1">
      <c r="A890" s="1"/>
      <c r="B890" s="6" t="s">
        <v>31</v>
      </c>
      <c r="C890" s="6">
        <v>1189833</v>
      </c>
      <c r="D890" s="7">
        <v>44303</v>
      </c>
      <c r="E890" s="6" t="s">
        <v>33</v>
      </c>
      <c r="F890" s="6" t="s">
        <v>51</v>
      </c>
      <c r="G890" s="6" t="s">
        <v>52</v>
      </c>
      <c r="H890" s="6" t="s">
        <v>19</v>
      </c>
      <c r="I890" s="8">
        <v>0.45</v>
      </c>
      <c r="J890" s="9">
        <v>4000</v>
      </c>
      <c r="K890" s="10">
        <f t="shared" si="0"/>
        <v>1800</v>
      </c>
      <c r="L890" s="10">
        <f t="shared" si="1"/>
        <v>810</v>
      </c>
      <c r="M890" s="11">
        <v>0.45</v>
      </c>
      <c r="O890" s="16"/>
      <c r="P890" s="17"/>
      <c r="Q890" s="12"/>
      <c r="R890" s="13"/>
    </row>
    <row r="891" spans="1:18" ht="15.75" customHeight="1">
      <c r="A891" s="1"/>
      <c r="B891" s="6" t="s">
        <v>31</v>
      </c>
      <c r="C891" s="6">
        <v>1189833</v>
      </c>
      <c r="D891" s="7">
        <v>44303</v>
      </c>
      <c r="E891" s="6" t="s">
        <v>33</v>
      </c>
      <c r="F891" s="6" t="s">
        <v>51</v>
      </c>
      <c r="G891" s="6" t="s">
        <v>52</v>
      </c>
      <c r="H891" s="6" t="s">
        <v>20</v>
      </c>
      <c r="I891" s="8">
        <v>0.4</v>
      </c>
      <c r="J891" s="9">
        <v>3000</v>
      </c>
      <c r="K891" s="10">
        <f t="shared" si="0"/>
        <v>1200</v>
      </c>
      <c r="L891" s="10">
        <f t="shared" si="1"/>
        <v>479.99999999999994</v>
      </c>
      <c r="M891" s="11">
        <v>0.39999999999999997</v>
      </c>
      <c r="O891" s="16"/>
      <c r="P891" s="17"/>
      <c r="Q891" s="12"/>
      <c r="R891" s="13"/>
    </row>
    <row r="892" spans="1:18" ht="15.75" customHeight="1">
      <c r="A892" s="1"/>
      <c r="B892" s="6" t="s">
        <v>31</v>
      </c>
      <c r="C892" s="6">
        <v>1189833</v>
      </c>
      <c r="D892" s="7">
        <v>44303</v>
      </c>
      <c r="E892" s="6" t="s">
        <v>33</v>
      </c>
      <c r="F892" s="6" t="s">
        <v>51</v>
      </c>
      <c r="G892" s="6" t="s">
        <v>52</v>
      </c>
      <c r="H892" s="6" t="s">
        <v>21</v>
      </c>
      <c r="I892" s="8">
        <v>0.45</v>
      </c>
      <c r="J892" s="9">
        <v>2000</v>
      </c>
      <c r="K892" s="10">
        <f t="shared" si="0"/>
        <v>900</v>
      </c>
      <c r="L892" s="10">
        <f t="shared" si="1"/>
        <v>540.00000000000011</v>
      </c>
      <c r="M892" s="11">
        <v>0.60000000000000009</v>
      </c>
      <c r="O892" s="16"/>
      <c r="P892" s="17"/>
      <c r="Q892" s="12"/>
      <c r="R892" s="13"/>
    </row>
    <row r="893" spans="1:18" ht="15.75" customHeight="1">
      <c r="A893" s="1"/>
      <c r="B893" s="6" t="s">
        <v>31</v>
      </c>
      <c r="C893" s="6">
        <v>1189833</v>
      </c>
      <c r="D893" s="7">
        <v>44303</v>
      </c>
      <c r="E893" s="6" t="s">
        <v>33</v>
      </c>
      <c r="F893" s="6" t="s">
        <v>51</v>
      </c>
      <c r="G893" s="6" t="s">
        <v>52</v>
      </c>
      <c r="H893" s="6" t="s">
        <v>22</v>
      </c>
      <c r="I893" s="8">
        <v>0.6</v>
      </c>
      <c r="J893" s="9">
        <v>3750</v>
      </c>
      <c r="K893" s="10">
        <f t="shared" si="0"/>
        <v>2250</v>
      </c>
      <c r="L893" s="10">
        <f t="shared" si="1"/>
        <v>562.5</v>
      </c>
      <c r="M893" s="11">
        <v>0.25</v>
      </c>
      <c r="O893" s="16"/>
      <c r="P893" s="17"/>
      <c r="Q893" s="12"/>
      <c r="R893" s="13"/>
    </row>
    <row r="894" spans="1:18" ht="15.75" customHeight="1">
      <c r="A894" s="1"/>
      <c r="B894" s="6" t="s">
        <v>31</v>
      </c>
      <c r="C894" s="6">
        <v>1189833</v>
      </c>
      <c r="D894" s="7">
        <v>44334</v>
      </c>
      <c r="E894" s="6" t="s">
        <v>33</v>
      </c>
      <c r="F894" s="6" t="s">
        <v>51</v>
      </c>
      <c r="G894" s="6" t="s">
        <v>52</v>
      </c>
      <c r="H894" s="6" t="s">
        <v>17</v>
      </c>
      <c r="I894" s="8">
        <v>0.4</v>
      </c>
      <c r="J894" s="9">
        <v>5750</v>
      </c>
      <c r="K894" s="10">
        <f t="shared" si="0"/>
        <v>2300</v>
      </c>
      <c r="L894" s="10">
        <f t="shared" si="1"/>
        <v>1035</v>
      </c>
      <c r="M894" s="11">
        <v>0.45</v>
      </c>
      <c r="O894" s="16"/>
      <c r="P894" s="17"/>
      <c r="Q894" s="12"/>
      <c r="R894" s="13"/>
    </row>
    <row r="895" spans="1:18" ht="15.75" customHeight="1">
      <c r="A895" s="1"/>
      <c r="B895" s="6" t="s">
        <v>31</v>
      </c>
      <c r="C895" s="6">
        <v>1189833</v>
      </c>
      <c r="D895" s="7">
        <v>44334</v>
      </c>
      <c r="E895" s="6" t="s">
        <v>33</v>
      </c>
      <c r="F895" s="6" t="s">
        <v>51</v>
      </c>
      <c r="G895" s="6" t="s">
        <v>52</v>
      </c>
      <c r="H895" s="6" t="s">
        <v>18</v>
      </c>
      <c r="I895" s="8">
        <v>0.45</v>
      </c>
      <c r="J895" s="9">
        <v>4250</v>
      </c>
      <c r="K895" s="10">
        <f t="shared" si="0"/>
        <v>1912.5</v>
      </c>
      <c r="L895" s="10">
        <f t="shared" si="1"/>
        <v>573.75</v>
      </c>
      <c r="M895" s="11">
        <v>0.3</v>
      </c>
      <c r="O895" s="16"/>
      <c r="P895" s="17"/>
      <c r="Q895" s="12"/>
      <c r="R895" s="13"/>
    </row>
    <row r="896" spans="1:18" ht="15.75" customHeight="1">
      <c r="A896" s="1"/>
      <c r="B896" s="6" t="s">
        <v>31</v>
      </c>
      <c r="C896" s="6">
        <v>1189833</v>
      </c>
      <c r="D896" s="7">
        <v>44334</v>
      </c>
      <c r="E896" s="6" t="s">
        <v>33</v>
      </c>
      <c r="F896" s="6" t="s">
        <v>51</v>
      </c>
      <c r="G896" s="6" t="s">
        <v>52</v>
      </c>
      <c r="H896" s="6" t="s">
        <v>19</v>
      </c>
      <c r="I896" s="8">
        <v>0.45</v>
      </c>
      <c r="J896" s="9">
        <v>4250</v>
      </c>
      <c r="K896" s="10">
        <f t="shared" si="0"/>
        <v>1912.5</v>
      </c>
      <c r="L896" s="10">
        <f t="shared" si="1"/>
        <v>860.625</v>
      </c>
      <c r="M896" s="11">
        <v>0.45</v>
      </c>
      <c r="O896" s="16"/>
      <c r="P896" s="17"/>
      <c r="Q896" s="12"/>
      <c r="R896" s="13"/>
    </row>
    <row r="897" spans="1:18" ht="15.75" customHeight="1">
      <c r="A897" s="1"/>
      <c r="B897" s="6" t="s">
        <v>31</v>
      </c>
      <c r="C897" s="6">
        <v>1189833</v>
      </c>
      <c r="D897" s="7">
        <v>44334</v>
      </c>
      <c r="E897" s="6" t="s">
        <v>33</v>
      </c>
      <c r="F897" s="6" t="s">
        <v>51</v>
      </c>
      <c r="G897" s="6" t="s">
        <v>52</v>
      </c>
      <c r="H897" s="6" t="s">
        <v>20</v>
      </c>
      <c r="I897" s="8">
        <v>0.4</v>
      </c>
      <c r="J897" s="9">
        <v>3250</v>
      </c>
      <c r="K897" s="10">
        <f t="shared" si="0"/>
        <v>1300</v>
      </c>
      <c r="L897" s="10">
        <f t="shared" si="1"/>
        <v>520</v>
      </c>
      <c r="M897" s="11">
        <v>0.39999999999999997</v>
      </c>
      <c r="O897" s="16"/>
      <c r="P897" s="17"/>
      <c r="Q897" s="12"/>
      <c r="R897" s="13"/>
    </row>
    <row r="898" spans="1:18" ht="15.75" customHeight="1">
      <c r="A898" s="1"/>
      <c r="B898" s="6" t="s">
        <v>31</v>
      </c>
      <c r="C898" s="6">
        <v>1189833</v>
      </c>
      <c r="D898" s="7">
        <v>44334</v>
      </c>
      <c r="E898" s="6" t="s">
        <v>33</v>
      </c>
      <c r="F898" s="6" t="s">
        <v>51</v>
      </c>
      <c r="G898" s="6" t="s">
        <v>52</v>
      </c>
      <c r="H898" s="6" t="s">
        <v>21</v>
      </c>
      <c r="I898" s="8">
        <v>0.45</v>
      </c>
      <c r="J898" s="9">
        <v>2250</v>
      </c>
      <c r="K898" s="10">
        <f t="shared" si="0"/>
        <v>1012.5</v>
      </c>
      <c r="L898" s="10">
        <f t="shared" si="1"/>
        <v>607.50000000000011</v>
      </c>
      <c r="M898" s="11">
        <v>0.60000000000000009</v>
      </c>
      <c r="O898" s="16"/>
      <c r="P898" s="17"/>
      <c r="Q898" s="12"/>
      <c r="R898" s="13"/>
    </row>
    <row r="899" spans="1:18" ht="15.75" customHeight="1">
      <c r="A899" s="1"/>
      <c r="B899" s="6" t="s">
        <v>31</v>
      </c>
      <c r="C899" s="6">
        <v>1189833</v>
      </c>
      <c r="D899" s="7">
        <v>44334</v>
      </c>
      <c r="E899" s="6" t="s">
        <v>33</v>
      </c>
      <c r="F899" s="6" t="s">
        <v>51</v>
      </c>
      <c r="G899" s="6" t="s">
        <v>52</v>
      </c>
      <c r="H899" s="6" t="s">
        <v>22</v>
      </c>
      <c r="I899" s="8">
        <v>0.6</v>
      </c>
      <c r="J899" s="9">
        <v>4000</v>
      </c>
      <c r="K899" s="10">
        <f t="shared" si="0"/>
        <v>2400</v>
      </c>
      <c r="L899" s="10">
        <f t="shared" si="1"/>
        <v>600</v>
      </c>
      <c r="M899" s="11">
        <v>0.25</v>
      </c>
      <c r="O899" s="16"/>
      <c r="P899" s="17"/>
      <c r="Q899" s="12"/>
      <c r="R899" s="13"/>
    </row>
    <row r="900" spans="1:18" ht="15.75" customHeight="1">
      <c r="A900" s="1"/>
      <c r="B900" s="6" t="s">
        <v>31</v>
      </c>
      <c r="C900" s="6">
        <v>1189833</v>
      </c>
      <c r="D900" s="7">
        <v>44364</v>
      </c>
      <c r="E900" s="6" t="s">
        <v>33</v>
      </c>
      <c r="F900" s="6" t="s">
        <v>51</v>
      </c>
      <c r="G900" s="6" t="s">
        <v>52</v>
      </c>
      <c r="H900" s="6" t="s">
        <v>17</v>
      </c>
      <c r="I900" s="8">
        <v>0.4</v>
      </c>
      <c r="J900" s="9">
        <v>6750</v>
      </c>
      <c r="K900" s="10">
        <f t="shared" si="0"/>
        <v>2700</v>
      </c>
      <c r="L900" s="10">
        <f t="shared" si="1"/>
        <v>1215</v>
      </c>
      <c r="M900" s="11">
        <v>0.45</v>
      </c>
      <c r="O900" s="16"/>
      <c r="P900" s="17"/>
      <c r="Q900" s="12"/>
      <c r="R900" s="13"/>
    </row>
    <row r="901" spans="1:18" ht="15.75" customHeight="1">
      <c r="A901" s="1"/>
      <c r="B901" s="6" t="s">
        <v>31</v>
      </c>
      <c r="C901" s="6">
        <v>1189833</v>
      </c>
      <c r="D901" s="7">
        <v>44364</v>
      </c>
      <c r="E901" s="6" t="s">
        <v>33</v>
      </c>
      <c r="F901" s="6" t="s">
        <v>51</v>
      </c>
      <c r="G901" s="6" t="s">
        <v>52</v>
      </c>
      <c r="H901" s="6" t="s">
        <v>18</v>
      </c>
      <c r="I901" s="8">
        <v>0.45</v>
      </c>
      <c r="J901" s="9">
        <v>5250</v>
      </c>
      <c r="K901" s="10">
        <f t="shared" si="0"/>
        <v>2362.5</v>
      </c>
      <c r="L901" s="10">
        <f t="shared" si="1"/>
        <v>708.75</v>
      </c>
      <c r="M901" s="11">
        <v>0.3</v>
      </c>
      <c r="O901" s="16"/>
      <c r="P901" s="17"/>
      <c r="Q901" s="12"/>
      <c r="R901" s="13"/>
    </row>
    <row r="902" spans="1:18" ht="15.75" customHeight="1">
      <c r="A902" s="1"/>
      <c r="B902" s="6" t="s">
        <v>31</v>
      </c>
      <c r="C902" s="6">
        <v>1189833</v>
      </c>
      <c r="D902" s="7">
        <v>44364</v>
      </c>
      <c r="E902" s="6" t="s">
        <v>33</v>
      </c>
      <c r="F902" s="6" t="s">
        <v>51</v>
      </c>
      <c r="G902" s="6" t="s">
        <v>52</v>
      </c>
      <c r="H902" s="6" t="s">
        <v>19</v>
      </c>
      <c r="I902" s="8">
        <v>0.45</v>
      </c>
      <c r="J902" s="9">
        <v>5500</v>
      </c>
      <c r="K902" s="10">
        <f t="shared" si="0"/>
        <v>2475</v>
      </c>
      <c r="L902" s="10">
        <f t="shared" si="1"/>
        <v>1113.75</v>
      </c>
      <c r="M902" s="11">
        <v>0.45</v>
      </c>
      <c r="O902" s="16"/>
      <c r="P902" s="17"/>
      <c r="Q902" s="12"/>
      <c r="R902" s="13"/>
    </row>
    <row r="903" spans="1:18" ht="15.75" customHeight="1">
      <c r="A903" s="1"/>
      <c r="B903" s="6" t="s">
        <v>31</v>
      </c>
      <c r="C903" s="6">
        <v>1189833</v>
      </c>
      <c r="D903" s="7">
        <v>44364</v>
      </c>
      <c r="E903" s="6" t="s">
        <v>33</v>
      </c>
      <c r="F903" s="6" t="s">
        <v>51</v>
      </c>
      <c r="G903" s="6" t="s">
        <v>52</v>
      </c>
      <c r="H903" s="6" t="s">
        <v>20</v>
      </c>
      <c r="I903" s="8">
        <v>0.4</v>
      </c>
      <c r="J903" s="9">
        <v>4250</v>
      </c>
      <c r="K903" s="10">
        <f t="shared" si="0"/>
        <v>1700</v>
      </c>
      <c r="L903" s="10">
        <f t="shared" si="1"/>
        <v>680</v>
      </c>
      <c r="M903" s="11">
        <v>0.39999999999999997</v>
      </c>
      <c r="O903" s="16"/>
      <c r="P903" s="17"/>
      <c r="Q903" s="12"/>
      <c r="R903" s="13"/>
    </row>
    <row r="904" spans="1:18" ht="15.75" customHeight="1">
      <c r="A904" s="1"/>
      <c r="B904" s="6" t="s">
        <v>31</v>
      </c>
      <c r="C904" s="6">
        <v>1189833</v>
      </c>
      <c r="D904" s="7">
        <v>44364</v>
      </c>
      <c r="E904" s="6" t="s">
        <v>33</v>
      </c>
      <c r="F904" s="6" t="s">
        <v>51</v>
      </c>
      <c r="G904" s="6" t="s">
        <v>52</v>
      </c>
      <c r="H904" s="6" t="s">
        <v>21</v>
      </c>
      <c r="I904" s="8">
        <v>0.45</v>
      </c>
      <c r="J904" s="9">
        <v>3000</v>
      </c>
      <c r="K904" s="10">
        <f t="shared" si="0"/>
        <v>1350</v>
      </c>
      <c r="L904" s="10">
        <f t="shared" si="1"/>
        <v>810.00000000000011</v>
      </c>
      <c r="M904" s="11">
        <v>0.60000000000000009</v>
      </c>
      <c r="O904" s="16"/>
      <c r="P904" s="17"/>
      <c r="Q904" s="12"/>
      <c r="R904" s="13"/>
    </row>
    <row r="905" spans="1:18" ht="15.75" customHeight="1">
      <c r="A905" s="1"/>
      <c r="B905" s="6" t="s">
        <v>31</v>
      </c>
      <c r="C905" s="6">
        <v>1189833</v>
      </c>
      <c r="D905" s="7">
        <v>44364</v>
      </c>
      <c r="E905" s="6" t="s">
        <v>33</v>
      </c>
      <c r="F905" s="6" t="s">
        <v>51</v>
      </c>
      <c r="G905" s="6" t="s">
        <v>52</v>
      </c>
      <c r="H905" s="6" t="s">
        <v>22</v>
      </c>
      <c r="I905" s="8">
        <v>0.6</v>
      </c>
      <c r="J905" s="9">
        <v>6000</v>
      </c>
      <c r="K905" s="10">
        <f t="shared" si="0"/>
        <v>3600</v>
      </c>
      <c r="L905" s="10">
        <f t="shared" si="1"/>
        <v>900</v>
      </c>
      <c r="M905" s="11">
        <v>0.25</v>
      </c>
      <c r="O905" s="16"/>
      <c r="P905" s="17"/>
      <c r="Q905" s="12"/>
      <c r="R905" s="13"/>
    </row>
    <row r="906" spans="1:18" ht="15.75" customHeight="1">
      <c r="A906" s="1"/>
      <c r="B906" s="6" t="s">
        <v>31</v>
      </c>
      <c r="C906" s="6">
        <v>1189833</v>
      </c>
      <c r="D906" s="7">
        <v>44393</v>
      </c>
      <c r="E906" s="6" t="s">
        <v>33</v>
      </c>
      <c r="F906" s="6" t="s">
        <v>51</v>
      </c>
      <c r="G906" s="6" t="s">
        <v>52</v>
      </c>
      <c r="H906" s="6" t="s">
        <v>17</v>
      </c>
      <c r="I906" s="8">
        <v>0.4</v>
      </c>
      <c r="J906" s="9">
        <v>7500</v>
      </c>
      <c r="K906" s="10">
        <f t="shared" si="0"/>
        <v>3000</v>
      </c>
      <c r="L906" s="10">
        <f t="shared" si="1"/>
        <v>1350</v>
      </c>
      <c r="M906" s="11">
        <v>0.45</v>
      </c>
      <c r="O906" s="16"/>
      <c r="P906" s="17"/>
      <c r="Q906" s="12"/>
      <c r="R906" s="13"/>
    </row>
    <row r="907" spans="1:18" ht="15.75" customHeight="1">
      <c r="A907" s="1"/>
      <c r="B907" s="6" t="s">
        <v>31</v>
      </c>
      <c r="C907" s="6">
        <v>1189833</v>
      </c>
      <c r="D907" s="7">
        <v>44393</v>
      </c>
      <c r="E907" s="6" t="s">
        <v>33</v>
      </c>
      <c r="F907" s="6" t="s">
        <v>51</v>
      </c>
      <c r="G907" s="6" t="s">
        <v>52</v>
      </c>
      <c r="H907" s="6" t="s">
        <v>18</v>
      </c>
      <c r="I907" s="8">
        <v>0.45</v>
      </c>
      <c r="J907" s="9">
        <v>6000</v>
      </c>
      <c r="K907" s="10">
        <f t="shared" si="0"/>
        <v>2700</v>
      </c>
      <c r="L907" s="10">
        <f t="shared" si="1"/>
        <v>810</v>
      </c>
      <c r="M907" s="11">
        <v>0.3</v>
      </c>
      <c r="O907" s="16"/>
      <c r="P907" s="17"/>
      <c r="Q907" s="12"/>
      <c r="R907" s="13"/>
    </row>
    <row r="908" spans="1:18" ht="15.75" customHeight="1">
      <c r="A908" s="1"/>
      <c r="B908" s="6" t="s">
        <v>31</v>
      </c>
      <c r="C908" s="6">
        <v>1189833</v>
      </c>
      <c r="D908" s="7">
        <v>44393</v>
      </c>
      <c r="E908" s="6" t="s">
        <v>33</v>
      </c>
      <c r="F908" s="6" t="s">
        <v>51</v>
      </c>
      <c r="G908" s="6" t="s">
        <v>52</v>
      </c>
      <c r="H908" s="6" t="s">
        <v>19</v>
      </c>
      <c r="I908" s="8">
        <v>0.45</v>
      </c>
      <c r="J908" s="9">
        <v>5500</v>
      </c>
      <c r="K908" s="10">
        <f t="shared" si="0"/>
        <v>2475</v>
      </c>
      <c r="L908" s="10">
        <f t="shared" si="1"/>
        <v>1113.75</v>
      </c>
      <c r="M908" s="11">
        <v>0.45</v>
      </c>
      <c r="O908" s="16"/>
      <c r="P908" s="17"/>
      <c r="Q908" s="12"/>
      <c r="R908" s="13"/>
    </row>
    <row r="909" spans="1:18" ht="15.75" customHeight="1">
      <c r="A909" s="1"/>
      <c r="B909" s="6" t="s">
        <v>31</v>
      </c>
      <c r="C909" s="6">
        <v>1189833</v>
      </c>
      <c r="D909" s="7">
        <v>44393</v>
      </c>
      <c r="E909" s="6" t="s">
        <v>33</v>
      </c>
      <c r="F909" s="6" t="s">
        <v>51</v>
      </c>
      <c r="G909" s="6" t="s">
        <v>52</v>
      </c>
      <c r="H909" s="6" t="s">
        <v>20</v>
      </c>
      <c r="I909" s="8">
        <v>0.4</v>
      </c>
      <c r="J909" s="9">
        <v>4500</v>
      </c>
      <c r="K909" s="10">
        <f t="shared" si="0"/>
        <v>1800</v>
      </c>
      <c r="L909" s="10">
        <f t="shared" si="1"/>
        <v>719.99999999999989</v>
      </c>
      <c r="M909" s="11">
        <v>0.39999999999999997</v>
      </c>
      <c r="O909" s="16"/>
      <c r="P909" s="17"/>
      <c r="Q909" s="12"/>
      <c r="R909" s="13"/>
    </row>
    <row r="910" spans="1:18" ht="15.75" customHeight="1">
      <c r="A910" s="1"/>
      <c r="B910" s="6" t="s">
        <v>31</v>
      </c>
      <c r="C910" s="6">
        <v>1189833</v>
      </c>
      <c r="D910" s="7">
        <v>44393</v>
      </c>
      <c r="E910" s="6" t="s">
        <v>33</v>
      </c>
      <c r="F910" s="6" t="s">
        <v>51</v>
      </c>
      <c r="G910" s="6" t="s">
        <v>52</v>
      </c>
      <c r="H910" s="6" t="s">
        <v>21</v>
      </c>
      <c r="I910" s="8">
        <v>0.45</v>
      </c>
      <c r="J910" s="9">
        <v>4750</v>
      </c>
      <c r="K910" s="10">
        <f t="shared" si="0"/>
        <v>2137.5</v>
      </c>
      <c r="L910" s="10">
        <f t="shared" si="1"/>
        <v>1282.5000000000002</v>
      </c>
      <c r="M910" s="11">
        <v>0.60000000000000009</v>
      </c>
      <c r="O910" s="16"/>
      <c r="P910" s="17"/>
      <c r="Q910" s="12"/>
      <c r="R910" s="13"/>
    </row>
    <row r="911" spans="1:18" ht="15.75" customHeight="1">
      <c r="A911" s="1"/>
      <c r="B911" s="6" t="s">
        <v>31</v>
      </c>
      <c r="C911" s="6">
        <v>1189833</v>
      </c>
      <c r="D911" s="7">
        <v>44393</v>
      </c>
      <c r="E911" s="6" t="s">
        <v>33</v>
      </c>
      <c r="F911" s="6" t="s">
        <v>51</v>
      </c>
      <c r="G911" s="6" t="s">
        <v>52</v>
      </c>
      <c r="H911" s="6" t="s">
        <v>22</v>
      </c>
      <c r="I911" s="8">
        <v>0.6</v>
      </c>
      <c r="J911" s="9">
        <v>4750</v>
      </c>
      <c r="K911" s="10">
        <f t="shared" si="0"/>
        <v>2850</v>
      </c>
      <c r="L911" s="10">
        <f t="shared" si="1"/>
        <v>712.5</v>
      </c>
      <c r="M911" s="11">
        <v>0.25</v>
      </c>
      <c r="O911" s="16"/>
      <c r="P911" s="17"/>
      <c r="Q911" s="12"/>
      <c r="R911" s="13"/>
    </row>
    <row r="912" spans="1:18" ht="15.75" customHeight="1">
      <c r="A912" s="1"/>
      <c r="B912" s="6" t="s">
        <v>31</v>
      </c>
      <c r="C912" s="6">
        <v>1189833</v>
      </c>
      <c r="D912" s="7">
        <v>44425</v>
      </c>
      <c r="E912" s="6" t="s">
        <v>33</v>
      </c>
      <c r="F912" s="6" t="s">
        <v>51</v>
      </c>
      <c r="G912" s="6" t="s">
        <v>52</v>
      </c>
      <c r="H912" s="6" t="s">
        <v>17</v>
      </c>
      <c r="I912" s="8">
        <v>0.45</v>
      </c>
      <c r="J912" s="9">
        <v>6750</v>
      </c>
      <c r="K912" s="10">
        <f t="shared" si="0"/>
        <v>3037.5</v>
      </c>
      <c r="L912" s="10">
        <f t="shared" si="1"/>
        <v>1366.875</v>
      </c>
      <c r="M912" s="11">
        <v>0.45</v>
      </c>
      <c r="O912" s="16"/>
      <c r="P912" s="17"/>
      <c r="Q912" s="12"/>
      <c r="R912" s="13"/>
    </row>
    <row r="913" spans="1:18" ht="15.75" customHeight="1">
      <c r="A913" s="1"/>
      <c r="B913" s="6" t="s">
        <v>31</v>
      </c>
      <c r="C913" s="6">
        <v>1189833</v>
      </c>
      <c r="D913" s="7">
        <v>44425</v>
      </c>
      <c r="E913" s="6" t="s">
        <v>33</v>
      </c>
      <c r="F913" s="6" t="s">
        <v>51</v>
      </c>
      <c r="G913" s="6" t="s">
        <v>52</v>
      </c>
      <c r="H913" s="6" t="s">
        <v>18</v>
      </c>
      <c r="I913" s="8">
        <v>0.55000000000000004</v>
      </c>
      <c r="J913" s="9">
        <v>6250</v>
      </c>
      <c r="K913" s="10">
        <f t="shared" si="0"/>
        <v>3437.5000000000005</v>
      </c>
      <c r="L913" s="10">
        <f t="shared" si="1"/>
        <v>1031.25</v>
      </c>
      <c r="M913" s="11">
        <v>0.3</v>
      </c>
      <c r="O913" s="16"/>
      <c r="P913" s="17"/>
      <c r="Q913" s="12"/>
      <c r="R913" s="13"/>
    </row>
    <row r="914" spans="1:18" ht="15.75" customHeight="1">
      <c r="A914" s="1"/>
      <c r="B914" s="6" t="s">
        <v>31</v>
      </c>
      <c r="C914" s="6">
        <v>1189833</v>
      </c>
      <c r="D914" s="7">
        <v>44425</v>
      </c>
      <c r="E914" s="6" t="s">
        <v>33</v>
      </c>
      <c r="F914" s="6" t="s">
        <v>51</v>
      </c>
      <c r="G914" s="6" t="s">
        <v>52</v>
      </c>
      <c r="H914" s="6" t="s">
        <v>19</v>
      </c>
      <c r="I914" s="8">
        <v>0.5</v>
      </c>
      <c r="J914" s="9">
        <v>5000</v>
      </c>
      <c r="K914" s="10">
        <f t="shared" si="0"/>
        <v>2500</v>
      </c>
      <c r="L914" s="10">
        <f t="shared" si="1"/>
        <v>1125</v>
      </c>
      <c r="M914" s="11">
        <v>0.45</v>
      </c>
      <c r="O914" s="16"/>
      <c r="P914" s="17"/>
      <c r="Q914" s="12"/>
      <c r="R914" s="13"/>
    </row>
    <row r="915" spans="1:18" ht="15.75" customHeight="1">
      <c r="A915" s="1"/>
      <c r="B915" s="6" t="s">
        <v>31</v>
      </c>
      <c r="C915" s="6">
        <v>1189833</v>
      </c>
      <c r="D915" s="7">
        <v>44425</v>
      </c>
      <c r="E915" s="6" t="s">
        <v>33</v>
      </c>
      <c r="F915" s="6" t="s">
        <v>51</v>
      </c>
      <c r="G915" s="6" t="s">
        <v>52</v>
      </c>
      <c r="H915" s="6" t="s">
        <v>20</v>
      </c>
      <c r="I915" s="8">
        <v>0.45</v>
      </c>
      <c r="J915" s="9">
        <v>4250</v>
      </c>
      <c r="K915" s="10">
        <f t="shared" si="0"/>
        <v>1912.5</v>
      </c>
      <c r="L915" s="10">
        <f t="shared" si="1"/>
        <v>764.99999999999989</v>
      </c>
      <c r="M915" s="11">
        <v>0.39999999999999997</v>
      </c>
      <c r="O915" s="16"/>
      <c r="P915" s="17"/>
      <c r="Q915" s="12"/>
      <c r="R915" s="13"/>
    </row>
    <row r="916" spans="1:18" ht="15.75" customHeight="1">
      <c r="A916" s="1"/>
      <c r="B916" s="6" t="s">
        <v>31</v>
      </c>
      <c r="C916" s="6">
        <v>1189833</v>
      </c>
      <c r="D916" s="7">
        <v>44425</v>
      </c>
      <c r="E916" s="6" t="s">
        <v>33</v>
      </c>
      <c r="F916" s="6" t="s">
        <v>51</v>
      </c>
      <c r="G916" s="6" t="s">
        <v>52</v>
      </c>
      <c r="H916" s="6" t="s">
        <v>21</v>
      </c>
      <c r="I916" s="8">
        <v>0.54999999999999993</v>
      </c>
      <c r="J916" s="9">
        <v>4250</v>
      </c>
      <c r="K916" s="10">
        <f t="shared" si="0"/>
        <v>2337.4999999999995</v>
      </c>
      <c r="L916" s="10">
        <f t="shared" si="1"/>
        <v>1402.5</v>
      </c>
      <c r="M916" s="11">
        <v>0.60000000000000009</v>
      </c>
      <c r="O916" s="16"/>
      <c r="P916" s="17"/>
      <c r="Q916" s="12"/>
      <c r="R916" s="13"/>
    </row>
    <row r="917" spans="1:18" ht="15.75" customHeight="1">
      <c r="A917" s="1"/>
      <c r="B917" s="6" t="s">
        <v>31</v>
      </c>
      <c r="C917" s="6">
        <v>1189833</v>
      </c>
      <c r="D917" s="7">
        <v>44425</v>
      </c>
      <c r="E917" s="6" t="s">
        <v>33</v>
      </c>
      <c r="F917" s="6" t="s">
        <v>51</v>
      </c>
      <c r="G917" s="6" t="s">
        <v>52</v>
      </c>
      <c r="H917" s="6" t="s">
        <v>22</v>
      </c>
      <c r="I917" s="8">
        <v>0.6</v>
      </c>
      <c r="J917" s="9">
        <v>4000</v>
      </c>
      <c r="K917" s="10">
        <f t="shared" si="0"/>
        <v>2400</v>
      </c>
      <c r="L917" s="10">
        <f t="shared" si="1"/>
        <v>600</v>
      </c>
      <c r="M917" s="11">
        <v>0.25</v>
      </c>
      <c r="O917" s="16"/>
      <c r="P917" s="17"/>
      <c r="Q917" s="12"/>
      <c r="R917" s="13"/>
    </row>
    <row r="918" spans="1:18" ht="15.75" customHeight="1">
      <c r="A918" s="1"/>
      <c r="B918" s="6" t="s">
        <v>31</v>
      </c>
      <c r="C918" s="6">
        <v>1189833</v>
      </c>
      <c r="D918" s="7">
        <v>44457</v>
      </c>
      <c r="E918" s="6" t="s">
        <v>33</v>
      </c>
      <c r="F918" s="6" t="s">
        <v>51</v>
      </c>
      <c r="G918" s="6" t="s">
        <v>52</v>
      </c>
      <c r="H918" s="6" t="s">
        <v>17</v>
      </c>
      <c r="I918" s="8">
        <v>0.45</v>
      </c>
      <c r="J918" s="9">
        <v>6000</v>
      </c>
      <c r="K918" s="10">
        <f t="shared" si="0"/>
        <v>2700</v>
      </c>
      <c r="L918" s="10">
        <f t="shared" si="1"/>
        <v>1215</v>
      </c>
      <c r="M918" s="11">
        <v>0.45</v>
      </c>
      <c r="O918" s="16"/>
      <c r="P918" s="17"/>
      <c r="Q918" s="12"/>
      <c r="R918" s="13"/>
    </row>
    <row r="919" spans="1:18" ht="15.75" customHeight="1">
      <c r="A919" s="1"/>
      <c r="B919" s="6" t="s">
        <v>31</v>
      </c>
      <c r="C919" s="6">
        <v>1189833</v>
      </c>
      <c r="D919" s="7">
        <v>44457</v>
      </c>
      <c r="E919" s="6" t="s">
        <v>33</v>
      </c>
      <c r="F919" s="6" t="s">
        <v>51</v>
      </c>
      <c r="G919" s="6" t="s">
        <v>52</v>
      </c>
      <c r="H919" s="6" t="s">
        <v>18</v>
      </c>
      <c r="I919" s="8">
        <v>0.5</v>
      </c>
      <c r="J919" s="9">
        <v>6000</v>
      </c>
      <c r="K919" s="10">
        <f t="shared" si="0"/>
        <v>3000</v>
      </c>
      <c r="L919" s="10">
        <f t="shared" si="1"/>
        <v>900</v>
      </c>
      <c r="M919" s="11">
        <v>0.3</v>
      </c>
      <c r="O919" s="16"/>
      <c r="P919" s="17"/>
      <c r="Q919" s="12"/>
      <c r="R919" s="13"/>
    </row>
    <row r="920" spans="1:18" ht="15.75" customHeight="1">
      <c r="A920" s="1"/>
      <c r="B920" s="6" t="s">
        <v>31</v>
      </c>
      <c r="C920" s="6">
        <v>1189833</v>
      </c>
      <c r="D920" s="7">
        <v>44457</v>
      </c>
      <c r="E920" s="6" t="s">
        <v>33</v>
      </c>
      <c r="F920" s="6" t="s">
        <v>51</v>
      </c>
      <c r="G920" s="6" t="s">
        <v>52</v>
      </c>
      <c r="H920" s="6" t="s">
        <v>19</v>
      </c>
      <c r="I920" s="8">
        <v>0.45</v>
      </c>
      <c r="J920" s="9">
        <v>4500</v>
      </c>
      <c r="K920" s="10">
        <f t="shared" si="0"/>
        <v>2025</v>
      </c>
      <c r="L920" s="10">
        <f t="shared" si="1"/>
        <v>911.25</v>
      </c>
      <c r="M920" s="11">
        <v>0.45</v>
      </c>
      <c r="O920" s="16"/>
      <c r="P920" s="17"/>
      <c r="Q920" s="12"/>
      <c r="R920" s="13"/>
    </row>
    <row r="921" spans="1:18" ht="15.75" customHeight="1">
      <c r="A921" s="1"/>
      <c r="B921" s="6" t="s">
        <v>31</v>
      </c>
      <c r="C921" s="6">
        <v>1189833</v>
      </c>
      <c r="D921" s="7">
        <v>44457</v>
      </c>
      <c r="E921" s="6" t="s">
        <v>33</v>
      </c>
      <c r="F921" s="6" t="s">
        <v>51</v>
      </c>
      <c r="G921" s="6" t="s">
        <v>52</v>
      </c>
      <c r="H921" s="6" t="s">
        <v>20</v>
      </c>
      <c r="I921" s="8">
        <v>0.45</v>
      </c>
      <c r="J921" s="9">
        <v>4000</v>
      </c>
      <c r="K921" s="10">
        <f t="shared" si="0"/>
        <v>1800</v>
      </c>
      <c r="L921" s="10">
        <f t="shared" si="1"/>
        <v>719.99999999999989</v>
      </c>
      <c r="M921" s="11">
        <v>0.39999999999999997</v>
      </c>
      <c r="O921" s="16"/>
      <c r="P921" s="17"/>
      <c r="Q921" s="12"/>
      <c r="R921" s="13"/>
    </row>
    <row r="922" spans="1:18" ht="15.75" customHeight="1">
      <c r="A922" s="1"/>
      <c r="B922" s="6" t="s">
        <v>31</v>
      </c>
      <c r="C922" s="6">
        <v>1189833</v>
      </c>
      <c r="D922" s="7">
        <v>44457</v>
      </c>
      <c r="E922" s="6" t="s">
        <v>33</v>
      </c>
      <c r="F922" s="6" t="s">
        <v>51</v>
      </c>
      <c r="G922" s="6" t="s">
        <v>52</v>
      </c>
      <c r="H922" s="6" t="s">
        <v>21</v>
      </c>
      <c r="I922" s="8">
        <v>0.54999999999999993</v>
      </c>
      <c r="J922" s="9">
        <v>4000</v>
      </c>
      <c r="K922" s="10">
        <f t="shared" si="0"/>
        <v>2199.9999999999995</v>
      </c>
      <c r="L922" s="10">
        <f t="shared" si="1"/>
        <v>1320</v>
      </c>
      <c r="M922" s="11">
        <v>0.60000000000000009</v>
      </c>
      <c r="O922" s="16"/>
      <c r="P922" s="17"/>
      <c r="Q922" s="12"/>
      <c r="R922" s="13"/>
    </row>
    <row r="923" spans="1:18" ht="15.75" customHeight="1">
      <c r="A923" s="1"/>
      <c r="B923" s="6" t="s">
        <v>31</v>
      </c>
      <c r="C923" s="6">
        <v>1189833</v>
      </c>
      <c r="D923" s="7">
        <v>44457</v>
      </c>
      <c r="E923" s="6" t="s">
        <v>33</v>
      </c>
      <c r="F923" s="6" t="s">
        <v>51</v>
      </c>
      <c r="G923" s="6" t="s">
        <v>52</v>
      </c>
      <c r="H923" s="6" t="s">
        <v>22</v>
      </c>
      <c r="I923" s="8">
        <v>0.6</v>
      </c>
      <c r="J923" s="9">
        <v>4500</v>
      </c>
      <c r="K923" s="10">
        <f t="shared" si="0"/>
        <v>2700</v>
      </c>
      <c r="L923" s="10">
        <f t="shared" si="1"/>
        <v>675</v>
      </c>
      <c r="M923" s="11">
        <v>0.25</v>
      </c>
      <c r="O923" s="16"/>
      <c r="P923" s="17"/>
      <c r="Q923" s="12"/>
      <c r="R923" s="13"/>
    </row>
    <row r="924" spans="1:18" ht="15.75" customHeight="1">
      <c r="A924" s="1"/>
      <c r="B924" s="6" t="s">
        <v>31</v>
      </c>
      <c r="C924" s="6">
        <v>1189833</v>
      </c>
      <c r="D924" s="7">
        <v>44486</v>
      </c>
      <c r="E924" s="6" t="s">
        <v>33</v>
      </c>
      <c r="F924" s="6" t="s">
        <v>51</v>
      </c>
      <c r="G924" s="6" t="s">
        <v>52</v>
      </c>
      <c r="H924" s="6" t="s">
        <v>17</v>
      </c>
      <c r="I924" s="8">
        <v>0.45</v>
      </c>
      <c r="J924" s="9">
        <v>5500</v>
      </c>
      <c r="K924" s="10">
        <f t="shared" si="0"/>
        <v>2475</v>
      </c>
      <c r="L924" s="10">
        <f t="shared" si="1"/>
        <v>1113.75</v>
      </c>
      <c r="M924" s="11">
        <v>0.45</v>
      </c>
      <c r="O924" s="16"/>
      <c r="P924" s="17"/>
      <c r="Q924" s="12"/>
      <c r="R924" s="13"/>
    </row>
    <row r="925" spans="1:18" ht="15.75" customHeight="1">
      <c r="A925" s="1"/>
      <c r="B925" s="6" t="s">
        <v>31</v>
      </c>
      <c r="C925" s="6">
        <v>1189833</v>
      </c>
      <c r="D925" s="7">
        <v>44486</v>
      </c>
      <c r="E925" s="6" t="s">
        <v>33</v>
      </c>
      <c r="F925" s="6" t="s">
        <v>51</v>
      </c>
      <c r="G925" s="6" t="s">
        <v>52</v>
      </c>
      <c r="H925" s="6" t="s">
        <v>18</v>
      </c>
      <c r="I925" s="8">
        <v>0.5</v>
      </c>
      <c r="J925" s="9">
        <v>5500</v>
      </c>
      <c r="K925" s="10">
        <f t="shared" si="0"/>
        <v>2750</v>
      </c>
      <c r="L925" s="10">
        <f t="shared" si="1"/>
        <v>825</v>
      </c>
      <c r="M925" s="11">
        <v>0.3</v>
      </c>
      <c r="O925" s="16"/>
      <c r="P925" s="17"/>
      <c r="Q925" s="12"/>
      <c r="R925" s="13"/>
    </row>
    <row r="926" spans="1:18" ht="15.75" customHeight="1">
      <c r="A926" s="1"/>
      <c r="B926" s="6" t="s">
        <v>31</v>
      </c>
      <c r="C926" s="6">
        <v>1189833</v>
      </c>
      <c r="D926" s="7">
        <v>44486</v>
      </c>
      <c r="E926" s="6" t="s">
        <v>33</v>
      </c>
      <c r="F926" s="6" t="s">
        <v>51</v>
      </c>
      <c r="G926" s="6" t="s">
        <v>52</v>
      </c>
      <c r="H926" s="6" t="s">
        <v>19</v>
      </c>
      <c r="I926" s="8">
        <v>0.45</v>
      </c>
      <c r="J926" s="9">
        <v>4000</v>
      </c>
      <c r="K926" s="10">
        <f t="shared" si="0"/>
        <v>1800</v>
      </c>
      <c r="L926" s="10">
        <f t="shared" si="1"/>
        <v>810</v>
      </c>
      <c r="M926" s="11">
        <v>0.45</v>
      </c>
      <c r="O926" s="16"/>
      <c r="P926" s="17"/>
      <c r="Q926" s="12"/>
      <c r="R926" s="13"/>
    </row>
    <row r="927" spans="1:18" ht="15.75" customHeight="1">
      <c r="A927" s="1"/>
      <c r="B927" s="6" t="s">
        <v>31</v>
      </c>
      <c r="C927" s="6">
        <v>1189833</v>
      </c>
      <c r="D927" s="7">
        <v>44486</v>
      </c>
      <c r="E927" s="6" t="s">
        <v>33</v>
      </c>
      <c r="F927" s="6" t="s">
        <v>51</v>
      </c>
      <c r="G927" s="6" t="s">
        <v>52</v>
      </c>
      <c r="H927" s="6" t="s">
        <v>20</v>
      </c>
      <c r="I927" s="8">
        <v>0.45</v>
      </c>
      <c r="J927" s="9">
        <v>3750</v>
      </c>
      <c r="K927" s="10">
        <f t="shared" si="0"/>
        <v>1687.5</v>
      </c>
      <c r="L927" s="10">
        <f t="shared" si="1"/>
        <v>675</v>
      </c>
      <c r="M927" s="11">
        <v>0.39999999999999997</v>
      </c>
      <c r="O927" s="16"/>
      <c r="P927" s="17"/>
      <c r="Q927" s="12"/>
      <c r="R927" s="13"/>
    </row>
    <row r="928" spans="1:18" ht="15.75" customHeight="1">
      <c r="A928" s="1"/>
      <c r="B928" s="6" t="s">
        <v>31</v>
      </c>
      <c r="C928" s="6">
        <v>1189833</v>
      </c>
      <c r="D928" s="7">
        <v>44486</v>
      </c>
      <c r="E928" s="6" t="s">
        <v>33</v>
      </c>
      <c r="F928" s="6" t="s">
        <v>51</v>
      </c>
      <c r="G928" s="6" t="s">
        <v>52</v>
      </c>
      <c r="H928" s="6" t="s">
        <v>21</v>
      </c>
      <c r="I928" s="8">
        <v>0.54999999999999993</v>
      </c>
      <c r="J928" s="9">
        <v>3500</v>
      </c>
      <c r="K928" s="10">
        <f t="shared" si="0"/>
        <v>1924.9999999999998</v>
      </c>
      <c r="L928" s="10">
        <f t="shared" si="1"/>
        <v>1155</v>
      </c>
      <c r="M928" s="11">
        <v>0.60000000000000009</v>
      </c>
      <c r="O928" s="16"/>
      <c r="P928" s="17"/>
      <c r="Q928" s="12"/>
      <c r="R928" s="13"/>
    </row>
    <row r="929" spans="1:18" ht="15.75" customHeight="1">
      <c r="A929" s="1"/>
      <c r="B929" s="6" t="s">
        <v>31</v>
      </c>
      <c r="C929" s="6">
        <v>1189833</v>
      </c>
      <c r="D929" s="7">
        <v>44486</v>
      </c>
      <c r="E929" s="6" t="s">
        <v>33</v>
      </c>
      <c r="F929" s="6" t="s">
        <v>51</v>
      </c>
      <c r="G929" s="6" t="s">
        <v>52</v>
      </c>
      <c r="H929" s="6" t="s">
        <v>22</v>
      </c>
      <c r="I929" s="8">
        <v>0.6</v>
      </c>
      <c r="J929" s="9">
        <v>4000</v>
      </c>
      <c r="K929" s="10">
        <f t="shared" si="0"/>
        <v>2400</v>
      </c>
      <c r="L929" s="10">
        <f t="shared" si="1"/>
        <v>600</v>
      </c>
      <c r="M929" s="11">
        <v>0.25</v>
      </c>
      <c r="O929" s="16"/>
      <c r="P929" s="17"/>
      <c r="Q929" s="12"/>
      <c r="R929" s="13"/>
    </row>
    <row r="930" spans="1:18" ht="15.75" customHeight="1">
      <c r="A930" s="1"/>
      <c r="B930" s="6" t="s">
        <v>31</v>
      </c>
      <c r="C930" s="6">
        <v>1189833</v>
      </c>
      <c r="D930" s="7">
        <v>44517</v>
      </c>
      <c r="E930" s="6" t="s">
        <v>33</v>
      </c>
      <c r="F930" s="6" t="s">
        <v>51</v>
      </c>
      <c r="G930" s="6" t="s">
        <v>52</v>
      </c>
      <c r="H930" s="6" t="s">
        <v>17</v>
      </c>
      <c r="I930" s="8">
        <v>0.4</v>
      </c>
      <c r="J930" s="9">
        <v>5750</v>
      </c>
      <c r="K930" s="10">
        <f t="shared" si="0"/>
        <v>2300</v>
      </c>
      <c r="L930" s="10">
        <f t="shared" si="1"/>
        <v>1035</v>
      </c>
      <c r="M930" s="11">
        <v>0.45</v>
      </c>
      <c r="O930" s="16"/>
      <c r="P930" s="17"/>
      <c r="Q930" s="12"/>
      <c r="R930" s="13"/>
    </row>
    <row r="931" spans="1:18" ht="15.75" customHeight="1">
      <c r="A931" s="1"/>
      <c r="B931" s="6" t="s">
        <v>31</v>
      </c>
      <c r="C931" s="6">
        <v>1189833</v>
      </c>
      <c r="D931" s="7">
        <v>44517</v>
      </c>
      <c r="E931" s="6" t="s">
        <v>33</v>
      </c>
      <c r="F931" s="6" t="s">
        <v>51</v>
      </c>
      <c r="G931" s="6" t="s">
        <v>52</v>
      </c>
      <c r="H931" s="6" t="s">
        <v>18</v>
      </c>
      <c r="I931" s="8">
        <v>0.45000000000000007</v>
      </c>
      <c r="J931" s="9">
        <v>5750</v>
      </c>
      <c r="K931" s="10">
        <f t="shared" si="0"/>
        <v>2587.5000000000005</v>
      </c>
      <c r="L931" s="10">
        <f t="shared" si="1"/>
        <v>776.25000000000011</v>
      </c>
      <c r="M931" s="11">
        <v>0.3</v>
      </c>
      <c r="O931" s="16"/>
      <c r="P931" s="17"/>
      <c r="Q931" s="12"/>
      <c r="R931" s="13"/>
    </row>
    <row r="932" spans="1:18" ht="15.75" customHeight="1">
      <c r="A932" s="1"/>
      <c r="B932" s="6" t="s">
        <v>31</v>
      </c>
      <c r="C932" s="6">
        <v>1189833</v>
      </c>
      <c r="D932" s="7">
        <v>44517</v>
      </c>
      <c r="E932" s="6" t="s">
        <v>33</v>
      </c>
      <c r="F932" s="6" t="s">
        <v>51</v>
      </c>
      <c r="G932" s="6" t="s">
        <v>52</v>
      </c>
      <c r="H932" s="6" t="s">
        <v>19</v>
      </c>
      <c r="I932" s="8">
        <v>0.4</v>
      </c>
      <c r="J932" s="9">
        <v>4250</v>
      </c>
      <c r="K932" s="10">
        <f t="shared" si="0"/>
        <v>1700</v>
      </c>
      <c r="L932" s="10">
        <f t="shared" si="1"/>
        <v>765</v>
      </c>
      <c r="M932" s="11">
        <v>0.45</v>
      </c>
      <c r="O932" s="16"/>
      <c r="P932" s="17"/>
      <c r="Q932" s="12"/>
      <c r="R932" s="13"/>
    </row>
    <row r="933" spans="1:18" ht="15.75" customHeight="1">
      <c r="A933" s="1"/>
      <c r="B933" s="6" t="s">
        <v>31</v>
      </c>
      <c r="C933" s="6">
        <v>1189833</v>
      </c>
      <c r="D933" s="7">
        <v>44517</v>
      </c>
      <c r="E933" s="6" t="s">
        <v>33</v>
      </c>
      <c r="F933" s="6" t="s">
        <v>51</v>
      </c>
      <c r="G933" s="6" t="s">
        <v>52</v>
      </c>
      <c r="H933" s="6" t="s">
        <v>20</v>
      </c>
      <c r="I933" s="8">
        <v>0.4</v>
      </c>
      <c r="J933" s="9">
        <v>4250</v>
      </c>
      <c r="K933" s="10">
        <f t="shared" si="0"/>
        <v>1700</v>
      </c>
      <c r="L933" s="10">
        <f t="shared" si="1"/>
        <v>680</v>
      </c>
      <c r="M933" s="11">
        <v>0.39999999999999997</v>
      </c>
      <c r="O933" s="16"/>
      <c r="P933" s="17"/>
      <c r="Q933" s="12"/>
      <c r="R933" s="13"/>
    </row>
    <row r="934" spans="1:18" ht="15.75" customHeight="1">
      <c r="A934" s="1"/>
      <c r="B934" s="6" t="s">
        <v>31</v>
      </c>
      <c r="C934" s="6">
        <v>1189833</v>
      </c>
      <c r="D934" s="7">
        <v>44517</v>
      </c>
      <c r="E934" s="6" t="s">
        <v>33</v>
      </c>
      <c r="F934" s="6" t="s">
        <v>51</v>
      </c>
      <c r="G934" s="6" t="s">
        <v>52</v>
      </c>
      <c r="H934" s="6" t="s">
        <v>21</v>
      </c>
      <c r="I934" s="8">
        <v>0.54999999999999993</v>
      </c>
      <c r="J934" s="9">
        <v>3750</v>
      </c>
      <c r="K934" s="10">
        <f t="shared" si="0"/>
        <v>2062.4999999999995</v>
      </c>
      <c r="L934" s="10">
        <f t="shared" si="1"/>
        <v>1237.5</v>
      </c>
      <c r="M934" s="11">
        <v>0.60000000000000009</v>
      </c>
      <c r="O934" s="16"/>
      <c r="P934" s="17"/>
      <c r="Q934" s="12"/>
      <c r="R934" s="13"/>
    </row>
    <row r="935" spans="1:18" ht="15.75" customHeight="1">
      <c r="A935" s="1"/>
      <c r="B935" s="6" t="s">
        <v>31</v>
      </c>
      <c r="C935" s="6">
        <v>1189833</v>
      </c>
      <c r="D935" s="7">
        <v>44517</v>
      </c>
      <c r="E935" s="6" t="s">
        <v>33</v>
      </c>
      <c r="F935" s="6" t="s">
        <v>51</v>
      </c>
      <c r="G935" s="6" t="s">
        <v>52</v>
      </c>
      <c r="H935" s="6" t="s">
        <v>22</v>
      </c>
      <c r="I935" s="8">
        <v>0.6</v>
      </c>
      <c r="J935" s="9">
        <v>4750</v>
      </c>
      <c r="K935" s="10">
        <f t="shared" si="0"/>
        <v>2850</v>
      </c>
      <c r="L935" s="10">
        <f t="shared" si="1"/>
        <v>712.5</v>
      </c>
      <c r="M935" s="11">
        <v>0.25</v>
      </c>
      <c r="O935" s="16"/>
      <c r="P935" s="17"/>
      <c r="Q935" s="12"/>
      <c r="R935" s="13"/>
    </row>
    <row r="936" spans="1:18" ht="15.75" customHeight="1">
      <c r="A936" s="1"/>
      <c r="B936" s="6" t="s">
        <v>31</v>
      </c>
      <c r="C936" s="6">
        <v>1189833</v>
      </c>
      <c r="D936" s="7">
        <v>44546</v>
      </c>
      <c r="E936" s="6" t="s">
        <v>33</v>
      </c>
      <c r="F936" s="6" t="s">
        <v>51</v>
      </c>
      <c r="G936" s="6" t="s">
        <v>52</v>
      </c>
      <c r="H936" s="6" t="s">
        <v>17</v>
      </c>
      <c r="I936" s="8">
        <v>0.45</v>
      </c>
      <c r="J936" s="9">
        <v>6750</v>
      </c>
      <c r="K936" s="10">
        <f t="shared" si="0"/>
        <v>3037.5</v>
      </c>
      <c r="L936" s="10">
        <f t="shared" si="1"/>
        <v>1366.875</v>
      </c>
      <c r="M936" s="11">
        <v>0.45</v>
      </c>
      <c r="O936" s="16"/>
      <c r="P936" s="17"/>
      <c r="Q936" s="12"/>
      <c r="R936" s="13"/>
    </row>
    <row r="937" spans="1:18" ht="15.75" customHeight="1">
      <c r="A937" s="1"/>
      <c r="B937" s="6" t="s">
        <v>31</v>
      </c>
      <c r="C937" s="6">
        <v>1189833</v>
      </c>
      <c r="D937" s="7">
        <v>44546</v>
      </c>
      <c r="E937" s="6" t="s">
        <v>33</v>
      </c>
      <c r="F937" s="6" t="s">
        <v>51</v>
      </c>
      <c r="G937" s="6" t="s">
        <v>52</v>
      </c>
      <c r="H937" s="6" t="s">
        <v>18</v>
      </c>
      <c r="I937" s="8">
        <v>0.5</v>
      </c>
      <c r="J937" s="9">
        <v>6750</v>
      </c>
      <c r="K937" s="10">
        <f t="shared" si="0"/>
        <v>3375</v>
      </c>
      <c r="L937" s="10">
        <f t="shared" si="1"/>
        <v>1012.5</v>
      </c>
      <c r="M937" s="11">
        <v>0.3</v>
      </c>
      <c r="O937" s="16"/>
      <c r="P937" s="17"/>
      <c r="Q937" s="12"/>
      <c r="R937" s="13"/>
    </row>
    <row r="938" spans="1:18" ht="15.75" customHeight="1">
      <c r="A938" s="1"/>
      <c r="B938" s="6" t="s">
        <v>31</v>
      </c>
      <c r="C938" s="6">
        <v>1189833</v>
      </c>
      <c r="D938" s="7">
        <v>44546</v>
      </c>
      <c r="E938" s="6" t="s">
        <v>33</v>
      </c>
      <c r="F938" s="6" t="s">
        <v>51</v>
      </c>
      <c r="G938" s="6" t="s">
        <v>52</v>
      </c>
      <c r="H938" s="6" t="s">
        <v>19</v>
      </c>
      <c r="I938" s="8">
        <v>0.45</v>
      </c>
      <c r="J938" s="9">
        <v>4750</v>
      </c>
      <c r="K938" s="10">
        <f t="shared" si="0"/>
        <v>2137.5</v>
      </c>
      <c r="L938" s="10">
        <f t="shared" si="1"/>
        <v>961.875</v>
      </c>
      <c r="M938" s="11">
        <v>0.45</v>
      </c>
      <c r="O938" s="16"/>
      <c r="P938" s="17"/>
      <c r="Q938" s="12"/>
      <c r="R938" s="13"/>
    </row>
    <row r="939" spans="1:18" ht="15.75" customHeight="1">
      <c r="A939" s="1"/>
      <c r="B939" s="6" t="s">
        <v>31</v>
      </c>
      <c r="C939" s="6">
        <v>1189833</v>
      </c>
      <c r="D939" s="7">
        <v>44546</v>
      </c>
      <c r="E939" s="6" t="s">
        <v>33</v>
      </c>
      <c r="F939" s="6" t="s">
        <v>51</v>
      </c>
      <c r="G939" s="6" t="s">
        <v>52</v>
      </c>
      <c r="H939" s="6" t="s">
        <v>20</v>
      </c>
      <c r="I939" s="8">
        <v>0.45</v>
      </c>
      <c r="J939" s="9">
        <v>4750</v>
      </c>
      <c r="K939" s="10">
        <f t="shared" si="0"/>
        <v>2137.5</v>
      </c>
      <c r="L939" s="10">
        <f t="shared" si="1"/>
        <v>854.99999999999989</v>
      </c>
      <c r="M939" s="11">
        <v>0.39999999999999997</v>
      </c>
      <c r="O939" s="16"/>
      <c r="P939" s="17"/>
      <c r="Q939" s="12"/>
      <c r="R939" s="13"/>
    </row>
    <row r="940" spans="1:18" ht="15.75" customHeight="1">
      <c r="A940" s="1"/>
      <c r="B940" s="6" t="s">
        <v>31</v>
      </c>
      <c r="C940" s="6">
        <v>1189833</v>
      </c>
      <c r="D940" s="7">
        <v>44546</v>
      </c>
      <c r="E940" s="6" t="s">
        <v>33</v>
      </c>
      <c r="F940" s="6" t="s">
        <v>51</v>
      </c>
      <c r="G940" s="6" t="s">
        <v>52</v>
      </c>
      <c r="H940" s="6" t="s">
        <v>21</v>
      </c>
      <c r="I940" s="8">
        <v>0.54999999999999993</v>
      </c>
      <c r="J940" s="9">
        <v>4000</v>
      </c>
      <c r="K940" s="10">
        <f t="shared" si="0"/>
        <v>2199.9999999999995</v>
      </c>
      <c r="L940" s="10">
        <f t="shared" si="1"/>
        <v>1320</v>
      </c>
      <c r="M940" s="11">
        <v>0.60000000000000009</v>
      </c>
      <c r="O940" s="16"/>
      <c r="P940" s="17"/>
      <c r="Q940" s="12"/>
      <c r="R940" s="13"/>
    </row>
    <row r="941" spans="1:18" ht="15.75" customHeight="1">
      <c r="A941" s="1"/>
      <c r="B941" s="6" t="s">
        <v>31</v>
      </c>
      <c r="C941" s="6">
        <v>1189833</v>
      </c>
      <c r="D941" s="7">
        <v>44546</v>
      </c>
      <c r="E941" s="6" t="s">
        <v>33</v>
      </c>
      <c r="F941" s="6" t="s">
        <v>51</v>
      </c>
      <c r="G941" s="6" t="s">
        <v>52</v>
      </c>
      <c r="H941" s="6" t="s">
        <v>22</v>
      </c>
      <c r="I941" s="8">
        <v>0.6</v>
      </c>
      <c r="J941" s="9">
        <v>5000</v>
      </c>
      <c r="K941" s="10">
        <f t="shared" si="0"/>
        <v>3000</v>
      </c>
      <c r="L941" s="10">
        <f t="shared" si="1"/>
        <v>750</v>
      </c>
      <c r="M941" s="11">
        <v>0.25</v>
      </c>
      <c r="O941" s="16"/>
      <c r="P941" s="17"/>
      <c r="Q941" s="12"/>
      <c r="R941" s="13"/>
    </row>
    <row r="942" spans="1:18" ht="15.75" customHeight="1">
      <c r="A942" s="1" t="s">
        <v>39</v>
      </c>
      <c r="B942" s="6" t="s">
        <v>23</v>
      </c>
      <c r="C942" s="6">
        <v>1197831</v>
      </c>
      <c r="D942" s="7">
        <v>44200</v>
      </c>
      <c r="E942" s="6" t="s">
        <v>24</v>
      </c>
      <c r="F942" s="6" t="s">
        <v>53</v>
      </c>
      <c r="G942" s="6" t="s">
        <v>54</v>
      </c>
      <c r="H942" s="6" t="s">
        <v>17</v>
      </c>
      <c r="I942" s="8">
        <v>0.2</v>
      </c>
      <c r="J942" s="9">
        <v>7000</v>
      </c>
      <c r="K942" s="10">
        <f t="shared" si="0"/>
        <v>1400</v>
      </c>
      <c r="L942" s="10">
        <f t="shared" si="1"/>
        <v>489.99999999999994</v>
      </c>
      <c r="M942" s="11">
        <v>0.35</v>
      </c>
      <c r="O942" s="16"/>
      <c r="P942" s="17"/>
      <c r="Q942" s="12"/>
      <c r="R942" s="13"/>
    </row>
    <row r="943" spans="1:18" ht="15.75" customHeight="1">
      <c r="A943" s="1"/>
      <c r="B943" s="6" t="s">
        <v>23</v>
      </c>
      <c r="C943" s="6">
        <v>1197831</v>
      </c>
      <c r="D943" s="7">
        <v>44200</v>
      </c>
      <c r="E943" s="6" t="s">
        <v>24</v>
      </c>
      <c r="F943" s="6" t="s">
        <v>53</v>
      </c>
      <c r="G943" s="6" t="s">
        <v>54</v>
      </c>
      <c r="H943" s="6" t="s">
        <v>18</v>
      </c>
      <c r="I943" s="8">
        <v>0.3</v>
      </c>
      <c r="J943" s="9">
        <v>7000</v>
      </c>
      <c r="K943" s="10">
        <f t="shared" si="0"/>
        <v>2100</v>
      </c>
      <c r="L943" s="10">
        <f t="shared" si="1"/>
        <v>735</v>
      </c>
      <c r="M943" s="11">
        <v>0.35</v>
      </c>
      <c r="O943" s="16"/>
      <c r="P943" s="17"/>
      <c r="Q943" s="12"/>
      <c r="R943" s="13"/>
    </row>
    <row r="944" spans="1:18" ht="15.75" customHeight="1">
      <c r="A944" s="1"/>
      <c r="B944" s="6" t="s">
        <v>23</v>
      </c>
      <c r="C944" s="6">
        <v>1197831</v>
      </c>
      <c r="D944" s="7">
        <v>44200</v>
      </c>
      <c r="E944" s="6" t="s">
        <v>24</v>
      </c>
      <c r="F944" s="6" t="s">
        <v>53</v>
      </c>
      <c r="G944" s="6" t="s">
        <v>54</v>
      </c>
      <c r="H944" s="6" t="s">
        <v>19</v>
      </c>
      <c r="I944" s="8">
        <v>0.3</v>
      </c>
      <c r="J944" s="9">
        <v>5000</v>
      </c>
      <c r="K944" s="10">
        <f t="shared" si="0"/>
        <v>1500</v>
      </c>
      <c r="L944" s="10">
        <f t="shared" si="1"/>
        <v>525</v>
      </c>
      <c r="M944" s="11">
        <v>0.35</v>
      </c>
      <c r="O944" s="16"/>
      <c r="P944" s="17"/>
      <c r="Q944" s="12"/>
      <c r="R944" s="13"/>
    </row>
    <row r="945" spans="1:18" ht="15.75" customHeight="1">
      <c r="A945" s="1"/>
      <c r="B945" s="6" t="s">
        <v>23</v>
      </c>
      <c r="C945" s="6">
        <v>1197831</v>
      </c>
      <c r="D945" s="7">
        <v>44200</v>
      </c>
      <c r="E945" s="6" t="s">
        <v>24</v>
      </c>
      <c r="F945" s="6" t="s">
        <v>53</v>
      </c>
      <c r="G945" s="6" t="s">
        <v>54</v>
      </c>
      <c r="H945" s="6" t="s">
        <v>20</v>
      </c>
      <c r="I945" s="8">
        <v>0.35</v>
      </c>
      <c r="J945" s="9">
        <v>5000</v>
      </c>
      <c r="K945" s="10">
        <f t="shared" si="0"/>
        <v>1750</v>
      </c>
      <c r="L945" s="10">
        <f t="shared" si="1"/>
        <v>787.5</v>
      </c>
      <c r="M945" s="11">
        <v>0.45</v>
      </c>
      <c r="O945" s="16"/>
      <c r="P945" s="17"/>
      <c r="Q945" s="12"/>
      <c r="R945" s="13"/>
    </row>
    <row r="946" spans="1:18" ht="15.75" customHeight="1">
      <c r="A946" s="1"/>
      <c r="B946" s="6" t="s">
        <v>23</v>
      </c>
      <c r="C946" s="6">
        <v>1197831</v>
      </c>
      <c r="D946" s="7">
        <v>44200</v>
      </c>
      <c r="E946" s="6" t="s">
        <v>24</v>
      </c>
      <c r="F946" s="6" t="s">
        <v>53</v>
      </c>
      <c r="G946" s="6" t="s">
        <v>54</v>
      </c>
      <c r="H946" s="6" t="s">
        <v>21</v>
      </c>
      <c r="I946" s="8">
        <v>0.4</v>
      </c>
      <c r="J946" s="9">
        <v>3500</v>
      </c>
      <c r="K946" s="10">
        <f t="shared" si="0"/>
        <v>1400</v>
      </c>
      <c r="L946" s="10">
        <f t="shared" si="1"/>
        <v>420</v>
      </c>
      <c r="M946" s="11">
        <v>0.3</v>
      </c>
      <c r="O946" s="16"/>
      <c r="P946" s="17"/>
      <c r="Q946" s="12"/>
      <c r="R946" s="13"/>
    </row>
    <row r="947" spans="1:18" ht="15.75" customHeight="1">
      <c r="A947" s="1"/>
      <c r="B947" s="6" t="s">
        <v>23</v>
      </c>
      <c r="C947" s="6">
        <v>1197831</v>
      </c>
      <c r="D947" s="7">
        <v>44200</v>
      </c>
      <c r="E947" s="6" t="s">
        <v>24</v>
      </c>
      <c r="F947" s="6" t="s">
        <v>53</v>
      </c>
      <c r="G947" s="6" t="s">
        <v>54</v>
      </c>
      <c r="H947" s="6" t="s">
        <v>22</v>
      </c>
      <c r="I947" s="8">
        <v>0.35</v>
      </c>
      <c r="J947" s="9">
        <v>5000</v>
      </c>
      <c r="K947" s="10">
        <f t="shared" si="0"/>
        <v>1750</v>
      </c>
      <c r="L947" s="10">
        <f t="shared" si="1"/>
        <v>875</v>
      </c>
      <c r="M947" s="11">
        <v>0.5</v>
      </c>
      <c r="O947" s="16"/>
      <c r="P947" s="17"/>
      <c r="Q947" s="12"/>
      <c r="R947" s="13"/>
    </row>
    <row r="948" spans="1:18" ht="15.75" customHeight="1">
      <c r="A948" s="1"/>
      <c r="B948" s="6" t="s">
        <v>23</v>
      </c>
      <c r="C948" s="6">
        <v>1197831</v>
      </c>
      <c r="D948" s="7">
        <v>44230</v>
      </c>
      <c r="E948" s="6" t="s">
        <v>24</v>
      </c>
      <c r="F948" s="6" t="s">
        <v>53</v>
      </c>
      <c r="G948" s="6" t="s">
        <v>54</v>
      </c>
      <c r="H948" s="6" t="s">
        <v>17</v>
      </c>
      <c r="I948" s="8">
        <v>0.25</v>
      </c>
      <c r="J948" s="9">
        <v>6500</v>
      </c>
      <c r="K948" s="10">
        <f t="shared" si="0"/>
        <v>1625</v>
      </c>
      <c r="L948" s="10">
        <f t="shared" si="1"/>
        <v>568.75</v>
      </c>
      <c r="M948" s="11">
        <v>0.35</v>
      </c>
      <c r="O948" s="16"/>
      <c r="P948" s="17"/>
      <c r="Q948" s="12"/>
      <c r="R948" s="13"/>
    </row>
    <row r="949" spans="1:18" ht="15.75" customHeight="1">
      <c r="A949" s="1"/>
      <c r="B949" s="6" t="s">
        <v>23</v>
      </c>
      <c r="C949" s="6">
        <v>1197831</v>
      </c>
      <c r="D949" s="7">
        <v>44230</v>
      </c>
      <c r="E949" s="6" t="s">
        <v>24</v>
      </c>
      <c r="F949" s="6" t="s">
        <v>53</v>
      </c>
      <c r="G949" s="6" t="s">
        <v>54</v>
      </c>
      <c r="H949" s="6" t="s">
        <v>18</v>
      </c>
      <c r="I949" s="8">
        <v>0.35</v>
      </c>
      <c r="J949" s="9">
        <v>6250</v>
      </c>
      <c r="K949" s="10">
        <f t="shared" si="0"/>
        <v>2187.5</v>
      </c>
      <c r="L949" s="10">
        <f t="shared" si="1"/>
        <v>765.625</v>
      </c>
      <c r="M949" s="11">
        <v>0.35</v>
      </c>
      <c r="O949" s="16"/>
      <c r="P949" s="17"/>
      <c r="Q949" s="12"/>
      <c r="R949" s="13"/>
    </row>
    <row r="950" spans="1:18" ht="15.75" customHeight="1">
      <c r="A950" s="1"/>
      <c r="B950" s="6" t="s">
        <v>23</v>
      </c>
      <c r="C950" s="6">
        <v>1197831</v>
      </c>
      <c r="D950" s="7">
        <v>44230</v>
      </c>
      <c r="E950" s="6" t="s">
        <v>24</v>
      </c>
      <c r="F950" s="6" t="s">
        <v>53</v>
      </c>
      <c r="G950" s="6" t="s">
        <v>54</v>
      </c>
      <c r="H950" s="6" t="s">
        <v>19</v>
      </c>
      <c r="I950" s="8">
        <v>0.35</v>
      </c>
      <c r="J950" s="9">
        <v>4500</v>
      </c>
      <c r="K950" s="10">
        <f t="shared" si="0"/>
        <v>1575</v>
      </c>
      <c r="L950" s="10">
        <f t="shared" si="1"/>
        <v>551.25</v>
      </c>
      <c r="M950" s="11">
        <v>0.35</v>
      </c>
      <c r="O950" s="16"/>
      <c r="P950" s="17"/>
      <c r="Q950" s="12"/>
      <c r="R950" s="13"/>
    </row>
    <row r="951" spans="1:18" ht="15.75" customHeight="1">
      <c r="A951" s="1"/>
      <c r="B951" s="6" t="s">
        <v>23</v>
      </c>
      <c r="C951" s="6">
        <v>1197831</v>
      </c>
      <c r="D951" s="7">
        <v>44230</v>
      </c>
      <c r="E951" s="6" t="s">
        <v>24</v>
      </c>
      <c r="F951" s="6" t="s">
        <v>53</v>
      </c>
      <c r="G951" s="6" t="s">
        <v>54</v>
      </c>
      <c r="H951" s="6" t="s">
        <v>20</v>
      </c>
      <c r="I951" s="8">
        <v>0.35</v>
      </c>
      <c r="J951" s="9">
        <v>4000</v>
      </c>
      <c r="K951" s="10">
        <f t="shared" si="0"/>
        <v>1400</v>
      </c>
      <c r="L951" s="10">
        <f t="shared" si="1"/>
        <v>630</v>
      </c>
      <c r="M951" s="11">
        <v>0.45</v>
      </c>
      <c r="O951" s="16"/>
      <c r="P951" s="17"/>
      <c r="Q951" s="12"/>
      <c r="R951" s="13"/>
    </row>
    <row r="952" spans="1:18" ht="15.75" customHeight="1">
      <c r="A952" s="1"/>
      <c r="B952" s="6" t="s">
        <v>23</v>
      </c>
      <c r="C952" s="6">
        <v>1197831</v>
      </c>
      <c r="D952" s="7">
        <v>44230</v>
      </c>
      <c r="E952" s="6" t="s">
        <v>24</v>
      </c>
      <c r="F952" s="6" t="s">
        <v>53</v>
      </c>
      <c r="G952" s="6" t="s">
        <v>54</v>
      </c>
      <c r="H952" s="6" t="s">
        <v>21</v>
      </c>
      <c r="I952" s="8">
        <v>0.4</v>
      </c>
      <c r="J952" s="9">
        <v>2750</v>
      </c>
      <c r="K952" s="10">
        <f t="shared" si="0"/>
        <v>1100</v>
      </c>
      <c r="L952" s="10">
        <f t="shared" si="1"/>
        <v>330</v>
      </c>
      <c r="M952" s="11">
        <v>0.3</v>
      </c>
      <c r="O952" s="16"/>
      <c r="P952" s="17"/>
      <c r="Q952" s="12"/>
      <c r="R952" s="13"/>
    </row>
    <row r="953" spans="1:18" ht="15.75" customHeight="1">
      <c r="A953" s="1"/>
      <c r="B953" s="6" t="s">
        <v>23</v>
      </c>
      <c r="C953" s="6">
        <v>1197831</v>
      </c>
      <c r="D953" s="7">
        <v>44230</v>
      </c>
      <c r="E953" s="6" t="s">
        <v>24</v>
      </c>
      <c r="F953" s="6" t="s">
        <v>53</v>
      </c>
      <c r="G953" s="6" t="s">
        <v>54</v>
      </c>
      <c r="H953" s="6" t="s">
        <v>22</v>
      </c>
      <c r="I953" s="8">
        <v>0.35</v>
      </c>
      <c r="J953" s="9">
        <v>4750</v>
      </c>
      <c r="K953" s="10">
        <f t="shared" si="0"/>
        <v>1662.5</v>
      </c>
      <c r="L953" s="10">
        <f t="shared" si="1"/>
        <v>831.25</v>
      </c>
      <c r="M953" s="11">
        <v>0.5</v>
      </c>
      <c r="O953" s="16"/>
      <c r="P953" s="17"/>
      <c r="Q953" s="12"/>
      <c r="R953" s="13"/>
    </row>
    <row r="954" spans="1:18" ht="15.75" customHeight="1">
      <c r="A954" s="1"/>
      <c r="B954" s="6" t="s">
        <v>23</v>
      </c>
      <c r="C954" s="6">
        <v>1197831</v>
      </c>
      <c r="D954" s="7">
        <v>44260</v>
      </c>
      <c r="E954" s="6" t="s">
        <v>24</v>
      </c>
      <c r="F954" s="6" t="s">
        <v>53</v>
      </c>
      <c r="G954" s="6" t="s">
        <v>54</v>
      </c>
      <c r="H954" s="6" t="s">
        <v>17</v>
      </c>
      <c r="I954" s="8">
        <v>0.3</v>
      </c>
      <c r="J954" s="9">
        <v>6500</v>
      </c>
      <c r="K954" s="10">
        <f t="shared" si="0"/>
        <v>1950</v>
      </c>
      <c r="L954" s="10">
        <f t="shared" si="1"/>
        <v>779.99999999999989</v>
      </c>
      <c r="M954" s="11">
        <v>0.39999999999999997</v>
      </c>
      <c r="O954" s="16"/>
      <c r="P954" s="17"/>
      <c r="Q954" s="12"/>
      <c r="R954" s="13"/>
    </row>
    <row r="955" spans="1:18" ht="15.75" customHeight="1">
      <c r="A955" s="1"/>
      <c r="B955" s="6" t="s">
        <v>23</v>
      </c>
      <c r="C955" s="6">
        <v>1197831</v>
      </c>
      <c r="D955" s="7">
        <v>44260</v>
      </c>
      <c r="E955" s="6" t="s">
        <v>24</v>
      </c>
      <c r="F955" s="6" t="s">
        <v>53</v>
      </c>
      <c r="G955" s="6" t="s">
        <v>54</v>
      </c>
      <c r="H955" s="6" t="s">
        <v>18</v>
      </c>
      <c r="I955" s="8">
        <v>0.4</v>
      </c>
      <c r="J955" s="9">
        <v>6500</v>
      </c>
      <c r="K955" s="10">
        <f t="shared" si="0"/>
        <v>2600</v>
      </c>
      <c r="L955" s="10">
        <f t="shared" si="1"/>
        <v>1040</v>
      </c>
      <c r="M955" s="11">
        <v>0.39999999999999997</v>
      </c>
      <c r="O955" s="16"/>
      <c r="P955" s="17"/>
      <c r="Q955" s="12"/>
      <c r="R955" s="13"/>
    </row>
    <row r="956" spans="1:18" ht="15.75" customHeight="1">
      <c r="A956" s="1"/>
      <c r="B956" s="6" t="s">
        <v>23</v>
      </c>
      <c r="C956" s="6">
        <v>1197831</v>
      </c>
      <c r="D956" s="7">
        <v>44260</v>
      </c>
      <c r="E956" s="6" t="s">
        <v>24</v>
      </c>
      <c r="F956" s="6" t="s">
        <v>53</v>
      </c>
      <c r="G956" s="6" t="s">
        <v>54</v>
      </c>
      <c r="H956" s="6" t="s">
        <v>19</v>
      </c>
      <c r="I956" s="8">
        <v>0.3</v>
      </c>
      <c r="J956" s="9">
        <v>4750</v>
      </c>
      <c r="K956" s="10">
        <f t="shared" si="0"/>
        <v>1425</v>
      </c>
      <c r="L956" s="10">
        <f t="shared" si="1"/>
        <v>570</v>
      </c>
      <c r="M956" s="11">
        <v>0.39999999999999997</v>
      </c>
      <c r="O956" s="16"/>
      <c r="P956" s="17"/>
      <c r="Q956" s="12"/>
      <c r="R956" s="13"/>
    </row>
    <row r="957" spans="1:18" ht="15.75" customHeight="1">
      <c r="A957" s="1"/>
      <c r="B957" s="6" t="s">
        <v>23</v>
      </c>
      <c r="C957" s="6">
        <v>1197831</v>
      </c>
      <c r="D957" s="7">
        <v>44260</v>
      </c>
      <c r="E957" s="6" t="s">
        <v>24</v>
      </c>
      <c r="F957" s="6" t="s">
        <v>53</v>
      </c>
      <c r="G957" s="6" t="s">
        <v>54</v>
      </c>
      <c r="H957" s="6" t="s">
        <v>20</v>
      </c>
      <c r="I957" s="8">
        <v>0.35000000000000003</v>
      </c>
      <c r="J957" s="9">
        <v>3750</v>
      </c>
      <c r="K957" s="10">
        <f t="shared" si="0"/>
        <v>1312.5000000000002</v>
      </c>
      <c r="L957" s="10">
        <f t="shared" si="1"/>
        <v>656.25000000000011</v>
      </c>
      <c r="M957" s="11">
        <v>0.5</v>
      </c>
      <c r="O957" s="16"/>
      <c r="P957" s="17"/>
      <c r="Q957" s="12"/>
      <c r="R957" s="13"/>
    </row>
    <row r="958" spans="1:18" ht="15.75" customHeight="1">
      <c r="A958" s="1"/>
      <c r="B958" s="6" t="s">
        <v>23</v>
      </c>
      <c r="C958" s="6">
        <v>1197831</v>
      </c>
      <c r="D958" s="7">
        <v>44260</v>
      </c>
      <c r="E958" s="6" t="s">
        <v>24</v>
      </c>
      <c r="F958" s="6" t="s">
        <v>53</v>
      </c>
      <c r="G958" s="6" t="s">
        <v>54</v>
      </c>
      <c r="H958" s="6" t="s">
        <v>21</v>
      </c>
      <c r="I958" s="8">
        <v>0.4</v>
      </c>
      <c r="J958" s="9">
        <v>2750</v>
      </c>
      <c r="K958" s="10">
        <f t="shared" si="0"/>
        <v>1100</v>
      </c>
      <c r="L958" s="10">
        <f t="shared" si="1"/>
        <v>385</v>
      </c>
      <c r="M958" s="11">
        <v>0.35</v>
      </c>
      <c r="O958" s="16"/>
      <c r="P958" s="17"/>
      <c r="Q958" s="12"/>
      <c r="R958" s="13"/>
    </row>
    <row r="959" spans="1:18" ht="15.75" customHeight="1">
      <c r="A959" s="1"/>
      <c r="B959" s="6" t="s">
        <v>23</v>
      </c>
      <c r="C959" s="6">
        <v>1197831</v>
      </c>
      <c r="D959" s="7">
        <v>44260</v>
      </c>
      <c r="E959" s="6" t="s">
        <v>24</v>
      </c>
      <c r="F959" s="6" t="s">
        <v>53</v>
      </c>
      <c r="G959" s="6" t="s">
        <v>54</v>
      </c>
      <c r="H959" s="6" t="s">
        <v>22</v>
      </c>
      <c r="I959" s="8">
        <v>0.35000000000000003</v>
      </c>
      <c r="J959" s="9">
        <v>4250</v>
      </c>
      <c r="K959" s="10">
        <f t="shared" si="0"/>
        <v>1487.5000000000002</v>
      </c>
      <c r="L959" s="10">
        <f t="shared" si="1"/>
        <v>818.12500000000023</v>
      </c>
      <c r="M959" s="11">
        <v>0.55000000000000004</v>
      </c>
      <c r="O959" s="16"/>
      <c r="P959" s="17"/>
      <c r="Q959" s="12"/>
      <c r="R959" s="13"/>
    </row>
    <row r="960" spans="1:18" ht="15.75" customHeight="1">
      <c r="A960" s="1"/>
      <c r="B960" s="6" t="s">
        <v>23</v>
      </c>
      <c r="C960" s="6">
        <v>1197831</v>
      </c>
      <c r="D960" s="7">
        <v>44290</v>
      </c>
      <c r="E960" s="6" t="s">
        <v>24</v>
      </c>
      <c r="F960" s="6" t="s">
        <v>53</v>
      </c>
      <c r="G960" s="6" t="s">
        <v>54</v>
      </c>
      <c r="H960" s="6" t="s">
        <v>17</v>
      </c>
      <c r="I960" s="8">
        <v>0.19999999999999998</v>
      </c>
      <c r="J960" s="9">
        <v>6750</v>
      </c>
      <c r="K960" s="10">
        <f t="shared" si="0"/>
        <v>1350</v>
      </c>
      <c r="L960" s="10">
        <f t="shared" si="1"/>
        <v>540</v>
      </c>
      <c r="M960" s="11">
        <v>0.39999999999999997</v>
      </c>
      <c r="O960" s="16"/>
      <c r="P960" s="17"/>
      <c r="Q960" s="12"/>
      <c r="R960" s="13"/>
    </row>
    <row r="961" spans="1:18" ht="15.75" customHeight="1">
      <c r="A961" s="1"/>
      <c r="B961" s="6" t="s">
        <v>23</v>
      </c>
      <c r="C961" s="6">
        <v>1197831</v>
      </c>
      <c r="D961" s="7">
        <v>44290</v>
      </c>
      <c r="E961" s="6" t="s">
        <v>24</v>
      </c>
      <c r="F961" s="6" t="s">
        <v>53</v>
      </c>
      <c r="G961" s="6" t="s">
        <v>54</v>
      </c>
      <c r="H961" s="6" t="s">
        <v>18</v>
      </c>
      <c r="I961" s="8">
        <v>0.25000000000000006</v>
      </c>
      <c r="J961" s="9">
        <v>6750</v>
      </c>
      <c r="K961" s="10">
        <f t="shared" si="0"/>
        <v>1687.5000000000005</v>
      </c>
      <c r="L961" s="10">
        <f t="shared" si="1"/>
        <v>675.00000000000011</v>
      </c>
      <c r="M961" s="11">
        <v>0.39999999999999997</v>
      </c>
      <c r="O961" s="16"/>
      <c r="P961" s="17"/>
      <c r="Q961" s="12"/>
      <c r="R961" s="13"/>
    </row>
    <row r="962" spans="1:18" ht="15.75" customHeight="1">
      <c r="A962" s="1"/>
      <c r="B962" s="6" t="s">
        <v>23</v>
      </c>
      <c r="C962" s="6">
        <v>1197831</v>
      </c>
      <c r="D962" s="7">
        <v>44290</v>
      </c>
      <c r="E962" s="6" t="s">
        <v>24</v>
      </c>
      <c r="F962" s="6" t="s">
        <v>53</v>
      </c>
      <c r="G962" s="6" t="s">
        <v>54</v>
      </c>
      <c r="H962" s="6" t="s">
        <v>19</v>
      </c>
      <c r="I962" s="8">
        <v>0.19999999999999996</v>
      </c>
      <c r="J962" s="9">
        <v>5000</v>
      </c>
      <c r="K962" s="10">
        <f t="shared" si="0"/>
        <v>999.99999999999977</v>
      </c>
      <c r="L962" s="10">
        <f t="shared" si="1"/>
        <v>399.99999999999989</v>
      </c>
      <c r="M962" s="11">
        <v>0.39999999999999997</v>
      </c>
      <c r="O962" s="16"/>
      <c r="P962" s="17"/>
      <c r="Q962" s="12"/>
      <c r="R962" s="13"/>
    </row>
    <row r="963" spans="1:18" ht="15.75" customHeight="1">
      <c r="A963" s="1"/>
      <c r="B963" s="6" t="s">
        <v>23</v>
      </c>
      <c r="C963" s="6">
        <v>1197831</v>
      </c>
      <c r="D963" s="7">
        <v>44290</v>
      </c>
      <c r="E963" s="6" t="s">
        <v>24</v>
      </c>
      <c r="F963" s="6" t="s">
        <v>53</v>
      </c>
      <c r="G963" s="6" t="s">
        <v>54</v>
      </c>
      <c r="H963" s="6" t="s">
        <v>20</v>
      </c>
      <c r="I963" s="8">
        <v>0.25000000000000006</v>
      </c>
      <c r="J963" s="9">
        <v>4000</v>
      </c>
      <c r="K963" s="10">
        <f t="shared" si="0"/>
        <v>1000.0000000000002</v>
      </c>
      <c r="L963" s="10">
        <f t="shared" si="1"/>
        <v>500.00000000000011</v>
      </c>
      <c r="M963" s="11">
        <v>0.5</v>
      </c>
      <c r="O963" s="16"/>
      <c r="P963" s="17"/>
      <c r="Q963" s="12"/>
      <c r="R963" s="13"/>
    </row>
    <row r="964" spans="1:18" ht="15.75" customHeight="1">
      <c r="A964" s="1"/>
      <c r="B964" s="6" t="s">
        <v>23</v>
      </c>
      <c r="C964" s="6">
        <v>1197831</v>
      </c>
      <c r="D964" s="7">
        <v>44290</v>
      </c>
      <c r="E964" s="6" t="s">
        <v>24</v>
      </c>
      <c r="F964" s="6" t="s">
        <v>53</v>
      </c>
      <c r="G964" s="6" t="s">
        <v>54</v>
      </c>
      <c r="H964" s="6" t="s">
        <v>21</v>
      </c>
      <c r="I964" s="8">
        <v>0.3</v>
      </c>
      <c r="J964" s="9">
        <v>3000</v>
      </c>
      <c r="K964" s="10">
        <f t="shared" si="0"/>
        <v>900</v>
      </c>
      <c r="L964" s="10">
        <f t="shared" si="1"/>
        <v>315</v>
      </c>
      <c r="M964" s="11">
        <v>0.35</v>
      </c>
      <c r="O964" s="16"/>
      <c r="P964" s="17"/>
      <c r="Q964" s="12"/>
      <c r="R964" s="13"/>
    </row>
    <row r="965" spans="1:18" ht="15.75" customHeight="1">
      <c r="A965" s="1"/>
      <c r="B965" s="6" t="s">
        <v>23</v>
      </c>
      <c r="C965" s="6">
        <v>1197831</v>
      </c>
      <c r="D965" s="7">
        <v>44290</v>
      </c>
      <c r="E965" s="6" t="s">
        <v>24</v>
      </c>
      <c r="F965" s="6" t="s">
        <v>53</v>
      </c>
      <c r="G965" s="6" t="s">
        <v>54</v>
      </c>
      <c r="H965" s="6" t="s">
        <v>22</v>
      </c>
      <c r="I965" s="8">
        <v>0.25000000000000006</v>
      </c>
      <c r="J965" s="9">
        <v>5750</v>
      </c>
      <c r="K965" s="10">
        <f t="shared" si="0"/>
        <v>1437.5000000000002</v>
      </c>
      <c r="L965" s="10">
        <f t="shared" si="1"/>
        <v>790.62500000000023</v>
      </c>
      <c r="M965" s="11">
        <v>0.55000000000000004</v>
      </c>
      <c r="O965" s="16"/>
      <c r="P965" s="17"/>
      <c r="Q965" s="12"/>
      <c r="R965" s="13"/>
    </row>
    <row r="966" spans="1:18" ht="15.75" customHeight="1">
      <c r="A966" s="1"/>
      <c r="B966" s="6" t="s">
        <v>23</v>
      </c>
      <c r="C966" s="6">
        <v>1197831</v>
      </c>
      <c r="D966" s="7">
        <v>44320</v>
      </c>
      <c r="E966" s="6" t="s">
        <v>24</v>
      </c>
      <c r="F966" s="6" t="s">
        <v>53</v>
      </c>
      <c r="G966" s="6" t="s">
        <v>54</v>
      </c>
      <c r="H966" s="6" t="s">
        <v>17</v>
      </c>
      <c r="I966" s="8">
        <v>0.14999999999999997</v>
      </c>
      <c r="J966" s="9">
        <v>7250</v>
      </c>
      <c r="K966" s="10">
        <f t="shared" si="0"/>
        <v>1087.4999999999998</v>
      </c>
      <c r="L966" s="10">
        <f t="shared" si="1"/>
        <v>434.99999999999989</v>
      </c>
      <c r="M966" s="11">
        <v>0.39999999999999997</v>
      </c>
      <c r="O966" s="16"/>
      <c r="P966" s="17"/>
      <c r="Q966" s="12"/>
      <c r="R966" s="13"/>
    </row>
    <row r="967" spans="1:18" ht="15.75" customHeight="1">
      <c r="A967" s="1"/>
      <c r="B967" s="6" t="s">
        <v>23</v>
      </c>
      <c r="C967" s="6">
        <v>1197831</v>
      </c>
      <c r="D967" s="7">
        <v>44320</v>
      </c>
      <c r="E967" s="6" t="s">
        <v>24</v>
      </c>
      <c r="F967" s="6" t="s">
        <v>53</v>
      </c>
      <c r="G967" s="6" t="s">
        <v>54</v>
      </c>
      <c r="H967" s="6" t="s">
        <v>18</v>
      </c>
      <c r="I967" s="8">
        <v>0.25000000000000006</v>
      </c>
      <c r="J967" s="9">
        <v>7500</v>
      </c>
      <c r="K967" s="10">
        <f t="shared" si="0"/>
        <v>1875.0000000000005</v>
      </c>
      <c r="L967" s="10">
        <f t="shared" si="1"/>
        <v>750.00000000000011</v>
      </c>
      <c r="M967" s="11">
        <v>0.39999999999999997</v>
      </c>
      <c r="O967" s="16"/>
      <c r="P967" s="17"/>
      <c r="Q967" s="12"/>
      <c r="R967" s="13"/>
    </row>
    <row r="968" spans="1:18" ht="15.75" customHeight="1">
      <c r="A968" s="1"/>
      <c r="B968" s="6" t="s">
        <v>23</v>
      </c>
      <c r="C968" s="6">
        <v>1197831</v>
      </c>
      <c r="D968" s="7">
        <v>44320</v>
      </c>
      <c r="E968" s="6" t="s">
        <v>24</v>
      </c>
      <c r="F968" s="6" t="s">
        <v>53</v>
      </c>
      <c r="G968" s="6" t="s">
        <v>54</v>
      </c>
      <c r="H968" s="6" t="s">
        <v>19</v>
      </c>
      <c r="I968" s="8">
        <v>0.19999999999999996</v>
      </c>
      <c r="J968" s="9">
        <v>6000</v>
      </c>
      <c r="K968" s="10">
        <f t="shared" si="0"/>
        <v>1199.9999999999998</v>
      </c>
      <c r="L968" s="10">
        <f t="shared" si="1"/>
        <v>479.99999999999989</v>
      </c>
      <c r="M968" s="11">
        <v>0.39999999999999997</v>
      </c>
      <c r="O968" s="16"/>
      <c r="P968" s="17"/>
      <c r="Q968" s="12"/>
      <c r="R968" s="13"/>
    </row>
    <row r="969" spans="1:18" ht="15.75" customHeight="1">
      <c r="A969" s="1"/>
      <c r="B969" s="6" t="s">
        <v>23</v>
      </c>
      <c r="C969" s="6">
        <v>1197831</v>
      </c>
      <c r="D969" s="7">
        <v>44320</v>
      </c>
      <c r="E969" s="6" t="s">
        <v>24</v>
      </c>
      <c r="F969" s="6" t="s">
        <v>53</v>
      </c>
      <c r="G969" s="6" t="s">
        <v>54</v>
      </c>
      <c r="H969" s="6" t="s">
        <v>20</v>
      </c>
      <c r="I969" s="8">
        <v>0.30000000000000004</v>
      </c>
      <c r="J969" s="9">
        <v>5250</v>
      </c>
      <c r="K969" s="10">
        <f t="shared" si="0"/>
        <v>1575.0000000000002</v>
      </c>
      <c r="L969" s="10">
        <f t="shared" si="1"/>
        <v>787.50000000000011</v>
      </c>
      <c r="M969" s="11">
        <v>0.5</v>
      </c>
      <c r="O969" s="16"/>
      <c r="P969" s="17"/>
      <c r="Q969" s="12"/>
      <c r="R969" s="13"/>
    </row>
    <row r="970" spans="1:18" ht="15.75" customHeight="1">
      <c r="A970" s="1"/>
      <c r="B970" s="6" t="s">
        <v>23</v>
      </c>
      <c r="C970" s="6">
        <v>1197831</v>
      </c>
      <c r="D970" s="7">
        <v>44320</v>
      </c>
      <c r="E970" s="6" t="s">
        <v>24</v>
      </c>
      <c r="F970" s="6" t="s">
        <v>53</v>
      </c>
      <c r="G970" s="6" t="s">
        <v>54</v>
      </c>
      <c r="H970" s="6" t="s">
        <v>21</v>
      </c>
      <c r="I970" s="8">
        <v>0.45</v>
      </c>
      <c r="J970" s="9">
        <v>4250</v>
      </c>
      <c r="K970" s="10">
        <f t="shared" si="0"/>
        <v>1912.5</v>
      </c>
      <c r="L970" s="10">
        <f t="shared" si="1"/>
        <v>669.375</v>
      </c>
      <c r="M970" s="11">
        <v>0.35</v>
      </c>
      <c r="O970" s="16"/>
      <c r="P970" s="17"/>
      <c r="Q970" s="12"/>
      <c r="R970" s="13"/>
    </row>
    <row r="971" spans="1:18" ht="15.75" customHeight="1">
      <c r="A971" s="1"/>
      <c r="B971" s="6" t="s">
        <v>23</v>
      </c>
      <c r="C971" s="6">
        <v>1197831</v>
      </c>
      <c r="D971" s="7">
        <v>44320</v>
      </c>
      <c r="E971" s="6" t="s">
        <v>24</v>
      </c>
      <c r="F971" s="6" t="s">
        <v>53</v>
      </c>
      <c r="G971" s="6" t="s">
        <v>54</v>
      </c>
      <c r="H971" s="6" t="s">
        <v>22</v>
      </c>
      <c r="I971" s="8">
        <v>0.4</v>
      </c>
      <c r="J971" s="9">
        <v>7750</v>
      </c>
      <c r="K971" s="10">
        <f t="shared" si="0"/>
        <v>3100</v>
      </c>
      <c r="L971" s="10">
        <f t="shared" si="1"/>
        <v>1705.0000000000002</v>
      </c>
      <c r="M971" s="11">
        <v>0.55000000000000004</v>
      </c>
      <c r="O971" s="16"/>
      <c r="P971" s="17"/>
      <c r="Q971" s="12"/>
      <c r="R971" s="13"/>
    </row>
    <row r="972" spans="1:18" ht="15.75" customHeight="1">
      <c r="A972" s="1"/>
      <c r="B972" s="6" t="s">
        <v>23</v>
      </c>
      <c r="C972" s="6">
        <v>1197831</v>
      </c>
      <c r="D972" s="7">
        <v>44350</v>
      </c>
      <c r="E972" s="6" t="s">
        <v>24</v>
      </c>
      <c r="F972" s="6" t="s">
        <v>53</v>
      </c>
      <c r="G972" s="6" t="s">
        <v>54</v>
      </c>
      <c r="H972" s="6" t="s">
        <v>17</v>
      </c>
      <c r="I972" s="8">
        <v>0.4</v>
      </c>
      <c r="J972" s="9">
        <v>7750</v>
      </c>
      <c r="K972" s="10">
        <f t="shared" si="0"/>
        <v>3100</v>
      </c>
      <c r="L972" s="10">
        <f t="shared" si="1"/>
        <v>1240</v>
      </c>
      <c r="M972" s="11">
        <v>0.39999999999999997</v>
      </c>
      <c r="O972" s="16"/>
      <c r="P972" s="17"/>
      <c r="Q972" s="12"/>
      <c r="R972" s="13"/>
    </row>
    <row r="973" spans="1:18" ht="15.75" customHeight="1">
      <c r="A973" s="1"/>
      <c r="B973" s="6" t="s">
        <v>23</v>
      </c>
      <c r="C973" s="6">
        <v>1197831</v>
      </c>
      <c r="D973" s="7">
        <v>44350</v>
      </c>
      <c r="E973" s="6" t="s">
        <v>24</v>
      </c>
      <c r="F973" s="6" t="s">
        <v>53</v>
      </c>
      <c r="G973" s="6" t="s">
        <v>54</v>
      </c>
      <c r="H973" s="6" t="s">
        <v>18</v>
      </c>
      <c r="I973" s="8">
        <v>0.45</v>
      </c>
      <c r="J973" s="9">
        <v>7750</v>
      </c>
      <c r="K973" s="10">
        <f t="shared" si="0"/>
        <v>3487.5</v>
      </c>
      <c r="L973" s="10">
        <f t="shared" si="1"/>
        <v>1394.9999999999998</v>
      </c>
      <c r="M973" s="11">
        <v>0.39999999999999997</v>
      </c>
      <c r="O973" s="16"/>
      <c r="P973" s="17"/>
      <c r="Q973" s="12"/>
      <c r="R973" s="13"/>
    </row>
    <row r="974" spans="1:18" ht="15.75" customHeight="1">
      <c r="A974" s="1"/>
      <c r="B974" s="6" t="s">
        <v>23</v>
      </c>
      <c r="C974" s="6">
        <v>1197831</v>
      </c>
      <c r="D974" s="7">
        <v>44350</v>
      </c>
      <c r="E974" s="6" t="s">
        <v>24</v>
      </c>
      <c r="F974" s="6" t="s">
        <v>53</v>
      </c>
      <c r="G974" s="6" t="s">
        <v>54</v>
      </c>
      <c r="H974" s="6" t="s">
        <v>19</v>
      </c>
      <c r="I974" s="8">
        <v>0.4</v>
      </c>
      <c r="J974" s="9">
        <v>6500</v>
      </c>
      <c r="K974" s="10">
        <f t="shared" si="0"/>
        <v>2600</v>
      </c>
      <c r="L974" s="10">
        <f t="shared" si="1"/>
        <v>1040</v>
      </c>
      <c r="M974" s="11">
        <v>0.39999999999999997</v>
      </c>
      <c r="O974" s="16"/>
      <c r="P974" s="17"/>
      <c r="Q974" s="12"/>
      <c r="R974" s="13"/>
    </row>
    <row r="975" spans="1:18" ht="15.75" customHeight="1">
      <c r="A975" s="1"/>
      <c r="B975" s="6" t="s">
        <v>23</v>
      </c>
      <c r="C975" s="6">
        <v>1197831</v>
      </c>
      <c r="D975" s="7">
        <v>44350</v>
      </c>
      <c r="E975" s="6" t="s">
        <v>24</v>
      </c>
      <c r="F975" s="6" t="s">
        <v>53</v>
      </c>
      <c r="G975" s="6" t="s">
        <v>54</v>
      </c>
      <c r="H975" s="6" t="s">
        <v>20</v>
      </c>
      <c r="I975" s="8">
        <v>0.4</v>
      </c>
      <c r="J975" s="9">
        <v>6000</v>
      </c>
      <c r="K975" s="10">
        <f t="shared" si="0"/>
        <v>2400</v>
      </c>
      <c r="L975" s="10">
        <f t="shared" si="1"/>
        <v>1200</v>
      </c>
      <c r="M975" s="11">
        <v>0.5</v>
      </c>
      <c r="O975" s="16"/>
      <c r="P975" s="17"/>
      <c r="Q975" s="12"/>
      <c r="R975" s="13"/>
    </row>
    <row r="976" spans="1:18" ht="15.75" customHeight="1">
      <c r="A976" s="1"/>
      <c r="B976" s="6" t="s">
        <v>23</v>
      </c>
      <c r="C976" s="6">
        <v>1197831</v>
      </c>
      <c r="D976" s="7">
        <v>44350</v>
      </c>
      <c r="E976" s="6" t="s">
        <v>24</v>
      </c>
      <c r="F976" s="6" t="s">
        <v>53</v>
      </c>
      <c r="G976" s="6" t="s">
        <v>54</v>
      </c>
      <c r="H976" s="6" t="s">
        <v>21</v>
      </c>
      <c r="I976" s="8">
        <v>0.45</v>
      </c>
      <c r="J976" s="9">
        <v>5000</v>
      </c>
      <c r="K976" s="10">
        <f t="shared" si="0"/>
        <v>2250</v>
      </c>
      <c r="L976" s="10">
        <f t="shared" si="1"/>
        <v>787.5</v>
      </c>
      <c r="M976" s="11">
        <v>0.35</v>
      </c>
      <c r="O976" s="16"/>
      <c r="P976" s="17"/>
      <c r="Q976" s="12"/>
      <c r="R976" s="13"/>
    </row>
    <row r="977" spans="1:18" ht="15.75" customHeight="1">
      <c r="A977" s="1"/>
      <c r="B977" s="6" t="s">
        <v>23</v>
      </c>
      <c r="C977" s="6">
        <v>1197831</v>
      </c>
      <c r="D977" s="7">
        <v>44350</v>
      </c>
      <c r="E977" s="6" t="s">
        <v>24</v>
      </c>
      <c r="F977" s="6" t="s">
        <v>53</v>
      </c>
      <c r="G977" s="6" t="s">
        <v>54</v>
      </c>
      <c r="H977" s="6" t="s">
        <v>22</v>
      </c>
      <c r="I977" s="8">
        <v>0.5</v>
      </c>
      <c r="J977" s="9">
        <v>8750</v>
      </c>
      <c r="K977" s="10">
        <f t="shared" si="0"/>
        <v>4375</v>
      </c>
      <c r="L977" s="10">
        <f t="shared" si="1"/>
        <v>2406.25</v>
      </c>
      <c r="M977" s="11">
        <v>0.55000000000000004</v>
      </c>
      <c r="O977" s="16"/>
      <c r="P977" s="17"/>
      <c r="Q977" s="12"/>
      <c r="R977" s="13"/>
    </row>
    <row r="978" spans="1:18" ht="15.75" customHeight="1">
      <c r="A978" s="1"/>
      <c r="B978" s="6" t="s">
        <v>23</v>
      </c>
      <c r="C978" s="6">
        <v>1197831</v>
      </c>
      <c r="D978" s="7">
        <v>44382</v>
      </c>
      <c r="E978" s="6" t="s">
        <v>24</v>
      </c>
      <c r="F978" s="6" t="s">
        <v>53</v>
      </c>
      <c r="G978" s="6" t="s">
        <v>54</v>
      </c>
      <c r="H978" s="6" t="s">
        <v>17</v>
      </c>
      <c r="I978" s="8">
        <v>0.4</v>
      </c>
      <c r="J978" s="9">
        <v>8250</v>
      </c>
      <c r="K978" s="10">
        <f t="shared" si="0"/>
        <v>3300</v>
      </c>
      <c r="L978" s="10">
        <f t="shared" si="1"/>
        <v>1484.9999999999998</v>
      </c>
      <c r="M978" s="11">
        <v>0.44999999999999996</v>
      </c>
      <c r="O978" s="16"/>
      <c r="P978" s="17"/>
      <c r="Q978" s="12"/>
      <c r="R978" s="13"/>
    </row>
    <row r="979" spans="1:18" ht="15.75" customHeight="1">
      <c r="A979" s="1"/>
      <c r="B979" s="6" t="s">
        <v>23</v>
      </c>
      <c r="C979" s="6">
        <v>1197831</v>
      </c>
      <c r="D979" s="7">
        <v>44382</v>
      </c>
      <c r="E979" s="6" t="s">
        <v>24</v>
      </c>
      <c r="F979" s="6" t="s">
        <v>53</v>
      </c>
      <c r="G979" s="6" t="s">
        <v>54</v>
      </c>
      <c r="H979" s="6" t="s">
        <v>18</v>
      </c>
      <c r="I979" s="8">
        <v>0.45</v>
      </c>
      <c r="J979" s="9">
        <v>8250</v>
      </c>
      <c r="K979" s="10">
        <f t="shared" si="0"/>
        <v>3712.5</v>
      </c>
      <c r="L979" s="10">
        <f t="shared" si="1"/>
        <v>1670.6249999999998</v>
      </c>
      <c r="M979" s="11">
        <v>0.44999999999999996</v>
      </c>
      <c r="O979" s="16"/>
      <c r="P979" s="17"/>
      <c r="Q979" s="12"/>
      <c r="R979" s="13"/>
    </row>
    <row r="980" spans="1:18" ht="15.75" customHeight="1">
      <c r="A980" s="1"/>
      <c r="B980" s="6" t="s">
        <v>23</v>
      </c>
      <c r="C980" s="6">
        <v>1197831</v>
      </c>
      <c r="D980" s="7">
        <v>44382</v>
      </c>
      <c r="E980" s="6" t="s">
        <v>24</v>
      </c>
      <c r="F980" s="6" t="s">
        <v>53</v>
      </c>
      <c r="G980" s="6" t="s">
        <v>54</v>
      </c>
      <c r="H980" s="6" t="s">
        <v>19</v>
      </c>
      <c r="I980" s="8">
        <v>0.4</v>
      </c>
      <c r="J980" s="9">
        <v>9750</v>
      </c>
      <c r="K980" s="10">
        <f t="shared" si="0"/>
        <v>3900</v>
      </c>
      <c r="L980" s="10">
        <f t="shared" si="1"/>
        <v>1754.9999999999998</v>
      </c>
      <c r="M980" s="11">
        <v>0.44999999999999996</v>
      </c>
      <c r="O980" s="16"/>
      <c r="P980" s="17"/>
      <c r="Q980" s="12"/>
      <c r="R980" s="13"/>
    </row>
    <row r="981" spans="1:18" ht="15.75" customHeight="1">
      <c r="A981" s="1"/>
      <c r="B981" s="6" t="s">
        <v>23</v>
      </c>
      <c r="C981" s="6">
        <v>1197831</v>
      </c>
      <c r="D981" s="7">
        <v>44382</v>
      </c>
      <c r="E981" s="6" t="s">
        <v>24</v>
      </c>
      <c r="F981" s="6" t="s">
        <v>53</v>
      </c>
      <c r="G981" s="6" t="s">
        <v>54</v>
      </c>
      <c r="H981" s="6" t="s">
        <v>20</v>
      </c>
      <c r="I981" s="8">
        <v>0.4</v>
      </c>
      <c r="J981" s="9">
        <v>5750</v>
      </c>
      <c r="K981" s="10">
        <f t="shared" si="0"/>
        <v>2300</v>
      </c>
      <c r="L981" s="10">
        <f t="shared" si="1"/>
        <v>1265</v>
      </c>
      <c r="M981" s="11">
        <v>0.55000000000000004</v>
      </c>
      <c r="O981" s="16"/>
      <c r="P981" s="17"/>
      <c r="Q981" s="12"/>
      <c r="R981" s="13"/>
    </row>
    <row r="982" spans="1:18" ht="15.75" customHeight="1">
      <c r="A982" s="1"/>
      <c r="B982" s="6" t="s">
        <v>23</v>
      </c>
      <c r="C982" s="6">
        <v>1197831</v>
      </c>
      <c r="D982" s="7">
        <v>44382</v>
      </c>
      <c r="E982" s="6" t="s">
        <v>24</v>
      </c>
      <c r="F982" s="6" t="s">
        <v>53</v>
      </c>
      <c r="G982" s="6" t="s">
        <v>54</v>
      </c>
      <c r="H982" s="6" t="s">
        <v>21</v>
      </c>
      <c r="I982" s="8">
        <v>0.45</v>
      </c>
      <c r="J982" s="9">
        <v>5500</v>
      </c>
      <c r="K982" s="10">
        <f t="shared" si="0"/>
        <v>2475</v>
      </c>
      <c r="L982" s="10">
        <f t="shared" si="1"/>
        <v>989.99999999999989</v>
      </c>
      <c r="M982" s="11">
        <v>0.39999999999999997</v>
      </c>
      <c r="O982" s="16"/>
      <c r="P982" s="17"/>
      <c r="Q982" s="12"/>
      <c r="R982" s="13"/>
    </row>
    <row r="983" spans="1:18" ht="15.75" customHeight="1">
      <c r="A983" s="1"/>
      <c r="B983" s="6" t="s">
        <v>23</v>
      </c>
      <c r="C983" s="6">
        <v>1197831</v>
      </c>
      <c r="D983" s="7">
        <v>44382</v>
      </c>
      <c r="E983" s="6" t="s">
        <v>24</v>
      </c>
      <c r="F983" s="6" t="s">
        <v>53</v>
      </c>
      <c r="G983" s="6" t="s">
        <v>54</v>
      </c>
      <c r="H983" s="6" t="s">
        <v>22</v>
      </c>
      <c r="I983" s="8">
        <v>0.54999999999999993</v>
      </c>
      <c r="J983" s="9">
        <v>8250</v>
      </c>
      <c r="K983" s="10">
        <f t="shared" si="0"/>
        <v>4537.4999999999991</v>
      </c>
      <c r="L983" s="10">
        <f t="shared" si="1"/>
        <v>2722.5</v>
      </c>
      <c r="M983" s="11">
        <v>0.60000000000000009</v>
      </c>
      <c r="O983" s="16"/>
      <c r="P983" s="17"/>
      <c r="Q983" s="12"/>
      <c r="R983" s="13"/>
    </row>
    <row r="984" spans="1:18" ht="15.75" customHeight="1">
      <c r="A984" s="1"/>
      <c r="B984" s="6" t="s">
        <v>23</v>
      </c>
      <c r="C984" s="6">
        <v>1197831</v>
      </c>
      <c r="D984" s="7">
        <v>44415</v>
      </c>
      <c r="E984" s="6" t="s">
        <v>24</v>
      </c>
      <c r="F984" s="6" t="s">
        <v>53</v>
      </c>
      <c r="G984" s="6" t="s">
        <v>54</v>
      </c>
      <c r="H984" s="6" t="s">
        <v>17</v>
      </c>
      <c r="I984" s="8">
        <v>0.45</v>
      </c>
      <c r="J984" s="9">
        <v>7750</v>
      </c>
      <c r="K984" s="10">
        <f t="shared" si="0"/>
        <v>3487.5</v>
      </c>
      <c r="L984" s="10">
        <f t="shared" si="1"/>
        <v>1569.3749999999998</v>
      </c>
      <c r="M984" s="11">
        <v>0.44999999999999996</v>
      </c>
      <c r="O984" s="16"/>
      <c r="P984" s="17"/>
      <c r="Q984" s="12"/>
      <c r="R984" s="13"/>
    </row>
    <row r="985" spans="1:18" ht="15.75" customHeight="1">
      <c r="A985" s="1"/>
      <c r="B985" s="6" t="s">
        <v>23</v>
      </c>
      <c r="C985" s="6">
        <v>1197831</v>
      </c>
      <c r="D985" s="7">
        <v>44415</v>
      </c>
      <c r="E985" s="6" t="s">
        <v>24</v>
      </c>
      <c r="F985" s="6" t="s">
        <v>53</v>
      </c>
      <c r="G985" s="6" t="s">
        <v>54</v>
      </c>
      <c r="H985" s="6" t="s">
        <v>18</v>
      </c>
      <c r="I985" s="8">
        <v>0.55000000000000004</v>
      </c>
      <c r="J985" s="9">
        <v>7750</v>
      </c>
      <c r="K985" s="10">
        <f t="shared" si="0"/>
        <v>4262.5</v>
      </c>
      <c r="L985" s="10">
        <f t="shared" si="1"/>
        <v>1918.1249999999998</v>
      </c>
      <c r="M985" s="11">
        <v>0.44999999999999996</v>
      </c>
      <c r="O985" s="16"/>
      <c r="P985" s="17"/>
      <c r="Q985" s="12"/>
      <c r="R985" s="13"/>
    </row>
    <row r="986" spans="1:18" ht="15.75" customHeight="1">
      <c r="A986" s="1"/>
      <c r="B986" s="6" t="s">
        <v>23</v>
      </c>
      <c r="C986" s="6">
        <v>1197831</v>
      </c>
      <c r="D986" s="7">
        <v>44415</v>
      </c>
      <c r="E986" s="6" t="s">
        <v>24</v>
      </c>
      <c r="F986" s="6" t="s">
        <v>53</v>
      </c>
      <c r="G986" s="6" t="s">
        <v>54</v>
      </c>
      <c r="H986" s="6" t="s">
        <v>19</v>
      </c>
      <c r="I986" s="8">
        <v>0.5</v>
      </c>
      <c r="J986" s="9">
        <v>9500</v>
      </c>
      <c r="K986" s="10">
        <f t="shared" si="0"/>
        <v>4750</v>
      </c>
      <c r="L986" s="10">
        <f t="shared" si="1"/>
        <v>2137.5</v>
      </c>
      <c r="M986" s="11">
        <v>0.44999999999999996</v>
      </c>
      <c r="O986" s="16"/>
      <c r="P986" s="17"/>
      <c r="Q986" s="12"/>
      <c r="R986" s="13"/>
    </row>
    <row r="987" spans="1:18" ht="15.75" customHeight="1">
      <c r="A987" s="1"/>
      <c r="B987" s="6" t="s">
        <v>23</v>
      </c>
      <c r="C987" s="6">
        <v>1197831</v>
      </c>
      <c r="D987" s="7">
        <v>44415</v>
      </c>
      <c r="E987" s="6" t="s">
        <v>24</v>
      </c>
      <c r="F987" s="6" t="s">
        <v>53</v>
      </c>
      <c r="G987" s="6" t="s">
        <v>54</v>
      </c>
      <c r="H987" s="6" t="s">
        <v>20</v>
      </c>
      <c r="I987" s="8">
        <v>0.45</v>
      </c>
      <c r="J987" s="9">
        <v>4750</v>
      </c>
      <c r="K987" s="10">
        <f t="shared" si="0"/>
        <v>2137.5</v>
      </c>
      <c r="L987" s="10">
        <f t="shared" si="1"/>
        <v>1175.625</v>
      </c>
      <c r="M987" s="11">
        <v>0.55000000000000004</v>
      </c>
      <c r="O987" s="16"/>
      <c r="P987" s="17"/>
      <c r="Q987" s="12"/>
      <c r="R987" s="13"/>
    </row>
    <row r="988" spans="1:18" ht="15.75" customHeight="1">
      <c r="A988" s="1"/>
      <c r="B988" s="6" t="s">
        <v>23</v>
      </c>
      <c r="C988" s="6">
        <v>1197831</v>
      </c>
      <c r="D988" s="7">
        <v>44415</v>
      </c>
      <c r="E988" s="6" t="s">
        <v>24</v>
      </c>
      <c r="F988" s="6" t="s">
        <v>53</v>
      </c>
      <c r="G988" s="6" t="s">
        <v>54</v>
      </c>
      <c r="H988" s="6" t="s">
        <v>21</v>
      </c>
      <c r="I988" s="8">
        <v>0.5</v>
      </c>
      <c r="J988" s="9">
        <v>4750</v>
      </c>
      <c r="K988" s="10">
        <f t="shared" si="0"/>
        <v>2375</v>
      </c>
      <c r="L988" s="10">
        <f t="shared" si="1"/>
        <v>949.99999999999989</v>
      </c>
      <c r="M988" s="11">
        <v>0.39999999999999997</v>
      </c>
      <c r="O988" s="16"/>
      <c r="P988" s="17"/>
      <c r="Q988" s="12"/>
      <c r="R988" s="13"/>
    </row>
    <row r="989" spans="1:18" ht="15.75" customHeight="1">
      <c r="A989" s="1"/>
      <c r="B989" s="6" t="s">
        <v>23</v>
      </c>
      <c r="C989" s="6">
        <v>1197831</v>
      </c>
      <c r="D989" s="7">
        <v>44415</v>
      </c>
      <c r="E989" s="6" t="s">
        <v>24</v>
      </c>
      <c r="F989" s="6" t="s">
        <v>53</v>
      </c>
      <c r="G989" s="6" t="s">
        <v>54</v>
      </c>
      <c r="H989" s="6" t="s">
        <v>22</v>
      </c>
      <c r="I989" s="8">
        <v>0.54999999999999993</v>
      </c>
      <c r="J989" s="9">
        <v>7250</v>
      </c>
      <c r="K989" s="10">
        <f t="shared" si="0"/>
        <v>3987.4999999999995</v>
      </c>
      <c r="L989" s="10">
        <f t="shared" si="1"/>
        <v>2392.5</v>
      </c>
      <c r="M989" s="11">
        <v>0.60000000000000009</v>
      </c>
      <c r="O989" s="16"/>
      <c r="P989" s="17"/>
      <c r="Q989" s="12"/>
      <c r="R989" s="13"/>
    </row>
    <row r="990" spans="1:18" ht="15.75" customHeight="1">
      <c r="A990" s="1"/>
      <c r="B990" s="6" t="s">
        <v>23</v>
      </c>
      <c r="C990" s="6">
        <v>1197831</v>
      </c>
      <c r="D990" s="7">
        <v>44443</v>
      </c>
      <c r="E990" s="6" t="s">
        <v>24</v>
      </c>
      <c r="F990" s="6" t="s">
        <v>53</v>
      </c>
      <c r="G990" s="6" t="s">
        <v>54</v>
      </c>
      <c r="H990" s="6" t="s">
        <v>17</v>
      </c>
      <c r="I990" s="8">
        <v>0.5</v>
      </c>
      <c r="J990" s="9">
        <v>6750</v>
      </c>
      <c r="K990" s="10">
        <f t="shared" si="0"/>
        <v>3375</v>
      </c>
      <c r="L990" s="10">
        <f t="shared" si="1"/>
        <v>1518.7499999999998</v>
      </c>
      <c r="M990" s="11">
        <v>0.44999999999999996</v>
      </c>
      <c r="O990" s="16"/>
      <c r="P990" s="17"/>
      <c r="Q990" s="12"/>
      <c r="R990" s="13"/>
    </row>
    <row r="991" spans="1:18" ht="15.75" customHeight="1">
      <c r="A991" s="1"/>
      <c r="B991" s="6" t="s">
        <v>23</v>
      </c>
      <c r="C991" s="6">
        <v>1197831</v>
      </c>
      <c r="D991" s="7">
        <v>44443</v>
      </c>
      <c r="E991" s="6" t="s">
        <v>24</v>
      </c>
      <c r="F991" s="6" t="s">
        <v>53</v>
      </c>
      <c r="G991" s="6" t="s">
        <v>54</v>
      </c>
      <c r="H991" s="6" t="s">
        <v>18</v>
      </c>
      <c r="I991" s="8">
        <v>0.5</v>
      </c>
      <c r="J991" s="9">
        <v>6250</v>
      </c>
      <c r="K991" s="10">
        <f t="shared" si="0"/>
        <v>3125</v>
      </c>
      <c r="L991" s="10">
        <f t="shared" si="1"/>
        <v>1406.2499999999998</v>
      </c>
      <c r="M991" s="11">
        <v>0.44999999999999996</v>
      </c>
      <c r="O991" s="16"/>
      <c r="P991" s="17"/>
      <c r="Q991" s="12"/>
      <c r="R991" s="13"/>
    </row>
    <row r="992" spans="1:18" ht="15.75" customHeight="1">
      <c r="A992" s="1"/>
      <c r="B992" s="6" t="s">
        <v>23</v>
      </c>
      <c r="C992" s="6">
        <v>1197831</v>
      </c>
      <c r="D992" s="7">
        <v>44443</v>
      </c>
      <c r="E992" s="6" t="s">
        <v>24</v>
      </c>
      <c r="F992" s="6" t="s">
        <v>53</v>
      </c>
      <c r="G992" s="6" t="s">
        <v>54</v>
      </c>
      <c r="H992" s="6" t="s">
        <v>19</v>
      </c>
      <c r="I992" s="8">
        <v>0.54999999999999993</v>
      </c>
      <c r="J992" s="9">
        <v>6750</v>
      </c>
      <c r="K992" s="10">
        <f t="shared" si="0"/>
        <v>3712.4999999999995</v>
      </c>
      <c r="L992" s="10">
        <f t="shared" si="1"/>
        <v>1670.6249999999995</v>
      </c>
      <c r="M992" s="11">
        <v>0.44999999999999996</v>
      </c>
      <c r="O992" s="16"/>
      <c r="P992" s="17"/>
      <c r="Q992" s="12"/>
      <c r="R992" s="13"/>
    </row>
    <row r="993" spans="1:18" ht="15.75" customHeight="1">
      <c r="A993" s="1"/>
      <c r="B993" s="6" t="s">
        <v>23</v>
      </c>
      <c r="C993" s="6">
        <v>1197831</v>
      </c>
      <c r="D993" s="7">
        <v>44443</v>
      </c>
      <c r="E993" s="6" t="s">
        <v>24</v>
      </c>
      <c r="F993" s="6" t="s">
        <v>53</v>
      </c>
      <c r="G993" s="6" t="s">
        <v>54</v>
      </c>
      <c r="H993" s="6" t="s">
        <v>20</v>
      </c>
      <c r="I993" s="8">
        <v>0.54999999999999993</v>
      </c>
      <c r="J993" s="9">
        <v>4000</v>
      </c>
      <c r="K993" s="10">
        <f t="shared" si="0"/>
        <v>2199.9999999999995</v>
      </c>
      <c r="L993" s="10">
        <f t="shared" si="1"/>
        <v>1209.9999999999998</v>
      </c>
      <c r="M993" s="11">
        <v>0.55000000000000004</v>
      </c>
      <c r="O993" s="16"/>
      <c r="P993" s="17"/>
      <c r="Q993" s="12"/>
      <c r="R993" s="13"/>
    </row>
    <row r="994" spans="1:18" ht="15.75" customHeight="1">
      <c r="A994" s="1"/>
      <c r="B994" s="6" t="s">
        <v>23</v>
      </c>
      <c r="C994" s="6">
        <v>1197831</v>
      </c>
      <c r="D994" s="7">
        <v>44443</v>
      </c>
      <c r="E994" s="6" t="s">
        <v>24</v>
      </c>
      <c r="F994" s="6" t="s">
        <v>53</v>
      </c>
      <c r="G994" s="6" t="s">
        <v>54</v>
      </c>
      <c r="H994" s="6" t="s">
        <v>21</v>
      </c>
      <c r="I994" s="8">
        <v>0.5</v>
      </c>
      <c r="J994" s="9">
        <v>4000</v>
      </c>
      <c r="K994" s="10">
        <f t="shared" si="0"/>
        <v>2000</v>
      </c>
      <c r="L994" s="10">
        <f t="shared" si="1"/>
        <v>799.99999999999989</v>
      </c>
      <c r="M994" s="11">
        <v>0.39999999999999997</v>
      </c>
      <c r="O994" s="16"/>
      <c r="P994" s="17"/>
      <c r="Q994" s="12"/>
      <c r="R994" s="13"/>
    </row>
    <row r="995" spans="1:18" ht="15.75" customHeight="1">
      <c r="A995" s="1"/>
      <c r="B995" s="6" t="s">
        <v>23</v>
      </c>
      <c r="C995" s="6">
        <v>1197831</v>
      </c>
      <c r="D995" s="7">
        <v>44443</v>
      </c>
      <c r="E995" s="6" t="s">
        <v>24</v>
      </c>
      <c r="F995" s="6" t="s">
        <v>53</v>
      </c>
      <c r="G995" s="6" t="s">
        <v>54</v>
      </c>
      <c r="H995" s="6" t="s">
        <v>22</v>
      </c>
      <c r="I995" s="8">
        <v>0.45</v>
      </c>
      <c r="J995" s="9">
        <v>6250</v>
      </c>
      <c r="K995" s="10">
        <f t="shared" si="0"/>
        <v>2812.5</v>
      </c>
      <c r="L995" s="10">
        <f t="shared" si="1"/>
        <v>1687.5000000000002</v>
      </c>
      <c r="M995" s="11">
        <v>0.60000000000000009</v>
      </c>
      <c r="O995" s="16"/>
      <c r="P995" s="17"/>
      <c r="Q995" s="12"/>
      <c r="R995" s="13"/>
    </row>
    <row r="996" spans="1:18" ht="15.75" customHeight="1">
      <c r="A996" s="1"/>
      <c r="B996" s="6" t="s">
        <v>23</v>
      </c>
      <c r="C996" s="6">
        <v>1197831</v>
      </c>
      <c r="D996" s="7">
        <v>44472</v>
      </c>
      <c r="E996" s="6" t="s">
        <v>24</v>
      </c>
      <c r="F996" s="6" t="s">
        <v>53</v>
      </c>
      <c r="G996" s="6" t="s">
        <v>54</v>
      </c>
      <c r="H996" s="6" t="s">
        <v>17</v>
      </c>
      <c r="I996" s="8">
        <v>0.35000000000000003</v>
      </c>
      <c r="J996" s="9">
        <v>5750</v>
      </c>
      <c r="K996" s="10">
        <f t="shared" si="0"/>
        <v>2012.5000000000002</v>
      </c>
      <c r="L996" s="10">
        <f t="shared" si="1"/>
        <v>905.625</v>
      </c>
      <c r="M996" s="11">
        <v>0.44999999999999996</v>
      </c>
      <c r="O996" s="16"/>
      <c r="P996" s="17"/>
      <c r="Q996" s="12"/>
      <c r="R996" s="13"/>
    </row>
    <row r="997" spans="1:18" ht="15.75" customHeight="1">
      <c r="A997" s="1"/>
      <c r="B997" s="6" t="s">
        <v>23</v>
      </c>
      <c r="C997" s="6">
        <v>1197831</v>
      </c>
      <c r="D997" s="7">
        <v>44472</v>
      </c>
      <c r="E997" s="6" t="s">
        <v>24</v>
      </c>
      <c r="F997" s="6" t="s">
        <v>53</v>
      </c>
      <c r="G997" s="6" t="s">
        <v>54</v>
      </c>
      <c r="H997" s="6" t="s">
        <v>18</v>
      </c>
      <c r="I997" s="8">
        <v>0.35000000000000003</v>
      </c>
      <c r="J997" s="9">
        <v>5750</v>
      </c>
      <c r="K997" s="10">
        <f t="shared" si="0"/>
        <v>2012.5000000000002</v>
      </c>
      <c r="L997" s="10">
        <f t="shared" si="1"/>
        <v>905.625</v>
      </c>
      <c r="M997" s="11">
        <v>0.44999999999999996</v>
      </c>
      <c r="O997" s="16"/>
      <c r="P997" s="17"/>
      <c r="Q997" s="12"/>
      <c r="R997" s="13"/>
    </row>
    <row r="998" spans="1:18" ht="15.75" customHeight="1">
      <c r="A998" s="1"/>
      <c r="B998" s="6" t="s">
        <v>23</v>
      </c>
      <c r="C998" s="6">
        <v>1197831</v>
      </c>
      <c r="D998" s="7">
        <v>44472</v>
      </c>
      <c r="E998" s="6" t="s">
        <v>24</v>
      </c>
      <c r="F998" s="6" t="s">
        <v>53</v>
      </c>
      <c r="G998" s="6" t="s">
        <v>54</v>
      </c>
      <c r="H998" s="6" t="s">
        <v>19</v>
      </c>
      <c r="I998" s="8">
        <v>0.4</v>
      </c>
      <c r="J998" s="9">
        <v>5250</v>
      </c>
      <c r="K998" s="10">
        <f t="shared" si="0"/>
        <v>2100</v>
      </c>
      <c r="L998" s="10">
        <f t="shared" si="1"/>
        <v>944.99999999999989</v>
      </c>
      <c r="M998" s="11">
        <v>0.44999999999999996</v>
      </c>
      <c r="O998" s="16"/>
      <c r="P998" s="17"/>
      <c r="Q998" s="12"/>
      <c r="R998" s="13"/>
    </row>
    <row r="999" spans="1:18" ht="15.75" customHeight="1">
      <c r="A999" s="1"/>
      <c r="B999" s="6" t="s">
        <v>23</v>
      </c>
      <c r="C999" s="6">
        <v>1197831</v>
      </c>
      <c r="D999" s="7">
        <v>44472</v>
      </c>
      <c r="E999" s="6" t="s">
        <v>24</v>
      </c>
      <c r="F999" s="6" t="s">
        <v>53</v>
      </c>
      <c r="G999" s="6" t="s">
        <v>54</v>
      </c>
      <c r="H999" s="6" t="s">
        <v>20</v>
      </c>
      <c r="I999" s="8">
        <v>0.4</v>
      </c>
      <c r="J999" s="9">
        <v>3750</v>
      </c>
      <c r="K999" s="10">
        <f t="shared" si="0"/>
        <v>1500</v>
      </c>
      <c r="L999" s="10">
        <f t="shared" si="1"/>
        <v>825.00000000000011</v>
      </c>
      <c r="M999" s="11">
        <v>0.55000000000000004</v>
      </c>
      <c r="O999" s="16"/>
      <c r="P999" s="17"/>
      <c r="Q999" s="12"/>
      <c r="R999" s="13"/>
    </row>
    <row r="1000" spans="1:18" ht="15.75" customHeight="1">
      <c r="A1000" s="1"/>
      <c r="B1000" s="6" t="s">
        <v>23</v>
      </c>
      <c r="C1000" s="6">
        <v>1197831</v>
      </c>
      <c r="D1000" s="7">
        <v>44472</v>
      </c>
      <c r="E1000" s="6" t="s">
        <v>24</v>
      </c>
      <c r="F1000" s="6" t="s">
        <v>53</v>
      </c>
      <c r="G1000" s="6" t="s">
        <v>54</v>
      </c>
      <c r="H1000" s="6" t="s">
        <v>21</v>
      </c>
      <c r="I1000" s="8">
        <v>0.35000000000000003</v>
      </c>
      <c r="J1000" s="9">
        <v>3500</v>
      </c>
      <c r="K1000" s="10">
        <f t="shared" si="0"/>
        <v>1225.0000000000002</v>
      </c>
      <c r="L1000" s="10">
        <f t="shared" si="1"/>
        <v>490.00000000000006</v>
      </c>
      <c r="M1000" s="11">
        <v>0.39999999999999997</v>
      </c>
      <c r="O1000" s="16"/>
      <c r="P1000" s="17"/>
      <c r="Q1000" s="12"/>
      <c r="R1000" s="13"/>
    </row>
    <row r="1001" spans="1:18" ht="15.75" customHeight="1">
      <c r="A1001" s="1"/>
      <c r="B1001" s="6" t="s">
        <v>23</v>
      </c>
      <c r="C1001" s="6">
        <v>1197831</v>
      </c>
      <c r="D1001" s="7">
        <v>44472</v>
      </c>
      <c r="E1001" s="6" t="s">
        <v>24</v>
      </c>
      <c r="F1001" s="6" t="s">
        <v>53</v>
      </c>
      <c r="G1001" s="6" t="s">
        <v>54</v>
      </c>
      <c r="H1001" s="6" t="s">
        <v>22</v>
      </c>
      <c r="I1001" s="8">
        <v>0.45</v>
      </c>
      <c r="J1001" s="9">
        <v>5250</v>
      </c>
      <c r="K1001" s="10">
        <f t="shared" si="0"/>
        <v>2362.5</v>
      </c>
      <c r="L1001" s="10">
        <f t="shared" si="1"/>
        <v>1417.5000000000002</v>
      </c>
      <c r="M1001" s="11">
        <v>0.60000000000000009</v>
      </c>
      <c r="O1001" s="16"/>
      <c r="P1001" s="17"/>
      <c r="Q1001" s="12"/>
      <c r="R1001" s="13"/>
    </row>
    <row r="1002" spans="1:18" ht="15.75" customHeight="1">
      <c r="A1002" s="1"/>
      <c r="B1002" s="6" t="s">
        <v>23</v>
      </c>
      <c r="C1002" s="6">
        <v>1197831</v>
      </c>
      <c r="D1002" s="7">
        <v>44504</v>
      </c>
      <c r="E1002" s="6" t="s">
        <v>24</v>
      </c>
      <c r="F1002" s="6" t="s">
        <v>53</v>
      </c>
      <c r="G1002" s="6" t="s">
        <v>54</v>
      </c>
      <c r="H1002" s="6" t="s">
        <v>17</v>
      </c>
      <c r="I1002" s="8">
        <v>0.30000000000000004</v>
      </c>
      <c r="J1002" s="9">
        <v>6750</v>
      </c>
      <c r="K1002" s="10">
        <f t="shared" si="0"/>
        <v>2025.0000000000002</v>
      </c>
      <c r="L1002" s="10">
        <f t="shared" si="1"/>
        <v>911.25</v>
      </c>
      <c r="M1002" s="11">
        <v>0.44999999999999996</v>
      </c>
      <c r="O1002" s="16"/>
      <c r="P1002" s="17"/>
      <c r="Q1002" s="12"/>
      <c r="R1002" s="13"/>
    </row>
    <row r="1003" spans="1:18" ht="15.75" customHeight="1">
      <c r="A1003" s="1"/>
      <c r="B1003" s="6" t="s">
        <v>23</v>
      </c>
      <c r="C1003" s="6">
        <v>1197831</v>
      </c>
      <c r="D1003" s="7">
        <v>44504</v>
      </c>
      <c r="E1003" s="6" t="s">
        <v>24</v>
      </c>
      <c r="F1003" s="6" t="s">
        <v>53</v>
      </c>
      <c r="G1003" s="6" t="s">
        <v>54</v>
      </c>
      <c r="H1003" s="6" t="s">
        <v>18</v>
      </c>
      <c r="I1003" s="8">
        <v>0.30000000000000004</v>
      </c>
      <c r="J1003" s="9">
        <v>6750</v>
      </c>
      <c r="K1003" s="10">
        <f t="shared" si="0"/>
        <v>2025.0000000000002</v>
      </c>
      <c r="L1003" s="10">
        <f t="shared" si="1"/>
        <v>911.25</v>
      </c>
      <c r="M1003" s="11">
        <v>0.44999999999999996</v>
      </c>
      <c r="O1003" s="16"/>
      <c r="P1003" s="17"/>
      <c r="Q1003" s="12"/>
      <c r="R1003" s="13"/>
    </row>
    <row r="1004" spans="1:18" ht="15.75" customHeight="1">
      <c r="A1004" s="1"/>
      <c r="B1004" s="6" t="s">
        <v>23</v>
      </c>
      <c r="C1004" s="6">
        <v>1197831</v>
      </c>
      <c r="D1004" s="7">
        <v>44504</v>
      </c>
      <c r="E1004" s="6" t="s">
        <v>24</v>
      </c>
      <c r="F1004" s="6" t="s">
        <v>53</v>
      </c>
      <c r="G1004" s="6" t="s">
        <v>54</v>
      </c>
      <c r="H1004" s="6" t="s">
        <v>19</v>
      </c>
      <c r="I1004" s="8">
        <v>0.55000000000000004</v>
      </c>
      <c r="J1004" s="9">
        <v>6000</v>
      </c>
      <c r="K1004" s="10">
        <f t="shared" si="0"/>
        <v>3300.0000000000005</v>
      </c>
      <c r="L1004" s="10">
        <f t="shared" si="1"/>
        <v>1485</v>
      </c>
      <c r="M1004" s="11">
        <v>0.44999999999999996</v>
      </c>
      <c r="O1004" s="16"/>
      <c r="P1004" s="17"/>
      <c r="Q1004" s="12"/>
      <c r="R1004" s="13"/>
    </row>
    <row r="1005" spans="1:18" ht="15.75" customHeight="1">
      <c r="A1005" s="1"/>
      <c r="B1005" s="6" t="s">
        <v>23</v>
      </c>
      <c r="C1005" s="6">
        <v>1197831</v>
      </c>
      <c r="D1005" s="7">
        <v>44504</v>
      </c>
      <c r="E1005" s="6" t="s">
        <v>24</v>
      </c>
      <c r="F1005" s="6" t="s">
        <v>53</v>
      </c>
      <c r="G1005" s="6" t="s">
        <v>54</v>
      </c>
      <c r="H1005" s="6" t="s">
        <v>20</v>
      </c>
      <c r="I1005" s="8">
        <v>0.55000000000000004</v>
      </c>
      <c r="J1005" s="9">
        <v>4750</v>
      </c>
      <c r="K1005" s="10">
        <f t="shared" si="0"/>
        <v>2612.5</v>
      </c>
      <c r="L1005" s="10">
        <f t="shared" si="1"/>
        <v>1436.8750000000002</v>
      </c>
      <c r="M1005" s="11">
        <v>0.55000000000000004</v>
      </c>
      <c r="O1005" s="16"/>
      <c r="P1005" s="17"/>
      <c r="Q1005" s="12"/>
      <c r="R1005" s="13"/>
    </row>
    <row r="1006" spans="1:18" ht="15.75" customHeight="1">
      <c r="A1006" s="1"/>
      <c r="B1006" s="6" t="s">
        <v>23</v>
      </c>
      <c r="C1006" s="6">
        <v>1197831</v>
      </c>
      <c r="D1006" s="7">
        <v>44504</v>
      </c>
      <c r="E1006" s="6" t="s">
        <v>24</v>
      </c>
      <c r="F1006" s="6" t="s">
        <v>53</v>
      </c>
      <c r="G1006" s="6" t="s">
        <v>54</v>
      </c>
      <c r="H1006" s="6" t="s">
        <v>21</v>
      </c>
      <c r="I1006" s="8">
        <v>0.54999999999999993</v>
      </c>
      <c r="J1006" s="9">
        <v>4500</v>
      </c>
      <c r="K1006" s="10">
        <f t="shared" si="0"/>
        <v>2474.9999999999995</v>
      </c>
      <c r="L1006" s="10">
        <f t="shared" si="1"/>
        <v>989.99999999999977</v>
      </c>
      <c r="M1006" s="11">
        <v>0.39999999999999997</v>
      </c>
      <c r="O1006" s="16"/>
      <c r="P1006" s="17"/>
      <c r="Q1006" s="12"/>
      <c r="R1006" s="13"/>
    </row>
    <row r="1007" spans="1:18" ht="15.75" customHeight="1">
      <c r="A1007" s="1"/>
      <c r="B1007" s="6" t="s">
        <v>23</v>
      </c>
      <c r="C1007" s="6">
        <v>1197831</v>
      </c>
      <c r="D1007" s="7">
        <v>44504</v>
      </c>
      <c r="E1007" s="6" t="s">
        <v>24</v>
      </c>
      <c r="F1007" s="6" t="s">
        <v>53</v>
      </c>
      <c r="G1007" s="6" t="s">
        <v>54</v>
      </c>
      <c r="H1007" s="6" t="s">
        <v>22</v>
      </c>
      <c r="I1007" s="8">
        <v>0.65</v>
      </c>
      <c r="J1007" s="9">
        <v>6500</v>
      </c>
      <c r="K1007" s="10">
        <f t="shared" si="0"/>
        <v>4225</v>
      </c>
      <c r="L1007" s="10">
        <f t="shared" si="1"/>
        <v>2535.0000000000005</v>
      </c>
      <c r="M1007" s="11">
        <v>0.60000000000000009</v>
      </c>
      <c r="O1007" s="16"/>
      <c r="P1007" s="17"/>
      <c r="Q1007" s="12"/>
      <c r="R1007" s="13"/>
    </row>
    <row r="1008" spans="1:18" ht="15.75" customHeight="1">
      <c r="A1008" s="1"/>
      <c r="B1008" s="6" t="s">
        <v>23</v>
      </c>
      <c r="C1008" s="6">
        <v>1197831</v>
      </c>
      <c r="D1008" s="7">
        <v>44533</v>
      </c>
      <c r="E1008" s="6" t="s">
        <v>24</v>
      </c>
      <c r="F1008" s="6" t="s">
        <v>53</v>
      </c>
      <c r="G1008" s="6" t="s">
        <v>54</v>
      </c>
      <c r="H1008" s="6" t="s">
        <v>17</v>
      </c>
      <c r="I1008" s="8">
        <v>0.54999999999999993</v>
      </c>
      <c r="J1008" s="9">
        <v>8000</v>
      </c>
      <c r="K1008" s="10">
        <f t="shared" si="0"/>
        <v>4399.9999999999991</v>
      </c>
      <c r="L1008" s="10">
        <f t="shared" si="1"/>
        <v>1979.9999999999993</v>
      </c>
      <c r="M1008" s="11">
        <v>0.44999999999999996</v>
      </c>
      <c r="O1008" s="16"/>
      <c r="P1008" s="17"/>
      <c r="Q1008" s="12"/>
      <c r="R1008" s="13"/>
    </row>
    <row r="1009" spans="1:18" ht="15.75" customHeight="1">
      <c r="A1009" s="1"/>
      <c r="B1009" s="6" t="s">
        <v>23</v>
      </c>
      <c r="C1009" s="6">
        <v>1197831</v>
      </c>
      <c r="D1009" s="7">
        <v>44533</v>
      </c>
      <c r="E1009" s="6" t="s">
        <v>24</v>
      </c>
      <c r="F1009" s="6" t="s">
        <v>53</v>
      </c>
      <c r="G1009" s="6" t="s">
        <v>54</v>
      </c>
      <c r="H1009" s="6" t="s">
        <v>18</v>
      </c>
      <c r="I1009" s="8">
        <v>0.54999999999999993</v>
      </c>
      <c r="J1009" s="9">
        <v>8000</v>
      </c>
      <c r="K1009" s="10">
        <f t="shared" si="0"/>
        <v>4399.9999999999991</v>
      </c>
      <c r="L1009" s="10">
        <f t="shared" si="1"/>
        <v>1979.9999999999993</v>
      </c>
      <c r="M1009" s="11">
        <v>0.44999999999999996</v>
      </c>
      <c r="O1009" s="16"/>
      <c r="P1009" s="17"/>
      <c r="Q1009" s="12"/>
      <c r="R1009" s="13"/>
    </row>
    <row r="1010" spans="1:18" ht="15.75" customHeight="1">
      <c r="A1010" s="1"/>
      <c r="B1010" s="6" t="s">
        <v>23</v>
      </c>
      <c r="C1010" s="6">
        <v>1197831</v>
      </c>
      <c r="D1010" s="7">
        <v>44533</v>
      </c>
      <c r="E1010" s="6" t="s">
        <v>24</v>
      </c>
      <c r="F1010" s="6" t="s">
        <v>53</v>
      </c>
      <c r="G1010" s="6" t="s">
        <v>54</v>
      </c>
      <c r="H1010" s="6" t="s">
        <v>19</v>
      </c>
      <c r="I1010" s="8">
        <v>0.6</v>
      </c>
      <c r="J1010" s="9">
        <v>7000</v>
      </c>
      <c r="K1010" s="10">
        <f t="shared" si="0"/>
        <v>4200</v>
      </c>
      <c r="L1010" s="10">
        <f t="shared" si="1"/>
        <v>1889.9999999999998</v>
      </c>
      <c r="M1010" s="11">
        <v>0.44999999999999996</v>
      </c>
      <c r="O1010" s="16"/>
      <c r="P1010" s="17"/>
      <c r="Q1010" s="12"/>
      <c r="R1010" s="13"/>
    </row>
    <row r="1011" spans="1:18" ht="15.75" customHeight="1">
      <c r="A1011" s="1"/>
      <c r="B1011" s="6" t="s">
        <v>23</v>
      </c>
      <c r="C1011" s="6">
        <v>1197831</v>
      </c>
      <c r="D1011" s="7">
        <v>44533</v>
      </c>
      <c r="E1011" s="6" t="s">
        <v>24</v>
      </c>
      <c r="F1011" s="6" t="s">
        <v>53</v>
      </c>
      <c r="G1011" s="6" t="s">
        <v>54</v>
      </c>
      <c r="H1011" s="6" t="s">
        <v>20</v>
      </c>
      <c r="I1011" s="8">
        <v>0.6</v>
      </c>
      <c r="J1011" s="9">
        <v>5500</v>
      </c>
      <c r="K1011" s="10">
        <f t="shared" si="0"/>
        <v>3300</v>
      </c>
      <c r="L1011" s="10">
        <f t="shared" si="1"/>
        <v>1815.0000000000002</v>
      </c>
      <c r="M1011" s="11">
        <v>0.55000000000000004</v>
      </c>
      <c r="O1011" s="16"/>
      <c r="P1011" s="17"/>
      <c r="Q1011" s="12"/>
      <c r="R1011" s="13"/>
    </row>
    <row r="1012" spans="1:18" ht="15.75" customHeight="1">
      <c r="A1012" s="1"/>
      <c r="B1012" s="6" t="s">
        <v>23</v>
      </c>
      <c r="C1012" s="6">
        <v>1197831</v>
      </c>
      <c r="D1012" s="7">
        <v>44533</v>
      </c>
      <c r="E1012" s="6" t="s">
        <v>24</v>
      </c>
      <c r="F1012" s="6" t="s">
        <v>53</v>
      </c>
      <c r="G1012" s="6" t="s">
        <v>54</v>
      </c>
      <c r="H1012" s="6" t="s">
        <v>21</v>
      </c>
      <c r="I1012" s="8">
        <v>0.54999999999999993</v>
      </c>
      <c r="J1012" s="9">
        <v>5000</v>
      </c>
      <c r="K1012" s="10">
        <f t="shared" si="0"/>
        <v>2749.9999999999995</v>
      </c>
      <c r="L1012" s="10">
        <f t="shared" si="1"/>
        <v>1099.9999999999998</v>
      </c>
      <c r="M1012" s="11">
        <v>0.39999999999999997</v>
      </c>
      <c r="O1012" s="16"/>
      <c r="P1012" s="17"/>
      <c r="Q1012" s="12"/>
      <c r="R1012" s="13"/>
    </row>
    <row r="1013" spans="1:18" ht="15.75" customHeight="1">
      <c r="A1013" s="1"/>
      <c r="B1013" s="6" t="s">
        <v>23</v>
      </c>
      <c r="C1013" s="6">
        <v>1197831</v>
      </c>
      <c r="D1013" s="7">
        <v>44533</v>
      </c>
      <c r="E1013" s="6" t="s">
        <v>24</v>
      </c>
      <c r="F1013" s="6" t="s">
        <v>53</v>
      </c>
      <c r="G1013" s="6" t="s">
        <v>54</v>
      </c>
      <c r="H1013" s="6" t="s">
        <v>22</v>
      </c>
      <c r="I1013" s="8">
        <v>0.65</v>
      </c>
      <c r="J1013" s="9">
        <v>7500</v>
      </c>
      <c r="K1013" s="10">
        <f t="shared" si="0"/>
        <v>4875</v>
      </c>
      <c r="L1013" s="10">
        <f t="shared" si="1"/>
        <v>2925.0000000000005</v>
      </c>
      <c r="M1013" s="11">
        <v>0.60000000000000009</v>
      </c>
      <c r="O1013" s="16"/>
      <c r="P1013" s="17"/>
      <c r="Q1013" s="12"/>
      <c r="R1013" s="13"/>
    </row>
    <row r="1014" spans="1:18" ht="15.75" customHeight="1">
      <c r="A1014" s="1" t="s">
        <v>39</v>
      </c>
      <c r="B1014" s="6" t="s">
        <v>14</v>
      </c>
      <c r="C1014" s="6">
        <v>1185732</v>
      </c>
      <c r="D1014" s="7">
        <v>44207</v>
      </c>
      <c r="E1014" s="6" t="s">
        <v>33</v>
      </c>
      <c r="F1014" s="6" t="s">
        <v>55</v>
      </c>
      <c r="G1014" s="6" t="s">
        <v>56</v>
      </c>
      <c r="H1014" s="6" t="s">
        <v>17</v>
      </c>
      <c r="I1014" s="8">
        <v>0.35</v>
      </c>
      <c r="J1014" s="9">
        <v>4250</v>
      </c>
      <c r="K1014" s="10">
        <f t="shared" si="0"/>
        <v>1487.5</v>
      </c>
      <c r="L1014" s="10">
        <f t="shared" si="1"/>
        <v>595</v>
      </c>
      <c r="M1014" s="11">
        <v>0.4</v>
      </c>
      <c r="O1014" s="16"/>
      <c r="P1014" s="17"/>
      <c r="Q1014" s="12"/>
      <c r="R1014" s="13"/>
    </row>
    <row r="1015" spans="1:18" ht="15.75" customHeight="1">
      <c r="A1015" s="1"/>
      <c r="B1015" s="6" t="s">
        <v>14</v>
      </c>
      <c r="C1015" s="6">
        <v>1185732</v>
      </c>
      <c r="D1015" s="7">
        <v>44207</v>
      </c>
      <c r="E1015" s="6" t="s">
        <v>33</v>
      </c>
      <c r="F1015" s="6" t="s">
        <v>55</v>
      </c>
      <c r="G1015" s="6" t="s">
        <v>56</v>
      </c>
      <c r="H1015" s="6" t="s">
        <v>18</v>
      </c>
      <c r="I1015" s="8">
        <v>0.35</v>
      </c>
      <c r="J1015" s="9">
        <v>2250</v>
      </c>
      <c r="K1015" s="10">
        <f t="shared" si="0"/>
        <v>787.5</v>
      </c>
      <c r="L1015" s="10">
        <f t="shared" si="1"/>
        <v>275.625</v>
      </c>
      <c r="M1015" s="11">
        <v>0.35</v>
      </c>
      <c r="O1015" s="16"/>
      <c r="P1015" s="17"/>
      <c r="Q1015" s="12"/>
      <c r="R1015" s="13"/>
    </row>
    <row r="1016" spans="1:18" ht="15.75" customHeight="1">
      <c r="A1016" s="1"/>
      <c r="B1016" s="6" t="s">
        <v>14</v>
      </c>
      <c r="C1016" s="6">
        <v>1185732</v>
      </c>
      <c r="D1016" s="7">
        <v>44207</v>
      </c>
      <c r="E1016" s="6" t="s">
        <v>33</v>
      </c>
      <c r="F1016" s="6" t="s">
        <v>55</v>
      </c>
      <c r="G1016" s="6" t="s">
        <v>56</v>
      </c>
      <c r="H1016" s="6" t="s">
        <v>19</v>
      </c>
      <c r="I1016" s="8">
        <v>0.25</v>
      </c>
      <c r="J1016" s="9">
        <v>2250</v>
      </c>
      <c r="K1016" s="10">
        <f t="shared" si="0"/>
        <v>562.5</v>
      </c>
      <c r="L1016" s="10">
        <f t="shared" si="1"/>
        <v>196.875</v>
      </c>
      <c r="M1016" s="11">
        <v>0.35</v>
      </c>
      <c r="O1016" s="16"/>
      <c r="P1016" s="17"/>
      <c r="Q1016" s="12"/>
      <c r="R1016" s="13"/>
    </row>
    <row r="1017" spans="1:18" ht="15.75" customHeight="1">
      <c r="A1017" s="1"/>
      <c r="B1017" s="6" t="s">
        <v>14</v>
      </c>
      <c r="C1017" s="6">
        <v>1185732</v>
      </c>
      <c r="D1017" s="7">
        <v>44207</v>
      </c>
      <c r="E1017" s="6" t="s">
        <v>33</v>
      </c>
      <c r="F1017" s="6" t="s">
        <v>55</v>
      </c>
      <c r="G1017" s="6" t="s">
        <v>56</v>
      </c>
      <c r="H1017" s="6" t="s">
        <v>20</v>
      </c>
      <c r="I1017" s="8">
        <v>0.30000000000000004</v>
      </c>
      <c r="J1017" s="9">
        <v>750</v>
      </c>
      <c r="K1017" s="10">
        <f t="shared" si="0"/>
        <v>225.00000000000003</v>
      </c>
      <c r="L1017" s="10">
        <f t="shared" si="1"/>
        <v>90.000000000000014</v>
      </c>
      <c r="M1017" s="11">
        <v>0.4</v>
      </c>
      <c r="O1017" s="16"/>
      <c r="P1017" s="17"/>
      <c r="Q1017" s="12"/>
      <c r="R1017" s="13"/>
    </row>
    <row r="1018" spans="1:18" ht="15.75" customHeight="1">
      <c r="A1018" s="1"/>
      <c r="B1018" s="6" t="s">
        <v>14</v>
      </c>
      <c r="C1018" s="6">
        <v>1185732</v>
      </c>
      <c r="D1018" s="7">
        <v>44207</v>
      </c>
      <c r="E1018" s="6" t="s">
        <v>33</v>
      </c>
      <c r="F1018" s="6" t="s">
        <v>55</v>
      </c>
      <c r="G1018" s="6" t="s">
        <v>56</v>
      </c>
      <c r="H1018" s="6" t="s">
        <v>21</v>
      </c>
      <c r="I1018" s="8">
        <v>0.44999999999999996</v>
      </c>
      <c r="J1018" s="9">
        <v>1250</v>
      </c>
      <c r="K1018" s="10">
        <f t="shared" si="0"/>
        <v>562.5</v>
      </c>
      <c r="L1018" s="10">
        <f t="shared" si="1"/>
        <v>196.875</v>
      </c>
      <c r="M1018" s="11">
        <v>0.35</v>
      </c>
      <c r="O1018" s="16"/>
      <c r="P1018" s="17"/>
      <c r="Q1018" s="12"/>
      <c r="R1018" s="13"/>
    </row>
    <row r="1019" spans="1:18" ht="15.75" customHeight="1">
      <c r="A1019" s="1"/>
      <c r="B1019" s="6" t="s">
        <v>14</v>
      </c>
      <c r="C1019" s="6">
        <v>1185732</v>
      </c>
      <c r="D1019" s="7">
        <v>44207</v>
      </c>
      <c r="E1019" s="6" t="s">
        <v>33</v>
      </c>
      <c r="F1019" s="6" t="s">
        <v>55</v>
      </c>
      <c r="G1019" s="6" t="s">
        <v>56</v>
      </c>
      <c r="H1019" s="6" t="s">
        <v>22</v>
      </c>
      <c r="I1019" s="8">
        <v>0.35</v>
      </c>
      <c r="J1019" s="9">
        <v>2250</v>
      </c>
      <c r="K1019" s="10">
        <f t="shared" si="0"/>
        <v>787.5</v>
      </c>
      <c r="L1019" s="10">
        <f t="shared" si="1"/>
        <v>393.75</v>
      </c>
      <c r="M1019" s="11">
        <v>0.5</v>
      </c>
      <c r="O1019" s="16"/>
      <c r="P1019" s="17"/>
      <c r="Q1019" s="12"/>
      <c r="R1019" s="13"/>
    </row>
    <row r="1020" spans="1:18" ht="15.75" customHeight="1">
      <c r="A1020" s="1"/>
      <c r="B1020" s="6" t="s">
        <v>14</v>
      </c>
      <c r="C1020" s="6">
        <v>1185732</v>
      </c>
      <c r="D1020" s="7">
        <v>44238</v>
      </c>
      <c r="E1020" s="6" t="s">
        <v>33</v>
      </c>
      <c r="F1020" s="6" t="s">
        <v>55</v>
      </c>
      <c r="G1020" s="6" t="s">
        <v>56</v>
      </c>
      <c r="H1020" s="6" t="s">
        <v>17</v>
      </c>
      <c r="I1020" s="8">
        <v>0.35</v>
      </c>
      <c r="J1020" s="9">
        <v>4750</v>
      </c>
      <c r="K1020" s="10">
        <f t="shared" si="0"/>
        <v>1662.5</v>
      </c>
      <c r="L1020" s="10">
        <f t="shared" si="1"/>
        <v>665</v>
      </c>
      <c r="M1020" s="11">
        <v>0.4</v>
      </c>
      <c r="O1020" s="16"/>
      <c r="P1020" s="17"/>
      <c r="Q1020" s="12"/>
      <c r="R1020" s="13"/>
    </row>
    <row r="1021" spans="1:18" ht="15.75" customHeight="1">
      <c r="A1021" s="1"/>
      <c r="B1021" s="6" t="s">
        <v>14</v>
      </c>
      <c r="C1021" s="6">
        <v>1185732</v>
      </c>
      <c r="D1021" s="7">
        <v>44238</v>
      </c>
      <c r="E1021" s="6" t="s">
        <v>33</v>
      </c>
      <c r="F1021" s="6" t="s">
        <v>55</v>
      </c>
      <c r="G1021" s="6" t="s">
        <v>56</v>
      </c>
      <c r="H1021" s="6" t="s">
        <v>18</v>
      </c>
      <c r="I1021" s="8">
        <v>0.35</v>
      </c>
      <c r="J1021" s="9">
        <v>1250</v>
      </c>
      <c r="K1021" s="10">
        <f t="shared" si="0"/>
        <v>437.5</v>
      </c>
      <c r="L1021" s="10">
        <f t="shared" si="1"/>
        <v>153.125</v>
      </c>
      <c r="M1021" s="11">
        <v>0.35</v>
      </c>
      <c r="O1021" s="16"/>
      <c r="P1021" s="17"/>
      <c r="Q1021" s="12"/>
      <c r="R1021" s="13"/>
    </row>
    <row r="1022" spans="1:18" ht="15.75" customHeight="1">
      <c r="A1022" s="1"/>
      <c r="B1022" s="6" t="s">
        <v>14</v>
      </c>
      <c r="C1022" s="6">
        <v>1185732</v>
      </c>
      <c r="D1022" s="7">
        <v>44238</v>
      </c>
      <c r="E1022" s="6" t="s">
        <v>33</v>
      </c>
      <c r="F1022" s="6" t="s">
        <v>55</v>
      </c>
      <c r="G1022" s="6" t="s">
        <v>56</v>
      </c>
      <c r="H1022" s="6" t="s">
        <v>19</v>
      </c>
      <c r="I1022" s="8">
        <v>0.25</v>
      </c>
      <c r="J1022" s="9">
        <v>1750</v>
      </c>
      <c r="K1022" s="10">
        <f t="shared" si="0"/>
        <v>437.5</v>
      </c>
      <c r="L1022" s="10">
        <f t="shared" si="1"/>
        <v>153.125</v>
      </c>
      <c r="M1022" s="11">
        <v>0.35</v>
      </c>
      <c r="O1022" s="16"/>
      <c r="P1022" s="17"/>
      <c r="Q1022" s="12"/>
      <c r="R1022" s="13"/>
    </row>
    <row r="1023" spans="1:18" ht="15.75" customHeight="1">
      <c r="A1023" s="1"/>
      <c r="B1023" s="6" t="s">
        <v>14</v>
      </c>
      <c r="C1023" s="6">
        <v>1185732</v>
      </c>
      <c r="D1023" s="7">
        <v>44238</v>
      </c>
      <c r="E1023" s="6" t="s">
        <v>33</v>
      </c>
      <c r="F1023" s="6" t="s">
        <v>55</v>
      </c>
      <c r="G1023" s="6" t="s">
        <v>56</v>
      </c>
      <c r="H1023" s="6" t="s">
        <v>20</v>
      </c>
      <c r="I1023" s="8">
        <v>0.30000000000000004</v>
      </c>
      <c r="J1023" s="9">
        <v>500</v>
      </c>
      <c r="K1023" s="10">
        <f t="shared" si="0"/>
        <v>150.00000000000003</v>
      </c>
      <c r="L1023" s="10">
        <f t="shared" si="1"/>
        <v>60.000000000000014</v>
      </c>
      <c r="M1023" s="11">
        <v>0.4</v>
      </c>
      <c r="O1023" s="16"/>
      <c r="P1023" s="17"/>
      <c r="Q1023" s="12"/>
      <c r="R1023" s="13"/>
    </row>
    <row r="1024" spans="1:18" ht="15.75" customHeight="1">
      <c r="A1024" s="1"/>
      <c r="B1024" s="6" t="s">
        <v>14</v>
      </c>
      <c r="C1024" s="6">
        <v>1185732</v>
      </c>
      <c r="D1024" s="7">
        <v>44238</v>
      </c>
      <c r="E1024" s="6" t="s">
        <v>33</v>
      </c>
      <c r="F1024" s="6" t="s">
        <v>55</v>
      </c>
      <c r="G1024" s="6" t="s">
        <v>56</v>
      </c>
      <c r="H1024" s="6" t="s">
        <v>21</v>
      </c>
      <c r="I1024" s="8">
        <v>0.44999999999999996</v>
      </c>
      <c r="J1024" s="9">
        <v>1250</v>
      </c>
      <c r="K1024" s="10">
        <f t="shared" si="0"/>
        <v>562.5</v>
      </c>
      <c r="L1024" s="10">
        <f t="shared" si="1"/>
        <v>196.875</v>
      </c>
      <c r="M1024" s="11">
        <v>0.35</v>
      </c>
      <c r="O1024" s="16"/>
      <c r="P1024" s="17"/>
      <c r="Q1024" s="12"/>
      <c r="R1024" s="13"/>
    </row>
    <row r="1025" spans="1:18" ht="15.75" customHeight="1">
      <c r="A1025" s="1"/>
      <c r="B1025" s="6" t="s">
        <v>14</v>
      </c>
      <c r="C1025" s="6">
        <v>1185732</v>
      </c>
      <c r="D1025" s="7">
        <v>44238</v>
      </c>
      <c r="E1025" s="6" t="s">
        <v>33</v>
      </c>
      <c r="F1025" s="6" t="s">
        <v>55</v>
      </c>
      <c r="G1025" s="6" t="s">
        <v>56</v>
      </c>
      <c r="H1025" s="6" t="s">
        <v>22</v>
      </c>
      <c r="I1025" s="8">
        <v>0.35</v>
      </c>
      <c r="J1025" s="9">
        <v>2000</v>
      </c>
      <c r="K1025" s="10">
        <f t="shared" si="0"/>
        <v>700</v>
      </c>
      <c r="L1025" s="10">
        <f t="shared" si="1"/>
        <v>350</v>
      </c>
      <c r="M1025" s="11">
        <v>0.5</v>
      </c>
      <c r="O1025" s="16"/>
      <c r="P1025" s="17"/>
      <c r="Q1025" s="12"/>
      <c r="R1025" s="13"/>
    </row>
    <row r="1026" spans="1:18" ht="15.75" customHeight="1">
      <c r="A1026" s="1"/>
      <c r="B1026" s="6" t="s">
        <v>14</v>
      </c>
      <c r="C1026" s="6">
        <v>1185732</v>
      </c>
      <c r="D1026" s="7">
        <v>44265</v>
      </c>
      <c r="E1026" s="6" t="s">
        <v>33</v>
      </c>
      <c r="F1026" s="6" t="s">
        <v>55</v>
      </c>
      <c r="G1026" s="6" t="s">
        <v>56</v>
      </c>
      <c r="H1026" s="6" t="s">
        <v>17</v>
      </c>
      <c r="I1026" s="8">
        <v>0.4</v>
      </c>
      <c r="J1026" s="9">
        <v>4200</v>
      </c>
      <c r="K1026" s="10">
        <f t="shared" si="0"/>
        <v>1680</v>
      </c>
      <c r="L1026" s="10">
        <f t="shared" si="1"/>
        <v>672</v>
      </c>
      <c r="M1026" s="11">
        <v>0.4</v>
      </c>
      <c r="O1026" s="16"/>
      <c r="P1026" s="17"/>
      <c r="Q1026" s="12"/>
      <c r="R1026" s="13"/>
    </row>
    <row r="1027" spans="1:18" ht="15.75" customHeight="1">
      <c r="A1027" s="1"/>
      <c r="B1027" s="6" t="s">
        <v>14</v>
      </c>
      <c r="C1027" s="6">
        <v>1185732</v>
      </c>
      <c r="D1027" s="7">
        <v>44265</v>
      </c>
      <c r="E1027" s="6" t="s">
        <v>33</v>
      </c>
      <c r="F1027" s="6" t="s">
        <v>55</v>
      </c>
      <c r="G1027" s="6" t="s">
        <v>56</v>
      </c>
      <c r="H1027" s="6" t="s">
        <v>18</v>
      </c>
      <c r="I1027" s="8">
        <v>0.4</v>
      </c>
      <c r="J1027" s="9">
        <v>1000</v>
      </c>
      <c r="K1027" s="10">
        <f t="shared" si="0"/>
        <v>400</v>
      </c>
      <c r="L1027" s="10">
        <f t="shared" si="1"/>
        <v>140</v>
      </c>
      <c r="M1027" s="11">
        <v>0.35</v>
      </c>
      <c r="O1027" s="16"/>
      <c r="P1027" s="17"/>
      <c r="Q1027" s="12"/>
      <c r="R1027" s="13"/>
    </row>
    <row r="1028" spans="1:18" ht="15.75" customHeight="1">
      <c r="A1028" s="1"/>
      <c r="B1028" s="6" t="s">
        <v>14</v>
      </c>
      <c r="C1028" s="6">
        <v>1185732</v>
      </c>
      <c r="D1028" s="7">
        <v>44265</v>
      </c>
      <c r="E1028" s="6" t="s">
        <v>33</v>
      </c>
      <c r="F1028" s="6" t="s">
        <v>55</v>
      </c>
      <c r="G1028" s="6" t="s">
        <v>56</v>
      </c>
      <c r="H1028" s="6" t="s">
        <v>19</v>
      </c>
      <c r="I1028" s="8">
        <v>0.30000000000000004</v>
      </c>
      <c r="J1028" s="9">
        <v>1500</v>
      </c>
      <c r="K1028" s="10">
        <f t="shared" si="0"/>
        <v>450.00000000000006</v>
      </c>
      <c r="L1028" s="10">
        <f t="shared" si="1"/>
        <v>157.5</v>
      </c>
      <c r="M1028" s="11">
        <v>0.35</v>
      </c>
      <c r="O1028" s="16"/>
      <c r="P1028" s="17"/>
      <c r="Q1028" s="12"/>
      <c r="R1028" s="13"/>
    </row>
    <row r="1029" spans="1:18" ht="15.75" customHeight="1">
      <c r="A1029" s="1"/>
      <c r="B1029" s="6" t="s">
        <v>14</v>
      </c>
      <c r="C1029" s="6">
        <v>1185732</v>
      </c>
      <c r="D1029" s="7">
        <v>44265</v>
      </c>
      <c r="E1029" s="6" t="s">
        <v>33</v>
      </c>
      <c r="F1029" s="6" t="s">
        <v>55</v>
      </c>
      <c r="G1029" s="6" t="s">
        <v>56</v>
      </c>
      <c r="H1029" s="6" t="s">
        <v>20</v>
      </c>
      <c r="I1029" s="8">
        <v>0.35</v>
      </c>
      <c r="J1029" s="9">
        <v>0</v>
      </c>
      <c r="K1029" s="10">
        <f t="shared" si="0"/>
        <v>0</v>
      </c>
      <c r="L1029" s="10">
        <f t="shared" si="1"/>
        <v>0</v>
      </c>
      <c r="M1029" s="11">
        <v>0.4</v>
      </c>
      <c r="O1029" s="16"/>
      <c r="P1029" s="17"/>
      <c r="Q1029" s="12"/>
      <c r="R1029" s="13"/>
    </row>
    <row r="1030" spans="1:18" ht="15.75" customHeight="1">
      <c r="A1030" s="1"/>
      <c r="B1030" s="6" t="s">
        <v>14</v>
      </c>
      <c r="C1030" s="6">
        <v>1185732</v>
      </c>
      <c r="D1030" s="7">
        <v>44265</v>
      </c>
      <c r="E1030" s="6" t="s">
        <v>33</v>
      </c>
      <c r="F1030" s="6" t="s">
        <v>55</v>
      </c>
      <c r="G1030" s="6" t="s">
        <v>56</v>
      </c>
      <c r="H1030" s="6" t="s">
        <v>21</v>
      </c>
      <c r="I1030" s="8">
        <v>0.5</v>
      </c>
      <c r="J1030" s="9">
        <v>500</v>
      </c>
      <c r="K1030" s="10">
        <f t="shared" si="0"/>
        <v>250</v>
      </c>
      <c r="L1030" s="10">
        <f t="shared" si="1"/>
        <v>87.5</v>
      </c>
      <c r="M1030" s="11">
        <v>0.35</v>
      </c>
      <c r="O1030" s="16"/>
      <c r="P1030" s="17"/>
      <c r="Q1030" s="12"/>
      <c r="R1030" s="13"/>
    </row>
    <row r="1031" spans="1:18" ht="15.75" customHeight="1">
      <c r="A1031" s="1"/>
      <c r="B1031" s="6" t="s">
        <v>14</v>
      </c>
      <c r="C1031" s="6">
        <v>1185732</v>
      </c>
      <c r="D1031" s="7">
        <v>44265</v>
      </c>
      <c r="E1031" s="6" t="s">
        <v>33</v>
      </c>
      <c r="F1031" s="6" t="s">
        <v>55</v>
      </c>
      <c r="G1031" s="6" t="s">
        <v>56</v>
      </c>
      <c r="H1031" s="6" t="s">
        <v>22</v>
      </c>
      <c r="I1031" s="8">
        <v>0.4</v>
      </c>
      <c r="J1031" s="9">
        <v>1500</v>
      </c>
      <c r="K1031" s="10">
        <f t="shared" si="0"/>
        <v>600</v>
      </c>
      <c r="L1031" s="10">
        <f t="shared" si="1"/>
        <v>300</v>
      </c>
      <c r="M1031" s="11">
        <v>0.5</v>
      </c>
      <c r="O1031" s="16"/>
      <c r="P1031" s="17"/>
      <c r="Q1031" s="12"/>
      <c r="R1031" s="13"/>
    </row>
    <row r="1032" spans="1:18" ht="15.75" customHeight="1">
      <c r="A1032" s="1"/>
      <c r="B1032" s="6" t="s">
        <v>14</v>
      </c>
      <c r="C1032" s="6">
        <v>1185732</v>
      </c>
      <c r="D1032" s="7">
        <v>44297</v>
      </c>
      <c r="E1032" s="6" t="s">
        <v>33</v>
      </c>
      <c r="F1032" s="6" t="s">
        <v>55</v>
      </c>
      <c r="G1032" s="6" t="s">
        <v>56</v>
      </c>
      <c r="H1032" s="6" t="s">
        <v>17</v>
      </c>
      <c r="I1032" s="8">
        <v>0.4</v>
      </c>
      <c r="J1032" s="9">
        <v>3750</v>
      </c>
      <c r="K1032" s="10">
        <f t="shared" si="0"/>
        <v>1500</v>
      </c>
      <c r="L1032" s="10">
        <f t="shared" si="1"/>
        <v>600</v>
      </c>
      <c r="M1032" s="11">
        <v>0.4</v>
      </c>
      <c r="O1032" s="16"/>
      <c r="P1032" s="17"/>
      <c r="Q1032" s="12"/>
      <c r="R1032" s="13"/>
    </row>
    <row r="1033" spans="1:18" ht="15.75" customHeight="1">
      <c r="A1033" s="1"/>
      <c r="B1033" s="6" t="s">
        <v>14</v>
      </c>
      <c r="C1033" s="6">
        <v>1185732</v>
      </c>
      <c r="D1033" s="7">
        <v>44297</v>
      </c>
      <c r="E1033" s="6" t="s">
        <v>33</v>
      </c>
      <c r="F1033" s="6" t="s">
        <v>55</v>
      </c>
      <c r="G1033" s="6" t="s">
        <v>56</v>
      </c>
      <c r="H1033" s="6" t="s">
        <v>18</v>
      </c>
      <c r="I1033" s="8">
        <v>0.35000000000000003</v>
      </c>
      <c r="J1033" s="9">
        <v>750</v>
      </c>
      <c r="K1033" s="10">
        <f t="shared" si="0"/>
        <v>262.5</v>
      </c>
      <c r="L1033" s="10">
        <f t="shared" si="1"/>
        <v>91.875</v>
      </c>
      <c r="M1033" s="11">
        <v>0.35</v>
      </c>
      <c r="O1033" s="16"/>
      <c r="P1033" s="17"/>
      <c r="Q1033" s="12"/>
      <c r="R1033" s="13"/>
    </row>
    <row r="1034" spans="1:18" ht="15.75" customHeight="1">
      <c r="A1034" s="1"/>
      <c r="B1034" s="6" t="s">
        <v>14</v>
      </c>
      <c r="C1034" s="6">
        <v>1185732</v>
      </c>
      <c r="D1034" s="7">
        <v>44297</v>
      </c>
      <c r="E1034" s="6" t="s">
        <v>33</v>
      </c>
      <c r="F1034" s="6" t="s">
        <v>55</v>
      </c>
      <c r="G1034" s="6" t="s">
        <v>56</v>
      </c>
      <c r="H1034" s="6" t="s">
        <v>19</v>
      </c>
      <c r="I1034" s="8">
        <v>0.25000000000000006</v>
      </c>
      <c r="J1034" s="9">
        <v>750</v>
      </c>
      <c r="K1034" s="10">
        <f t="shared" si="0"/>
        <v>187.50000000000003</v>
      </c>
      <c r="L1034" s="10">
        <f t="shared" si="1"/>
        <v>65.625</v>
      </c>
      <c r="M1034" s="11">
        <v>0.35</v>
      </c>
      <c r="O1034" s="16"/>
      <c r="P1034" s="17"/>
      <c r="Q1034" s="12"/>
      <c r="R1034" s="13"/>
    </row>
    <row r="1035" spans="1:18" ht="15.75" customHeight="1">
      <c r="A1035" s="1"/>
      <c r="B1035" s="6" t="s">
        <v>14</v>
      </c>
      <c r="C1035" s="6">
        <v>1185732</v>
      </c>
      <c r="D1035" s="7">
        <v>44297</v>
      </c>
      <c r="E1035" s="6" t="s">
        <v>33</v>
      </c>
      <c r="F1035" s="6" t="s">
        <v>55</v>
      </c>
      <c r="G1035" s="6" t="s">
        <v>56</v>
      </c>
      <c r="H1035" s="6" t="s">
        <v>20</v>
      </c>
      <c r="I1035" s="8">
        <v>0.3</v>
      </c>
      <c r="J1035" s="9">
        <v>0</v>
      </c>
      <c r="K1035" s="10">
        <f t="shared" si="0"/>
        <v>0</v>
      </c>
      <c r="L1035" s="10">
        <f t="shared" si="1"/>
        <v>0</v>
      </c>
      <c r="M1035" s="11">
        <v>0.4</v>
      </c>
      <c r="O1035" s="16"/>
      <c r="P1035" s="17"/>
      <c r="Q1035" s="12"/>
      <c r="R1035" s="13"/>
    </row>
    <row r="1036" spans="1:18" ht="15.75" customHeight="1">
      <c r="A1036" s="1"/>
      <c r="B1036" s="6" t="s">
        <v>14</v>
      </c>
      <c r="C1036" s="6">
        <v>1185732</v>
      </c>
      <c r="D1036" s="7">
        <v>44297</v>
      </c>
      <c r="E1036" s="6" t="s">
        <v>33</v>
      </c>
      <c r="F1036" s="6" t="s">
        <v>55</v>
      </c>
      <c r="G1036" s="6" t="s">
        <v>56</v>
      </c>
      <c r="H1036" s="6" t="s">
        <v>21</v>
      </c>
      <c r="I1036" s="8">
        <v>0.45</v>
      </c>
      <c r="J1036" s="9">
        <v>250</v>
      </c>
      <c r="K1036" s="10">
        <f t="shared" si="0"/>
        <v>112.5</v>
      </c>
      <c r="L1036" s="10">
        <f t="shared" si="1"/>
        <v>39.375</v>
      </c>
      <c r="M1036" s="11">
        <v>0.35</v>
      </c>
      <c r="O1036" s="16"/>
      <c r="P1036" s="17"/>
      <c r="Q1036" s="12"/>
      <c r="R1036" s="13"/>
    </row>
    <row r="1037" spans="1:18" ht="15.75" customHeight="1">
      <c r="A1037" s="1"/>
      <c r="B1037" s="6" t="s">
        <v>14</v>
      </c>
      <c r="C1037" s="6">
        <v>1185732</v>
      </c>
      <c r="D1037" s="7">
        <v>44297</v>
      </c>
      <c r="E1037" s="6" t="s">
        <v>33</v>
      </c>
      <c r="F1037" s="6" t="s">
        <v>55</v>
      </c>
      <c r="G1037" s="6" t="s">
        <v>56</v>
      </c>
      <c r="H1037" s="6" t="s">
        <v>22</v>
      </c>
      <c r="I1037" s="8">
        <v>0.35000000000000003</v>
      </c>
      <c r="J1037" s="9">
        <v>1500</v>
      </c>
      <c r="K1037" s="10">
        <f t="shared" si="0"/>
        <v>525</v>
      </c>
      <c r="L1037" s="10">
        <f t="shared" si="1"/>
        <v>262.5</v>
      </c>
      <c r="M1037" s="11">
        <v>0.5</v>
      </c>
      <c r="O1037" s="16"/>
      <c r="P1037" s="17"/>
      <c r="Q1037" s="12"/>
      <c r="R1037" s="13"/>
    </row>
    <row r="1038" spans="1:18" ht="15.75" customHeight="1">
      <c r="A1038" s="1"/>
      <c r="B1038" s="6" t="s">
        <v>14</v>
      </c>
      <c r="C1038" s="6">
        <v>1185732</v>
      </c>
      <c r="D1038" s="7">
        <v>44328</v>
      </c>
      <c r="E1038" s="6" t="s">
        <v>33</v>
      </c>
      <c r="F1038" s="6" t="s">
        <v>55</v>
      </c>
      <c r="G1038" s="6" t="s">
        <v>56</v>
      </c>
      <c r="H1038" s="6" t="s">
        <v>17</v>
      </c>
      <c r="I1038" s="8">
        <v>0.45</v>
      </c>
      <c r="J1038" s="9">
        <v>4200</v>
      </c>
      <c r="K1038" s="10">
        <f t="shared" si="0"/>
        <v>1890</v>
      </c>
      <c r="L1038" s="10">
        <f t="shared" si="1"/>
        <v>756</v>
      </c>
      <c r="M1038" s="11">
        <v>0.4</v>
      </c>
      <c r="O1038" s="16"/>
      <c r="P1038" s="17"/>
      <c r="Q1038" s="12"/>
      <c r="R1038" s="13"/>
    </row>
    <row r="1039" spans="1:18" ht="15.75" customHeight="1">
      <c r="A1039" s="1"/>
      <c r="B1039" s="6" t="s">
        <v>14</v>
      </c>
      <c r="C1039" s="6">
        <v>1185732</v>
      </c>
      <c r="D1039" s="7">
        <v>44328</v>
      </c>
      <c r="E1039" s="6" t="s">
        <v>33</v>
      </c>
      <c r="F1039" s="6" t="s">
        <v>55</v>
      </c>
      <c r="G1039" s="6" t="s">
        <v>56</v>
      </c>
      <c r="H1039" s="6" t="s">
        <v>18</v>
      </c>
      <c r="I1039" s="8">
        <v>0.40000000000000008</v>
      </c>
      <c r="J1039" s="9">
        <v>1250</v>
      </c>
      <c r="K1039" s="10">
        <f t="shared" si="0"/>
        <v>500.00000000000011</v>
      </c>
      <c r="L1039" s="10">
        <f t="shared" si="1"/>
        <v>175.00000000000003</v>
      </c>
      <c r="M1039" s="11">
        <v>0.35</v>
      </c>
      <c r="O1039" s="16"/>
      <c r="P1039" s="17"/>
      <c r="Q1039" s="12"/>
      <c r="R1039" s="13"/>
    </row>
    <row r="1040" spans="1:18" ht="15.75" customHeight="1">
      <c r="A1040" s="1"/>
      <c r="B1040" s="6" t="s">
        <v>14</v>
      </c>
      <c r="C1040" s="6">
        <v>1185732</v>
      </c>
      <c r="D1040" s="7">
        <v>44328</v>
      </c>
      <c r="E1040" s="6" t="s">
        <v>33</v>
      </c>
      <c r="F1040" s="6" t="s">
        <v>55</v>
      </c>
      <c r="G1040" s="6" t="s">
        <v>56</v>
      </c>
      <c r="H1040" s="6" t="s">
        <v>19</v>
      </c>
      <c r="I1040" s="8">
        <v>0.35000000000000003</v>
      </c>
      <c r="J1040" s="9">
        <v>1000</v>
      </c>
      <c r="K1040" s="10">
        <f t="shared" si="0"/>
        <v>350.00000000000006</v>
      </c>
      <c r="L1040" s="10">
        <f t="shared" si="1"/>
        <v>122.50000000000001</v>
      </c>
      <c r="M1040" s="11">
        <v>0.35</v>
      </c>
      <c r="O1040" s="16"/>
      <c r="P1040" s="17"/>
      <c r="Q1040" s="12"/>
      <c r="R1040" s="13"/>
    </row>
    <row r="1041" spans="1:18" ht="15.75" customHeight="1">
      <c r="A1041" s="1"/>
      <c r="B1041" s="6" t="s">
        <v>14</v>
      </c>
      <c r="C1041" s="6">
        <v>1185732</v>
      </c>
      <c r="D1041" s="7">
        <v>44328</v>
      </c>
      <c r="E1041" s="6" t="s">
        <v>33</v>
      </c>
      <c r="F1041" s="6" t="s">
        <v>55</v>
      </c>
      <c r="G1041" s="6" t="s">
        <v>56</v>
      </c>
      <c r="H1041" s="6" t="s">
        <v>20</v>
      </c>
      <c r="I1041" s="8">
        <v>0.35000000000000003</v>
      </c>
      <c r="J1041" s="9">
        <v>250</v>
      </c>
      <c r="K1041" s="10">
        <f t="shared" si="0"/>
        <v>87.500000000000014</v>
      </c>
      <c r="L1041" s="10">
        <f t="shared" si="1"/>
        <v>35.000000000000007</v>
      </c>
      <c r="M1041" s="11">
        <v>0.4</v>
      </c>
      <c r="O1041" s="16"/>
      <c r="P1041" s="17"/>
      <c r="Q1041" s="12"/>
      <c r="R1041" s="13"/>
    </row>
    <row r="1042" spans="1:18" ht="15.75" customHeight="1">
      <c r="A1042" s="1"/>
      <c r="B1042" s="6" t="s">
        <v>14</v>
      </c>
      <c r="C1042" s="6">
        <v>1185732</v>
      </c>
      <c r="D1042" s="7">
        <v>44328</v>
      </c>
      <c r="E1042" s="6" t="s">
        <v>33</v>
      </c>
      <c r="F1042" s="6" t="s">
        <v>55</v>
      </c>
      <c r="G1042" s="6" t="s">
        <v>56</v>
      </c>
      <c r="H1042" s="6" t="s">
        <v>21</v>
      </c>
      <c r="I1042" s="8">
        <v>0.49999999999999994</v>
      </c>
      <c r="J1042" s="9">
        <v>500</v>
      </c>
      <c r="K1042" s="10">
        <f t="shared" si="0"/>
        <v>249.99999999999997</v>
      </c>
      <c r="L1042" s="10">
        <f t="shared" si="1"/>
        <v>87.499999999999986</v>
      </c>
      <c r="M1042" s="11">
        <v>0.35</v>
      </c>
      <c r="O1042" s="16"/>
      <c r="P1042" s="17"/>
      <c r="Q1042" s="12"/>
      <c r="R1042" s="13"/>
    </row>
    <row r="1043" spans="1:18" ht="15.75" customHeight="1">
      <c r="A1043" s="1"/>
      <c r="B1043" s="6" t="s">
        <v>14</v>
      </c>
      <c r="C1043" s="6">
        <v>1185732</v>
      </c>
      <c r="D1043" s="7">
        <v>44328</v>
      </c>
      <c r="E1043" s="6" t="s">
        <v>33</v>
      </c>
      <c r="F1043" s="6" t="s">
        <v>55</v>
      </c>
      <c r="G1043" s="6" t="s">
        <v>56</v>
      </c>
      <c r="H1043" s="6" t="s">
        <v>22</v>
      </c>
      <c r="I1043" s="8">
        <v>0.54999999999999993</v>
      </c>
      <c r="J1043" s="9">
        <v>1500</v>
      </c>
      <c r="K1043" s="10">
        <f t="shared" si="0"/>
        <v>824.99999999999989</v>
      </c>
      <c r="L1043" s="10">
        <f t="shared" si="1"/>
        <v>412.49999999999994</v>
      </c>
      <c r="M1043" s="11">
        <v>0.5</v>
      </c>
      <c r="O1043" s="16"/>
      <c r="P1043" s="17"/>
      <c r="Q1043" s="12"/>
      <c r="R1043" s="13"/>
    </row>
    <row r="1044" spans="1:18" ht="15.75" customHeight="1">
      <c r="A1044" s="1"/>
      <c r="B1044" s="6" t="s">
        <v>14</v>
      </c>
      <c r="C1044" s="6">
        <v>1185732</v>
      </c>
      <c r="D1044" s="7">
        <v>44358</v>
      </c>
      <c r="E1044" s="6" t="s">
        <v>33</v>
      </c>
      <c r="F1044" s="6" t="s">
        <v>55</v>
      </c>
      <c r="G1044" s="6" t="s">
        <v>56</v>
      </c>
      <c r="H1044" s="6" t="s">
        <v>17</v>
      </c>
      <c r="I1044" s="8">
        <v>0.4</v>
      </c>
      <c r="J1044" s="9">
        <v>4000</v>
      </c>
      <c r="K1044" s="10">
        <f t="shared" si="0"/>
        <v>1600</v>
      </c>
      <c r="L1044" s="10">
        <f t="shared" si="1"/>
        <v>640</v>
      </c>
      <c r="M1044" s="11">
        <v>0.4</v>
      </c>
      <c r="O1044" s="16"/>
      <c r="P1044" s="17"/>
      <c r="Q1044" s="12"/>
      <c r="R1044" s="13"/>
    </row>
    <row r="1045" spans="1:18" ht="15.75" customHeight="1">
      <c r="A1045" s="1"/>
      <c r="B1045" s="6" t="s">
        <v>14</v>
      </c>
      <c r="C1045" s="6">
        <v>1185732</v>
      </c>
      <c r="D1045" s="7">
        <v>44358</v>
      </c>
      <c r="E1045" s="6" t="s">
        <v>33</v>
      </c>
      <c r="F1045" s="6" t="s">
        <v>55</v>
      </c>
      <c r="G1045" s="6" t="s">
        <v>56</v>
      </c>
      <c r="H1045" s="6" t="s">
        <v>18</v>
      </c>
      <c r="I1045" s="8">
        <v>0.35000000000000009</v>
      </c>
      <c r="J1045" s="9">
        <v>1500</v>
      </c>
      <c r="K1045" s="10">
        <f t="shared" si="0"/>
        <v>525.00000000000011</v>
      </c>
      <c r="L1045" s="10">
        <f t="shared" si="1"/>
        <v>183.75000000000003</v>
      </c>
      <c r="M1045" s="11">
        <v>0.35</v>
      </c>
      <c r="O1045" s="16"/>
      <c r="P1045" s="17"/>
      <c r="Q1045" s="12"/>
      <c r="R1045" s="13"/>
    </row>
    <row r="1046" spans="1:18" ht="15.75" customHeight="1">
      <c r="A1046" s="1"/>
      <c r="B1046" s="6" t="s">
        <v>14</v>
      </c>
      <c r="C1046" s="6">
        <v>1185732</v>
      </c>
      <c r="D1046" s="7">
        <v>44358</v>
      </c>
      <c r="E1046" s="6" t="s">
        <v>33</v>
      </c>
      <c r="F1046" s="6" t="s">
        <v>55</v>
      </c>
      <c r="G1046" s="6" t="s">
        <v>56</v>
      </c>
      <c r="H1046" s="6" t="s">
        <v>19</v>
      </c>
      <c r="I1046" s="8">
        <v>0.30000000000000004</v>
      </c>
      <c r="J1046" s="9">
        <v>1750</v>
      </c>
      <c r="K1046" s="10">
        <f t="shared" si="0"/>
        <v>525.00000000000011</v>
      </c>
      <c r="L1046" s="10">
        <f t="shared" si="1"/>
        <v>183.75000000000003</v>
      </c>
      <c r="M1046" s="11">
        <v>0.35</v>
      </c>
      <c r="O1046" s="16"/>
      <c r="P1046" s="17"/>
      <c r="Q1046" s="12"/>
      <c r="R1046" s="13"/>
    </row>
    <row r="1047" spans="1:18" ht="15.75" customHeight="1">
      <c r="A1047" s="1"/>
      <c r="B1047" s="6" t="s">
        <v>14</v>
      </c>
      <c r="C1047" s="6">
        <v>1185732</v>
      </c>
      <c r="D1047" s="7">
        <v>44358</v>
      </c>
      <c r="E1047" s="6" t="s">
        <v>33</v>
      </c>
      <c r="F1047" s="6" t="s">
        <v>55</v>
      </c>
      <c r="G1047" s="6" t="s">
        <v>56</v>
      </c>
      <c r="H1047" s="6" t="s">
        <v>20</v>
      </c>
      <c r="I1047" s="8">
        <v>0.30000000000000004</v>
      </c>
      <c r="J1047" s="9">
        <v>1500</v>
      </c>
      <c r="K1047" s="10">
        <f t="shared" si="0"/>
        <v>450.00000000000006</v>
      </c>
      <c r="L1047" s="10">
        <f t="shared" si="1"/>
        <v>180.00000000000003</v>
      </c>
      <c r="M1047" s="11">
        <v>0.4</v>
      </c>
      <c r="O1047" s="16"/>
      <c r="P1047" s="17"/>
      <c r="Q1047" s="12"/>
      <c r="R1047" s="13"/>
    </row>
    <row r="1048" spans="1:18" ht="15.75" customHeight="1">
      <c r="A1048" s="1"/>
      <c r="B1048" s="6" t="s">
        <v>14</v>
      </c>
      <c r="C1048" s="6">
        <v>1185732</v>
      </c>
      <c r="D1048" s="7">
        <v>44358</v>
      </c>
      <c r="E1048" s="6" t="s">
        <v>33</v>
      </c>
      <c r="F1048" s="6" t="s">
        <v>55</v>
      </c>
      <c r="G1048" s="6" t="s">
        <v>56</v>
      </c>
      <c r="H1048" s="6" t="s">
        <v>21</v>
      </c>
      <c r="I1048" s="8">
        <v>0.45</v>
      </c>
      <c r="J1048" s="9">
        <v>1500</v>
      </c>
      <c r="K1048" s="10">
        <f t="shared" si="0"/>
        <v>675</v>
      </c>
      <c r="L1048" s="10">
        <f t="shared" si="1"/>
        <v>236.24999999999997</v>
      </c>
      <c r="M1048" s="11">
        <v>0.35</v>
      </c>
      <c r="O1048" s="16"/>
      <c r="P1048" s="17"/>
      <c r="Q1048" s="12"/>
      <c r="R1048" s="13"/>
    </row>
    <row r="1049" spans="1:18" ht="15.75" customHeight="1">
      <c r="A1049" s="1"/>
      <c r="B1049" s="6" t="s">
        <v>14</v>
      </c>
      <c r="C1049" s="6">
        <v>1185732</v>
      </c>
      <c r="D1049" s="7">
        <v>44358</v>
      </c>
      <c r="E1049" s="6" t="s">
        <v>33</v>
      </c>
      <c r="F1049" s="6" t="s">
        <v>55</v>
      </c>
      <c r="G1049" s="6" t="s">
        <v>56</v>
      </c>
      <c r="H1049" s="6" t="s">
        <v>22</v>
      </c>
      <c r="I1049" s="8">
        <v>0.5</v>
      </c>
      <c r="J1049" s="9">
        <v>3250</v>
      </c>
      <c r="K1049" s="10">
        <f t="shared" si="0"/>
        <v>1625</v>
      </c>
      <c r="L1049" s="10">
        <f t="shared" si="1"/>
        <v>812.5</v>
      </c>
      <c r="M1049" s="11">
        <v>0.5</v>
      </c>
      <c r="O1049" s="16"/>
      <c r="P1049" s="17"/>
      <c r="Q1049" s="12"/>
      <c r="R1049" s="13"/>
    </row>
    <row r="1050" spans="1:18" ht="15.75" customHeight="1">
      <c r="A1050" s="1"/>
      <c r="B1050" s="6" t="s">
        <v>14</v>
      </c>
      <c r="C1050" s="6">
        <v>1185732</v>
      </c>
      <c r="D1050" s="7">
        <v>44387</v>
      </c>
      <c r="E1050" s="6" t="s">
        <v>33</v>
      </c>
      <c r="F1050" s="6" t="s">
        <v>55</v>
      </c>
      <c r="G1050" s="6" t="s">
        <v>56</v>
      </c>
      <c r="H1050" s="6" t="s">
        <v>17</v>
      </c>
      <c r="I1050" s="8">
        <v>0.45</v>
      </c>
      <c r="J1050" s="9">
        <v>5500</v>
      </c>
      <c r="K1050" s="10">
        <f t="shared" si="0"/>
        <v>2475</v>
      </c>
      <c r="L1050" s="10">
        <f t="shared" si="1"/>
        <v>990</v>
      </c>
      <c r="M1050" s="11">
        <v>0.4</v>
      </c>
      <c r="O1050" s="16"/>
      <c r="P1050" s="17"/>
      <c r="Q1050" s="12"/>
      <c r="R1050" s="13"/>
    </row>
    <row r="1051" spans="1:18" ht="15.75" customHeight="1">
      <c r="A1051" s="1"/>
      <c r="B1051" s="6" t="s">
        <v>14</v>
      </c>
      <c r="C1051" s="6">
        <v>1185732</v>
      </c>
      <c r="D1051" s="7">
        <v>44387</v>
      </c>
      <c r="E1051" s="6" t="s">
        <v>33</v>
      </c>
      <c r="F1051" s="6" t="s">
        <v>55</v>
      </c>
      <c r="G1051" s="6" t="s">
        <v>56</v>
      </c>
      <c r="H1051" s="6" t="s">
        <v>18</v>
      </c>
      <c r="I1051" s="8">
        <v>0.40000000000000008</v>
      </c>
      <c r="J1051" s="9">
        <v>3000</v>
      </c>
      <c r="K1051" s="10">
        <f t="shared" si="0"/>
        <v>1200.0000000000002</v>
      </c>
      <c r="L1051" s="10">
        <f t="shared" si="1"/>
        <v>420.00000000000006</v>
      </c>
      <c r="M1051" s="11">
        <v>0.35</v>
      </c>
      <c r="O1051" s="16"/>
      <c r="P1051" s="17"/>
      <c r="Q1051" s="12"/>
      <c r="R1051" s="13"/>
    </row>
    <row r="1052" spans="1:18" ht="15.75" customHeight="1">
      <c r="A1052" s="1"/>
      <c r="B1052" s="6" t="s">
        <v>14</v>
      </c>
      <c r="C1052" s="6">
        <v>1185732</v>
      </c>
      <c r="D1052" s="7">
        <v>44387</v>
      </c>
      <c r="E1052" s="6" t="s">
        <v>33</v>
      </c>
      <c r="F1052" s="6" t="s">
        <v>55</v>
      </c>
      <c r="G1052" s="6" t="s">
        <v>56</v>
      </c>
      <c r="H1052" s="6" t="s">
        <v>19</v>
      </c>
      <c r="I1052" s="8">
        <v>0.35000000000000003</v>
      </c>
      <c r="J1052" s="9">
        <v>2250</v>
      </c>
      <c r="K1052" s="10">
        <f t="shared" si="0"/>
        <v>787.50000000000011</v>
      </c>
      <c r="L1052" s="10">
        <f t="shared" si="1"/>
        <v>275.625</v>
      </c>
      <c r="M1052" s="11">
        <v>0.35</v>
      </c>
      <c r="O1052" s="16"/>
      <c r="P1052" s="17"/>
      <c r="Q1052" s="12"/>
      <c r="R1052" s="13"/>
    </row>
    <row r="1053" spans="1:18" ht="15.75" customHeight="1">
      <c r="A1053" s="1"/>
      <c r="B1053" s="6" t="s">
        <v>14</v>
      </c>
      <c r="C1053" s="6">
        <v>1185732</v>
      </c>
      <c r="D1053" s="7">
        <v>44387</v>
      </c>
      <c r="E1053" s="6" t="s">
        <v>33</v>
      </c>
      <c r="F1053" s="6" t="s">
        <v>55</v>
      </c>
      <c r="G1053" s="6" t="s">
        <v>56</v>
      </c>
      <c r="H1053" s="6" t="s">
        <v>20</v>
      </c>
      <c r="I1053" s="8">
        <v>0.35000000000000003</v>
      </c>
      <c r="J1053" s="9">
        <v>1750</v>
      </c>
      <c r="K1053" s="10">
        <f t="shared" si="0"/>
        <v>612.50000000000011</v>
      </c>
      <c r="L1053" s="10">
        <f t="shared" si="1"/>
        <v>245.00000000000006</v>
      </c>
      <c r="M1053" s="11">
        <v>0.4</v>
      </c>
      <c r="O1053" s="16"/>
      <c r="P1053" s="17"/>
      <c r="Q1053" s="12"/>
      <c r="R1053" s="13"/>
    </row>
    <row r="1054" spans="1:18" ht="15.75" customHeight="1">
      <c r="A1054" s="1"/>
      <c r="B1054" s="6" t="s">
        <v>14</v>
      </c>
      <c r="C1054" s="6">
        <v>1185732</v>
      </c>
      <c r="D1054" s="7">
        <v>44387</v>
      </c>
      <c r="E1054" s="6" t="s">
        <v>33</v>
      </c>
      <c r="F1054" s="6" t="s">
        <v>55</v>
      </c>
      <c r="G1054" s="6" t="s">
        <v>56</v>
      </c>
      <c r="H1054" s="6" t="s">
        <v>21</v>
      </c>
      <c r="I1054" s="8">
        <v>0.45</v>
      </c>
      <c r="J1054" s="9">
        <v>1750</v>
      </c>
      <c r="K1054" s="10">
        <f t="shared" si="0"/>
        <v>787.5</v>
      </c>
      <c r="L1054" s="10">
        <f t="shared" si="1"/>
        <v>275.625</v>
      </c>
      <c r="M1054" s="11">
        <v>0.35</v>
      </c>
      <c r="O1054" s="16"/>
      <c r="P1054" s="17"/>
      <c r="Q1054" s="12"/>
      <c r="R1054" s="13"/>
    </row>
    <row r="1055" spans="1:18" ht="15.75" customHeight="1">
      <c r="A1055" s="1"/>
      <c r="B1055" s="6" t="s">
        <v>14</v>
      </c>
      <c r="C1055" s="6">
        <v>1185732</v>
      </c>
      <c r="D1055" s="7">
        <v>44387</v>
      </c>
      <c r="E1055" s="6" t="s">
        <v>33</v>
      </c>
      <c r="F1055" s="6" t="s">
        <v>55</v>
      </c>
      <c r="G1055" s="6" t="s">
        <v>56</v>
      </c>
      <c r="H1055" s="6" t="s">
        <v>22</v>
      </c>
      <c r="I1055" s="8">
        <v>0.5</v>
      </c>
      <c r="J1055" s="9">
        <v>3500</v>
      </c>
      <c r="K1055" s="10">
        <f t="shared" si="0"/>
        <v>1750</v>
      </c>
      <c r="L1055" s="10">
        <f t="shared" si="1"/>
        <v>875</v>
      </c>
      <c r="M1055" s="11">
        <v>0.5</v>
      </c>
      <c r="O1055" s="16"/>
      <c r="P1055" s="17"/>
      <c r="Q1055" s="12"/>
      <c r="R1055" s="13"/>
    </row>
    <row r="1056" spans="1:18" ht="15.75" customHeight="1">
      <c r="A1056" s="1"/>
      <c r="B1056" s="6" t="s">
        <v>14</v>
      </c>
      <c r="C1056" s="6">
        <v>1185732</v>
      </c>
      <c r="D1056" s="7">
        <v>44419</v>
      </c>
      <c r="E1056" s="6" t="s">
        <v>33</v>
      </c>
      <c r="F1056" s="6" t="s">
        <v>55</v>
      </c>
      <c r="G1056" s="6" t="s">
        <v>56</v>
      </c>
      <c r="H1056" s="6" t="s">
        <v>17</v>
      </c>
      <c r="I1056" s="8">
        <v>0.45</v>
      </c>
      <c r="J1056" s="9">
        <v>5000</v>
      </c>
      <c r="K1056" s="10">
        <f t="shared" si="0"/>
        <v>2250</v>
      </c>
      <c r="L1056" s="10">
        <f t="shared" si="1"/>
        <v>900</v>
      </c>
      <c r="M1056" s="11">
        <v>0.4</v>
      </c>
      <c r="O1056" s="16"/>
      <c r="P1056" s="17"/>
      <c r="Q1056" s="12"/>
      <c r="R1056" s="13"/>
    </row>
    <row r="1057" spans="1:18" ht="15.75" customHeight="1">
      <c r="A1057" s="1"/>
      <c r="B1057" s="6" t="s">
        <v>14</v>
      </c>
      <c r="C1057" s="6">
        <v>1185732</v>
      </c>
      <c r="D1057" s="7">
        <v>44419</v>
      </c>
      <c r="E1057" s="6" t="s">
        <v>33</v>
      </c>
      <c r="F1057" s="6" t="s">
        <v>55</v>
      </c>
      <c r="G1057" s="6" t="s">
        <v>56</v>
      </c>
      <c r="H1057" s="6" t="s">
        <v>18</v>
      </c>
      <c r="I1057" s="8">
        <v>0.45000000000000007</v>
      </c>
      <c r="J1057" s="9">
        <v>2750</v>
      </c>
      <c r="K1057" s="10">
        <f t="shared" si="0"/>
        <v>1237.5000000000002</v>
      </c>
      <c r="L1057" s="10">
        <f t="shared" si="1"/>
        <v>433.12500000000006</v>
      </c>
      <c r="M1057" s="11">
        <v>0.35</v>
      </c>
      <c r="O1057" s="16"/>
      <c r="P1057" s="17"/>
      <c r="Q1057" s="12"/>
      <c r="R1057" s="13"/>
    </row>
    <row r="1058" spans="1:18" ht="15.75" customHeight="1">
      <c r="A1058" s="1"/>
      <c r="B1058" s="6" t="s">
        <v>14</v>
      </c>
      <c r="C1058" s="6">
        <v>1185732</v>
      </c>
      <c r="D1058" s="7">
        <v>44419</v>
      </c>
      <c r="E1058" s="6" t="s">
        <v>33</v>
      </c>
      <c r="F1058" s="6" t="s">
        <v>55</v>
      </c>
      <c r="G1058" s="6" t="s">
        <v>56</v>
      </c>
      <c r="H1058" s="6" t="s">
        <v>19</v>
      </c>
      <c r="I1058" s="8">
        <v>0.4</v>
      </c>
      <c r="J1058" s="9">
        <v>2000</v>
      </c>
      <c r="K1058" s="10">
        <f t="shared" si="0"/>
        <v>800</v>
      </c>
      <c r="L1058" s="10">
        <f t="shared" si="1"/>
        <v>280</v>
      </c>
      <c r="M1058" s="11">
        <v>0.35</v>
      </c>
      <c r="O1058" s="16"/>
      <c r="P1058" s="17"/>
      <c r="Q1058" s="12"/>
      <c r="R1058" s="13"/>
    </row>
    <row r="1059" spans="1:18" ht="15.75" customHeight="1">
      <c r="A1059" s="1"/>
      <c r="B1059" s="6" t="s">
        <v>14</v>
      </c>
      <c r="C1059" s="6">
        <v>1185732</v>
      </c>
      <c r="D1059" s="7">
        <v>44419</v>
      </c>
      <c r="E1059" s="6" t="s">
        <v>33</v>
      </c>
      <c r="F1059" s="6" t="s">
        <v>55</v>
      </c>
      <c r="G1059" s="6" t="s">
        <v>56</v>
      </c>
      <c r="H1059" s="6" t="s">
        <v>20</v>
      </c>
      <c r="I1059" s="8">
        <v>0.30000000000000004</v>
      </c>
      <c r="J1059" s="9">
        <v>1250</v>
      </c>
      <c r="K1059" s="10">
        <f t="shared" si="0"/>
        <v>375.00000000000006</v>
      </c>
      <c r="L1059" s="10">
        <f t="shared" si="1"/>
        <v>150.00000000000003</v>
      </c>
      <c r="M1059" s="11">
        <v>0.4</v>
      </c>
      <c r="O1059" s="16"/>
      <c r="P1059" s="17"/>
      <c r="Q1059" s="12"/>
      <c r="R1059" s="13"/>
    </row>
    <row r="1060" spans="1:18" ht="15.75" customHeight="1">
      <c r="A1060" s="1"/>
      <c r="B1060" s="6" t="s">
        <v>14</v>
      </c>
      <c r="C1060" s="6">
        <v>1185732</v>
      </c>
      <c r="D1060" s="7">
        <v>44419</v>
      </c>
      <c r="E1060" s="6" t="s">
        <v>33</v>
      </c>
      <c r="F1060" s="6" t="s">
        <v>55</v>
      </c>
      <c r="G1060" s="6" t="s">
        <v>56</v>
      </c>
      <c r="H1060" s="6" t="s">
        <v>21</v>
      </c>
      <c r="I1060" s="8">
        <v>0.4</v>
      </c>
      <c r="J1060" s="9">
        <v>1000</v>
      </c>
      <c r="K1060" s="10">
        <f t="shared" si="0"/>
        <v>400</v>
      </c>
      <c r="L1060" s="10">
        <f t="shared" si="1"/>
        <v>140</v>
      </c>
      <c r="M1060" s="11">
        <v>0.35</v>
      </c>
      <c r="O1060" s="16"/>
      <c r="P1060" s="17"/>
      <c r="Q1060" s="12"/>
      <c r="R1060" s="13"/>
    </row>
    <row r="1061" spans="1:18" ht="15.75" customHeight="1">
      <c r="A1061" s="1"/>
      <c r="B1061" s="6" t="s">
        <v>14</v>
      </c>
      <c r="C1061" s="6">
        <v>1185732</v>
      </c>
      <c r="D1061" s="7">
        <v>44419</v>
      </c>
      <c r="E1061" s="6" t="s">
        <v>33</v>
      </c>
      <c r="F1061" s="6" t="s">
        <v>55</v>
      </c>
      <c r="G1061" s="6" t="s">
        <v>56</v>
      </c>
      <c r="H1061" s="6" t="s">
        <v>22</v>
      </c>
      <c r="I1061" s="8">
        <v>0.45</v>
      </c>
      <c r="J1061" s="9">
        <v>2750</v>
      </c>
      <c r="K1061" s="10">
        <f t="shared" si="0"/>
        <v>1237.5</v>
      </c>
      <c r="L1061" s="10">
        <f t="shared" si="1"/>
        <v>618.75</v>
      </c>
      <c r="M1061" s="11">
        <v>0.5</v>
      </c>
      <c r="O1061" s="16"/>
      <c r="P1061" s="17"/>
      <c r="Q1061" s="12"/>
      <c r="R1061" s="13"/>
    </row>
    <row r="1062" spans="1:18" ht="15.75" customHeight="1">
      <c r="A1062" s="1"/>
      <c r="B1062" s="6" t="s">
        <v>14</v>
      </c>
      <c r="C1062" s="6">
        <v>1185732</v>
      </c>
      <c r="D1062" s="7">
        <v>44451</v>
      </c>
      <c r="E1062" s="6" t="s">
        <v>33</v>
      </c>
      <c r="F1062" s="6" t="s">
        <v>55</v>
      </c>
      <c r="G1062" s="6" t="s">
        <v>56</v>
      </c>
      <c r="H1062" s="6" t="s">
        <v>17</v>
      </c>
      <c r="I1062" s="8">
        <v>0.4</v>
      </c>
      <c r="J1062" s="9">
        <v>4000</v>
      </c>
      <c r="K1062" s="10">
        <f t="shared" si="0"/>
        <v>1600</v>
      </c>
      <c r="L1062" s="10">
        <f t="shared" si="1"/>
        <v>640</v>
      </c>
      <c r="M1062" s="11">
        <v>0.4</v>
      </c>
      <c r="O1062" s="16"/>
      <c r="P1062" s="17"/>
      <c r="Q1062" s="12"/>
      <c r="R1062" s="13"/>
    </row>
    <row r="1063" spans="1:18" ht="15.75" customHeight="1">
      <c r="A1063" s="1"/>
      <c r="B1063" s="6" t="s">
        <v>14</v>
      </c>
      <c r="C1063" s="6">
        <v>1185732</v>
      </c>
      <c r="D1063" s="7">
        <v>44451</v>
      </c>
      <c r="E1063" s="6" t="s">
        <v>33</v>
      </c>
      <c r="F1063" s="6" t="s">
        <v>55</v>
      </c>
      <c r="G1063" s="6" t="s">
        <v>56</v>
      </c>
      <c r="H1063" s="6" t="s">
        <v>18</v>
      </c>
      <c r="I1063" s="8">
        <v>0.35000000000000009</v>
      </c>
      <c r="J1063" s="9">
        <v>2000</v>
      </c>
      <c r="K1063" s="10">
        <f t="shared" si="0"/>
        <v>700.00000000000023</v>
      </c>
      <c r="L1063" s="10">
        <f t="shared" si="1"/>
        <v>245.00000000000006</v>
      </c>
      <c r="M1063" s="11">
        <v>0.35</v>
      </c>
      <c r="O1063" s="16"/>
      <c r="P1063" s="17"/>
      <c r="Q1063" s="12"/>
      <c r="R1063" s="13"/>
    </row>
    <row r="1064" spans="1:18" ht="15.75" customHeight="1">
      <c r="A1064" s="1"/>
      <c r="B1064" s="6" t="s">
        <v>14</v>
      </c>
      <c r="C1064" s="6">
        <v>1185732</v>
      </c>
      <c r="D1064" s="7">
        <v>44451</v>
      </c>
      <c r="E1064" s="6" t="s">
        <v>33</v>
      </c>
      <c r="F1064" s="6" t="s">
        <v>55</v>
      </c>
      <c r="G1064" s="6" t="s">
        <v>56</v>
      </c>
      <c r="H1064" s="6" t="s">
        <v>19</v>
      </c>
      <c r="I1064" s="8">
        <v>0.2</v>
      </c>
      <c r="J1064" s="9">
        <v>1000</v>
      </c>
      <c r="K1064" s="10">
        <f t="shared" si="0"/>
        <v>200</v>
      </c>
      <c r="L1064" s="10">
        <f t="shared" si="1"/>
        <v>70</v>
      </c>
      <c r="M1064" s="11">
        <v>0.35</v>
      </c>
      <c r="O1064" s="16"/>
      <c r="P1064" s="17"/>
      <c r="Q1064" s="12"/>
      <c r="R1064" s="13"/>
    </row>
    <row r="1065" spans="1:18" ht="15.75" customHeight="1">
      <c r="A1065" s="1"/>
      <c r="B1065" s="6" t="s">
        <v>14</v>
      </c>
      <c r="C1065" s="6">
        <v>1185732</v>
      </c>
      <c r="D1065" s="7">
        <v>44451</v>
      </c>
      <c r="E1065" s="6" t="s">
        <v>33</v>
      </c>
      <c r="F1065" s="6" t="s">
        <v>55</v>
      </c>
      <c r="G1065" s="6" t="s">
        <v>56</v>
      </c>
      <c r="H1065" s="6" t="s">
        <v>20</v>
      </c>
      <c r="I1065" s="8">
        <v>0.2</v>
      </c>
      <c r="J1065" s="9">
        <v>750</v>
      </c>
      <c r="K1065" s="10">
        <f t="shared" si="0"/>
        <v>150</v>
      </c>
      <c r="L1065" s="10">
        <f t="shared" si="1"/>
        <v>60</v>
      </c>
      <c r="M1065" s="11">
        <v>0.4</v>
      </c>
      <c r="O1065" s="16"/>
      <c r="P1065" s="17"/>
      <c r="Q1065" s="12"/>
      <c r="R1065" s="13"/>
    </row>
    <row r="1066" spans="1:18" ht="15.75" customHeight="1">
      <c r="A1066" s="1"/>
      <c r="B1066" s="6" t="s">
        <v>14</v>
      </c>
      <c r="C1066" s="6">
        <v>1185732</v>
      </c>
      <c r="D1066" s="7">
        <v>44451</v>
      </c>
      <c r="E1066" s="6" t="s">
        <v>33</v>
      </c>
      <c r="F1066" s="6" t="s">
        <v>55</v>
      </c>
      <c r="G1066" s="6" t="s">
        <v>56</v>
      </c>
      <c r="H1066" s="6" t="s">
        <v>21</v>
      </c>
      <c r="I1066" s="8">
        <v>0.3</v>
      </c>
      <c r="J1066" s="9">
        <v>750</v>
      </c>
      <c r="K1066" s="10">
        <f t="shared" si="0"/>
        <v>225</v>
      </c>
      <c r="L1066" s="10">
        <f t="shared" si="1"/>
        <v>78.75</v>
      </c>
      <c r="M1066" s="11">
        <v>0.35</v>
      </c>
      <c r="O1066" s="16"/>
      <c r="P1066" s="17"/>
      <c r="Q1066" s="12"/>
      <c r="R1066" s="13"/>
    </row>
    <row r="1067" spans="1:18" ht="15.75" customHeight="1">
      <c r="A1067" s="1"/>
      <c r="B1067" s="6" t="s">
        <v>14</v>
      </c>
      <c r="C1067" s="6">
        <v>1185732</v>
      </c>
      <c r="D1067" s="7">
        <v>44451</v>
      </c>
      <c r="E1067" s="6" t="s">
        <v>33</v>
      </c>
      <c r="F1067" s="6" t="s">
        <v>55</v>
      </c>
      <c r="G1067" s="6" t="s">
        <v>56</v>
      </c>
      <c r="H1067" s="6" t="s">
        <v>22</v>
      </c>
      <c r="I1067" s="8">
        <v>0.35000000000000003</v>
      </c>
      <c r="J1067" s="9">
        <v>1500</v>
      </c>
      <c r="K1067" s="10">
        <f t="shared" si="0"/>
        <v>525</v>
      </c>
      <c r="L1067" s="10">
        <f t="shared" si="1"/>
        <v>262.5</v>
      </c>
      <c r="M1067" s="11">
        <v>0.5</v>
      </c>
      <c r="O1067" s="16"/>
      <c r="P1067" s="17"/>
      <c r="Q1067" s="12"/>
      <c r="R1067" s="13"/>
    </row>
    <row r="1068" spans="1:18" ht="15.75" customHeight="1">
      <c r="A1068" s="1"/>
      <c r="B1068" s="6" t="s">
        <v>14</v>
      </c>
      <c r="C1068" s="6">
        <v>1185732</v>
      </c>
      <c r="D1068" s="7">
        <v>44480</v>
      </c>
      <c r="E1068" s="6" t="s">
        <v>33</v>
      </c>
      <c r="F1068" s="6" t="s">
        <v>55</v>
      </c>
      <c r="G1068" s="6" t="s">
        <v>56</v>
      </c>
      <c r="H1068" s="6" t="s">
        <v>17</v>
      </c>
      <c r="I1068" s="8">
        <v>0.39999999999999997</v>
      </c>
      <c r="J1068" s="9">
        <v>3250</v>
      </c>
      <c r="K1068" s="10">
        <f t="shared" si="0"/>
        <v>1300</v>
      </c>
      <c r="L1068" s="10">
        <f t="shared" si="1"/>
        <v>520</v>
      </c>
      <c r="M1068" s="11">
        <v>0.4</v>
      </c>
      <c r="O1068" s="16"/>
      <c r="P1068" s="17"/>
      <c r="Q1068" s="12"/>
      <c r="R1068" s="13"/>
    </row>
    <row r="1069" spans="1:18" ht="15.75" customHeight="1">
      <c r="A1069" s="1"/>
      <c r="B1069" s="6" t="s">
        <v>14</v>
      </c>
      <c r="C1069" s="6">
        <v>1185732</v>
      </c>
      <c r="D1069" s="7">
        <v>44480</v>
      </c>
      <c r="E1069" s="6" t="s">
        <v>33</v>
      </c>
      <c r="F1069" s="6" t="s">
        <v>55</v>
      </c>
      <c r="G1069" s="6" t="s">
        <v>56</v>
      </c>
      <c r="H1069" s="6" t="s">
        <v>18</v>
      </c>
      <c r="I1069" s="8">
        <v>0.3</v>
      </c>
      <c r="J1069" s="9">
        <v>1500</v>
      </c>
      <c r="K1069" s="10">
        <f t="shared" si="0"/>
        <v>450</v>
      </c>
      <c r="L1069" s="10">
        <f t="shared" si="1"/>
        <v>157.5</v>
      </c>
      <c r="M1069" s="11">
        <v>0.35</v>
      </c>
      <c r="O1069" s="16"/>
      <c r="P1069" s="17"/>
      <c r="Q1069" s="12"/>
      <c r="R1069" s="13"/>
    </row>
    <row r="1070" spans="1:18" ht="15.75" customHeight="1">
      <c r="A1070" s="1"/>
      <c r="B1070" s="6" t="s">
        <v>14</v>
      </c>
      <c r="C1070" s="6">
        <v>1185732</v>
      </c>
      <c r="D1070" s="7">
        <v>44480</v>
      </c>
      <c r="E1070" s="6" t="s">
        <v>33</v>
      </c>
      <c r="F1070" s="6" t="s">
        <v>55</v>
      </c>
      <c r="G1070" s="6" t="s">
        <v>56</v>
      </c>
      <c r="H1070" s="6" t="s">
        <v>19</v>
      </c>
      <c r="I1070" s="8">
        <v>0.3</v>
      </c>
      <c r="J1070" s="9">
        <v>500</v>
      </c>
      <c r="K1070" s="10">
        <f t="shared" si="0"/>
        <v>150</v>
      </c>
      <c r="L1070" s="10">
        <f t="shared" si="1"/>
        <v>52.5</v>
      </c>
      <c r="M1070" s="11">
        <v>0.35</v>
      </c>
      <c r="O1070" s="16"/>
      <c r="P1070" s="17"/>
      <c r="Q1070" s="12"/>
      <c r="R1070" s="13"/>
    </row>
    <row r="1071" spans="1:18" ht="15.75" customHeight="1">
      <c r="A1071" s="1"/>
      <c r="B1071" s="6" t="s">
        <v>14</v>
      </c>
      <c r="C1071" s="6">
        <v>1185732</v>
      </c>
      <c r="D1071" s="7">
        <v>44480</v>
      </c>
      <c r="E1071" s="6" t="s">
        <v>33</v>
      </c>
      <c r="F1071" s="6" t="s">
        <v>55</v>
      </c>
      <c r="G1071" s="6" t="s">
        <v>56</v>
      </c>
      <c r="H1071" s="6" t="s">
        <v>20</v>
      </c>
      <c r="I1071" s="8">
        <v>0.3</v>
      </c>
      <c r="J1071" s="9">
        <v>250</v>
      </c>
      <c r="K1071" s="10">
        <f t="shared" si="0"/>
        <v>75</v>
      </c>
      <c r="L1071" s="10">
        <f t="shared" si="1"/>
        <v>30</v>
      </c>
      <c r="M1071" s="11">
        <v>0.4</v>
      </c>
      <c r="O1071" s="16"/>
      <c r="P1071" s="17"/>
      <c r="Q1071" s="12"/>
      <c r="R1071" s="13"/>
    </row>
    <row r="1072" spans="1:18" ht="15.75" customHeight="1">
      <c r="A1072" s="1"/>
      <c r="B1072" s="6" t="s">
        <v>14</v>
      </c>
      <c r="C1072" s="6">
        <v>1185732</v>
      </c>
      <c r="D1072" s="7">
        <v>44480</v>
      </c>
      <c r="E1072" s="6" t="s">
        <v>33</v>
      </c>
      <c r="F1072" s="6" t="s">
        <v>55</v>
      </c>
      <c r="G1072" s="6" t="s">
        <v>56</v>
      </c>
      <c r="H1072" s="6" t="s">
        <v>21</v>
      </c>
      <c r="I1072" s="8">
        <v>0.39999999999999997</v>
      </c>
      <c r="J1072" s="9">
        <v>250</v>
      </c>
      <c r="K1072" s="10">
        <f t="shared" si="0"/>
        <v>99.999999999999986</v>
      </c>
      <c r="L1072" s="10">
        <f t="shared" si="1"/>
        <v>34.999999999999993</v>
      </c>
      <c r="M1072" s="11">
        <v>0.35</v>
      </c>
      <c r="O1072" s="16"/>
      <c r="P1072" s="17"/>
      <c r="Q1072" s="12"/>
      <c r="R1072" s="13"/>
    </row>
    <row r="1073" spans="1:18" ht="15.75" customHeight="1">
      <c r="A1073" s="1"/>
      <c r="B1073" s="6" t="s">
        <v>14</v>
      </c>
      <c r="C1073" s="6">
        <v>1185732</v>
      </c>
      <c r="D1073" s="7">
        <v>44480</v>
      </c>
      <c r="E1073" s="6" t="s">
        <v>33</v>
      </c>
      <c r="F1073" s="6" t="s">
        <v>55</v>
      </c>
      <c r="G1073" s="6" t="s">
        <v>56</v>
      </c>
      <c r="H1073" s="6" t="s">
        <v>22</v>
      </c>
      <c r="I1073" s="8">
        <v>0.4499999999999999</v>
      </c>
      <c r="J1073" s="9">
        <v>1500</v>
      </c>
      <c r="K1073" s="10">
        <f t="shared" si="0"/>
        <v>674.99999999999989</v>
      </c>
      <c r="L1073" s="10">
        <f t="shared" si="1"/>
        <v>337.49999999999994</v>
      </c>
      <c r="M1073" s="11">
        <v>0.5</v>
      </c>
      <c r="O1073" s="16"/>
      <c r="P1073" s="17"/>
      <c r="Q1073" s="12"/>
      <c r="R1073" s="13"/>
    </row>
    <row r="1074" spans="1:18" ht="15.75" customHeight="1">
      <c r="A1074" s="1"/>
      <c r="B1074" s="6" t="s">
        <v>14</v>
      </c>
      <c r="C1074" s="6">
        <v>1185732</v>
      </c>
      <c r="D1074" s="7">
        <v>44511</v>
      </c>
      <c r="E1074" s="6" t="s">
        <v>33</v>
      </c>
      <c r="F1074" s="6" t="s">
        <v>55</v>
      </c>
      <c r="G1074" s="6" t="s">
        <v>56</v>
      </c>
      <c r="H1074" s="6" t="s">
        <v>17</v>
      </c>
      <c r="I1074" s="8">
        <v>0.4</v>
      </c>
      <c r="J1074" s="9">
        <v>3000</v>
      </c>
      <c r="K1074" s="10">
        <f t="shared" si="0"/>
        <v>1200</v>
      </c>
      <c r="L1074" s="10">
        <f t="shared" si="1"/>
        <v>480</v>
      </c>
      <c r="M1074" s="11">
        <v>0.4</v>
      </c>
      <c r="O1074" s="16"/>
      <c r="P1074" s="17"/>
      <c r="Q1074" s="12"/>
      <c r="R1074" s="13"/>
    </row>
    <row r="1075" spans="1:18" ht="15.75" customHeight="1">
      <c r="A1075" s="1"/>
      <c r="B1075" s="6" t="s">
        <v>14</v>
      </c>
      <c r="C1075" s="6">
        <v>1185732</v>
      </c>
      <c r="D1075" s="7">
        <v>44511</v>
      </c>
      <c r="E1075" s="6" t="s">
        <v>33</v>
      </c>
      <c r="F1075" s="6" t="s">
        <v>55</v>
      </c>
      <c r="G1075" s="6" t="s">
        <v>56</v>
      </c>
      <c r="H1075" s="6" t="s">
        <v>18</v>
      </c>
      <c r="I1075" s="8">
        <v>0.30000000000000004</v>
      </c>
      <c r="J1075" s="9">
        <v>1500</v>
      </c>
      <c r="K1075" s="10">
        <f t="shared" si="0"/>
        <v>450.00000000000006</v>
      </c>
      <c r="L1075" s="10">
        <f t="shared" si="1"/>
        <v>157.5</v>
      </c>
      <c r="M1075" s="11">
        <v>0.35</v>
      </c>
      <c r="O1075" s="16"/>
      <c r="P1075" s="17"/>
      <c r="Q1075" s="12"/>
      <c r="R1075" s="13"/>
    </row>
    <row r="1076" spans="1:18" ht="15.75" customHeight="1">
      <c r="A1076" s="1"/>
      <c r="B1076" s="6" t="s">
        <v>14</v>
      </c>
      <c r="C1076" s="6">
        <v>1185732</v>
      </c>
      <c r="D1076" s="7">
        <v>44511</v>
      </c>
      <c r="E1076" s="6" t="s">
        <v>33</v>
      </c>
      <c r="F1076" s="6" t="s">
        <v>55</v>
      </c>
      <c r="G1076" s="6" t="s">
        <v>56</v>
      </c>
      <c r="H1076" s="6" t="s">
        <v>19</v>
      </c>
      <c r="I1076" s="8">
        <v>0.30000000000000004</v>
      </c>
      <c r="J1076" s="9">
        <v>950</v>
      </c>
      <c r="K1076" s="10">
        <f t="shared" si="0"/>
        <v>285.00000000000006</v>
      </c>
      <c r="L1076" s="10">
        <f t="shared" si="1"/>
        <v>99.750000000000014</v>
      </c>
      <c r="M1076" s="11">
        <v>0.35</v>
      </c>
      <c r="O1076" s="16"/>
      <c r="P1076" s="17"/>
      <c r="Q1076" s="12"/>
      <c r="R1076" s="13"/>
    </row>
    <row r="1077" spans="1:18" ht="15.75" customHeight="1">
      <c r="A1077" s="1"/>
      <c r="B1077" s="6" t="s">
        <v>14</v>
      </c>
      <c r="C1077" s="6">
        <v>1185732</v>
      </c>
      <c r="D1077" s="7">
        <v>44511</v>
      </c>
      <c r="E1077" s="6" t="s">
        <v>33</v>
      </c>
      <c r="F1077" s="6" t="s">
        <v>55</v>
      </c>
      <c r="G1077" s="6" t="s">
        <v>56</v>
      </c>
      <c r="H1077" s="6" t="s">
        <v>20</v>
      </c>
      <c r="I1077" s="8">
        <v>0.30000000000000004</v>
      </c>
      <c r="J1077" s="9">
        <v>1250</v>
      </c>
      <c r="K1077" s="10">
        <f t="shared" si="0"/>
        <v>375.00000000000006</v>
      </c>
      <c r="L1077" s="10">
        <f t="shared" si="1"/>
        <v>150.00000000000003</v>
      </c>
      <c r="M1077" s="11">
        <v>0.4</v>
      </c>
      <c r="O1077" s="16"/>
      <c r="P1077" s="17"/>
      <c r="Q1077" s="12"/>
      <c r="R1077" s="13"/>
    </row>
    <row r="1078" spans="1:18" ht="15.75" customHeight="1">
      <c r="A1078" s="1"/>
      <c r="B1078" s="6" t="s">
        <v>14</v>
      </c>
      <c r="C1078" s="6">
        <v>1185732</v>
      </c>
      <c r="D1078" s="7">
        <v>44511</v>
      </c>
      <c r="E1078" s="6" t="s">
        <v>33</v>
      </c>
      <c r="F1078" s="6" t="s">
        <v>55</v>
      </c>
      <c r="G1078" s="6" t="s">
        <v>56</v>
      </c>
      <c r="H1078" s="6" t="s">
        <v>21</v>
      </c>
      <c r="I1078" s="8">
        <v>0.49999999999999994</v>
      </c>
      <c r="J1078" s="9">
        <v>1000</v>
      </c>
      <c r="K1078" s="10">
        <f t="shared" si="0"/>
        <v>499.99999999999994</v>
      </c>
      <c r="L1078" s="10">
        <f t="shared" si="1"/>
        <v>174.99999999999997</v>
      </c>
      <c r="M1078" s="11">
        <v>0.35</v>
      </c>
      <c r="O1078" s="16"/>
      <c r="P1078" s="17"/>
      <c r="Q1078" s="12"/>
      <c r="R1078" s="13"/>
    </row>
    <row r="1079" spans="1:18" ht="15.75" customHeight="1">
      <c r="A1079" s="1"/>
      <c r="B1079" s="6" t="s">
        <v>14</v>
      </c>
      <c r="C1079" s="6">
        <v>1185732</v>
      </c>
      <c r="D1079" s="7">
        <v>44511</v>
      </c>
      <c r="E1079" s="6" t="s">
        <v>33</v>
      </c>
      <c r="F1079" s="6" t="s">
        <v>55</v>
      </c>
      <c r="G1079" s="6" t="s">
        <v>56</v>
      </c>
      <c r="H1079" s="6" t="s">
        <v>22</v>
      </c>
      <c r="I1079" s="8">
        <v>0.54999999999999982</v>
      </c>
      <c r="J1079" s="9">
        <v>2000</v>
      </c>
      <c r="K1079" s="10">
        <f t="shared" si="0"/>
        <v>1099.9999999999995</v>
      </c>
      <c r="L1079" s="10">
        <f t="shared" si="1"/>
        <v>549.99999999999977</v>
      </c>
      <c r="M1079" s="11">
        <v>0.5</v>
      </c>
      <c r="O1079" s="16"/>
      <c r="P1079" s="17"/>
      <c r="Q1079" s="12"/>
      <c r="R1079" s="13"/>
    </row>
    <row r="1080" spans="1:18" ht="15.75" customHeight="1">
      <c r="A1080" s="1"/>
      <c r="B1080" s="6" t="s">
        <v>14</v>
      </c>
      <c r="C1080" s="6">
        <v>1185732</v>
      </c>
      <c r="D1080" s="7">
        <v>44540</v>
      </c>
      <c r="E1080" s="6" t="s">
        <v>33</v>
      </c>
      <c r="F1080" s="6" t="s">
        <v>55</v>
      </c>
      <c r="G1080" s="6" t="s">
        <v>56</v>
      </c>
      <c r="H1080" s="6" t="s">
        <v>17</v>
      </c>
      <c r="I1080" s="8">
        <v>0.49999999999999994</v>
      </c>
      <c r="J1080" s="9">
        <v>4500</v>
      </c>
      <c r="K1080" s="10">
        <f t="shared" si="0"/>
        <v>2249.9999999999995</v>
      </c>
      <c r="L1080" s="10">
        <f t="shared" si="1"/>
        <v>899.99999999999989</v>
      </c>
      <c r="M1080" s="11">
        <v>0.4</v>
      </c>
      <c r="O1080" s="16"/>
      <c r="P1080" s="17"/>
      <c r="Q1080" s="12"/>
      <c r="R1080" s="13"/>
    </row>
    <row r="1081" spans="1:18" ht="15.75" customHeight="1">
      <c r="A1081" s="1"/>
      <c r="B1081" s="6" t="s">
        <v>14</v>
      </c>
      <c r="C1081" s="6">
        <v>1185732</v>
      </c>
      <c r="D1081" s="7">
        <v>44540</v>
      </c>
      <c r="E1081" s="6" t="s">
        <v>33</v>
      </c>
      <c r="F1081" s="6" t="s">
        <v>55</v>
      </c>
      <c r="G1081" s="6" t="s">
        <v>56</v>
      </c>
      <c r="H1081" s="6" t="s">
        <v>18</v>
      </c>
      <c r="I1081" s="8">
        <v>0.4</v>
      </c>
      <c r="J1081" s="9">
        <v>2500</v>
      </c>
      <c r="K1081" s="10">
        <f t="shared" si="0"/>
        <v>1000</v>
      </c>
      <c r="L1081" s="10">
        <f t="shared" si="1"/>
        <v>350</v>
      </c>
      <c r="M1081" s="11">
        <v>0.35</v>
      </c>
      <c r="O1081" s="16"/>
      <c r="P1081" s="17"/>
      <c r="Q1081" s="12"/>
      <c r="R1081" s="13"/>
    </row>
    <row r="1082" spans="1:18" ht="15.75" customHeight="1">
      <c r="A1082" s="1"/>
      <c r="B1082" s="6" t="s">
        <v>14</v>
      </c>
      <c r="C1082" s="6">
        <v>1185732</v>
      </c>
      <c r="D1082" s="7">
        <v>44540</v>
      </c>
      <c r="E1082" s="6" t="s">
        <v>33</v>
      </c>
      <c r="F1082" s="6" t="s">
        <v>55</v>
      </c>
      <c r="G1082" s="6" t="s">
        <v>56</v>
      </c>
      <c r="H1082" s="6" t="s">
        <v>19</v>
      </c>
      <c r="I1082" s="8">
        <v>0.4</v>
      </c>
      <c r="J1082" s="9">
        <v>2000</v>
      </c>
      <c r="K1082" s="10">
        <f t="shared" si="0"/>
        <v>800</v>
      </c>
      <c r="L1082" s="10">
        <f t="shared" si="1"/>
        <v>280</v>
      </c>
      <c r="M1082" s="11">
        <v>0.35</v>
      </c>
      <c r="O1082" s="16"/>
      <c r="P1082" s="17"/>
      <c r="Q1082" s="12"/>
      <c r="R1082" s="13"/>
    </row>
    <row r="1083" spans="1:18" ht="15.75" customHeight="1">
      <c r="A1083" s="1"/>
      <c r="B1083" s="6" t="s">
        <v>14</v>
      </c>
      <c r="C1083" s="6">
        <v>1185732</v>
      </c>
      <c r="D1083" s="7">
        <v>44540</v>
      </c>
      <c r="E1083" s="6" t="s">
        <v>33</v>
      </c>
      <c r="F1083" s="6" t="s">
        <v>55</v>
      </c>
      <c r="G1083" s="6" t="s">
        <v>56</v>
      </c>
      <c r="H1083" s="6" t="s">
        <v>20</v>
      </c>
      <c r="I1083" s="8">
        <v>0.4</v>
      </c>
      <c r="J1083" s="9">
        <v>1500</v>
      </c>
      <c r="K1083" s="10">
        <f t="shared" si="0"/>
        <v>600</v>
      </c>
      <c r="L1083" s="10">
        <f t="shared" si="1"/>
        <v>240</v>
      </c>
      <c r="M1083" s="11">
        <v>0.4</v>
      </c>
      <c r="O1083" s="16"/>
      <c r="P1083" s="17"/>
      <c r="Q1083" s="12"/>
      <c r="R1083" s="13"/>
    </row>
    <row r="1084" spans="1:18" ht="15.75" customHeight="1">
      <c r="A1084" s="1"/>
      <c r="B1084" s="6" t="s">
        <v>14</v>
      </c>
      <c r="C1084" s="6">
        <v>1185732</v>
      </c>
      <c r="D1084" s="7">
        <v>44540</v>
      </c>
      <c r="E1084" s="6" t="s">
        <v>33</v>
      </c>
      <c r="F1084" s="6" t="s">
        <v>55</v>
      </c>
      <c r="G1084" s="6" t="s">
        <v>56</v>
      </c>
      <c r="H1084" s="6" t="s">
        <v>21</v>
      </c>
      <c r="I1084" s="8">
        <v>0.49999999999999994</v>
      </c>
      <c r="J1084" s="9">
        <v>1500</v>
      </c>
      <c r="K1084" s="10">
        <f t="shared" si="0"/>
        <v>749.99999999999989</v>
      </c>
      <c r="L1084" s="10">
        <f t="shared" si="1"/>
        <v>262.49999999999994</v>
      </c>
      <c r="M1084" s="11">
        <v>0.35</v>
      </c>
      <c r="O1084" s="16"/>
      <c r="P1084" s="17"/>
      <c r="Q1084" s="12"/>
      <c r="R1084" s="13"/>
    </row>
    <row r="1085" spans="1:18" ht="15.75" customHeight="1">
      <c r="A1085" s="1"/>
      <c r="B1085" s="6" t="s">
        <v>14</v>
      </c>
      <c r="C1085" s="6">
        <v>1185732</v>
      </c>
      <c r="D1085" s="7">
        <v>44540</v>
      </c>
      <c r="E1085" s="6" t="s">
        <v>33</v>
      </c>
      <c r="F1085" s="6" t="s">
        <v>55</v>
      </c>
      <c r="G1085" s="6" t="s">
        <v>56</v>
      </c>
      <c r="H1085" s="6" t="s">
        <v>22</v>
      </c>
      <c r="I1085" s="8">
        <v>0.54999999999999982</v>
      </c>
      <c r="J1085" s="9">
        <v>2500</v>
      </c>
      <c r="K1085" s="10">
        <f t="shared" si="0"/>
        <v>1374.9999999999995</v>
      </c>
      <c r="L1085" s="10">
        <f t="shared" si="1"/>
        <v>687.49999999999977</v>
      </c>
      <c r="M1085" s="11">
        <v>0.5</v>
      </c>
      <c r="O1085" s="16"/>
      <c r="P1085" s="17"/>
      <c r="Q1085" s="12"/>
      <c r="R1085" s="13"/>
    </row>
    <row r="1086" spans="1:18" ht="15.75" customHeight="1">
      <c r="A1086" s="1" t="s">
        <v>39</v>
      </c>
      <c r="B1086" s="6" t="s">
        <v>23</v>
      </c>
      <c r="C1086" s="6">
        <v>1197831</v>
      </c>
      <c r="D1086" s="7">
        <v>44198</v>
      </c>
      <c r="E1086" s="6" t="s">
        <v>24</v>
      </c>
      <c r="F1086" s="6" t="s">
        <v>57</v>
      </c>
      <c r="G1086" s="6" t="s">
        <v>58</v>
      </c>
      <c r="H1086" s="6" t="s">
        <v>17</v>
      </c>
      <c r="I1086" s="8">
        <v>0.2</v>
      </c>
      <c r="J1086" s="9">
        <v>6750</v>
      </c>
      <c r="K1086" s="10">
        <f t="shared" si="0"/>
        <v>1350</v>
      </c>
      <c r="L1086" s="10">
        <f t="shared" si="1"/>
        <v>540</v>
      </c>
      <c r="M1086" s="11">
        <v>0.39999999999999997</v>
      </c>
      <c r="O1086" s="16"/>
      <c r="P1086" s="17"/>
      <c r="Q1086" s="12"/>
      <c r="R1086" s="13"/>
    </row>
    <row r="1087" spans="1:18" ht="15.75" customHeight="1">
      <c r="A1087" s="1"/>
      <c r="B1087" s="6" t="s">
        <v>23</v>
      </c>
      <c r="C1087" s="6">
        <v>1197831</v>
      </c>
      <c r="D1087" s="7">
        <v>44198</v>
      </c>
      <c r="E1087" s="6" t="s">
        <v>24</v>
      </c>
      <c r="F1087" s="6" t="s">
        <v>57</v>
      </c>
      <c r="G1087" s="6" t="s">
        <v>58</v>
      </c>
      <c r="H1087" s="6" t="s">
        <v>18</v>
      </c>
      <c r="I1087" s="8">
        <v>0.3</v>
      </c>
      <c r="J1087" s="9">
        <v>6750</v>
      </c>
      <c r="K1087" s="10">
        <f t="shared" si="0"/>
        <v>2025</v>
      </c>
      <c r="L1087" s="10">
        <f t="shared" si="1"/>
        <v>809.99999999999989</v>
      </c>
      <c r="M1087" s="11">
        <v>0.39999999999999997</v>
      </c>
      <c r="O1087" s="16"/>
      <c r="P1087" s="17"/>
      <c r="Q1087" s="12"/>
      <c r="R1087" s="13"/>
    </row>
    <row r="1088" spans="1:18" ht="15.75" customHeight="1">
      <c r="A1088" s="1"/>
      <c r="B1088" s="6" t="s">
        <v>23</v>
      </c>
      <c r="C1088" s="6">
        <v>1197831</v>
      </c>
      <c r="D1088" s="7">
        <v>44198</v>
      </c>
      <c r="E1088" s="6" t="s">
        <v>24</v>
      </c>
      <c r="F1088" s="6" t="s">
        <v>57</v>
      </c>
      <c r="G1088" s="6" t="s">
        <v>58</v>
      </c>
      <c r="H1088" s="6" t="s">
        <v>19</v>
      </c>
      <c r="I1088" s="8">
        <v>0.3</v>
      </c>
      <c r="J1088" s="9">
        <v>4750</v>
      </c>
      <c r="K1088" s="10">
        <f t="shared" si="0"/>
        <v>1425</v>
      </c>
      <c r="L1088" s="10">
        <f t="shared" si="1"/>
        <v>570</v>
      </c>
      <c r="M1088" s="11">
        <v>0.39999999999999997</v>
      </c>
      <c r="O1088" s="16"/>
      <c r="P1088" s="17"/>
      <c r="Q1088" s="12"/>
      <c r="R1088" s="13"/>
    </row>
    <row r="1089" spans="1:18" ht="15.75" customHeight="1">
      <c r="A1089" s="1"/>
      <c r="B1089" s="6" t="s">
        <v>23</v>
      </c>
      <c r="C1089" s="6">
        <v>1197831</v>
      </c>
      <c r="D1089" s="7">
        <v>44198</v>
      </c>
      <c r="E1089" s="6" t="s">
        <v>24</v>
      </c>
      <c r="F1089" s="6" t="s">
        <v>57</v>
      </c>
      <c r="G1089" s="6" t="s">
        <v>58</v>
      </c>
      <c r="H1089" s="6" t="s">
        <v>20</v>
      </c>
      <c r="I1089" s="8">
        <v>0.35</v>
      </c>
      <c r="J1089" s="9">
        <v>4750</v>
      </c>
      <c r="K1089" s="10">
        <f t="shared" si="0"/>
        <v>1662.5</v>
      </c>
      <c r="L1089" s="10">
        <f t="shared" si="1"/>
        <v>831.25</v>
      </c>
      <c r="M1089" s="11">
        <v>0.5</v>
      </c>
      <c r="O1089" s="16"/>
      <c r="P1089" s="17"/>
      <c r="Q1089" s="12"/>
      <c r="R1089" s="13"/>
    </row>
    <row r="1090" spans="1:18" ht="15.75" customHeight="1">
      <c r="A1090" s="1"/>
      <c r="B1090" s="6" t="s">
        <v>23</v>
      </c>
      <c r="C1090" s="6">
        <v>1197831</v>
      </c>
      <c r="D1090" s="7">
        <v>44198</v>
      </c>
      <c r="E1090" s="6" t="s">
        <v>24</v>
      </c>
      <c r="F1090" s="6" t="s">
        <v>57</v>
      </c>
      <c r="G1090" s="6" t="s">
        <v>58</v>
      </c>
      <c r="H1090" s="6" t="s">
        <v>21</v>
      </c>
      <c r="I1090" s="8">
        <v>0.4</v>
      </c>
      <c r="J1090" s="9">
        <v>3250</v>
      </c>
      <c r="K1090" s="10">
        <f t="shared" si="0"/>
        <v>1300</v>
      </c>
      <c r="L1090" s="10">
        <f t="shared" si="1"/>
        <v>454.99999999999994</v>
      </c>
      <c r="M1090" s="11">
        <v>0.35</v>
      </c>
      <c r="O1090" s="16"/>
      <c r="P1090" s="17"/>
      <c r="Q1090" s="12"/>
      <c r="R1090" s="13"/>
    </row>
    <row r="1091" spans="1:18" ht="15.75" customHeight="1">
      <c r="A1091" s="1"/>
      <c r="B1091" s="6" t="s">
        <v>23</v>
      </c>
      <c r="C1091" s="6">
        <v>1197831</v>
      </c>
      <c r="D1091" s="7">
        <v>44198</v>
      </c>
      <c r="E1091" s="6" t="s">
        <v>24</v>
      </c>
      <c r="F1091" s="6" t="s">
        <v>57</v>
      </c>
      <c r="G1091" s="6" t="s">
        <v>58</v>
      </c>
      <c r="H1091" s="6" t="s">
        <v>22</v>
      </c>
      <c r="I1091" s="8">
        <v>0.35</v>
      </c>
      <c r="J1091" s="9">
        <v>4750</v>
      </c>
      <c r="K1091" s="10">
        <f t="shared" si="0"/>
        <v>1662.5</v>
      </c>
      <c r="L1091" s="10">
        <f t="shared" si="1"/>
        <v>914.37500000000011</v>
      </c>
      <c r="M1091" s="11">
        <v>0.55000000000000004</v>
      </c>
      <c r="O1091" s="16"/>
      <c r="P1091" s="17"/>
      <c r="Q1091" s="12"/>
      <c r="R1091" s="13"/>
    </row>
    <row r="1092" spans="1:18" ht="15.75" customHeight="1">
      <c r="A1092" s="1"/>
      <c r="B1092" s="6" t="s">
        <v>23</v>
      </c>
      <c r="C1092" s="6">
        <v>1197831</v>
      </c>
      <c r="D1092" s="7">
        <v>44228</v>
      </c>
      <c r="E1092" s="6" t="s">
        <v>24</v>
      </c>
      <c r="F1092" s="6" t="s">
        <v>57</v>
      </c>
      <c r="G1092" s="6" t="s">
        <v>58</v>
      </c>
      <c r="H1092" s="6" t="s">
        <v>17</v>
      </c>
      <c r="I1092" s="8">
        <v>0.25</v>
      </c>
      <c r="J1092" s="9">
        <v>6250</v>
      </c>
      <c r="K1092" s="10">
        <f t="shared" si="0"/>
        <v>1562.5</v>
      </c>
      <c r="L1092" s="10">
        <f t="shared" si="1"/>
        <v>625</v>
      </c>
      <c r="M1092" s="11">
        <v>0.39999999999999997</v>
      </c>
      <c r="O1092" s="16"/>
      <c r="P1092" s="17"/>
      <c r="Q1092" s="12"/>
      <c r="R1092" s="13"/>
    </row>
    <row r="1093" spans="1:18" ht="15.75" customHeight="1">
      <c r="A1093" s="1"/>
      <c r="B1093" s="6" t="s">
        <v>23</v>
      </c>
      <c r="C1093" s="6">
        <v>1197831</v>
      </c>
      <c r="D1093" s="7">
        <v>44228</v>
      </c>
      <c r="E1093" s="6" t="s">
        <v>24</v>
      </c>
      <c r="F1093" s="6" t="s">
        <v>57</v>
      </c>
      <c r="G1093" s="6" t="s">
        <v>58</v>
      </c>
      <c r="H1093" s="6" t="s">
        <v>18</v>
      </c>
      <c r="I1093" s="8">
        <v>0.35</v>
      </c>
      <c r="J1093" s="9">
        <v>6000</v>
      </c>
      <c r="K1093" s="10">
        <f t="shared" si="0"/>
        <v>2100</v>
      </c>
      <c r="L1093" s="10">
        <f t="shared" si="1"/>
        <v>839.99999999999989</v>
      </c>
      <c r="M1093" s="11">
        <v>0.39999999999999997</v>
      </c>
      <c r="O1093" s="16"/>
      <c r="P1093" s="17"/>
      <c r="Q1093" s="12"/>
      <c r="R1093" s="13"/>
    </row>
    <row r="1094" spans="1:18" ht="15.75" customHeight="1">
      <c r="A1094" s="1"/>
      <c r="B1094" s="6" t="s">
        <v>23</v>
      </c>
      <c r="C1094" s="6">
        <v>1197831</v>
      </c>
      <c r="D1094" s="7">
        <v>44228</v>
      </c>
      <c r="E1094" s="6" t="s">
        <v>24</v>
      </c>
      <c r="F1094" s="6" t="s">
        <v>57</v>
      </c>
      <c r="G1094" s="6" t="s">
        <v>58</v>
      </c>
      <c r="H1094" s="6" t="s">
        <v>19</v>
      </c>
      <c r="I1094" s="8">
        <v>0.35</v>
      </c>
      <c r="J1094" s="9">
        <v>4250</v>
      </c>
      <c r="K1094" s="10">
        <f t="shared" si="0"/>
        <v>1487.5</v>
      </c>
      <c r="L1094" s="10">
        <f t="shared" si="1"/>
        <v>595</v>
      </c>
      <c r="M1094" s="11">
        <v>0.39999999999999997</v>
      </c>
      <c r="O1094" s="16"/>
      <c r="P1094" s="17"/>
      <c r="Q1094" s="12"/>
      <c r="R1094" s="13"/>
    </row>
    <row r="1095" spans="1:18" ht="15.75" customHeight="1">
      <c r="A1095" s="1"/>
      <c r="B1095" s="6" t="s">
        <v>23</v>
      </c>
      <c r="C1095" s="6">
        <v>1197831</v>
      </c>
      <c r="D1095" s="7">
        <v>44228</v>
      </c>
      <c r="E1095" s="6" t="s">
        <v>24</v>
      </c>
      <c r="F1095" s="6" t="s">
        <v>57</v>
      </c>
      <c r="G1095" s="6" t="s">
        <v>58</v>
      </c>
      <c r="H1095" s="6" t="s">
        <v>20</v>
      </c>
      <c r="I1095" s="8">
        <v>0.35</v>
      </c>
      <c r="J1095" s="9">
        <v>3750</v>
      </c>
      <c r="K1095" s="10">
        <f t="shared" si="0"/>
        <v>1312.5</v>
      </c>
      <c r="L1095" s="10">
        <f t="shared" si="1"/>
        <v>656.25</v>
      </c>
      <c r="M1095" s="11">
        <v>0.5</v>
      </c>
      <c r="O1095" s="16"/>
      <c r="P1095" s="17"/>
      <c r="Q1095" s="12"/>
      <c r="R1095" s="13"/>
    </row>
    <row r="1096" spans="1:18" ht="15.75" customHeight="1">
      <c r="A1096" s="1"/>
      <c r="B1096" s="6" t="s">
        <v>23</v>
      </c>
      <c r="C1096" s="6">
        <v>1197831</v>
      </c>
      <c r="D1096" s="7">
        <v>44228</v>
      </c>
      <c r="E1096" s="6" t="s">
        <v>24</v>
      </c>
      <c r="F1096" s="6" t="s">
        <v>57</v>
      </c>
      <c r="G1096" s="6" t="s">
        <v>58</v>
      </c>
      <c r="H1096" s="6" t="s">
        <v>21</v>
      </c>
      <c r="I1096" s="8">
        <v>0.4</v>
      </c>
      <c r="J1096" s="9">
        <v>2500</v>
      </c>
      <c r="K1096" s="10">
        <f t="shared" si="0"/>
        <v>1000</v>
      </c>
      <c r="L1096" s="10">
        <f t="shared" si="1"/>
        <v>350</v>
      </c>
      <c r="M1096" s="11">
        <v>0.35</v>
      </c>
      <c r="O1096" s="16"/>
      <c r="P1096" s="17"/>
      <c r="Q1096" s="12"/>
      <c r="R1096" s="13"/>
    </row>
    <row r="1097" spans="1:18" ht="15.75" customHeight="1">
      <c r="A1097" s="1"/>
      <c r="B1097" s="6" t="s">
        <v>23</v>
      </c>
      <c r="C1097" s="6">
        <v>1197831</v>
      </c>
      <c r="D1097" s="7">
        <v>44228</v>
      </c>
      <c r="E1097" s="6" t="s">
        <v>24</v>
      </c>
      <c r="F1097" s="6" t="s">
        <v>57</v>
      </c>
      <c r="G1097" s="6" t="s">
        <v>58</v>
      </c>
      <c r="H1097" s="6" t="s">
        <v>22</v>
      </c>
      <c r="I1097" s="8">
        <v>0.35</v>
      </c>
      <c r="J1097" s="9">
        <v>4500</v>
      </c>
      <c r="K1097" s="10">
        <f t="shared" si="0"/>
        <v>1575</v>
      </c>
      <c r="L1097" s="10">
        <f t="shared" si="1"/>
        <v>866.25000000000011</v>
      </c>
      <c r="M1097" s="11">
        <v>0.55000000000000004</v>
      </c>
      <c r="O1097" s="16"/>
      <c r="P1097" s="17"/>
      <c r="Q1097" s="12"/>
      <c r="R1097" s="13"/>
    </row>
    <row r="1098" spans="1:18" ht="15.75" customHeight="1">
      <c r="A1098" s="1"/>
      <c r="B1098" s="6" t="s">
        <v>23</v>
      </c>
      <c r="C1098" s="6">
        <v>1197831</v>
      </c>
      <c r="D1098" s="7">
        <v>44258</v>
      </c>
      <c r="E1098" s="6" t="s">
        <v>24</v>
      </c>
      <c r="F1098" s="6" t="s">
        <v>57</v>
      </c>
      <c r="G1098" s="6" t="s">
        <v>58</v>
      </c>
      <c r="H1098" s="6" t="s">
        <v>17</v>
      </c>
      <c r="I1098" s="8">
        <v>0.3</v>
      </c>
      <c r="J1098" s="9">
        <v>6250</v>
      </c>
      <c r="K1098" s="10">
        <f t="shared" si="0"/>
        <v>1875</v>
      </c>
      <c r="L1098" s="10">
        <f t="shared" si="1"/>
        <v>843.74999999999989</v>
      </c>
      <c r="M1098" s="11">
        <v>0.44999999999999996</v>
      </c>
      <c r="O1098" s="16"/>
      <c r="P1098" s="17"/>
      <c r="Q1098" s="12"/>
      <c r="R1098" s="13"/>
    </row>
    <row r="1099" spans="1:18" ht="15.75" customHeight="1">
      <c r="A1099" s="1"/>
      <c r="B1099" s="6" t="s">
        <v>23</v>
      </c>
      <c r="C1099" s="6">
        <v>1197831</v>
      </c>
      <c r="D1099" s="7">
        <v>44258</v>
      </c>
      <c r="E1099" s="6" t="s">
        <v>24</v>
      </c>
      <c r="F1099" s="6" t="s">
        <v>57</v>
      </c>
      <c r="G1099" s="6" t="s">
        <v>58</v>
      </c>
      <c r="H1099" s="6" t="s">
        <v>18</v>
      </c>
      <c r="I1099" s="8">
        <v>0.4</v>
      </c>
      <c r="J1099" s="9">
        <v>6250</v>
      </c>
      <c r="K1099" s="10">
        <f t="shared" si="0"/>
        <v>2500</v>
      </c>
      <c r="L1099" s="10">
        <f t="shared" si="1"/>
        <v>1125</v>
      </c>
      <c r="M1099" s="11">
        <v>0.44999999999999996</v>
      </c>
      <c r="O1099" s="16"/>
      <c r="P1099" s="17"/>
      <c r="Q1099" s="12"/>
      <c r="R1099" s="13"/>
    </row>
    <row r="1100" spans="1:18" ht="15.75" customHeight="1">
      <c r="A1100" s="1"/>
      <c r="B1100" s="6" t="s">
        <v>23</v>
      </c>
      <c r="C1100" s="6">
        <v>1197831</v>
      </c>
      <c r="D1100" s="7">
        <v>44258</v>
      </c>
      <c r="E1100" s="6" t="s">
        <v>24</v>
      </c>
      <c r="F1100" s="6" t="s">
        <v>57</v>
      </c>
      <c r="G1100" s="6" t="s">
        <v>58</v>
      </c>
      <c r="H1100" s="6" t="s">
        <v>19</v>
      </c>
      <c r="I1100" s="8">
        <v>0.3</v>
      </c>
      <c r="J1100" s="9">
        <v>4500</v>
      </c>
      <c r="K1100" s="10">
        <f t="shared" si="0"/>
        <v>1350</v>
      </c>
      <c r="L1100" s="10">
        <f t="shared" si="1"/>
        <v>607.49999999999989</v>
      </c>
      <c r="M1100" s="11">
        <v>0.44999999999999996</v>
      </c>
      <c r="O1100" s="16"/>
      <c r="P1100" s="17"/>
      <c r="Q1100" s="12"/>
      <c r="R1100" s="13"/>
    </row>
    <row r="1101" spans="1:18" ht="15.75" customHeight="1">
      <c r="A1101" s="1"/>
      <c r="B1101" s="6" t="s">
        <v>23</v>
      </c>
      <c r="C1101" s="6">
        <v>1197831</v>
      </c>
      <c r="D1101" s="7">
        <v>44258</v>
      </c>
      <c r="E1101" s="6" t="s">
        <v>24</v>
      </c>
      <c r="F1101" s="6" t="s">
        <v>57</v>
      </c>
      <c r="G1101" s="6" t="s">
        <v>58</v>
      </c>
      <c r="H1101" s="6" t="s">
        <v>20</v>
      </c>
      <c r="I1101" s="8">
        <v>0.35000000000000003</v>
      </c>
      <c r="J1101" s="9">
        <v>3500</v>
      </c>
      <c r="K1101" s="10">
        <f t="shared" si="0"/>
        <v>1225.0000000000002</v>
      </c>
      <c r="L1101" s="10">
        <f t="shared" si="1"/>
        <v>673.75000000000023</v>
      </c>
      <c r="M1101" s="11">
        <v>0.55000000000000004</v>
      </c>
      <c r="O1101" s="16"/>
      <c r="P1101" s="17"/>
      <c r="Q1101" s="12"/>
      <c r="R1101" s="13"/>
    </row>
    <row r="1102" spans="1:18" ht="15.75" customHeight="1">
      <c r="A1102" s="1"/>
      <c r="B1102" s="6" t="s">
        <v>23</v>
      </c>
      <c r="C1102" s="6">
        <v>1197831</v>
      </c>
      <c r="D1102" s="7">
        <v>44258</v>
      </c>
      <c r="E1102" s="6" t="s">
        <v>24</v>
      </c>
      <c r="F1102" s="6" t="s">
        <v>57</v>
      </c>
      <c r="G1102" s="6" t="s">
        <v>58</v>
      </c>
      <c r="H1102" s="6" t="s">
        <v>21</v>
      </c>
      <c r="I1102" s="8">
        <v>0.4</v>
      </c>
      <c r="J1102" s="9">
        <v>2500</v>
      </c>
      <c r="K1102" s="10">
        <f t="shared" si="0"/>
        <v>1000</v>
      </c>
      <c r="L1102" s="10">
        <f t="shared" si="1"/>
        <v>399.99999999999994</v>
      </c>
      <c r="M1102" s="11">
        <v>0.39999999999999997</v>
      </c>
      <c r="O1102" s="16"/>
      <c r="P1102" s="17"/>
      <c r="Q1102" s="12"/>
      <c r="R1102" s="13"/>
    </row>
    <row r="1103" spans="1:18" ht="15.75" customHeight="1">
      <c r="A1103" s="1"/>
      <c r="B1103" s="6" t="s">
        <v>23</v>
      </c>
      <c r="C1103" s="6">
        <v>1197831</v>
      </c>
      <c r="D1103" s="7">
        <v>44258</v>
      </c>
      <c r="E1103" s="6" t="s">
        <v>24</v>
      </c>
      <c r="F1103" s="6" t="s">
        <v>57</v>
      </c>
      <c r="G1103" s="6" t="s">
        <v>58</v>
      </c>
      <c r="H1103" s="6" t="s">
        <v>22</v>
      </c>
      <c r="I1103" s="8">
        <v>0.35000000000000003</v>
      </c>
      <c r="J1103" s="9">
        <v>4000</v>
      </c>
      <c r="K1103" s="10">
        <f t="shared" si="0"/>
        <v>1400.0000000000002</v>
      </c>
      <c r="L1103" s="10">
        <f t="shared" si="1"/>
        <v>840.00000000000023</v>
      </c>
      <c r="M1103" s="11">
        <v>0.60000000000000009</v>
      </c>
      <c r="O1103" s="16"/>
      <c r="P1103" s="17"/>
      <c r="Q1103" s="12"/>
      <c r="R1103" s="13"/>
    </row>
    <row r="1104" spans="1:18" ht="15.75" customHeight="1">
      <c r="A1104" s="1"/>
      <c r="B1104" s="6" t="s">
        <v>23</v>
      </c>
      <c r="C1104" s="6">
        <v>1197831</v>
      </c>
      <c r="D1104" s="7">
        <v>44288</v>
      </c>
      <c r="E1104" s="6" t="s">
        <v>24</v>
      </c>
      <c r="F1104" s="6" t="s">
        <v>57</v>
      </c>
      <c r="G1104" s="6" t="s">
        <v>58</v>
      </c>
      <c r="H1104" s="6" t="s">
        <v>17</v>
      </c>
      <c r="I1104" s="8">
        <v>0.19999999999999998</v>
      </c>
      <c r="J1104" s="9">
        <v>6500</v>
      </c>
      <c r="K1104" s="10">
        <f t="shared" si="0"/>
        <v>1300</v>
      </c>
      <c r="L1104" s="10">
        <f t="shared" si="1"/>
        <v>584.99999999999989</v>
      </c>
      <c r="M1104" s="11">
        <v>0.44999999999999996</v>
      </c>
      <c r="O1104" s="16"/>
      <c r="P1104" s="17"/>
      <c r="Q1104" s="12"/>
      <c r="R1104" s="13"/>
    </row>
    <row r="1105" spans="1:18" ht="15.75" customHeight="1">
      <c r="A1105" s="1"/>
      <c r="B1105" s="6" t="s">
        <v>23</v>
      </c>
      <c r="C1105" s="6">
        <v>1197831</v>
      </c>
      <c r="D1105" s="7">
        <v>44288</v>
      </c>
      <c r="E1105" s="6" t="s">
        <v>24</v>
      </c>
      <c r="F1105" s="6" t="s">
        <v>57</v>
      </c>
      <c r="G1105" s="6" t="s">
        <v>58</v>
      </c>
      <c r="H1105" s="6" t="s">
        <v>18</v>
      </c>
      <c r="I1105" s="8">
        <v>0.20000000000000007</v>
      </c>
      <c r="J1105" s="9">
        <v>6500</v>
      </c>
      <c r="K1105" s="10">
        <f t="shared" si="0"/>
        <v>1300.0000000000005</v>
      </c>
      <c r="L1105" s="10">
        <f t="shared" si="1"/>
        <v>585.00000000000011</v>
      </c>
      <c r="M1105" s="11">
        <v>0.44999999999999996</v>
      </c>
      <c r="O1105" s="16"/>
      <c r="P1105" s="17"/>
      <c r="Q1105" s="12"/>
      <c r="R1105" s="13"/>
    </row>
    <row r="1106" spans="1:18" ht="15.75" customHeight="1">
      <c r="A1106" s="1"/>
      <c r="B1106" s="6" t="s">
        <v>23</v>
      </c>
      <c r="C1106" s="6">
        <v>1197831</v>
      </c>
      <c r="D1106" s="7">
        <v>44288</v>
      </c>
      <c r="E1106" s="6" t="s">
        <v>24</v>
      </c>
      <c r="F1106" s="6" t="s">
        <v>57</v>
      </c>
      <c r="G1106" s="6" t="s">
        <v>58</v>
      </c>
      <c r="H1106" s="6" t="s">
        <v>19</v>
      </c>
      <c r="I1106" s="8">
        <v>0.14999999999999997</v>
      </c>
      <c r="J1106" s="9">
        <v>4750</v>
      </c>
      <c r="K1106" s="10">
        <f t="shared" si="0"/>
        <v>712.49999999999989</v>
      </c>
      <c r="L1106" s="10">
        <f t="shared" si="1"/>
        <v>320.62499999999994</v>
      </c>
      <c r="M1106" s="11">
        <v>0.44999999999999996</v>
      </c>
      <c r="O1106" s="16"/>
      <c r="P1106" s="17"/>
      <c r="Q1106" s="12"/>
      <c r="R1106" s="13"/>
    </row>
    <row r="1107" spans="1:18" ht="15.75" customHeight="1">
      <c r="A1107" s="1"/>
      <c r="B1107" s="6" t="s">
        <v>23</v>
      </c>
      <c r="C1107" s="6">
        <v>1197831</v>
      </c>
      <c r="D1107" s="7">
        <v>44288</v>
      </c>
      <c r="E1107" s="6" t="s">
        <v>24</v>
      </c>
      <c r="F1107" s="6" t="s">
        <v>57</v>
      </c>
      <c r="G1107" s="6" t="s">
        <v>58</v>
      </c>
      <c r="H1107" s="6" t="s">
        <v>20</v>
      </c>
      <c r="I1107" s="8">
        <v>0.20000000000000007</v>
      </c>
      <c r="J1107" s="9">
        <v>3750</v>
      </c>
      <c r="K1107" s="10">
        <f t="shared" si="0"/>
        <v>750.00000000000023</v>
      </c>
      <c r="L1107" s="10">
        <f t="shared" si="1"/>
        <v>412.50000000000017</v>
      </c>
      <c r="M1107" s="11">
        <v>0.55000000000000004</v>
      </c>
      <c r="O1107" s="16"/>
      <c r="P1107" s="17"/>
      <c r="Q1107" s="12"/>
      <c r="R1107" s="13"/>
    </row>
    <row r="1108" spans="1:18" ht="15.75" customHeight="1">
      <c r="A1108" s="1"/>
      <c r="B1108" s="6" t="s">
        <v>23</v>
      </c>
      <c r="C1108" s="6">
        <v>1197831</v>
      </c>
      <c r="D1108" s="7">
        <v>44288</v>
      </c>
      <c r="E1108" s="6" t="s">
        <v>24</v>
      </c>
      <c r="F1108" s="6" t="s">
        <v>57</v>
      </c>
      <c r="G1108" s="6" t="s">
        <v>58</v>
      </c>
      <c r="H1108" s="6" t="s">
        <v>21</v>
      </c>
      <c r="I1108" s="8">
        <v>0.25</v>
      </c>
      <c r="J1108" s="9">
        <v>2750</v>
      </c>
      <c r="K1108" s="10">
        <f t="shared" si="0"/>
        <v>687.5</v>
      </c>
      <c r="L1108" s="10">
        <f t="shared" si="1"/>
        <v>275</v>
      </c>
      <c r="M1108" s="11">
        <v>0.39999999999999997</v>
      </c>
      <c r="O1108" s="16"/>
      <c r="P1108" s="17"/>
      <c r="Q1108" s="12"/>
      <c r="R1108" s="13"/>
    </row>
    <row r="1109" spans="1:18" ht="15.75" customHeight="1">
      <c r="A1109" s="1"/>
      <c r="B1109" s="6" t="s">
        <v>23</v>
      </c>
      <c r="C1109" s="6">
        <v>1197831</v>
      </c>
      <c r="D1109" s="7">
        <v>44288</v>
      </c>
      <c r="E1109" s="6" t="s">
        <v>24</v>
      </c>
      <c r="F1109" s="6" t="s">
        <v>57</v>
      </c>
      <c r="G1109" s="6" t="s">
        <v>58</v>
      </c>
      <c r="H1109" s="6" t="s">
        <v>22</v>
      </c>
      <c r="I1109" s="8">
        <v>0.20000000000000007</v>
      </c>
      <c r="J1109" s="9">
        <v>5500</v>
      </c>
      <c r="K1109" s="10">
        <f t="shared" si="0"/>
        <v>1100.0000000000005</v>
      </c>
      <c r="L1109" s="10">
        <f t="shared" si="1"/>
        <v>660.00000000000034</v>
      </c>
      <c r="M1109" s="11">
        <v>0.60000000000000009</v>
      </c>
      <c r="O1109" s="16"/>
      <c r="P1109" s="17"/>
      <c r="Q1109" s="12"/>
      <c r="R1109" s="13"/>
    </row>
    <row r="1110" spans="1:18" ht="15.75" customHeight="1">
      <c r="A1110" s="1"/>
      <c r="B1110" s="6" t="s">
        <v>23</v>
      </c>
      <c r="C1110" s="6">
        <v>1197831</v>
      </c>
      <c r="D1110" s="7">
        <v>44318</v>
      </c>
      <c r="E1110" s="6" t="s">
        <v>24</v>
      </c>
      <c r="F1110" s="6" t="s">
        <v>57</v>
      </c>
      <c r="G1110" s="6" t="s">
        <v>58</v>
      </c>
      <c r="H1110" s="6" t="s">
        <v>17</v>
      </c>
      <c r="I1110" s="8">
        <v>9.9999999999999964E-2</v>
      </c>
      <c r="J1110" s="9">
        <v>7000</v>
      </c>
      <c r="K1110" s="10">
        <f t="shared" si="0"/>
        <v>699.99999999999977</v>
      </c>
      <c r="L1110" s="10">
        <f t="shared" si="1"/>
        <v>314.99999999999989</v>
      </c>
      <c r="M1110" s="11">
        <v>0.44999999999999996</v>
      </c>
      <c r="O1110" s="16"/>
      <c r="P1110" s="17"/>
      <c r="Q1110" s="12"/>
      <c r="R1110" s="13"/>
    </row>
    <row r="1111" spans="1:18" ht="15.75" customHeight="1">
      <c r="A1111" s="1"/>
      <c r="B1111" s="6" t="s">
        <v>23</v>
      </c>
      <c r="C1111" s="6">
        <v>1197831</v>
      </c>
      <c r="D1111" s="7">
        <v>44318</v>
      </c>
      <c r="E1111" s="6" t="s">
        <v>24</v>
      </c>
      <c r="F1111" s="6" t="s">
        <v>57</v>
      </c>
      <c r="G1111" s="6" t="s">
        <v>58</v>
      </c>
      <c r="H1111" s="6" t="s">
        <v>18</v>
      </c>
      <c r="I1111" s="8">
        <v>0.20000000000000007</v>
      </c>
      <c r="J1111" s="9">
        <v>7250</v>
      </c>
      <c r="K1111" s="10">
        <f t="shared" si="0"/>
        <v>1450.0000000000005</v>
      </c>
      <c r="L1111" s="10">
        <f t="shared" si="1"/>
        <v>652.50000000000011</v>
      </c>
      <c r="M1111" s="11">
        <v>0.44999999999999996</v>
      </c>
      <c r="O1111" s="16"/>
      <c r="P1111" s="17"/>
      <c r="Q1111" s="12"/>
      <c r="R1111" s="13"/>
    </row>
    <row r="1112" spans="1:18" ht="15.75" customHeight="1">
      <c r="A1112" s="1"/>
      <c r="B1112" s="6" t="s">
        <v>23</v>
      </c>
      <c r="C1112" s="6">
        <v>1197831</v>
      </c>
      <c r="D1112" s="7">
        <v>44318</v>
      </c>
      <c r="E1112" s="6" t="s">
        <v>24</v>
      </c>
      <c r="F1112" s="6" t="s">
        <v>57</v>
      </c>
      <c r="G1112" s="6" t="s">
        <v>58</v>
      </c>
      <c r="H1112" s="6" t="s">
        <v>19</v>
      </c>
      <c r="I1112" s="8">
        <v>0.14999999999999997</v>
      </c>
      <c r="J1112" s="9">
        <v>5750</v>
      </c>
      <c r="K1112" s="10">
        <f t="shared" si="0"/>
        <v>862.49999999999977</v>
      </c>
      <c r="L1112" s="10">
        <f t="shared" si="1"/>
        <v>388.12499999999989</v>
      </c>
      <c r="M1112" s="11">
        <v>0.44999999999999996</v>
      </c>
      <c r="O1112" s="16"/>
      <c r="P1112" s="17"/>
      <c r="Q1112" s="12"/>
      <c r="R1112" s="13"/>
    </row>
    <row r="1113" spans="1:18" ht="15.75" customHeight="1">
      <c r="A1113" s="1"/>
      <c r="B1113" s="6" t="s">
        <v>23</v>
      </c>
      <c r="C1113" s="6">
        <v>1197831</v>
      </c>
      <c r="D1113" s="7">
        <v>44318</v>
      </c>
      <c r="E1113" s="6" t="s">
        <v>24</v>
      </c>
      <c r="F1113" s="6" t="s">
        <v>57</v>
      </c>
      <c r="G1113" s="6" t="s">
        <v>58</v>
      </c>
      <c r="H1113" s="6" t="s">
        <v>20</v>
      </c>
      <c r="I1113" s="8">
        <v>0.35000000000000003</v>
      </c>
      <c r="J1113" s="9">
        <v>5000</v>
      </c>
      <c r="K1113" s="10">
        <f t="shared" si="0"/>
        <v>1750.0000000000002</v>
      </c>
      <c r="L1113" s="10">
        <f t="shared" si="1"/>
        <v>962.50000000000023</v>
      </c>
      <c r="M1113" s="11">
        <v>0.55000000000000004</v>
      </c>
      <c r="O1113" s="16"/>
      <c r="P1113" s="17"/>
      <c r="Q1113" s="12"/>
      <c r="R1113" s="13"/>
    </row>
    <row r="1114" spans="1:18" ht="15.75" customHeight="1">
      <c r="A1114" s="1"/>
      <c r="B1114" s="6" t="s">
        <v>23</v>
      </c>
      <c r="C1114" s="6">
        <v>1197831</v>
      </c>
      <c r="D1114" s="7">
        <v>44318</v>
      </c>
      <c r="E1114" s="6" t="s">
        <v>24</v>
      </c>
      <c r="F1114" s="6" t="s">
        <v>57</v>
      </c>
      <c r="G1114" s="6" t="s">
        <v>58</v>
      </c>
      <c r="H1114" s="6" t="s">
        <v>21</v>
      </c>
      <c r="I1114" s="8">
        <v>0.5</v>
      </c>
      <c r="J1114" s="9">
        <v>4000</v>
      </c>
      <c r="K1114" s="10">
        <f t="shared" si="0"/>
        <v>2000</v>
      </c>
      <c r="L1114" s="10">
        <f t="shared" si="1"/>
        <v>799.99999999999989</v>
      </c>
      <c r="M1114" s="11">
        <v>0.39999999999999997</v>
      </c>
      <c r="O1114" s="16"/>
      <c r="P1114" s="17"/>
      <c r="Q1114" s="12"/>
      <c r="R1114" s="13"/>
    </row>
    <row r="1115" spans="1:18" ht="15.75" customHeight="1">
      <c r="A1115" s="1"/>
      <c r="B1115" s="6" t="s">
        <v>23</v>
      </c>
      <c r="C1115" s="6">
        <v>1197831</v>
      </c>
      <c r="D1115" s="7">
        <v>44318</v>
      </c>
      <c r="E1115" s="6" t="s">
        <v>24</v>
      </c>
      <c r="F1115" s="6" t="s">
        <v>57</v>
      </c>
      <c r="G1115" s="6" t="s">
        <v>58</v>
      </c>
      <c r="H1115" s="6" t="s">
        <v>22</v>
      </c>
      <c r="I1115" s="8">
        <v>0.45</v>
      </c>
      <c r="J1115" s="9">
        <v>7500</v>
      </c>
      <c r="K1115" s="10">
        <f t="shared" si="0"/>
        <v>3375</v>
      </c>
      <c r="L1115" s="10">
        <f t="shared" si="1"/>
        <v>2025.0000000000002</v>
      </c>
      <c r="M1115" s="11">
        <v>0.60000000000000009</v>
      </c>
      <c r="O1115" s="16"/>
      <c r="P1115" s="17"/>
      <c r="Q1115" s="12"/>
      <c r="R1115" s="13"/>
    </row>
    <row r="1116" spans="1:18" ht="15.75" customHeight="1">
      <c r="A1116" s="1"/>
      <c r="B1116" s="6" t="s">
        <v>23</v>
      </c>
      <c r="C1116" s="6">
        <v>1197831</v>
      </c>
      <c r="D1116" s="7">
        <v>44348</v>
      </c>
      <c r="E1116" s="6" t="s">
        <v>24</v>
      </c>
      <c r="F1116" s="6" t="s">
        <v>57</v>
      </c>
      <c r="G1116" s="6" t="s">
        <v>58</v>
      </c>
      <c r="H1116" s="6" t="s">
        <v>17</v>
      </c>
      <c r="I1116" s="8">
        <v>0.45</v>
      </c>
      <c r="J1116" s="9">
        <v>7500</v>
      </c>
      <c r="K1116" s="10">
        <f t="shared" si="0"/>
        <v>3375</v>
      </c>
      <c r="L1116" s="10">
        <f t="shared" si="1"/>
        <v>1518.7499999999998</v>
      </c>
      <c r="M1116" s="11">
        <v>0.44999999999999996</v>
      </c>
      <c r="O1116" s="16"/>
      <c r="P1116" s="17"/>
      <c r="Q1116" s="12"/>
      <c r="R1116" s="13"/>
    </row>
    <row r="1117" spans="1:18" ht="15.75" customHeight="1">
      <c r="A1117" s="1"/>
      <c r="B1117" s="6" t="s">
        <v>23</v>
      </c>
      <c r="C1117" s="6">
        <v>1197831</v>
      </c>
      <c r="D1117" s="7">
        <v>44348</v>
      </c>
      <c r="E1117" s="6" t="s">
        <v>24</v>
      </c>
      <c r="F1117" s="6" t="s">
        <v>57</v>
      </c>
      <c r="G1117" s="6" t="s">
        <v>58</v>
      </c>
      <c r="H1117" s="6" t="s">
        <v>18</v>
      </c>
      <c r="I1117" s="8">
        <v>0.5</v>
      </c>
      <c r="J1117" s="9">
        <v>7500</v>
      </c>
      <c r="K1117" s="10">
        <f t="shared" si="0"/>
        <v>3750</v>
      </c>
      <c r="L1117" s="10">
        <f t="shared" si="1"/>
        <v>1687.4999999999998</v>
      </c>
      <c r="M1117" s="11">
        <v>0.44999999999999996</v>
      </c>
      <c r="O1117" s="16"/>
      <c r="P1117" s="17"/>
      <c r="Q1117" s="12"/>
      <c r="R1117" s="13"/>
    </row>
    <row r="1118" spans="1:18" ht="15.75" customHeight="1">
      <c r="A1118" s="1"/>
      <c r="B1118" s="6" t="s">
        <v>23</v>
      </c>
      <c r="C1118" s="6">
        <v>1197831</v>
      </c>
      <c r="D1118" s="7">
        <v>44348</v>
      </c>
      <c r="E1118" s="6" t="s">
        <v>24</v>
      </c>
      <c r="F1118" s="6" t="s">
        <v>57</v>
      </c>
      <c r="G1118" s="6" t="s">
        <v>58</v>
      </c>
      <c r="H1118" s="6" t="s">
        <v>19</v>
      </c>
      <c r="I1118" s="8">
        <v>0.45</v>
      </c>
      <c r="J1118" s="9">
        <v>6500</v>
      </c>
      <c r="K1118" s="10">
        <f t="shared" si="0"/>
        <v>2925</v>
      </c>
      <c r="L1118" s="10">
        <f t="shared" si="1"/>
        <v>1316.2499999999998</v>
      </c>
      <c r="M1118" s="11">
        <v>0.44999999999999996</v>
      </c>
      <c r="O1118" s="16"/>
      <c r="P1118" s="17"/>
      <c r="Q1118" s="12"/>
      <c r="R1118" s="13"/>
    </row>
    <row r="1119" spans="1:18" ht="15.75" customHeight="1">
      <c r="A1119" s="1"/>
      <c r="B1119" s="6" t="s">
        <v>23</v>
      </c>
      <c r="C1119" s="6">
        <v>1197831</v>
      </c>
      <c r="D1119" s="7">
        <v>44348</v>
      </c>
      <c r="E1119" s="6" t="s">
        <v>24</v>
      </c>
      <c r="F1119" s="6" t="s">
        <v>57</v>
      </c>
      <c r="G1119" s="6" t="s">
        <v>58</v>
      </c>
      <c r="H1119" s="6" t="s">
        <v>20</v>
      </c>
      <c r="I1119" s="8">
        <v>0.45</v>
      </c>
      <c r="J1119" s="9">
        <v>6000</v>
      </c>
      <c r="K1119" s="10">
        <f t="shared" si="0"/>
        <v>2700</v>
      </c>
      <c r="L1119" s="10">
        <f t="shared" si="1"/>
        <v>1485.0000000000002</v>
      </c>
      <c r="M1119" s="11">
        <v>0.55000000000000004</v>
      </c>
      <c r="O1119" s="16"/>
      <c r="P1119" s="17"/>
      <c r="Q1119" s="12"/>
      <c r="R1119" s="13"/>
    </row>
    <row r="1120" spans="1:18" ht="15.75" customHeight="1">
      <c r="A1120" s="1"/>
      <c r="B1120" s="6" t="s">
        <v>23</v>
      </c>
      <c r="C1120" s="6">
        <v>1197831</v>
      </c>
      <c r="D1120" s="7">
        <v>44348</v>
      </c>
      <c r="E1120" s="6" t="s">
        <v>24</v>
      </c>
      <c r="F1120" s="6" t="s">
        <v>57</v>
      </c>
      <c r="G1120" s="6" t="s">
        <v>58</v>
      </c>
      <c r="H1120" s="6" t="s">
        <v>21</v>
      </c>
      <c r="I1120" s="8">
        <v>0.5</v>
      </c>
      <c r="J1120" s="9">
        <v>5000</v>
      </c>
      <c r="K1120" s="10">
        <f t="shared" si="0"/>
        <v>2500</v>
      </c>
      <c r="L1120" s="10">
        <f t="shared" si="1"/>
        <v>999.99999999999989</v>
      </c>
      <c r="M1120" s="11">
        <v>0.39999999999999997</v>
      </c>
      <c r="O1120" s="16"/>
      <c r="P1120" s="17"/>
      <c r="Q1120" s="12"/>
      <c r="R1120" s="13"/>
    </row>
    <row r="1121" spans="1:18" ht="15.75" customHeight="1">
      <c r="A1121" s="1"/>
      <c r="B1121" s="6" t="s">
        <v>23</v>
      </c>
      <c r="C1121" s="6">
        <v>1197831</v>
      </c>
      <c r="D1121" s="7">
        <v>44348</v>
      </c>
      <c r="E1121" s="6" t="s">
        <v>24</v>
      </c>
      <c r="F1121" s="6" t="s">
        <v>57</v>
      </c>
      <c r="G1121" s="6" t="s">
        <v>58</v>
      </c>
      <c r="H1121" s="6" t="s">
        <v>22</v>
      </c>
      <c r="I1121" s="8">
        <v>0.55000000000000004</v>
      </c>
      <c r="J1121" s="9">
        <v>8750</v>
      </c>
      <c r="K1121" s="10">
        <f t="shared" si="0"/>
        <v>4812.5</v>
      </c>
      <c r="L1121" s="10">
        <f t="shared" si="1"/>
        <v>2887.5000000000005</v>
      </c>
      <c r="M1121" s="11">
        <v>0.60000000000000009</v>
      </c>
      <c r="O1121" s="16"/>
      <c r="P1121" s="17"/>
      <c r="Q1121" s="12"/>
      <c r="R1121" s="13"/>
    </row>
    <row r="1122" spans="1:18" ht="15.75" customHeight="1">
      <c r="A1122" s="1"/>
      <c r="B1122" s="6" t="s">
        <v>23</v>
      </c>
      <c r="C1122" s="6">
        <v>1197831</v>
      </c>
      <c r="D1122" s="7">
        <v>44380</v>
      </c>
      <c r="E1122" s="6" t="s">
        <v>24</v>
      </c>
      <c r="F1122" s="6" t="s">
        <v>57</v>
      </c>
      <c r="G1122" s="6" t="s">
        <v>58</v>
      </c>
      <c r="H1122" s="6" t="s">
        <v>17</v>
      </c>
      <c r="I1122" s="8">
        <v>0.45</v>
      </c>
      <c r="J1122" s="9">
        <v>8250</v>
      </c>
      <c r="K1122" s="10">
        <f t="shared" si="0"/>
        <v>3712.5</v>
      </c>
      <c r="L1122" s="10">
        <f t="shared" si="1"/>
        <v>1856.2499999999998</v>
      </c>
      <c r="M1122" s="11">
        <v>0.49999999999999994</v>
      </c>
      <c r="O1122" s="16"/>
      <c r="P1122" s="17"/>
      <c r="Q1122" s="12"/>
      <c r="R1122" s="13"/>
    </row>
    <row r="1123" spans="1:18" ht="15.75" customHeight="1">
      <c r="A1123" s="1"/>
      <c r="B1123" s="6" t="s">
        <v>23</v>
      </c>
      <c r="C1123" s="6">
        <v>1197831</v>
      </c>
      <c r="D1123" s="7">
        <v>44380</v>
      </c>
      <c r="E1123" s="6" t="s">
        <v>24</v>
      </c>
      <c r="F1123" s="6" t="s">
        <v>57</v>
      </c>
      <c r="G1123" s="6" t="s">
        <v>58</v>
      </c>
      <c r="H1123" s="6" t="s">
        <v>18</v>
      </c>
      <c r="I1123" s="8">
        <v>0.5</v>
      </c>
      <c r="J1123" s="9">
        <v>8250</v>
      </c>
      <c r="K1123" s="10">
        <f t="shared" si="0"/>
        <v>4125</v>
      </c>
      <c r="L1123" s="10">
        <f t="shared" si="1"/>
        <v>2062.4999999999995</v>
      </c>
      <c r="M1123" s="11">
        <v>0.49999999999999994</v>
      </c>
      <c r="O1123" s="16"/>
      <c r="P1123" s="17"/>
      <c r="Q1123" s="12"/>
      <c r="R1123" s="13"/>
    </row>
    <row r="1124" spans="1:18" ht="15.75" customHeight="1">
      <c r="A1124" s="1"/>
      <c r="B1124" s="6" t="s">
        <v>23</v>
      </c>
      <c r="C1124" s="6">
        <v>1197831</v>
      </c>
      <c r="D1124" s="7">
        <v>44380</v>
      </c>
      <c r="E1124" s="6" t="s">
        <v>24</v>
      </c>
      <c r="F1124" s="6" t="s">
        <v>57</v>
      </c>
      <c r="G1124" s="6" t="s">
        <v>58</v>
      </c>
      <c r="H1124" s="6" t="s">
        <v>19</v>
      </c>
      <c r="I1124" s="8">
        <v>0.45</v>
      </c>
      <c r="J1124" s="9">
        <v>9750</v>
      </c>
      <c r="K1124" s="10">
        <f t="shared" si="0"/>
        <v>4387.5</v>
      </c>
      <c r="L1124" s="10">
        <f t="shared" si="1"/>
        <v>2193.7499999999995</v>
      </c>
      <c r="M1124" s="11">
        <v>0.49999999999999994</v>
      </c>
      <c r="O1124" s="16"/>
      <c r="P1124" s="17"/>
      <c r="Q1124" s="12"/>
      <c r="R1124" s="13"/>
    </row>
    <row r="1125" spans="1:18" ht="15.75" customHeight="1">
      <c r="A1125" s="1"/>
      <c r="B1125" s="6" t="s">
        <v>23</v>
      </c>
      <c r="C1125" s="6">
        <v>1197831</v>
      </c>
      <c r="D1125" s="7">
        <v>44380</v>
      </c>
      <c r="E1125" s="6" t="s">
        <v>24</v>
      </c>
      <c r="F1125" s="6" t="s">
        <v>57</v>
      </c>
      <c r="G1125" s="6" t="s">
        <v>58</v>
      </c>
      <c r="H1125" s="6" t="s">
        <v>20</v>
      </c>
      <c r="I1125" s="8">
        <v>0.45</v>
      </c>
      <c r="J1125" s="9">
        <v>5750</v>
      </c>
      <c r="K1125" s="10">
        <f t="shared" si="0"/>
        <v>2587.5</v>
      </c>
      <c r="L1125" s="10">
        <f t="shared" si="1"/>
        <v>1552.5000000000002</v>
      </c>
      <c r="M1125" s="11">
        <v>0.60000000000000009</v>
      </c>
      <c r="O1125" s="16"/>
      <c r="P1125" s="17"/>
      <c r="Q1125" s="12"/>
      <c r="R1125" s="13"/>
    </row>
    <row r="1126" spans="1:18" ht="15.75" customHeight="1">
      <c r="A1126" s="1"/>
      <c r="B1126" s="6" t="s">
        <v>23</v>
      </c>
      <c r="C1126" s="6">
        <v>1197831</v>
      </c>
      <c r="D1126" s="7">
        <v>44380</v>
      </c>
      <c r="E1126" s="6" t="s">
        <v>24</v>
      </c>
      <c r="F1126" s="6" t="s">
        <v>57</v>
      </c>
      <c r="G1126" s="6" t="s">
        <v>58</v>
      </c>
      <c r="H1126" s="6" t="s">
        <v>21</v>
      </c>
      <c r="I1126" s="8">
        <v>0.5</v>
      </c>
      <c r="J1126" s="9">
        <v>5250</v>
      </c>
      <c r="K1126" s="10">
        <f t="shared" si="0"/>
        <v>2625</v>
      </c>
      <c r="L1126" s="10">
        <f t="shared" si="1"/>
        <v>1181.2499999999998</v>
      </c>
      <c r="M1126" s="11">
        <v>0.44999999999999996</v>
      </c>
      <c r="O1126" s="16"/>
      <c r="P1126" s="17"/>
      <c r="Q1126" s="12"/>
      <c r="R1126" s="13"/>
    </row>
    <row r="1127" spans="1:18" ht="15.75" customHeight="1">
      <c r="A1127" s="1"/>
      <c r="B1127" s="6" t="s">
        <v>23</v>
      </c>
      <c r="C1127" s="6">
        <v>1197831</v>
      </c>
      <c r="D1127" s="7">
        <v>44380</v>
      </c>
      <c r="E1127" s="6" t="s">
        <v>24</v>
      </c>
      <c r="F1127" s="6" t="s">
        <v>57</v>
      </c>
      <c r="G1127" s="6" t="s">
        <v>58</v>
      </c>
      <c r="H1127" s="6" t="s">
        <v>22</v>
      </c>
      <c r="I1127" s="8">
        <v>0.6</v>
      </c>
      <c r="J1127" s="9">
        <v>8000</v>
      </c>
      <c r="K1127" s="10">
        <f t="shared" si="0"/>
        <v>4800</v>
      </c>
      <c r="L1127" s="10">
        <f t="shared" si="1"/>
        <v>3120.0000000000005</v>
      </c>
      <c r="M1127" s="11">
        <v>0.65000000000000013</v>
      </c>
      <c r="O1127" s="16"/>
      <c r="P1127" s="17"/>
      <c r="Q1127" s="12"/>
      <c r="R1127" s="13"/>
    </row>
    <row r="1128" spans="1:18" ht="15.75" customHeight="1">
      <c r="A1128" s="1"/>
      <c r="B1128" s="6" t="s">
        <v>23</v>
      </c>
      <c r="C1128" s="6">
        <v>1197831</v>
      </c>
      <c r="D1128" s="7">
        <v>44413</v>
      </c>
      <c r="E1128" s="6" t="s">
        <v>24</v>
      </c>
      <c r="F1128" s="6" t="s">
        <v>57</v>
      </c>
      <c r="G1128" s="6" t="s">
        <v>58</v>
      </c>
      <c r="H1128" s="6" t="s">
        <v>17</v>
      </c>
      <c r="I1128" s="8">
        <v>0.4</v>
      </c>
      <c r="J1128" s="9">
        <v>7500</v>
      </c>
      <c r="K1128" s="10">
        <f t="shared" si="0"/>
        <v>3000</v>
      </c>
      <c r="L1128" s="10">
        <f t="shared" si="1"/>
        <v>1499.9999999999998</v>
      </c>
      <c r="M1128" s="11">
        <v>0.49999999999999994</v>
      </c>
      <c r="O1128" s="16"/>
      <c r="P1128" s="17"/>
      <c r="Q1128" s="12"/>
      <c r="R1128" s="13"/>
    </row>
    <row r="1129" spans="1:18" ht="15.75" customHeight="1">
      <c r="A1129" s="1"/>
      <c r="B1129" s="6" t="s">
        <v>23</v>
      </c>
      <c r="C1129" s="6">
        <v>1197831</v>
      </c>
      <c r="D1129" s="7">
        <v>44413</v>
      </c>
      <c r="E1129" s="6" t="s">
        <v>24</v>
      </c>
      <c r="F1129" s="6" t="s">
        <v>57</v>
      </c>
      <c r="G1129" s="6" t="s">
        <v>58</v>
      </c>
      <c r="H1129" s="6" t="s">
        <v>18</v>
      </c>
      <c r="I1129" s="8">
        <v>0.55000000000000004</v>
      </c>
      <c r="J1129" s="9">
        <v>7500</v>
      </c>
      <c r="K1129" s="10">
        <f t="shared" si="0"/>
        <v>4125</v>
      </c>
      <c r="L1129" s="10">
        <f t="shared" si="1"/>
        <v>2062.4999999999995</v>
      </c>
      <c r="M1129" s="11">
        <v>0.49999999999999994</v>
      </c>
      <c r="O1129" s="16"/>
      <c r="P1129" s="17"/>
      <c r="Q1129" s="12"/>
      <c r="R1129" s="13"/>
    </row>
    <row r="1130" spans="1:18" ht="15.75" customHeight="1">
      <c r="A1130" s="1"/>
      <c r="B1130" s="6" t="s">
        <v>23</v>
      </c>
      <c r="C1130" s="6">
        <v>1197831</v>
      </c>
      <c r="D1130" s="7">
        <v>44413</v>
      </c>
      <c r="E1130" s="6" t="s">
        <v>24</v>
      </c>
      <c r="F1130" s="6" t="s">
        <v>57</v>
      </c>
      <c r="G1130" s="6" t="s">
        <v>58</v>
      </c>
      <c r="H1130" s="6" t="s">
        <v>19</v>
      </c>
      <c r="I1130" s="8">
        <v>0.55000000000000004</v>
      </c>
      <c r="J1130" s="9">
        <v>9250</v>
      </c>
      <c r="K1130" s="10">
        <f t="shared" si="0"/>
        <v>5087.5</v>
      </c>
      <c r="L1130" s="10">
        <f t="shared" si="1"/>
        <v>2543.7499999999995</v>
      </c>
      <c r="M1130" s="11">
        <v>0.49999999999999994</v>
      </c>
      <c r="O1130" s="16"/>
      <c r="P1130" s="17"/>
      <c r="Q1130" s="12"/>
      <c r="R1130" s="13"/>
    </row>
    <row r="1131" spans="1:18" ht="15.75" customHeight="1">
      <c r="A1131" s="1"/>
      <c r="B1131" s="6" t="s">
        <v>23</v>
      </c>
      <c r="C1131" s="6">
        <v>1197831</v>
      </c>
      <c r="D1131" s="7">
        <v>44413</v>
      </c>
      <c r="E1131" s="6" t="s">
        <v>24</v>
      </c>
      <c r="F1131" s="6" t="s">
        <v>57</v>
      </c>
      <c r="G1131" s="6" t="s">
        <v>58</v>
      </c>
      <c r="H1131" s="6" t="s">
        <v>20</v>
      </c>
      <c r="I1131" s="8">
        <v>0.5</v>
      </c>
      <c r="J1131" s="9">
        <v>4250</v>
      </c>
      <c r="K1131" s="10">
        <f t="shared" si="0"/>
        <v>2125</v>
      </c>
      <c r="L1131" s="10">
        <f t="shared" si="1"/>
        <v>1275.0000000000002</v>
      </c>
      <c r="M1131" s="11">
        <v>0.60000000000000009</v>
      </c>
      <c r="O1131" s="16"/>
      <c r="P1131" s="17"/>
      <c r="Q1131" s="12"/>
      <c r="R1131" s="13"/>
    </row>
    <row r="1132" spans="1:18" ht="15.75" customHeight="1">
      <c r="A1132" s="1"/>
      <c r="B1132" s="6" t="s">
        <v>23</v>
      </c>
      <c r="C1132" s="6">
        <v>1197831</v>
      </c>
      <c r="D1132" s="7">
        <v>44413</v>
      </c>
      <c r="E1132" s="6" t="s">
        <v>24</v>
      </c>
      <c r="F1132" s="6" t="s">
        <v>57</v>
      </c>
      <c r="G1132" s="6" t="s">
        <v>58</v>
      </c>
      <c r="H1132" s="6" t="s">
        <v>21</v>
      </c>
      <c r="I1132" s="8">
        <v>0.55000000000000004</v>
      </c>
      <c r="J1132" s="9">
        <v>4250</v>
      </c>
      <c r="K1132" s="10">
        <f t="shared" si="0"/>
        <v>2337.5</v>
      </c>
      <c r="L1132" s="10">
        <f t="shared" si="1"/>
        <v>1051.875</v>
      </c>
      <c r="M1132" s="11">
        <v>0.44999999999999996</v>
      </c>
      <c r="O1132" s="16"/>
      <c r="P1132" s="17"/>
      <c r="Q1132" s="12"/>
      <c r="R1132" s="13"/>
    </row>
    <row r="1133" spans="1:18" ht="15.75" customHeight="1">
      <c r="A1133" s="1"/>
      <c r="B1133" s="6" t="s">
        <v>23</v>
      </c>
      <c r="C1133" s="6">
        <v>1197831</v>
      </c>
      <c r="D1133" s="7">
        <v>44413</v>
      </c>
      <c r="E1133" s="6" t="s">
        <v>24</v>
      </c>
      <c r="F1133" s="6" t="s">
        <v>57</v>
      </c>
      <c r="G1133" s="6" t="s">
        <v>58</v>
      </c>
      <c r="H1133" s="6" t="s">
        <v>22</v>
      </c>
      <c r="I1133" s="8">
        <v>0.6</v>
      </c>
      <c r="J1133" s="9">
        <v>6750</v>
      </c>
      <c r="K1133" s="10">
        <f t="shared" si="0"/>
        <v>4050</v>
      </c>
      <c r="L1133" s="10">
        <f t="shared" si="1"/>
        <v>2632.5000000000005</v>
      </c>
      <c r="M1133" s="11">
        <v>0.65000000000000013</v>
      </c>
      <c r="O1133" s="16"/>
      <c r="P1133" s="17"/>
      <c r="Q1133" s="12"/>
      <c r="R1133" s="13"/>
    </row>
    <row r="1134" spans="1:18" ht="15.75" customHeight="1">
      <c r="A1134" s="1"/>
      <c r="B1134" s="6" t="s">
        <v>23</v>
      </c>
      <c r="C1134" s="6">
        <v>1197831</v>
      </c>
      <c r="D1134" s="7">
        <v>44441</v>
      </c>
      <c r="E1134" s="6" t="s">
        <v>24</v>
      </c>
      <c r="F1134" s="6" t="s">
        <v>57</v>
      </c>
      <c r="G1134" s="6" t="s">
        <v>58</v>
      </c>
      <c r="H1134" s="6" t="s">
        <v>17</v>
      </c>
      <c r="I1134" s="8">
        <v>0.55000000000000004</v>
      </c>
      <c r="J1134" s="9">
        <v>6250</v>
      </c>
      <c r="K1134" s="10">
        <f t="shared" si="0"/>
        <v>3437.5000000000005</v>
      </c>
      <c r="L1134" s="10">
        <f t="shared" si="1"/>
        <v>1718.75</v>
      </c>
      <c r="M1134" s="11">
        <v>0.49999999999999994</v>
      </c>
      <c r="O1134" s="16"/>
      <c r="P1134" s="17"/>
      <c r="Q1134" s="12"/>
      <c r="R1134" s="13"/>
    </row>
    <row r="1135" spans="1:18" ht="15.75" customHeight="1">
      <c r="A1135" s="1"/>
      <c r="B1135" s="6" t="s">
        <v>23</v>
      </c>
      <c r="C1135" s="6">
        <v>1197831</v>
      </c>
      <c r="D1135" s="7">
        <v>44441</v>
      </c>
      <c r="E1135" s="6" t="s">
        <v>24</v>
      </c>
      <c r="F1135" s="6" t="s">
        <v>57</v>
      </c>
      <c r="G1135" s="6" t="s">
        <v>58</v>
      </c>
      <c r="H1135" s="6" t="s">
        <v>18</v>
      </c>
      <c r="I1135" s="8">
        <v>0.55000000000000004</v>
      </c>
      <c r="J1135" s="9">
        <v>5750</v>
      </c>
      <c r="K1135" s="10">
        <f t="shared" si="0"/>
        <v>3162.5000000000005</v>
      </c>
      <c r="L1135" s="10">
        <f t="shared" si="1"/>
        <v>1581.25</v>
      </c>
      <c r="M1135" s="11">
        <v>0.49999999999999994</v>
      </c>
      <c r="O1135" s="16"/>
      <c r="P1135" s="17"/>
      <c r="Q1135" s="12"/>
      <c r="R1135" s="13"/>
    </row>
    <row r="1136" spans="1:18" ht="15.75" customHeight="1">
      <c r="A1136" s="1"/>
      <c r="B1136" s="6" t="s">
        <v>23</v>
      </c>
      <c r="C1136" s="6">
        <v>1197831</v>
      </c>
      <c r="D1136" s="7">
        <v>44441</v>
      </c>
      <c r="E1136" s="6" t="s">
        <v>24</v>
      </c>
      <c r="F1136" s="6" t="s">
        <v>57</v>
      </c>
      <c r="G1136" s="6" t="s">
        <v>58</v>
      </c>
      <c r="H1136" s="6" t="s">
        <v>19</v>
      </c>
      <c r="I1136" s="8">
        <v>0.6</v>
      </c>
      <c r="J1136" s="9">
        <v>6250</v>
      </c>
      <c r="K1136" s="10">
        <f t="shared" si="0"/>
        <v>3750</v>
      </c>
      <c r="L1136" s="10">
        <f t="shared" si="1"/>
        <v>1874.9999999999998</v>
      </c>
      <c r="M1136" s="11">
        <v>0.49999999999999994</v>
      </c>
      <c r="O1136" s="16"/>
      <c r="P1136" s="17"/>
      <c r="Q1136" s="12"/>
      <c r="R1136" s="13"/>
    </row>
    <row r="1137" spans="1:18" ht="15.75" customHeight="1">
      <c r="A1137" s="1"/>
      <c r="B1137" s="6" t="s">
        <v>23</v>
      </c>
      <c r="C1137" s="6">
        <v>1197831</v>
      </c>
      <c r="D1137" s="7">
        <v>44441</v>
      </c>
      <c r="E1137" s="6" t="s">
        <v>24</v>
      </c>
      <c r="F1137" s="6" t="s">
        <v>57</v>
      </c>
      <c r="G1137" s="6" t="s">
        <v>58</v>
      </c>
      <c r="H1137" s="6" t="s">
        <v>20</v>
      </c>
      <c r="I1137" s="8">
        <v>0.6</v>
      </c>
      <c r="J1137" s="9">
        <v>3500</v>
      </c>
      <c r="K1137" s="10">
        <f t="shared" si="0"/>
        <v>2100</v>
      </c>
      <c r="L1137" s="10">
        <f t="shared" si="1"/>
        <v>1260.0000000000002</v>
      </c>
      <c r="M1137" s="11">
        <v>0.60000000000000009</v>
      </c>
      <c r="O1137" s="16"/>
      <c r="P1137" s="17"/>
      <c r="Q1137" s="12"/>
      <c r="R1137" s="13"/>
    </row>
    <row r="1138" spans="1:18" ht="15.75" customHeight="1">
      <c r="A1138" s="1"/>
      <c r="B1138" s="6" t="s">
        <v>23</v>
      </c>
      <c r="C1138" s="6">
        <v>1197831</v>
      </c>
      <c r="D1138" s="7">
        <v>44441</v>
      </c>
      <c r="E1138" s="6" t="s">
        <v>24</v>
      </c>
      <c r="F1138" s="6" t="s">
        <v>57</v>
      </c>
      <c r="G1138" s="6" t="s">
        <v>58</v>
      </c>
      <c r="H1138" s="6" t="s">
        <v>21</v>
      </c>
      <c r="I1138" s="8">
        <v>0.45</v>
      </c>
      <c r="J1138" s="9">
        <v>3500</v>
      </c>
      <c r="K1138" s="10">
        <f t="shared" si="0"/>
        <v>1575</v>
      </c>
      <c r="L1138" s="10">
        <f t="shared" si="1"/>
        <v>708.74999999999989</v>
      </c>
      <c r="M1138" s="11">
        <v>0.44999999999999996</v>
      </c>
      <c r="O1138" s="16"/>
      <c r="P1138" s="17"/>
      <c r="Q1138" s="12"/>
      <c r="R1138" s="13"/>
    </row>
    <row r="1139" spans="1:18" ht="15.75" customHeight="1">
      <c r="A1139" s="1"/>
      <c r="B1139" s="6" t="s">
        <v>23</v>
      </c>
      <c r="C1139" s="6">
        <v>1197831</v>
      </c>
      <c r="D1139" s="7">
        <v>44441</v>
      </c>
      <c r="E1139" s="6" t="s">
        <v>24</v>
      </c>
      <c r="F1139" s="6" t="s">
        <v>57</v>
      </c>
      <c r="G1139" s="6" t="s">
        <v>58</v>
      </c>
      <c r="H1139" s="6" t="s">
        <v>22</v>
      </c>
      <c r="I1139" s="8">
        <v>0.4</v>
      </c>
      <c r="J1139" s="9">
        <v>5750</v>
      </c>
      <c r="K1139" s="10">
        <f t="shared" si="0"/>
        <v>2300</v>
      </c>
      <c r="L1139" s="10">
        <f t="shared" si="1"/>
        <v>1495.0000000000002</v>
      </c>
      <c r="M1139" s="11">
        <v>0.65000000000000013</v>
      </c>
      <c r="O1139" s="16"/>
      <c r="P1139" s="17"/>
      <c r="Q1139" s="12"/>
      <c r="R1139" s="13"/>
    </row>
    <row r="1140" spans="1:18" ht="15.75" customHeight="1">
      <c r="A1140" s="1"/>
      <c r="B1140" s="6" t="s">
        <v>23</v>
      </c>
      <c r="C1140" s="6">
        <v>1197831</v>
      </c>
      <c r="D1140" s="7">
        <v>44470</v>
      </c>
      <c r="E1140" s="6" t="s">
        <v>24</v>
      </c>
      <c r="F1140" s="6" t="s">
        <v>57</v>
      </c>
      <c r="G1140" s="6" t="s">
        <v>58</v>
      </c>
      <c r="H1140" s="6" t="s">
        <v>17</v>
      </c>
      <c r="I1140" s="8">
        <v>0.30000000000000004</v>
      </c>
      <c r="J1140" s="9">
        <v>5250</v>
      </c>
      <c r="K1140" s="10">
        <f t="shared" si="0"/>
        <v>1575.0000000000002</v>
      </c>
      <c r="L1140" s="10">
        <f t="shared" si="1"/>
        <v>787.5</v>
      </c>
      <c r="M1140" s="11">
        <v>0.49999999999999994</v>
      </c>
      <c r="O1140" s="16"/>
      <c r="P1140" s="17"/>
      <c r="Q1140" s="12"/>
      <c r="R1140" s="13"/>
    </row>
    <row r="1141" spans="1:18" ht="15.75" customHeight="1">
      <c r="A1141" s="1"/>
      <c r="B1141" s="6" t="s">
        <v>23</v>
      </c>
      <c r="C1141" s="6">
        <v>1197831</v>
      </c>
      <c r="D1141" s="7">
        <v>44470</v>
      </c>
      <c r="E1141" s="6" t="s">
        <v>24</v>
      </c>
      <c r="F1141" s="6" t="s">
        <v>57</v>
      </c>
      <c r="G1141" s="6" t="s">
        <v>58</v>
      </c>
      <c r="H1141" s="6" t="s">
        <v>18</v>
      </c>
      <c r="I1141" s="8">
        <v>0.30000000000000004</v>
      </c>
      <c r="J1141" s="9">
        <v>5250</v>
      </c>
      <c r="K1141" s="10">
        <f t="shared" si="0"/>
        <v>1575.0000000000002</v>
      </c>
      <c r="L1141" s="10">
        <f t="shared" si="1"/>
        <v>787.5</v>
      </c>
      <c r="M1141" s="11">
        <v>0.49999999999999994</v>
      </c>
      <c r="O1141" s="16"/>
      <c r="P1141" s="17"/>
      <c r="Q1141" s="12"/>
      <c r="R1141" s="13"/>
    </row>
    <row r="1142" spans="1:18" ht="15.75" customHeight="1">
      <c r="A1142" s="1"/>
      <c r="B1142" s="6" t="s">
        <v>23</v>
      </c>
      <c r="C1142" s="6">
        <v>1197831</v>
      </c>
      <c r="D1142" s="7">
        <v>44470</v>
      </c>
      <c r="E1142" s="6" t="s">
        <v>24</v>
      </c>
      <c r="F1142" s="6" t="s">
        <v>57</v>
      </c>
      <c r="G1142" s="6" t="s">
        <v>58</v>
      </c>
      <c r="H1142" s="6" t="s">
        <v>19</v>
      </c>
      <c r="I1142" s="8">
        <v>0.35000000000000003</v>
      </c>
      <c r="J1142" s="9">
        <v>4750</v>
      </c>
      <c r="K1142" s="10">
        <f t="shared" si="0"/>
        <v>1662.5000000000002</v>
      </c>
      <c r="L1142" s="10">
        <f t="shared" si="1"/>
        <v>831.25</v>
      </c>
      <c r="M1142" s="11">
        <v>0.49999999999999994</v>
      </c>
      <c r="O1142" s="16"/>
      <c r="P1142" s="17"/>
      <c r="Q1142" s="12"/>
      <c r="R1142" s="13"/>
    </row>
    <row r="1143" spans="1:18" ht="15.75" customHeight="1">
      <c r="A1143" s="1"/>
      <c r="B1143" s="6" t="s">
        <v>23</v>
      </c>
      <c r="C1143" s="6">
        <v>1197831</v>
      </c>
      <c r="D1143" s="7">
        <v>44470</v>
      </c>
      <c r="E1143" s="6" t="s">
        <v>24</v>
      </c>
      <c r="F1143" s="6" t="s">
        <v>57</v>
      </c>
      <c r="G1143" s="6" t="s">
        <v>58</v>
      </c>
      <c r="H1143" s="6" t="s">
        <v>20</v>
      </c>
      <c r="I1143" s="8">
        <v>0.35000000000000003</v>
      </c>
      <c r="J1143" s="9">
        <v>3250</v>
      </c>
      <c r="K1143" s="10">
        <f t="shared" si="0"/>
        <v>1137.5</v>
      </c>
      <c r="L1143" s="10">
        <f t="shared" si="1"/>
        <v>682.50000000000011</v>
      </c>
      <c r="M1143" s="11">
        <v>0.60000000000000009</v>
      </c>
      <c r="O1143" s="16"/>
      <c r="P1143" s="17"/>
      <c r="Q1143" s="12"/>
      <c r="R1143" s="13"/>
    </row>
    <row r="1144" spans="1:18" ht="15.75" customHeight="1">
      <c r="A1144" s="1"/>
      <c r="B1144" s="6" t="s">
        <v>23</v>
      </c>
      <c r="C1144" s="6">
        <v>1197831</v>
      </c>
      <c r="D1144" s="7">
        <v>44470</v>
      </c>
      <c r="E1144" s="6" t="s">
        <v>24</v>
      </c>
      <c r="F1144" s="6" t="s">
        <v>57</v>
      </c>
      <c r="G1144" s="6" t="s">
        <v>58</v>
      </c>
      <c r="H1144" s="6" t="s">
        <v>21</v>
      </c>
      <c r="I1144" s="8">
        <v>0.30000000000000004</v>
      </c>
      <c r="J1144" s="9">
        <v>3000</v>
      </c>
      <c r="K1144" s="10">
        <f t="shared" si="0"/>
        <v>900.00000000000011</v>
      </c>
      <c r="L1144" s="10">
        <f t="shared" si="1"/>
        <v>405</v>
      </c>
      <c r="M1144" s="11">
        <v>0.44999999999999996</v>
      </c>
      <c r="O1144" s="16"/>
      <c r="P1144" s="17"/>
      <c r="Q1144" s="12"/>
      <c r="R1144" s="13"/>
    </row>
    <row r="1145" spans="1:18" ht="15.75" customHeight="1">
      <c r="A1145" s="1"/>
      <c r="B1145" s="6" t="s">
        <v>23</v>
      </c>
      <c r="C1145" s="6">
        <v>1197831</v>
      </c>
      <c r="D1145" s="7">
        <v>44470</v>
      </c>
      <c r="E1145" s="6" t="s">
        <v>24</v>
      </c>
      <c r="F1145" s="6" t="s">
        <v>57</v>
      </c>
      <c r="G1145" s="6" t="s">
        <v>58</v>
      </c>
      <c r="H1145" s="6" t="s">
        <v>22</v>
      </c>
      <c r="I1145" s="8">
        <v>0.4</v>
      </c>
      <c r="J1145" s="9">
        <v>4750</v>
      </c>
      <c r="K1145" s="10">
        <f t="shared" si="0"/>
        <v>1900</v>
      </c>
      <c r="L1145" s="10">
        <f t="shared" si="1"/>
        <v>1235.0000000000002</v>
      </c>
      <c r="M1145" s="11">
        <v>0.65000000000000013</v>
      </c>
      <c r="O1145" s="16"/>
      <c r="P1145" s="17"/>
      <c r="Q1145" s="12"/>
      <c r="R1145" s="13"/>
    </row>
    <row r="1146" spans="1:18" ht="15.75" customHeight="1">
      <c r="A1146" s="1"/>
      <c r="B1146" s="6" t="s">
        <v>23</v>
      </c>
      <c r="C1146" s="6">
        <v>1197831</v>
      </c>
      <c r="D1146" s="7">
        <v>44502</v>
      </c>
      <c r="E1146" s="6" t="s">
        <v>24</v>
      </c>
      <c r="F1146" s="6" t="s">
        <v>57</v>
      </c>
      <c r="G1146" s="6" t="s">
        <v>58</v>
      </c>
      <c r="H1146" s="6" t="s">
        <v>17</v>
      </c>
      <c r="I1146" s="8">
        <v>0.20000000000000004</v>
      </c>
      <c r="J1146" s="9">
        <v>6250</v>
      </c>
      <c r="K1146" s="10">
        <f t="shared" si="0"/>
        <v>1250.0000000000002</v>
      </c>
      <c r="L1146" s="10">
        <f t="shared" si="1"/>
        <v>625</v>
      </c>
      <c r="M1146" s="11">
        <v>0.49999999999999994</v>
      </c>
      <c r="O1146" s="16"/>
      <c r="P1146" s="17"/>
      <c r="Q1146" s="12"/>
      <c r="R1146" s="13"/>
    </row>
    <row r="1147" spans="1:18" ht="15.75" customHeight="1">
      <c r="A1147" s="1"/>
      <c r="B1147" s="6" t="s">
        <v>23</v>
      </c>
      <c r="C1147" s="6">
        <v>1197831</v>
      </c>
      <c r="D1147" s="7">
        <v>44502</v>
      </c>
      <c r="E1147" s="6" t="s">
        <v>24</v>
      </c>
      <c r="F1147" s="6" t="s">
        <v>57</v>
      </c>
      <c r="G1147" s="6" t="s">
        <v>58</v>
      </c>
      <c r="H1147" s="6" t="s">
        <v>18</v>
      </c>
      <c r="I1147" s="8">
        <v>0.20000000000000004</v>
      </c>
      <c r="J1147" s="9">
        <v>6250</v>
      </c>
      <c r="K1147" s="10">
        <f t="shared" si="0"/>
        <v>1250.0000000000002</v>
      </c>
      <c r="L1147" s="10">
        <f t="shared" si="1"/>
        <v>625</v>
      </c>
      <c r="M1147" s="11">
        <v>0.49999999999999994</v>
      </c>
      <c r="O1147" s="16"/>
      <c r="P1147" s="17"/>
      <c r="Q1147" s="12"/>
      <c r="R1147" s="13"/>
    </row>
    <row r="1148" spans="1:18" ht="15.75" customHeight="1">
      <c r="A1148" s="1"/>
      <c r="B1148" s="6" t="s">
        <v>23</v>
      </c>
      <c r="C1148" s="6">
        <v>1197831</v>
      </c>
      <c r="D1148" s="7">
        <v>44502</v>
      </c>
      <c r="E1148" s="6" t="s">
        <v>24</v>
      </c>
      <c r="F1148" s="6" t="s">
        <v>57</v>
      </c>
      <c r="G1148" s="6" t="s">
        <v>58</v>
      </c>
      <c r="H1148" s="6" t="s">
        <v>19</v>
      </c>
      <c r="I1148" s="8">
        <v>0.45000000000000007</v>
      </c>
      <c r="J1148" s="9">
        <v>5750</v>
      </c>
      <c r="K1148" s="10">
        <f t="shared" si="0"/>
        <v>2587.5000000000005</v>
      </c>
      <c r="L1148" s="10">
        <f t="shared" si="1"/>
        <v>1293.75</v>
      </c>
      <c r="M1148" s="11">
        <v>0.49999999999999994</v>
      </c>
      <c r="O1148" s="16"/>
      <c r="P1148" s="17"/>
      <c r="Q1148" s="12"/>
      <c r="R1148" s="13"/>
    </row>
    <row r="1149" spans="1:18" ht="15.75" customHeight="1">
      <c r="A1149" s="1"/>
      <c r="B1149" s="6" t="s">
        <v>23</v>
      </c>
      <c r="C1149" s="6">
        <v>1197831</v>
      </c>
      <c r="D1149" s="7">
        <v>44502</v>
      </c>
      <c r="E1149" s="6" t="s">
        <v>24</v>
      </c>
      <c r="F1149" s="6" t="s">
        <v>57</v>
      </c>
      <c r="G1149" s="6" t="s">
        <v>58</v>
      </c>
      <c r="H1149" s="6" t="s">
        <v>20</v>
      </c>
      <c r="I1149" s="8">
        <v>0.45000000000000007</v>
      </c>
      <c r="J1149" s="9">
        <v>4500</v>
      </c>
      <c r="K1149" s="10">
        <f t="shared" si="0"/>
        <v>2025.0000000000002</v>
      </c>
      <c r="L1149" s="10">
        <f t="shared" si="1"/>
        <v>1215.0000000000002</v>
      </c>
      <c r="M1149" s="11">
        <v>0.60000000000000009</v>
      </c>
      <c r="O1149" s="16"/>
      <c r="P1149" s="17"/>
      <c r="Q1149" s="12"/>
      <c r="R1149" s="13"/>
    </row>
    <row r="1150" spans="1:18" ht="15.75" customHeight="1">
      <c r="A1150" s="1"/>
      <c r="B1150" s="6" t="s">
        <v>23</v>
      </c>
      <c r="C1150" s="6">
        <v>1197831</v>
      </c>
      <c r="D1150" s="7">
        <v>44502</v>
      </c>
      <c r="E1150" s="6" t="s">
        <v>24</v>
      </c>
      <c r="F1150" s="6" t="s">
        <v>57</v>
      </c>
      <c r="G1150" s="6" t="s">
        <v>58</v>
      </c>
      <c r="H1150" s="6" t="s">
        <v>21</v>
      </c>
      <c r="I1150" s="8">
        <v>0.49999999999999994</v>
      </c>
      <c r="J1150" s="9">
        <v>4250</v>
      </c>
      <c r="K1150" s="10">
        <f t="shared" si="0"/>
        <v>2124.9999999999995</v>
      </c>
      <c r="L1150" s="10">
        <f t="shared" si="1"/>
        <v>956.24999999999966</v>
      </c>
      <c r="M1150" s="11">
        <v>0.44999999999999996</v>
      </c>
      <c r="O1150" s="16"/>
      <c r="P1150" s="17"/>
      <c r="Q1150" s="12"/>
      <c r="R1150" s="13"/>
    </row>
    <row r="1151" spans="1:18" ht="15.75" customHeight="1">
      <c r="A1151" s="1"/>
      <c r="B1151" s="6" t="s">
        <v>23</v>
      </c>
      <c r="C1151" s="6">
        <v>1197831</v>
      </c>
      <c r="D1151" s="7">
        <v>44502</v>
      </c>
      <c r="E1151" s="6" t="s">
        <v>24</v>
      </c>
      <c r="F1151" s="6" t="s">
        <v>57</v>
      </c>
      <c r="G1151" s="6" t="s">
        <v>58</v>
      </c>
      <c r="H1151" s="6" t="s">
        <v>22</v>
      </c>
      <c r="I1151" s="8">
        <v>0.6</v>
      </c>
      <c r="J1151" s="9">
        <v>6250</v>
      </c>
      <c r="K1151" s="10">
        <f t="shared" si="0"/>
        <v>3750</v>
      </c>
      <c r="L1151" s="10">
        <f t="shared" si="1"/>
        <v>2437.5000000000005</v>
      </c>
      <c r="M1151" s="11">
        <v>0.65000000000000013</v>
      </c>
      <c r="O1151" s="16"/>
      <c r="P1151" s="17"/>
      <c r="Q1151" s="12"/>
      <c r="R1151" s="13"/>
    </row>
    <row r="1152" spans="1:18" ht="15.75" customHeight="1">
      <c r="A1152" s="1"/>
      <c r="B1152" s="6" t="s">
        <v>23</v>
      </c>
      <c r="C1152" s="6">
        <v>1197831</v>
      </c>
      <c r="D1152" s="7">
        <v>44531</v>
      </c>
      <c r="E1152" s="6" t="s">
        <v>24</v>
      </c>
      <c r="F1152" s="6" t="s">
        <v>57</v>
      </c>
      <c r="G1152" s="6" t="s">
        <v>58</v>
      </c>
      <c r="H1152" s="6" t="s">
        <v>17</v>
      </c>
      <c r="I1152" s="8">
        <v>0.6</v>
      </c>
      <c r="J1152" s="9">
        <v>7750</v>
      </c>
      <c r="K1152" s="10">
        <f t="shared" si="0"/>
        <v>4650</v>
      </c>
      <c r="L1152" s="10">
        <f t="shared" si="1"/>
        <v>2324.9999999999995</v>
      </c>
      <c r="M1152" s="11">
        <v>0.49999999999999994</v>
      </c>
      <c r="O1152" s="16"/>
      <c r="P1152" s="17"/>
      <c r="Q1152" s="12"/>
      <c r="R1152" s="13"/>
    </row>
    <row r="1153" spans="1:18" ht="15.75" customHeight="1">
      <c r="A1153" s="1"/>
      <c r="B1153" s="6" t="s">
        <v>23</v>
      </c>
      <c r="C1153" s="6">
        <v>1197831</v>
      </c>
      <c r="D1153" s="7">
        <v>44531</v>
      </c>
      <c r="E1153" s="6" t="s">
        <v>24</v>
      </c>
      <c r="F1153" s="6" t="s">
        <v>57</v>
      </c>
      <c r="G1153" s="6" t="s">
        <v>58</v>
      </c>
      <c r="H1153" s="6" t="s">
        <v>18</v>
      </c>
      <c r="I1153" s="8">
        <v>0.6</v>
      </c>
      <c r="J1153" s="9">
        <v>7750</v>
      </c>
      <c r="K1153" s="10">
        <f t="shared" si="0"/>
        <v>4650</v>
      </c>
      <c r="L1153" s="10">
        <f t="shared" si="1"/>
        <v>2324.9999999999995</v>
      </c>
      <c r="M1153" s="11">
        <v>0.49999999999999994</v>
      </c>
      <c r="O1153" s="16"/>
      <c r="P1153" s="17"/>
      <c r="Q1153" s="12"/>
      <c r="R1153" s="13"/>
    </row>
    <row r="1154" spans="1:18" ht="15.75" customHeight="1">
      <c r="A1154" s="1"/>
      <c r="B1154" s="6" t="s">
        <v>23</v>
      </c>
      <c r="C1154" s="6">
        <v>1197831</v>
      </c>
      <c r="D1154" s="7">
        <v>44531</v>
      </c>
      <c r="E1154" s="6" t="s">
        <v>24</v>
      </c>
      <c r="F1154" s="6" t="s">
        <v>57</v>
      </c>
      <c r="G1154" s="6" t="s">
        <v>58</v>
      </c>
      <c r="H1154" s="6" t="s">
        <v>19</v>
      </c>
      <c r="I1154" s="8">
        <v>0.65</v>
      </c>
      <c r="J1154" s="9">
        <v>7000</v>
      </c>
      <c r="K1154" s="10">
        <f t="shared" si="0"/>
        <v>4550</v>
      </c>
      <c r="L1154" s="10">
        <f t="shared" si="1"/>
        <v>2274.9999999999995</v>
      </c>
      <c r="M1154" s="11">
        <v>0.49999999999999994</v>
      </c>
      <c r="O1154" s="16"/>
      <c r="P1154" s="17"/>
      <c r="Q1154" s="12"/>
      <c r="R1154" s="13"/>
    </row>
    <row r="1155" spans="1:18" ht="15.75" customHeight="1">
      <c r="A1155" s="1"/>
      <c r="B1155" s="6" t="s">
        <v>23</v>
      </c>
      <c r="C1155" s="6">
        <v>1197831</v>
      </c>
      <c r="D1155" s="7">
        <v>44531</v>
      </c>
      <c r="E1155" s="6" t="s">
        <v>24</v>
      </c>
      <c r="F1155" s="6" t="s">
        <v>57</v>
      </c>
      <c r="G1155" s="6" t="s">
        <v>58</v>
      </c>
      <c r="H1155" s="6" t="s">
        <v>20</v>
      </c>
      <c r="I1155" s="8">
        <v>0.65</v>
      </c>
      <c r="J1155" s="9">
        <v>5500</v>
      </c>
      <c r="K1155" s="10">
        <f t="shared" si="0"/>
        <v>3575</v>
      </c>
      <c r="L1155" s="10">
        <f t="shared" si="1"/>
        <v>2145.0000000000005</v>
      </c>
      <c r="M1155" s="11">
        <v>0.60000000000000009</v>
      </c>
      <c r="O1155" s="16"/>
      <c r="P1155" s="17"/>
      <c r="Q1155" s="12"/>
      <c r="R1155" s="13"/>
    </row>
    <row r="1156" spans="1:18" ht="15.75" customHeight="1">
      <c r="A1156" s="1"/>
      <c r="B1156" s="6" t="s">
        <v>23</v>
      </c>
      <c r="C1156" s="6">
        <v>1197831</v>
      </c>
      <c r="D1156" s="7">
        <v>44531</v>
      </c>
      <c r="E1156" s="6" t="s">
        <v>24</v>
      </c>
      <c r="F1156" s="6" t="s">
        <v>57</v>
      </c>
      <c r="G1156" s="6" t="s">
        <v>58</v>
      </c>
      <c r="H1156" s="6" t="s">
        <v>21</v>
      </c>
      <c r="I1156" s="8">
        <v>0.6</v>
      </c>
      <c r="J1156" s="9">
        <v>5000</v>
      </c>
      <c r="K1156" s="10">
        <f t="shared" si="0"/>
        <v>3000</v>
      </c>
      <c r="L1156" s="10">
        <f t="shared" si="1"/>
        <v>1349.9999999999998</v>
      </c>
      <c r="M1156" s="11">
        <v>0.44999999999999996</v>
      </c>
      <c r="O1156" s="16"/>
      <c r="P1156" s="17"/>
      <c r="Q1156" s="12"/>
      <c r="R1156" s="13"/>
    </row>
    <row r="1157" spans="1:18" ht="15.75" customHeight="1">
      <c r="A1157" s="1"/>
      <c r="B1157" s="6" t="s">
        <v>23</v>
      </c>
      <c r="C1157" s="6">
        <v>1197831</v>
      </c>
      <c r="D1157" s="7">
        <v>44531</v>
      </c>
      <c r="E1157" s="6" t="s">
        <v>24</v>
      </c>
      <c r="F1157" s="6" t="s">
        <v>57</v>
      </c>
      <c r="G1157" s="6" t="s">
        <v>58</v>
      </c>
      <c r="H1157" s="6" t="s">
        <v>22</v>
      </c>
      <c r="I1157" s="8">
        <v>0.70000000000000007</v>
      </c>
      <c r="J1157" s="9">
        <v>7500</v>
      </c>
      <c r="K1157" s="10">
        <f t="shared" si="0"/>
        <v>5250.0000000000009</v>
      </c>
      <c r="L1157" s="10">
        <f t="shared" si="1"/>
        <v>3412.5000000000014</v>
      </c>
      <c r="M1157" s="11">
        <v>0.65000000000000013</v>
      </c>
      <c r="O1157" s="16"/>
      <c r="P1157" s="17"/>
      <c r="Q1157" s="12"/>
      <c r="R1157" s="13"/>
    </row>
    <row r="1158" spans="1:18" ht="15.75" customHeight="1">
      <c r="A1158" s="1" t="s">
        <v>39</v>
      </c>
      <c r="B1158" s="6" t="s">
        <v>14</v>
      </c>
      <c r="C1158" s="6">
        <v>1185732</v>
      </c>
      <c r="D1158" s="7">
        <v>44217</v>
      </c>
      <c r="E1158" s="6" t="s">
        <v>15</v>
      </c>
      <c r="F1158" s="6" t="s">
        <v>59</v>
      </c>
      <c r="G1158" s="6" t="s">
        <v>60</v>
      </c>
      <c r="H1158" s="6" t="s">
        <v>17</v>
      </c>
      <c r="I1158" s="8">
        <v>0.4</v>
      </c>
      <c r="J1158" s="9">
        <v>4500</v>
      </c>
      <c r="K1158" s="10">
        <f t="shared" si="0"/>
        <v>1800</v>
      </c>
      <c r="L1158" s="10">
        <f t="shared" si="1"/>
        <v>630</v>
      </c>
      <c r="M1158" s="11">
        <v>0.35</v>
      </c>
      <c r="O1158" s="16"/>
      <c r="P1158" s="17"/>
      <c r="Q1158" s="12"/>
      <c r="R1158" s="13"/>
    </row>
    <row r="1159" spans="1:18" ht="15.75" customHeight="1">
      <c r="A1159" s="1"/>
      <c r="B1159" s="6" t="s">
        <v>14</v>
      </c>
      <c r="C1159" s="6">
        <v>1185732</v>
      </c>
      <c r="D1159" s="7">
        <v>44217</v>
      </c>
      <c r="E1159" s="6" t="s">
        <v>15</v>
      </c>
      <c r="F1159" s="6" t="s">
        <v>59</v>
      </c>
      <c r="G1159" s="6" t="s">
        <v>60</v>
      </c>
      <c r="H1159" s="6" t="s">
        <v>18</v>
      </c>
      <c r="I1159" s="8">
        <v>0.4</v>
      </c>
      <c r="J1159" s="9">
        <v>2500</v>
      </c>
      <c r="K1159" s="10">
        <f t="shared" si="0"/>
        <v>1000</v>
      </c>
      <c r="L1159" s="10">
        <f t="shared" si="1"/>
        <v>350</v>
      </c>
      <c r="M1159" s="11">
        <v>0.35</v>
      </c>
      <c r="O1159" s="16"/>
      <c r="P1159" s="17"/>
      <c r="Q1159" s="12"/>
      <c r="R1159" s="13"/>
    </row>
    <row r="1160" spans="1:18" ht="15.75" customHeight="1">
      <c r="A1160" s="1"/>
      <c r="B1160" s="6" t="s">
        <v>14</v>
      </c>
      <c r="C1160" s="6">
        <v>1185732</v>
      </c>
      <c r="D1160" s="7">
        <v>44217</v>
      </c>
      <c r="E1160" s="6" t="s">
        <v>15</v>
      </c>
      <c r="F1160" s="6" t="s">
        <v>59</v>
      </c>
      <c r="G1160" s="6" t="s">
        <v>60</v>
      </c>
      <c r="H1160" s="6" t="s">
        <v>19</v>
      </c>
      <c r="I1160" s="8">
        <v>0.30000000000000004</v>
      </c>
      <c r="J1160" s="9">
        <v>2500</v>
      </c>
      <c r="K1160" s="10">
        <f t="shared" si="0"/>
        <v>750.00000000000011</v>
      </c>
      <c r="L1160" s="10">
        <f t="shared" si="1"/>
        <v>300</v>
      </c>
      <c r="M1160" s="11">
        <v>0.39999999999999997</v>
      </c>
      <c r="O1160" s="16"/>
      <c r="P1160" s="17"/>
      <c r="Q1160" s="12"/>
      <c r="R1160" s="13"/>
    </row>
    <row r="1161" spans="1:18" ht="15.75" customHeight="1">
      <c r="A1161" s="1"/>
      <c r="B1161" s="6" t="s">
        <v>14</v>
      </c>
      <c r="C1161" s="6">
        <v>1185732</v>
      </c>
      <c r="D1161" s="7">
        <v>44217</v>
      </c>
      <c r="E1161" s="6" t="s">
        <v>15</v>
      </c>
      <c r="F1161" s="6" t="s">
        <v>59</v>
      </c>
      <c r="G1161" s="6" t="s">
        <v>60</v>
      </c>
      <c r="H1161" s="6" t="s">
        <v>20</v>
      </c>
      <c r="I1161" s="8">
        <v>0.35</v>
      </c>
      <c r="J1161" s="9">
        <v>1000</v>
      </c>
      <c r="K1161" s="10">
        <f t="shared" si="0"/>
        <v>350</v>
      </c>
      <c r="L1161" s="10">
        <f t="shared" si="1"/>
        <v>105</v>
      </c>
      <c r="M1161" s="11">
        <v>0.3</v>
      </c>
      <c r="O1161" s="16"/>
      <c r="P1161" s="17"/>
      <c r="Q1161" s="12"/>
      <c r="R1161" s="13"/>
    </row>
    <row r="1162" spans="1:18" ht="15.75" customHeight="1">
      <c r="A1162" s="1"/>
      <c r="B1162" s="6" t="s">
        <v>14</v>
      </c>
      <c r="C1162" s="6">
        <v>1185732</v>
      </c>
      <c r="D1162" s="7">
        <v>44217</v>
      </c>
      <c r="E1162" s="6" t="s">
        <v>15</v>
      </c>
      <c r="F1162" s="6" t="s">
        <v>59</v>
      </c>
      <c r="G1162" s="6" t="s">
        <v>60</v>
      </c>
      <c r="H1162" s="6" t="s">
        <v>21</v>
      </c>
      <c r="I1162" s="8">
        <v>0.5</v>
      </c>
      <c r="J1162" s="9">
        <v>1500</v>
      </c>
      <c r="K1162" s="10">
        <f t="shared" si="0"/>
        <v>750</v>
      </c>
      <c r="L1162" s="10">
        <f t="shared" si="1"/>
        <v>187.5</v>
      </c>
      <c r="M1162" s="11">
        <v>0.25</v>
      </c>
      <c r="O1162" s="16"/>
      <c r="P1162" s="17"/>
      <c r="Q1162" s="12"/>
      <c r="R1162" s="13"/>
    </row>
    <row r="1163" spans="1:18" ht="15.75" customHeight="1">
      <c r="A1163" s="1"/>
      <c r="B1163" s="6" t="s">
        <v>14</v>
      </c>
      <c r="C1163" s="6">
        <v>1185732</v>
      </c>
      <c r="D1163" s="7">
        <v>44217</v>
      </c>
      <c r="E1163" s="6" t="s">
        <v>15</v>
      </c>
      <c r="F1163" s="6" t="s">
        <v>59</v>
      </c>
      <c r="G1163" s="6" t="s">
        <v>60</v>
      </c>
      <c r="H1163" s="6" t="s">
        <v>22</v>
      </c>
      <c r="I1163" s="8">
        <v>0.4</v>
      </c>
      <c r="J1163" s="9">
        <v>2500</v>
      </c>
      <c r="K1163" s="10">
        <f t="shared" si="0"/>
        <v>1000</v>
      </c>
      <c r="L1163" s="10">
        <f t="shared" si="1"/>
        <v>400</v>
      </c>
      <c r="M1163" s="11">
        <v>0.4</v>
      </c>
      <c r="O1163" s="16"/>
      <c r="P1163" s="17"/>
      <c r="Q1163" s="12"/>
      <c r="R1163" s="13"/>
    </row>
    <row r="1164" spans="1:18" ht="15.75" customHeight="1">
      <c r="A1164" s="1"/>
      <c r="B1164" s="6" t="s">
        <v>14</v>
      </c>
      <c r="C1164" s="6">
        <v>1185732</v>
      </c>
      <c r="D1164" s="7">
        <v>44246</v>
      </c>
      <c r="E1164" s="6" t="s">
        <v>15</v>
      </c>
      <c r="F1164" s="6" t="s">
        <v>59</v>
      </c>
      <c r="G1164" s="6" t="s">
        <v>60</v>
      </c>
      <c r="H1164" s="6" t="s">
        <v>17</v>
      </c>
      <c r="I1164" s="8">
        <v>0.4</v>
      </c>
      <c r="J1164" s="9">
        <v>5000</v>
      </c>
      <c r="K1164" s="10">
        <f t="shared" si="0"/>
        <v>2000</v>
      </c>
      <c r="L1164" s="10">
        <f t="shared" si="1"/>
        <v>700</v>
      </c>
      <c r="M1164" s="11">
        <v>0.35</v>
      </c>
      <c r="O1164" s="16"/>
      <c r="P1164" s="17"/>
      <c r="Q1164" s="12"/>
      <c r="R1164" s="13"/>
    </row>
    <row r="1165" spans="1:18" ht="15.75" customHeight="1">
      <c r="A1165" s="1"/>
      <c r="B1165" s="6" t="s">
        <v>14</v>
      </c>
      <c r="C1165" s="6">
        <v>1185732</v>
      </c>
      <c r="D1165" s="7">
        <v>44246</v>
      </c>
      <c r="E1165" s="6" t="s">
        <v>15</v>
      </c>
      <c r="F1165" s="6" t="s">
        <v>59</v>
      </c>
      <c r="G1165" s="6" t="s">
        <v>60</v>
      </c>
      <c r="H1165" s="6" t="s">
        <v>18</v>
      </c>
      <c r="I1165" s="8">
        <v>0.4</v>
      </c>
      <c r="J1165" s="9">
        <v>1500</v>
      </c>
      <c r="K1165" s="10">
        <f t="shared" si="0"/>
        <v>600</v>
      </c>
      <c r="L1165" s="10">
        <f t="shared" si="1"/>
        <v>210</v>
      </c>
      <c r="M1165" s="11">
        <v>0.35</v>
      </c>
      <c r="O1165" s="16"/>
      <c r="P1165" s="17"/>
      <c r="Q1165" s="12"/>
      <c r="R1165" s="13"/>
    </row>
    <row r="1166" spans="1:18" ht="15.75" customHeight="1">
      <c r="A1166" s="1"/>
      <c r="B1166" s="6" t="s">
        <v>14</v>
      </c>
      <c r="C1166" s="6">
        <v>1185732</v>
      </c>
      <c r="D1166" s="7">
        <v>44246</v>
      </c>
      <c r="E1166" s="6" t="s">
        <v>15</v>
      </c>
      <c r="F1166" s="6" t="s">
        <v>59</v>
      </c>
      <c r="G1166" s="6" t="s">
        <v>60</v>
      </c>
      <c r="H1166" s="6" t="s">
        <v>19</v>
      </c>
      <c r="I1166" s="8">
        <v>0.30000000000000004</v>
      </c>
      <c r="J1166" s="9">
        <v>2000</v>
      </c>
      <c r="K1166" s="10">
        <f t="shared" si="0"/>
        <v>600.00000000000011</v>
      </c>
      <c r="L1166" s="10">
        <f t="shared" si="1"/>
        <v>240.00000000000003</v>
      </c>
      <c r="M1166" s="11">
        <v>0.39999999999999997</v>
      </c>
      <c r="O1166" s="16"/>
      <c r="P1166" s="17"/>
      <c r="Q1166" s="12"/>
      <c r="R1166" s="13"/>
    </row>
    <row r="1167" spans="1:18" ht="15.75" customHeight="1">
      <c r="A1167" s="1"/>
      <c r="B1167" s="6" t="s">
        <v>14</v>
      </c>
      <c r="C1167" s="6">
        <v>1185732</v>
      </c>
      <c r="D1167" s="7">
        <v>44246</v>
      </c>
      <c r="E1167" s="6" t="s">
        <v>15</v>
      </c>
      <c r="F1167" s="6" t="s">
        <v>59</v>
      </c>
      <c r="G1167" s="6" t="s">
        <v>60</v>
      </c>
      <c r="H1167" s="6" t="s">
        <v>20</v>
      </c>
      <c r="I1167" s="8">
        <v>0.35</v>
      </c>
      <c r="J1167" s="9">
        <v>750</v>
      </c>
      <c r="K1167" s="10">
        <f t="shared" si="0"/>
        <v>262.5</v>
      </c>
      <c r="L1167" s="10">
        <f t="shared" si="1"/>
        <v>78.75</v>
      </c>
      <c r="M1167" s="11">
        <v>0.3</v>
      </c>
      <c r="O1167" s="16"/>
      <c r="P1167" s="17"/>
      <c r="Q1167" s="12"/>
      <c r="R1167" s="13"/>
    </row>
    <row r="1168" spans="1:18" ht="15.75" customHeight="1">
      <c r="A1168" s="1"/>
      <c r="B1168" s="6" t="s">
        <v>14</v>
      </c>
      <c r="C1168" s="6">
        <v>1185732</v>
      </c>
      <c r="D1168" s="7">
        <v>44246</v>
      </c>
      <c r="E1168" s="6" t="s">
        <v>15</v>
      </c>
      <c r="F1168" s="6" t="s">
        <v>59</v>
      </c>
      <c r="G1168" s="6" t="s">
        <v>60</v>
      </c>
      <c r="H1168" s="6" t="s">
        <v>21</v>
      </c>
      <c r="I1168" s="8">
        <v>0.5</v>
      </c>
      <c r="J1168" s="9">
        <v>1500</v>
      </c>
      <c r="K1168" s="10">
        <f t="shared" si="0"/>
        <v>750</v>
      </c>
      <c r="L1168" s="10">
        <f t="shared" si="1"/>
        <v>187.5</v>
      </c>
      <c r="M1168" s="11">
        <v>0.25</v>
      </c>
      <c r="O1168" s="16"/>
      <c r="P1168" s="17"/>
      <c r="Q1168" s="12"/>
      <c r="R1168" s="13"/>
    </row>
    <row r="1169" spans="1:18" ht="15.75" customHeight="1">
      <c r="A1169" s="1"/>
      <c r="B1169" s="6" t="s">
        <v>14</v>
      </c>
      <c r="C1169" s="6">
        <v>1185732</v>
      </c>
      <c r="D1169" s="7">
        <v>44246</v>
      </c>
      <c r="E1169" s="6" t="s">
        <v>15</v>
      </c>
      <c r="F1169" s="6" t="s">
        <v>59</v>
      </c>
      <c r="G1169" s="6" t="s">
        <v>60</v>
      </c>
      <c r="H1169" s="6" t="s">
        <v>22</v>
      </c>
      <c r="I1169" s="8">
        <v>0.4</v>
      </c>
      <c r="J1169" s="9">
        <v>2500</v>
      </c>
      <c r="K1169" s="10">
        <f t="shared" si="0"/>
        <v>1000</v>
      </c>
      <c r="L1169" s="10">
        <f t="shared" si="1"/>
        <v>400</v>
      </c>
      <c r="M1169" s="11">
        <v>0.4</v>
      </c>
      <c r="O1169" s="16"/>
      <c r="P1169" s="17"/>
      <c r="Q1169" s="12"/>
      <c r="R1169" s="13"/>
    </row>
    <row r="1170" spans="1:18" ht="15.75" customHeight="1">
      <c r="A1170" s="1"/>
      <c r="B1170" s="6" t="s">
        <v>14</v>
      </c>
      <c r="C1170" s="6">
        <v>1185732</v>
      </c>
      <c r="D1170" s="7">
        <v>44272</v>
      </c>
      <c r="E1170" s="6" t="s">
        <v>15</v>
      </c>
      <c r="F1170" s="6" t="s">
        <v>59</v>
      </c>
      <c r="G1170" s="6" t="s">
        <v>60</v>
      </c>
      <c r="H1170" s="6" t="s">
        <v>17</v>
      </c>
      <c r="I1170" s="8">
        <v>0.4</v>
      </c>
      <c r="J1170" s="9">
        <v>4700</v>
      </c>
      <c r="K1170" s="10">
        <f t="shared" si="0"/>
        <v>1880</v>
      </c>
      <c r="L1170" s="10">
        <f t="shared" si="1"/>
        <v>658</v>
      </c>
      <c r="M1170" s="11">
        <v>0.35</v>
      </c>
      <c r="O1170" s="16"/>
      <c r="P1170" s="17"/>
      <c r="Q1170" s="12"/>
      <c r="R1170" s="13"/>
    </row>
    <row r="1171" spans="1:18" ht="15.75" customHeight="1">
      <c r="A1171" s="1"/>
      <c r="B1171" s="6" t="s">
        <v>14</v>
      </c>
      <c r="C1171" s="6">
        <v>1185732</v>
      </c>
      <c r="D1171" s="7">
        <v>44272</v>
      </c>
      <c r="E1171" s="6" t="s">
        <v>15</v>
      </c>
      <c r="F1171" s="6" t="s">
        <v>59</v>
      </c>
      <c r="G1171" s="6" t="s">
        <v>60</v>
      </c>
      <c r="H1171" s="6" t="s">
        <v>18</v>
      </c>
      <c r="I1171" s="8">
        <v>0.4</v>
      </c>
      <c r="J1171" s="9">
        <v>1750</v>
      </c>
      <c r="K1171" s="10">
        <f t="shared" si="0"/>
        <v>700</v>
      </c>
      <c r="L1171" s="10">
        <f t="shared" si="1"/>
        <v>244.99999999999997</v>
      </c>
      <c r="M1171" s="11">
        <v>0.35</v>
      </c>
      <c r="O1171" s="16"/>
      <c r="P1171" s="17"/>
      <c r="Q1171" s="12"/>
      <c r="R1171" s="13"/>
    </row>
    <row r="1172" spans="1:18" ht="15.75" customHeight="1">
      <c r="A1172" s="1"/>
      <c r="B1172" s="6" t="s">
        <v>14</v>
      </c>
      <c r="C1172" s="6">
        <v>1185732</v>
      </c>
      <c r="D1172" s="7">
        <v>44272</v>
      </c>
      <c r="E1172" s="6" t="s">
        <v>15</v>
      </c>
      <c r="F1172" s="6" t="s">
        <v>59</v>
      </c>
      <c r="G1172" s="6" t="s">
        <v>60</v>
      </c>
      <c r="H1172" s="6" t="s">
        <v>19</v>
      </c>
      <c r="I1172" s="8">
        <v>0.30000000000000004</v>
      </c>
      <c r="J1172" s="9">
        <v>2000</v>
      </c>
      <c r="K1172" s="10">
        <f t="shared" si="0"/>
        <v>600.00000000000011</v>
      </c>
      <c r="L1172" s="10">
        <f t="shared" si="1"/>
        <v>240.00000000000003</v>
      </c>
      <c r="M1172" s="11">
        <v>0.39999999999999997</v>
      </c>
      <c r="O1172" s="16"/>
      <c r="P1172" s="17"/>
      <c r="Q1172" s="12"/>
      <c r="R1172" s="13"/>
    </row>
    <row r="1173" spans="1:18" ht="15.75" customHeight="1">
      <c r="A1173" s="1"/>
      <c r="B1173" s="6" t="s">
        <v>14</v>
      </c>
      <c r="C1173" s="6">
        <v>1185732</v>
      </c>
      <c r="D1173" s="7">
        <v>44272</v>
      </c>
      <c r="E1173" s="6" t="s">
        <v>15</v>
      </c>
      <c r="F1173" s="6" t="s">
        <v>59</v>
      </c>
      <c r="G1173" s="6" t="s">
        <v>60</v>
      </c>
      <c r="H1173" s="6" t="s">
        <v>20</v>
      </c>
      <c r="I1173" s="8">
        <v>0.35</v>
      </c>
      <c r="J1173" s="9">
        <v>500</v>
      </c>
      <c r="K1173" s="10">
        <f t="shared" si="0"/>
        <v>175</v>
      </c>
      <c r="L1173" s="10">
        <f t="shared" si="1"/>
        <v>52.5</v>
      </c>
      <c r="M1173" s="11">
        <v>0.3</v>
      </c>
      <c r="O1173" s="16"/>
      <c r="P1173" s="17"/>
      <c r="Q1173" s="12"/>
      <c r="R1173" s="13"/>
    </row>
    <row r="1174" spans="1:18" ht="15.75" customHeight="1">
      <c r="A1174" s="1"/>
      <c r="B1174" s="6" t="s">
        <v>14</v>
      </c>
      <c r="C1174" s="6">
        <v>1185732</v>
      </c>
      <c r="D1174" s="7">
        <v>44272</v>
      </c>
      <c r="E1174" s="6" t="s">
        <v>15</v>
      </c>
      <c r="F1174" s="6" t="s">
        <v>59</v>
      </c>
      <c r="G1174" s="6" t="s">
        <v>60</v>
      </c>
      <c r="H1174" s="6" t="s">
        <v>21</v>
      </c>
      <c r="I1174" s="8">
        <v>0.5</v>
      </c>
      <c r="J1174" s="9">
        <v>1000</v>
      </c>
      <c r="K1174" s="10">
        <f t="shared" si="0"/>
        <v>500</v>
      </c>
      <c r="L1174" s="10">
        <f t="shared" si="1"/>
        <v>125</v>
      </c>
      <c r="M1174" s="11">
        <v>0.25</v>
      </c>
      <c r="O1174" s="16"/>
      <c r="P1174" s="17"/>
      <c r="Q1174" s="12"/>
      <c r="R1174" s="13"/>
    </row>
    <row r="1175" spans="1:18" ht="15.75" customHeight="1">
      <c r="A1175" s="1"/>
      <c r="B1175" s="6" t="s">
        <v>14</v>
      </c>
      <c r="C1175" s="6">
        <v>1185732</v>
      </c>
      <c r="D1175" s="7">
        <v>44272</v>
      </c>
      <c r="E1175" s="6" t="s">
        <v>15</v>
      </c>
      <c r="F1175" s="6" t="s">
        <v>59</v>
      </c>
      <c r="G1175" s="6" t="s">
        <v>60</v>
      </c>
      <c r="H1175" s="6" t="s">
        <v>22</v>
      </c>
      <c r="I1175" s="8">
        <v>0.4</v>
      </c>
      <c r="J1175" s="9">
        <v>2000</v>
      </c>
      <c r="K1175" s="10">
        <f t="shared" si="0"/>
        <v>800</v>
      </c>
      <c r="L1175" s="10">
        <f t="shared" si="1"/>
        <v>320</v>
      </c>
      <c r="M1175" s="11">
        <v>0.4</v>
      </c>
      <c r="O1175" s="16"/>
      <c r="P1175" s="17"/>
      <c r="Q1175" s="12"/>
      <c r="R1175" s="13"/>
    </row>
    <row r="1176" spans="1:18" ht="15.75" customHeight="1">
      <c r="A1176" s="1"/>
      <c r="B1176" s="6" t="s">
        <v>14</v>
      </c>
      <c r="C1176" s="6">
        <v>1185732</v>
      </c>
      <c r="D1176" s="7">
        <v>44304</v>
      </c>
      <c r="E1176" s="6" t="s">
        <v>15</v>
      </c>
      <c r="F1176" s="6" t="s">
        <v>59</v>
      </c>
      <c r="G1176" s="6" t="s">
        <v>60</v>
      </c>
      <c r="H1176" s="6" t="s">
        <v>17</v>
      </c>
      <c r="I1176" s="8">
        <v>0.4</v>
      </c>
      <c r="J1176" s="9">
        <v>4500</v>
      </c>
      <c r="K1176" s="10">
        <f t="shared" si="0"/>
        <v>1800</v>
      </c>
      <c r="L1176" s="10">
        <f t="shared" si="1"/>
        <v>630</v>
      </c>
      <c r="M1176" s="11">
        <v>0.35</v>
      </c>
      <c r="O1176" s="16"/>
      <c r="P1176" s="17"/>
      <c r="Q1176" s="12"/>
      <c r="R1176" s="13"/>
    </row>
    <row r="1177" spans="1:18" ht="15.75" customHeight="1">
      <c r="A1177" s="1"/>
      <c r="B1177" s="6" t="s">
        <v>14</v>
      </c>
      <c r="C1177" s="6">
        <v>1185732</v>
      </c>
      <c r="D1177" s="7">
        <v>44304</v>
      </c>
      <c r="E1177" s="6" t="s">
        <v>15</v>
      </c>
      <c r="F1177" s="6" t="s">
        <v>59</v>
      </c>
      <c r="G1177" s="6" t="s">
        <v>60</v>
      </c>
      <c r="H1177" s="6" t="s">
        <v>18</v>
      </c>
      <c r="I1177" s="8">
        <v>0.4</v>
      </c>
      <c r="J1177" s="9">
        <v>1500</v>
      </c>
      <c r="K1177" s="10">
        <f t="shared" si="0"/>
        <v>600</v>
      </c>
      <c r="L1177" s="10">
        <f t="shared" si="1"/>
        <v>210</v>
      </c>
      <c r="M1177" s="11">
        <v>0.35</v>
      </c>
      <c r="O1177" s="16"/>
      <c r="P1177" s="17"/>
      <c r="Q1177" s="12"/>
      <c r="R1177" s="13"/>
    </row>
    <row r="1178" spans="1:18" ht="15.75" customHeight="1">
      <c r="A1178" s="1"/>
      <c r="B1178" s="6" t="s">
        <v>14</v>
      </c>
      <c r="C1178" s="6">
        <v>1185732</v>
      </c>
      <c r="D1178" s="7">
        <v>44304</v>
      </c>
      <c r="E1178" s="6" t="s">
        <v>15</v>
      </c>
      <c r="F1178" s="6" t="s">
        <v>59</v>
      </c>
      <c r="G1178" s="6" t="s">
        <v>60</v>
      </c>
      <c r="H1178" s="6" t="s">
        <v>19</v>
      </c>
      <c r="I1178" s="8">
        <v>0.30000000000000004</v>
      </c>
      <c r="J1178" s="9">
        <v>1500</v>
      </c>
      <c r="K1178" s="10">
        <f t="shared" si="0"/>
        <v>450.00000000000006</v>
      </c>
      <c r="L1178" s="10">
        <f t="shared" si="1"/>
        <v>180</v>
      </c>
      <c r="M1178" s="11">
        <v>0.39999999999999997</v>
      </c>
      <c r="O1178" s="16"/>
      <c r="P1178" s="17"/>
      <c r="Q1178" s="12"/>
      <c r="R1178" s="13"/>
    </row>
    <row r="1179" spans="1:18" ht="15.75" customHeight="1">
      <c r="A1179" s="1"/>
      <c r="B1179" s="6" t="s">
        <v>14</v>
      </c>
      <c r="C1179" s="6">
        <v>1185732</v>
      </c>
      <c r="D1179" s="7">
        <v>44304</v>
      </c>
      <c r="E1179" s="6" t="s">
        <v>15</v>
      </c>
      <c r="F1179" s="6" t="s">
        <v>59</v>
      </c>
      <c r="G1179" s="6" t="s">
        <v>60</v>
      </c>
      <c r="H1179" s="6" t="s">
        <v>20</v>
      </c>
      <c r="I1179" s="8">
        <v>0.35</v>
      </c>
      <c r="J1179" s="9">
        <v>750</v>
      </c>
      <c r="K1179" s="10">
        <f t="shared" si="0"/>
        <v>262.5</v>
      </c>
      <c r="L1179" s="10">
        <f t="shared" si="1"/>
        <v>78.75</v>
      </c>
      <c r="M1179" s="11">
        <v>0.3</v>
      </c>
      <c r="O1179" s="16"/>
      <c r="P1179" s="17"/>
      <c r="Q1179" s="12"/>
      <c r="R1179" s="13"/>
    </row>
    <row r="1180" spans="1:18" ht="15.75" customHeight="1">
      <c r="A1180" s="1"/>
      <c r="B1180" s="6" t="s">
        <v>14</v>
      </c>
      <c r="C1180" s="6">
        <v>1185732</v>
      </c>
      <c r="D1180" s="7">
        <v>44304</v>
      </c>
      <c r="E1180" s="6" t="s">
        <v>15</v>
      </c>
      <c r="F1180" s="6" t="s">
        <v>59</v>
      </c>
      <c r="G1180" s="6" t="s">
        <v>60</v>
      </c>
      <c r="H1180" s="6" t="s">
        <v>21</v>
      </c>
      <c r="I1180" s="8">
        <v>0.5</v>
      </c>
      <c r="J1180" s="9">
        <v>750</v>
      </c>
      <c r="K1180" s="10">
        <f t="shared" si="0"/>
        <v>375</v>
      </c>
      <c r="L1180" s="10">
        <f t="shared" si="1"/>
        <v>93.75</v>
      </c>
      <c r="M1180" s="11">
        <v>0.25</v>
      </c>
      <c r="O1180" s="16"/>
      <c r="P1180" s="17"/>
      <c r="Q1180" s="12"/>
      <c r="R1180" s="13"/>
    </row>
    <row r="1181" spans="1:18" ht="15.75" customHeight="1">
      <c r="A1181" s="1"/>
      <c r="B1181" s="6" t="s">
        <v>14</v>
      </c>
      <c r="C1181" s="6">
        <v>1185732</v>
      </c>
      <c r="D1181" s="7">
        <v>44304</v>
      </c>
      <c r="E1181" s="6" t="s">
        <v>15</v>
      </c>
      <c r="F1181" s="6" t="s">
        <v>59</v>
      </c>
      <c r="G1181" s="6" t="s">
        <v>60</v>
      </c>
      <c r="H1181" s="6" t="s">
        <v>22</v>
      </c>
      <c r="I1181" s="8">
        <v>0.4</v>
      </c>
      <c r="J1181" s="9">
        <v>2250</v>
      </c>
      <c r="K1181" s="10">
        <f t="shared" si="0"/>
        <v>900</v>
      </c>
      <c r="L1181" s="10">
        <f t="shared" si="1"/>
        <v>360</v>
      </c>
      <c r="M1181" s="11">
        <v>0.4</v>
      </c>
      <c r="O1181" s="16"/>
      <c r="P1181" s="17"/>
      <c r="Q1181" s="12"/>
      <c r="R1181" s="13"/>
    </row>
    <row r="1182" spans="1:18" ht="15.75" customHeight="1">
      <c r="A1182" s="1"/>
      <c r="B1182" s="6" t="s">
        <v>14</v>
      </c>
      <c r="C1182" s="6">
        <v>1185732</v>
      </c>
      <c r="D1182" s="7">
        <v>44333</v>
      </c>
      <c r="E1182" s="6" t="s">
        <v>15</v>
      </c>
      <c r="F1182" s="6" t="s">
        <v>59</v>
      </c>
      <c r="G1182" s="6" t="s">
        <v>60</v>
      </c>
      <c r="H1182" s="6" t="s">
        <v>17</v>
      </c>
      <c r="I1182" s="8">
        <v>0.54999999999999993</v>
      </c>
      <c r="J1182" s="9">
        <v>4950</v>
      </c>
      <c r="K1182" s="10">
        <f t="shared" si="0"/>
        <v>2722.4999999999995</v>
      </c>
      <c r="L1182" s="10">
        <f t="shared" si="1"/>
        <v>952.87499999999977</v>
      </c>
      <c r="M1182" s="11">
        <v>0.35</v>
      </c>
      <c r="O1182" s="16"/>
      <c r="P1182" s="17"/>
      <c r="Q1182" s="12"/>
      <c r="R1182" s="13"/>
    </row>
    <row r="1183" spans="1:18" ht="15.75" customHeight="1">
      <c r="A1183" s="1"/>
      <c r="B1183" s="6" t="s">
        <v>14</v>
      </c>
      <c r="C1183" s="6">
        <v>1185732</v>
      </c>
      <c r="D1183" s="7">
        <v>44333</v>
      </c>
      <c r="E1183" s="6" t="s">
        <v>15</v>
      </c>
      <c r="F1183" s="6" t="s">
        <v>59</v>
      </c>
      <c r="G1183" s="6" t="s">
        <v>60</v>
      </c>
      <c r="H1183" s="6" t="s">
        <v>18</v>
      </c>
      <c r="I1183" s="8">
        <v>0.5</v>
      </c>
      <c r="J1183" s="9">
        <v>2000</v>
      </c>
      <c r="K1183" s="10">
        <f t="shared" si="0"/>
        <v>1000</v>
      </c>
      <c r="L1183" s="10">
        <f t="shared" si="1"/>
        <v>350</v>
      </c>
      <c r="M1183" s="11">
        <v>0.35</v>
      </c>
      <c r="O1183" s="16"/>
      <c r="P1183" s="17"/>
      <c r="Q1183" s="12"/>
      <c r="R1183" s="13"/>
    </row>
    <row r="1184" spans="1:18" ht="15.75" customHeight="1">
      <c r="A1184" s="1"/>
      <c r="B1184" s="6" t="s">
        <v>14</v>
      </c>
      <c r="C1184" s="6">
        <v>1185732</v>
      </c>
      <c r="D1184" s="7">
        <v>44333</v>
      </c>
      <c r="E1184" s="6" t="s">
        <v>15</v>
      </c>
      <c r="F1184" s="6" t="s">
        <v>59</v>
      </c>
      <c r="G1184" s="6" t="s">
        <v>60</v>
      </c>
      <c r="H1184" s="6" t="s">
        <v>19</v>
      </c>
      <c r="I1184" s="8">
        <v>0.45</v>
      </c>
      <c r="J1184" s="9">
        <v>1750</v>
      </c>
      <c r="K1184" s="10">
        <f t="shared" si="0"/>
        <v>787.5</v>
      </c>
      <c r="L1184" s="10">
        <f t="shared" si="1"/>
        <v>315</v>
      </c>
      <c r="M1184" s="11">
        <v>0.39999999999999997</v>
      </c>
      <c r="O1184" s="16"/>
      <c r="P1184" s="17"/>
      <c r="Q1184" s="12"/>
      <c r="R1184" s="13"/>
    </row>
    <row r="1185" spans="1:18" ht="15.75" customHeight="1">
      <c r="A1185" s="1"/>
      <c r="B1185" s="6" t="s">
        <v>14</v>
      </c>
      <c r="C1185" s="6">
        <v>1185732</v>
      </c>
      <c r="D1185" s="7">
        <v>44333</v>
      </c>
      <c r="E1185" s="6" t="s">
        <v>15</v>
      </c>
      <c r="F1185" s="6" t="s">
        <v>59</v>
      </c>
      <c r="G1185" s="6" t="s">
        <v>60</v>
      </c>
      <c r="H1185" s="6" t="s">
        <v>20</v>
      </c>
      <c r="I1185" s="8">
        <v>0.45</v>
      </c>
      <c r="J1185" s="9">
        <v>1250</v>
      </c>
      <c r="K1185" s="10">
        <f t="shared" si="0"/>
        <v>562.5</v>
      </c>
      <c r="L1185" s="10">
        <f t="shared" si="1"/>
        <v>168.75</v>
      </c>
      <c r="M1185" s="11">
        <v>0.3</v>
      </c>
      <c r="O1185" s="16"/>
      <c r="P1185" s="17"/>
      <c r="Q1185" s="12"/>
      <c r="R1185" s="13"/>
    </row>
    <row r="1186" spans="1:18" ht="15.75" customHeight="1">
      <c r="A1186" s="1"/>
      <c r="B1186" s="6" t="s">
        <v>14</v>
      </c>
      <c r="C1186" s="6">
        <v>1185732</v>
      </c>
      <c r="D1186" s="7">
        <v>44333</v>
      </c>
      <c r="E1186" s="6" t="s">
        <v>15</v>
      </c>
      <c r="F1186" s="6" t="s">
        <v>59</v>
      </c>
      <c r="G1186" s="6" t="s">
        <v>60</v>
      </c>
      <c r="H1186" s="6" t="s">
        <v>21</v>
      </c>
      <c r="I1186" s="8">
        <v>0.54999999999999993</v>
      </c>
      <c r="J1186" s="9">
        <v>1500</v>
      </c>
      <c r="K1186" s="10">
        <f t="shared" si="0"/>
        <v>824.99999999999989</v>
      </c>
      <c r="L1186" s="10">
        <f t="shared" si="1"/>
        <v>206.24999999999997</v>
      </c>
      <c r="M1186" s="11">
        <v>0.25</v>
      </c>
      <c r="O1186" s="16"/>
      <c r="P1186" s="17"/>
      <c r="Q1186" s="12"/>
      <c r="R1186" s="13"/>
    </row>
    <row r="1187" spans="1:18" ht="15.75" customHeight="1">
      <c r="A1187" s="1"/>
      <c r="B1187" s="6" t="s">
        <v>14</v>
      </c>
      <c r="C1187" s="6">
        <v>1185732</v>
      </c>
      <c r="D1187" s="7">
        <v>44333</v>
      </c>
      <c r="E1187" s="6" t="s">
        <v>15</v>
      </c>
      <c r="F1187" s="6" t="s">
        <v>59</v>
      </c>
      <c r="G1187" s="6" t="s">
        <v>60</v>
      </c>
      <c r="H1187" s="6" t="s">
        <v>22</v>
      </c>
      <c r="I1187" s="8">
        <v>0.6</v>
      </c>
      <c r="J1187" s="9">
        <v>2750</v>
      </c>
      <c r="K1187" s="10">
        <f t="shared" si="0"/>
        <v>1650</v>
      </c>
      <c r="L1187" s="10">
        <f t="shared" si="1"/>
        <v>660</v>
      </c>
      <c r="M1187" s="11">
        <v>0.4</v>
      </c>
      <c r="O1187" s="16"/>
      <c r="P1187" s="17"/>
      <c r="Q1187" s="12"/>
      <c r="R1187" s="13"/>
    </row>
    <row r="1188" spans="1:18" ht="15.75" customHeight="1">
      <c r="A1188" s="1"/>
      <c r="B1188" s="6" t="s">
        <v>14</v>
      </c>
      <c r="C1188" s="6">
        <v>1185732</v>
      </c>
      <c r="D1188" s="7">
        <v>44366</v>
      </c>
      <c r="E1188" s="6" t="s">
        <v>15</v>
      </c>
      <c r="F1188" s="6" t="s">
        <v>59</v>
      </c>
      <c r="G1188" s="6" t="s">
        <v>60</v>
      </c>
      <c r="H1188" s="6" t="s">
        <v>17</v>
      </c>
      <c r="I1188" s="8">
        <v>0.54999999999999993</v>
      </c>
      <c r="J1188" s="9">
        <v>5250</v>
      </c>
      <c r="K1188" s="10">
        <f t="shared" si="0"/>
        <v>2887.4999999999995</v>
      </c>
      <c r="L1188" s="10">
        <f t="shared" si="1"/>
        <v>1010.6249999999998</v>
      </c>
      <c r="M1188" s="11">
        <v>0.35</v>
      </c>
      <c r="O1188" s="16"/>
      <c r="P1188" s="17"/>
      <c r="Q1188" s="12"/>
      <c r="R1188" s="13"/>
    </row>
    <row r="1189" spans="1:18" ht="15.75" customHeight="1">
      <c r="A1189" s="1"/>
      <c r="B1189" s="6" t="s">
        <v>14</v>
      </c>
      <c r="C1189" s="6">
        <v>1185732</v>
      </c>
      <c r="D1189" s="7">
        <v>44366</v>
      </c>
      <c r="E1189" s="6" t="s">
        <v>15</v>
      </c>
      <c r="F1189" s="6" t="s">
        <v>59</v>
      </c>
      <c r="G1189" s="6" t="s">
        <v>60</v>
      </c>
      <c r="H1189" s="6" t="s">
        <v>18</v>
      </c>
      <c r="I1189" s="8">
        <v>0.5</v>
      </c>
      <c r="J1189" s="9">
        <v>2750</v>
      </c>
      <c r="K1189" s="10">
        <f t="shared" si="0"/>
        <v>1375</v>
      </c>
      <c r="L1189" s="10">
        <f t="shared" si="1"/>
        <v>481.24999999999994</v>
      </c>
      <c r="M1189" s="11">
        <v>0.35</v>
      </c>
      <c r="O1189" s="16"/>
      <c r="P1189" s="17"/>
      <c r="Q1189" s="12"/>
      <c r="R1189" s="13"/>
    </row>
    <row r="1190" spans="1:18" ht="15.75" customHeight="1">
      <c r="A1190" s="1"/>
      <c r="B1190" s="6" t="s">
        <v>14</v>
      </c>
      <c r="C1190" s="6">
        <v>1185732</v>
      </c>
      <c r="D1190" s="7">
        <v>44366</v>
      </c>
      <c r="E1190" s="6" t="s">
        <v>15</v>
      </c>
      <c r="F1190" s="6" t="s">
        <v>59</v>
      </c>
      <c r="G1190" s="6" t="s">
        <v>60</v>
      </c>
      <c r="H1190" s="6" t="s">
        <v>19</v>
      </c>
      <c r="I1190" s="8">
        <v>0.45</v>
      </c>
      <c r="J1190" s="9">
        <v>2000</v>
      </c>
      <c r="K1190" s="10">
        <f t="shared" si="0"/>
        <v>900</v>
      </c>
      <c r="L1190" s="10">
        <f t="shared" si="1"/>
        <v>359.99999999999994</v>
      </c>
      <c r="M1190" s="11">
        <v>0.39999999999999997</v>
      </c>
      <c r="O1190" s="16"/>
      <c r="P1190" s="17"/>
      <c r="Q1190" s="12"/>
      <c r="R1190" s="13"/>
    </row>
    <row r="1191" spans="1:18" ht="15.75" customHeight="1">
      <c r="A1191" s="1"/>
      <c r="B1191" s="6" t="s">
        <v>14</v>
      </c>
      <c r="C1191" s="6">
        <v>1185732</v>
      </c>
      <c r="D1191" s="7">
        <v>44366</v>
      </c>
      <c r="E1191" s="6" t="s">
        <v>15</v>
      </c>
      <c r="F1191" s="6" t="s">
        <v>59</v>
      </c>
      <c r="G1191" s="6" t="s">
        <v>60</v>
      </c>
      <c r="H1191" s="6" t="s">
        <v>20</v>
      </c>
      <c r="I1191" s="8">
        <v>0.45</v>
      </c>
      <c r="J1191" s="9">
        <v>1750</v>
      </c>
      <c r="K1191" s="10">
        <f t="shared" si="0"/>
        <v>787.5</v>
      </c>
      <c r="L1191" s="10">
        <f t="shared" si="1"/>
        <v>236.25</v>
      </c>
      <c r="M1191" s="11">
        <v>0.3</v>
      </c>
      <c r="O1191" s="16"/>
      <c r="P1191" s="17"/>
      <c r="Q1191" s="12"/>
      <c r="R1191" s="13"/>
    </row>
    <row r="1192" spans="1:18" ht="15.75" customHeight="1">
      <c r="A1192" s="1"/>
      <c r="B1192" s="6" t="s">
        <v>14</v>
      </c>
      <c r="C1192" s="6">
        <v>1185732</v>
      </c>
      <c r="D1192" s="7">
        <v>44366</v>
      </c>
      <c r="E1192" s="6" t="s">
        <v>15</v>
      </c>
      <c r="F1192" s="6" t="s">
        <v>59</v>
      </c>
      <c r="G1192" s="6" t="s">
        <v>60</v>
      </c>
      <c r="H1192" s="6" t="s">
        <v>21</v>
      </c>
      <c r="I1192" s="8">
        <v>0.54999999999999993</v>
      </c>
      <c r="J1192" s="9">
        <v>1750</v>
      </c>
      <c r="K1192" s="10">
        <f t="shared" si="0"/>
        <v>962.49999999999989</v>
      </c>
      <c r="L1192" s="10">
        <f t="shared" si="1"/>
        <v>240.62499999999997</v>
      </c>
      <c r="M1192" s="11">
        <v>0.25</v>
      </c>
      <c r="O1192" s="16"/>
      <c r="P1192" s="17"/>
      <c r="Q1192" s="12"/>
      <c r="R1192" s="13"/>
    </row>
    <row r="1193" spans="1:18" ht="15.75" customHeight="1">
      <c r="A1193" s="1"/>
      <c r="B1193" s="6" t="s">
        <v>14</v>
      </c>
      <c r="C1193" s="6">
        <v>1185732</v>
      </c>
      <c r="D1193" s="7">
        <v>44366</v>
      </c>
      <c r="E1193" s="6" t="s">
        <v>15</v>
      </c>
      <c r="F1193" s="6" t="s">
        <v>59</v>
      </c>
      <c r="G1193" s="6" t="s">
        <v>60</v>
      </c>
      <c r="H1193" s="6" t="s">
        <v>22</v>
      </c>
      <c r="I1193" s="8">
        <v>0.6</v>
      </c>
      <c r="J1193" s="9">
        <v>3250</v>
      </c>
      <c r="K1193" s="10">
        <f t="shared" si="0"/>
        <v>1950</v>
      </c>
      <c r="L1193" s="10">
        <f t="shared" si="1"/>
        <v>780</v>
      </c>
      <c r="M1193" s="11">
        <v>0.4</v>
      </c>
      <c r="O1193" s="16"/>
      <c r="P1193" s="17"/>
      <c r="Q1193" s="12"/>
      <c r="R1193" s="13"/>
    </row>
    <row r="1194" spans="1:18" ht="15.75" customHeight="1">
      <c r="A1194" s="1"/>
      <c r="B1194" s="6" t="s">
        <v>14</v>
      </c>
      <c r="C1194" s="6">
        <v>1185732</v>
      </c>
      <c r="D1194" s="7">
        <v>44394</v>
      </c>
      <c r="E1194" s="6" t="s">
        <v>15</v>
      </c>
      <c r="F1194" s="6" t="s">
        <v>59</v>
      </c>
      <c r="G1194" s="6" t="s">
        <v>60</v>
      </c>
      <c r="H1194" s="6" t="s">
        <v>17</v>
      </c>
      <c r="I1194" s="8">
        <v>0.54999999999999993</v>
      </c>
      <c r="J1194" s="9">
        <v>5500</v>
      </c>
      <c r="K1194" s="10">
        <f t="shared" si="0"/>
        <v>3024.9999999999995</v>
      </c>
      <c r="L1194" s="10">
        <f t="shared" si="1"/>
        <v>1058.7499999999998</v>
      </c>
      <c r="M1194" s="11">
        <v>0.35</v>
      </c>
      <c r="O1194" s="16"/>
      <c r="P1194" s="17"/>
      <c r="Q1194" s="12"/>
      <c r="R1194" s="13"/>
    </row>
    <row r="1195" spans="1:18" ht="15.75" customHeight="1">
      <c r="A1195" s="1"/>
      <c r="B1195" s="6" t="s">
        <v>14</v>
      </c>
      <c r="C1195" s="6">
        <v>1185732</v>
      </c>
      <c r="D1195" s="7">
        <v>44394</v>
      </c>
      <c r="E1195" s="6" t="s">
        <v>15</v>
      </c>
      <c r="F1195" s="6" t="s">
        <v>59</v>
      </c>
      <c r="G1195" s="6" t="s">
        <v>60</v>
      </c>
      <c r="H1195" s="6" t="s">
        <v>18</v>
      </c>
      <c r="I1195" s="8">
        <v>0.5</v>
      </c>
      <c r="J1195" s="9">
        <v>3000</v>
      </c>
      <c r="K1195" s="10">
        <f t="shared" si="0"/>
        <v>1500</v>
      </c>
      <c r="L1195" s="10">
        <f t="shared" si="1"/>
        <v>525</v>
      </c>
      <c r="M1195" s="11">
        <v>0.35</v>
      </c>
      <c r="O1195" s="16"/>
      <c r="P1195" s="17"/>
      <c r="Q1195" s="12"/>
      <c r="R1195" s="13"/>
    </row>
    <row r="1196" spans="1:18" ht="15.75" customHeight="1">
      <c r="A1196" s="1"/>
      <c r="B1196" s="6" t="s">
        <v>14</v>
      </c>
      <c r="C1196" s="6">
        <v>1185732</v>
      </c>
      <c r="D1196" s="7">
        <v>44394</v>
      </c>
      <c r="E1196" s="6" t="s">
        <v>15</v>
      </c>
      <c r="F1196" s="6" t="s">
        <v>59</v>
      </c>
      <c r="G1196" s="6" t="s">
        <v>60</v>
      </c>
      <c r="H1196" s="6" t="s">
        <v>19</v>
      </c>
      <c r="I1196" s="8">
        <v>0.45</v>
      </c>
      <c r="J1196" s="9">
        <v>2250</v>
      </c>
      <c r="K1196" s="10">
        <f t="shared" si="0"/>
        <v>1012.5</v>
      </c>
      <c r="L1196" s="10">
        <f t="shared" si="1"/>
        <v>404.99999999999994</v>
      </c>
      <c r="M1196" s="11">
        <v>0.39999999999999997</v>
      </c>
      <c r="O1196" s="16"/>
      <c r="P1196" s="17"/>
      <c r="Q1196" s="12"/>
      <c r="R1196" s="13"/>
    </row>
    <row r="1197" spans="1:18" ht="15.75" customHeight="1">
      <c r="A1197" s="1"/>
      <c r="B1197" s="6" t="s">
        <v>14</v>
      </c>
      <c r="C1197" s="6">
        <v>1185732</v>
      </c>
      <c r="D1197" s="7">
        <v>44394</v>
      </c>
      <c r="E1197" s="6" t="s">
        <v>15</v>
      </c>
      <c r="F1197" s="6" t="s">
        <v>59</v>
      </c>
      <c r="G1197" s="6" t="s">
        <v>60</v>
      </c>
      <c r="H1197" s="6" t="s">
        <v>20</v>
      </c>
      <c r="I1197" s="8">
        <v>0.45</v>
      </c>
      <c r="J1197" s="9">
        <v>1750</v>
      </c>
      <c r="K1197" s="10">
        <f t="shared" si="0"/>
        <v>787.5</v>
      </c>
      <c r="L1197" s="10">
        <f t="shared" si="1"/>
        <v>236.25</v>
      </c>
      <c r="M1197" s="11">
        <v>0.3</v>
      </c>
      <c r="O1197" s="16"/>
      <c r="P1197" s="17"/>
      <c r="Q1197" s="12"/>
      <c r="R1197" s="13"/>
    </row>
    <row r="1198" spans="1:18" ht="15.75" customHeight="1">
      <c r="A1198" s="1"/>
      <c r="B1198" s="6" t="s">
        <v>14</v>
      </c>
      <c r="C1198" s="6">
        <v>1185732</v>
      </c>
      <c r="D1198" s="7">
        <v>44394</v>
      </c>
      <c r="E1198" s="6" t="s">
        <v>15</v>
      </c>
      <c r="F1198" s="6" t="s">
        <v>59</v>
      </c>
      <c r="G1198" s="6" t="s">
        <v>60</v>
      </c>
      <c r="H1198" s="6" t="s">
        <v>21</v>
      </c>
      <c r="I1198" s="8">
        <v>0.54999999999999993</v>
      </c>
      <c r="J1198" s="9">
        <v>2000</v>
      </c>
      <c r="K1198" s="10">
        <f t="shared" si="0"/>
        <v>1099.9999999999998</v>
      </c>
      <c r="L1198" s="10">
        <f t="shared" si="1"/>
        <v>274.99999999999994</v>
      </c>
      <c r="M1198" s="11">
        <v>0.25</v>
      </c>
      <c r="O1198" s="16"/>
      <c r="P1198" s="17"/>
      <c r="Q1198" s="12"/>
      <c r="R1198" s="13"/>
    </row>
    <row r="1199" spans="1:18" ht="15.75" customHeight="1">
      <c r="A1199" s="1"/>
      <c r="B1199" s="6" t="s">
        <v>14</v>
      </c>
      <c r="C1199" s="6">
        <v>1185732</v>
      </c>
      <c r="D1199" s="7">
        <v>44394</v>
      </c>
      <c r="E1199" s="6" t="s">
        <v>15</v>
      </c>
      <c r="F1199" s="6" t="s">
        <v>59</v>
      </c>
      <c r="G1199" s="6" t="s">
        <v>60</v>
      </c>
      <c r="H1199" s="6" t="s">
        <v>22</v>
      </c>
      <c r="I1199" s="8">
        <v>0.6</v>
      </c>
      <c r="J1199" s="9">
        <v>3750</v>
      </c>
      <c r="K1199" s="10">
        <f t="shared" si="0"/>
        <v>2250</v>
      </c>
      <c r="L1199" s="10">
        <f t="shared" si="1"/>
        <v>900</v>
      </c>
      <c r="M1199" s="11">
        <v>0.4</v>
      </c>
      <c r="O1199" s="16"/>
      <c r="P1199" s="17"/>
      <c r="Q1199" s="12"/>
      <c r="R1199" s="13"/>
    </row>
    <row r="1200" spans="1:18" ht="15.75" customHeight="1">
      <c r="A1200" s="1"/>
      <c r="B1200" s="6" t="s">
        <v>14</v>
      </c>
      <c r="C1200" s="6">
        <v>1185732</v>
      </c>
      <c r="D1200" s="7">
        <v>44426</v>
      </c>
      <c r="E1200" s="6" t="s">
        <v>15</v>
      </c>
      <c r="F1200" s="6" t="s">
        <v>59</v>
      </c>
      <c r="G1200" s="6" t="s">
        <v>60</v>
      </c>
      <c r="H1200" s="6" t="s">
        <v>17</v>
      </c>
      <c r="I1200" s="8">
        <v>0.54999999999999993</v>
      </c>
      <c r="J1200" s="9">
        <v>5250</v>
      </c>
      <c r="K1200" s="10">
        <f t="shared" si="0"/>
        <v>2887.4999999999995</v>
      </c>
      <c r="L1200" s="10">
        <f t="shared" si="1"/>
        <v>1010.6249999999998</v>
      </c>
      <c r="M1200" s="11">
        <v>0.35</v>
      </c>
      <c r="O1200" s="16"/>
      <c r="P1200" s="17"/>
      <c r="Q1200" s="12"/>
      <c r="R1200" s="13"/>
    </row>
    <row r="1201" spans="1:18" ht="15.75" customHeight="1">
      <c r="A1201" s="1"/>
      <c r="B1201" s="6" t="s">
        <v>14</v>
      </c>
      <c r="C1201" s="6">
        <v>1185732</v>
      </c>
      <c r="D1201" s="7">
        <v>44426</v>
      </c>
      <c r="E1201" s="6" t="s">
        <v>15</v>
      </c>
      <c r="F1201" s="6" t="s">
        <v>59</v>
      </c>
      <c r="G1201" s="6" t="s">
        <v>60</v>
      </c>
      <c r="H1201" s="6" t="s">
        <v>18</v>
      </c>
      <c r="I1201" s="8">
        <v>0.5</v>
      </c>
      <c r="J1201" s="9">
        <v>3000</v>
      </c>
      <c r="K1201" s="10">
        <f t="shared" si="0"/>
        <v>1500</v>
      </c>
      <c r="L1201" s="10">
        <f t="shared" si="1"/>
        <v>525</v>
      </c>
      <c r="M1201" s="11">
        <v>0.35</v>
      </c>
      <c r="O1201" s="16"/>
      <c r="P1201" s="17"/>
      <c r="Q1201" s="12"/>
      <c r="R1201" s="13"/>
    </row>
    <row r="1202" spans="1:18" ht="15.75" customHeight="1">
      <c r="A1202" s="1"/>
      <c r="B1202" s="6" t="s">
        <v>14</v>
      </c>
      <c r="C1202" s="6">
        <v>1185732</v>
      </c>
      <c r="D1202" s="7">
        <v>44426</v>
      </c>
      <c r="E1202" s="6" t="s">
        <v>15</v>
      </c>
      <c r="F1202" s="6" t="s">
        <v>59</v>
      </c>
      <c r="G1202" s="6" t="s">
        <v>60</v>
      </c>
      <c r="H1202" s="6" t="s">
        <v>19</v>
      </c>
      <c r="I1202" s="8">
        <v>0.45</v>
      </c>
      <c r="J1202" s="9">
        <v>2250</v>
      </c>
      <c r="K1202" s="10">
        <f t="shared" si="0"/>
        <v>1012.5</v>
      </c>
      <c r="L1202" s="10">
        <f t="shared" si="1"/>
        <v>404.99999999999994</v>
      </c>
      <c r="M1202" s="11">
        <v>0.39999999999999997</v>
      </c>
      <c r="O1202" s="16"/>
      <c r="P1202" s="17"/>
      <c r="Q1202" s="12"/>
      <c r="R1202" s="13"/>
    </row>
    <row r="1203" spans="1:18" ht="15.75" customHeight="1">
      <c r="A1203" s="1"/>
      <c r="B1203" s="6" t="s">
        <v>14</v>
      </c>
      <c r="C1203" s="6">
        <v>1185732</v>
      </c>
      <c r="D1203" s="7">
        <v>44426</v>
      </c>
      <c r="E1203" s="6" t="s">
        <v>15</v>
      </c>
      <c r="F1203" s="6" t="s">
        <v>59</v>
      </c>
      <c r="G1203" s="6" t="s">
        <v>60</v>
      </c>
      <c r="H1203" s="6" t="s">
        <v>20</v>
      </c>
      <c r="I1203" s="8">
        <v>0.45</v>
      </c>
      <c r="J1203" s="9">
        <v>1750</v>
      </c>
      <c r="K1203" s="10">
        <f t="shared" si="0"/>
        <v>787.5</v>
      </c>
      <c r="L1203" s="10">
        <f t="shared" si="1"/>
        <v>236.25</v>
      </c>
      <c r="M1203" s="11">
        <v>0.3</v>
      </c>
      <c r="O1203" s="16"/>
      <c r="P1203" s="17"/>
      <c r="Q1203" s="12"/>
      <c r="R1203" s="13"/>
    </row>
    <row r="1204" spans="1:18" ht="15.75" customHeight="1">
      <c r="A1204" s="1"/>
      <c r="B1204" s="6" t="s">
        <v>14</v>
      </c>
      <c r="C1204" s="6">
        <v>1185732</v>
      </c>
      <c r="D1204" s="7">
        <v>44426</v>
      </c>
      <c r="E1204" s="6" t="s">
        <v>15</v>
      </c>
      <c r="F1204" s="6" t="s">
        <v>59</v>
      </c>
      <c r="G1204" s="6" t="s">
        <v>60</v>
      </c>
      <c r="H1204" s="6" t="s">
        <v>21</v>
      </c>
      <c r="I1204" s="8">
        <v>0.54999999999999993</v>
      </c>
      <c r="J1204" s="9">
        <v>1500</v>
      </c>
      <c r="K1204" s="10">
        <f t="shared" si="0"/>
        <v>824.99999999999989</v>
      </c>
      <c r="L1204" s="10">
        <f t="shared" si="1"/>
        <v>206.24999999999997</v>
      </c>
      <c r="M1204" s="11">
        <v>0.25</v>
      </c>
      <c r="O1204" s="16"/>
      <c r="P1204" s="17"/>
      <c r="Q1204" s="12"/>
      <c r="R1204" s="13"/>
    </row>
    <row r="1205" spans="1:18" ht="15.75" customHeight="1">
      <c r="A1205" s="1"/>
      <c r="B1205" s="6" t="s">
        <v>14</v>
      </c>
      <c r="C1205" s="6">
        <v>1185732</v>
      </c>
      <c r="D1205" s="7">
        <v>44426</v>
      </c>
      <c r="E1205" s="6" t="s">
        <v>15</v>
      </c>
      <c r="F1205" s="6" t="s">
        <v>59</v>
      </c>
      <c r="G1205" s="6" t="s">
        <v>60</v>
      </c>
      <c r="H1205" s="6" t="s">
        <v>22</v>
      </c>
      <c r="I1205" s="8">
        <v>0.6</v>
      </c>
      <c r="J1205" s="9">
        <v>3250</v>
      </c>
      <c r="K1205" s="10">
        <f t="shared" si="0"/>
        <v>1950</v>
      </c>
      <c r="L1205" s="10">
        <f t="shared" si="1"/>
        <v>780</v>
      </c>
      <c r="M1205" s="11">
        <v>0.4</v>
      </c>
      <c r="O1205" s="16"/>
      <c r="P1205" s="17"/>
      <c r="Q1205" s="12"/>
      <c r="R1205" s="13"/>
    </row>
    <row r="1206" spans="1:18" ht="15.75" customHeight="1">
      <c r="A1206" s="1"/>
      <c r="B1206" s="6" t="s">
        <v>14</v>
      </c>
      <c r="C1206" s="6">
        <v>1185732</v>
      </c>
      <c r="D1206" s="7">
        <v>44456</v>
      </c>
      <c r="E1206" s="6" t="s">
        <v>15</v>
      </c>
      <c r="F1206" s="6" t="s">
        <v>59</v>
      </c>
      <c r="G1206" s="6" t="s">
        <v>60</v>
      </c>
      <c r="H1206" s="6" t="s">
        <v>17</v>
      </c>
      <c r="I1206" s="8">
        <v>0.54999999999999993</v>
      </c>
      <c r="J1206" s="9">
        <v>4500</v>
      </c>
      <c r="K1206" s="10">
        <f t="shared" si="0"/>
        <v>2474.9999999999995</v>
      </c>
      <c r="L1206" s="10">
        <f t="shared" si="1"/>
        <v>866.24999999999977</v>
      </c>
      <c r="M1206" s="11">
        <v>0.35</v>
      </c>
      <c r="O1206" s="16"/>
      <c r="P1206" s="17"/>
      <c r="Q1206" s="12"/>
      <c r="R1206" s="13"/>
    </row>
    <row r="1207" spans="1:18" ht="15.75" customHeight="1">
      <c r="A1207" s="1"/>
      <c r="B1207" s="6" t="s">
        <v>14</v>
      </c>
      <c r="C1207" s="6">
        <v>1185732</v>
      </c>
      <c r="D1207" s="7">
        <v>44456</v>
      </c>
      <c r="E1207" s="6" t="s">
        <v>15</v>
      </c>
      <c r="F1207" s="6" t="s">
        <v>59</v>
      </c>
      <c r="G1207" s="6" t="s">
        <v>60</v>
      </c>
      <c r="H1207" s="6" t="s">
        <v>18</v>
      </c>
      <c r="I1207" s="8">
        <v>0.5</v>
      </c>
      <c r="J1207" s="9">
        <v>2500</v>
      </c>
      <c r="K1207" s="10">
        <f t="shared" si="0"/>
        <v>1250</v>
      </c>
      <c r="L1207" s="10">
        <f t="shared" si="1"/>
        <v>437.5</v>
      </c>
      <c r="M1207" s="11">
        <v>0.35</v>
      </c>
      <c r="O1207" s="16"/>
      <c r="P1207" s="17"/>
      <c r="Q1207" s="12"/>
      <c r="R1207" s="13"/>
    </row>
    <row r="1208" spans="1:18" ht="15.75" customHeight="1">
      <c r="A1208" s="1"/>
      <c r="B1208" s="6" t="s">
        <v>14</v>
      </c>
      <c r="C1208" s="6">
        <v>1185732</v>
      </c>
      <c r="D1208" s="7">
        <v>44456</v>
      </c>
      <c r="E1208" s="6" t="s">
        <v>15</v>
      </c>
      <c r="F1208" s="6" t="s">
        <v>59</v>
      </c>
      <c r="G1208" s="6" t="s">
        <v>60</v>
      </c>
      <c r="H1208" s="6" t="s">
        <v>19</v>
      </c>
      <c r="I1208" s="8">
        <v>0.45</v>
      </c>
      <c r="J1208" s="9">
        <v>1500</v>
      </c>
      <c r="K1208" s="10">
        <f t="shared" si="0"/>
        <v>675</v>
      </c>
      <c r="L1208" s="10">
        <f t="shared" si="1"/>
        <v>270</v>
      </c>
      <c r="M1208" s="11">
        <v>0.39999999999999997</v>
      </c>
      <c r="O1208" s="16"/>
      <c r="P1208" s="17"/>
      <c r="Q1208" s="12"/>
      <c r="R1208" s="13"/>
    </row>
    <row r="1209" spans="1:18" ht="15.75" customHeight="1">
      <c r="A1209" s="1"/>
      <c r="B1209" s="6" t="s">
        <v>14</v>
      </c>
      <c r="C1209" s="6">
        <v>1185732</v>
      </c>
      <c r="D1209" s="7">
        <v>44456</v>
      </c>
      <c r="E1209" s="6" t="s">
        <v>15</v>
      </c>
      <c r="F1209" s="6" t="s">
        <v>59</v>
      </c>
      <c r="G1209" s="6" t="s">
        <v>60</v>
      </c>
      <c r="H1209" s="6" t="s">
        <v>20</v>
      </c>
      <c r="I1209" s="8">
        <v>0.45</v>
      </c>
      <c r="J1209" s="9">
        <v>1250</v>
      </c>
      <c r="K1209" s="10">
        <f t="shared" si="0"/>
        <v>562.5</v>
      </c>
      <c r="L1209" s="10">
        <f t="shared" si="1"/>
        <v>168.75</v>
      </c>
      <c r="M1209" s="11">
        <v>0.3</v>
      </c>
      <c r="O1209" s="16"/>
      <c r="P1209" s="17"/>
      <c r="Q1209" s="12"/>
      <c r="R1209" s="13"/>
    </row>
    <row r="1210" spans="1:18" ht="15.75" customHeight="1">
      <c r="A1210" s="1"/>
      <c r="B1210" s="6" t="s">
        <v>14</v>
      </c>
      <c r="C1210" s="6">
        <v>1185732</v>
      </c>
      <c r="D1210" s="7">
        <v>44456</v>
      </c>
      <c r="E1210" s="6" t="s">
        <v>15</v>
      </c>
      <c r="F1210" s="6" t="s">
        <v>59</v>
      </c>
      <c r="G1210" s="6" t="s">
        <v>60</v>
      </c>
      <c r="H1210" s="6" t="s">
        <v>21</v>
      </c>
      <c r="I1210" s="8">
        <v>0.54999999999999993</v>
      </c>
      <c r="J1210" s="9">
        <v>1250</v>
      </c>
      <c r="K1210" s="10">
        <f t="shared" si="0"/>
        <v>687.49999999999989</v>
      </c>
      <c r="L1210" s="10">
        <f t="shared" si="1"/>
        <v>171.87499999999997</v>
      </c>
      <c r="M1210" s="11">
        <v>0.25</v>
      </c>
      <c r="O1210" s="16"/>
      <c r="P1210" s="17"/>
      <c r="Q1210" s="12"/>
      <c r="R1210" s="13"/>
    </row>
    <row r="1211" spans="1:18" ht="15.75" customHeight="1">
      <c r="A1211" s="1"/>
      <c r="B1211" s="6" t="s">
        <v>14</v>
      </c>
      <c r="C1211" s="6">
        <v>1185732</v>
      </c>
      <c r="D1211" s="7">
        <v>44456</v>
      </c>
      <c r="E1211" s="6" t="s">
        <v>15</v>
      </c>
      <c r="F1211" s="6" t="s">
        <v>59</v>
      </c>
      <c r="G1211" s="6" t="s">
        <v>60</v>
      </c>
      <c r="H1211" s="6" t="s">
        <v>22</v>
      </c>
      <c r="I1211" s="8">
        <v>0.6</v>
      </c>
      <c r="J1211" s="9">
        <v>2250</v>
      </c>
      <c r="K1211" s="10">
        <f t="shared" si="0"/>
        <v>1350</v>
      </c>
      <c r="L1211" s="10">
        <f t="shared" si="1"/>
        <v>540</v>
      </c>
      <c r="M1211" s="11">
        <v>0.4</v>
      </c>
      <c r="O1211" s="16"/>
      <c r="P1211" s="17"/>
      <c r="Q1211" s="12"/>
      <c r="R1211" s="13"/>
    </row>
    <row r="1212" spans="1:18" ht="15.75" customHeight="1">
      <c r="A1212" s="1"/>
      <c r="B1212" s="6" t="s">
        <v>14</v>
      </c>
      <c r="C1212" s="6">
        <v>1185732</v>
      </c>
      <c r="D1212" s="7">
        <v>44488</v>
      </c>
      <c r="E1212" s="6" t="s">
        <v>15</v>
      </c>
      <c r="F1212" s="6" t="s">
        <v>59</v>
      </c>
      <c r="G1212" s="6" t="s">
        <v>60</v>
      </c>
      <c r="H1212" s="6" t="s">
        <v>17</v>
      </c>
      <c r="I1212" s="8">
        <v>0.6</v>
      </c>
      <c r="J1212" s="9">
        <v>4000</v>
      </c>
      <c r="K1212" s="10">
        <f t="shared" si="0"/>
        <v>2400</v>
      </c>
      <c r="L1212" s="10">
        <f t="shared" si="1"/>
        <v>840</v>
      </c>
      <c r="M1212" s="11">
        <v>0.35</v>
      </c>
      <c r="O1212" s="16"/>
      <c r="P1212" s="17"/>
      <c r="Q1212" s="12"/>
      <c r="R1212" s="13"/>
    </row>
    <row r="1213" spans="1:18" ht="15.75" customHeight="1">
      <c r="A1213" s="1"/>
      <c r="B1213" s="6" t="s">
        <v>14</v>
      </c>
      <c r="C1213" s="6">
        <v>1185732</v>
      </c>
      <c r="D1213" s="7">
        <v>44488</v>
      </c>
      <c r="E1213" s="6" t="s">
        <v>15</v>
      </c>
      <c r="F1213" s="6" t="s">
        <v>59</v>
      </c>
      <c r="G1213" s="6" t="s">
        <v>60</v>
      </c>
      <c r="H1213" s="6" t="s">
        <v>18</v>
      </c>
      <c r="I1213" s="8">
        <v>0.55000000000000004</v>
      </c>
      <c r="J1213" s="9">
        <v>2250</v>
      </c>
      <c r="K1213" s="10">
        <f t="shared" si="0"/>
        <v>1237.5</v>
      </c>
      <c r="L1213" s="10">
        <f t="shared" si="1"/>
        <v>433.125</v>
      </c>
      <c r="M1213" s="11">
        <v>0.35</v>
      </c>
      <c r="O1213" s="16"/>
      <c r="P1213" s="17"/>
      <c r="Q1213" s="12"/>
      <c r="R1213" s="13"/>
    </row>
    <row r="1214" spans="1:18" ht="15.75" customHeight="1">
      <c r="A1214" s="1"/>
      <c r="B1214" s="6" t="s">
        <v>14</v>
      </c>
      <c r="C1214" s="6">
        <v>1185732</v>
      </c>
      <c r="D1214" s="7">
        <v>44488</v>
      </c>
      <c r="E1214" s="6" t="s">
        <v>15</v>
      </c>
      <c r="F1214" s="6" t="s">
        <v>59</v>
      </c>
      <c r="G1214" s="6" t="s">
        <v>60</v>
      </c>
      <c r="H1214" s="6" t="s">
        <v>19</v>
      </c>
      <c r="I1214" s="8">
        <v>0.55000000000000004</v>
      </c>
      <c r="J1214" s="9">
        <v>1250</v>
      </c>
      <c r="K1214" s="10">
        <f t="shared" si="0"/>
        <v>687.5</v>
      </c>
      <c r="L1214" s="10">
        <f t="shared" si="1"/>
        <v>275</v>
      </c>
      <c r="M1214" s="11">
        <v>0.39999999999999997</v>
      </c>
      <c r="O1214" s="16"/>
      <c r="P1214" s="17"/>
      <c r="Q1214" s="12"/>
      <c r="R1214" s="13"/>
    </row>
    <row r="1215" spans="1:18" ht="15.75" customHeight="1">
      <c r="A1215" s="1"/>
      <c r="B1215" s="6" t="s">
        <v>14</v>
      </c>
      <c r="C1215" s="6">
        <v>1185732</v>
      </c>
      <c r="D1215" s="7">
        <v>44488</v>
      </c>
      <c r="E1215" s="6" t="s">
        <v>15</v>
      </c>
      <c r="F1215" s="6" t="s">
        <v>59</v>
      </c>
      <c r="G1215" s="6" t="s">
        <v>60</v>
      </c>
      <c r="H1215" s="6" t="s">
        <v>20</v>
      </c>
      <c r="I1215" s="8">
        <v>0.55000000000000004</v>
      </c>
      <c r="J1215" s="9">
        <v>1000</v>
      </c>
      <c r="K1215" s="10">
        <f t="shared" si="0"/>
        <v>550</v>
      </c>
      <c r="L1215" s="10">
        <f t="shared" si="1"/>
        <v>165</v>
      </c>
      <c r="M1215" s="11">
        <v>0.3</v>
      </c>
      <c r="O1215" s="16"/>
      <c r="P1215" s="17"/>
      <c r="Q1215" s="12"/>
      <c r="R1215" s="13"/>
    </row>
    <row r="1216" spans="1:18" ht="15.75" customHeight="1">
      <c r="A1216" s="1"/>
      <c r="B1216" s="6" t="s">
        <v>14</v>
      </c>
      <c r="C1216" s="6">
        <v>1185732</v>
      </c>
      <c r="D1216" s="7">
        <v>44488</v>
      </c>
      <c r="E1216" s="6" t="s">
        <v>15</v>
      </c>
      <c r="F1216" s="6" t="s">
        <v>59</v>
      </c>
      <c r="G1216" s="6" t="s">
        <v>60</v>
      </c>
      <c r="H1216" s="6" t="s">
        <v>21</v>
      </c>
      <c r="I1216" s="8">
        <v>0.65</v>
      </c>
      <c r="J1216" s="9">
        <v>1000</v>
      </c>
      <c r="K1216" s="10">
        <f t="shared" si="0"/>
        <v>650</v>
      </c>
      <c r="L1216" s="10">
        <f t="shared" si="1"/>
        <v>162.5</v>
      </c>
      <c r="M1216" s="11">
        <v>0.25</v>
      </c>
      <c r="O1216" s="16"/>
      <c r="P1216" s="17"/>
      <c r="Q1216" s="12"/>
      <c r="R1216" s="13"/>
    </row>
    <row r="1217" spans="1:18" ht="15.75" customHeight="1">
      <c r="A1217" s="1"/>
      <c r="B1217" s="6" t="s">
        <v>14</v>
      </c>
      <c r="C1217" s="6">
        <v>1185732</v>
      </c>
      <c r="D1217" s="7">
        <v>44488</v>
      </c>
      <c r="E1217" s="6" t="s">
        <v>15</v>
      </c>
      <c r="F1217" s="6" t="s">
        <v>59</v>
      </c>
      <c r="G1217" s="6" t="s">
        <v>60</v>
      </c>
      <c r="H1217" s="6" t="s">
        <v>22</v>
      </c>
      <c r="I1217" s="8">
        <v>0.7</v>
      </c>
      <c r="J1217" s="9">
        <v>2250</v>
      </c>
      <c r="K1217" s="10">
        <f t="shared" si="0"/>
        <v>1575</v>
      </c>
      <c r="L1217" s="10">
        <f t="shared" si="1"/>
        <v>630</v>
      </c>
      <c r="M1217" s="11">
        <v>0.4</v>
      </c>
      <c r="O1217" s="16"/>
      <c r="P1217" s="17"/>
      <c r="Q1217" s="12"/>
      <c r="R1217" s="13"/>
    </row>
    <row r="1218" spans="1:18" ht="15.75" customHeight="1">
      <c r="A1218" s="1"/>
      <c r="B1218" s="6" t="s">
        <v>14</v>
      </c>
      <c r="C1218" s="6">
        <v>1185732</v>
      </c>
      <c r="D1218" s="7">
        <v>44518</v>
      </c>
      <c r="E1218" s="6" t="s">
        <v>15</v>
      </c>
      <c r="F1218" s="6" t="s">
        <v>59</v>
      </c>
      <c r="G1218" s="6" t="s">
        <v>60</v>
      </c>
      <c r="H1218" s="6" t="s">
        <v>17</v>
      </c>
      <c r="I1218" s="8">
        <v>0.65</v>
      </c>
      <c r="J1218" s="9">
        <v>3750</v>
      </c>
      <c r="K1218" s="10">
        <f t="shared" si="0"/>
        <v>2437.5</v>
      </c>
      <c r="L1218" s="10">
        <f t="shared" si="1"/>
        <v>853.125</v>
      </c>
      <c r="M1218" s="11">
        <v>0.35</v>
      </c>
      <c r="O1218" s="16"/>
      <c r="P1218" s="17"/>
      <c r="Q1218" s="12"/>
      <c r="R1218" s="13"/>
    </row>
    <row r="1219" spans="1:18" ht="15.75" customHeight="1">
      <c r="A1219" s="1"/>
      <c r="B1219" s="6" t="s">
        <v>14</v>
      </c>
      <c r="C1219" s="6">
        <v>1185732</v>
      </c>
      <c r="D1219" s="7">
        <v>44518</v>
      </c>
      <c r="E1219" s="6" t="s">
        <v>15</v>
      </c>
      <c r="F1219" s="6" t="s">
        <v>59</v>
      </c>
      <c r="G1219" s="6" t="s">
        <v>60</v>
      </c>
      <c r="H1219" s="6" t="s">
        <v>18</v>
      </c>
      <c r="I1219" s="8">
        <v>0.55000000000000004</v>
      </c>
      <c r="J1219" s="9">
        <v>2000</v>
      </c>
      <c r="K1219" s="10">
        <f t="shared" si="0"/>
        <v>1100</v>
      </c>
      <c r="L1219" s="10">
        <f t="shared" si="1"/>
        <v>385</v>
      </c>
      <c r="M1219" s="11">
        <v>0.35</v>
      </c>
      <c r="O1219" s="16"/>
      <c r="P1219" s="17"/>
      <c r="Q1219" s="12"/>
      <c r="R1219" s="13"/>
    </row>
    <row r="1220" spans="1:18" ht="15.75" customHeight="1">
      <c r="A1220" s="1"/>
      <c r="B1220" s="6" t="s">
        <v>14</v>
      </c>
      <c r="C1220" s="6">
        <v>1185732</v>
      </c>
      <c r="D1220" s="7">
        <v>44518</v>
      </c>
      <c r="E1220" s="6" t="s">
        <v>15</v>
      </c>
      <c r="F1220" s="6" t="s">
        <v>59</v>
      </c>
      <c r="G1220" s="6" t="s">
        <v>60</v>
      </c>
      <c r="H1220" s="6" t="s">
        <v>19</v>
      </c>
      <c r="I1220" s="8">
        <v>0.55000000000000004</v>
      </c>
      <c r="J1220" s="9">
        <v>1950</v>
      </c>
      <c r="K1220" s="10">
        <f t="shared" si="0"/>
        <v>1072.5</v>
      </c>
      <c r="L1220" s="10">
        <f t="shared" si="1"/>
        <v>428.99999999999994</v>
      </c>
      <c r="M1220" s="11">
        <v>0.39999999999999997</v>
      </c>
      <c r="O1220" s="16"/>
      <c r="P1220" s="17"/>
      <c r="Q1220" s="12"/>
      <c r="R1220" s="13"/>
    </row>
    <row r="1221" spans="1:18" ht="15.75" customHeight="1">
      <c r="A1221" s="1"/>
      <c r="B1221" s="6" t="s">
        <v>14</v>
      </c>
      <c r="C1221" s="6">
        <v>1185732</v>
      </c>
      <c r="D1221" s="7">
        <v>44518</v>
      </c>
      <c r="E1221" s="6" t="s">
        <v>15</v>
      </c>
      <c r="F1221" s="6" t="s">
        <v>59</v>
      </c>
      <c r="G1221" s="6" t="s">
        <v>60</v>
      </c>
      <c r="H1221" s="6" t="s">
        <v>20</v>
      </c>
      <c r="I1221" s="8">
        <v>0.55000000000000004</v>
      </c>
      <c r="J1221" s="9">
        <v>1750</v>
      </c>
      <c r="K1221" s="10">
        <f t="shared" si="0"/>
        <v>962.50000000000011</v>
      </c>
      <c r="L1221" s="10">
        <f t="shared" si="1"/>
        <v>288.75</v>
      </c>
      <c r="M1221" s="11">
        <v>0.3</v>
      </c>
      <c r="O1221" s="16"/>
      <c r="P1221" s="17"/>
      <c r="Q1221" s="12"/>
      <c r="R1221" s="13"/>
    </row>
    <row r="1222" spans="1:18" ht="15.75" customHeight="1">
      <c r="A1222" s="1"/>
      <c r="B1222" s="6" t="s">
        <v>14</v>
      </c>
      <c r="C1222" s="6">
        <v>1185732</v>
      </c>
      <c r="D1222" s="7">
        <v>44518</v>
      </c>
      <c r="E1222" s="6" t="s">
        <v>15</v>
      </c>
      <c r="F1222" s="6" t="s">
        <v>59</v>
      </c>
      <c r="G1222" s="6" t="s">
        <v>60</v>
      </c>
      <c r="H1222" s="6" t="s">
        <v>21</v>
      </c>
      <c r="I1222" s="8">
        <v>0.65</v>
      </c>
      <c r="J1222" s="9">
        <v>1500</v>
      </c>
      <c r="K1222" s="10">
        <f t="shared" si="0"/>
        <v>975</v>
      </c>
      <c r="L1222" s="10">
        <f t="shared" si="1"/>
        <v>243.75</v>
      </c>
      <c r="M1222" s="11">
        <v>0.25</v>
      </c>
      <c r="O1222" s="16"/>
      <c r="P1222" s="17"/>
      <c r="Q1222" s="12"/>
      <c r="R1222" s="13"/>
    </row>
    <row r="1223" spans="1:18" ht="15.75" customHeight="1">
      <c r="A1223" s="1"/>
      <c r="B1223" s="6" t="s">
        <v>14</v>
      </c>
      <c r="C1223" s="6">
        <v>1185732</v>
      </c>
      <c r="D1223" s="7">
        <v>44518</v>
      </c>
      <c r="E1223" s="6" t="s">
        <v>15</v>
      </c>
      <c r="F1223" s="6" t="s">
        <v>59</v>
      </c>
      <c r="G1223" s="6" t="s">
        <v>60</v>
      </c>
      <c r="H1223" s="6" t="s">
        <v>22</v>
      </c>
      <c r="I1223" s="8">
        <v>0.7</v>
      </c>
      <c r="J1223" s="9">
        <v>2500</v>
      </c>
      <c r="K1223" s="10">
        <f t="shared" si="0"/>
        <v>1750</v>
      </c>
      <c r="L1223" s="10">
        <f t="shared" si="1"/>
        <v>700</v>
      </c>
      <c r="M1223" s="11">
        <v>0.4</v>
      </c>
      <c r="O1223" s="16"/>
      <c r="P1223" s="17"/>
      <c r="Q1223" s="12"/>
      <c r="R1223" s="13"/>
    </row>
    <row r="1224" spans="1:18" ht="15.75" customHeight="1">
      <c r="A1224" s="1"/>
      <c r="B1224" s="6" t="s">
        <v>14</v>
      </c>
      <c r="C1224" s="6">
        <v>1185732</v>
      </c>
      <c r="D1224" s="7">
        <v>44547</v>
      </c>
      <c r="E1224" s="6" t="s">
        <v>15</v>
      </c>
      <c r="F1224" s="6" t="s">
        <v>59</v>
      </c>
      <c r="G1224" s="6" t="s">
        <v>60</v>
      </c>
      <c r="H1224" s="6" t="s">
        <v>17</v>
      </c>
      <c r="I1224" s="8">
        <v>0.65</v>
      </c>
      <c r="J1224" s="9">
        <v>4750</v>
      </c>
      <c r="K1224" s="10">
        <f t="shared" si="0"/>
        <v>3087.5</v>
      </c>
      <c r="L1224" s="10">
        <f t="shared" si="1"/>
        <v>1080.625</v>
      </c>
      <c r="M1224" s="11">
        <v>0.35</v>
      </c>
      <c r="O1224" s="16"/>
      <c r="P1224" s="17"/>
      <c r="Q1224" s="12"/>
      <c r="R1224" s="13"/>
    </row>
    <row r="1225" spans="1:18" ht="15.75" customHeight="1">
      <c r="A1225" s="1"/>
      <c r="B1225" s="6" t="s">
        <v>14</v>
      </c>
      <c r="C1225" s="6">
        <v>1185732</v>
      </c>
      <c r="D1225" s="7">
        <v>44547</v>
      </c>
      <c r="E1225" s="6" t="s">
        <v>15</v>
      </c>
      <c r="F1225" s="6" t="s">
        <v>59</v>
      </c>
      <c r="G1225" s="6" t="s">
        <v>60</v>
      </c>
      <c r="H1225" s="6" t="s">
        <v>18</v>
      </c>
      <c r="I1225" s="8">
        <v>0.55000000000000004</v>
      </c>
      <c r="J1225" s="9">
        <v>2750</v>
      </c>
      <c r="K1225" s="10">
        <f t="shared" si="0"/>
        <v>1512.5000000000002</v>
      </c>
      <c r="L1225" s="10">
        <f t="shared" si="1"/>
        <v>529.375</v>
      </c>
      <c r="M1225" s="11">
        <v>0.35</v>
      </c>
      <c r="O1225" s="16"/>
      <c r="P1225" s="17"/>
      <c r="Q1225" s="12"/>
      <c r="R1225" s="13"/>
    </row>
    <row r="1226" spans="1:18" ht="15.75" customHeight="1">
      <c r="A1226" s="1"/>
      <c r="B1226" s="6" t="s">
        <v>14</v>
      </c>
      <c r="C1226" s="6">
        <v>1185732</v>
      </c>
      <c r="D1226" s="7">
        <v>44547</v>
      </c>
      <c r="E1226" s="6" t="s">
        <v>15</v>
      </c>
      <c r="F1226" s="6" t="s">
        <v>59</v>
      </c>
      <c r="G1226" s="6" t="s">
        <v>60</v>
      </c>
      <c r="H1226" s="6" t="s">
        <v>19</v>
      </c>
      <c r="I1226" s="8">
        <v>0.55000000000000004</v>
      </c>
      <c r="J1226" s="9">
        <v>2500</v>
      </c>
      <c r="K1226" s="10">
        <f t="shared" si="0"/>
        <v>1375</v>
      </c>
      <c r="L1226" s="10">
        <f t="shared" si="1"/>
        <v>550</v>
      </c>
      <c r="M1226" s="11">
        <v>0.39999999999999997</v>
      </c>
      <c r="O1226" s="16"/>
      <c r="P1226" s="17"/>
      <c r="Q1226" s="12"/>
      <c r="R1226" s="13"/>
    </row>
    <row r="1227" spans="1:18" ht="15.75" customHeight="1">
      <c r="A1227" s="1"/>
      <c r="B1227" s="6" t="s">
        <v>14</v>
      </c>
      <c r="C1227" s="6">
        <v>1185732</v>
      </c>
      <c r="D1227" s="7">
        <v>44547</v>
      </c>
      <c r="E1227" s="6" t="s">
        <v>15</v>
      </c>
      <c r="F1227" s="6" t="s">
        <v>59</v>
      </c>
      <c r="G1227" s="6" t="s">
        <v>60</v>
      </c>
      <c r="H1227" s="6" t="s">
        <v>20</v>
      </c>
      <c r="I1227" s="8">
        <v>0.55000000000000004</v>
      </c>
      <c r="J1227" s="9">
        <v>2000</v>
      </c>
      <c r="K1227" s="10">
        <f t="shared" si="0"/>
        <v>1100</v>
      </c>
      <c r="L1227" s="10">
        <f t="shared" si="1"/>
        <v>330</v>
      </c>
      <c r="M1227" s="11">
        <v>0.3</v>
      </c>
      <c r="O1227" s="16"/>
      <c r="P1227" s="17"/>
      <c r="Q1227" s="12"/>
      <c r="R1227" s="13"/>
    </row>
    <row r="1228" spans="1:18" ht="15.75" customHeight="1">
      <c r="A1228" s="1"/>
      <c r="B1228" s="6" t="s">
        <v>14</v>
      </c>
      <c r="C1228" s="6">
        <v>1185732</v>
      </c>
      <c r="D1228" s="7">
        <v>44547</v>
      </c>
      <c r="E1228" s="6" t="s">
        <v>15</v>
      </c>
      <c r="F1228" s="6" t="s">
        <v>59</v>
      </c>
      <c r="G1228" s="6" t="s">
        <v>60</v>
      </c>
      <c r="H1228" s="6" t="s">
        <v>21</v>
      </c>
      <c r="I1228" s="8">
        <v>0.65</v>
      </c>
      <c r="J1228" s="9">
        <v>2000</v>
      </c>
      <c r="K1228" s="10">
        <f t="shared" si="0"/>
        <v>1300</v>
      </c>
      <c r="L1228" s="10">
        <f t="shared" si="1"/>
        <v>325</v>
      </c>
      <c r="M1228" s="11">
        <v>0.25</v>
      </c>
      <c r="O1228" s="16"/>
      <c r="P1228" s="17"/>
      <c r="Q1228" s="12"/>
      <c r="R1228" s="13"/>
    </row>
    <row r="1229" spans="1:18" ht="15.75" customHeight="1">
      <c r="A1229" s="1"/>
      <c r="B1229" s="6" t="s">
        <v>14</v>
      </c>
      <c r="C1229" s="6">
        <v>1185732</v>
      </c>
      <c r="D1229" s="7">
        <v>44547</v>
      </c>
      <c r="E1229" s="6" t="s">
        <v>15</v>
      </c>
      <c r="F1229" s="6" t="s">
        <v>59</v>
      </c>
      <c r="G1229" s="6" t="s">
        <v>60</v>
      </c>
      <c r="H1229" s="6" t="s">
        <v>22</v>
      </c>
      <c r="I1229" s="8">
        <v>0.7</v>
      </c>
      <c r="J1229" s="9">
        <v>3000</v>
      </c>
      <c r="K1229" s="10">
        <f t="shared" si="0"/>
        <v>2100</v>
      </c>
      <c r="L1229" s="10">
        <f t="shared" si="1"/>
        <v>840</v>
      </c>
      <c r="M1229" s="11">
        <v>0.4</v>
      </c>
      <c r="O1229" s="16"/>
      <c r="P1229" s="17"/>
      <c r="Q1229" s="12"/>
      <c r="R1229" s="13"/>
    </row>
    <row r="1230" spans="1:18" ht="15.75" customHeight="1">
      <c r="A1230" s="1" t="s">
        <v>39</v>
      </c>
      <c r="B1230" s="6" t="s">
        <v>27</v>
      </c>
      <c r="C1230" s="6">
        <v>1128299</v>
      </c>
      <c r="D1230" s="7">
        <v>44206</v>
      </c>
      <c r="E1230" s="6" t="s">
        <v>28</v>
      </c>
      <c r="F1230" s="6" t="s">
        <v>61</v>
      </c>
      <c r="G1230" s="6" t="s">
        <v>62</v>
      </c>
      <c r="H1230" s="6" t="s">
        <v>17</v>
      </c>
      <c r="I1230" s="8">
        <v>0.35000000000000003</v>
      </c>
      <c r="J1230" s="9">
        <v>3750</v>
      </c>
      <c r="K1230" s="10">
        <f t="shared" si="0"/>
        <v>1312.5000000000002</v>
      </c>
      <c r="L1230" s="10">
        <f t="shared" si="1"/>
        <v>328.12500000000006</v>
      </c>
      <c r="M1230" s="11">
        <v>0.25</v>
      </c>
      <c r="O1230" s="16"/>
      <c r="P1230" s="17"/>
      <c r="Q1230" s="12"/>
      <c r="R1230" s="13"/>
    </row>
    <row r="1231" spans="1:18" ht="15.75" customHeight="1">
      <c r="A1231" s="1"/>
      <c r="B1231" s="6" t="s">
        <v>27</v>
      </c>
      <c r="C1231" s="6">
        <v>1128299</v>
      </c>
      <c r="D1231" s="7">
        <v>44206</v>
      </c>
      <c r="E1231" s="6" t="s">
        <v>28</v>
      </c>
      <c r="F1231" s="6" t="s">
        <v>61</v>
      </c>
      <c r="G1231" s="6" t="s">
        <v>62</v>
      </c>
      <c r="H1231" s="6" t="s">
        <v>18</v>
      </c>
      <c r="I1231" s="8">
        <v>0.45</v>
      </c>
      <c r="J1231" s="9">
        <v>3750</v>
      </c>
      <c r="K1231" s="10">
        <f t="shared" si="0"/>
        <v>1687.5</v>
      </c>
      <c r="L1231" s="10">
        <f t="shared" si="1"/>
        <v>337.5</v>
      </c>
      <c r="M1231" s="11">
        <v>0.2</v>
      </c>
      <c r="O1231" s="16"/>
      <c r="P1231" s="17"/>
      <c r="Q1231" s="12"/>
      <c r="R1231" s="13"/>
    </row>
    <row r="1232" spans="1:18" ht="15.75" customHeight="1">
      <c r="A1232" s="1"/>
      <c r="B1232" s="6" t="s">
        <v>27</v>
      </c>
      <c r="C1232" s="6">
        <v>1128299</v>
      </c>
      <c r="D1232" s="7">
        <v>44206</v>
      </c>
      <c r="E1232" s="6" t="s">
        <v>28</v>
      </c>
      <c r="F1232" s="6" t="s">
        <v>61</v>
      </c>
      <c r="G1232" s="6" t="s">
        <v>62</v>
      </c>
      <c r="H1232" s="6" t="s">
        <v>19</v>
      </c>
      <c r="I1232" s="8">
        <v>0.45</v>
      </c>
      <c r="J1232" s="9">
        <v>3750</v>
      </c>
      <c r="K1232" s="10">
        <f t="shared" si="0"/>
        <v>1687.5</v>
      </c>
      <c r="L1232" s="10">
        <f t="shared" si="1"/>
        <v>421.875</v>
      </c>
      <c r="M1232" s="11">
        <v>0.25</v>
      </c>
      <c r="O1232" s="16"/>
      <c r="P1232" s="17"/>
      <c r="Q1232" s="12"/>
      <c r="R1232" s="13"/>
    </row>
    <row r="1233" spans="1:18" ht="15.75" customHeight="1">
      <c r="A1233" s="1"/>
      <c r="B1233" s="6" t="s">
        <v>27</v>
      </c>
      <c r="C1233" s="6">
        <v>1128299</v>
      </c>
      <c r="D1233" s="7">
        <v>44206</v>
      </c>
      <c r="E1233" s="6" t="s">
        <v>28</v>
      </c>
      <c r="F1233" s="6" t="s">
        <v>61</v>
      </c>
      <c r="G1233" s="6" t="s">
        <v>62</v>
      </c>
      <c r="H1233" s="6" t="s">
        <v>20</v>
      </c>
      <c r="I1233" s="8">
        <v>0.45</v>
      </c>
      <c r="J1233" s="9">
        <v>2250</v>
      </c>
      <c r="K1233" s="10">
        <f t="shared" si="0"/>
        <v>1012.5</v>
      </c>
      <c r="L1233" s="10">
        <f t="shared" si="1"/>
        <v>253.125</v>
      </c>
      <c r="M1233" s="11">
        <v>0.25</v>
      </c>
      <c r="O1233" s="16"/>
      <c r="P1233" s="17"/>
      <c r="Q1233" s="12"/>
      <c r="R1233" s="13"/>
    </row>
    <row r="1234" spans="1:18" ht="15.75" customHeight="1">
      <c r="A1234" s="1"/>
      <c r="B1234" s="6" t="s">
        <v>27</v>
      </c>
      <c r="C1234" s="6">
        <v>1128299</v>
      </c>
      <c r="D1234" s="7">
        <v>44206</v>
      </c>
      <c r="E1234" s="6" t="s">
        <v>28</v>
      </c>
      <c r="F1234" s="6" t="s">
        <v>61</v>
      </c>
      <c r="G1234" s="6" t="s">
        <v>62</v>
      </c>
      <c r="H1234" s="6" t="s">
        <v>21</v>
      </c>
      <c r="I1234" s="8">
        <v>0.5</v>
      </c>
      <c r="J1234" s="9">
        <v>1750</v>
      </c>
      <c r="K1234" s="10">
        <f t="shared" si="0"/>
        <v>875</v>
      </c>
      <c r="L1234" s="10">
        <f t="shared" si="1"/>
        <v>131.25</v>
      </c>
      <c r="M1234" s="11">
        <v>0.15</v>
      </c>
      <c r="O1234" s="16"/>
      <c r="P1234" s="17"/>
      <c r="Q1234" s="12"/>
      <c r="R1234" s="13"/>
    </row>
    <row r="1235" spans="1:18" ht="15.75" customHeight="1">
      <c r="A1235" s="1"/>
      <c r="B1235" s="6" t="s">
        <v>27</v>
      </c>
      <c r="C1235" s="6">
        <v>1128299</v>
      </c>
      <c r="D1235" s="7">
        <v>44206</v>
      </c>
      <c r="E1235" s="6" t="s">
        <v>28</v>
      </c>
      <c r="F1235" s="6" t="s">
        <v>61</v>
      </c>
      <c r="G1235" s="6" t="s">
        <v>62</v>
      </c>
      <c r="H1235" s="6" t="s">
        <v>22</v>
      </c>
      <c r="I1235" s="8">
        <v>0.45</v>
      </c>
      <c r="J1235" s="9">
        <v>4250</v>
      </c>
      <c r="K1235" s="10">
        <f t="shared" si="0"/>
        <v>1912.5</v>
      </c>
      <c r="L1235" s="10">
        <f t="shared" si="1"/>
        <v>765</v>
      </c>
      <c r="M1235" s="11">
        <v>0.4</v>
      </c>
      <c r="O1235" s="16"/>
      <c r="P1235" s="17"/>
      <c r="Q1235" s="12"/>
      <c r="R1235" s="13"/>
    </row>
    <row r="1236" spans="1:18" ht="15.75" customHeight="1">
      <c r="A1236" s="1"/>
      <c r="B1236" s="6" t="s">
        <v>27</v>
      </c>
      <c r="C1236" s="6">
        <v>1128299</v>
      </c>
      <c r="D1236" s="7">
        <v>44237</v>
      </c>
      <c r="E1236" s="6" t="s">
        <v>28</v>
      </c>
      <c r="F1236" s="6" t="s">
        <v>61</v>
      </c>
      <c r="G1236" s="6" t="s">
        <v>62</v>
      </c>
      <c r="H1236" s="6" t="s">
        <v>17</v>
      </c>
      <c r="I1236" s="8">
        <v>0.35000000000000003</v>
      </c>
      <c r="J1236" s="9">
        <v>4750</v>
      </c>
      <c r="K1236" s="10">
        <f t="shared" si="0"/>
        <v>1662.5000000000002</v>
      </c>
      <c r="L1236" s="10">
        <f t="shared" si="1"/>
        <v>415.62500000000006</v>
      </c>
      <c r="M1236" s="11">
        <v>0.25</v>
      </c>
      <c r="O1236" s="16"/>
      <c r="P1236" s="17"/>
      <c r="Q1236" s="12"/>
      <c r="R1236" s="13"/>
    </row>
    <row r="1237" spans="1:18" ht="15.75" customHeight="1">
      <c r="A1237" s="1"/>
      <c r="B1237" s="6" t="s">
        <v>27</v>
      </c>
      <c r="C1237" s="6">
        <v>1128299</v>
      </c>
      <c r="D1237" s="7">
        <v>44237</v>
      </c>
      <c r="E1237" s="6" t="s">
        <v>28</v>
      </c>
      <c r="F1237" s="6" t="s">
        <v>61</v>
      </c>
      <c r="G1237" s="6" t="s">
        <v>62</v>
      </c>
      <c r="H1237" s="6" t="s">
        <v>18</v>
      </c>
      <c r="I1237" s="8">
        <v>0.45</v>
      </c>
      <c r="J1237" s="9">
        <v>3750</v>
      </c>
      <c r="K1237" s="10">
        <f t="shared" si="0"/>
        <v>1687.5</v>
      </c>
      <c r="L1237" s="10">
        <f t="shared" si="1"/>
        <v>337.5</v>
      </c>
      <c r="M1237" s="11">
        <v>0.2</v>
      </c>
      <c r="O1237" s="16"/>
      <c r="P1237" s="17"/>
      <c r="Q1237" s="12"/>
      <c r="R1237" s="13"/>
    </row>
    <row r="1238" spans="1:18" ht="15.75" customHeight="1">
      <c r="A1238" s="1"/>
      <c r="B1238" s="6" t="s">
        <v>27</v>
      </c>
      <c r="C1238" s="6">
        <v>1128299</v>
      </c>
      <c r="D1238" s="7">
        <v>44237</v>
      </c>
      <c r="E1238" s="6" t="s">
        <v>28</v>
      </c>
      <c r="F1238" s="6" t="s">
        <v>61</v>
      </c>
      <c r="G1238" s="6" t="s">
        <v>62</v>
      </c>
      <c r="H1238" s="6" t="s">
        <v>19</v>
      </c>
      <c r="I1238" s="8">
        <v>0.45</v>
      </c>
      <c r="J1238" s="9">
        <v>3750</v>
      </c>
      <c r="K1238" s="10">
        <f t="shared" si="0"/>
        <v>1687.5</v>
      </c>
      <c r="L1238" s="10">
        <f t="shared" si="1"/>
        <v>421.875</v>
      </c>
      <c r="M1238" s="11">
        <v>0.25</v>
      </c>
      <c r="O1238" s="16"/>
      <c r="P1238" s="17"/>
      <c r="Q1238" s="12"/>
      <c r="R1238" s="13"/>
    </row>
    <row r="1239" spans="1:18" ht="15.75" customHeight="1">
      <c r="A1239" s="1"/>
      <c r="B1239" s="6" t="s">
        <v>27</v>
      </c>
      <c r="C1239" s="6">
        <v>1128299</v>
      </c>
      <c r="D1239" s="7">
        <v>44237</v>
      </c>
      <c r="E1239" s="6" t="s">
        <v>28</v>
      </c>
      <c r="F1239" s="6" t="s">
        <v>61</v>
      </c>
      <c r="G1239" s="6" t="s">
        <v>62</v>
      </c>
      <c r="H1239" s="6" t="s">
        <v>20</v>
      </c>
      <c r="I1239" s="8">
        <v>0.45</v>
      </c>
      <c r="J1239" s="9">
        <v>2250</v>
      </c>
      <c r="K1239" s="10">
        <f t="shared" si="0"/>
        <v>1012.5</v>
      </c>
      <c r="L1239" s="10">
        <f t="shared" si="1"/>
        <v>253.125</v>
      </c>
      <c r="M1239" s="11">
        <v>0.25</v>
      </c>
      <c r="O1239" s="16"/>
      <c r="P1239" s="17"/>
      <c r="Q1239" s="12"/>
      <c r="R1239" s="13"/>
    </row>
    <row r="1240" spans="1:18" ht="15.75" customHeight="1">
      <c r="A1240" s="1"/>
      <c r="B1240" s="6" t="s">
        <v>27</v>
      </c>
      <c r="C1240" s="6">
        <v>1128299</v>
      </c>
      <c r="D1240" s="7">
        <v>44237</v>
      </c>
      <c r="E1240" s="6" t="s">
        <v>28</v>
      </c>
      <c r="F1240" s="6" t="s">
        <v>61</v>
      </c>
      <c r="G1240" s="6" t="s">
        <v>62</v>
      </c>
      <c r="H1240" s="6" t="s">
        <v>21</v>
      </c>
      <c r="I1240" s="8">
        <v>0.5</v>
      </c>
      <c r="J1240" s="9">
        <v>1500</v>
      </c>
      <c r="K1240" s="10">
        <f t="shared" si="0"/>
        <v>750</v>
      </c>
      <c r="L1240" s="10">
        <f t="shared" si="1"/>
        <v>112.5</v>
      </c>
      <c r="M1240" s="11">
        <v>0.15</v>
      </c>
      <c r="O1240" s="16"/>
      <c r="P1240" s="17"/>
      <c r="Q1240" s="12"/>
      <c r="R1240" s="13"/>
    </row>
    <row r="1241" spans="1:18" ht="15.75" customHeight="1">
      <c r="A1241" s="1"/>
      <c r="B1241" s="6" t="s">
        <v>27</v>
      </c>
      <c r="C1241" s="6">
        <v>1128299</v>
      </c>
      <c r="D1241" s="7">
        <v>44237</v>
      </c>
      <c r="E1241" s="6" t="s">
        <v>28</v>
      </c>
      <c r="F1241" s="6" t="s">
        <v>61</v>
      </c>
      <c r="G1241" s="6" t="s">
        <v>62</v>
      </c>
      <c r="H1241" s="6" t="s">
        <v>22</v>
      </c>
      <c r="I1241" s="8">
        <v>0.45</v>
      </c>
      <c r="J1241" s="9">
        <v>3500</v>
      </c>
      <c r="K1241" s="10">
        <f t="shared" si="0"/>
        <v>1575</v>
      </c>
      <c r="L1241" s="10">
        <f t="shared" si="1"/>
        <v>630</v>
      </c>
      <c r="M1241" s="11">
        <v>0.4</v>
      </c>
      <c r="O1241" s="16"/>
      <c r="P1241" s="17"/>
      <c r="Q1241" s="12"/>
      <c r="R1241" s="13"/>
    </row>
    <row r="1242" spans="1:18" ht="15.75" customHeight="1">
      <c r="A1242" s="1"/>
      <c r="B1242" s="6" t="s">
        <v>27</v>
      </c>
      <c r="C1242" s="6">
        <v>1128299</v>
      </c>
      <c r="D1242" s="7">
        <v>44264</v>
      </c>
      <c r="E1242" s="6" t="s">
        <v>28</v>
      </c>
      <c r="F1242" s="6" t="s">
        <v>61</v>
      </c>
      <c r="G1242" s="6" t="s">
        <v>62</v>
      </c>
      <c r="H1242" s="6" t="s">
        <v>17</v>
      </c>
      <c r="I1242" s="8">
        <v>0.45</v>
      </c>
      <c r="J1242" s="9">
        <v>5000</v>
      </c>
      <c r="K1242" s="10">
        <f t="shared" si="0"/>
        <v>2250</v>
      </c>
      <c r="L1242" s="10">
        <f t="shared" si="1"/>
        <v>562.5</v>
      </c>
      <c r="M1242" s="11">
        <v>0.25</v>
      </c>
      <c r="O1242" s="16"/>
      <c r="P1242" s="17"/>
      <c r="Q1242" s="12"/>
      <c r="R1242" s="13"/>
    </row>
    <row r="1243" spans="1:18" ht="15.75" customHeight="1">
      <c r="A1243" s="1"/>
      <c r="B1243" s="6" t="s">
        <v>27</v>
      </c>
      <c r="C1243" s="6">
        <v>1128299</v>
      </c>
      <c r="D1243" s="7">
        <v>44264</v>
      </c>
      <c r="E1243" s="6" t="s">
        <v>28</v>
      </c>
      <c r="F1243" s="6" t="s">
        <v>61</v>
      </c>
      <c r="G1243" s="6" t="s">
        <v>62</v>
      </c>
      <c r="H1243" s="6" t="s">
        <v>18</v>
      </c>
      <c r="I1243" s="8">
        <v>0.54999999999999993</v>
      </c>
      <c r="J1243" s="9">
        <v>3500</v>
      </c>
      <c r="K1243" s="10">
        <f t="shared" si="0"/>
        <v>1924.9999999999998</v>
      </c>
      <c r="L1243" s="10">
        <f t="shared" si="1"/>
        <v>385</v>
      </c>
      <c r="M1243" s="11">
        <v>0.2</v>
      </c>
      <c r="O1243" s="16"/>
      <c r="P1243" s="17"/>
      <c r="Q1243" s="12"/>
      <c r="R1243" s="13"/>
    </row>
    <row r="1244" spans="1:18" ht="15.75" customHeight="1">
      <c r="A1244" s="1"/>
      <c r="B1244" s="6" t="s">
        <v>27</v>
      </c>
      <c r="C1244" s="6">
        <v>1128299</v>
      </c>
      <c r="D1244" s="7">
        <v>44264</v>
      </c>
      <c r="E1244" s="6" t="s">
        <v>28</v>
      </c>
      <c r="F1244" s="6" t="s">
        <v>61</v>
      </c>
      <c r="G1244" s="6" t="s">
        <v>62</v>
      </c>
      <c r="H1244" s="6" t="s">
        <v>19</v>
      </c>
      <c r="I1244" s="8">
        <v>0.59999999999999987</v>
      </c>
      <c r="J1244" s="9">
        <v>3750</v>
      </c>
      <c r="K1244" s="10">
        <f t="shared" si="0"/>
        <v>2249.9999999999995</v>
      </c>
      <c r="L1244" s="10">
        <f t="shared" si="1"/>
        <v>562.49999999999989</v>
      </c>
      <c r="M1244" s="11">
        <v>0.25</v>
      </c>
      <c r="O1244" s="16"/>
      <c r="P1244" s="17"/>
      <c r="Q1244" s="12"/>
      <c r="R1244" s="13"/>
    </row>
    <row r="1245" spans="1:18" ht="15.75" customHeight="1">
      <c r="A1245" s="1"/>
      <c r="B1245" s="6" t="s">
        <v>27</v>
      </c>
      <c r="C1245" s="6">
        <v>1128299</v>
      </c>
      <c r="D1245" s="7">
        <v>44264</v>
      </c>
      <c r="E1245" s="6" t="s">
        <v>28</v>
      </c>
      <c r="F1245" s="6" t="s">
        <v>61</v>
      </c>
      <c r="G1245" s="6" t="s">
        <v>62</v>
      </c>
      <c r="H1245" s="6" t="s">
        <v>20</v>
      </c>
      <c r="I1245" s="8">
        <v>0.54999999999999993</v>
      </c>
      <c r="J1245" s="9">
        <v>2750</v>
      </c>
      <c r="K1245" s="10">
        <f t="shared" si="0"/>
        <v>1512.4999999999998</v>
      </c>
      <c r="L1245" s="10">
        <f t="shared" si="1"/>
        <v>378.12499999999994</v>
      </c>
      <c r="M1245" s="11">
        <v>0.25</v>
      </c>
      <c r="O1245" s="16"/>
      <c r="P1245" s="17"/>
      <c r="Q1245" s="12"/>
      <c r="R1245" s="13"/>
    </row>
    <row r="1246" spans="1:18" ht="15.75" customHeight="1">
      <c r="A1246" s="1"/>
      <c r="B1246" s="6" t="s">
        <v>27</v>
      </c>
      <c r="C1246" s="6">
        <v>1128299</v>
      </c>
      <c r="D1246" s="7">
        <v>44264</v>
      </c>
      <c r="E1246" s="6" t="s">
        <v>28</v>
      </c>
      <c r="F1246" s="6" t="s">
        <v>61</v>
      </c>
      <c r="G1246" s="6" t="s">
        <v>62</v>
      </c>
      <c r="H1246" s="6" t="s">
        <v>21</v>
      </c>
      <c r="I1246" s="8">
        <v>0.6</v>
      </c>
      <c r="J1246" s="9">
        <v>1250</v>
      </c>
      <c r="K1246" s="10">
        <f t="shared" si="0"/>
        <v>750</v>
      </c>
      <c r="L1246" s="10">
        <f t="shared" si="1"/>
        <v>112.5</v>
      </c>
      <c r="M1246" s="11">
        <v>0.15</v>
      </c>
      <c r="O1246" s="16"/>
      <c r="P1246" s="17"/>
      <c r="Q1246" s="12"/>
      <c r="R1246" s="13"/>
    </row>
    <row r="1247" spans="1:18" ht="15.75" customHeight="1">
      <c r="A1247" s="1"/>
      <c r="B1247" s="6" t="s">
        <v>27</v>
      </c>
      <c r="C1247" s="6">
        <v>1128299</v>
      </c>
      <c r="D1247" s="7">
        <v>44264</v>
      </c>
      <c r="E1247" s="6" t="s">
        <v>28</v>
      </c>
      <c r="F1247" s="6" t="s">
        <v>61</v>
      </c>
      <c r="G1247" s="6" t="s">
        <v>62</v>
      </c>
      <c r="H1247" s="6" t="s">
        <v>22</v>
      </c>
      <c r="I1247" s="8">
        <v>0.54999999999999993</v>
      </c>
      <c r="J1247" s="9">
        <v>3250</v>
      </c>
      <c r="K1247" s="10">
        <f t="shared" si="0"/>
        <v>1787.4999999999998</v>
      </c>
      <c r="L1247" s="10">
        <f t="shared" si="1"/>
        <v>715</v>
      </c>
      <c r="M1247" s="11">
        <v>0.4</v>
      </c>
      <c r="O1247" s="16"/>
      <c r="P1247" s="17"/>
      <c r="Q1247" s="12"/>
      <c r="R1247" s="13"/>
    </row>
    <row r="1248" spans="1:18" ht="15.75" customHeight="1">
      <c r="A1248" s="1"/>
      <c r="B1248" s="6" t="s">
        <v>27</v>
      </c>
      <c r="C1248" s="6">
        <v>1128299</v>
      </c>
      <c r="D1248" s="7">
        <v>44296</v>
      </c>
      <c r="E1248" s="6" t="s">
        <v>28</v>
      </c>
      <c r="F1248" s="6" t="s">
        <v>61</v>
      </c>
      <c r="G1248" s="6" t="s">
        <v>62</v>
      </c>
      <c r="H1248" s="6" t="s">
        <v>17</v>
      </c>
      <c r="I1248" s="8">
        <v>0.6</v>
      </c>
      <c r="J1248" s="9">
        <v>5000</v>
      </c>
      <c r="K1248" s="10">
        <f t="shared" si="0"/>
        <v>3000</v>
      </c>
      <c r="L1248" s="10">
        <f t="shared" si="1"/>
        <v>750</v>
      </c>
      <c r="M1248" s="11">
        <v>0.25</v>
      </c>
      <c r="O1248" s="16"/>
      <c r="P1248" s="17"/>
      <c r="Q1248" s="12"/>
      <c r="R1248" s="13"/>
    </row>
    <row r="1249" spans="1:18" ht="15.75" customHeight="1">
      <c r="A1249" s="1"/>
      <c r="B1249" s="6" t="s">
        <v>27</v>
      </c>
      <c r="C1249" s="6">
        <v>1128299</v>
      </c>
      <c r="D1249" s="7">
        <v>44296</v>
      </c>
      <c r="E1249" s="6" t="s">
        <v>28</v>
      </c>
      <c r="F1249" s="6" t="s">
        <v>61</v>
      </c>
      <c r="G1249" s="6" t="s">
        <v>62</v>
      </c>
      <c r="H1249" s="6" t="s">
        <v>18</v>
      </c>
      <c r="I1249" s="8">
        <v>0.65</v>
      </c>
      <c r="J1249" s="9">
        <v>3000</v>
      </c>
      <c r="K1249" s="10">
        <f t="shared" si="0"/>
        <v>1950</v>
      </c>
      <c r="L1249" s="10">
        <f t="shared" si="1"/>
        <v>390</v>
      </c>
      <c r="M1249" s="11">
        <v>0.2</v>
      </c>
      <c r="O1249" s="16"/>
      <c r="P1249" s="17"/>
      <c r="Q1249" s="12"/>
      <c r="R1249" s="13"/>
    </row>
    <row r="1250" spans="1:18" ht="15.75" customHeight="1">
      <c r="A1250" s="1"/>
      <c r="B1250" s="6" t="s">
        <v>27</v>
      </c>
      <c r="C1250" s="6">
        <v>1128299</v>
      </c>
      <c r="D1250" s="7">
        <v>44296</v>
      </c>
      <c r="E1250" s="6" t="s">
        <v>28</v>
      </c>
      <c r="F1250" s="6" t="s">
        <v>61</v>
      </c>
      <c r="G1250" s="6" t="s">
        <v>62</v>
      </c>
      <c r="H1250" s="6" t="s">
        <v>19</v>
      </c>
      <c r="I1250" s="8">
        <v>0.65</v>
      </c>
      <c r="J1250" s="9">
        <v>3500</v>
      </c>
      <c r="K1250" s="10">
        <f t="shared" si="0"/>
        <v>2275</v>
      </c>
      <c r="L1250" s="10">
        <f t="shared" si="1"/>
        <v>568.75</v>
      </c>
      <c r="M1250" s="11">
        <v>0.25</v>
      </c>
      <c r="O1250" s="16"/>
      <c r="P1250" s="17"/>
      <c r="Q1250" s="12"/>
      <c r="R1250" s="13"/>
    </row>
    <row r="1251" spans="1:18" ht="15.75" customHeight="1">
      <c r="A1251" s="1"/>
      <c r="B1251" s="6" t="s">
        <v>27</v>
      </c>
      <c r="C1251" s="6">
        <v>1128299</v>
      </c>
      <c r="D1251" s="7">
        <v>44296</v>
      </c>
      <c r="E1251" s="6" t="s">
        <v>28</v>
      </c>
      <c r="F1251" s="6" t="s">
        <v>61</v>
      </c>
      <c r="G1251" s="6" t="s">
        <v>62</v>
      </c>
      <c r="H1251" s="6" t="s">
        <v>20</v>
      </c>
      <c r="I1251" s="8">
        <v>0.5</v>
      </c>
      <c r="J1251" s="9">
        <v>2500</v>
      </c>
      <c r="K1251" s="10">
        <f t="shared" si="0"/>
        <v>1250</v>
      </c>
      <c r="L1251" s="10">
        <f t="shared" si="1"/>
        <v>312.5</v>
      </c>
      <c r="M1251" s="11">
        <v>0.25</v>
      </c>
      <c r="O1251" s="16"/>
      <c r="P1251" s="17"/>
      <c r="Q1251" s="12"/>
      <c r="R1251" s="13"/>
    </row>
    <row r="1252" spans="1:18" ht="15.75" customHeight="1">
      <c r="A1252" s="1"/>
      <c r="B1252" s="6" t="s">
        <v>27</v>
      </c>
      <c r="C1252" s="6">
        <v>1128299</v>
      </c>
      <c r="D1252" s="7">
        <v>44296</v>
      </c>
      <c r="E1252" s="6" t="s">
        <v>28</v>
      </c>
      <c r="F1252" s="6" t="s">
        <v>61</v>
      </c>
      <c r="G1252" s="6" t="s">
        <v>62</v>
      </c>
      <c r="H1252" s="6" t="s">
        <v>21</v>
      </c>
      <c r="I1252" s="8">
        <v>0.55000000000000004</v>
      </c>
      <c r="J1252" s="9">
        <v>1500</v>
      </c>
      <c r="K1252" s="10">
        <f t="shared" si="0"/>
        <v>825.00000000000011</v>
      </c>
      <c r="L1252" s="10">
        <f t="shared" si="1"/>
        <v>123.75000000000001</v>
      </c>
      <c r="M1252" s="11">
        <v>0.15</v>
      </c>
      <c r="O1252" s="16"/>
      <c r="P1252" s="17"/>
      <c r="Q1252" s="12"/>
      <c r="R1252" s="13"/>
    </row>
    <row r="1253" spans="1:18" ht="15.75" customHeight="1">
      <c r="A1253" s="1"/>
      <c r="B1253" s="6" t="s">
        <v>27</v>
      </c>
      <c r="C1253" s="6">
        <v>1128299</v>
      </c>
      <c r="D1253" s="7">
        <v>44296</v>
      </c>
      <c r="E1253" s="6" t="s">
        <v>28</v>
      </c>
      <c r="F1253" s="6" t="s">
        <v>61</v>
      </c>
      <c r="G1253" s="6" t="s">
        <v>62</v>
      </c>
      <c r="H1253" s="6" t="s">
        <v>22</v>
      </c>
      <c r="I1253" s="8">
        <v>0.70000000000000007</v>
      </c>
      <c r="J1253" s="9">
        <v>3250</v>
      </c>
      <c r="K1253" s="10">
        <f t="shared" si="0"/>
        <v>2275</v>
      </c>
      <c r="L1253" s="10">
        <f t="shared" si="1"/>
        <v>910</v>
      </c>
      <c r="M1253" s="11">
        <v>0.4</v>
      </c>
      <c r="O1253" s="16"/>
      <c r="P1253" s="17"/>
      <c r="Q1253" s="12"/>
      <c r="R1253" s="13"/>
    </row>
    <row r="1254" spans="1:18" ht="15.75" customHeight="1">
      <c r="A1254" s="1"/>
      <c r="B1254" s="6" t="s">
        <v>27</v>
      </c>
      <c r="C1254" s="6">
        <v>1128299</v>
      </c>
      <c r="D1254" s="7">
        <v>44327</v>
      </c>
      <c r="E1254" s="6" t="s">
        <v>28</v>
      </c>
      <c r="F1254" s="6" t="s">
        <v>61</v>
      </c>
      <c r="G1254" s="6" t="s">
        <v>62</v>
      </c>
      <c r="H1254" s="6" t="s">
        <v>17</v>
      </c>
      <c r="I1254" s="8">
        <v>0.54999999999999993</v>
      </c>
      <c r="J1254" s="9">
        <v>5250</v>
      </c>
      <c r="K1254" s="10">
        <f t="shared" si="0"/>
        <v>2887.4999999999995</v>
      </c>
      <c r="L1254" s="10">
        <f t="shared" si="1"/>
        <v>721.87499999999989</v>
      </c>
      <c r="M1254" s="11">
        <v>0.25</v>
      </c>
      <c r="O1254" s="16"/>
      <c r="P1254" s="17"/>
      <c r="Q1254" s="12"/>
      <c r="R1254" s="13"/>
    </row>
    <row r="1255" spans="1:18" ht="15.75" customHeight="1">
      <c r="A1255" s="1"/>
      <c r="B1255" s="6" t="s">
        <v>27</v>
      </c>
      <c r="C1255" s="6">
        <v>1128299</v>
      </c>
      <c r="D1255" s="7">
        <v>44327</v>
      </c>
      <c r="E1255" s="6" t="s">
        <v>28</v>
      </c>
      <c r="F1255" s="6" t="s">
        <v>61</v>
      </c>
      <c r="G1255" s="6" t="s">
        <v>62</v>
      </c>
      <c r="H1255" s="6" t="s">
        <v>18</v>
      </c>
      <c r="I1255" s="8">
        <v>0.6</v>
      </c>
      <c r="J1255" s="9">
        <v>3750</v>
      </c>
      <c r="K1255" s="10">
        <f t="shared" si="0"/>
        <v>2250</v>
      </c>
      <c r="L1255" s="10">
        <f t="shared" si="1"/>
        <v>450</v>
      </c>
      <c r="M1255" s="11">
        <v>0.2</v>
      </c>
      <c r="O1255" s="16"/>
      <c r="P1255" s="17"/>
      <c r="Q1255" s="12"/>
      <c r="R1255" s="13"/>
    </row>
    <row r="1256" spans="1:18" ht="15.75" customHeight="1">
      <c r="A1256" s="1"/>
      <c r="B1256" s="6" t="s">
        <v>27</v>
      </c>
      <c r="C1256" s="6">
        <v>1128299</v>
      </c>
      <c r="D1256" s="7">
        <v>44327</v>
      </c>
      <c r="E1256" s="6" t="s">
        <v>28</v>
      </c>
      <c r="F1256" s="6" t="s">
        <v>61</v>
      </c>
      <c r="G1256" s="6" t="s">
        <v>62</v>
      </c>
      <c r="H1256" s="6" t="s">
        <v>19</v>
      </c>
      <c r="I1256" s="8">
        <v>0.6</v>
      </c>
      <c r="J1256" s="9">
        <v>3750</v>
      </c>
      <c r="K1256" s="10">
        <f t="shared" si="0"/>
        <v>2250</v>
      </c>
      <c r="L1256" s="10">
        <f t="shared" si="1"/>
        <v>562.5</v>
      </c>
      <c r="M1256" s="11">
        <v>0.25</v>
      </c>
      <c r="O1256" s="16"/>
      <c r="P1256" s="17"/>
      <c r="Q1256" s="12"/>
      <c r="R1256" s="13"/>
    </row>
    <row r="1257" spans="1:18" ht="15.75" customHeight="1">
      <c r="A1257" s="1"/>
      <c r="B1257" s="6" t="s">
        <v>27</v>
      </c>
      <c r="C1257" s="6">
        <v>1128299</v>
      </c>
      <c r="D1257" s="7">
        <v>44327</v>
      </c>
      <c r="E1257" s="6" t="s">
        <v>28</v>
      </c>
      <c r="F1257" s="6" t="s">
        <v>61</v>
      </c>
      <c r="G1257" s="6" t="s">
        <v>62</v>
      </c>
      <c r="H1257" s="6" t="s">
        <v>20</v>
      </c>
      <c r="I1257" s="8">
        <v>0.54999999999999993</v>
      </c>
      <c r="J1257" s="9">
        <v>2750</v>
      </c>
      <c r="K1257" s="10">
        <f t="shared" si="0"/>
        <v>1512.4999999999998</v>
      </c>
      <c r="L1257" s="10">
        <f t="shared" si="1"/>
        <v>378.12499999999994</v>
      </c>
      <c r="M1257" s="11">
        <v>0.25</v>
      </c>
      <c r="O1257" s="16"/>
      <c r="P1257" s="17"/>
      <c r="Q1257" s="12"/>
      <c r="R1257" s="13"/>
    </row>
    <row r="1258" spans="1:18" ht="15.75" customHeight="1">
      <c r="A1258" s="1"/>
      <c r="B1258" s="6" t="s">
        <v>27</v>
      </c>
      <c r="C1258" s="6">
        <v>1128299</v>
      </c>
      <c r="D1258" s="7">
        <v>44327</v>
      </c>
      <c r="E1258" s="6" t="s">
        <v>28</v>
      </c>
      <c r="F1258" s="6" t="s">
        <v>61</v>
      </c>
      <c r="G1258" s="6" t="s">
        <v>62</v>
      </c>
      <c r="H1258" s="6" t="s">
        <v>21</v>
      </c>
      <c r="I1258" s="8">
        <v>0.6</v>
      </c>
      <c r="J1258" s="9">
        <v>1750</v>
      </c>
      <c r="K1258" s="10">
        <f t="shared" si="0"/>
        <v>1050</v>
      </c>
      <c r="L1258" s="10">
        <f t="shared" si="1"/>
        <v>157.5</v>
      </c>
      <c r="M1258" s="11">
        <v>0.15</v>
      </c>
      <c r="O1258" s="16"/>
      <c r="P1258" s="17"/>
      <c r="Q1258" s="12"/>
      <c r="R1258" s="13"/>
    </row>
    <row r="1259" spans="1:18" ht="15.75" customHeight="1">
      <c r="A1259" s="1"/>
      <c r="B1259" s="6" t="s">
        <v>27</v>
      </c>
      <c r="C1259" s="6">
        <v>1128299</v>
      </c>
      <c r="D1259" s="7">
        <v>44327</v>
      </c>
      <c r="E1259" s="6" t="s">
        <v>28</v>
      </c>
      <c r="F1259" s="6" t="s">
        <v>61</v>
      </c>
      <c r="G1259" s="6" t="s">
        <v>62</v>
      </c>
      <c r="H1259" s="6" t="s">
        <v>22</v>
      </c>
      <c r="I1259" s="8">
        <v>0.75</v>
      </c>
      <c r="J1259" s="9">
        <v>4750</v>
      </c>
      <c r="K1259" s="10">
        <f t="shared" si="0"/>
        <v>3562.5</v>
      </c>
      <c r="L1259" s="10">
        <f t="shared" si="1"/>
        <v>1425</v>
      </c>
      <c r="M1259" s="11">
        <v>0.4</v>
      </c>
      <c r="O1259" s="16"/>
      <c r="P1259" s="17"/>
      <c r="Q1259" s="12"/>
      <c r="R1259" s="13"/>
    </row>
    <row r="1260" spans="1:18" ht="15.75" customHeight="1">
      <c r="A1260" s="1"/>
      <c r="B1260" s="6" t="s">
        <v>27</v>
      </c>
      <c r="C1260" s="6">
        <v>1128299</v>
      </c>
      <c r="D1260" s="7">
        <v>44357</v>
      </c>
      <c r="E1260" s="6" t="s">
        <v>28</v>
      </c>
      <c r="F1260" s="6" t="s">
        <v>61</v>
      </c>
      <c r="G1260" s="6" t="s">
        <v>62</v>
      </c>
      <c r="H1260" s="6" t="s">
        <v>17</v>
      </c>
      <c r="I1260" s="8">
        <v>0.7</v>
      </c>
      <c r="J1260" s="9">
        <v>7250</v>
      </c>
      <c r="K1260" s="10">
        <f t="shared" si="0"/>
        <v>5075</v>
      </c>
      <c r="L1260" s="10">
        <f t="shared" si="1"/>
        <v>1268.75</v>
      </c>
      <c r="M1260" s="11">
        <v>0.25</v>
      </c>
      <c r="O1260" s="16"/>
      <c r="P1260" s="17"/>
      <c r="Q1260" s="12"/>
      <c r="R1260" s="13"/>
    </row>
    <row r="1261" spans="1:18" ht="15.75" customHeight="1">
      <c r="A1261" s="1"/>
      <c r="B1261" s="6" t="s">
        <v>27</v>
      </c>
      <c r="C1261" s="6">
        <v>1128299</v>
      </c>
      <c r="D1261" s="7">
        <v>44357</v>
      </c>
      <c r="E1261" s="6" t="s">
        <v>28</v>
      </c>
      <c r="F1261" s="6" t="s">
        <v>61</v>
      </c>
      <c r="G1261" s="6" t="s">
        <v>62</v>
      </c>
      <c r="H1261" s="6" t="s">
        <v>18</v>
      </c>
      <c r="I1261" s="8">
        <v>0.75</v>
      </c>
      <c r="J1261" s="9">
        <v>6000</v>
      </c>
      <c r="K1261" s="10">
        <f t="shared" si="0"/>
        <v>4500</v>
      </c>
      <c r="L1261" s="10">
        <f t="shared" si="1"/>
        <v>900</v>
      </c>
      <c r="M1261" s="11">
        <v>0.2</v>
      </c>
      <c r="O1261" s="16"/>
      <c r="P1261" s="17"/>
      <c r="Q1261" s="12"/>
      <c r="R1261" s="13"/>
    </row>
    <row r="1262" spans="1:18" ht="15.75" customHeight="1">
      <c r="A1262" s="1"/>
      <c r="B1262" s="6" t="s">
        <v>27</v>
      </c>
      <c r="C1262" s="6">
        <v>1128299</v>
      </c>
      <c r="D1262" s="7">
        <v>44357</v>
      </c>
      <c r="E1262" s="6" t="s">
        <v>28</v>
      </c>
      <c r="F1262" s="6" t="s">
        <v>61</v>
      </c>
      <c r="G1262" s="6" t="s">
        <v>62</v>
      </c>
      <c r="H1262" s="6" t="s">
        <v>19</v>
      </c>
      <c r="I1262" s="8">
        <v>0.75</v>
      </c>
      <c r="J1262" s="9">
        <v>6000</v>
      </c>
      <c r="K1262" s="10">
        <f t="shared" si="0"/>
        <v>4500</v>
      </c>
      <c r="L1262" s="10">
        <f t="shared" si="1"/>
        <v>1125</v>
      </c>
      <c r="M1262" s="11">
        <v>0.25</v>
      </c>
      <c r="O1262" s="16"/>
      <c r="P1262" s="17"/>
      <c r="Q1262" s="12"/>
      <c r="R1262" s="13"/>
    </row>
    <row r="1263" spans="1:18" ht="15.75" customHeight="1">
      <c r="A1263" s="1"/>
      <c r="B1263" s="6" t="s">
        <v>27</v>
      </c>
      <c r="C1263" s="6">
        <v>1128299</v>
      </c>
      <c r="D1263" s="7">
        <v>44357</v>
      </c>
      <c r="E1263" s="6" t="s">
        <v>28</v>
      </c>
      <c r="F1263" s="6" t="s">
        <v>61</v>
      </c>
      <c r="G1263" s="6" t="s">
        <v>62</v>
      </c>
      <c r="H1263" s="6" t="s">
        <v>20</v>
      </c>
      <c r="I1263" s="8">
        <v>0.75</v>
      </c>
      <c r="J1263" s="9">
        <v>4750</v>
      </c>
      <c r="K1263" s="10">
        <f t="shared" si="0"/>
        <v>3562.5</v>
      </c>
      <c r="L1263" s="10">
        <f t="shared" si="1"/>
        <v>890.625</v>
      </c>
      <c r="M1263" s="11">
        <v>0.25</v>
      </c>
      <c r="O1263" s="16"/>
      <c r="P1263" s="17"/>
      <c r="Q1263" s="12"/>
      <c r="R1263" s="13"/>
    </row>
    <row r="1264" spans="1:18" ht="15.75" customHeight="1">
      <c r="A1264" s="1"/>
      <c r="B1264" s="6" t="s">
        <v>27</v>
      </c>
      <c r="C1264" s="6">
        <v>1128299</v>
      </c>
      <c r="D1264" s="7">
        <v>44357</v>
      </c>
      <c r="E1264" s="6" t="s">
        <v>28</v>
      </c>
      <c r="F1264" s="6" t="s">
        <v>61</v>
      </c>
      <c r="G1264" s="6" t="s">
        <v>62</v>
      </c>
      <c r="H1264" s="6" t="s">
        <v>21</v>
      </c>
      <c r="I1264" s="8">
        <v>0.85000000000000009</v>
      </c>
      <c r="J1264" s="9">
        <v>3500</v>
      </c>
      <c r="K1264" s="10">
        <f t="shared" si="0"/>
        <v>2975.0000000000005</v>
      </c>
      <c r="L1264" s="10">
        <f t="shared" si="1"/>
        <v>446.25000000000006</v>
      </c>
      <c r="M1264" s="11">
        <v>0.15</v>
      </c>
      <c r="O1264" s="16"/>
      <c r="P1264" s="17"/>
      <c r="Q1264" s="12"/>
      <c r="R1264" s="13"/>
    </row>
    <row r="1265" spans="1:18" ht="15.75" customHeight="1">
      <c r="A1265" s="1"/>
      <c r="B1265" s="6" t="s">
        <v>27</v>
      </c>
      <c r="C1265" s="6">
        <v>1128299</v>
      </c>
      <c r="D1265" s="7">
        <v>44357</v>
      </c>
      <c r="E1265" s="6" t="s">
        <v>28</v>
      </c>
      <c r="F1265" s="6" t="s">
        <v>61</v>
      </c>
      <c r="G1265" s="6" t="s">
        <v>62</v>
      </c>
      <c r="H1265" s="6" t="s">
        <v>22</v>
      </c>
      <c r="I1265" s="8">
        <v>1</v>
      </c>
      <c r="J1265" s="9">
        <v>6500</v>
      </c>
      <c r="K1265" s="10">
        <f t="shared" si="0"/>
        <v>6500</v>
      </c>
      <c r="L1265" s="10">
        <f t="shared" si="1"/>
        <v>2600</v>
      </c>
      <c r="M1265" s="11">
        <v>0.4</v>
      </c>
      <c r="O1265" s="16"/>
      <c r="P1265" s="17"/>
      <c r="Q1265" s="12"/>
      <c r="R1265" s="13"/>
    </row>
    <row r="1266" spans="1:18" ht="15.75" customHeight="1">
      <c r="A1266" s="1"/>
      <c r="B1266" s="6" t="s">
        <v>27</v>
      </c>
      <c r="C1266" s="6">
        <v>1128299</v>
      </c>
      <c r="D1266" s="7">
        <v>44386</v>
      </c>
      <c r="E1266" s="6" t="s">
        <v>28</v>
      </c>
      <c r="F1266" s="6" t="s">
        <v>61</v>
      </c>
      <c r="G1266" s="6" t="s">
        <v>62</v>
      </c>
      <c r="H1266" s="6" t="s">
        <v>17</v>
      </c>
      <c r="I1266" s="8">
        <v>0.8</v>
      </c>
      <c r="J1266" s="9">
        <v>8000</v>
      </c>
      <c r="K1266" s="10">
        <f t="shared" si="0"/>
        <v>6400</v>
      </c>
      <c r="L1266" s="10">
        <f t="shared" si="1"/>
        <v>1600</v>
      </c>
      <c r="M1266" s="11">
        <v>0.25</v>
      </c>
      <c r="O1266" s="16"/>
      <c r="P1266" s="17"/>
      <c r="Q1266" s="12"/>
      <c r="R1266" s="13"/>
    </row>
    <row r="1267" spans="1:18" ht="15.75" customHeight="1">
      <c r="A1267" s="1"/>
      <c r="B1267" s="6" t="s">
        <v>27</v>
      </c>
      <c r="C1267" s="6">
        <v>1128299</v>
      </c>
      <c r="D1267" s="7">
        <v>44386</v>
      </c>
      <c r="E1267" s="6" t="s">
        <v>28</v>
      </c>
      <c r="F1267" s="6" t="s">
        <v>61</v>
      </c>
      <c r="G1267" s="6" t="s">
        <v>62</v>
      </c>
      <c r="H1267" s="6" t="s">
        <v>18</v>
      </c>
      <c r="I1267" s="8">
        <v>0.85000000000000009</v>
      </c>
      <c r="J1267" s="9">
        <v>6500</v>
      </c>
      <c r="K1267" s="10">
        <f t="shared" si="0"/>
        <v>5525.0000000000009</v>
      </c>
      <c r="L1267" s="10">
        <f t="shared" si="1"/>
        <v>1105.0000000000002</v>
      </c>
      <c r="M1267" s="11">
        <v>0.2</v>
      </c>
      <c r="O1267" s="16"/>
      <c r="P1267" s="17"/>
      <c r="Q1267" s="12"/>
      <c r="R1267" s="13"/>
    </row>
    <row r="1268" spans="1:18" ht="15.75" customHeight="1">
      <c r="A1268" s="1"/>
      <c r="B1268" s="6" t="s">
        <v>27</v>
      </c>
      <c r="C1268" s="6">
        <v>1128299</v>
      </c>
      <c r="D1268" s="7">
        <v>44386</v>
      </c>
      <c r="E1268" s="6" t="s">
        <v>28</v>
      </c>
      <c r="F1268" s="6" t="s">
        <v>61</v>
      </c>
      <c r="G1268" s="6" t="s">
        <v>62</v>
      </c>
      <c r="H1268" s="6" t="s">
        <v>19</v>
      </c>
      <c r="I1268" s="8">
        <v>0.85000000000000009</v>
      </c>
      <c r="J1268" s="9">
        <v>6000</v>
      </c>
      <c r="K1268" s="10">
        <f t="shared" si="0"/>
        <v>5100.0000000000009</v>
      </c>
      <c r="L1268" s="10">
        <f t="shared" si="1"/>
        <v>1275.0000000000002</v>
      </c>
      <c r="M1268" s="11">
        <v>0.25</v>
      </c>
      <c r="O1268" s="16"/>
      <c r="P1268" s="17"/>
      <c r="Q1268" s="12"/>
      <c r="R1268" s="13"/>
    </row>
    <row r="1269" spans="1:18" ht="15.75" customHeight="1">
      <c r="A1269" s="1"/>
      <c r="B1269" s="6" t="s">
        <v>27</v>
      </c>
      <c r="C1269" s="6">
        <v>1128299</v>
      </c>
      <c r="D1269" s="7">
        <v>44386</v>
      </c>
      <c r="E1269" s="6" t="s">
        <v>28</v>
      </c>
      <c r="F1269" s="6" t="s">
        <v>61</v>
      </c>
      <c r="G1269" s="6" t="s">
        <v>62</v>
      </c>
      <c r="H1269" s="6" t="s">
        <v>20</v>
      </c>
      <c r="I1269" s="8">
        <v>0.8</v>
      </c>
      <c r="J1269" s="9">
        <v>5000</v>
      </c>
      <c r="K1269" s="10">
        <f t="shared" si="0"/>
        <v>4000</v>
      </c>
      <c r="L1269" s="10">
        <f t="shared" si="1"/>
        <v>1000</v>
      </c>
      <c r="M1269" s="11">
        <v>0.25</v>
      </c>
      <c r="O1269" s="16"/>
      <c r="P1269" s="17"/>
      <c r="Q1269" s="12"/>
      <c r="R1269" s="13"/>
    </row>
    <row r="1270" spans="1:18" ht="15.75" customHeight="1">
      <c r="A1270" s="1"/>
      <c r="B1270" s="6" t="s">
        <v>27</v>
      </c>
      <c r="C1270" s="6">
        <v>1128299</v>
      </c>
      <c r="D1270" s="7">
        <v>44386</v>
      </c>
      <c r="E1270" s="6" t="s">
        <v>28</v>
      </c>
      <c r="F1270" s="6" t="s">
        <v>61</v>
      </c>
      <c r="G1270" s="6" t="s">
        <v>62</v>
      </c>
      <c r="H1270" s="6" t="s">
        <v>21</v>
      </c>
      <c r="I1270" s="8">
        <v>0.85000000000000009</v>
      </c>
      <c r="J1270" s="9">
        <v>5500</v>
      </c>
      <c r="K1270" s="10">
        <f t="shared" si="0"/>
        <v>4675.0000000000009</v>
      </c>
      <c r="L1270" s="10">
        <f t="shared" si="1"/>
        <v>701.25000000000011</v>
      </c>
      <c r="M1270" s="11">
        <v>0.15</v>
      </c>
      <c r="O1270" s="16"/>
      <c r="P1270" s="17"/>
      <c r="Q1270" s="12"/>
      <c r="R1270" s="13"/>
    </row>
    <row r="1271" spans="1:18" ht="15.75" customHeight="1">
      <c r="A1271" s="1"/>
      <c r="B1271" s="6" t="s">
        <v>27</v>
      </c>
      <c r="C1271" s="6">
        <v>1128299</v>
      </c>
      <c r="D1271" s="7">
        <v>44386</v>
      </c>
      <c r="E1271" s="6" t="s">
        <v>28</v>
      </c>
      <c r="F1271" s="6" t="s">
        <v>61</v>
      </c>
      <c r="G1271" s="6" t="s">
        <v>62</v>
      </c>
      <c r="H1271" s="6" t="s">
        <v>22</v>
      </c>
      <c r="I1271" s="8">
        <v>1</v>
      </c>
      <c r="J1271" s="9">
        <v>5500</v>
      </c>
      <c r="K1271" s="10">
        <f t="shared" si="0"/>
        <v>5500</v>
      </c>
      <c r="L1271" s="10">
        <f t="shared" si="1"/>
        <v>2200</v>
      </c>
      <c r="M1271" s="11">
        <v>0.4</v>
      </c>
      <c r="O1271" s="16"/>
      <c r="P1271" s="17"/>
      <c r="Q1271" s="12"/>
      <c r="R1271" s="13"/>
    </row>
    <row r="1272" spans="1:18" ht="15.75" customHeight="1">
      <c r="A1272" s="1"/>
      <c r="B1272" s="6" t="s">
        <v>27</v>
      </c>
      <c r="C1272" s="6">
        <v>1128299</v>
      </c>
      <c r="D1272" s="7">
        <v>44418</v>
      </c>
      <c r="E1272" s="6" t="s">
        <v>28</v>
      </c>
      <c r="F1272" s="6" t="s">
        <v>61</v>
      </c>
      <c r="G1272" s="6" t="s">
        <v>62</v>
      </c>
      <c r="H1272" s="6" t="s">
        <v>17</v>
      </c>
      <c r="I1272" s="8">
        <v>0.85000000000000009</v>
      </c>
      <c r="J1272" s="9">
        <v>7500</v>
      </c>
      <c r="K1272" s="10">
        <f t="shared" si="0"/>
        <v>6375.0000000000009</v>
      </c>
      <c r="L1272" s="10">
        <f t="shared" si="1"/>
        <v>1593.7500000000002</v>
      </c>
      <c r="M1272" s="11">
        <v>0.25</v>
      </c>
      <c r="O1272" s="16"/>
      <c r="P1272" s="17"/>
      <c r="Q1272" s="12"/>
      <c r="R1272" s="13"/>
    </row>
    <row r="1273" spans="1:18" ht="15.75" customHeight="1">
      <c r="A1273" s="1"/>
      <c r="B1273" s="6" t="s">
        <v>27</v>
      </c>
      <c r="C1273" s="6">
        <v>1128299</v>
      </c>
      <c r="D1273" s="7">
        <v>44418</v>
      </c>
      <c r="E1273" s="6" t="s">
        <v>28</v>
      </c>
      <c r="F1273" s="6" t="s">
        <v>61</v>
      </c>
      <c r="G1273" s="6" t="s">
        <v>62</v>
      </c>
      <c r="H1273" s="6" t="s">
        <v>18</v>
      </c>
      <c r="I1273" s="8">
        <v>0.75000000000000011</v>
      </c>
      <c r="J1273" s="9">
        <v>7250</v>
      </c>
      <c r="K1273" s="10">
        <f t="shared" si="0"/>
        <v>5437.5000000000009</v>
      </c>
      <c r="L1273" s="10">
        <f t="shared" si="1"/>
        <v>1087.5000000000002</v>
      </c>
      <c r="M1273" s="11">
        <v>0.2</v>
      </c>
      <c r="O1273" s="16"/>
      <c r="P1273" s="17"/>
      <c r="Q1273" s="12"/>
      <c r="R1273" s="13"/>
    </row>
    <row r="1274" spans="1:18" ht="15.75" customHeight="1">
      <c r="A1274" s="1"/>
      <c r="B1274" s="6" t="s">
        <v>27</v>
      </c>
      <c r="C1274" s="6">
        <v>1128299</v>
      </c>
      <c r="D1274" s="7">
        <v>44418</v>
      </c>
      <c r="E1274" s="6" t="s">
        <v>28</v>
      </c>
      <c r="F1274" s="6" t="s">
        <v>61</v>
      </c>
      <c r="G1274" s="6" t="s">
        <v>62</v>
      </c>
      <c r="H1274" s="6" t="s">
        <v>19</v>
      </c>
      <c r="I1274" s="8">
        <v>0.70000000000000007</v>
      </c>
      <c r="J1274" s="9">
        <v>6000</v>
      </c>
      <c r="K1274" s="10">
        <f t="shared" si="0"/>
        <v>4200</v>
      </c>
      <c r="L1274" s="10">
        <f t="shared" si="1"/>
        <v>1050</v>
      </c>
      <c r="M1274" s="11">
        <v>0.25</v>
      </c>
      <c r="O1274" s="16"/>
      <c r="P1274" s="17"/>
      <c r="Q1274" s="12"/>
      <c r="R1274" s="13"/>
    </row>
    <row r="1275" spans="1:18" ht="15.75" customHeight="1">
      <c r="A1275" s="1"/>
      <c r="B1275" s="6" t="s">
        <v>27</v>
      </c>
      <c r="C1275" s="6">
        <v>1128299</v>
      </c>
      <c r="D1275" s="7">
        <v>44418</v>
      </c>
      <c r="E1275" s="6" t="s">
        <v>28</v>
      </c>
      <c r="F1275" s="6" t="s">
        <v>61</v>
      </c>
      <c r="G1275" s="6" t="s">
        <v>62</v>
      </c>
      <c r="H1275" s="6" t="s">
        <v>20</v>
      </c>
      <c r="I1275" s="8">
        <v>0.70000000000000007</v>
      </c>
      <c r="J1275" s="9">
        <v>5250</v>
      </c>
      <c r="K1275" s="10">
        <f t="shared" si="0"/>
        <v>3675.0000000000005</v>
      </c>
      <c r="L1275" s="10">
        <f t="shared" si="1"/>
        <v>918.75000000000011</v>
      </c>
      <c r="M1275" s="11">
        <v>0.25</v>
      </c>
      <c r="O1275" s="16"/>
      <c r="P1275" s="17"/>
      <c r="Q1275" s="12"/>
      <c r="R1275" s="13"/>
    </row>
    <row r="1276" spans="1:18" ht="15.75" customHeight="1">
      <c r="A1276" s="1"/>
      <c r="B1276" s="6" t="s">
        <v>27</v>
      </c>
      <c r="C1276" s="6">
        <v>1128299</v>
      </c>
      <c r="D1276" s="7">
        <v>44418</v>
      </c>
      <c r="E1276" s="6" t="s">
        <v>28</v>
      </c>
      <c r="F1276" s="6" t="s">
        <v>61</v>
      </c>
      <c r="G1276" s="6" t="s">
        <v>62</v>
      </c>
      <c r="H1276" s="6" t="s">
        <v>21</v>
      </c>
      <c r="I1276" s="8">
        <v>0.7</v>
      </c>
      <c r="J1276" s="9">
        <v>5250</v>
      </c>
      <c r="K1276" s="10">
        <f t="shared" si="0"/>
        <v>3674.9999999999995</v>
      </c>
      <c r="L1276" s="10">
        <f t="shared" si="1"/>
        <v>551.24999999999989</v>
      </c>
      <c r="M1276" s="11">
        <v>0.15</v>
      </c>
      <c r="O1276" s="16"/>
      <c r="P1276" s="17"/>
      <c r="Q1276" s="12"/>
      <c r="R1276" s="13"/>
    </row>
    <row r="1277" spans="1:18" ht="15.75" customHeight="1">
      <c r="A1277" s="1"/>
      <c r="B1277" s="6" t="s">
        <v>27</v>
      </c>
      <c r="C1277" s="6">
        <v>1128299</v>
      </c>
      <c r="D1277" s="7">
        <v>44418</v>
      </c>
      <c r="E1277" s="6" t="s">
        <v>28</v>
      </c>
      <c r="F1277" s="6" t="s">
        <v>61</v>
      </c>
      <c r="G1277" s="6" t="s">
        <v>62</v>
      </c>
      <c r="H1277" s="6" t="s">
        <v>22</v>
      </c>
      <c r="I1277" s="8">
        <v>0.75</v>
      </c>
      <c r="J1277" s="9">
        <v>3500</v>
      </c>
      <c r="K1277" s="10">
        <f t="shared" si="0"/>
        <v>2625</v>
      </c>
      <c r="L1277" s="10">
        <f t="shared" si="1"/>
        <v>1050</v>
      </c>
      <c r="M1277" s="11">
        <v>0.4</v>
      </c>
      <c r="O1277" s="16"/>
      <c r="P1277" s="17"/>
      <c r="Q1277" s="12"/>
      <c r="R1277" s="13"/>
    </row>
    <row r="1278" spans="1:18" ht="15.75" customHeight="1">
      <c r="A1278" s="1"/>
      <c r="B1278" s="6" t="s">
        <v>27</v>
      </c>
      <c r="C1278" s="6">
        <v>1128299</v>
      </c>
      <c r="D1278" s="7">
        <v>44450</v>
      </c>
      <c r="E1278" s="6" t="s">
        <v>28</v>
      </c>
      <c r="F1278" s="6" t="s">
        <v>61</v>
      </c>
      <c r="G1278" s="6" t="s">
        <v>62</v>
      </c>
      <c r="H1278" s="6" t="s">
        <v>17</v>
      </c>
      <c r="I1278" s="8">
        <v>0.65000000000000013</v>
      </c>
      <c r="J1278" s="9">
        <v>5500</v>
      </c>
      <c r="K1278" s="10">
        <f t="shared" si="0"/>
        <v>3575.0000000000009</v>
      </c>
      <c r="L1278" s="10">
        <f t="shared" si="1"/>
        <v>893.75000000000023</v>
      </c>
      <c r="M1278" s="11">
        <v>0.25</v>
      </c>
      <c r="O1278" s="16"/>
      <c r="P1278" s="17"/>
      <c r="Q1278" s="12"/>
      <c r="R1278" s="13"/>
    </row>
    <row r="1279" spans="1:18" ht="15.75" customHeight="1">
      <c r="A1279" s="1"/>
      <c r="B1279" s="6" t="s">
        <v>27</v>
      </c>
      <c r="C1279" s="6">
        <v>1128299</v>
      </c>
      <c r="D1279" s="7">
        <v>44450</v>
      </c>
      <c r="E1279" s="6" t="s">
        <v>28</v>
      </c>
      <c r="F1279" s="6" t="s">
        <v>61</v>
      </c>
      <c r="G1279" s="6" t="s">
        <v>62</v>
      </c>
      <c r="H1279" s="6" t="s">
        <v>18</v>
      </c>
      <c r="I1279" s="8">
        <v>0.70000000000000018</v>
      </c>
      <c r="J1279" s="9">
        <v>5500</v>
      </c>
      <c r="K1279" s="10">
        <f t="shared" si="0"/>
        <v>3850.0000000000009</v>
      </c>
      <c r="L1279" s="10">
        <f t="shared" si="1"/>
        <v>770.00000000000023</v>
      </c>
      <c r="M1279" s="11">
        <v>0.2</v>
      </c>
      <c r="O1279" s="16"/>
      <c r="P1279" s="17"/>
      <c r="Q1279" s="12"/>
      <c r="R1279" s="13"/>
    </row>
    <row r="1280" spans="1:18" ht="15.75" customHeight="1">
      <c r="A1280" s="1"/>
      <c r="B1280" s="6" t="s">
        <v>27</v>
      </c>
      <c r="C1280" s="6">
        <v>1128299</v>
      </c>
      <c r="D1280" s="7">
        <v>44450</v>
      </c>
      <c r="E1280" s="6" t="s">
        <v>28</v>
      </c>
      <c r="F1280" s="6" t="s">
        <v>61</v>
      </c>
      <c r="G1280" s="6" t="s">
        <v>62</v>
      </c>
      <c r="H1280" s="6" t="s">
        <v>19</v>
      </c>
      <c r="I1280" s="8">
        <v>0.65000000000000013</v>
      </c>
      <c r="J1280" s="9">
        <v>3750</v>
      </c>
      <c r="K1280" s="10">
        <f t="shared" si="0"/>
        <v>2437.5000000000005</v>
      </c>
      <c r="L1280" s="10">
        <f t="shared" si="1"/>
        <v>609.37500000000011</v>
      </c>
      <c r="M1280" s="11">
        <v>0.25</v>
      </c>
      <c r="O1280" s="16"/>
      <c r="P1280" s="17"/>
      <c r="Q1280" s="12"/>
      <c r="R1280" s="13"/>
    </row>
    <row r="1281" spans="1:18" ht="15.75" customHeight="1">
      <c r="A1281" s="1"/>
      <c r="B1281" s="6" t="s">
        <v>27</v>
      </c>
      <c r="C1281" s="6">
        <v>1128299</v>
      </c>
      <c r="D1281" s="7">
        <v>44450</v>
      </c>
      <c r="E1281" s="6" t="s">
        <v>28</v>
      </c>
      <c r="F1281" s="6" t="s">
        <v>61</v>
      </c>
      <c r="G1281" s="6" t="s">
        <v>62</v>
      </c>
      <c r="H1281" s="6" t="s">
        <v>20</v>
      </c>
      <c r="I1281" s="8">
        <v>0.65000000000000013</v>
      </c>
      <c r="J1281" s="9">
        <v>3250</v>
      </c>
      <c r="K1281" s="10">
        <f t="shared" si="0"/>
        <v>2112.5000000000005</v>
      </c>
      <c r="L1281" s="10">
        <f t="shared" si="1"/>
        <v>528.12500000000011</v>
      </c>
      <c r="M1281" s="11">
        <v>0.25</v>
      </c>
      <c r="O1281" s="16"/>
      <c r="P1281" s="17"/>
      <c r="Q1281" s="12"/>
      <c r="R1281" s="13"/>
    </row>
    <row r="1282" spans="1:18" ht="15.75" customHeight="1">
      <c r="A1282" s="1"/>
      <c r="B1282" s="6" t="s">
        <v>27</v>
      </c>
      <c r="C1282" s="6">
        <v>1128299</v>
      </c>
      <c r="D1282" s="7">
        <v>44450</v>
      </c>
      <c r="E1282" s="6" t="s">
        <v>28</v>
      </c>
      <c r="F1282" s="6" t="s">
        <v>61</v>
      </c>
      <c r="G1282" s="6" t="s">
        <v>62</v>
      </c>
      <c r="H1282" s="6" t="s">
        <v>21</v>
      </c>
      <c r="I1282" s="8">
        <v>0.75000000000000011</v>
      </c>
      <c r="J1282" s="9">
        <v>3500</v>
      </c>
      <c r="K1282" s="10">
        <f t="shared" si="0"/>
        <v>2625.0000000000005</v>
      </c>
      <c r="L1282" s="10">
        <f t="shared" si="1"/>
        <v>393.75000000000006</v>
      </c>
      <c r="M1282" s="11">
        <v>0.15</v>
      </c>
      <c r="O1282" s="16"/>
      <c r="P1282" s="17"/>
      <c r="Q1282" s="12"/>
      <c r="R1282" s="13"/>
    </row>
    <row r="1283" spans="1:18" ht="15.75" customHeight="1">
      <c r="A1283" s="1"/>
      <c r="B1283" s="6" t="s">
        <v>27</v>
      </c>
      <c r="C1283" s="6">
        <v>1128299</v>
      </c>
      <c r="D1283" s="7">
        <v>44450</v>
      </c>
      <c r="E1283" s="6" t="s">
        <v>28</v>
      </c>
      <c r="F1283" s="6" t="s">
        <v>61</v>
      </c>
      <c r="G1283" s="6" t="s">
        <v>62</v>
      </c>
      <c r="H1283" s="6" t="s">
        <v>22</v>
      </c>
      <c r="I1283" s="8">
        <v>0.6</v>
      </c>
      <c r="J1283" s="9">
        <v>3750</v>
      </c>
      <c r="K1283" s="10">
        <f t="shared" si="0"/>
        <v>2250</v>
      </c>
      <c r="L1283" s="10">
        <f t="shared" si="1"/>
        <v>900</v>
      </c>
      <c r="M1283" s="11">
        <v>0.4</v>
      </c>
      <c r="O1283" s="16"/>
      <c r="P1283" s="17"/>
      <c r="Q1283" s="12"/>
      <c r="R1283" s="13"/>
    </row>
    <row r="1284" spans="1:18" ht="15.75" customHeight="1">
      <c r="A1284" s="1"/>
      <c r="B1284" s="6" t="s">
        <v>27</v>
      </c>
      <c r="C1284" s="6">
        <v>1128299</v>
      </c>
      <c r="D1284" s="7">
        <v>44479</v>
      </c>
      <c r="E1284" s="6" t="s">
        <v>28</v>
      </c>
      <c r="F1284" s="6" t="s">
        <v>61</v>
      </c>
      <c r="G1284" s="6" t="s">
        <v>62</v>
      </c>
      <c r="H1284" s="6" t="s">
        <v>17</v>
      </c>
      <c r="I1284" s="8">
        <v>0.55000000000000004</v>
      </c>
      <c r="J1284" s="9">
        <v>4750</v>
      </c>
      <c r="K1284" s="10">
        <f t="shared" si="0"/>
        <v>2612.5</v>
      </c>
      <c r="L1284" s="10">
        <f t="shared" si="1"/>
        <v>653.125</v>
      </c>
      <c r="M1284" s="11">
        <v>0.25</v>
      </c>
      <c r="O1284" s="16"/>
      <c r="P1284" s="17"/>
      <c r="Q1284" s="12"/>
      <c r="R1284" s="13"/>
    </row>
    <row r="1285" spans="1:18" ht="15.75" customHeight="1">
      <c r="A1285" s="1"/>
      <c r="B1285" s="6" t="s">
        <v>27</v>
      </c>
      <c r="C1285" s="6">
        <v>1128299</v>
      </c>
      <c r="D1285" s="7">
        <v>44479</v>
      </c>
      <c r="E1285" s="6" t="s">
        <v>28</v>
      </c>
      <c r="F1285" s="6" t="s">
        <v>61</v>
      </c>
      <c r="G1285" s="6" t="s">
        <v>62</v>
      </c>
      <c r="H1285" s="6" t="s">
        <v>18</v>
      </c>
      <c r="I1285" s="8">
        <v>0.65000000000000013</v>
      </c>
      <c r="J1285" s="9">
        <v>4750</v>
      </c>
      <c r="K1285" s="10">
        <f t="shared" si="0"/>
        <v>3087.5000000000005</v>
      </c>
      <c r="L1285" s="10">
        <f t="shared" si="1"/>
        <v>617.50000000000011</v>
      </c>
      <c r="M1285" s="11">
        <v>0.2</v>
      </c>
      <c r="O1285" s="16"/>
      <c r="P1285" s="17"/>
      <c r="Q1285" s="12"/>
      <c r="R1285" s="13"/>
    </row>
    <row r="1286" spans="1:18" ht="15.75" customHeight="1">
      <c r="A1286" s="1"/>
      <c r="B1286" s="6" t="s">
        <v>27</v>
      </c>
      <c r="C1286" s="6">
        <v>1128299</v>
      </c>
      <c r="D1286" s="7">
        <v>44479</v>
      </c>
      <c r="E1286" s="6" t="s">
        <v>28</v>
      </c>
      <c r="F1286" s="6" t="s">
        <v>61</v>
      </c>
      <c r="G1286" s="6" t="s">
        <v>62</v>
      </c>
      <c r="H1286" s="6" t="s">
        <v>19</v>
      </c>
      <c r="I1286" s="8">
        <v>0.60000000000000009</v>
      </c>
      <c r="J1286" s="9">
        <v>3000</v>
      </c>
      <c r="K1286" s="10">
        <f t="shared" si="0"/>
        <v>1800.0000000000002</v>
      </c>
      <c r="L1286" s="10">
        <f t="shared" si="1"/>
        <v>450.00000000000006</v>
      </c>
      <c r="M1286" s="11">
        <v>0.25</v>
      </c>
      <c r="O1286" s="16"/>
      <c r="P1286" s="17"/>
      <c r="Q1286" s="12"/>
      <c r="R1286" s="13"/>
    </row>
    <row r="1287" spans="1:18" ht="15.75" customHeight="1">
      <c r="A1287" s="1"/>
      <c r="B1287" s="6" t="s">
        <v>27</v>
      </c>
      <c r="C1287" s="6">
        <v>1128299</v>
      </c>
      <c r="D1287" s="7">
        <v>44479</v>
      </c>
      <c r="E1287" s="6" t="s">
        <v>28</v>
      </c>
      <c r="F1287" s="6" t="s">
        <v>61</v>
      </c>
      <c r="G1287" s="6" t="s">
        <v>62</v>
      </c>
      <c r="H1287" s="6" t="s">
        <v>20</v>
      </c>
      <c r="I1287" s="8">
        <v>0.55000000000000004</v>
      </c>
      <c r="J1287" s="9">
        <v>2750</v>
      </c>
      <c r="K1287" s="10">
        <f t="shared" si="0"/>
        <v>1512.5000000000002</v>
      </c>
      <c r="L1287" s="10">
        <f t="shared" si="1"/>
        <v>378.12500000000006</v>
      </c>
      <c r="M1287" s="11">
        <v>0.25</v>
      </c>
      <c r="O1287" s="16"/>
      <c r="P1287" s="17"/>
      <c r="Q1287" s="12"/>
      <c r="R1287" s="13"/>
    </row>
    <row r="1288" spans="1:18" ht="15.75" customHeight="1">
      <c r="A1288" s="1"/>
      <c r="B1288" s="6" t="s">
        <v>27</v>
      </c>
      <c r="C1288" s="6">
        <v>1128299</v>
      </c>
      <c r="D1288" s="7">
        <v>44479</v>
      </c>
      <c r="E1288" s="6" t="s">
        <v>28</v>
      </c>
      <c r="F1288" s="6" t="s">
        <v>61</v>
      </c>
      <c r="G1288" s="6" t="s">
        <v>62</v>
      </c>
      <c r="H1288" s="6" t="s">
        <v>21</v>
      </c>
      <c r="I1288" s="8">
        <v>0.65</v>
      </c>
      <c r="J1288" s="9">
        <v>2500</v>
      </c>
      <c r="K1288" s="10">
        <f t="shared" si="0"/>
        <v>1625</v>
      </c>
      <c r="L1288" s="10">
        <f t="shared" si="1"/>
        <v>243.75</v>
      </c>
      <c r="M1288" s="11">
        <v>0.15</v>
      </c>
      <c r="O1288" s="16"/>
      <c r="P1288" s="17"/>
      <c r="Q1288" s="12"/>
      <c r="R1288" s="13"/>
    </row>
    <row r="1289" spans="1:18" ht="15.75" customHeight="1">
      <c r="A1289" s="1"/>
      <c r="B1289" s="6" t="s">
        <v>27</v>
      </c>
      <c r="C1289" s="6">
        <v>1128299</v>
      </c>
      <c r="D1289" s="7">
        <v>44479</v>
      </c>
      <c r="E1289" s="6" t="s">
        <v>28</v>
      </c>
      <c r="F1289" s="6" t="s">
        <v>61</v>
      </c>
      <c r="G1289" s="6" t="s">
        <v>62</v>
      </c>
      <c r="H1289" s="6" t="s">
        <v>22</v>
      </c>
      <c r="I1289" s="8">
        <v>0.70000000000000007</v>
      </c>
      <c r="J1289" s="9">
        <v>3000</v>
      </c>
      <c r="K1289" s="10">
        <f t="shared" si="0"/>
        <v>2100</v>
      </c>
      <c r="L1289" s="10">
        <f t="shared" si="1"/>
        <v>840</v>
      </c>
      <c r="M1289" s="11">
        <v>0.4</v>
      </c>
      <c r="O1289" s="16"/>
      <c r="P1289" s="17"/>
      <c r="Q1289" s="12"/>
      <c r="R1289" s="13"/>
    </row>
    <row r="1290" spans="1:18" ht="15.75" customHeight="1">
      <c r="A1290" s="1"/>
      <c r="B1290" s="6" t="s">
        <v>27</v>
      </c>
      <c r="C1290" s="6">
        <v>1128299</v>
      </c>
      <c r="D1290" s="7">
        <v>44510</v>
      </c>
      <c r="E1290" s="6" t="s">
        <v>28</v>
      </c>
      <c r="F1290" s="6" t="s">
        <v>61</v>
      </c>
      <c r="G1290" s="6" t="s">
        <v>62</v>
      </c>
      <c r="H1290" s="6" t="s">
        <v>17</v>
      </c>
      <c r="I1290" s="8">
        <v>0.55000000000000004</v>
      </c>
      <c r="J1290" s="9">
        <v>5250</v>
      </c>
      <c r="K1290" s="10">
        <f t="shared" si="0"/>
        <v>2887.5000000000005</v>
      </c>
      <c r="L1290" s="10">
        <f t="shared" si="1"/>
        <v>721.87500000000011</v>
      </c>
      <c r="M1290" s="11">
        <v>0.25</v>
      </c>
      <c r="O1290" s="16"/>
      <c r="P1290" s="17"/>
      <c r="Q1290" s="12"/>
      <c r="R1290" s="13"/>
    </row>
    <row r="1291" spans="1:18" ht="15.75" customHeight="1">
      <c r="A1291" s="1"/>
      <c r="B1291" s="6" t="s">
        <v>27</v>
      </c>
      <c r="C1291" s="6">
        <v>1128299</v>
      </c>
      <c r="D1291" s="7">
        <v>44510</v>
      </c>
      <c r="E1291" s="6" t="s">
        <v>28</v>
      </c>
      <c r="F1291" s="6" t="s">
        <v>61</v>
      </c>
      <c r="G1291" s="6" t="s">
        <v>62</v>
      </c>
      <c r="H1291" s="6" t="s">
        <v>18</v>
      </c>
      <c r="I1291" s="8">
        <v>0.60000000000000009</v>
      </c>
      <c r="J1291" s="9">
        <v>6000</v>
      </c>
      <c r="K1291" s="10">
        <f t="shared" si="0"/>
        <v>3600.0000000000005</v>
      </c>
      <c r="L1291" s="10">
        <f t="shared" si="1"/>
        <v>720.00000000000011</v>
      </c>
      <c r="M1291" s="11">
        <v>0.2</v>
      </c>
      <c r="O1291" s="16"/>
      <c r="P1291" s="17"/>
      <c r="Q1291" s="12"/>
      <c r="R1291" s="13"/>
    </row>
    <row r="1292" spans="1:18" ht="15.75" customHeight="1">
      <c r="A1292" s="1"/>
      <c r="B1292" s="6" t="s">
        <v>27</v>
      </c>
      <c r="C1292" s="6">
        <v>1128299</v>
      </c>
      <c r="D1292" s="7">
        <v>44510</v>
      </c>
      <c r="E1292" s="6" t="s">
        <v>28</v>
      </c>
      <c r="F1292" s="6" t="s">
        <v>61</v>
      </c>
      <c r="G1292" s="6" t="s">
        <v>62</v>
      </c>
      <c r="H1292" s="6" t="s">
        <v>19</v>
      </c>
      <c r="I1292" s="8">
        <v>0.55000000000000004</v>
      </c>
      <c r="J1292" s="9">
        <v>4250</v>
      </c>
      <c r="K1292" s="10">
        <f t="shared" si="0"/>
        <v>2337.5</v>
      </c>
      <c r="L1292" s="10">
        <f t="shared" si="1"/>
        <v>584.375</v>
      </c>
      <c r="M1292" s="11">
        <v>0.25</v>
      </c>
      <c r="O1292" s="16"/>
      <c r="P1292" s="17"/>
      <c r="Q1292" s="12"/>
      <c r="R1292" s="13"/>
    </row>
    <row r="1293" spans="1:18" ht="15.75" customHeight="1">
      <c r="A1293" s="1"/>
      <c r="B1293" s="6" t="s">
        <v>27</v>
      </c>
      <c r="C1293" s="6">
        <v>1128299</v>
      </c>
      <c r="D1293" s="7">
        <v>44510</v>
      </c>
      <c r="E1293" s="6" t="s">
        <v>28</v>
      </c>
      <c r="F1293" s="6" t="s">
        <v>61</v>
      </c>
      <c r="G1293" s="6" t="s">
        <v>62</v>
      </c>
      <c r="H1293" s="6" t="s">
        <v>20</v>
      </c>
      <c r="I1293" s="8">
        <v>0.65000000000000013</v>
      </c>
      <c r="J1293" s="9">
        <v>4000</v>
      </c>
      <c r="K1293" s="10">
        <f t="shared" si="0"/>
        <v>2600.0000000000005</v>
      </c>
      <c r="L1293" s="10">
        <f t="shared" si="1"/>
        <v>650.00000000000011</v>
      </c>
      <c r="M1293" s="11">
        <v>0.25</v>
      </c>
      <c r="O1293" s="16"/>
      <c r="P1293" s="17"/>
      <c r="Q1293" s="12"/>
      <c r="R1293" s="13"/>
    </row>
    <row r="1294" spans="1:18" ht="15.75" customHeight="1">
      <c r="A1294" s="1"/>
      <c r="B1294" s="6" t="s">
        <v>27</v>
      </c>
      <c r="C1294" s="6">
        <v>1128299</v>
      </c>
      <c r="D1294" s="7">
        <v>44510</v>
      </c>
      <c r="E1294" s="6" t="s">
        <v>28</v>
      </c>
      <c r="F1294" s="6" t="s">
        <v>61</v>
      </c>
      <c r="G1294" s="6" t="s">
        <v>62</v>
      </c>
      <c r="H1294" s="6" t="s">
        <v>21</v>
      </c>
      <c r="I1294" s="8">
        <v>0.85000000000000009</v>
      </c>
      <c r="J1294" s="9">
        <v>3750</v>
      </c>
      <c r="K1294" s="10">
        <f t="shared" si="0"/>
        <v>3187.5000000000005</v>
      </c>
      <c r="L1294" s="10">
        <f t="shared" si="1"/>
        <v>478.12500000000006</v>
      </c>
      <c r="M1294" s="11">
        <v>0.15</v>
      </c>
      <c r="O1294" s="16"/>
      <c r="P1294" s="17"/>
      <c r="Q1294" s="12"/>
      <c r="R1294" s="13"/>
    </row>
    <row r="1295" spans="1:18" ht="15.75" customHeight="1">
      <c r="A1295" s="1"/>
      <c r="B1295" s="6" t="s">
        <v>27</v>
      </c>
      <c r="C1295" s="6">
        <v>1128299</v>
      </c>
      <c r="D1295" s="7">
        <v>44510</v>
      </c>
      <c r="E1295" s="6" t="s">
        <v>28</v>
      </c>
      <c r="F1295" s="6" t="s">
        <v>61</v>
      </c>
      <c r="G1295" s="6" t="s">
        <v>62</v>
      </c>
      <c r="H1295" s="6" t="s">
        <v>22</v>
      </c>
      <c r="I1295" s="8">
        <v>0.90000000000000013</v>
      </c>
      <c r="J1295" s="9">
        <v>5000</v>
      </c>
      <c r="K1295" s="10">
        <f t="shared" si="0"/>
        <v>4500.0000000000009</v>
      </c>
      <c r="L1295" s="10">
        <f t="shared" si="1"/>
        <v>1800.0000000000005</v>
      </c>
      <c r="M1295" s="11">
        <v>0.4</v>
      </c>
      <c r="O1295" s="16"/>
      <c r="P1295" s="17"/>
      <c r="Q1295" s="12"/>
      <c r="R1295" s="13"/>
    </row>
    <row r="1296" spans="1:18" ht="15.75" customHeight="1">
      <c r="A1296" s="1"/>
      <c r="B1296" s="6" t="s">
        <v>27</v>
      </c>
      <c r="C1296" s="6">
        <v>1128299</v>
      </c>
      <c r="D1296" s="7">
        <v>44539</v>
      </c>
      <c r="E1296" s="6" t="s">
        <v>28</v>
      </c>
      <c r="F1296" s="6" t="s">
        <v>61</v>
      </c>
      <c r="G1296" s="6" t="s">
        <v>62</v>
      </c>
      <c r="H1296" s="6" t="s">
        <v>17</v>
      </c>
      <c r="I1296" s="8">
        <v>0.75000000000000011</v>
      </c>
      <c r="J1296" s="9">
        <v>7000</v>
      </c>
      <c r="K1296" s="10">
        <f t="shared" si="0"/>
        <v>5250.0000000000009</v>
      </c>
      <c r="L1296" s="10">
        <f t="shared" si="1"/>
        <v>1312.5000000000002</v>
      </c>
      <c r="M1296" s="11">
        <v>0.25</v>
      </c>
      <c r="O1296" s="16"/>
      <c r="P1296" s="17"/>
      <c r="Q1296" s="12"/>
      <c r="R1296" s="13"/>
    </row>
    <row r="1297" spans="1:18" ht="15.75" customHeight="1">
      <c r="A1297" s="1"/>
      <c r="B1297" s="6" t="s">
        <v>27</v>
      </c>
      <c r="C1297" s="6">
        <v>1128299</v>
      </c>
      <c r="D1297" s="7">
        <v>44539</v>
      </c>
      <c r="E1297" s="6" t="s">
        <v>28</v>
      </c>
      <c r="F1297" s="6" t="s">
        <v>61</v>
      </c>
      <c r="G1297" s="6" t="s">
        <v>62</v>
      </c>
      <c r="H1297" s="6" t="s">
        <v>18</v>
      </c>
      <c r="I1297" s="8">
        <v>0.8500000000000002</v>
      </c>
      <c r="J1297" s="9">
        <v>7000</v>
      </c>
      <c r="K1297" s="10">
        <f t="shared" si="0"/>
        <v>5950.0000000000018</v>
      </c>
      <c r="L1297" s="10">
        <f t="shared" si="1"/>
        <v>1190.0000000000005</v>
      </c>
      <c r="M1297" s="11">
        <v>0.2</v>
      </c>
      <c r="O1297" s="16"/>
      <c r="P1297" s="17"/>
      <c r="Q1297" s="12"/>
      <c r="R1297" s="13"/>
    </row>
    <row r="1298" spans="1:18" ht="15.75" customHeight="1">
      <c r="A1298" s="1"/>
      <c r="B1298" s="6" t="s">
        <v>27</v>
      </c>
      <c r="C1298" s="6">
        <v>1128299</v>
      </c>
      <c r="D1298" s="7">
        <v>44539</v>
      </c>
      <c r="E1298" s="6" t="s">
        <v>28</v>
      </c>
      <c r="F1298" s="6" t="s">
        <v>61</v>
      </c>
      <c r="G1298" s="6" t="s">
        <v>62</v>
      </c>
      <c r="H1298" s="6" t="s">
        <v>19</v>
      </c>
      <c r="I1298" s="8">
        <v>0.80000000000000016</v>
      </c>
      <c r="J1298" s="9">
        <v>5000</v>
      </c>
      <c r="K1298" s="10">
        <f t="shared" si="0"/>
        <v>4000.0000000000009</v>
      </c>
      <c r="L1298" s="10">
        <f t="shared" si="1"/>
        <v>1000.0000000000002</v>
      </c>
      <c r="M1298" s="11">
        <v>0.25</v>
      </c>
      <c r="O1298" s="16"/>
      <c r="P1298" s="17"/>
      <c r="Q1298" s="12"/>
      <c r="R1298" s="13"/>
    </row>
    <row r="1299" spans="1:18" ht="15.75" customHeight="1">
      <c r="A1299" s="1"/>
      <c r="B1299" s="6" t="s">
        <v>27</v>
      </c>
      <c r="C1299" s="6">
        <v>1128299</v>
      </c>
      <c r="D1299" s="7">
        <v>44539</v>
      </c>
      <c r="E1299" s="6" t="s">
        <v>28</v>
      </c>
      <c r="F1299" s="6" t="s">
        <v>61</v>
      </c>
      <c r="G1299" s="6" t="s">
        <v>62</v>
      </c>
      <c r="H1299" s="6" t="s">
        <v>20</v>
      </c>
      <c r="I1299" s="8">
        <v>0.80000000000000016</v>
      </c>
      <c r="J1299" s="9">
        <v>5000</v>
      </c>
      <c r="K1299" s="10">
        <f t="shared" si="0"/>
        <v>4000.0000000000009</v>
      </c>
      <c r="L1299" s="10">
        <f t="shared" si="1"/>
        <v>1000.0000000000002</v>
      </c>
      <c r="M1299" s="11">
        <v>0.25</v>
      </c>
      <c r="O1299" s="16"/>
      <c r="P1299" s="17"/>
      <c r="Q1299" s="12"/>
      <c r="R1299" s="13"/>
    </row>
    <row r="1300" spans="1:18" ht="15.75" customHeight="1">
      <c r="A1300" s="1"/>
      <c r="B1300" s="6" t="s">
        <v>27</v>
      </c>
      <c r="C1300" s="6">
        <v>1128299</v>
      </c>
      <c r="D1300" s="7">
        <v>44539</v>
      </c>
      <c r="E1300" s="6" t="s">
        <v>28</v>
      </c>
      <c r="F1300" s="6" t="s">
        <v>61</v>
      </c>
      <c r="G1300" s="6" t="s">
        <v>62</v>
      </c>
      <c r="H1300" s="6" t="s">
        <v>21</v>
      </c>
      <c r="I1300" s="8">
        <v>0.90000000000000013</v>
      </c>
      <c r="J1300" s="9">
        <v>4250</v>
      </c>
      <c r="K1300" s="10">
        <f t="shared" si="0"/>
        <v>3825.0000000000005</v>
      </c>
      <c r="L1300" s="10">
        <f t="shared" si="1"/>
        <v>573.75</v>
      </c>
      <c r="M1300" s="11">
        <v>0.15</v>
      </c>
      <c r="O1300" s="16"/>
      <c r="P1300" s="17"/>
      <c r="Q1300" s="12"/>
      <c r="R1300" s="13"/>
    </row>
    <row r="1301" spans="1:18" ht="15.75" customHeight="1">
      <c r="A1301" s="1"/>
      <c r="B1301" s="6" t="s">
        <v>27</v>
      </c>
      <c r="C1301" s="6">
        <v>1128299</v>
      </c>
      <c r="D1301" s="7">
        <v>44539</v>
      </c>
      <c r="E1301" s="6" t="s">
        <v>28</v>
      </c>
      <c r="F1301" s="6" t="s">
        <v>61</v>
      </c>
      <c r="G1301" s="6" t="s">
        <v>62</v>
      </c>
      <c r="H1301" s="6" t="s">
        <v>22</v>
      </c>
      <c r="I1301" s="8">
        <v>0.95000000000000018</v>
      </c>
      <c r="J1301" s="9">
        <v>5250</v>
      </c>
      <c r="K1301" s="10">
        <f t="shared" si="0"/>
        <v>4987.5000000000009</v>
      </c>
      <c r="L1301" s="10">
        <f t="shared" si="1"/>
        <v>1995.0000000000005</v>
      </c>
      <c r="M1301" s="11">
        <v>0.4</v>
      </c>
      <c r="O1301" s="16"/>
      <c r="P1301" s="17"/>
      <c r="Q1301" s="12"/>
      <c r="R1301" s="13"/>
    </row>
    <row r="1302" spans="1:18" ht="15.75" customHeight="1">
      <c r="A1302" s="1" t="s">
        <v>39</v>
      </c>
      <c r="B1302" s="6" t="s">
        <v>27</v>
      </c>
      <c r="C1302" s="6">
        <v>1128299</v>
      </c>
      <c r="D1302" s="7">
        <v>44213</v>
      </c>
      <c r="E1302" s="6" t="s">
        <v>28</v>
      </c>
      <c r="F1302" s="6" t="s">
        <v>63</v>
      </c>
      <c r="G1302" s="6" t="s">
        <v>64</v>
      </c>
      <c r="H1302" s="6" t="s">
        <v>17</v>
      </c>
      <c r="I1302" s="8">
        <v>0.4</v>
      </c>
      <c r="J1302" s="9">
        <v>4250</v>
      </c>
      <c r="K1302" s="10">
        <f t="shared" si="0"/>
        <v>1700</v>
      </c>
      <c r="L1302" s="10">
        <f t="shared" si="1"/>
        <v>510</v>
      </c>
      <c r="M1302" s="11">
        <v>0.3</v>
      </c>
      <c r="O1302" s="16"/>
      <c r="P1302" s="17">
        <f>Data!$I1302+0.05</f>
        <v>0.45</v>
      </c>
      <c r="Q1302" s="12">
        <f>Data!$J1302+500</f>
        <v>4750</v>
      </c>
      <c r="R1302" s="13">
        <f>Data!$M1302+5%</f>
        <v>0.35</v>
      </c>
    </row>
    <row r="1303" spans="1:18" ht="15.75" customHeight="1">
      <c r="A1303" s="1"/>
      <c r="B1303" s="6" t="s">
        <v>27</v>
      </c>
      <c r="C1303" s="6">
        <v>1128299</v>
      </c>
      <c r="D1303" s="7">
        <v>44213</v>
      </c>
      <c r="E1303" s="6" t="s">
        <v>28</v>
      </c>
      <c r="F1303" s="6" t="s">
        <v>63</v>
      </c>
      <c r="G1303" s="6" t="s">
        <v>64</v>
      </c>
      <c r="H1303" s="6" t="s">
        <v>18</v>
      </c>
      <c r="I1303" s="8">
        <v>0.5</v>
      </c>
      <c r="J1303" s="9">
        <v>4250</v>
      </c>
      <c r="K1303" s="10">
        <f t="shared" si="0"/>
        <v>2125</v>
      </c>
      <c r="L1303" s="10">
        <f t="shared" si="1"/>
        <v>531.25</v>
      </c>
      <c r="M1303" s="11">
        <v>0.25</v>
      </c>
      <c r="O1303" s="16"/>
      <c r="P1303" s="17">
        <f>Data!$I1303+0.05</f>
        <v>0.55000000000000004</v>
      </c>
      <c r="Q1303" s="12">
        <f>Data!$J1303+500</f>
        <v>4750</v>
      </c>
      <c r="R1303" s="13">
        <f>Data!$M1303+5%</f>
        <v>0.3</v>
      </c>
    </row>
    <row r="1304" spans="1:18" ht="15.75" customHeight="1">
      <c r="A1304" s="1"/>
      <c r="B1304" s="6" t="s">
        <v>27</v>
      </c>
      <c r="C1304" s="6">
        <v>1128299</v>
      </c>
      <c r="D1304" s="7">
        <v>44213</v>
      </c>
      <c r="E1304" s="6" t="s">
        <v>28</v>
      </c>
      <c r="F1304" s="6" t="s">
        <v>63</v>
      </c>
      <c r="G1304" s="6" t="s">
        <v>64</v>
      </c>
      <c r="H1304" s="6" t="s">
        <v>19</v>
      </c>
      <c r="I1304" s="8">
        <v>0.5</v>
      </c>
      <c r="J1304" s="9">
        <v>4250</v>
      </c>
      <c r="K1304" s="10">
        <f t="shared" si="0"/>
        <v>2125</v>
      </c>
      <c r="L1304" s="10">
        <f t="shared" si="1"/>
        <v>637.5</v>
      </c>
      <c r="M1304" s="11">
        <v>0.3</v>
      </c>
      <c r="O1304" s="16"/>
      <c r="P1304" s="17">
        <f>Data!$I1304+0.05</f>
        <v>0.55000000000000004</v>
      </c>
      <c r="Q1304" s="12">
        <f>Data!$J1304+500</f>
        <v>4750</v>
      </c>
      <c r="R1304" s="13">
        <f>Data!$M1304+5%</f>
        <v>0.35</v>
      </c>
    </row>
    <row r="1305" spans="1:18" ht="15.75" customHeight="1">
      <c r="A1305" s="1"/>
      <c r="B1305" s="6" t="s">
        <v>27</v>
      </c>
      <c r="C1305" s="6">
        <v>1128299</v>
      </c>
      <c r="D1305" s="7">
        <v>44213</v>
      </c>
      <c r="E1305" s="6" t="s">
        <v>28</v>
      </c>
      <c r="F1305" s="6" t="s">
        <v>63</v>
      </c>
      <c r="G1305" s="6" t="s">
        <v>64</v>
      </c>
      <c r="H1305" s="6" t="s">
        <v>20</v>
      </c>
      <c r="I1305" s="8">
        <v>0.5</v>
      </c>
      <c r="J1305" s="9">
        <v>2750</v>
      </c>
      <c r="K1305" s="10">
        <f t="shared" si="0"/>
        <v>1375</v>
      </c>
      <c r="L1305" s="10">
        <f t="shared" si="1"/>
        <v>412.5</v>
      </c>
      <c r="M1305" s="11">
        <v>0.3</v>
      </c>
      <c r="O1305" s="16"/>
      <c r="P1305" s="17">
        <f>Data!$I1305+0.05</f>
        <v>0.55000000000000004</v>
      </c>
      <c r="Q1305" s="12">
        <f>Data!$J1305+500</f>
        <v>3250</v>
      </c>
      <c r="R1305" s="13">
        <f>Data!$M1305+5%</f>
        <v>0.35</v>
      </c>
    </row>
    <row r="1306" spans="1:18" ht="15.75" customHeight="1">
      <c r="A1306" s="1"/>
      <c r="B1306" s="6" t="s">
        <v>27</v>
      </c>
      <c r="C1306" s="6">
        <v>1128299</v>
      </c>
      <c r="D1306" s="7">
        <v>44213</v>
      </c>
      <c r="E1306" s="6" t="s">
        <v>28</v>
      </c>
      <c r="F1306" s="6" t="s">
        <v>63</v>
      </c>
      <c r="G1306" s="6" t="s">
        <v>64</v>
      </c>
      <c r="H1306" s="6" t="s">
        <v>21</v>
      </c>
      <c r="I1306" s="8">
        <v>0.55000000000000004</v>
      </c>
      <c r="J1306" s="9">
        <v>2250</v>
      </c>
      <c r="K1306" s="10">
        <f t="shared" si="0"/>
        <v>1237.5</v>
      </c>
      <c r="L1306" s="10">
        <f t="shared" si="1"/>
        <v>247.5</v>
      </c>
      <c r="M1306" s="11">
        <v>0.2</v>
      </c>
      <c r="O1306" s="16"/>
      <c r="P1306" s="17">
        <f>Data!$I1306+0.05</f>
        <v>0.60000000000000009</v>
      </c>
      <c r="Q1306" s="12">
        <f>Data!$J1306+500</f>
        <v>2750</v>
      </c>
      <c r="R1306" s="13">
        <f>Data!$M1306+5%</f>
        <v>0.25</v>
      </c>
    </row>
    <row r="1307" spans="1:18" ht="15.75" customHeight="1">
      <c r="A1307" s="1"/>
      <c r="B1307" s="6" t="s">
        <v>27</v>
      </c>
      <c r="C1307" s="6">
        <v>1128299</v>
      </c>
      <c r="D1307" s="7">
        <v>44213</v>
      </c>
      <c r="E1307" s="6" t="s">
        <v>28</v>
      </c>
      <c r="F1307" s="6" t="s">
        <v>63</v>
      </c>
      <c r="G1307" s="6" t="s">
        <v>64</v>
      </c>
      <c r="H1307" s="6" t="s">
        <v>22</v>
      </c>
      <c r="I1307" s="8">
        <v>0.5</v>
      </c>
      <c r="J1307" s="9">
        <v>4750</v>
      </c>
      <c r="K1307" s="10">
        <f t="shared" si="0"/>
        <v>2375</v>
      </c>
      <c r="L1307" s="10">
        <f t="shared" si="1"/>
        <v>1068.75</v>
      </c>
      <c r="M1307" s="11">
        <v>0.45</v>
      </c>
      <c r="O1307" s="16"/>
      <c r="P1307" s="17">
        <f>Data!$I1307+0.05</f>
        <v>0.55000000000000004</v>
      </c>
      <c r="Q1307" s="12">
        <f>Data!$J1307+500</f>
        <v>5250</v>
      </c>
      <c r="R1307" s="13">
        <f>Data!$M1307+5%</f>
        <v>0.5</v>
      </c>
    </row>
    <row r="1308" spans="1:18" ht="15.75" customHeight="1">
      <c r="A1308" s="1"/>
      <c r="B1308" s="6" t="s">
        <v>27</v>
      </c>
      <c r="C1308" s="6">
        <v>1128299</v>
      </c>
      <c r="D1308" s="7">
        <v>44244</v>
      </c>
      <c r="E1308" s="6" t="s">
        <v>28</v>
      </c>
      <c r="F1308" s="6" t="s">
        <v>63</v>
      </c>
      <c r="G1308" s="6" t="s">
        <v>64</v>
      </c>
      <c r="H1308" s="6" t="s">
        <v>17</v>
      </c>
      <c r="I1308" s="8">
        <v>0.4</v>
      </c>
      <c r="J1308" s="9">
        <v>5250</v>
      </c>
      <c r="K1308" s="10">
        <f t="shared" si="0"/>
        <v>2100</v>
      </c>
      <c r="L1308" s="10">
        <f t="shared" si="1"/>
        <v>630</v>
      </c>
      <c r="M1308" s="11">
        <v>0.3</v>
      </c>
      <c r="O1308" s="16"/>
      <c r="P1308" s="17">
        <f>Data!$I1308+0.05</f>
        <v>0.45</v>
      </c>
      <c r="Q1308" s="12">
        <f>Data!$J1308+500</f>
        <v>5750</v>
      </c>
      <c r="R1308" s="13">
        <f>Data!$M1308+5%</f>
        <v>0.35</v>
      </c>
    </row>
    <row r="1309" spans="1:18" ht="15.75" customHeight="1">
      <c r="A1309" s="1"/>
      <c r="B1309" s="6" t="s">
        <v>27</v>
      </c>
      <c r="C1309" s="6">
        <v>1128299</v>
      </c>
      <c r="D1309" s="7">
        <v>44244</v>
      </c>
      <c r="E1309" s="6" t="s">
        <v>28</v>
      </c>
      <c r="F1309" s="6" t="s">
        <v>63</v>
      </c>
      <c r="G1309" s="6" t="s">
        <v>64</v>
      </c>
      <c r="H1309" s="6" t="s">
        <v>18</v>
      </c>
      <c r="I1309" s="8">
        <v>0.5</v>
      </c>
      <c r="J1309" s="9">
        <v>4250</v>
      </c>
      <c r="K1309" s="10">
        <f t="shared" si="0"/>
        <v>2125</v>
      </c>
      <c r="L1309" s="10">
        <f t="shared" si="1"/>
        <v>531.25</v>
      </c>
      <c r="M1309" s="11">
        <v>0.25</v>
      </c>
      <c r="O1309" s="16"/>
      <c r="P1309" s="17">
        <f>Data!$I1309+0.05</f>
        <v>0.55000000000000004</v>
      </c>
      <c r="Q1309" s="12">
        <f>Data!$J1309+500</f>
        <v>4750</v>
      </c>
      <c r="R1309" s="13">
        <f>Data!$M1309+5%</f>
        <v>0.3</v>
      </c>
    </row>
    <row r="1310" spans="1:18" ht="15.75" customHeight="1">
      <c r="A1310" s="1"/>
      <c r="B1310" s="6" t="s">
        <v>27</v>
      </c>
      <c r="C1310" s="6">
        <v>1128299</v>
      </c>
      <c r="D1310" s="7">
        <v>44244</v>
      </c>
      <c r="E1310" s="6" t="s">
        <v>28</v>
      </c>
      <c r="F1310" s="6" t="s">
        <v>63</v>
      </c>
      <c r="G1310" s="6" t="s">
        <v>64</v>
      </c>
      <c r="H1310" s="6" t="s">
        <v>19</v>
      </c>
      <c r="I1310" s="8">
        <v>0.5</v>
      </c>
      <c r="J1310" s="9">
        <v>4250</v>
      </c>
      <c r="K1310" s="10">
        <f t="shared" si="0"/>
        <v>2125</v>
      </c>
      <c r="L1310" s="10">
        <f t="shared" si="1"/>
        <v>637.5</v>
      </c>
      <c r="M1310" s="11">
        <v>0.3</v>
      </c>
      <c r="O1310" s="16"/>
      <c r="P1310" s="17">
        <f>Data!$I1310+0.05</f>
        <v>0.55000000000000004</v>
      </c>
      <c r="Q1310" s="12">
        <f>Data!$J1310+500</f>
        <v>4750</v>
      </c>
      <c r="R1310" s="13">
        <f>Data!$M1310+5%</f>
        <v>0.35</v>
      </c>
    </row>
    <row r="1311" spans="1:18" ht="15.75" customHeight="1">
      <c r="A1311" s="1"/>
      <c r="B1311" s="6" t="s">
        <v>27</v>
      </c>
      <c r="C1311" s="6">
        <v>1128299</v>
      </c>
      <c r="D1311" s="7">
        <v>44244</v>
      </c>
      <c r="E1311" s="6" t="s">
        <v>28</v>
      </c>
      <c r="F1311" s="6" t="s">
        <v>63</v>
      </c>
      <c r="G1311" s="6" t="s">
        <v>64</v>
      </c>
      <c r="H1311" s="6" t="s">
        <v>20</v>
      </c>
      <c r="I1311" s="8">
        <v>0.5</v>
      </c>
      <c r="J1311" s="9">
        <v>2750</v>
      </c>
      <c r="K1311" s="10">
        <f t="shared" si="0"/>
        <v>1375</v>
      </c>
      <c r="L1311" s="10">
        <f t="shared" si="1"/>
        <v>412.5</v>
      </c>
      <c r="M1311" s="11">
        <v>0.3</v>
      </c>
      <c r="O1311" s="16"/>
      <c r="P1311" s="17">
        <f>Data!$I1311+0.05</f>
        <v>0.55000000000000004</v>
      </c>
      <c r="Q1311" s="12">
        <f>Data!$J1311+500</f>
        <v>3250</v>
      </c>
      <c r="R1311" s="13">
        <f>Data!$M1311+5%</f>
        <v>0.35</v>
      </c>
    </row>
    <row r="1312" spans="1:18" ht="15.75" customHeight="1">
      <c r="A1312" s="1"/>
      <c r="B1312" s="6" t="s">
        <v>27</v>
      </c>
      <c r="C1312" s="6">
        <v>1128299</v>
      </c>
      <c r="D1312" s="7">
        <v>44244</v>
      </c>
      <c r="E1312" s="6" t="s">
        <v>28</v>
      </c>
      <c r="F1312" s="6" t="s">
        <v>63</v>
      </c>
      <c r="G1312" s="6" t="s">
        <v>64</v>
      </c>
      <c r="H1312" s="6" t="s">
        <v>21</v>
      </c>
      <c r="I1312" s="8">
        <v>0.55000000000000004</v>
      </c>
      <c r="J1312" s="9">
        <v>2000</v>
      </c>
      <c r="K1312" s="10">
        <f t="shared" si="0"/>
        <v>1100</v>
      </c>
      <c r="L1312" s="10">
        <f t="shared" si="1"/>
        <v>220</v>
      </c>
      <c r="M1312" s="11">
        <v>0.2</v>
      </c>
      <c r="O1312" s="16"/>
      <c r="P1312" s="17">
        <f>Data!$I1312+0.05</f>
        <v>0.60000000000000009</v>
      </c>
      <c r="Q1312" s="12">
        <f>Data!$J1312+500</f>
        <v>2500</v>
      </c>
      <c r="R1312" s="13">
        <f>Data!$M1312+5%</f>
        <v>0.25</v>
      </c>
    </row>
    <row r="1313" spans="1:18" ht="15.75" customHeight="1">
      <c r="A1313" s="1"/>
      <c r="B1313" s="6" t="s">
        <v>27</v>
      </c>
      <c r="C1313" s="6">
        <v>1128299</v>
      </c>
      <c r="D1313" s="7">
        <v>44244</v>
      </c>
      <c r="E1313" s="6" t="s">
        <v>28</v>
      </c>
      <c r="F1313" s="6" t="s">
        <v>63</v>
      </c>
      <c r="G1313" s="6" t="s">
        <v>64</v>
      </c>
      <c r="H1313" s="6" t="s">
        <v>22</v>
      </c>
      <c r="I1313" s="8">
        <v>0.5</v>
      </c>
      <c r="J1313" s="9">
        <v>4000</v>
      </c>
      <c r="K1313" s="10">
        <f t="shared" si="0"/>
        <v>2000</v>
      </c>
      <c r="L1313" s="10">
        <f t="shared" si="1"/>
        <v>900</v>
      </c>
      <c r="M1313" s="11">
        <v>0.45</v>
      </c>
      <c r="O1313" s="16"/>
      <c r="P1313" s="17">
        <f>Data!$I1313+0.05</f>
        <v>0.55000000000000004</v>
      </c>
      <c r="Q1313" s="12">
        <f>Data!$J1313+500</f>
        <v>4500</v>
      </c>
      <c r="R1313" s="13">
        <f>Data!$M1313+5%</f>
        <v>0.5</v>
      </c>
    </row>
    <row r="1314" spans="1:18" ht="15.75" customHeight="1">
      <c r="A1314" s="1"/>
      <c r="B1314" s="6" t="s">
        <v>27</v>
      </c>
      <c r="C1314" s="6">
        <v>1128299</v>
      </c>
      <c r="D1314" s="7">
        <v>44271</v>
      </c>
      <c r="E1314" s="6" t="s">
        <v>28</v>
      </c>
      <c r="F1314" s="6" t="s">
        <v>63</v>
      </c>
      <c r="G1314" s="6" t="s">
        <v>64</v>
      </c>
      <c r="H1314" s="6" t="s">
        <v>17</v>
      </c>
      <c r="I1314" s="8">
        <v>0.5</v>
      </c>
      <c r="J1314" s="9">
        <v>5500</v>
      </c>
      <c r="K1314" s="10">
        <f t="shared" si="0"/>
        <v>2750</v>
      </c>
      <c r="L1314" s="10">
        <f t="shared" si="1"/>
        <v>825</v>
      </c>
      <c r="M1314" s="11">
        <v>0.3</v>
      </c>
      <c r="O1314" s="16"/>
      <c r="P1314" s="17">
        <f>Data!$I1314+0.05</f>
        <v>0.55000000000000004</v>
      </c>
      <c r="Q1314" s="12">
        <f>Data!$J1314+500</f>
        <v>6000</v>
      </c>
      <c r="R1314" s="13">
        <f>Data!$M1314+5%</f>
        <v>0.35</v>
      </c>
    </row>
    <row r="1315" spans="1:18" ht="15.75" customHeight="1">
      <c r="A1315" s="1"/>
      <c r="B1315" s="6" t="s">
        <v>27</v>
      </c>
      <c r="C1315" s="6">
        <v>1128299</v>
      </c>
      <c r="D1315" s="7">
        <v>44271</v>
      </c>
      <c r="E1315" s="6" t="s">
        <v>28</v>
      </c>
      <c r="F1315" s="6" t="s">
        <v>63</v>
      </c>
      <c r="G1315" s="6" t="s">
        <v>64</v>
      </c>
      <c r="H1315" s="6" t="s">
        <v>18</v>
      </c>
      <c r="I1315" s="8">
        <v>0.6</v>
      </c>
      <c r="J1315" s="9">
        <v>4000</v>
      </c>
      <c r="K1315" s="10">
        <f t="shared" si="0"/>
        <v>2400</v>
      </c>
      <c r="L1315" s="10">
        <f t="shared" si="1"/>
        <v>600</v>
      </c>
      <c r="M1315" s="11">
        <v>0.25</v>
      </c>
      <c r="O1315" s="16"/>
      <c r="P1315" s="17">
        <f>Data!$I1315+0.05</f>
        <v>0.65</v>
      </c>
      <c r="Q1315" s="12">
        <f>Data!$J1315+500</f>
        <v>4500</v>
      </c>
      <c r="R1315" s="13">
        <f>Data!$M1315+5%</f>
        <v>0.3</v>
      </c>
    </row>
    <row r="1316" spans="1:18" ht="15.75" customHeight="1">
      <c r="A1316" s="1"/>
      <c r="B1316" s="6" t="s">
        <v>27</v>
      </c>
      <c r="C1316" s="6">
        <v>1128299</v>
      </c>
      <c r="D1316" s="7">
        <v>44271</v>
      </c>
      <c r="E1316" s="6" t="s">
        <v>28</v>
      </c>
      <c r="F1316" s="6" t="s">
        <v>63</v>
      </c>
      <c r="G1316" s="6" t="s">
        <v>64</v>
      </c>
      <c r="H1316" s="6" t="s">
        <v>19</v>
      </c>
      <c r="I1316" s="8">
        <v>0.64999999999999991</v>
      </c>
      <c r="J1316" s="9">
        <v>4250</v>
      </c>
      <c r="K1316" s="10">
        <f t="shared" si="0"/>
        <v>2762.4999999999995</v>
      </c>
      <c r="L1316" s="10">
        <f t="shared" si="1"/>
        <v>828.74999999999989</v>
      </c>
      <c r="M1316" s="11">
        <v>0.3</v>
      </c>
      <c r="O1316" s="16"/>
      <c r="P1316" s="17">
        <f>Data!$I1316+0.05</f>
        <v>0.7</v>
      </c>
      <c r="Q1316" s="12">
        <f>Data!$J1316+500</f>
        <v>4750</v>
      </c>
      <c r="R1316" s="13">
        <f>Data!$M1316+5%</f>
        <v>0.35</v>
      </c>
    </row>
    <row r="1317" spans="1:18" ht="15.75" customHeight="1">
      <c r="A1317" s="1"/>
      <c r="B1317" s="6" t="s">
        <v>27</v>
      </c>
      <c r="C1317" s="6">
        <v>1128299</v>
      </c>
      <c r="D1317" s="7">
        <v>44271</v>
      </c>
      <c r="E1317" s="6" t="s">
        <v>28</v>
      </c>
      <c r="F1317" s="6" t="s">
        <v>63</v>
      </c>
      <c r="G1317" s="6" t="s">
        <v>64</v>
      </c>
      <c r="H1317" s="6" t="s">
        <v>20</v>
      </c>
      <c r="I1317" s="8">
        <v>0.6</v>
      </c>
      <c r="J1317" s="9">
        <v>3250</v>
      </c>
      <c r="K1317" s="10">
        <f t="shared" si="0"/>
        <v>1950</v>
      </c>
      <c r="L1317" s="10">
        <f t="shared" si="1"/>
        <v>585</v>
      </c>
      <c r="M1317" s="11">
        <v>0.3</v>
      </c>
      <c r="O1317" s="16"/>
      <c r="P1317" s="17">
        <f>Data!$I1317+0.05</f>
        <v>0.65</v>
      </c>
      <c r="Q1317" s="12">
        <f>Data!$J1317+500</f>
        <v>3750</v>
      </c>
      <c r="R1317" s="13">
        <f>Data!$M1317+5%</f>
        <v>0.35</v>
      </c>
    </row>
    <row r="1318" spans="1:18" ht="15.75" customHeight="1">
      <c r="A1318" s="1"/>
      <c r="B1318" s="6" t="s">
        <v>27</v>
      </c>
      <c r="C1318" s="6">
        <v>1128299</v>
      </c>
      <c r="D1318" s="7">
        <v>44271</v>
      </c>
      <c r="E1318" s="6" t="s">
        <v>28</v>
      </c>
      <c r="F1318" s="6" t="s">
        <v>63</v>
      </c>
      <c r="G1318" s="6" t="s">
        <v>64</v>
      </c>
      <c r="H1318" s="6" t="s">
        <v>21</v>
      </c>
      <c r="I1318" s="8">
        <v>0.65</v>
      </c>
      <c r="J1318" s="9">
        <v>1750</v>
      </c>
      <c r="K1318" s="10">
        <f t="shared" si="0"/>
        <v>1137.5</v>
      </c>
      <c r="L1318" s="10">
        <f t="shared" si="1"/>
        <v>227.5</v>
      </c>
      <c r="M1318" s="11">
        <v>0.2</v>
      </c>
      <c r="O1318" s="16"/>
      <c r="P1318" s="17">
        <f>Data!$I1318+0.05</f>
        <v>0.70000000000000007</v>
      </c>
      <c r="Q1318" s="12">
        <f>Data!$J1318+500</f>
        <v>2250</v>
      </c>
      <c r="R1318" s="13">
        <f>Data!$M1318+5%</f>
        <v>0.25</v>
      </c>
    </row>
    <row r="1319" spans="1:18" ht="15.75" customHeight="1">
      <c r="A1319" s="1"/>
      <c r="B1319" s="6" t="s">
        <v>27</v>
      </c>
      <c r="C1319" s="6">
        <v>1128299</v>
      </c>
      <c r="D1319" s="7">
        <v>44271</v>
      </c>
      <c r="E1319" s="6" t="s">
        <v>28</v>
      </c>
      <c r="F1319" s="6" t="s">
        <v>63</v>
      </c>
      <c r="G1319" s="6" t="s">
        <v>64</v>
      </c>
      <c r="H1319" s="6" t="s">
        <v>22</v>
      </c>
      <c r="I1319" s="8">
        <v>0.6</v>
      </c>
      <c r="J1319" s="9">
        <v>3750</v>
      </c>
      <c r="K1319" s="10">
        <f t="shared" si="0"/>
        <v>2250</v>
      </c>
      <c r="L1319" s="10">
        <f t="shared" si="1"/>
        <v>1012.5</v>
      </c>
      <c r="M1319" s="11">
        <v>0.45</v>
      </c>
      <c r="O1319" s="16"/>
      <c r="P1319" s="17">
        <f>Data!$I1319+0.05</f>
        <v>0.65</v>
      </c>
      <c r="Q1319" s="12">
        <f>Data!$J1319+500</f>
        <v>4250</v>
      </c>
      <c r="R1319" s="13">
        <f>Data!$M1319+5%</f>
        <v>0.5</v>
      </c>
    </row>
    <row r="1320" spans="1:18" ht="15.75" customHeight="1">
      <c r="A1320" s="1"/>
      <c r="B1320" s="6" t="s">
        <v>27</v>
      </c>
      <c r="C1320" s="6">
        <v>1128299</v>
      </c>
      <c r="D1320" s="7">
        <v>44303</v>
      </c>
      <c r="E1320" s="6" t="s">
        <v>28</v>
      </c>
      <c r="F1320" s="6" t="s">
        <v>63</v>
      </c>
      <c r="G1320" s="6" t="s">
        <v>64</v>
      </c>
      <c r="H1320" s="6" t="s">
        <v>17</v>
      </c>
      <c r="I1320" s="8">
        <v>0.65</v>
      </c>
      <c r="J1320" s="9">
        <v>5500</v>
      </c>
      <c r="K1320" s="10">
        <f t="shared" si="0"/>
        <v>3575</v>
      </c>
      <c r="L1320" s="10">
        <f t="shared" si="1"/>
        <v>1072.5</v>
      </c>
      <c r="M1320" s="11">
        <v>0.3</v>
      </c>
      <c r="O1320" s="16"/>
      <c r="P1320" s="17">
        <f>Data!$I1320+0.05</f>
        <v>0.70000000000000007</v>
      </c>
      <c r="Q1320" s="12">
        <f>Data!$J1320+500</f>
        <v>6000</v>
      </c>
      <c r="R1320" s="13">
        <f>Data!$M1320+5%</f>
        <v>0.35</v>
      </c>
    </row>
    <row r="1321" spans="1:18" ht="15.75" customHeight="1">
      <c r="A1321" s="1"/>
      <c r="B1321" s="6" t="s">
        <v>27</v>
      </c>
      <c r="C1321" s="6">
        <v>1128299</v>
      </c>
      <c r="D1321" s="7">
        <v>44303</v>
      </c>
      <c r="E1321" s="6" t="s">
        <v>28</v>
      </c>
      <c r="F1321" s="6" t="s">
        <v>63</v>
      </c>
      <c r="G1321" s="6" t="s">
        <v>64</v>
      </c>
      <c r="H1321" s="6" t="s">
        <v>18</v>
      </c>
      <c r="I1321" s="8">
        <v>0.70000000000000007</v>
      </c>
      <c r="J1321" s="9">
        <v>3500</v>
      </c>
      <c r="K1321" s="10">
        <f t="shared" si="0"/>
        <v>2450.0000000000005</v>
      </c>
      <c r="L1321" s="10">
        <f t="shared" si="1"/>
        <v>612.50000000000011</v>
      </c>
      <c r="M1321" s="11">
        <v>0.25</v>
      </c>
      <c r="O1321" s="16"/>
      <c r="P1321" s="17">
        <f>Data!$I1321+0.05</f>
        <v>0.75000000000000011</v>
      </c>
      <c r="Q1321" s="12">
        <f>Data!$J1321+500</f>
        <v>4000</v>
      </c>
      <c r="R1321" s="13">
        <f>Data!$M1321+5%</f>
        <v>0.3</v>
      </c>
    </row>
    <row r="1322" spans="1:18" ht="15.75" customHeight="1">
      <c r="A1322" s="1"/>
      <c r="B1322" s="6" t="s">
        <v>27</v>
      </c>
      <c r="C1322" s="6">
        <v>1128299</v>
      </c>
      <c r="D1322" s="7">
        <v>44303</v>
      </c>
      <c r="E1322" s="6" t="s">
        <v>28</v>
      </c>
      <c r="F1322" s="6" t="s">
        <v>63</v>
      </c>
      <c r="G1322" s="6" t="s">
        <v>64</v>
      </c>
      <c r="H1322" s="6" t="s">
        <v>19</v>
      </c>
      <c r="I1322" s="8">
        <v>0.70000000000000007</v>
      </c>
      <c r="J1322" s="9">
        <v>4000</v>
      </c>
      <c r="K1322" s="10">
        <f t="shared" si="0"/>
        <v>2800.0000000000005</v>
      </c>
      <c r="L1322" s="10">
        <f t="shared" si="1"/>
        <v>840.00000000000011</v>
      </c>
      <c r="M1322" s="11">
        <v>0.3</v>
      </c>
      <c r="O1322" s="16"/>
      <c r="P1322" s="17">
        <f>Data!$I1322+0.05</f>
        <v>0.75000000000000011</v>
      </c>
      <c r="Q1322" s="12">
        <f>Data!$J1322+500</f>
        <v>4500</v>
      </c>
      <c r="R1322" s="13">
        <f>Data!$M1322+5%</f>
        <v>0.35</v>
      </c>
    </row>
    <row r="1323" spans="1:18" ht="15.75" customHeight="1">
      <c r="A1323" s="1"/>
      <c r="B1323" s="6" t="s">
        <v>27</v>
      </c>
      <c r="C1323" s="6">
        <v>1128299</v>
      </c>
      <c r="D1323" s="7">
        <v>44303</v>
      </c>
      <c r="E1323" s="6" t="s">
        <v>28</v>
      </c>
      <c r="F1323" s="6" t="s">
        <v>63</v>
      </c>
      <c r="G1323" s="6" t="s">
        <v>64</v>
      </c>
      <c r="H1323" s="6" t="s">
        <v>20</v>
      </c>
      <c r="I1323" s="8">
        <v>0.55000000000000004</v>
      </c>
      <c r="J1323" s="9">
        <v>3000</v>
      </c>
      <c r="K1323" s="10">
        <f t="shared" si="0"/>
        <v>1650.0000000000002</v>
      </c>
      <c r="L1323" s="10">
        <f t="shared" si="1"/>
        <v>495.00000000000006</v>
      </c>
      <c r="M1323" s="11">
        <v>0.3</v>
      </c>
      <c r="O1323" s="16"/>
      <c r="P1323" s="17">
        <f>Data!$I1323+0.05</f>
        <v>0.60000000000000009</v>
      </c>
      <c r="Q1323" s="12">
        <f>Data!$J1323+500</f>
        <v>3500</v>
      </c>
      <c r="R1323" s="13">
        <f>Data!$M1323+5%</f>
        <v>0.35</v>
      </c>
    </row>
    <row r="1324" spans="1:18" ht="15.75" customHeight="1">
      <c r="A1324" s="1"/>
      <c r="B1324" s="6" t="s">
        <v>27</v>
      </c>
      <c r="C1324" s="6">
        <v>1128299</v>
      </c>
      <c r="D1324" s="7">
        <v>44303</v>
      </c>
      <c r="E1324" s="6" t="s">
        <v>28</v>
      </c>
      <c r="F1324" s="6" t="s">
        <v>63</v>
      </c>
      <c r="G1324" s="6" t="s">
        <v>64</v>
      </c>
      <c r="H1324" s="6" t="s">
        <v>21</v>
      </c>
      <c r="I1324" s="8">
        <v>0.60000000000000009</v>
      </c>
      <c r="J1324" s="9">
        <v>2000</v>
      </c>
      <c r="K1324" s="10">
        <f t="shared" si="0"/>
        <v>1200.0000000000002</v>
      </c>
      <c r="L1324" s="10">
        <f t="shared" si="1"/>
        <v>240.00000000000006</v>
      </c>
      <c r="M1324" s="11">
        <v>0.2</v>
      </c>
      <c r="O1324" s="16"/>
      <c r="P1324" s="17">
        <f>Data!$I1324+0.05</f>
        <v>0.65000000000000013</v>
      </c>
      <c r="Q1324" s="12">
        <f>Data!$J1324+500</f>
        <v>2500</v>
      </c>
      <c r="R1324" s="13">
        <f>Data!$M1324+5%</f>
        <v>0.25</v>
      </c>
    </row>
    <row r="1325" spans="1:18" ht="15.75" customHeight="1">
      <c r="A1325" s="1"/>
      <c r="B1325" s="6" t="s">
        <v>27</v>
      </c>
      <c r="C1325" s="6">
        <v>1128299</v>
      </c>
      <c r="D1325" s="7">
        <v>44303</v>
      </c>
      <c r="E1325" s="6" t="s">
        <v>28</v>
      </c>
      <c r="F1325" s="6" t="s">
        <v>63</v>
      </c>
      <c r="G1325" s="6" t="s">
        <v>64</v>
      </c>
      <c r="H1325" s="6" t="s">
        <v>22</v>
      </c>
      <c r="I1325" s="8">
        <v>0.75000000000000011</v>
      </c>
      <c r="J1325" s="9">
        <v>3750</v>
      </c>
      <c r="K1325" s="10">
        <f t="shared" si="0"/>
        <v>2812.5000000000005</v>
      </c>
      <c r="L1325" s="10">
        <f t="shared" si="1"/>
        <v>1265.6250000000002</v>
      </c>
      <c r="M1325" s="11">
        <v>0.45</v>
      </c>
      <c r="O1325" s="16"/>
      <c r="P1325" s="17">
        <f>Data!$I1325+0.05</f>
        <v>0.80000000000000016</v>
      </c>
      <c r="Q1325" s="12">
        <f>Data!$J1325+500</f>
        <v>4250</v>
      </c>
      <c r="R1325" s="13">
        <f>Data!$M1325+5%</f>
        <v>0.5</v>
      </c>
    </row>
    <row r="1326" spans="1:18" ht="15.75" customHeight="1">
      <c r="A1326" s="1"/>
      <c r="B1326" s="6" t="s">
        <v>27</v>
      </c>
      <c r="C1326" s="6">
        <v>1128299</v>
      </c>
      <c r="D1326" s="7">
        <v>44334</v>
      </c>
      <c r="E1326" s="6" t="s">
        <v>28</v>
      </c>
      <c r="F1326" s="6" t="s">
        <v>63</v>
      </c>
      <c r="G1326" s="6" t="s">
        <v>64</v>
      </c>
      <c r="H1326" s="6" t="s">
        <v>17</v>
      </c>
      <c r="I1326" s="8">
        <v>0.6</v>
      </c>
      <c r="J1326" s="9">
        <v>5750</v>
      </c>
      <c r="K1326" s="10">
        <f t="shared" si="0"/>
        <v>3450</v>
      </c>
      <c r="L1326" s="10">
        <f t="shared" si="1"/>
        <v>1035</v>
      </c>
      <c r="M1326" s="11">
        <v>0.3</v>
      </c>
      <c r="O1326" s="16"/>
      <c r="P1326" s="17">
        <f>Data!$I1326+0.05</f>
        <v>0.65</v>
      </c>
      <c r="Q1326" s="12">
        <f>Data!$J1326+500</f>
        <v>6250</v>
      </c>
      <c r="R1326" s="13">
        <f>Data!$M1326+5%</f>
        <v>0.35</v>
      </c>
    </row>
    <row r="1327" spans="1:18" ht="15.75" customHeight="1">
      <c r="A1327" s="1"/>
      <c r="B1327" s="6" t="s">
        <v>27</v>
      </c>
      <c r="C1327" s="6">
        <v>1128299</v>
      </c>
      <c r="D1327" s="7">
        <v>44334</v>
      </c>
      <c r="E1327" s="6" t="s">
        <v>28</v>
      </c>
      <c r="F1327" s="6" t="s">
        <v>63</v>
      </c>
      <c r="G1327" s="6" t="s">
        <v>64</v>
      </c>
      <c r="H1327" s="6" t="s">
        <v>18</v>
      </c>
      <c r="I1327" s="8">
        <v>0.65</v>
      </c>
      <c r="J1327" s="9">
        <v>4250</v>
      </c>
      <c r="K1327" s="10">
        <f t="shared" si="0"/>
        <v>2762.5</v>
      </c>
      <c r="L1327" s="10">
        <f t="shared" si="1"/>
        <v>690.625</v>
      </c>
      <c r="M1327" s="11">
        <v>0.25</v>
      </c>
      <c r="O1327" s="16"/>
      <c r="P1327" s="17">
        <f>Data!$I1327+0.05</f>
        <v>0.70000000000000007</v>
      </c>
      <c r="Q1327" s="12">
        <f>Data!$J1327+500</f>
        <v>4750</v>
      </c>
      <c r="R1327" s="13">
        <f>Data!$M1327+5%</f>
        <v>0.3</v>
      </c>
    </row>
    <row r="1328" spans="1:18" ht="15.75" customHeight="1">
      <c r="A1328" s="1"/>
      <c r="B1328" s="6" t="s">
        <v>27</v>
      </c>
      <c r="C1328" s="6">
        <v>1128299</v>
      </c>
      <c r="D1328" s="7">
        <v>44334</v>
      </c>
      <c r="E1328" s="6" t="s">
        <v>28</v>
      </c>
      <c r="F1328" s="6" t="s">
        <v>63</v>
      </c>
      <c r="G1328" s="6" t="s">
        <v>64</v>
      </c>
      <c r="H1328" s="6" t="s">
        <v>19</v>
      </c>
      <c r="I1328" s="8">
        <v>0.65</v>
      </c>
      <c r="J1328" s="9">
        <v>4250</v>
      </c>
      <c r="K1328" s="10">
        <f t="shared" si="0"/>
        <v>2762.5</v>
      </c>
      <c r="L1328" s="10">
        <f t="shared" si="1"/>
        <v>828.75</v>
      </c>
      <c r="M1328" s="11">
        <v>0.3</v>
      </c>
      <c r="O1328" s="16"/>
      <c r="P1328" s="17">
        <f>Data!$I1328+0.05</f>
        <v>0.70000000000000007</v>
      </c>
      <c r="Q1328" s="12">
        <f>Data!$J1328+500</f>
        <v>4750</v>
      </c>
      <c r="R1328" s="13">
        <f>Data!$M1328+5%</f>
        <v>0.35</v>
      </c>
    </row>
    <row r="1329" spans="1:18" ht="15.75" customHeight="1">
      <c r="A1329" s="1"/>
      <c r="B1329" s="6" t="s">
        <v>27</v>
      </c>
      <c r="C1329" s="6">
        <v>1128299</v>
      </c>
      <c r="D1329" s="7">
        <v>44334</v>
      </c>
      <c r="E1329" s="6" t="s">
        <v>28</v>
      </c>
      <c r="F1329" s="6" t="s">
        <v>63</v>
      </c>
      <c r="G1329" s="6" t="s">
        <v>64</v>
      </c>
      <c r="H1329" s="6" t="s">
        <v>20</v>
      </c>
      <c r="I1329" s="8">
        <v>0.6</v>
      </c>
      <c r="J1329" s="9">
        <v>3250</v>
      </c>
      <c r="K1329" s="10">
        <f t="shared" si="0"/>
        <v>1950</v>
      </c>
      <c r="L1329" s="10">
        <f t="shared" si="1"/>
        <v>585</v>
      </c>
      <c r="M1329" s="11">
        <v>0.3</v>
      </c>
      <c r="O1329" s="16"/>
      <c r="P1329" s="17">
        <f>Data!$I1329+0.05</f>
        <v>0.65</v>
      </c>
      <c r="Q1329" s="12">
        <f>Data!$J1329+500</f>
        <v>3750</v>
      </c>
      <c r="R1329" s="13">
        <f>Data!$M1329+5%</f>
        <v>0.35</v>
      </c>
    </row>
    <row r="1330" spans="1:18" ht="15.75" customHeight="1">
      <c r="A1330" s="1"/>
      <c r="B1330" s="6" t="s">
        <v>27</v>
      </c>
      <c r="C1330" s="6">
        <v>1128299</v>
      </c>
      <c r="D1330" s="7">
        <v>44334</v>
      </c>
      <c r="E1330" s="6" t="s">
        <v>28</v>
      </c>
      <c r="F1330" s="6" t="s">
        <v>63</v>
      </c>
      <c r="G1330" s="6" t="s">
        <v>64</v>
      </c>
      <c r="H1330" s="6" t="s">
        <v>21</v>
      </c>
      <c r="I1330" s="8">
        <v>0.54999999999999993</v>
      </c>
      <c r="J1330" s="9">
        <v>2250</v>
      </c>
      <c r="K1330" s="10">
        <f t="shared" si="0"/>
        <v>1237.4999999999998</v>
      </c>
      <c r="L1330" s="10">
        <f t="shared" si="1"/>
        <v>247.49999999999997</v>
      </c>
      <c r="M1330" s="11">
        <v>0.2</v>
      </c>
      <c r="O1330" s="16"/>
      <c r="P1330" s="17">
        <f>Data!$I1330-0.05</f>
        <v>0.49999999999999994</v>
      </c>
      <c r="Q1330" s="12">
        <f>Data!$J1330+500</f>
        <v>2750</v>
      </c>
      <c r="R1330" s="13">
        <f>Data!$M1330+5%</f>
        <v>0.25</v>
      </c>
    </row>
    <row r="1331" spans="1:18" ht="15.75" customHeight="1">
      <c r="A1331" s="1"/>
      <c r="B1331" s="6" t="s">
        <v>27</v>
      </c>
      <c r="C1331" s="6">
        <v>1128299</v>
      </c>
      <c r="D1331" s="7">
        <v>44334</v>
      </c>
      <c r="E1331" s="6" t="s">
        <v>28</v>
      </c>
      <c r="F1331" s="6" t="s">
        <v>63</v>
      </c>
      <c r="G1331" s="6" t="s">
        <v>64</v>
      </c>
      <c r="H1331" s="6" t="s">
        <v>22</v>
      </c>
      <c r="I1331" s="8">
        <v>0.7</v>
      </c>
      <c r="J1331" s="9">
        <v>5750</v>
      </c>
      <c r="K1331" s="10">
        <f t="shared" si="0"/>
        <v>4024.9999999999995</v>
      </c>
      <c r="L1331" s="10">
        <f t="shared" si="1"/>
        <v>1811.2499999999998</v>
      </c>
      <c r="M1331" s="11">
        <v>0.45</v>
      </c>
      <c r="O1331" s="16"/>
      <c r="P1331" s="17">
        <f>Data!$I1331-0.05</f>
        <v>0.64999999999999991</v>
      </c>
      <c r="Q1331" s="12">
        <f>Data!$J1331+1000</f>
        <v>6750</v>
      </c>
      <c r="R1331" s="13">
        <f>Data!$M1331+5%</f>
        <v>0.5</v>
      </c>
    </row>
    <row r="1332" spans="1:18" ht="15.75" customHeight="1">
      <c r="A1332" s="1"/>
      <c r="B1332" s="6" t="s">
        <v>27</v>
      </c>
      <c r="C1332" s="6">
        <v>1128299</v>
      </c>
      <c r="D1332" s="7">
        <v>44364</v>
      </c>
      <c r="E1332" s="6" t="s">
        <v>28</v>
      </c>
      <c r="F1332" s="6" t="s">
        <v>63</v>
      </c>
      <c r="G1332" s="6" t="s">
        <v>64</v>
      </c>
      <c r="H1332" s="6" t="s">
        <v>17</v>
      </c>
      <c r="I1332" s="8">
        <v>0.64999999999999991</v>
      </c>
      <c r="J1332" s="9">
        <v>8250</v>
      </c>
      <c r="K1332" s="10">
        <f t="shared" si="0"/>
        <v>5362.4999999999991</v>
      </c>
      <c r="L1332" s="10">
        <f t="shared" si="1"/>
        <v>1608.7499999999998</v>
      </c>
      <c r="M1332" s="11">
        <v>0.3</v>
      </c>
      <c r="O1332" s="16"/>
      <c r="P1332" s="17">
        <f>Data!$I1332-0.05</f>
        <v>0.59999999999999987</v>
      </c>
      <c r="Q1332" s="12">
        <f>Data!$J1332+1000</f>
        <v>9250</v>
      </c>
      <c r="R1332" s="13">
        <f>Data!$M1332+5%</f>
        <v>0.35</v>
      </c>
    </row>
    <row r="1333" spans="1:18" ht="15.75" customHeight="1">
      <c r="A1333" s="1"/>
      <c r="B1333" s="6" t="s">
        <v>27</v>
      </c>
      <c r="C1333" s="6">
        <v>1128299</v>
      </c>
      <c r="D1333" s="7">
        <v>44364</v>
      </c>
      <c r="E1333" s="6" t="s">
        <v>28</v>
      </c>
      <c r="F1333" s="6" t="s">
        <v>63</v>
      </c>
      <c r="G1333" s="6" t="s">
        <v>64</v>
      </c>
      <c r="H1333" s="6" t="s">
        <v>18</v>
      </c>
      <c r="I1333" s="8">
        <v>0.7</v>
      </c>
      <c r="J1333" s="9">
        <v>7000</v>
      </c>
      <c r="K1333" s="10">
        <f t="shared" si="0"/>
        <v>4900</v>
      </c>
      <c r="L1333" s="10">
        <f t="shared" si="1"/>
        <v>1225</v>
      </c>
      <c r="M1333" s="11">
        <v>0.25</v>
      </c>
      <c r="O1333" s="16"/>
      <c r="P1333" s="17">
        <f>Data!$I1333-0.05</f>
        <v>0.64999999999999991</v>
      </c>
      <c r="Q1333" s="12">
        <f>Data!$J1333+1000</f>
        <v>8000</v>
      </c>
      <c r="R1333" s="13">
        <f>Data!$M1333+5%</f>
        <v>0.3</v>
      </c>
    </row>
    <row r="1334" spans="1:18" ht="15.75" customHeight="1">
      <c r="A1334" s="1"/>
      <c r="B1334" s="6" t="s">
        <v>27</v>
      </c>
      <c r="C1334" s="6">
        <v>1128299</v>
      </c>
      <c r="D1334" s="7">
        <v>44364</v>
      </c>
      <c r="E1334" s="6" t="s">
        <v>28</v>
      </c>
      <c r="F1334" s="6" t="s">
        <v>63</v>
      </c>
      <c r="G1334" s="6" t="s">
        <v>64</v>
      </c>
      <c r="H1334" s="6" t="s">
        <v>19</v>
      </c>
      <c r="I1334" s="8">
        <v>0.85</v>
      </c>
      <c r="J1334" s="9">
        <v>7000</v>
      </c>
      <c r="K1334" s="10">
        <f t="shared" si="0"/>
        <v>5950</v>
      </c>
      <c r="L1334" s="10">
        <f t="shared" si="1"/>
        <v>1785</v>
      </c>
      <c r="M1334" s="11">
        <v>0.3</v>
      </c>
      <c r="O1334" s="16"/>
      <c r="P1334" s="17">
        <f>Data!$I1334+0.1</f>
        <v>0.95</v>
      </c>
      <c r="Q1334" s="12">
        <f>Data!$J1334+1000</f>
        <v>8000</v>
      </c>
      <c r="R1334" s="13">
        <f>Data!$M1334+5%</f>
        <v>0.35</v>
      </c>
    </row>
    <row r="1335" spans="1:18" ht="15.75" customHeight="1">
      <c r="A1335" s="1"/>
      <c r="B1335" s="6" t="s">
        <v>27</v>
      </c>
      <c r="C1335" s="6">
        <v>1128299</v>
      </c>
      <c r="D1335" s="7">
        <v>44364</v>
      </c>
      <c r="E1335" s="6" t="s">
        <v>28</v>
      </c>
      <c r="F1335" s="6" t="s">
        <v>63</v>
      </c>
      <c r="G1335" s="6" t="s">
        <v>64</v>
      </c>
      <c r="H1335" s="6" t="s">
        <v>20</v>
      </c>
      <c r="I1335" s="8">
        <v>0.85</v>
      </c>
      <c r="J1335" s="9">
        <v>5750</v>
      </c>
      <c r="K1335" s="10">
        <f t="shared" si="0"/>
        <v>4887.5</v>
      </c>
      <c r="L1335" s="10">
        <f t="shared" si="1"/>
        <v>1466.25</v>
      </c>
      <c r="M1335" s="11">
        <v>0.3</v>
      </c>
      <c r="O1335" s="16"/>
      <c r="P1335" s="17">
        <f>Data!$I1335+0.1</f>
        <v>0.95</v>
      </c>
      <c r="Q1335" s="12">
        <f>Data!$J1335+1000</f>
        <v>6750</v>
      </c>
      <c r="R1335" s="13">
        <f>Data!$M1335+5%</f>
        <v>0.35</v>
      </c>
    </row>
    <row r="1336" spans="1:18" ht="15.75" customHeight="1">
      <c r="A1336" s="1"/>
      <c r="B1336" s="6" t="s">
        <v>27</v>
      </c>
      <c r="C1336" s="6">
        <v>1128299</v>
      </c>
      <c r="D1336" s="7">
        <v>44364</v>
      </c>
      <c r="E1336" s="6" t="s">
        <v>28</v>
      </c>
      <c r="F1336" s="6" t="s">
        <v>63</v>
      </c>
      <c r="G1336" s="6" t="s">
        <v>64</v>
      </c>
      <c r="H1336" s="6" t="s">
        <v>21</v>
      </c>
      <c r="I1336" s="8">
        <v>0.95000000000000007</v>
      </c>
      <c r="J1336" s="9">
        <v>4500</v>
      </c>
      <c r="K1336" s="10">
        <f t="shared" si="0"/>
        <v>4275</v>
      </c>
      <c r="L1336" s="10">
        <f t="shared" si="1"/>
        <v>855</v>
      </c>
      <c r="M1336" s="11">
        <v>0.2</v>
      </c>
      <c r="O1336" s="16"/>
      <c r="P1336" s="17">
        <f>Data!$I1336+0.1</f>
        <v>1.05</v>
      </c>
      <c r="Q1336" s="12">
        <f>Data!$J1336+1000</f>
        <v>5500</v>
      </c>
      <c r="R1336" s="13">
        <f>Data!$M1336+5%</f>
        <v>0.25</v>
      </c>
    </row>
    <row r="1337" spans="1:18" ht="15.75" customHeight="1">
      <c r="A1337" s="1"/>
      <c r="B1337" s="6" t="s">
        <v>27</v>
      </c>
      <c r="C1337" s="6">
        <v>1128299</v>
      </c>
      <c r="D1337" s="7">
        <v>44364</v>
      </c>
      <c r="E1337" s="6" t="s">
        <v>28</v>
      </c>
      <c r="F1337" s="6" t="s">
        <v>63</v>
      </c>
      <c r="G1337" s="6" t="s">
        <v>64</v>
      </c>
      <c r="H1337" s="6" t="s">
        <v>22</v>
      </c>
      <c r="I1337" s="8">
        <v>1.1000000000000001</v>
      </c>
      <c r="J1337" s="9">
        <v>7500</v>
      </c>
      <c r="K1337" s="10">
        <f t="shared" si="0"/>
        <v>8250</v>
      </c>
      <c r="L1337" s="10">
        <f t="shared" si="1"/>
        <v>3712.5</v>
      </c>
      <c r="M1337" s="11">
        <v>0.45</v>
      </c>
      <c r="O1337" s="16"/>
      <c r="P1337" s="17">
        <f>Data!$I1337+0.1</f>
        <v>1.2000000000000002</v>
      </c>
      <c r="Q1337" s="12">
        <f>Data!$J1337+1000</f>
        <v>8500</v>
      </c>
      <c r="R1337" s="13">
        <f>Data!$M1337+5%</f>
        <v>0.5</v>
      </c>
    </row>
    <row r="1338" spans="1:18" ht="15.75" customHeight="1">
      <c r="A1338" s="1"/>
      <c r="B1338" s="6" t="s">
        <v>27</v>
      </c>
      <c r="C1338" s="6">
        <v>1128299</v>
      </c>
      <c r="D1338" s="7">
        <v>44393</v>
      </c>
      <c r="E1338" s="6" t="s">
        <v>28</v>
      </c>
      <c r="F1338" s="6" t="s">
        <v>63</v>
      </c>
      <c r="G1338" s="6" t="s">
        <v>64</v>
      </c>
      <c r="H1338" s="6" t="s">
        <v>17</v>
      </c>
      <c r="I1338" s="8">
        <v>0.9</v>
      </c>
      <c r="J1338" s="9">
        <v>9000</v>
      </c>
      <c r="K1338" s="10">
        <f t="shared" si="0"/>
        <v>8100</v>
      </c>
      <c r="L1338" s="10">
        <f t="shared" si="1"/>
        <v>2430</v>
      </c>
      <c r="M1338" s="11">
        <v>0.3</v>
      </c>
      <c r="O1338" s="16"/>
      <c r="P1338" s="17">
        <f>Data!$I1338+0.1</f>
        <v>1</v>
      </c>
      <c r="Q1338" s="12">
        <f>Data!$J1338+1000</f>
        <v>10000</v>
      </c>
      <c r="R1338" s="13">
        <f>Data!$M1338+5%</f>
        <v>0.35</v>
      </c>
    </row>
    <row r="1339" spans="1:18" ht="15.75" customHeight="1">
      <c r="A1339" s="1"/>
      <c r="B1339" s="6" t="s">
        <v>27</v>
      </c>
      <c r="C1339" s="6">
        <v>1128299</v>
      </c>
      <c r="D1339" s="7">
        <v>44393</v>
      </c>
      <c r="E1339" s="6" t="s">
        <v>28</v>
      </c>
      <c r="F1339" s="6" t="s">
        <v>63</v>
      </c>
      <c r="G1339" s="6" t="s">
        <v>64</v>
      </c>
      <c r="H1339" s="6" t="s">
        <v>18</v>
      </c>
      <c r="I1339" s="8">
        <v>0.95000000000000007</v>
      </c>
      <c r="J1339" s="9">
        <v>7500</v>
      </c>
      <c r="K1339" s="10">
        <f t="shared" si="0"/>
        <v>7125.0000000000009</v>
      </c>
      <c r="L1339" s="10">
        <f t="shared" si="1"/>
        <v>1781.2500000000002</v>
      </c>
      <c r="M1339" s="11">
        <v>0.25</v>
      </c>
      <c r="O1339" s="16"/>
      <c r="P1339" s="17">
        <f>Data!$I1339+0.1</f>
        <v>1.05</v>
      </c>
      <c r="Q1339" s="12">
        <f>Data!$J1339+1000</f>
        <v>8500</v>
      </c>
      <c r="R1339" s="13">
        <f>Data!$M1339+5%</f>
        <v>0.3</v>
      </c>
    </row>
    <row r="1340" spans="1:18" ht="15.75" customHeight="1">
      <c r="A1340" s="1"/>
      <c r="B1340" s="6" t="s">
        <v>27</v>
      </c>
      <c r="C1340" s="6">
        <v>1128299</v>
      </c>
      <c r="D1340" s="7">
        <v>44393</v>
      </c>
      <c r="E1340" s="6" t="s">
        <v>28</v>
      </c>
      <c r="F1340" s="6" t="s">
        <v>63</v>
      </c>
      <c r="G1340" s="6" t="s">
        <v>64</v>
      </c>
      <c r="H1340" s="6" t="s">
        <v>19</v>
      </c>
      <c r="I1340" s="8">
        <v>0.95000000000000007</v>
      </c>
      <c r="J1340" s="9">
        <v>7000</v>
      </c>
      <c r="K1340" s="10">
        <f t="shared" si="0"/>
        <v>6650.0000000000009</v>
      </c>
      <c r="L1340" s="10">
        <f t="shared" si="1"/>
        <v>1995.0000000000002</v>
      </c>
      <c r="M1340" s="11">
        <v>0.3</v>
      </c>
      <c r="O1340" s="16"/>
      <c r="P1340" s="17">
        <f>Data!$I1340+0.1</f>
        <v>1.05</v>
      </c>
      <c r="Q1340" s="12">
        <f>Data!$J1340+1000</f>
        <v>8000</v>
      </c>
      <c r="R1340" s="13">
        <f>Data!$M1340+5%</f>
        <v>0.35</v>
      </c>
    </row>
    <row r="1341" spans="1:18" ht="15.75" customHeight="1">
      <c r="A1341" s="1"/>
      <c r="B1341" s="6" t="s">
        <v>27</v>
      </c>
      <c r="C1341" s="6">
        <v>1128299</v>
      </c>
      <c r="D1341" s="7">
        <v>44393</v>
      </c>
      <c r="E1341" s="6" t="s">
        <v>28</v>
      </c>
      <c r="F1341" s="6" t="s">
        <v>63</v>
      </c>
      <c r="G1341" s="6" t="s">
        <v>64</v>
      </c>
      <c r="H1341" s="6" t="s">
        <v>20</v>
      </c>
      <c r="I1341" s="8">
        <v>0.9</v>
      </c>
      <c r="J1341" s="9">
        <v>6000</v>
      </c>
      <c r="K1341" s="10">
        <f t="shared" si="0"/>
        <v>5400</v>
      </c>
      <c r="L1341" s="10">
        <f t="shared" si="1"/>
        <v>1620</v>
      </c>
      <c r="M1341" s="11">
        <v>0.3</v>
      </c>
      <c r="O1341" s="16"/>
      <c r="P1341" s="17">
        <f>Data!$I1341+0.1</f>
        <v>1</v>
      </c>
      <c r="Q1341" s="12">
        <f>Data!$J1341+1000</f>
        <v>7000</v>
      </c>
      <c r="R1341" s="13">
        <f>Data!$M1341+5%</f>
        <v>0.35</v>
      </c>
    </row>
    <row r="1342" spans="1:18" ht="15.75" customHeight="1">
      <c r="A1342" s="1"/>
      <c r="B1342" s="6" t="s">
        <v>27</v>
      </c>
      <c r="C1342" s="6">
        <v>1128299</v>
      </c>
      <c r="D1342" s="7">
        <v>44393</v>
      </c>
      <c r="E1342" s="6" t="s">
        <v>28</v>
      </c>
      <c r="F1342" s="6" t="s">
        <v>63</v>
      </c>
      <c r="G1342" s="6" t="s">
        <v>64</v>
      </c>
      <c r="H1342" s="6" t="s">
        <v>21</v>
      </c>
      <c r="I1342" s="8">
        <v>0.95000000000000007</v>
      </c>
      <c r="J1342" s="9">
        <v>6500</v>
      </c>
      <c r="K1342" s="10">
        <f t="shared" si="0"/>
        <v>6175</v>
      </c>
      <c r="L1342" s="10">
        <f t="shared" si="1"/>
        <v>1235</v>
      </c>
      <c r="M1342" s="11">
        <v>0.2</v>
      </c>
      <c r="O1342" s="16"/>
      <c r="P1342" s="17">
        <f>Data!$I1342+0.1</f>
        <v>1.05</v>
      </c>
      <c r="Q1342" s="12">
        <f>Data!$J1342+1000</f>
        <v>7500</v>
      </c>
      <c r="R1342" s="13">
        <f>Data!$M1342+5%</f>
        <v>0.25</v>
      </c>
    </row>
    <row r="1343" spans="1:18" ht="15.75" customHeight="1">
      <c r="A1343" s="1"/>
      <c r="B1343" s="6" t="s">
        <v>27</v>
      </c>
      <c r="C1343" s="6">
        <v>1128299</v>
      </c>
      <c r="D1343" s="7">
        <v>44393</v>
      </c>
      <c r="E1343" s="6" t="s">
        <v>28</v>
      </c>
      <c r="F1343" s="6" t="s">
        <v>63</v>
      </c>
      <c r="G1343" s="6" t="s">
        <v>64</v>
      </c>
      <c r="H1343" s="6" t="s">
        <v>22</v>
      </c>
      <c r="I1343" s="8">
        <v>1.1000000000000001</v>
      </c>
      <c r="J1343" s="9">
        <v>6500</v>
      </c>
      <c r="K1343" s="10">
        <f t="shared" si="0"/>
        <v>7150.0000000000009</v>
      </c>
      <c r="L1343" s="10">
        <f t="shared" si="1"/>
        <v>3217.5000000000005</v>
      </c>
      <c r="M1343" s="11">
        <v>0.45</v>
      </c>
      <c r="O1343" s="16"/>
      <c r="P1343" s="17">
        <f>Data!$I1343+0.1</f>
        <v>1.2000000000000002</v>
      </c>
      <c r="Q1343" s="12">
        <f>Data!$J1343+1000</f>
        <v>7500</v>
      </c>
      <c r="R1343" s="13">
        <f>Data!$M1343+5%</f>
        <v>0.5</v>
      </c>
    </row>
    <row r="1344" spans="1:18" ht="15.75" customHeight="1">
      <c r="A1344" s="1"/>
      <c r="B1344" s="6" t="s">
        <v>27</v>
      </c>
      <c r="C1344" s="6">
        <v>1128299</v>
      </c>
      <c r="D1344" s="7">
        <v>44425</v>
      </c>
      <c r="E1344" s="6" t="s">
        <v>28</v>
      </c>
      <c r="F1344" s="6" t="s">
        <v>63</v>
      </c>
      <c r="G1344" s="6" t="s">
        <v>64</v>
      </c>
      <c r="H1344" s="6" t="s">
        <v>17</v>
      </c>
      <c r="I1344" s="8">
        <v>0.95000000000000007</v>
      </c>
      <c r="J1344" s="9">
        <v>8500</v>
      </c>
      <c r="K1344" s="10">
        <f t="shared" si="0"/>
        <v>8075.0000000000009</v>
      </c>
      <c r="L1344" s="10">
        <f t="shared" si="1"/>
        <v>2422.5</v>
      </c>
      <c r="M1344" s="11">
        <v>0.3</v>
      </c>
      <c r="O1344" s="16"/>
      <c r="P1344" s="17">
        <f>Data!$I1344+0.1</f>
        <v>1.05</v>
      </c>
      <c r="Q1344" s="12">
        <f>Data!$J1344+1000</f>
        <v>9500</v>
      </c>
      <c r="R1344" s="13">
        <f>Data!$M1344+5%</f>
        <v>0.35</v>
      </c>
    </row>
    <row r="1345" spans="1:18" ht="15.75" customHeight="1">
      <c r="A1345" s="1"/>
      <c r="B1345" s="6" t="s">
        <v>27</v>
      </c>
      <c r="C1345" s="6">
        <v>1128299</v>
      </c>
      <c r="D1345" s="7">
        <v>44425</v>
      </c>
      <c r="E1345" s="6" t="s">
        <v>28</v>
      </c>
      <c r="F1345" s="6" t="s">
        <v>63</v>
      </c>
      <c r="G1345" s="6" t="s">
        <v>64</v>
      </c>
      <c r="H1345" s="6" t="s">
        <v>18</v>
      </c>
      <c r="I1345" s="8">
        <v>0.85000000000000009</v>
      </c>
      <c r="J1345" s="9">
        <v>8250</v>
      </c>
      <c r="K1345" s="10">
        <f t="shared" si="0"/>
        <v>7012.5000000000009</v>
      </c>
      <c r="L1345" s="10">
        <f t="shared" si="1"/>
        <v>1753.1250000000002</v>
      </c>
      <c r="M1345" s="11">
        <v>0.25</v>
      </c>
      <c r="O1345" s="16"/>
      <c r="P1345" s="17">
        <f>Data!$I1345+0.1</f>
        <v>0.95000000000000007</v>
      </c>
      <c r="Q1345" s="12">
        <f>Data!$J1345+1000</f>
        <v>9250</v>
      </c>
      <c r="R1345" s="13">
        <f>Data!$M1345+5%</f>
        <v>0.3</v>
      </c>
    </row>
    <row r="1346" spans="1:18" ht="15.75" customHeight="1">
      <c r="A1346" s="1"/>
      <c r="B1346" s="6" t="s">
        <v>27</v>
      </c>
      <c r="C1346" s="6">
        <v>1128299</v>
      </c>
      <c r="D1346" s="7">
        <v>44425</v>
      </c>
      <c r="E1346" s="6" t="s">
        <v>28</v>
      </c>
      <c r="F1346" s="6" t="s">
        <v>63</v>
      </c>
      <c r="G1346" s="6" t="s">
        <v>64</v>
      </c>
      <c r="H1346" s="6" t="s">
        <v>19</v>
      </c>
      <c r="I1346" s="8">
        <v>0.8</v>
      </c>
      <c r="J1346" s="9">
        <v>7000</v>
      </c>
      <c r="K1346" s="10">
        <f t="shared" si="0"/>
        <v>5600</v>
      </c>
      <c r="L1346" s="10">
        <f t="shared" si="1"/>
        <v>1680</v>
      </c>
      <c r="M1346" s="11">
        <v>0.3</v>
      </c>
      <c r="O1346" s="16"/>
      <c r="P1346" s="17">
        <f>Data!$I1346+0.1</f>
        <v>0.9</v>
      </c>
      <c r="Q1346" s="12">
        <f>Data!$J1346+1000</f>
        <v>8000</v>
      </c>
      <c r="R1346" s="13">
        <f>Data!$M1346+5%</f>
        <v>0.35</v>
      </c>
    </row>
    <row r="1347" spans="1:18" ht="15.75" customHeight="1">
      <c r="A1347" s="1"/>
      <c r="B1347" s="6" t="s">
        <v>27</v>
      </c>
      <c r="C1347" s="6">
        <v>1128299</v>
      </c>
      <c r="D1347" s="7">
        <v>44425</v>
      </c>
      <c r="E1347" s="6" t="s">
        <v>28</v>
      </c>
      <c r="F1347" s="6" t="s">
        <v>63</v>
      </c>
      <c r="G1347" s="6" t="s">
        <v>64</v>
      </c>
      <c r="H1347" s="6" t="s">
        <v>20</v>
      </c>
      <c r="I1347" s="8">
        <v>0.8</v>
      </c>
      <c r="J1347" s="9">
        <v>4750</v>
      </c>
      <c r="K1347" s="10">
        <f t="shared" si="0"/>
        <v>3800</v>
      </c>
      <c r="L1347" s="10">
        <f t="shared" si="1"/>
        <v>1140</v>
      </c>
      <c r="M1347" s="11">
        <v>0.3</v>
      </c>
      <c r="O1347" s="16"/>
      <c r="P1347" s="17">
        <f>Data!$I1347+0.1</f>
        <v>0.9</v>
      </c>
      <c r="Q1347" s="12">
        <f>Data!$J1347-500</f>
        <v>4250</v>
      </c>
      <c r="R1347" s="13">
        <f>Data!$M1347+5%</f>
        <v>0.35</v>
      </c>
    </row>
    <row r="1348" spans="1:18" ht="15.75" customHeight="1">
      <c r="A1348" s="1"/>
      <c r="B1348" s="6" t="s">
        <v>27</v>
      </c>
      <c r="C1348" s="6">
        <v>1128299</v>
      </c>
      <c r="D1348" s="7">
        <v>44425</v>
      </c>
      <c r="E1348" s="6" t="s">
        <v>28</v>
      </c>
      <c r="F1348" s="6" t="s">
        <v>63</v>
      </c>
      <c r="G1348" s="6" t="s">
        <v>64</v>
      </c>
      <c r="H1348" s="6" t="s">
        <v>21</v>
      </c>
      <c r="I1348" s="8">
        <v>0.79999999999999993</v>
      </c>
      <c r="J1348" s="9">
        <v>4750</v>
      </c>
      <c r="K1348" s="10">
        <f t="shared" si="0"/>
        <v>3799.9999999999995</v>
      </c>
      <c r="L1348" s="10">
        <f t="shared" si="1"/>
        <v>760</v>
      </c>
      <c r="M1348" s="11">
        <v>0.2</v>
      </c>
      <c r="O1348" s="16"/>
      <c r="P1348" s="17">
        <f>Data!$I1348+0.1</f>
        <v>0.89999999999999991</v>
      </c>
      <c r="Q1348" s="12">
        <f>Data!$J1348-500</f>
        <v>4250</v>
      </c>
      <c r="R1348" s="13">
        <f>Data!$M1348+5%</f>
        <v>0.25</v>
      </c>
    </row>
    <row r="1349" spans="1:18" ht="15.75" customHeight="1">
      <c r="A1349" s="1"/>
      <c r="B1349" s="6" t="s">
        <v>27</v>
      </c>
      <c r="C1349" s="6">
        <v>1128299</v>
      </c>
      <c r="D1349" s="7">
        <v>44425</v>
      </c>
      <c r="E1349" s="6" t="s">
        <v>28</v>
      </c>
      <c r="F1349" s="6" t="s">
        <v>63</v>
      </c>
      <c r="G1349" s="6" t="s">
        <v>64</v>
      </c>
      <c r="H1349" s="6" t="s">
        <v>22</v>
      </c>
      <c r="I1349" s="8">
        <v>0.85</v>
      </c>
      <c r="J1349" s="9">
        <v>3000</v>
      </c>
      <c r="K1349" s="10">
        <f t="shared" si="0"/>
        <v>2550</v>
      </c>
      <c r="L1349" s="10">
        <f t="shared" si="1"/>
        <v>1147.5</v>
      </c>
      <c r="M1349" s="11">
        <v>0.45</v>
      </c>
      <c r="O1349" s="16"/>
      <c r="P1349" s="17">
        <f>Data!$I1349+0.1</f>
        <v>0.95</v>
      </c>
      <c r="Q1349" s="12">
        <f>Data!$J1349-500</f>
        <v>2500</v>
      </c>
      <c r="R1349" s="13">
        <f>Data!$M1349+5%</f>
        <v>0.5</v>
      </c>
    </row>
    <row r="1350" spans="1:18" ht="15.75" customHeight="1">
      <c r="A1350" s="1"/>
      <c r="B1350" s="6" t="s">
        <v>27</v>
      </c>
      <c r="C1350" s="6">
        <v>1128299</v>
      </c>
      <c r="D1350" s="7">
        <v>44457</v>
      </c>
      <c r="E1350" s="6" t="s">
        <v>28</v>
      </c>
      <c r="F1350" s="6" t="s">
        <v>63</v>
      </c>
      <c r="G1350" s="6" t="s">
        <v>64</v>
      </c>
      <c r="H1350" s="6" t="s">
        <v>17</v>
      </c>
      <c r="I1350" s="8">
        <v>0.60000000000000009</v>
      </c>
      <c r="J1350" s="9">
        <v>5000</v>
      </c>
      <c r="K1350" s="10">
        <f t="shared" si="0"/>
        <v>3000.0000000000005</v>
      </c>
      <c r="L1350" s="10">
        <f t="shared" si="1"/>
        <v>900.00000000000011</v>
      </c>
      <c r="M1350" s="11">
        <v>0.3</v>
      </c>
      <c r="O1350" s="16"/>
      <c r="P1350" s="17">
        <f>Data!$I1350-0.05</f>
        <v>0.55000000000000004</v>
      </c>
      <c r="Q1350" s="12">
        <f>Data!$J1350-500</f>
        <v>4500</v>
      </c>
      <c r="R1350" s="13">
        <f>Data!$M1350+5%</f>
        <v>0.35</v>
      </c>
    </row>
    <row r="1351" spans="1:18" ht="15.75" customHeight="1">
      <c r="A1351" s="1"/>
      <c r="B1351" s="6" t="s">
        <v>27</v>
      </c>
      <c r="C1351" s="6">
        <v>1128299</v>
      </c>
      <c r="D1351" s="7">
        <v>44457</v>
      </c>
      <c r="E1351" s="6" t="s">
        <v>28</v>
      </c>
      <c r="F1351" s="6" t="s">
        <v>63</v>
      </c>
      <c r="G1351" s="6" t="s">
        <v>64</v>
      </c>
      <c r="H1351" s="6" t="s">
        <v>18</v>
      </c>
      <c r="I1351" s="8">
        <v>0.65000000000000013</v>
      </c>
      <c r="J1351" s="9">
        <v>5000</v>
      </c>
      <c r="K1351" s="10">
        <f t="shared" si="0"/>
        <v>3250.0000000000005</v>
      </c>
      <c r="L1351" s="10">
        <f t="shared" si="1"/>
        <v>812.50000000000011</v>
      </c>
      <c r="M1351" s="11">
        <v>0.25</v>
      </c>
      <c r="O1351" s="16"/>
      <c r="P1351" s="17">
        <f>Data!$I1351-0.05</f>
        <v>0.60000000000000009</v>
      </c>
      <c r="Q1351" s="12">
        <f>Data!$J1351-500</f>
        <v>4500</v>
      </c>
      <c r="R1351" s="13">
        <f>Data!$M1351+5%</f>
        <v>0.3</v>
      </c>
    </row>
    <row r="1352" spans="1:18" ht="15.75" customHeight="1">
      <c r="A1352" s="1"/>
      <c r="B1352" s="6" t="s">
        <v>27</v>
      </c>
      <c r="C1352" s="6">
        <v>1128299</v>
      </c>
      <c r="D1352" s="7">
        <v>44457</v>
      </c>
      <c r="E1352" s="6" t="s">
        <v>28</v>
      </c>
      <c r="F1352" s="6" t="s">
        <v>63</v>
      </c>
      <c r="G1352" s="6" t="s">
        <v>64</v>
      </c>
      <c r="H1352" s="6" t="s">
        <v>19</v>
      </c>
      <c r="I1352" s="8">
        <v>0.60000000000000009</v>
      </c>
      <c r="J1352" s="9">
        <v>3000</v>
      </c>
      <c r="K1352" s="10">
        <f t="shared" si="0"/>
        <v>1800.0000000000002</v>
      </c>
      <c r="L1352" s="10">
        <f t="shared" si="1"/>
        <v>540</v>
      </c>
      <c r="M1352" s="11">
        <v>0.3</v>
      </c>
      <c r="O1352" s="16"/>
      <c r="P1352" s="17">
        <f>Data!$I1352-0.05</f>
        <v>0.55000000000000004</v>
      </c>
      <c r="Q1352" s="12">
        <f>Data!$J1352-750</f>
        <v>2250</v>
      </c>
      <c r="R1352" s="13">
        <f>Data!$M1352+5%</f>
        <v>0.35</v>
      </c>
    </row>
    <row r="1353" spans="1:18" ht="15.75" customHeight="1">
      <c r="A1353" s="1"/>
      <c r="B1353" s="6" t="s">
        <v>27</v>
      </c>
      <c r="C1353" s="6">
        <v>1128299</v>
      </c>
      <c r="D1353" s="7">
        <v>44457</v>
      </c>
      <c r="E1353" s="6" t="s">
        <v>28</v>
      </c>
      <c r="F1353" s="6" t="s">
        <v>63</v>
      </c>
      <c r="G1353" s="6" t="s">
        <v>64</v>
      </c>
      <c r="H1353" s="6" t="s">
        <v>20</v>
      </c>
      <c r="I1353" s="8">
        <v>0.60000000000000009</v>
      </c>
      <c r="J1353" s="9">
        <v>2500</v>
      </c>
      <c r="K1353" s="10">
        <f t="shared" si="0"/>
        <v>1500.0000000000002</v>
      </c>
      <c r="L1353" s="10">
        <f t="shared" si="1"/>
        <v>450.00000000000006</v>
      </c>
      <c r="M1353" s="11">
        <v>0.3</v>
      </c>
      <c r="O1353" s="16"/>
      <c r="P1353" s="17">
        <f>Data!$I1353-0.05</f>
        <v>0.55000000000000004</v>
      </c>
      <c r="Q1353" s="12">
        <f>Data!$J1353-750</f>
        <v>1750</v>
      </c>
      <c r="R1353" s="13">
        <f>Data!$M1353+5%</f>
        <v>0.35</v>
      </c>
    </row>
    <row r="1354" spans="1:18" ht="15.75" customHeight="1">
      <c r="A1354" s="1"/>
      <c r="B1354" s="6" t="s">
        <v>27</v>
      </c>
      <c r="C1354" s="6">
        <v>1128299</v>
      </c>
      <c r="D1354" s="7">
        <v>44457</v>
      </c>
      <c r="E1354" s="6" t="s">
        <v>28</v>
      </c>
      <c r="F1354" s="6" t="s">
        <v>63</v>
      </c>
      <c r="G1354" s="6" t="s">
        <v>64</v>
      </c>
      <c r="H1354" s="6" t="s">
        <v>21</v>
      </c>
      <c r="I1354" s="8">
        <v>0.70000000000000007</v>
      </c>
      <c r="J1354" s="9">
        <v>2750</v>
      </c>
      <c r="K1354" s="10">
        <f t="shared" si="0"/>
        <v>1925.0000000000002</v>
      </c>
      <c r="L1354" s="10">
        <f t="shared" si="1"/>
        <v>385.00000000000006</v>
      </c>
      <c r="M1354" s="11">
        <v>0.2</v>
      </c>
      <c r="O1354" s="16"/>
      <c r="P1354" s="17">
        <f>Data!$I1354-0.05</f>
        <v>0.65</v>
      </c>
      <c r="Q1354" s="12">
        <f>Data!$J1354-750</f>
        <v>2000</v>
      </c>
      <c r="R1354" s="13">
        <f>Data!$M1354+5%</f>
        <v>0.25</v>
      </c>
    </row>
    <row r="1355" spans="1:18" ht="15.75" customHeight="1">
      <c r="A1355" s="1"/>
      <c r="B1355" s="6" t="s">
        <v>27</v>
      </c>
      <c r="C1355" s="6">
        <v>1128299</v>
      </c>
      <c r="D1355" s="7">
        <v>44457</v>
      </c>
      <c r="E1355" s="6" t="s">
        <v>28</v>
      </c>
      <c r="F1355" s="6" t="s">
        <v>63</v>
      </c>
      <c r="G1355" s="6" t="s">
        <v>64</v>
      </c>
      <c r="H1355" s="6" t="s">
        <v>22</v>
      </c>
      <c r="I1355" s="8">
        <v>0.54999999999999993</v>
      </c>
      <c r="J1355" s="9">
        <v>3000</v>
      </c>
      <c r="K1355" s="10">
        <f t="shared" si="0"/>
        <v>1649.9999999999998</v>
      </c>
      <c r="L1355" s="10">
        <f t="shared" si="1"/>
        <v>742.49999999999989</v>
      </c>
      <c r="M1355" s="11">
        <v>0.45</v>
      </c>
      <c r="O1355" s="16"/>
      <c r="P1355" s="17">
        <f>Data!$I1355-0.05</f>
        <v>0.49999999999999994</v>
      </c>
      <c r="Q1355" s="12">
        <f>Data!$J1355-750</f>
        <v>2250</v>
      </c>
      <c r="R1355" s="13">
        <f>Data!$M1355+5%</f>
        <v>0.5</v>
      </c>
    </row>
    <row r="1356" spans="1:18" ht="15.75" customHeight="1">
      <c r="A1356" s="1"/>
      <c r="B1356" s="6" t="s">
        <v>27</v>
      </c>
      <c r="C1356" s="6">
        <v>1128299</v>
      </c>
      <c r="D1356" s="7">
        <v>44486</v>
      </c>
      <c r="E1356" s="6" t="s">
        <v>28</v>
      </c>
      <c r="F1356" s="6" t="s">
        <v>63</v>
      </c>
      <c r="G1356" s="6" t="s">
        <v>64</v>
      </c>
      <c r="H1356" s="6" t="s">
        <v>17</v>
      </c>
      <c r="I1356" s="8">
        <v>0.5</v>
      </c>
      <c r="J1356" s="9">
        <v>4000</v>
      </c>
      <c r="K1356" s="10">
        <f t="shared" si="0"/>
        <v>2000</v>
      </c>
      <c r="L1356" s="10">
        <f t="shared" si="1"/>
        <v>600</v>
      </c>
      <c r="M1356" s="11">
        <v>0.3</v>
      </c>
      <c r="O1356" s="16"/>
      <c r="P1356" s="17">
        <f>Data!$I1356-0.05</f>
        <v>0.45</v>
      </c>
      <c r="Q1356" s="12">
        <f>Data!$J1356-750</f>
        <v>3250</v>
      </c>
      <c r="R1356" s="13">
        <f>Data!$M1356+5%</f>
        <v>0.35</v>
      </c>
    </row>
    <row r="1357" spans="1:18" ht="15.75" customHeight="1">
      <c r="A1357" s="1"/>
      <c r="B1357" s="6" t="s">
        <v>27</v>
      </c>
      <c r="C1357" s="6">
        <v>1128299</v>
      </c>
      <c r="D1357" s="7">
        <v>44486</v>
      </c>
      <c r="E1357" s="6" t="s">
        <v>28</v>
      </c>
      <c r="F1357" s="6" t="s">
        <v>63</v>
      </c>
      <c r="G1357" s="6" t="s">
        <v>64</v>
      </c>
      <c r="H1357" s="6" t="s">
        <v>18</v>
      </c>
      <c r="I1357" s="8">
        <v>0.65000000000000013</v>
      </c>
      <c r="J1357" s="9">
        <v>5750</v>
      </c>
      <c r="K1357" s="10">
        <f t="shared" si="0"/>
        <v>3737.5000000000009</v>
      </c>
      <c r="L1357" s="10">
        <f t="shared" si="1"/>
        <v>934.37500000000023</v>
      </c>
      <c r="M1357" s="11">
        <v>0.25</v>
      </c>
      <c r="O1357" s="16"/>
      <c r="P1357" s="17">
        <f>Data!$I1357-0</f>
        <v>0.65000000000000013</v>
      </c>
      <c r="Q1357" s="12">
        <f>Data!$J1357+1000</f>
        <v>6750</v>
      </c>
      <c r="R1357" s="13">
        <f>Data!$M1357+5%</f>
        <v>0.3</v>
      </c>
    </row>
    <row r="1358" spans="1:18" ht="15.75" customHeight="1">
      <c r="A1358" s="1"/>
      <c r="B1358" s="6" t="s">
        <v>27</v>
      </c>
      <c r="C1358" s="6">
        <v>1128299</v>
      </c>
      <c r="D1358" s="7">
        <v>44486</v>
      </c>
      <c r="E1358" s="6" t="s">
        <v>28</v>
      </c>
      <c r="F1358" s="6" t="s">
        <v>63</v>
      </c>
      <c r="G1358" s="6" t="s">
        <v>64</v>
      </c>
      <c r="H1358" s="6" t="s">
        <v>19</v>
      </c>
      <c r="I1358" s="8">
        <v>0.60000000000000009</v>
      </c>
      <c r="J1358" s="9">
        <v>4000</v>
      </c>
      <c r="K1358" s="10">
        <f t="shared" si="0"/>
        <v>2400.0000000000005</v>
      </c>
      <c r="L1358" s="10">
        <f t="shared" si="1"/>
        <v>720.00000000000011</v>
      </c>
      <c r="M1358" s="11">
        <v>0.3</v>
      </c>
      <c r="O1358" s="16"/>
      <c r="P1358" s="17">
        <f>Data!$I1358-0</f>
        <v>0.60000000000000009</v>
      </c>
      <c r="Q1358" s="12">
        <f>Data!$J1358+1000</f>
        <v>5000</v>
      </c>
      <c r="R1358" s="13">
        <f>Data!$M1358+5%</f>
        <v>0.35</v>
      </c>
    </row>
    <row r="1359" spans="1:18" ht="15.75" customHeight="1">
      <c r="A1359" s="1"/>
      <c r="B1359" s="6" t="s">
        <v>27</v>
      </c>
      <c r="C1359" s="6">
        <v>1128299</v>
      </c>
      <c r="D1359" s="7">
        <v>44486</v>
      </c>
      <c r="E1359" s="6" t="s">
        <v>28</v>
      </c>
      <c r="F1359" s="6" t="s">
        <v>63</v>
      </c>
      <c r="G1359" s="6" t="s">
        <v>64</v>
      </c>
      <c r="H1359" s="6" t="s">
        <v>20</v>
      </c>
      <c r="I1359" s="8">
        <v>0.55000000000000004</v>
      </c>
      <c r="J1359" s="9">
        <v>3750</v>
      </c>
      <c r="K1359" s="10">
        <f t="shared" si="0"/>
        <v>2062.5</v>
      </c>
      <c r="L1359" s="10">
        <f t="shared" si="1"/>
        <v>618.75</v>
      </c>
      <c r="M1359" s="11">
        <v>0.3</v>
      </c>
      <c r="O1359" s="16"/>
      <c r="P1359" s="17">
        <f>Data!$I1359-0</f>
        <v>0.55000000000000004</v>
      </c>
      <c r="Q1359" s="12">
        <f>Data!$J1359+1000</f>
        <v>4750</v>
      </c>
      <c r="R1359" s="13">
        <f>Data!$M1359+5%</f>
        <v>0.35</v>
      </c>
    </row>
    <row r="1360" spans="1:18" ht="15.75" customHeight="1">
      <c r="A1360" s="1"/>
      <c r="B1360" s="6" t="s">
        <v>27</v>
      </c>
      <c r="C1360" s="6">
        <v>1128299</v>
      </c>
      <c r="D1360" s="7">
        <v>44486</v>
      </c>
      <c r="E1360" s="6" t="s">
        <v>28</v>
      </c>
      <c r="F1360" s="6" t="s">
        <v>63</v>
      </c>
      <c r="G1360" s="6" t="s">
        <v>64</v>
      </c>
      <c r="H1360" s="6" t="s">
        <v>21</v>
      </c>
      <c r="I1360" s="8">
        <v>0.65</v>
      </c>
      <c r="J1360" s="9">
        <v>3500</v>
      </c>
      <c r="K1360" s="10">
        <f t="shared" si="0"/>
        <v>2275</v>
      </c>
      <c r="L1360" s="10">
        <f t="shared" si="1"/>
        <v>455</v>
      </c>
      <c r="M1360" s="11">
        <v>0.2</v>
      </c>
      <c r="O1360" s="16"/>
      <c r="P1360" s="17">
        <f>Data!$I1360-0</f>
        <v>0.65</v>
      </c>
      <c r="Q1360" s="12">
        <f>Data!$J1360+1000</f>
        <v>4500</v>
      </c>
      <c r="R1360" s="13">
        <f>Data!$M1360+5%</f>
        <v>0.25</v>
      </c>
    </row>
    <row r="1361" spans="1:18" ht="15.75" customHeight="1">
      <c r="A1361" s="1"/>
      <c r="B1361" s="6" t="s">
        <v>27</v>
      </c>
      <c r="C1361" s="6">
        <v>1128299</v>
      </c>
      <c r="D1361" s="7">
        <v>44486</v>
      </c>
      <c r="E1361" s="6" t="s">
        <v>28</v>
      </c>
      <c r="F1361" s="6" t="s">
        <v>63</v>
      </c>
      <c r="G1361" s="6" t="s">
        <v>64</v>
      </c>
      <c r="H1361" s="6" t="s">
        <v>22</v>
      </c>
      <c r="I1361" s="8">
        <v>0.70000000000000007</v>
      </c>
      <c r="J1361" s="9">
        <v>4000</v>
      </c>
      <c r="K1361" s="10">
        <f t="shared" si="0"/>
        <v>2800.0000000000005</v>
      </c>
      <c r="L1361" s="10">
        <f t="shared" si="1"/>
        <v>1260.0000000000002</v>
      </c>
      <c r="M1361" s="11">
        <v>0.45</v>
      </c>
      <c r="O1361" s="16"/>
      <c r="P1361" s="17">
        <f>Data!$I1361-0</f>
        <v>0.70000000000000007</v>
      </c>
      <c r="Q1361" s="12">
        <f>Data!$J1361+1000</f>
        <v>5000</v>
      </c>
      <c r="R1361" s="13">
        <f>Data!$M1361+5%</f>
        <v>0.5</v>
      </c>
    </row>
    <row r="1362" spans="1:18" ht="15.75" customHeight="1">
      <c r="A1362" s="1"/>
      <c r="B1362" s="6" t="s">
        <v>27</v>
      </c>
      <c r="C1362" s="6">
        <v>1128299</v>
      </c>
      <c r="D1362" s="7">
        <v>44517</v>
      </c>
      <c r="E1362" s="6" t="s">
        <v>28</v>
      </c>
      <c r="F1362" s="6" t="s">
        <v>63</v>
      </c>
      <c r="G1362" s="6" t="s">
        <v>64</v>
      </c>
      <c r="H1362" s="6" t="s">
        <v>17</v>
      </c>
      <c r="I1362" s="8">
        <v>0.55000000000000004</v>
      </c>
      <c r="J1362" s="9">
        <v>6250</v>
      </c>
      <c r="K1362" s="10">
        <f t="shared" si="0"/>
        <v>3437.5000000000005</v>
      </c>
      <c r="L1362" s="10">
        <f t="shared" si="1"/>
        <v>1031.25</v>
      </c>
      <c r="M1362" s="11">
        <v>0.3</v>
      </c>
      <c r="O1362" s="16"/>
      <c r="P1362" s="17">
        <f>Data!$I1362-0</f>
        <v>0.55000000000000004</v>
      </c>
      <c r="Q1362" s="12">
        <f>Data!$J1362+1000</f>
        <v>7250</v>
      </c>
      <c r="R1362" s="13">
        <f>Data!$M1362+5%</f>
        <v>0.35</v>
      </c>
    </row>
    <row r="1363" spans="1:18" ht="15.75" customHeight="1">
      <c r="A1363" s="1"/>
      <c r="B1363" s="6" t="s">
        <v>27</v>
      </c>
      <c r="C1363" s="6">
        <v>1128299</v>
      </c>
      <c r="D1363" s="7">
        <v>44517</v>
      </c>
      <c r="E1363" s="6" t="s">
        <v>28</v>
      </c>
      <c r="F1363" s="6" t="s">
        <v>63</v>
      </c>
      <c r="G1363" s="6" t="s">
        <v>64</v>
      </c>
      <c r="H1363" s="6" t="s">
        <v>18</v>
      </c>
      <c r="I1363" s="8">
        <v>0.60000000000000009</v>
      </c>
      <c r="J1363" s="9">
        <v>7000</v>
      </c>
      <c r="K1363" s="10">
        <f t="shared" si="0"/>
        <v>4200.0000000000009</v>
      </c>
      <c r="L1363" s="10">
        <f t="shared" si="1"/>
        <v>1050.0000000000002</v>
      </c>
      <c r="M1363" s="11">
        <v>0.25</v>
      </c>
      <c r="O1363" s="16"/>
      <c r="P1363" s="17">
        <f>Data!$I1363-0</f>
        <v>0.60000000000000009</v>
      </c>
      <c r="Q1363" s="12">
        <f>Data!$J1363+1000</f>
        <v>8000</v>
      </c>
      <c r="R1363" s="13">
        <f>Data!$M1363+5%</f>
        <v>0.3</v>
      </c>
    </row>
    <row r="1364" spans="1:18" ht="15.75" customHeight="1">
      <c r="A1364" s="1"/>
      <c r="B1364" s="6" t="s">
        <v>27</v>
      </c>
      <c r="C1364" s="6">
        <v>1128299</v>
      </c>
      <c r="D1364" s="7">
        <v>44517</v>
      </c>
      <c r="E1364" s="6" t="s">
        <v>28</v>
      </c>
      <c r="F1364" s="6" t="s">
        <v>63</v>
      </c>
      <c r="G1364" s="6" t="s">
        <v>64</v>
      </c>
      <c r="H1364" s="6" t="s">
        <v>19</v>
      </c>
      <c r="I1364" s="8">
        <v>0.55000000000000004</v>
      </c>
      <c r="J1364" s="9">
        <v>5250</v>
      </c>
      <c r="K1364" s="10">
        <f t="shared" si="0"/>
        <v>2887.5000000000005</v>
      </c>
      <c r="L1364" s="10">
        <f t="shared" si="1"/>
        <v>866.25000000000011</v>
      </c>
      <c r="M1364" s="11">
        <v>0.3</v>
      </c>
      <c r="O1364" s="16"/>
      <c r="P1364" s="17">
        <f>Data!$I1364-0</f>
        <v>0.55000000000000004</v>
      </c>
      <c r="Q1364" s="12">
        <f>Data!$J1364+1000</f>
        <v>6250</v>
      </c>
      <c r="R1364" s="13">
        <f>Data!$M1364+5%</f>
        <v>0.35</v>
      </c>
    </row>
    <row r="1365" spans="1:18" ht="15.75" customHeight="1">
      <c r="A1365" s="1"/>
      <c r="B1365" s="6" t="s">
        <v>27</v>
      </c>
      <c r="C1365" s="6">
        <v>1128299</v>
      </c>
      <c r="D1365" s="7">
        <v>44517</v>
      </c>
      <c r="E1365" s="6" t="s">
        <v>28</v>
      </c>
      <c r="F1365" s="6" t="s">
        <v>63</v>
      </c>
      <c r="G1365" s="6" t="s">
        <v>64</v>
      </c>
      <c r="H1365" s="6" t="s">
        <v>20</v>
      </c>
      <c r="I1365" s="8">
        <v>0.65000000000000013</v>
      </c>
      <c r="J1365" s="9">
        <v>5000</v>
      </c>
      <c r="K1365" s="10">
        <f t="shared" si="0"/>
        <v>3250.0000000000005</v>
      </c>
      <c r="L1365" s="10">
        <f t="shared" si="1"/>
        <v>975.00000000000011</v>
      </c>
      <c r="M1365" s="11">
        <v>0.3</v>
      </c>
      <c r="O1365" s="16"/>
      <c r="P1365" s="17">
        <f>Data!$I1365-0</f>
        <v>0.65000000000000013</v>
      </c>
      <c r="Q1365" s="12">
        <f>Data!$J1365+1000</f>
        <v>6000</v>
      </c>
      <c r="R1365" s="13">
        <f>Data!$M1365+5%</f>
        <v>0.35</v>
      </c>
    </row>
    <row r="1366" spans="1:18" ht="15.75" customHeight="1">
      <c r="A1366" s="1"/>
      <c r="B1366" s="6" t="s">
        <v>27</v>
      </c>
      <c r="C1366" s="6">
        <v>1128299</v>
      </c>
      <c r="D1366" s="7">
        <v>44517</v>
      </c>
      <c r="E1366" s="6" t="s">
        <v>28</v>
      </c>
      <c r="F1366" s="6" t="s">
        <v>63</v>
      </c>
      <c r="G1366" s="6" t="s">
        <v>64</v>
      </c>
      <c r="H1366" s="6" t="s">
        <v>21</v>
      </c>
      <c r="I1366" s="8">
        <v>0.85000000000000009</v>
      </c>
      <c r="J1366" s="9">
        <v>4750</v>
      </c>
      <c r="K1366" s="10">
        <f t="shared" si="0"/>
        <v>4037.5000000000005</v>
      </c>
      <c r="L1366" s="10">
        <f t="shared" si="1"/>
        <v>807.50000000000011</v>
      </c>
      <c r="M1366" s="11">
        <v>0.2</v>
      </c>
      <c r="O1366" s="16"/>
      <c r="P1366" s="17">
        <f>Data!$I1366-0</f>
        <v>0.85000000000000009</v>
      </c>
      <c r="Q1366" s="12">
        <f>Data!$J1366+1000</f>
        <v>5750</v>
      </c>
      <c r="R1366" s="13">
        <f>Data!$M1366+5%</f>
        <v>0.25</v>
      </c>
    </row>
    <row r="1367" spans="1:18" ht="15.75" customHeight="1">
      <c r="A1367" s="1"/>
      <c r="B1367" s="6" t="s">
        <v>27</v>
      </c>
      <c r="C1367" s="6">
        <v>1128299</v>
      </c>
      <c r="D1367" s="7">
        <v>44517</v>
      </c>
      <c r="E1367" s="6" t="s">
        <v>28</v>
      </c>
      <c r="F1367" s="6" t="s">
        <v>63</v>
      </c>
      <c r="G1367" s="6" t="s">
        <v>64</v>
      </c>
      <c r="H1367" s="6" t="s">
        <v>22</v>
      </c>
      <c r="I1367" s="8">
        <v>0.90000000000000013</v>
      </c>
      <c r="J1367" s="9">
        <v>6000</v>
      </c>
      <c r="K1367" s="10">
        <f t="shared" si="0"/>
        <v>5400.0000000000009</v>
      </c>
      <c r="L1367" s="10">
        <f t="shared" si="1"/>
        <v>2430.0000000000005</v>
      </c>
      <c r="M1367" s="11">
        <v>0.45</v>
      </c>
      <c r="O1367" s="16"/>
      <c r="P1367" s="17">
        <f>Data!$I1367-0</f>
        <v>0.90000000000000013</v>
      </c>
      <c r="Q1367" s="12">
        <f>Data!$J1367+1000</f>
        <v>7000</v>
      </c>
      <c r="R1367" s="13">
        <f>Data!$M1367+5%</f>
        <v>0.5</v>
      </c>
    </row>
    <row r="1368" spans="1:18" ht="15.75" customHeight="1">
      <c r="A1368" s="1"/>
      <c r="B1368" s="6" t="s">
        <v>27</v>
      </c>
      <c r="C1368" s="6">
        <v>1128299</v>
      </c>
      <c r="D1368" s="7">
        <v>44546</v>
      </c>
      <c r="E1368" s="6" t="s">
        <v>28</v>
      </c>
      <c r="F1368" s="6" t="s">
        <v>63</v>
      </c>
      <c r="G1368" s="6" t="s">
        <v>64</v>
      </c>
      <c r="H1368" s="6" t="s">
        <v>17</v>
      </c>
      <c r="I1368" s="8">
        <v>0.75000000000000011</v>
      </c>
      <c r="J1368" s="9">
        <v>8000</v>
      </c>
      <c r="K1368" s="10">
        <f t="shared" si="0"/>
        <v>6000.0000000000009</v>
      </c>
      <c r="L1368" s="10">
        <f t="shared" si="1"/>
        <v>1800.0000000000002</v>
      </c>
      <c r="M1368" s="11">
        <v>0.3</v>
      </c>
      <c r="O1368" s="16"/>
      <c r="P1368" s="17">
        <f>Data!$I1368-0</f>
        <v>0.75000000000000011</v>
      </c>
      <c r="Q1368" s="12">
        <f>Data!$J1368+1000</f>
        <v>9000</v>
      </c>
      <c r="R1368" s="13">
        <f>Data!$M1368+5%</f>
        <v>0.35</v>
      </c>
    </row>
    <row r="1369" spans="1:18" ht="15.75" customHeight="1">
      <c r="A1369" s="1"/>
      <c r="B1369" s="6" t="s">
        <v>27</v>
      </c>
      <c r="C1369" s="6">
        <v>1128299</v>
      </c>
      <c r="D1369" s="7">
        <v>44546</v>
      </c>
      <c r="E1369" s="6" t="s">
        <v>28</v>
      </c>
      <c r="F1369" s="6" t="s">
        <v>63</v>
      </c>
      <c r="G1369" s="6" t="s">
        <v>64</v>
      </c>
      <c r="H1369" s="6" t="s">
        <v>18</v>
      </c>
      <c r="I1369" s="8">
        <v>0.8500000000000002</v>
      </c>
      <c r="J1369" s="9">
        <v>8000</v>
      </c>
      <c r="K1369" s="10">
        <f t="shared" si="0"/>
        <v>6800.0000000000018</v>
      </c>
      <c r="L1369" s="10">
        <f t="shared" si="1"/>
        <v>1700.0000000000005</v>
      </c>
      <c r="M1369" s="11">
        <v>0.25</v>
      </c>
      <c r="O1369" s="16"/>
      <c r="P1369" s="17">
        <f>Data!$I1369-0</f>
        <v>0.8500000000000002</v>
      </c>
      <c r="Q1369" s="12">
        <f>Data!$J1369+1000</f>
        <v>9000</v>
      </c>
      <c r="R1369" s="13">
        <f>Data!$M1369+5%</f>
        <v>0.3</v>
      </c>
    </row>
    <row r="1370" spans="1:18" ht="15.75" customHeight="1">
      <c r="A1370" s="1"/>
      <c r="B1370" s="6" t="s">
        <v>27</v>
      </c>
      <c r="C1370" s="6">
        <v>1128299</v>
      </c>
      <c r="D1370" s="7">
        <v>44546</v>
      </c>
      <c r="E1370" s="6" t="s">
        <v>28</v>
      </c>
      <c r="F1370" s="6" t="s">
        <v>63</v>
      </c>
      <c r="G1370" s="6" t="s">
        <v>64</v>
      </c>
      <c r="H1370" s="6" t="s">
        <v>19</v>
      </c>
      <c r="I1370" s="8">
        <v>0.80000000000000016</v>
      </c>
      <c r="J1370" s="9">
        <v>6000</v>
      </c>
      <c r="K1370" s="10">
        <f t="shared" si="0"/>
        <v>4800.0000000000009</v>
      </c>
      <c r="L1370" s="10">
        <f t="shared" si="1"/>
        <v>1440.0000000000002</v>
      </c>
      <c r="M1370" s="11">
        <v>0.3</v>
      </c>
      <c r="O1370" s="16"/>
      <c r="P1370" s="17">
        <f>Data!$I1370-0</f>
        <v>0.80000000000000016</v>
      </c>
      <c r="Q1370" s="12">
        <f>Data!$J1370+1000</f>
        <v>7000</v>
      </c>
      <c r="R1370" s="13">
        <f>Data!$M1370+5%</f>
        <v>0.35</v>
      </c>
    </row>
    <row r="1371" spans="1:18" ht="15.75" customHeight="1">
      <c r="A1371" s="1"/>
      <c r="B1371" s="6" t="s">
        <v>27</v>
      </c>
      <c r="C1371" s="6">
        <v>1128299</v>
      </c>
      <c r="D1371" s="7">
        <v>44546</v>
      </c>
      <c r="E1371" s="6" t="s">
        <v>28</v>
      </c>
      <c r="F1371" s="6" t="s">
        <v>63</v>
      </c>
      <c r="G1371" s="6" t="s">
        <v>64</v>
      </c>
      <c r="H1371" s="6" t="s">
        <v>20</v>
      </c>
      <c r="I1371" s="8">
        <v>0.80000000000000016</v>
      </c>
      <c r="J1371" s="9">
        <v>6000</v>
      </c>
      <c r="K1371" s="10">
        <f t="shared" si="0"/>
        <v>4800.0000000000009</v>
      </c>
      <c r="L1371" s="10">
        <f t="shared" si="1"/>
        <v>1440.0000000000002</v>
      </c>
      <c r="M1371" s="11">
        <v>0.3</v>
      </c>
      <c r="O1371" s="16"/>
      <c r="P1371" s="17">
        <f>Data!$I1371-0</f>
        <v>0.80000000000000016</v>
      </c>
      <c r="Q1371" s="12">
        <f>Data!$J1371+1000</f>
        <v>7000</v>
      </c>
      <c r="R1371" s="13">
        <f>Data!$M1371+5%</f>
        <v>0.35</v>
      </c>
    </row>
    <row r="1372" spans="1:18" ht="15.75" customHeight="1">
      <c r="A1372" s="1"/>
      <c r="B1372" s="6" t="s">
        <v>27</v>
      </c>
      <c r="C1372" s="6">
        <v>1128299</v>
      </c>
      <c r="D1372" s="7">
        <v>44546</v>
      </c>
      <c r="E1372" s="6" t="s">
        <v>28</v>
      </c>
      <c r="F1372" s="6" t="s">
        <v>63</v>
      </c>
      <c r="G1372" s="6" t="s">
        <v>64</v>
      </c>
      <c r="H1372" s="6" t="s">
        <v>21</v>
      </c>
      <c r="I1372" s="8">
        <v>0.90000000000000013</v>
      </c>
      <c r="J1372" s="9">
        <v>5250</v>
      </c>
      <c r="K1372" s="10">
        <f t="shared" si="0"/>
        <v>4725.0000000000009</v>
      </c>
      <c r="L1372" s="10">
        <f t="shared" si="1"/>
        <v>945.00000000000023</v>
      </c>
      <c r="M1372" s="11">
        <v>0.2</v>
      </c>
      <c r="O1372" s="16"/>
      <c r="P1372" s="17">
        <f>Data!$I1372-0</f>
        <v>0.90000000000000013</v>
      </c>
      <c r="Q1372" s="12">
        <f>Data!$J1372+1000</f>
        <v>6250</v>
      </c>
      <c r="R1372" s="13">
        <f>Data!$M1372+5%</f>
        <v>0.25</v>
      </c>
    </row>
    <row r="1373" spans="1:18" ht="15.75" customHeight="1">
      <c r="A1373" s="1"/>
      <c r="B1373" s="6" t="s">
        <v>27</v>
      </c>
      <c r="C1373" s="6">
        <v>1128299</v>
      </c>
      <c r="D1373" s="7">
        <v>44546</v>
      </c>
      <c r="E1373" s="6" t="s">
        <v>28</v>
      </c>
      <c r="F1373" s="6" t="s">
        <v>63</v>
      </c>
      <c r="G1373" s="6" t="s">
        <v>64</v>
      </c>
      <c r="H1373" s="6" t="s">
        <v>22</v>
      </c>
      <c r="I1373" s="8">
        <v>0.95000000000000018</v>
      </c>
      <c r="J1373" s="9">
        <v>6250</v>
      </c>
      <c r="K1373" s="10">
        <f t="shared" si="0"/>
        <v>5937.5000000000009</v>
      </c>
      <c r="L1373" s="10">
        <f t="shared" si="1"/>
        <v>2671.8750000000005</v>
      </c>
      <c r="M1373" s="11">
        <v>0.45</v>
      </c>
      <c r="O1373" s="16"/>
      <c r="P1373" s="17">
        <f>Data!$I1373-0</f>
        <v>0.95000000000000018</v>
      </c>
      <c r="Q1373" s="12">
        <f>Data!$J1373+1000</f>
        <v>7250</v>
      </c>
      <c r="R1373" s="13">
        <f>Data!$M1373+5%</f>
        <v>0.5</v>
      </c>
    </row>
    <row r="1374" spans="1:18" ht="15.75" customHeight="1">
      <c r="A1374" s="1" t="s">
        <v>39</v>
      </c>
      <c r="B1374" s="6" t="s">
        <v>14</v>
      </c>
      <c r="C1374" s="6">
        <v>1185732</v>
      </c>
      <c r="D1374" s="7">
        <v>44208</v>
      </c>
      <c r="E1374" s="6" t="s">
        <v>46</v>
      </c>
      <c r="F1374" s="6" t="s">
        <v>47</v>
      </c>
      <c r="G1374" s="6" t="s">
        <v>65</v>
      </c>
      <c r="H1374" s="6" t="s">
        <v>17</v>
      </c>
      <c r="I1374" s="8">
        <v>0.45</v>
      </c>
      <c r="J1374" s="9">
        <v>8500</v>
      </c>
      <c r="K1374" s="10">
        <f t="shared" si="0"/>
        <v>3825</v>
      </c>
      <c r="L1374" s="10">
        <f t="shared" si="1"/>
        <v>1721.25</v>
      </c>
      <c r="M1374" s="11">
        <v>0.45</v>
      </c>
      <c r="P1374" s="12"/>
    </row>
    <row r="1375" spans="1:18" ht="15.75" customHeight="1">
      <c r="A1375" s="1"/>
      <c r="B1375" s="6" t="s">
        <v>14</v>
      </c>
      <c r="C1375" s="6">
        <v>1185732</v>
      </c>
      <c r="D1375" s="7">
        <v>44208</v>
      </c>
      <c r="E1375" s="6" t="s">
        <v>46</v>
      </c>
      <c r="F1375" s="6" t="s">
        <v>47</v>
      </c>
      <c r="G1375" s="6" t="s">
        <v>65</v>
      </c>
      <c r="H1375" s="6" t="s">
        <v>18</v>
      </c>
      <c r="I1375" s="8">
        <v>0.45</v>
      </c>
      <c r="J1375" s="9">
        <v>6500</v>
      </c>
      <c r="K1375" s="10">
        <f t="shared" si="0"/>
        <v>2925</v>
      </c>
      <c r="L1375" s="10">
        <f t="shared" si="1"/>
        <v>1023.7499999999999</v>
      </c>
      <c r="M1375" s="11">
        <v>0.35</v>
      </c>
      <c r="P1375" s="12"/>
    </row>
    <row r="1376" spans="1:18" ht="15.75" customHeight="1">
      <c r="A1376" s="1"/>
      <c r="B1376" s="6" t="s">
        <v>14</v>
      </c>
      <c r="C1376" s="6">
        <v>1185732</v>
      </c>
      <c r="D1376" s="7">
        <v>44208</v>
      </c>
      <c r="E1376" s="6" t="s">
        <v>46</v>
      </c>
      <c r="F1376" s="6" t="s">
        <v>47</v>
      </c>
      <c r="G1376" s="6" t="s">
        <v>65</v>
      </c>
      <c r="H1376" s="6" t="s">
        <v>19</v>
      </c>
      <c r="I1376" s="8">
        <v>0.35000000000000003</v>
      </c>
      <c r="J1376" s="9">
        <v>6500</v>
      </c>
      <c r="K1376" s="10">
        <f t="shared" si="0"/>
        <v>2275</v>
      </c>
      <c r="L1376" s="10">
        <f t="shared" si="1"/>
        <v>568.75</v>
      </c>
      <c r="M1376" s="11">
        <v>0.25</v>
      </c>
      <c r="P1376" s="12"/>
    </row>
    <row r="1377" spans="1:16" ht="15.75" customHeight="1">
      <c r="A1377" s="1"/>
      <c r="B1377" s="6" t="s">
        <v>14</v>
      </c>
      <c r="C1377" s="6">
        <v>1185732</v>
      </c>
      <c r="D1377" s="7">
        <v>44208</v>
      </c>
      <c r="E1377" s="6" t="s">
        <v>46</v>
      </c>
      <c r="F1377" s="6" t="s">
        <v>47</v>
      </c>
      <c r="G1377" s="6" t="s">
        <v>65</v>
      </c>
      <c r="H1377" s="6" t="s">
        <v>20</v>
      </c>
      <c r="I1377" s="8">
        <v>0.39999999999999997</v>
      </c>
      <c r="J1377" s="9">
        <v>5000</v>
      </c>
      <c r="K1377" s="10">
        <f t="shared" si="0"/>
        <v>1999.9999999999998</v>
      </c>
      <c r="L1377" s="10">
        <f t="shared" si="1"/>
        <v>599.99999999999989</v>
      </c>
      <c r="M1377" s="11">
        <v>0.3</v>
      </c>
      <c r="P1377" s="12"/>
    </row>
    <row r="1378" spans="1:16" ht="15.75" customHeight="1">
      <c r="A1378" s="1"/>
      <c r="B1378" s="6" t="s">
        <v>14</v>
      </c>
      <c r="C1378" s="6">
        <v>1185732</v>
      </c>
      <c r="D1378" s="7">
        <v>44208</v>
      </c>
      <c r="E1378" s="6" t="s">
        <v>46</v>
      </c>
      <c r="F1378" s="6" t="s">
        <v>47</v>
      </c>
      <c r="G1378" s="6" t="s">
        <v>65</v>
      </c>
      <c r="H1378" s="6" t="s">
        <v>21</v>
      </c>
      <c r="I1378" s="8">
        <v>0.55000000000000004</v>
      </c>
      <c r="J1378" s="9">
        <v>5500</v>
      </c>
      <c r="K1378" s="10">
        <f t="shared" si="0"/>
        <v>3025.0000000000005</v>
      </c>
      <c r="L1378" s="10">
        <f t="shared" si="1"/>
        <v>1058.75</v>
      </c>
      <c r="M1378" s="11">
        <v>0.35</v>
      </c>
      <c r="P1378" s="12"/>
    </row>
    <row r="1379" spans="1:16" ht="15.75" customHeight="1">
      <c r="A1379" s="1"/>
      <c r="B1379" s="6" t="s">
        <v>14</v>
      </c>
      <c r="C1379" s="6">
        <v>1185732</v>
      </c>
      <c r="D1379" s="7">
        <v>44208</v>
      </c>
      <c r="E1379" s="6" t="s">
        <v>46</v>
      </c>
      <c r="F1379" s="6" t="s">
        <v>47</v>
      </c>
      <c r="G1379" s="6" t="s">
        <v>65</v>
      </c>
      <c r="H1379" s="6" t="s">
        <v>22</v>
      </c>
      <c r="I1379" s="8">
        <v>0.45</v>
      </c>
      <c r="J1379" s="9">
        <v>6500</v>
      </c>
      <c r="K1379" s="10">
        <f t="shared" si="0"/>
        <v>2925</v>
      </c>
      <c r="L1379" s="10">
        <f t="shared" si="1"/>
        <v>1462.5</v>
      </c>
      <c r="M1379" s="11">
        <v>0.5</v>
      </c>
      <c r="P1379" s="12"/>
    </row>
    <row r="1380" spans="1:16" ht="15.75" customHeight="1">
      <c r="A1380" s="1"/>
      <c r="B1380" s="6" t="s">
        <v>14</v>
      </c>
      <c r="C1380" s="6">
        <v>1185732</v>
      </c>
      <c r="D1380" s="7">
        <v>44237</v>
      </c>
      <c r="E1380" s="6" t="s">
        <v>46</v>
      </c>
      <c r="F1380" s="6" t="s">
        <v>47</v>
      </c>
      <c r="G1380" s="6" t="s">
        <v>65</v>
      </c>
      <c r="H1380" s="6" t="s">
        <v>17</v>
      </c>
      <c r="I1380" s="8">
        <v>0.45</v>
      </c>
      <c r="J1380" s="9">
        <v>9000</v>
      </c>
      <c r="K1380" s="10">
        <f t="shared" si="0"/>
        <v>4050</v>
      </c>
      <c r="L1380" s="10">
        <f t="shared" si="1"/>
        <v>1822.5</v>
      </c>
      <c r="M1380" s="11">
        <v>0.45</v>
      </c>
      <c r="P1380" s="12"/>
    </row>
    <row r="1381" spans="1:16" ht="15.75" customHeight="1">
      <c r="A1381" s="1"/>
      <c r="B1381" s="6" t="s">
        <v>14</v>
      </c>
      <c r="C1381" s="6">
        <v>1185732</v>
      </c>
      <c r="D1381" s="7">
        <v>44237</v>
      </c>
      <c r="E1381" s="6" t="s">
        <v>46</v>
      </c>
      <c r="F1381" s="6" t="s">
        <v>47</v>
      </c>
      <c r="G1381" s="6" t="s">
        <v>65</v>
      </c>
      <c r="H1381" s="6" t="s">
        <v>18</v>
      </c>
      <c r="I1381" s="8">
        <v>0.45</v>
      </c>
      <c r="J1381" s="9">
        <v>5500</v>
      </c>
      <c r="K1381" s="10">
        <f t="shared" si="0"/>
        <v>2475</v>
      </c>
      <c r="L1381" s="10">
        <f t="shared" si="1"/>
        <v>866.25</v>
      </c>
      <c r="M1381" s="11">
        <v>0.35</v>
      </c>
      <c r="P1381" s="12"/>
    </row>
    <row r="1382" spans="1:16" ht="15.75" customHeight="1">
      <c r="A1382" s="1"/>
      <c r="B1382" s="6" t="s">
        <v>14</v>
      </c>
      <c r="C1382" s="6">
        <v>1185732</v>
      </c>
      <c r="D1382" s="7">
        <v>44237</v>
      </c>
      <c r="E1382" s="6" t="s">
        <v>46</v>
      </c>
      <c r="F1382" s="6" t="s">
        <v>47</v>
      </c>
      <c r="G1382" s="6" t="s">
        <v>65</v>
      </c>
      <c r="H1382" s="6" t="s">
        <v>19</v>
      </c>
      <c r="I1382" s="8">
        <v>0.35000000000000003</v>
      </c>
      <c r="J1382" s="9">
        <v>6000</v>
      </c>
      <c r="K1382" s="10">
        <f t="shared" si="0"/>
        <v>2100</v>
      </c>
      <c r="L1382" s="10">
        <f t="shared" si="1"/>
        <v>525</v>
      </c>
      <c r="M1382" s="11">
        <v>0.25</v>
      </c>
      <c r="P1382" s="12"/>
    </row>
    <row r="1383" spans="1:16" ht="15.75" customHeight="1">
      <c r="A1383" s="1"/>
      <c r="B1383" s="6" t="s">
        <v>14</v>
      </c>
      <c r="C1383" s="6">
        <v>1185732</v>
      </c>
      <c r="D1383" s="7">
        <v>44237</v>
      </c>
      <c r="E1383" s="6" t="s">
        <v>46</v>
      </c>
      <c r="F1383" s="6" t="s">
        <v>47</v>
      </c>
      <c r="G1383" s="6" t="s">
        <v>65</v>
      </c>
      <c r="H1383" s="6" t="s">
        <v>20</v>
      </c>
      <c r="I1383" s="8">
        <v>0.39999999999999997</v>
      </c>
      <c r="J1383" s="9">
        <v>4750</v>
      </c>
      <c r="K1383" s="10">
        <f t="shared" si="0"/>
        <v>1899.9999999999998</v>
      </c>
      <c r="L1383" s="10">
        <f t="shared" si="1"/>
        <v>569.99999999999989</v>
      </c>
      <c r="M1383" s="11">
        <v>0.3</v>
      </c>
      <c r="P1383" s="12"/>
    </row>
    <row r="1384" spans="1:16" ht="15.75" customHeight="1">
      <c r="A1384" s="1"/>
      <c r="B1384" s="6" t="s">
        <v>14</v>
      </c>
      <c r="C1384" s="6">
        <v>1185732</v>
      </c>
      <c r="D1384" s="7">
        <v>44237</v>
      </c>
      <c r="E1384" s="6" t="s">
        <v>46</v>
      </c>
      <c r="F1384" s="6" t="s">
        <v>47</v>
      </c>
      <c r="G1384" s="6" t="s">
        <v>65</v>
      </c>
      <c r="H1384" s="6" t="s">
        <v>21</v>
      </c>
      <c r="I1384" s="8">
        <v>0.55000000000000004</v>
      </c>
      <c r="J1384" s="9">
        <v>5500</v>
      </c>
      <c r="K1384" s="10">
        <f t="shared" si="0"/>
        <v>3025.0000000000005</v>
      </c>
      <c r="L1384" s="10">
        <f t="shared" si="1"/>
        <v>1058.75</v>
      </c>
      <c r="M1384" s="11">
        <v>0.35</v>
      </c>
      <c r="P1384" s="12"/>
    </row>
    <row r="1385" spans="1:16" ht="15.75" customHeight="1">
      <c r="A1385" s="1"/>
      <c r="B1385" s="6" t="s">
        <v>14</v>
      </c>
      <c r="C1385" s="6">
        <v>1185732</v>
      </c>
      <c r="D1385" s="7">
        <v>44237</v>
      </c>
      <c r="E1385" s="6" t="s">
        <v>46</v>
      </c>
      <c r="F1385" s="6" t="s">
        <v>47</v>
      </c>
      <c r="G1385" s="6" t="s">
        <v>65</v>
      </c>
      <c r="H1385" s="6" t="s">
        <v>22</v>
      </c>
      <c r="I1385" s="8">
        <v>0.45</v>
      </c>
      <c r="J1385" s="9">
        <v>6500</v>
      </c>
      <c r="K1385" s="10">
        <f t="shared" si="0"/>
        <v>2925</v>
      </c>
      <c r="L1385" s="10">
        <f t="shared" si="1"/>
        <v>1462.5</v>
      </c>
      <c r="M1385" s="11">
        <v>0.5</v>
      </c>
      <c r="P1385" s="12"/>
    </row>
    <row r="1386" spans="1:16" ht="15.75" customHeight="1">
      <c r="A1386" s="1"/>
      <c r="B1386" s="6" t="s">
        <v>14</v>
      </c>
      <c r="C1386" s="6">
        <v>1185732</v>
      </c>
      <c r="D1386" s="7">
        <v>44263</v>
      </c>
      <c r="E1386" s="6" t="s">
        <v>46</v>
      </c>
      <c r="F1386" s="6" t="s">
        <v>47</v>
      </c>
      <c r="G1386" s="6" t="s">
        <v>65</v>
      </c>
      <c r="H1386" s="6" t="s">
        <v>17</v>
      </c>
      <c r="I1386" s="8">
        <v>0.45</v>
      </c>
      <c r="J1386" s="9">
        <v>8700</v>
      </c>
      <c r="K1386" s="10">
        <f t="shared" si="0"/>
        <v>3915</v>
      </c>
      <c r="L1386" s="10">
        <f t="shared" si="1"/>
        <v>1761.75</v>
      </c>
      <c r="M1386" s="11">
        <v>0.45</v>
      </c>
      <c r="P1386" s="12"/>
    </row>
    <row r="1387" spans="1:16" ht="15.75" customHeight="1">
      <c r="A1387" s="1"/>
      <c r="B1387" s="6" t="s">
        <v>14</v>
      </c>
      <c r="C1387" s="6">
        <v>1185732</v>
      </c>
      <c r="D1387" s="7">
        <v>44263</v>
      </c>
      <c r="E1387" s="6" t="s">
        <v>46</v>
      </c>
      <c r="F1387" s="6" t="s">
        <v>47</v>
      </c>
      <c r="G1387" s="6" t="s">
        <v>65</v>
      </c>
      <c r="H1387" s="6" t="s">
        <v>18</v>
      </c>
      <c r="I1387" s="8">
        <v>0.45</v>
      </c>
      <c r="J1387" s="9">
        <v>5500</v>
      </c>
      <c r="K1387" s="10">
        <f t="shared" si="0"/>
        <v>2475</v>
      </c>
      <c r="L1387" s="10">
        <f t="shared" si="1"/>
        <v>866.25</v>
      </c>
      <c r="M1387" s="11">
        <v>0.35</v>
      </c>
      <c r="P1387" s="12"/>
    </row>
    <row r="1388" spans="1:16" ht="15.75" customHeight="1">
      <c r="A1388" s="1"/>
      <c r="B1388" s="6" t="s">
        <v>14</v>
      </c>
      <c r="C1388" s="6">
        <v>1185732</v>
      </c>
      <c r="D1388" s="7">
        <v>44263</v>
      </c>
      <c r="E1388" s="6" t="s">
        <v>46</v>
      </c>
      <c r="F1388" s="6" t="s">
        <v>47</v>
      </c>
      <c r="G1388" s="6" t="s">
        <v>65</v>
      </c>
      <c r="H1388" s="6" t="s">
        <v>19</v>
      </c>
      <c r="I1388" s="8">
        <v>0.35000000000000003</v>
      </c>
      <c r="J1388" s="9">
        <v>5750</v>
      </c>
      <c r="K1388" s="10">
        <f t="shared" si="0"/>
        <v>2012.5000000000002</v>
      </c>
      <c r="L1388" s="10">
        <f t="shared" si="1"/>
        <v>503.12500000000006</v>
      </c>
      <c r="M1388" s="11">
        <v>0.25</v>
      </c>
      <c r="P1388" s="12"/>
    </row>
    <row r="1389" spans="1:16" ht="15.75" customHeight="1">
      <c r="A1389" s="1"/>
      <c r="B1389" s="6" t="s">
        <v>14</v>
      </c>
      <c r="C1389" s="6">
        <v>1185732</v>
      </c>
      <c r="D1389" s="7">
        <v>44263</v>
      </c>
      <c r="E1389" s="6" t="s">
        <v>46</v>
      </c>
      <c r="F1389" s="6" t="s">
        <v>47</v>
      </c>
      <c r="G1389" s="6" t="s">
        <v>65</v>
      </c>
      <c r="H1389" s="6" t="s">
        <v>20</v>
      </c>
      <c r="I1389" s="8">
        <v>0.39999999999999997</v>
      </c>
      <c r="J1389" s="9">
        <v>4250</v>
      </c>
      <c r="K1389" s="10">
        <f t="shared" si="0"/>
        <v>1699.9999999999998</v>
      </c>
      <c r="L1389" s="10">
        <f t="shared" si="1"/>
        <v>509.99999999999989</v>
      </c>
      <c r="M1389" s="11">
        <v>0.3</v>
      </c>
      <c r="P1389" s="12"/>
    </row>
    <row r="1390" spans="1:16" ht="15.75" customHeight="1">
      <c r="A1390" s="1"/>
      <c r="B1390" s="6" t="s">
        <v>14</v>
      </c>
      <c r="C1390" s="6">
        <v>1185732</v>
      </c>
      <c r="D1390" s="7">
        <v>44263</v>
      </c>
      <c r="E1390" s="6" t="s">
        <v>46</v>
      </c>
      <c r="F1390" s="6" t="s">
        <v>47</v>
      </c>
      <c r="G1390" s="6" t="s">
        <v>65</v>
      </c>
      <c r="H1390" s="6" t="s">
        <v>21</v>
      </c>
      <c r="I1390" s="8">
        <v>0.55000000000000004</v>
      </c>
      <c r="J1390" s="9">
        <v>4750</v>
      </c>
      <c r="K1390" s="10">
        <f t="shared" si="0"/>
        <v>2612.5</v>
      </c>
      <c r="L1390" s="10">
        <f t="shared" si="1"/>
        <v>914.37499999999989</v>
      </c>
      <c r="M1390" s="11">
        <v>0.35</v>
      </c>
      <c r="P1390" s="12"/>
    </row>
    <row r="1391" spans="1:16" ht="15.75" customHeight="1">
      <c r="A1391" s="1"/>
      <c r="B1391" s="6" t="s">
        <v>14</v>
      </c>
      <c r="C1391" s="6">
        <v>1185732</v>
      </c>
      <c r="D1391" s="7">
        <v>44263</v>
      </c>
      <c r="E1391" s="6" t="s">
        <v>46</v>
      </c>
      <c r="F1391" s="6" t="s">
        <v>47</v>
      </c>
      <c r="G1391" s="6" t="s">
        <v>65</v>
      </c>
      <c r="H1391" s="6" t="s">
        <v>22</v>
      </c>
      <c r="I1391" s="8">
        <v>0.45</v>
      </c>
      <c r="J1391" s="9">
        <v>5750</v>
      </c>
      <c r="K1391" s="10">
        <f t="shared" si="0"/>
        <v>2587.5</v>
      </c>
      <c r="L1391" s="10">
        <f t="shared" si="1"/>
        <v>1293.75</v>
      </c>
      <c r="M1391" s="11">
        <v>0.5</v>
      </c>
      <c r="P1391" s="12"/>
    </row>
    <row r="1392" spans="1:16" ht="15.75" customHeight="1">
      <c r="A1392" s="1"/>
      <c r="B1392" s="6" t="s">
        <v>14</v>
      </c>
      <c r="C1392" s="6">
        <v>1185732</v>
      </c>
      <c r="D1392" s="7">
        <v>44295</v>
      </c>
      <c r="E1392" s="6" t="s">
        <v>46</v>
      </c>
      <c r="F1392" s="6" t="s">
        <v>47</v>
      </c>
      <c r="G1392" s="6" t="s">
        <v>65</v>
      </c>
      <c r="H1392" s="6" t="s">
        <v>17</v>
      </c>
      <c r="I1392" s="8">
        <v>0.45</v>
      </c>
      <c r="J1392" s="9">
        <v>8250</v>
      </c>
      <c r="K1392" s="10">
        <f t="shared" si="0"/>
        <v>3712.5</v>
      </c>
      <c r="L1392" s="10">
        <f t="shared" si="1"/>
        <v>1670.625</v>
      </c>
      <c r="M1392" s="11">
        <v>0.45</v>
      </c>
      <c r="P1392" s="12"/>
    </row>
    <row r="1393" spans="1:16" ht="15.75" customHeight="1">
      <c r="A1393" s="1"/>
      <c r="B1393" s="6" t="s">
        <v>14</v>
      </c>
      <c r="C1393" s="6">
        <v>1185732</v>
      </c>
      <c r="D1393" s="7">
        <v>44295</v>
      </c>
      <c r="E1393" s="6" t="s">
        <v>46</v>
      </c>
      <c r="F1393" s="6" t="s">
        <v>47</v>
      </c>
      <c r="G1393" s="6" t="s">
        <v>65</v>
      </c>
      <c r="H1393" s="6" t="s">
        <v>18</v>
      </c>
      <c r="I1393" s="8">
        <v>0.45</v>
      </c>
      <c r="J1393" s="9">
        <v>5250</v>
      </c>
      <c r="K1393" s="10">
        <f t="shared" si="0"/>
        <v>2362.5</v>
      </c>
      <c r="L1393" s="10">
        <f t="shared" si="1"/>
        <v>826.875</v>
      </c>
      <c r="M1393" s="11">
        <v>0.35</v>
      </c>
      <c r="P1393" s="12"/>
    </row>
    <row r="1394" spans="1:16" ht="15.75" customHeight="1">
      <c r="A1394" s="1"/>
      <c r="B1394" s="6" t="s">
        <v>14</v>
      </c>
      <c r="C1394" s="6">
        <v>1185732</v>
      </c>
      <c r="D1394" s="7">
        <v>44295</v>
      </c>
      <c r="E1394" s="6" t="s">
        <v>46</v>
      </c>
      <c r="F1394" s="6" t="s">
        <v>47</v>
      </c>
      <c r="G1394" s="6" t="s">
        <v>65</v>
      </c>
      <c r="H1394" s="6" t="s">
        <v>19</v>
      </c>
      <c r="I1394" s="8">
        <v>0.35000000000000003</v>
      </c>
      <c r="J1394" s="9">
        <v>5250</v>
      </c>
      <c r="K1394" s="10">
        <f t="shared" si="0"/>
        <v>1837.5000000000002</v>
      </c>
      <c r="L1394" s="10">
        <f t="shared" si="1"/>
        <v>459.37500000000006</v>
      </c>
      <c r="M1394" s="11">
        <v>0.25</v>
      </c>
      <c r="P1394" s="12"/>
    </row>
    <row r="1395" spans="1:16" ht="15.75" customHeight="1">
      <c r="A1395" s="1"/>
      <c r="B1395" s="6" t="s">
        <v>14</v>
      </c>
      <c r="C1395" s="6">
        <v>1185732</v>
      </c>
      <c r="D1395" s="7">
        <v>44295</v>
      </c>
      <c r="E1395" s="6" t="s">
        <v>46</v>
      </c>
      <c r="F1395" s="6" t="s">
        <v>47</v>
      </c>
      <c r="G1395" s="6" t="s">
        <v>65</v>
      </c>
      <c r="H1395" s="6" t="s">
        <v>20</v>
      </c>
      <c r="I1395" s="8">
        <v>0.39999999999999997</v>
      </c>
      <c r="J1395" s="9">
        <v>4500</v>
      </c>
      <c r="K1395" s="10">
        <f t="shared" si="0"/>
        <v>1799.9999999999998</v>
      </c>
      <c r="L1395" s="10">
        <f t="shared" si="1"/>
        <v>539.99999999999989</v>
      </c>
      <c r="M1395" s="11">
        <v>0.3</v>
      </c>
      <c r="P1395" s="12"/>
    </row>
    <row r="1396" spans="1:16" ht="15.75" customHeight="1">
      <c r="A1396" s="1"/>
      <c r="B1396" s="6" t="s">
        <v>14</v>
      </c>
      <c r="C1396" s="6">
        <v>1185732</v>
      </c>
      <c r="D1396" s="7">
        <v>44295</v>
      </c>
      <c r="E1396" s="6" t="s">
        <v>46</v>
      </c>
      <c r="F1396" s="6" t="s">
        <v>47</v>
      </c>
      <c r="G1396" s="6" t="s">
        <v>65</v>
      </c>
      <c r="H1396" s="6" t="s">
        <v>21</v>
      </c>
      <c r="I1396" s="8">
        <v>0.55000000000000004</v>
      </c>
      <c r="J1396" s="9">
        <v>4750</v>
      </c>
      <c r="K1396" s="10">
        <f t="shared" si="0"/>
        <v>2612.5</v>
      </c>
      <c r="L1396" s="10">
        <f t="shared" si="1"/>
        <v>914.37499999999989</v>
      </c>
      <c r="M1396" s="11">
        <v>0.35</v>
      </c>
      <c r="P1396" s="12"/>
    </row>
    <row r="1397" spans="1:16" ht="15.75" customHeight="1">
      <c r="A1397" s="1"/>
      <c r="B1397" s="6" t="s">
        <v>14</v>
      </c>
      <c r="C1397" s="6">
        <v>1185732</v>
      </c>
      <c r="D1397" s="7">
        <v>44295</v>
      </c>
      <c r="E1397" s="6" t="s">
        <v>46</v>
      </c>
      <c r="F1397" s="6" t="s">
        <v>47</v>
      </c>
      <c r="G1397" s="6" t="s">
        <v>65</v>
      </c>
      <c r="H1397" s="6" t="s">
        <v>22</v>
      </c>
      <c r="I1397" s="8">
        <v>0.45</v>
      </c>
      <c r="J1397" s="9">
        <v>6000</v>
      </c>
      <c r="K1397" s="10">
        <f t="shared" si="0"/>
        <v>2700</v>
      </c>
      <c r="L1397" s="10">
        <f t="shared" si="1"/>
        <v>1350</v>
      </c>
      <c r="M1397" s="11">
        <v>0.5</v>
      </c>
      <c r="P1397" s="12"/>
    </row>
    <row r="1398" spans="1:16" ht="15.75" customHeight="1">
      <c r="A1398" s="1"/>
      <c r="B1398" s="6" t="s">
        <v>14</v>
      </c>
      <c r="C1398" s="6">
        <v>1185732</v>
      </c>
      <c r="D1398" s="7">
        <v>44324</v>
      </c>
      <c r="E1398" s="6" t="s">
        <v>46</v>
      </c>
      <c r="F1398" s="6" t="s">
        <v>47</v>
      </c>
      <c r="G1398" s="6" t="s">
        <v>65</v>
      </c>
      <c r="H1398" s="6" t="s">
        <v>17</v>
      </c>
      <c r="I1398" s="8">
        <v>0.55000000000000004</v>
      </c>
      <c r="J1398" s="9">
        <v>8700</v>
      </c>
      <c r="K1398" s="10">
        <f t="shared" si="0"/>
        <v>4785</v>
      </c>
      <c r="L1398" s="10">
        <f t="shared" si="1"/>
        <v>2153.25</v>
      </c>
      <c r="M1398" s="11">
        <v>0.45</v>
      </c>
      <c r="P1398" s="12"/>
    </row>
    <row r="1399" spans="1:16" ht="15.75" customHeight="1">
      <c r="A1399" s="1"/>
      <c r="B1399" s="6" t="s">
        <v>14</v>
      </c>
      <c r="C1399" s="6">
        <v>1185732</v>
      </c>
      <c r="D1399" s="7">
        <v>44324</v>
      </c>
      <c r="E1399" s="6" t="s">
        <v>46</v>
      </c>
      <c r="F1399" s="6" t="s">
        <v>47</v>
      </c>
      <c r="G1399" s="6" t="s">
        <v>65</v>
      </c>
      <c r="H1399" s="6" t="s">
        <v>18</v>
      </c>
      <c r="I1399" s="8">
        <v>0.55000000000000004</v>
      </c>
      <c r="J1399" s="9">
        <v>5750</v>
      </c>
      <c r="K1399" s="10">
        <f t="shared" si="0"/>
        <v>3162.5000000000005</v>
      </c>
      <c r="L1399" s="10">
        <f t="shared" si="1"/>
        <v>1106.875</v>
      </c>
      <c r="M1399" s="11">
        <v>0.35</v>
      </c>
      <c r="P1399" s="12"/>
    </row>
    <row r="1400" spans="1:16" ht="15.75" customHeight="1">
      <c r="A1400" s="1"/>
      <c r="B1400" s="6" t="s">
        <v>14</v>
      </c>
      <c r="C1400" s="6">
        <v>1185732</v>
      </c>
      <c r="D1400" s="7">
        <v>44324</v>
      </c>
      <c r="E1400" s="6" t="s">
        <v>46</v>
      </c>
      <c r="F1400" s="6" t="s">
        <v>47</v>
      </c>
      <c r="G1400" s="6" t="s">
        <v>65</v>
      </c>
      <c r="H1400" s="6" t="s">
        <v>19</v>
      </c>
      <c r="I1400" s="8">
        <v>0.5</v>
      </c>
      <c r="J1400" s="9">
        <v>5500</v>
      </c>
      <c r="K1400" s="10">
        <f t="shared" si="0"/>
        <v>2750</v>
      </c>
      <c r="L1400" s="10">
        <f t="shared" si="1"/>
        <v>687.5</v>
      </c>
      <c r="M1400" s="11">
        <v>0.25</v>
      </c>
      <c r="P1400" s="12"/>
    </row>
    <row r="1401" spans="1:16" ht="15.75" customHeight="1">
      <c r="A1401" s="1"/>
      <c r="B1401" s="6" t="s">
        <v>14</v>
      </c>
      <c r="C1401" s="6">
        <v>1185732</v>
      </c>
      <c r="D1401" s="7">
        <v>44324</v>
      </c>
      <c r="E1401" s="6" t="s">
        <v>46</v>
      </c>
      <c r="F1401" s="6" t="s">
        <v>47</v>
      </c>
      <c r="G1401" s="6" t="s">
        <v>65</v>
      </c>
      <c r="H1401" s="6" t="s">
        <v>20</v>
      </c>
      <c r="I1401" s="8">
        <v>0.5</v>
      </c>
      <c r="J1401" s="9">
        <v>5000</v>
      </c>
      <c r="K1401" s="10">
        <f t="shared" si="0"/>
        <v>2500</v>
      </c>
      <c r="L1401" s="10">
        <f t="shared" si="1"/>
        <v>750</v>
      </c>
      <c r="M1401" s="11">
        <v>0.3</v>
      </c>
      <c r="P1401" s="12"/>
    </row>
    <row r="1402" spans="1:16" ht="15.75" customHeight="1">
      <c r="A1402" s="1"/>
      <c r="B1402" s="6" t="s">
        <v>14</v>
      </c>
      <c r="C1402" s="6">
        <v>1185732</v>
      </c>
      <c r="D1402" s="7">
        <v>44324</v>
      </c>
      <c r="E1402" s="6" t="s">
        <v>46</v>
      </c>
      <c r="F1402" s="6" t="s">
        <v>47</v>
      </c>
      <c r="G1402" s="6" t="s">
        <v>65</v>
      </c>
      <c r="H1402" s="6" t="s">
        <v>21</v>
      </c>
      <c r="I1402" s="8">
        <v>0.6</v>
      </c>
      <c r="J1402" s="9">
        <v>5250</v>
      </c>
      <c r="K1402" s="10">
        <f t="shared" si="0"/>
        <v>3150</v>
      </c>
      <c r="L1402" s="10">
        <f t="shared" si="1"/>
        <v>1102.5</v>
      </c>
      <c r="M1402" s="11">
        <v>0.35</v>
      </c>
      <c r="P1402" s="12"/>
    </row>
    <row r="1403" spans="1:16" ht="15.75" customHeight="1">
      <c r="A1403" s="1"/>
      <c r="B1403" s="6" t="s">
        <v>14</v>
      </c>
      <c r="C1403" s="6">
        <v>1185732</v>
      </c>
      <c r="D1403" s="7">
        <v>44324</v>
      </c>
      <c r="E1403" s="6" t="s">
        <v>46</v>
      </c>
      <c r="F1403" s="6" t="s">
        <v>47</v>
      </c>
      <c r="G1403" s="6" t="s">
        <v>65</v>
      </c>
      <c r="H1403" s="6" t="s">
        <v>22</v>
      </c>
      <c r="I1403" s="8">
        <v>0.65</v>
      </c>
      <c r="J1403" s="9">
        <v>6250</v>
      </c>
      <c r="K1403" s="10">
        <f t="shared" si="0"/>
        <v>4062.5</v>
      </c>
      <c r="L1403" s="10">
        <f t="shared" si="1"/>
        <v>2031.25</v>
      </c>
      <c r="M1403" s="11">
        <v>0.5</v>
      </c>
      <c r="P1403" s="12"/>
    </row>
    <row r="1404" spans="1:16" ht="15.75" customHeight="1">
      <c r="A1404" s="1"/>
      <c r="B1404" s="6" t="s">
        <v>14</v>
      </c>
      <c r="C1404" s="6">
        <v>1185732</v>
      </c>
      <c r="D1404" s="7">
        <v>44357</v>
      </c>
      <c r="E1404" s="6" t="s">
        <v>46</v>
      </c>
      <c r="F1404" s="6" t="s">
        <v>47</v>
      </c>
      <c r="G1404" s="6" t="s">
        <v>65</v>
      </c>
      <c r="H1404" s="6" t="s">
        <v>17</v>
      </c>
      <c r="I1404" s="8">
        <v>0.6</v>
      </c>
      <c r="J1404" s="9">
        <v>8750</v>
      </c>
      <c r="K1404" s="10">
        <f t="shared" si="0"/>
        <v>5250</v>
      </c>
      <c r="L1404" s="10">
        <f t="shared" si="1"/>
        <v>2362.5</v>
      </c>
      <c r="M1404" s="11">
        <v>0.45</v>
      </c>
      <c r="P1404" s="12"/>
    </row>
    <row r="1405" spans="1:16" ht="15.75" customHeight="1">
      <c r="A1405" s="1"/>
      <c r="B1405" s="6" t="s">
        <v>14</v>
      </c>
      <c r="C1405" s="6">
        <v>1185732</v>
      </c>
      <c r="D1405" s="7">
        <v>44357</v>
      </c>
      <c r="E1405" s="6" t="s">
        <v>46</v>
      </c>
      <c r="F1405" s="6" t="s">
        <v>47</v>
      </c>
      <c r="G1405" s="6" t="s">
        <v>65</v>
      </c>
      <c r="H1405" s="6" t="s">
        <v>18</v>
      </c>
      <c r="I1405" s="8">
        <v>0.55000000000000004</v>
      </c>
      <c r="J1405" s="9">
        <v>6250</v>
      </c>
      <c r="K1405" s="10">
        <f t="shared" si="0"/>
        <v>3437.5000000000005</v>
      </c>
      <c r="L1405" s="10">
        <f t="shared" si="1"/>
        <v>1203.125</v>
      </c>
      <c r="M1405" s="11">
        <v>0.35</v>
      </c>
      <c r="P1405" s="12"/>
    </row>
    <row r="1406" spans="1:16" ht="15.75" customHeight="1">
      <c r="A1406" s="1"/>
      <c r="B1406" s="6" t="s">
        <v>14</v>
      </c>
      <c r="C1406" s="6">
        <v>1185732</v>
      </c>
      <c r="D1406" s="7">
        <v>44357</v>
      </c>
      <c r="E1406" s="6" t="s">
        <v>46</v>
      </c>
      <c r="F1406" s="6" t="s">
        <v>47</v>
      </c>
      <c r="G1406" s="6" t="s">
        <v>65</v>
      </c>
      <c r="H1406" s="6" t="s">
        <v>19</v>
      </c>
      <c r="I1406" s="8">
        <v>0.5</v>
      </c>
      <c r="J1406" s="9">
        <v>6000</v>
      </c>
      <c r="K1406" s="10">
        <f t="shared" si="0"/>
        <v>3000</v>
      </c>
      <c r="L1406" s="10">
        <f t="shared" si="1"/>
        <v>750</v>
      </c>
      <c r="M1406" s="11">
        <v>0.25</v>
      </c>
      <c r="P1406" s="12"/>
    </row>
    <row r="1407" spans="1:16" ht="15.75" customHeight="1">
      <c r="A1407" s="1"/>
      <c r="B1407" s="6" t="s">
        <v>14</v>
      </c>
      <c r="C1407" s="6">
        <v>1185732</v>
      </c>
      <c r="D1407" s="7">
        <v>44357</v>
      </c>
      <c r="E1407" s="6" t="s">
        <v>46</v>
      </c>
      <c r="F1407" s="6" t="s">
        <v>47</v>
      </c>
      <c r="G1407" s="6" t="s">
        <v>65</v>
      </c>
      <c r="H1407" s="6" t="s">
        <v>20</v>
      </c>
      <c r="I1407" s="8">
        <v>0.5</v>
      </c>
      <c r="J1407" s="9">
        <v>5750</v>
      </c>
      <c r="K1407" s="10">
        <f t="shared" si="0"/>
        <v>2875</v>
      </c>
      <c r="L1407" s="10">
        <f t="shared" si="1"/>
        <v>862.5</v>
      </c>
      <c r="M1407" s="11">
        <v>0.3</v>
      </c>
      <c r="P1407" s="12"/>
    </row>
    <row r="1408" spans="1:16" ht="15.75" customHeight="1">
      <c r="A1408" s="1"/>
      <c r="B1408" s="6" t="s">
        <v>14</v>
      </c>
      <c r="C1408" s="6">
        <v>1185732</v>
      </c>
      <c r="D1408" s="7">
        <v>44357</v>
      </c>
      <c r="E1408" s="6" t="s">
        <v>46</v>
      </c>
      <c r="F1408" s="6" t="s">
        <v>47</v>
      </c>
      <c r="G1408" s="6" t="s">
        <v>65</v>
      </c>
      <c r="H1408" s="6" t="s">
        <v>21</v>
      </c>
      <c r="I1408" s="8">
        <v>0.65</v>
      </c>
      <c r="J1408" s="9">
        <v>5750</v>
      </c>
      <c r="K1408" s="10">
        <f t="shared" si="0"/>
        <v>3737.5</v>
      </c>
      <c r="L1408" s="10">
        <f t="shared" si="1"/>
        <v>1308.125</v>
      </c>
      <c r="M1408" s="11">
        <v>0.35</v>
      </c>
      <c r="P1408" s="12"/>
    </row>
    <row r="1409" spans="1:16" ht="15.75" customHeight="1">
      <c r="A1409" s="1"/>
      <c r="B1409" s="6" t="s">
        <v>14</v>
      </c>
      <c r="C1409" s="6">
        <v>1185732</v>
      </c>
      <c r="D1409" s="7">
        <v>44357</v>
      </c>
      <c r="E1409" s="6" t="s">
        <v>46</v>
      </c>
      <c r="F1409" s="6" t="s">
        <v>47</v>
      </c>
      <c r="G1409" s="6" t="s">
        <v>65</v>
      </c>
      <c r="H1409" s="6" t="s">
        <v>22</v>
      </c>
      <c r="I1409" s="8">
        <v>0.70000000000000007</v>
      </c>
      <c r="J1409" s="9">
        <v>7250</v>
      </c>
      <c r="K1409" s="10">
        <f t="shared" si="0"/>
        <v>5075.0000000000009</v>
      </c>
      <c r="L1409" s="10">
        <f t="shared" si="1"/>
        <v>2537.5000000000005</v>
      </c>
      <c r="M1409" s="11">
        <v>0.5</v>
      </c>
      <c r="P1409" s="12"/>
    </row>
    <row r="1410" spans="1:16" ht="15.75" customHeight="1">
      <c r="A1410" s="1"/>
      <c r="B1410" s="6" t="s">
        <v>14</v>
      </c>
      <c r="C1410" s="6">
        <v>1185732</v>
      </c>
      <c r="D1410" s="7">
        <v>44385</v>
      </c>
      <c r="E1410" s="6" t="s">
        <v>46</v>
      </c>
      <c r="F1410" s="6" t="s">
        <v>47</v>
      </c>
      <c r="G1410" s="6" t="s">
        <v>65</v>
      </c>
      <c r="H1410" s="6" t="s">
        <v>17</v>
      </c>
      <c r="I1410" s="8">
        <v>0.65</v>
      </c>
      <c r="J1410" s="9">
        <v>9500</v>
      </c>
      <c r="K1410" s="10">
        <f t="shared" si="0"/>
        <v>6175</v>
      </c>
      <c r="L1410" s="10">
        <f t="shared" si="1"/>
        <v>2778.75</v>
      </c>
      <c r="M1410" s="11">
        <v>0.45</v>
      </c>
      <c r="P1410" s="12"/>
    </row>
    <row r="1411" spans="1:16" ht="15.75" customHeight="1">
      <c r="A1411" s="1"/>
      <c r="B1411" s="6" t="s">
        <v>14</v>
      </c>
      <c r="C1411" s="6">
        <v>1185732</v>
      </c>
      <c r="D1411" s="7">
        <v>44385</v>
      </c>
      <c r="E1411" s="6" t="s">
        <v>46</v>
      </c>
      <c r="F1411" s="6" t="s">
        <v>47</v>
      </c>
      <c r="G1411" s="6" t="s">
        <v>65</v>
      </c>
      <c r="H1411" s="6" t="s">
        <v>18</v>
      </c>
      <c r="I1411" s="8">
        <v>0.60000000000000009</v>
      </c>
      <c r="J1411" s="9">
        <v>7000</v>
      </c>
      <c r="K1411" s="10">
        <f t="shared" si="0"/>
        <v>4200.0000000000009</v>
      </c>
      <c r="L1411" s="10">
        <f t="shared" si="1"/>
        <v>1470.0000000000002</v>
      </c>
      <c r="M1411" s="11">
        <v>0.35</v>
      </c>
      <c r="P1411" s="12"/>
    </row>
    <row r="1412" spans="1:16" ht="15.75" customHeight="1">
      <c r="A1412" s="1"/>
      <c r="B1412" s="6" t="s">
        <v>14</v>
      </c>
      <c r="C1412" s="6">
        <v>1185732</v>
      </c>
      <c r="D1412" s="7">
        <v>44385</v>
      </c>
      <c r="E1412" s="6" t="s">
        <v>46</v>
      </c>
      <c r="F1412" s="6" t="s">
        <v>47</v>
      </c>
      <c r="G1412" s="6" t="s">
        <v>65</v>
      </c>
      <c r="H1412" s="6" t="s">
        <v>19</v>
      </c>
      <c r="I1412" s="8">
        <v>0.55000000000000004</v>
      </c>
      <c r="J1412" s="9">
        <v>6250</v>
      </c>
      <c r="K1412" s="10">
        <f t="shared" si="0"/>
        <v>3437.5000000000005</v>
      </c>
      <c r="L1412" s="10">
        <f t="shared" si="1"/>
        <v>859.37500000000011</v>
      </c>
      <c r="M1412" s="11">
        <v>0.25</v>
      </c>
      <c r="P1412" s="12"/>
    </row>
    <row r="1413" spans="1:16" ht="15.75" customHeight="1">
      <c r="A1413" s="1"/>
      <c r="B1413" s="6" t="s">
        <v>14</v>
      </c>
      <c r="C1413" s="6">
        <v>1185732</v>
      </c>
      <c r="D1413" s="7">
        <v>44385</v>
      </c>
      <c r="E1413" s="6" t="s">
        <v>46</v>
      </c>
      <c r="F1413" s="6" t="s">
        <v>47</v>
      </c>
      <c r="G1413" s="6" t="s">
        <v>65</v>
      </c>
      <c r="H1413" s="6" t="s">
        <v>20</v>
      </c>
      <c r="I1413" s="8">
        <v>0.55000000000000004</v>
      </c>
      <c r="J1413" s="9">
        <v>5750</v>
      </c>
      <c r="K1413" s="10">
        <f t="shared" si="0"/>
        <v>3162.5000000000005</v>
      </c>
      <c r="L1413" s="10">
        <f t="shared" si="1"/>
        <v>948.75000000000011</v>
      </c>
      <c r="M1413" s="11">
        <v>0.3</v>
      </c>
      <c r="P1413" s="12"/>
    </row>
    <row r="1414" spans="1:16" ht="15.75" customHeight="1">
      <c r="A1414" s="1"/>
      <c r="B1414" s="6" t="s">
        <v>14</v>
      </c>
      <c r="C1414" s="6">
        <v>1185732</v>
      </c>
      <c r="D1414" s="7">
        <v>44385</v>
      </c>
      <c r="E1414" s="6" t="s">
        <v>46</v>
      </c>
      <c r="F1414" s="6" t="s">
        <v>47</v>
      </c>
      <c r="G1414" s="6" t="s">
        <v>65</v>
      </c>
      <c r="H1414" s="6" t="s">
        <v>21</v>
      </c>
      <c r="I1414" s="8">
        <v>0.65</v>
      </c>
      <c r="J1414" s="9">
        <v>6000</v>
      </c>
      <c r="K1414" s="10">
        <f t="shared" si="0"/>
        <v>3900</v>
      </c>
      <c r="L1414" s="10">
        <f t="shared" si="1"/>
        <v>1365</v>
      </c>
      <c r="M1414" s="11">
        <v>0.35</v>
      </c>
      <c r="P1414" s="12"/>
    </row>
    <row r="1415" spans="1:16" ht="15.75" customHeight="1">
      <c r="A1415" s="1"/>
      <c r="B1415" s="6" t="s">
        <v>14</v>
      </c>
      <c r="C1415" s="6">
        <v>1185732</v>
      </c>
      <c r="D1415" s="7">
        <v>44385</v>
      </c>
      <c r="E1415" s="6" t="s">
        <v>46</v>
      </c>
      <c r="F1415" s="6" t="s">
        <v>47</v>
      </c>
      <c r="G1415" s="6" t="s">
        <v>65</v>
      </c>
      <c r="H1415" s="6" t="s">
        <v>22</v>
      </c>
      <c r="I1415" s="8">
        <v>0.70000000000000007</v>
      </c>
      <c r="J1415" s="9">
        <v>7750</v>
      </c>
      <c r="K1415" s="10">
        <f t="shared" si="0"/>
        <v>5425.0000000000009</v>
      </c>
      <c r="L1415" s="10">
        <f t="shared" si="1"/>
        <v>2712.5000000000005</v>
      </c>
      <c r="M1415" s="11">
        <v>0.5</v>
      </c>
      <c r="P1415" s="12"/>
    </row>
    <row r="1416" spans="1:16" ht="15.75" customHeight="1">
      <c r="A1416" s="1"/>
      <c r="B1416" s="6" t="s">
        <v>14</v>
      </c>
      <c r="C1416" s="6">
        <v>1185732</v>
      </c>
      <c r="D1416" s="7">
        <v>44417</v>
      </c>
      <c r="E1416" s="6" t="s">
        <v>46</v>
      </c>
      <c r="F1416" s="6" t="s">
        <v>47</v>
      </c>
      <c r="G1416" s="6" t="s">
        <v>65</v>
      </c>
      <c r="H1416" s="6" t="s">
        <v>17</v>
      </c>
      <c r="I1416" s="8">
        <v>0.65</v>
      </c>
      <c r="J1416" s="9">
        <v>9250</v>
      </c>
      <c r="K1416" s="10">
        <f t="shared" si="0"/>
        <v>6012.5</v>
      </c>
      <c r="L1416" s="10">
        <f t="shared" si="1"/>
        <v>2705.625</v>
      </c>
      <c r="M1416" s="11">
        <v>0.45</v>
      </c>
      <c r="P1416" s="12"/>
    </row>
    <row r="1417" spans="1:16" ht="15.75" customHeight="1">
      <c r="A1417" s="1"/>
      <c r="B1417" s="6" t="s">
        <v>14</v>
      </c>
      <c r="C1417" s="6">
        <v>1185732</v>
      </c>
      <c r="D1417" s="7">
        <v>44417</v>
      </c>
      <c r="E1417" s="6" t="s">
        <v>46</v>
      </c>
      <c r="F1417" s="6" t="s">
        <v>47</v>
      </c>
      <c r="G1417" s="6" t="s">
        <v>65</v>
      </c>
      <c r="H1417" s="6" t="s">
        <v>18</v>
      </c>
      <c r="I1417" s="8">
        <v>0.60000000000000009</v>
      </c>
      <c r="J1417" s="9">
        <v>7000</v>
      </c>
      <c r="K1417" s="10">
        <f t="shared" si="0"/>
        <v>4200.0000000000009</v>
      </c>
      <c r="L1417" s="10">
        <f t="shared" si="1"/>
        <v>1470.0000000000002</v>
      </c>
      <c r="M1417" s="11">
        <v>0.35</v>
      </c>
      <c r="P1417" s="12"/>
    </row>
    <row r="1418" spans="1:16" ht="15.75" customHeight="1">
      <c r="A1418" s="1"/>
      <c r="B1418" s="6" t="s">
        <v>14</v>
      </c>
      <c r="C1418" s="6">
        <v>1185732</v>
      </c>
      <c r="D1418" s="7">
        <v>44417</v>
      </c>
      <c r="E1418" s="6" t="s">
        <v>46</v>
      </c>
      <c r="F1418" s="6" t="s">
        <v>47</v>
      </c>
      <c r="G1418" s="6" t="s">
        <v>65</v>
      </c>
      <c r="H1418" s="6" t="s">
        <v>19</v>
      </c>
      <c r="I1418" s="8">
        <v>0.55000000000000004</v>
      </c>
      <c r="J1418" s="9">
        <v>6250</v>
      </c>
      <c r="K1418" s="10">
        <f t="shared" si="0"/>
        <v>3437.5000000000005</v>
      </c>
      <c r="L1418" s="10">
        <f t="shared" si="1"/>
        <v>859.37500000000011</v>
      </c>
      <c r="M1418" s="11">
        <v>0.25</v>
      </c>
      <c r="P1418" s="12"/>
    </row>
    <row r="1419" spans="1:16" ht="15.75" customHeight="1">
      <c r="A1419" s="1"/>
      <c r="B1419" s="6" t="s">
        <v>14</v>
      </c>
      <c r="C1419" s="6">
        <v>1185732</v>
      </c>
      <c r="D1419" s="7">
        <v>44417</v>
      </c>
      <c r="E1419" s="6" t="s">
        <v>46</v>
      </c>
      <c r="F1419" s="6" t="s">
        <v>47</v>
      </c>
      <c r="G1419" s="6" t="s">
        <v>65</v>
      </c>
      <c r="H1419" s="6" t="s">
        <v>20</v>
      </c>
      <c r="I1419" s="8">
        <v>0.45</v>
      </c>
      <c r="J1419" s="9">
        <v>5750</v>
      </c>
      <c r="K1419" s="10">
        <f t="shared" si="0"/>
        <v>2587.5</v>
      </c>
      <c r="L1419" s="10">
        <f t="shared" si="1"/>
        <v>776.25</v>
      </c>
      <c r="M1419" s="11">
        <v>0.3</v>
      </c>
      <c r="P1419" s="12"/>
    </row>
    <row r="1420" spans="1:16" ht="15.75" customHeight="1">
      <c r="A1420" s="1"/>
      <c r="B1420" s="6" t="s">
        <v>14</v>
      </c>
      <c r="C1420" s="6">
        <v>1185732</v>
      </c>
      <c r="D1420" s="7">
        <v>44417</v>
      </c>
      <c r="E1420" s="6" t="s">
        <v>46</v>
      </c>
      <c r="F1420" s="6" t="s">
        <v>47</v>
      </c>
      <c r="G1420" s="6" t="s">
        <v>65</v>
      </c>
      <c r="H1420" s="6" t="s">
        <v>21</v>
      </c>
      <c r="I1420" s="8">
        <v>0.55000000000000004</v>
      </c>
      <c r="J1420" s="9">
        <v>5500</v>
      </c>
      <c r="K1420" s="10">
        <f t="shared" si="0"/>
        <v>3025.0000000000005</v>
      </c>
      <c r="L1420" s="10">
        <f t="shared" si="1"/>
        <v>1058.75</v>
      </c>
      <c r="M1420" s="11">
        <v>0.35</v>
      </c>
      <c r="P1420" s="12"/>
    </row>
    <row r="1421" spans="1:16" ht="15.75" customHeight="1">
      <c r="A1421" s="1"/>
      <c r="B1421" s="6" t="s">
        <v>14</v>
      </c>
      <c r="C1421" s="6">
        <v>1185732</v>
      </c>
      <c r="D1421" s="7">
        <v>44417</v>
      </c>
      <c r="E1421" s="6" t="s">
        <v>46</v>
      </c>
      <c r="F1421" s="6" t="s">
        <v>47</v>
      </c>
      <c r="G1421" s="6" t="s">
        <v>65</v>
      </c>
      <c r="H1421" s="6" t="s">
        <v>22</v>
      </c>
      <c r="I1421" s="8">
        <v>0.60000000000000009</v>
      </c>
      <c r="J1421" s="9">
        <v>7250</v>
      </c>
      <c r="K1421" s="10">
        <f t="shared" si="0"/>
        <v>4350.0000000000009</v>
      </c>
      <c r="L1421" s="10">
        <f t="shared" si="1"/>
        <v>2175.0000000000005</v>
      </c>
      <c r="M1421" s="11">
        <v>0.5</v>
      </c>
      <c r="P1421" s="12"/>
    </row>
    <row r="1422" spans="1:16" ht="15.75" customHeight="1">
      <c r="A1422" s="1"/>
      <c r="B1422" s="6" t="s">
        <v>14</v>
      </c>
      <c r="C1422" s="6">
        <v>1185732</v>
      </c>
      <c r="D1422" s="7">
        <v>44447</v>
      </c>
      <c r="E1422" s="6" t="s">
        <v>46</v>
      </c>
      <c r="F1422" s="6" t="s">
        <v>47</v>
      </c>
      <c r="G1422" s="6" t="s">
        <v>65</v>
      </c>
      <c r="H1422" s="6" t="s">
        <v>17</v>
      </c>
      <c r="I1422" s="8">
        <v>0.55000000000000004</v>
      </c>
      <c r="J1422" s="9">
        <v>8500</v>
      </c>
      <c r="K1422" s="10">
        <f t="shared" si="0"/>
        <v>4675</v>
      </c>
      <c r="L1422" s="10">
        <f t="shared" si="1"/>
        <v>2103.75</v>
      </c>
      <c r="M1422" s="11">
        <v>0.45</v>
      </c>
      <c r="P1422" s="12"/>
    </row>
    <row r="1423" spans="1:16" ht="15.75" customHeight="1">
      <c r="A1423" s="1"/>
      <c r="B1423" s="6" t="s">
        <v>14</v>
      </c>
      <c r="C1423" s="6">
        <v>1185732</v>
      </c>
      <c r="D1423" s="7">
        <v>44447</v>
      </c>
      <c r="E1423" s="6" t="s">
        <v>46</v>
      </c>
      <c r="F1423" s="6" t="s">
        <v>47</v>
      </c>
      <c r="G1423" s="6" t="s">
        <v>65</v>
      </c>
      <c r="H1423" s="6" t="s">
        <v>18</v>
      </c>
      <c r="I1423" s="8">
        <v>0.50000000000000011</v>
      </c>
      <c r="J1423" s="9">
        <v>6500</v>
      </c>
      <c r="K1423" s="10">
        <f t="shared" si="0"/>
        <v>3250.0000000000009</v>
      </c>
      <c r="L1423" s="10">
        <f t="shared" si="1"/>
        <v>1137.5000000000002</v>
      </c>
      <c r="M1423" s="11">
        <v>0.35</v>
      </c>
      <c r="P1423" s="12"/>
    </row>
    <row r="1424" spans="1:16" ht="15.75" customHeight="1">
      <c r="A1424" s="1"/>
      <c r="B1424" s="6" t="s">
        <v>14</v>
      </c>
      <c r="C1424" s="6">
        <v>1185732</v>
      </c>
      <c r="D1424" s="7">
        <v>44447</v>
      </c>
      <c r="E1424" s="6" t="s">
        <v>46</v>
      </c>
      <c r="F1424" s="6" t="s">
        <v>47</v>
      </c>
      <c r="G1424" s="6" t="s">
        <v>65</v>
      </c>
      <c r="H1424" s="6" t="s">
        <v>19</v>
      </c>
      <c r="I1424" s="8">
        <v>0.45</v>
      </c>
      <c r="J1424" s="9">
        <v>5500</v>
      </c>
      <c r="K1424" s="10">
        <f t="shared" si="0"/>
        <v>2475</v>
      </c>
      <c r="L1424" s="10">
        <f t="shared" si="1"/>
        <v>618.75</v>
      </c>
      <c r="M1424" s="11">
        <v>0.25</v>
      </c>
      <c r="P1424" s="12"/>
    </row>
    <row r="1425" spans="1:16" ht="15.75" customHeight="1">
      <c r="A1425" s="1"/>
      <c r="B1425" s="6" t="s">
        <v>14</v>
      </c>
      <c r="C1425" s="6">
        <v>1185732</v>
      </c>
      <c r="D1425" s="7">
        <v>44447</v>
      </c>
      <c r="E1425" s="6" t="s">
        <v>46</v>
      </c>
      <c r="F1425" s="6" t="s">
        <v>47</v>
      </c>
      <c r="G1425" s="6" t="s">
        <v>65</v>
      </c>
      <c r="H1425" s="6" t="s">
        <v>20</v>
      </c>
      <c r="I1425" s="8">
        <v>0.45</v>
      </c>
      <c r="J1425" s="9">
        <v>5250</v>
      </c>
      <c r="K1425" s="10">
        <f t="shared" si="0"/>
        <v>2362.5</v>
      </c>
      <c r="L1425" s="10">
        <f t="shared" si="1"/>
        <v>708.75</v>
      </c>
      <c r="M1425" s="11">
        <v>0.3</v>
      </c>
      <c r="P1425" s="12"/>
    </row>
    <row r="1426" spans="1:16" ht="15.75" customHeight="1">
      <c r="A1426" s="1"/>
      <c r="B1426" s="6" t="s">
        <v>14</v>
      </c>
      <c r="C1426" s="6">
        <v>1185732</v>
      </c>
      <c r="D1426" s="7">
        <v>44447</v>
      </c>
      <c r="E1426" s="6" t="s">
        <v>46</v>
      </c>
      <c r="F1426" s="6" t="s">
        <v>47</v>
      </c>
      <c r="G1426" s="6" t="s">
        <v>65</v>
      </c>
      <c r="H1426" s="6" t="s">
        <v>21</v>
      </c>
      <c r="I1426" s="8">
        <v>0.55000000000000004</v>
      </c>
      <c r="J1426" s="9">
        <v>5250</v>
      </c>
      <c r="K1426" s="10">
        <f t="shared" si="0"/>
        <v>2887.5000000000005</v>
      </c>
      <c r="L1426" s="10">
        <f t="shared" si="1"/>
        <v>1010.6250000000001</v>
      </c>
      <c r="M1426" s="11">
        <v>0.35</v>
      </c>
      <c r="P1426" s="12"/>
    </row>
    <row r="1427" spans="1:16" ht="15.75" customHeight="1">
      <c r="A1427" s="1"/>
      <c r="B1427" s="6" t="s">
        <v>14</v>
      </c>
      <c r="C1427" s="6">
        <v>1185732</v>
      </c>
      <c r="D1427" s="7">
        <v>44447</v>
      </c>
      <c r="E1427" s="6" t="s">
        <v>46</v>
      </c>
      <c r="F1427" s="6" t="s">
        <v>47</v>
      </c>
      <c r="G1427" s="6" t="s">
        <v>65</v>
      </c>
      <c r="H1427" s="6" t="s">
        <v>22</v>
      </c>
      <c r="I1427" s="8">
        <v>0.60000000000000009</v>
      </c>
      <c r="J1427" s="9">
        <v>6250</v>
      </c>
      <c r="K1427" s="10">
        <f t="shared" si="0"/>
        <v>3750.0000000000005</v>
      </c>
      <c r="L1427" s="10">
        <f t="shared" si="1"/>
        <v>1875.0000000000002</v>
      </c>
      <c r="M1427" s="11">
        <v>0.5</v>
      </c>
      <c r="P1427" s="12"/>
    </row>
    <row r="1428" spans="1:16" ht="15.75" customHeight="1">
      <c r="A1428" s="1"/>
      <c r="B1428" s="6" t="s">
        <v>14</v>
      </c>
      <c r="C1428" s="6">
        <v>1185732</v>
      </c>
      <c r="D1428" s="7">
        <v>44479</v>
      </c>
      <c r="E1428" s="6" t="s">
        <v>46</v>
      </c>
      <c r="F1428" s="6" t="s">
        <v>47</v>
      </c>
      <c r="G1428" s="6" t="s">
        <v>65</v>
      </c>
      <c r="H1428" s="6" t="s">
        <v>17</v>
      </c>
      <c r="I1428" s="8">
        <v>0.60000000000000009</v>
      </c>
      <c r="J1428" s="9">
        <v>8000</v>
      </c>
      <c r="K1428" s="10">
        <f t="shared" si="0"/>
        <v>4800.0000000000009</v>
      </c>
      <c r="L1428" s="10">
        <f t="shared" si="1"/>
        <v>2160.0000000000005</v>
      </c>
      <c r="M1428" s="11">
        <v>0.45</v>
      </c>
      <c r="P1428" s="12"/>
    </row>
    <row r="1429" spans="1:16" ht="15.75" customHeight="1">
      <c r="A1429" s="1"/>
      <c r="B1429" s="6" t="s">
        <v>14</v>
      </c>
      <c r="C1429" s="6">
        <v>1185732</v>
      </c>
      <c r="D1429" s="7">
        <v>44479</v>
      </c>
      <c r="E1429" s="6" t="s">
        <v>46</v>
      </c>
      <c r="F1429" s="6" t="s">
        <v>47</v>
      </c>
      <c r="G1429" s="6" t="s">
        <v>65</v>
      </c>
      <c r="H1429" s="6" t="s">
        <v>18</v>
      </c>
      <c r="I1429" s="8">
        <v>0.50000000000000011</v>
      </c>
      <c r="J1429" s="9">
        <v>6250</v>
      </c>
      <c r="K1429" s="10">
        <f t="shared" si="0"/>
        <v>3125.0000000000009</v>
      </c>
      <c r="L1429" s="10">
        <f t="shared" si="1"/>
        <v>1093.7500000000002</v>
      </c>
      <c r="M1429" s="11">
        <v>0.35</v>
      </c>
      <c r="P1429" s="12"/>
    </row>
    <row r="1430" spans="1:16" ht="15.75" customHeight="1">
      <c r="A1430" s="1"/>
      <c r="B1430" s="6" t="s">
        <v>14</v>
      </c>
      <c r="C1430" s="6">
        <v>1185732</v>
      </c>
      <c r="D1430" s="7">
        <v>44479</v>
      </c>
      <c r="E1430" s="6" t="s">
        <v>46</v>
      </c>
      <c r="F1430" s="6" t="s">
        <v>47</v>
      </c>
      <c r="G1430" s="6" t="s">
        <v>65</v>
      </c>
      <c r="H1430" s="6" t="s">
        <v>19</v>
      </c>
      <c r="I1430" s="8">
        <v>0.50000000000000011</v>
      </c>
      <c r="J1430" s="9">
        <v>5250</v>
      </c>
      <c r="K1430" s="10">
        <f t="shared" si="0"/>
        <v>2625.0000000000005</v>
      </c>
      <c r="L1430" s="10">
        <f t="shared" si="1"/>
        <v>656.25000000000011</v>
      </c>
      <c r="M1430" s="11">
        <v>0.25</v>
      </c>
      <c r="P1430" s="12"/>
    </row>
    <row r="1431" spans="1:16" ht="15.75" customHeight="1">
      <c r="A1431" s="1"/>
      <c r="B1431" s="6" t="s">
        <v>14</v>
      </c>
      <c r="C1431" s="6">
        <v>1185732</v>
      </c>
      <c r="D1431" s="7">
        <v>44479</v>
      </c>
      <c r="E1431" s="6" t="s">
        <v>46</v>
      </c>
      <c r="F1431" s="6" t="s">
        <v>47</v>
      </c>
      <c r="G1431" s="6" t="s">
        <v>65</v>
      </c>
      <c r="H1431" s="6" t="s">
        <v>20</v>
      </c>
      <c r="I1431" s="8">
        <v>0.50000000000000011</v>
      </c>
      <c r="J1431" s="9">
        <v>5000</v>
      </c>
      <c r="K1431" s="10">
        <f t="shared" si="0"/>
        <v>2500.0000000000005</v>
      </c>
      <c r="L1431" s="10">
        <f t="shared" si="1"/>
        <v>750.00000000000011</v>
      </c>
      <c r="M1431" s="11">
        <v>0.3</v>
      </c>
      <c r="P1431" s="12"/>
    </row>
    <row r="1432" spans="1:16" ht="15.75" customHeight="1">
      <c r="A1432" s="1"/>
      <c r="B1432" s="6" t="s">
        <v>14</v>
      </c>
      <c r="C1432" s="6">
        <v>1185732</v>
      </c>
      <c r="D1432" s="7">
        <v>44479</v>
      </c>
      <c r="E1432" s="6" t="s">
        <v>46</v>
      </c>
      <c r="F1432" s="6" t="s">
        <v>47</v>
      </c>
      <c r="G1432" s="6" t="s">
        <v>65</v>
      </c>
      <c r="H1432" s="6" t="s">
        <v>21</v>
      </c>
      <c r="I1432" s="8">
        <v>0.60000000000000009</v>
      </c>
      <c r="J1432" s="9">
        <v>5000</v>
      </c>
      <c r="K1432" s="10">
        <f t="shared" si="0"/>
        <v>3000.0000000000005</v>
      </c>
      <c r="L1432" s="10">
        <f t="shared" si="1"/>
        <v>1050</v>
      </c>
      <c r="M1432" s="11">
        <v>0.35</v>
      </c>
      <c r="P1432" s="12"/>
    </row>
    <row r="1433" spans="1:16" ht="15.75" customHeight="1">
      <c r="A1433" s="1"/>
      <c r="B1433" s="6" t="s">
        <v>14</v>
      </c>
      <c r="C1433" s="6">
        <v>1185732</v>
      </c>
      <c r="D1433" s="7">
        <v>44479</v>
      </c>
      <c r="E1433" s="6" t="s">
        <v>46</v>
      </c>
      <c r="F1433" s="6" t="s">
        <v>47</v>
      </c>
      <c r="G1433" s="6" t="s">
        <v>65</v>
      </c>
      <c r="H1433" s="6" t="s">
        <v>22</v>
      </c>
      <c r="I1433" s="8">
        <v>0.65</v>
      </c>
      <c r="J1433" s="9">
        <v>6250</v>
      </c>
      <c r="K1433" s="10">
        <f t="shared" si="0"/>
        <v>4062.5</v>
      </c>
      <c r="L1433" s="10">
        <f t="shared" si="1"/>
        <v>2031.25</v>
      </c>
      <c r="M1433" s="11">
        <v>0.5</v>
      </c>
      <c r="P1433" s="12"/>
    </row>
    <row r="1434" spans="1:16" ht="15.75" customHeight="1">
      <c r="A1434" s="1"/>
      <c r="B1434" s="6" t="s">
        <v>14</v>
      </c>
      <c r="C1434" s="6">
        <v>1185732</v>
      </c>
      <c r="D1434" s="7">
        <v>44509</v>
      </c>
      <c r="E1434" s="6" t="s">
        <v>46</v>
      </c>
      <c r="F1434" s="6" t="s">
        <v>47</v>
      </c>
      <c r="G1434" s="6" t="s">
        <v>65</v>
      </c>
      <c r="H1434" s="6" t="s">
        <v>17</v>
      </c>
      <c r="I1434" s="8">
        <v>0.60000000000000009</v>
      </c>
      <c r="J1434" s="9">
        <v>7750</v>
      </c>
      <c r="K1434" s="10">
        <f t="shared" si="0"/>
        <v>4650.0000000000009</v>
      </c>
      <c r="L1434" s="10">
        <f t="shared" si="1"/>
        <v>2092.5000000000005</v>
      </c>
      <c r="M1434" s="11">
        <v>0.45</v>
      </c>
      <c r="P1434" s="12"/>
    </row>
    <row r="1435" spans="1:16" ht="15.75" customHeight="1">
      <c r="A1435" s="1"/>
      <c r="B1435" s="6" t="s">
        <v>14</v>
      </c>
      <c r="C1435" s="6">
        <v>1185732</v>
      </c>
      <c r="D1435" s="7">
        <v>44509</v>
      </c>
      <c r="E1435" s="6" t="s">
        <v>46</v>
      </c>
      <c r="F1435" s="6" t="s">
        <v>47</v>
      </c>
      <c r="G1435" s="6" t="s">
        <v>65</v>
      </c>
      <c r="H1435" s="6" t="s">
        <v>18</v>
      </c>
      <c r="I1435" s="8">
        <v>0.50000000000000011</v>
      </c>
      <c r="J1435" s="9">
        <v>6000</v>
      </c>
      <c r="K1435" s="10">
        <f t="shared" si="0"/>
        <v>3000.0000000000005</v>
      </c>
      <c r="L1435" s="10">
        <f t="shared" si="1"/>
        <v>1050</v>
      </c>
      <c r="M1435" s="11">
        <v>0.35</v>
      </c>
      <c r="P1435" s="12"/>
    </row>
    <row r="1436" spans="1:16" ht="15.75" customHeight="1">
      <c r="A1436" s="1"/>
      <c r="B1436" s="6" t="s">
        <v>14</v>
      </c>
      <c r="C1436" s="6">
        <v>1185732</v>
      </c>
      <c r="D1436" s="7">
        <v>44509</v>
      </c>
      <c r="E1436" s="6" t="s">
        <v>46</v>
      </c>
      <c r="F1436" s="6" t="s">
        <v>47</v>
      </c>
      <c r="G1436" s="6" t="s">
        <v>65</v>
      </c>
      <c r="H1436" s="6" t="s">
        <v>19</v>
      </c>
      <c r="I1436" s="8">
        <v>0.50000000000000011</v>
      </c>
      <c r="J1436" s="9">
        <v>5450</v>
      </c>
      <c r="K1436" s="10">
        <f t="shared" si="0"/>
        <v>2725.0000000000005</v>
      </c>
      <c r="L1436" s="10">
        <f t="shared" si="1"/>
        <v>681.25000000000011</v>
      </c>
      <c r="M1436" s="11">
        <v>0.25</v>
      </c>
      <c r="P1436" s="12"/>
    </row>
    <row r="1437" spans="1:16" ht="15.75" customHeight="1">
      <c r="A1437" s="1"/>
      <c r="B1437" s="6" t="s">
        <v>14</v>
      </c>
      <c r="C1437" s="6">
        <v>1185732</v>
      </c>
      <c r="D1437" s="7">
        <v>44509</v>
      </c>
      <c r="E1437" s="6" t="s">
        <v>46</v>
      </c>
      <c r="F1437" s="6" t="s">
        <v>47</v>
      </c>
      <c r="G1437" s="6" t="s">
        <v>65</v>
      </c>
      <c r="H1437" s="6" t="s">
        <v>20</v>
      </c>
      <c r="I1437" s="8">
        <v>0.50000000000000011</v>
      </c>
      <c r="J1437" s="9">
        <v>5750</v>
      </c>
      <c r="K1437" s="10">
        <f t="shared" si="0"/>
        <v>2875.0000000000005</v>
      </c>
      <c r="L1437" s="10">
        <f t="shared" si="1"/>
        <v>862.50000000000011</v>
      </c>
      <c r="M1437" s="11">
        <v>0.3</v>
      </c>
      <c r="P1437" s="12"/>
    </row>
    <row r="1438" spans="1:16" ht="15.75" customHeight="1">
      <c r="A1438" s="1"/>
      <c r="B1438" s="6" t="s">
        <v>14</v>
      </c>
      <c r="C1438" s="6">
        <v>1185732</v>
      </c>
      <c r="D1438" s="7">
        <v>44509</v>
      </c>
      <c r="E1438" s="6" t="s">
        <v>46</v>
      </c>
      <c r="F1438" s="6" t="s">
        <v>47</v>
      </c>
      <c r="G1438" s="6" t="s">
        <v>65</v>
      </c>
      <c r="H1438" s="6" t="s">
        <v>21</v>
      </c>
      <c r="I1438" s="8">
        <v>0.65</v>
      </c>
      <c r="J1438" s="9">
        <v>5500</v>
      </c>
      <c r="K1438" s="10">
        <f t="shared" si="0"/>
        <v>3575</v>
      </c>
      <c r="L1438" s="10">
        <f t="shared" si="1"/>
        <v>1251.25</v>
      </c>
      <c r="M1438" s="11">
        <v>0.35</v>
      </c>
      <c r="P1438" s="12"/>
    </row>
    <row r="1439" spans="1:16" ht="15.75" customHeight="1">
      <c r="A1439" s="1"/>
      <c r="B1439" s="6" t="s">
        <v>14</v>
      </c>
      <c r="C1439" s="6">
        <v>1185732</v>
      </c>
      <c r="D1439" s="7">
        <v>44509</v>
      </c>
      <c r="E1439" s="6" t="s">
        <v>46</v>
      </c>
      <c r="F1439" s="6" t="s">
        <v>47</v>
      </c>
      <c r="G1439" s="6" t="s">
        <v>65</v>
      </c>
      <c r="H1439" s="6" t="s">
        <v>22</v>
      </c>
      <c r="I1439" s="8">
        <v>0.7</v>
      </c>
      <c r="J1439" s="9">
        <v>6500</v>
      </c>
      <c r="K1439" s="10">
        <f t="shared" si="0"/>
        <v>4550</v>
      </c>
      <c r="L1439" s="10">
        <f t="shared" si="1"/>
        <v>2275</v>
      </c>
      <c r="M1439" s="11">
        <v>0.5</v>
      </c>
      <c r="P1439" s="12"/>
    </row>
    <row r="1440" spans="1:16" ht="15.75" customHeight="1">
      <c r="A1440" s="1"/>
      <c r="B1440" s="6" t="s">
        <v>14</v>
      </c>
      <c r="C1440" s="6">
        <v>1185732</v>
      </c>
      <c r="D1440" s="7">
        <v>44538</v>
      </c>
      <c r="E1440" s="6" t="s">
        <v>46</v>
      </c>
      <c r="F1440" s="6" t="s">
        <v>47</v>
      </c>
      <c r="G1440" s="6" t="s">
        <v>65</v>
      </c>
      <c r="H1440" s="6" t="s">
        <v>17</v>
      </c>
      <c r="I1440" s="8">
        <v>0.65</v>
      </c>
      <c r="J1440" s="9">
        <v>8750</v>
      </c>
      <c r="K1440" s="10">
        <f t="shared" si="0"/>
        <v>5687.5</v>
      </c>
      <c r="L1440" s="10">
        <f t="shared" si="1"/>
        <v>2559.375</v>
      </c>
      <c r="M1440" s="11">
        <v>0.45</v>
      </c>
      <c r="P1440" s="12"/>
    </row>
    <row r="1441" spans="1:18" ht="15.75" customHeight="1">
      <c r="A1441" s="1"/>
      <c r="B1441" s="6" t="s">
        <v>14</v>
      </c>
      <c r="C1441" s="6">
        <v>1185732</v>
      </c>
      <c r="D1441" s="7">
        <v>44538</v>
      </c>
      <c r="E1441" s="6" t="s">
        <v>46</v>
      </c>
      <c r="F1441" s="6" t="s">
        <v>47</v>
      </c>
      <c r="G1441" s="6" t="s">
        <v>65</v>
      </c>
      <c r="H1441" s="6" t="s">
        <v>18</v>
      </c>
      <c r="I1441" s="8">
        <v>0.55000000000000004</v>
      </c>
      <c r="J1441" s="9">
        <v>6750</v>
      </c>
      <c r="K1441" s="10">
        <f t="shared" si="0"/>
        <v>3712.5000000000005</v>
      </c>
      <c r="L1441" s="10">
        <f t="shared" si="1"/>
        <v>1299.375</v>
      </c>
      <c r="M1441" s="11">
        <v>0.35</v>
      </c>
      <c r="P1441" s="12"/>
    </row>
    <row r="1442" spans="1:18" ht="15.75" customHeight="1">
      <c r="A1442" s="1"/>
      <c r="B1442" s="6" t="s">
        <v>14</v>
      </c>
      <c r="C1442" s="6">
        <v>1185732</v>
      </c>
      <c r="D1442" s="7">
        <v>44538</v>
      </c>
      <c r="E1442" s="6" t="s">
        <v>46</v>
      </c>
      <c r="F1442" s="6" t="s">
        <v>47</v>
      </c>
      <c r="G1442" s="6" t="s">
        <v>65</v>
      </c>
      <c r="H1442" s="6" t="s">
        <v>19</v>
      </c>
      <c r="I1442" s="8">
        <v>0.55000000000000004</v>
      </c>
      <c r="J1442" s="9">
        <v>6250</v>
      </c>
      <c r="K1442" s="10">
        <f t="shared" si="0"/>
        <v>3437.5000000000005</v>
      </c>
      <c r="L1442" s="10">
        <f t="shared" si="1"/>
        <v>859.37500000000011</v>
      </c>
      <c r="M1442" s="11">
        <v>0.25</v>
      </c>
      <c r="P1442" s="12"/>
    </row>
    <row r="1443" spans="1:18" ht="15.75" customHeight="1">
      <c r="A1443" s="1"/>
      <c r="B1443" s="6" t="s">
        <v>14</v>
      </c>
      <c r="C1443" s="6">
        <v>1185732</v>
      </c>
      <c r="D1443" s="7">
        <v>44538</v>
      </c>
      <c r="E1443" s="6" t="s">
        <v>46</v>
      </c>
      <c r="F1443" s="6" t="s">
        <v>47</v>
      </c>
      <c r="G1443" s="6" t="s">
        <v>65</v>
      </c>
      <c r="H1443" s="6" t="s">
        <v>20</v>
      </c>
      <c r="I1443" s="8">
        <v>0.55000000000000004</v>
      </c>
      <c r="J1443" s="9">
        <v>5750</v>
      </c>
      <c r="K1443" s="10">
        <f t="shared" si="0"/>
        <v>3162.5000000000005</v>
      </c>
      <c r="L1443" s="10">
        <f t="shared" si="1"/>
        <v>948.75000000000011</v>
      </c>
      <c r="M1443" s="11">
        <v>0.3</v>
      </c>
      <c r="P1443" s="12"/>
    </row>
    <row r="1444" spans="1:18" ht="15.75" customHeight="1">
      <c r="A1444" s="1"/>
      <c r="B1444" s="6" t="s">
        <v>14</v>
      </c>
      <c r="C1444" s="6">
        <v>1185732</v>
      </c>
      <c r="D1444" s="7">
        <v>44538</v>
      </c>
      <c r="E1444" s="6" t="s">
        <v>46</v>
      </c>
      <c r="F1444" s="6" t="s">
        <v>47</v>
      </c>
      <c r="G1444" s="6" t="s">
        <v>65</v>
      </c>
      <c r="H1444" s="6" t="s">
        <v>21</v>
      </c>
      <c r="I1444" s="8">
        <v>0.65</v>
      </c>
      <c r="J1444" s="9">
        <v>5750</v>
      </c>
      <c r="K1444" s="10">
        <f t="shared" si="0"/>
        <v>3737.5</v>
      </c>
      <c r="L1444" s="10">
        <f t="shared" si="1"/>
        <v>1308.125</v>
      </c>
      <c r="M1444" s="11">
        <v>0.35</v>
      </c>
      <c r="P1444" s="12"/>
    </row>
    <row r="1445" spans="1:18" ht="15.75" customHeight="1">
      <c r="A1445" s="1"/>
      <c r="B1445" s="6" t="s">
        <v>14</v>
      </c>
      <c r="C1445" s="6">
        <v>1185732</v>
      </c>
      <c r="D1445" s="7">
        <v>44538</v>
      </c>
      <c r="E1445" s="6" t="s">
        <v>46</v>
      </c>
      <c r="F1445" s="6" t="s">
        <v>47</v>
      </c>
      <c r="G1445" s="6" t="s">
        <v>65</v>
      </c>
      <c r="H1445" s="6" t="s">
        <v>22</v>
      </c>
      <c r="I1445" s="8">
        <v>0.7</v>
      </c>
      <c r="J1445" s="9">
        <v>6750</v>
      </c>
      <c r="K1445" s="10">
        <f t="shared" si="0"/>
        <v>4725</v>
      </c>
      <c r="L1445" s="10">
        <f t="shared" si="1"/>
        <v>2362.5</v>
      </c>
      <c r="M1445" s="11">
        <v>0.5</v>
      </c>
      <c r="P1445" s="12"/>
    </row>
    <row r="1446" spans="1:18" ht="15.75" customHeight="1">
      <c r="A1446" s="1" t="s">
        <v>39</v>
      </c>
      <c r="B1446" s="6" t="s">
        <v>14</v>
      </c>
      <c r="C1446" s="6">
        <v>1185732</v>
      </c>
      <c r="D1446" s="7">
        <v>44210</v>
      </c>
      <c r="E1446" s="6" t="s">
        <v>15</v>
      </c>
      <c r="F1446" s="6" t="s">
        <v>16</v>
      </c>
      <c r="G1446" s="6" t="s">
        <v>66</v>
      </c>
      <c r="H1446" s="6" t="s">
        <v>17</v>
      </c>
      <c r="I1446" s="8">
        <v>0.4</v>
      </c>
      <c r="J1446" s="9">
        <v>8000</v>
      </c>
      <c r="K1446" s="10">
        <f t="shared" si="0"/>
        <v>3200</v>
      </c>
      <c r="L1446" s="10">
        <f t="shared" si="1"/>
        <v>1600</v>
      </c>
      <c r="M1446" s="11">
        <v>0.5</v>
      </c>
      <c r="O1446" s="16"/>
      <c r="P1446" s="17"/>
      <c r="Q1446" s="12"/>
      <c r="R1446" s="13"/>
    </row>
    <row r="1447" spans="1:18" ht="15.75" customHeight="1">
      <c r="A1447" s="1"/>
      <c r="B1447" s="6" t="s">
        <v>14</v>
      </c>
      <c r="C1447" s="6">
        <v>1185732</v>
      </c>
      <c r="D1447" s="7">
        <v>44210</v>
      </c>
      <c r="E1447" s="6" t="s">
        <v>15</v>
      </c>
      <c r="F1447" s="6" t="s">
        <v>16</v>
      </c>
      <c r="G1447" s="6" t="s">
        <v>66</v>
      </c>
      <c r="H1447" s="6" t="s">
        <v>18</v>
      </c>
      <c r="I1447" s="8">
        <v>0.4</v>
      </c>
      <c r="J1447" s="9">
        <v>6000</v>
      </c>
      <c r="K1447" s="10">
        <f t="shared" si="0"/>
        <v>2400</v>
      </c>
      <c r="L1447" s="10">
        <f t="shared" si="1"/>
        <v>720</v>
      </c>
      <c r="M1447" s="11">
        <v>0.3</v>
      </c>
      <c r="O1447" s="16"/>
      <c r="P1447" s="17"/>
      <c r="Q1447" s="12"/>
      <c r="R1447" s="13"/>
    </row>
    <row r="1448" spans="1:18" ht="15.75" customHeight="1">
      <c r="A1448" s="1"/>
      <c r="B1448" s="6" t="s">
        <v>14</v>
      </c>
      <c r="C1448" s="6">
        <v>1185732</v>
      </c>
      <c r="D1448" s="7">
        <v>44210</v>
      </c>
      <c r="E1448" s="6" t="s">
        <v>15</v>
      </c>
      <c r="F1448" s="6" t="s">
        <v>16</v>
      </c>
      <c r="G1448" s="6" t="s">
        <v>66</v>
      </c>
      <c r="H1448" s="6" t="s">
        <v>19</v>
      </c>
      <c r="I1448" s="8">
        <v>0.30000000000000004</v>
      </c>
      <c r="J1448" s="9">
        <v>6000</v>
      </c>
      <c r="K1448" s="10">
        <f t="shared" si="0"/>
        <v>1800.0000000000002</v>
      </c>
      <c r="L1448" s="10">
        <f t="shared" si="1"/>
        <v>630</v>
      </c>
      <c r="M1448" s="11">
        <v>0.35</v>
      </c>
      <c r="O1448" s="16"/>
      <c r="P1448" s="17"/>
      <c r="Q1448" s="12"/>
      <c r="R1448" s="13"/>
    </row>
    <row r="1449" spans="1:18" ht="15.75" customHeight="1">
      <c r="A1449" s="1"/>
      <c r="B1449" s="6" t="s">
        <v>14</v>
      </c>
      <c r="C1449" s="6">
        <v>1185732</v>
      </c>
      <c r="D1449" s="7">
        <v>44210</v>
      </c>
      <c r="E1449" s="6" t="s">
        <v>15</v>
      </c>
      <c r="F1449" s="6" t="s">
        <v>16</v>
      </c>
      <c r="G1449" s="6" t="s">
        <v>66</v>
      </c>
      <c r="H1449" s="6" t="s">
        <v>20</v>
      </c>
      <c r="I1449" s="8">
        <v>0.35</v>
      </c>
      <c r="J1449" s="9">
        <v>4500</v>
      </c>
      <c r="K1449" s="10">
        <f t="shared" si="0"/>
        <v>1575</v>
      </c>
      <c r="L1449" s="10">
        <f t="shared" si="1"/>
        <v>551.25</v>
      </c>
      <c r="M1449" s="11">
        <v>0.35</v>
      </c>
      <c r="O1449" s="16"/>
      <c r="P1449" s="17"/>
      <c r="Q1449" s="12"/>
      <c r="R1449" s="13"/>
    </row>
    <row r="1450" spans="1:18" ht="15.75" customHeight="1">
      <c r="A1450" s="1"/>
      <c r="B1450" s="6" t="s">
        <v>14</v>
      </c>
      <c r="C1450" s="6">
        <v>1185732</v>
      </c>
      <c r="D1450" s="7">
        <v>44210</v>
      </c>
      <c r="E1450" s="6" t="s">
        <v>15</v>
      </c>
      <c r="F1450" s="6" t="s">
        <v>16</v>
      </c>
      <c r="G1450" s="6" t="s">
        <v>66</v>
      </c>
      <c r="H1450" s="6" t="s">
        <v>21</v>
      </c>
      <c r="I1450" s="8">
        <v>0.5</v>
      </c>
      <c r="J1450" s="9">
        <v>5000</v>
      </c>
      <c r="K1450" s="10">
        <f t="shared" si="0"/>
        <v>2500</v>
      </c>
      <c r="L1450" s="10">
        <f t="shared" si="1"/>
        <v>750</v>
      </c>
      <c r="M1450" s="11">
        <v>0.3</v>
      </c>
      <c r="O1450" s="16"/>
      <c r="P1450" s="17"/>
      <c r="Q1450" s="12"/>
      <c r="R1450" s="13"/>
    </row>
    <row r="1451" spans="1:18" ht="15.75" customHeight="1">
      <c r="A1451" s="1"/>
      <c r="B1451" s="6" t="s">
        <v>14</v>
      </c>
      <c r="C1451" s="6">
        <v>1185732</v>
      </c>
      <c r="D1451" s="7">
        <v>44210</v>
      </c>
      <c r="E1451" s="6" t="s">
        <v>15</v>
      </c>
      <c r="F1451" s="6" t="s">
        <v>16</v>
      </c>
      <c r="G1451" s="6" t="s">
        <v>66</v>
      </c>
      <c r="H1451" s="6" t="s">
        <v>22</v>
      </c>
      <c r="I1451" s="8">
        <v>0.4</v>
      </c>
      <c r="J1451" s="9">
        <v>6000</v>
      </c>
      <c r="K1451" s="10">
        <f t="shared" si="0"/>
        <v>2400</v>
      </c>
      <c r="L1451" s="10">
        <f t="shared" si="1"/>
        <v>600</v>
      </c>
      <c r="M1451" s="11">
        <v>0.25</v>
      </c>
      <c r="O1451" s="16"/>
      <c r="P1451" s="17"/>
      <c r="Q1451" s="12"/>
      <c r="R1451" s="13"/>
    </row>
    <row r="1452" spans="1:18" ht="15.75" customHeight="1">
      <c r="A1452" s="1"/>
      <c r="B1452" s="6" t="s">
        <v>14</v>
      </c>
      <c r="C1452" s="6">
        <v>1185732</v>
      </c>
      <c r="D1452" s="7">
        <v>44239</v>
      </c>
      <c r="E1452" s="6" t="s">
        <v>15</v>
      </c>
      <c r="F1452" s="6" t="s">
        <v>16</v>
      </c>
      <c r="G1452" s="6" t="s">
        <v>66</v>
      </c>
      <c r="H1452" s="6" t="s">
        <v>17</v>
      </c>
      <c r="I1452" s="8">
        <v>0.4</v>
      </c>
      <c r="J1452" s="9">
        <v>8500</v>
      </c>
      <c r="K1452" s="10">
        <f t="shared" si="0"/>
        <v>3400</v>
      </c>
      <c r="L1452" s="10">
        <f t="shared" si="1"/>
        <v>1700</v>
      </c>
      <c r="M1452" s="11">
        <v>0.5</v>
      </c>
      <c r="O1452" s="16"/>
      <c r="P1452" s="17"/>
      <c r="Q1452" s="12"/>
      <c r="R1452" s="13"/>
    </row>
    <row r="1453" spans="1:18" ht="15.75" customHeight="1">
      <c r="A1453" s="1"/>
      <c r="B1453" s="6" t="s">
        <v>14</v>
      </c>
      <c r="C1453" s="6">
        <v>1185732</v>
      </c>
      <c r="D1453" s="7">
        <v>44239</v>
      </c>
      <c r="E1453" s="6" t="s">
        <v>15</v>
      </c>
      <c r="F1453" s="6" t="s">
        <v>16</v>
      </c>
      <c r="G1453" s="6" t="s">
        <v>66</v>
      </c>
      <c r="H1453" s="6" t="s">
        <v>18</v>
      </c>
      <c r="I1453" s="8">
        <v>0.4</v>
      </c>
      <c r="J1453" s="9">
        <v>5000</v>
      </c>
      <c r="K1453" s="10">
        <f t="shared" si="0"/>
        <v>2000</v>
      </c>
      <c r="L1453" s="10">
        <f t="shared" si="1"/>
        <v>600</v>
      </c>
      <c r="M1453" s="11">
        <v>0.3</v>
      </c>
      <c r="O1453" s="16"/>
      <c r="P1453" s="17"/>
      <c r="Q1453" s="12"/>
      <c r="R1453" s="13"/>
    </row>
    <row r="1454" spans="1:18" ht="15.75" customHeight="1">
      <c r="A1454" s="1"/>
      <c r="B1454" s="6" t="s">
        <v>14</v>
      </c>
      <c r="C1454" s="6">
        <v>1185732</v>
      </c>
      <c r="D1454" s="7">
        <v>44239</v>
      </c>
      <c r="E1454" s="6" t="s">
        <v>15</v>
      </c>
      <c r="F1454" s="6" t="s">
        <v>16</v>
      </c>
      <c r="G1454" s="6" t="s">
        <v>66</v>
      </c>
      <c r="H1454" s="6" t="s">
        <v>19</v>
      </c>
      <c r="I1454" s="8">
        <v>0.30000000000000004</v>
      </c>
      <c r="J1454" s="9">
        <v>5500</v>
      </c>
      <c r="K1454" s="10">
        <f t="shared" si="0"/>
        <v>1650.0000000000002</v>
      </c>
      <c r="L1454" s="10">
        <f t="shared" si="1"/>
        <v>577.5</v>
      </c>
      <c r="M1454" s="11">
        <v>0.35</v>
      </c>
      <c r="O1454" s="16"/>
      <c r="P1454" s="17"/>
      <c r="Q1454" s="12"/>
      <c r="R1454" s="13"/>
    </row>
    <row r="1455" spans="1:18" ht="15.75" customHeight="1">
      <c r="A1455" s="1"/>
      <c r="B1455" s="6" t="s">
        <v>14</v>
      </c>
      <c r="C1455" s="6">
        <v>1185732</v>
      </c>
      <c r="D1455" s="7">
        <v>44239</v>
      </c>
      <c r="E1455" s="6" t="s">
        <v>15</v>
      </c>
      <c r="F1455" s="6" t="s">
        <v>16</v>
      </c>
      <c r="G1455" s="6" t="s">
        <v>66</v>
      </c>
      <c r="H1455" s="6" t="s">
        <v>20</v>
      </c>
      <c r="I1455" s="8">
        <v>0.35</v>
      </c>
      <c r="J1455" s="9">
        <v>4250</v>
      </c>
      <c r="K1455" s="10">
        <f t="shared" si="0"/>
        <v>1487.5</v>
      </c>
      <c r="L1455" s="10">
        <f t="shared" si="1"/>
        <v>520.625</v>
      </c>
      <c r="M1455" s="11">
        <v>0.35</v>
      </c>
      <c r="O1455" s="16"/>
      <c r="P1455" s="17"/>
      <c r="Q1455" s="12"/>
      <c r="R1455" s="13"/>
    </row>
    <row r="1456" spans="1:18" ht="15.75" customHeight="1">
      <c r="A1456" s="1"/>
      <c r="B1456" s="6" t="s">
        <v>14</v>
      </c>
      <c r="C1456" s="6">
        <v>1185732</v>
      </c>
      <c r="D1456" s="7">
        <v>44239</v>
      </c>
      <c r="E1456" s="6" t="s">
        <v>15</v>
      </c>
      <c r="F1456" s="6" t="s">
        <v>16</v>
      </c>
      <c r="G1456" s="6" t="s">
        <v>66</v>
      </c>
      <c r="H1456" s="6" t="s">
        <v>21</v>
      </c>
      <c r="I1456" s="8">
        <v>0.5</v>
      </c>
      <c r="J1456" s="9">
        <v>5000</v>
      </c>
      <c r="K1456" s="10">
        <f t="shared" si="0"/>
        <v>2500</v>
      </c>
      <c r="L1456" s="10">
        <f t="shared" si="1"/>
        <v>750</v>
      </c>
      <c r="M1456" s="11">
        <v>0.3</v>
      </c>
      <c r="O1456" s="16"/>
      <c r="P1456" s="17"/>
      <c r="Q1456" s="12"/>
      <c r="R1456" s="13"/>
    </row>
    <row r="1457" spans="1:18" ht="15.75" customHeight="1">
      <c r="A1457" s="1"/>
      <c r="B1457" s="6" t="s">
        <v>14</v>
      </c>
      <c r="C1457" s="6">
        <v>1185732</v>
      </c>
      <c r="D1457" s="7">
        <v>44239</v>
      </c>
      <c r="E1457" s="6" t="s">
        <v>15</v>
      </c>
      <c r="F1457" s="6" t="s">
        <v>16</v>
      </c>
      <c r="G1457" s="6" t="s">
        <v>66</v>
      </c>
      <c r="H1457" s="6" t="s">
        <v>22</v>
      </c>
      <c r="I1457" s="8">
        <v>0.4</v>
      </c>
      <c r="J1457" s="9">
        <v>6000</v>
      </c>
      <c r="K1457" s="10">
        <f t="shared" si="0"/>
        <v>2400</v>
      </c>
      <c r="L1457" s="10">
        <f t="shared" si="1"/>
        <v>600</v>
      </c>
      <c r="M1457" s="11">
        <v>0.25</v>
      </c>
      <c r="O1457" s="16"/>
      <c r="P1457" s="17"/>
      <c r="Q1457" s="12"/>
      <c r="R1457" s="13"/>
    </row>
    <row r="1458" spans="1:18" ht="15.75" customHeight="1">
      <c r="A1458" s="1"/>
      <c r="B1458" s="6" t="s">
        <v>14</v>
      </c>
      <c r="C1458" s="6">
        <v>1185732</v>
      </c>
      <c r="D1458" s="7">
        <v>44265</v>
      </c>
      <c r="E1458" s="6" t="s">
        <v>15</v>
      </c>
      <c r="F1458" s="6" t="s">
        <v>16</v>
      </c>
      <c r="G1458" s="6" t="s">
        <v>66</v>
      </c>
      <c r="H1458" s="6" t="s">
        <v>17</v>
      </c>
      <c r="I1458" s="8">
        <v>0.4</v>
      </c>
      <c r="J1458" s="9">
        <v>8200</v>
      </c>
      <c r="K1458" s="10">
        <f t="shared" si="0"/>
        <v>3280</v>
      </c>
      <c r="L1458" s="10">
        <f t="shared" si="1"/>
        <v>1640</v>
      </c>
      <c r="M1458" s="11">
        <v>0.5</v>
      </c>
      <c r="O1458" s="16"/>
      <c r="P1458" s="17"/>
      <c r="Q1458" s="12"/>
      <c r="R1458" s="13"/>
    </row>
    <row r="1459" spans="1:18" ht="15.75" customHeight="1">
      <c r="A1459" s="1"/>
      <c r="B1459" s="6" t="s">
        <v>14</v>
      </c>
      <c r="C1459" s="6">
        <v>1185732</v>
      </c>
      <c r="D1459" s="7">
        <v>44265</v>
      </c>
      <c r="E1459" s="6" t="s">
        <v>15</v>
      </c>
      <c r="F1459" s="6" t="s">
        <v>16</v>
      </c>
      <c r="G1459" s="6" t="s">
        <v>66</v>
      </c>
      <c r="H1459" s="6" t="s">
        <v>18</v>
      </c>
      <c r="I1459" s="8">
        <v>0.4</v>
      </c>
      <c r="J1459" s="9">
        <v>5250</v>
      </c>
      <c r="K1459" s="10">
        <f t="shared" si="0"/>
        <v>2100</v>
      </c>
      <c r="L1459" s="10">
        <f t="shared" si="1"/>
        <v>630</v>
      </c>
      <c r="M1459" s="11">
        <v>0.3</v>
      </c>
      <c r="O1459" s="16"/>
      <c r="P1459" s="17"/>
      <c r="Q1459" s="12"/>
      <c r="R1459" s="13"/>
    </row>
    <row r="1460" spans="1:18" ht="15.75" customHeight="1">
      <c r="A1460" s="1"/>
      <c r="B1460" s="6" t="s">
        <v>14</v>
      </c>
      <c r="C1460" s="6">
        <v>1185732</v>
      </c>
      <c r="D1460" s="7">
        <v>44265</v>
      </c>
      <c r="E1460" s="6" t="s">
        <v>15</v>
      </c>
      <c r="F1460" s="6" t="s">
        <v>16</v>
      </c>
      <c r="G1460" s="6" t="s">
        <v>66</v>
      </c>
      <c r="H1460" s="6" t="s">
        <v>19</v>
      </c>
      <c r="I1460" s="8">
        <v>0.30000000000000004</v>
      </c>
      <c r="J1460" s="9">
        <v>5500</v>
      </c>
      <c r="K1460" s="10">
        <f t="shared" si="0"/>
        <v>1650.0000000000002</v>
      </c>
      <c r="L1460" s="10">
        <f t="shared" si="1"/>
        <v>577.5</v>
      </c>
      <c r="M1460" s="11">
        <v>0.35</v>
      </c>
      <c r="O1460" s="16"/>
      <c r="P1460" s="17"/>
      <c r="Q1460" s="12"/>
      <c r="R1460" s="13"/>
    </row>
    <row r="1461" spans="1:18" ht="15.75" customHeight="1">
      <c r="A1461" s="1"/>
      <c r="B1461" s="6" t="s">
        <v>14</v>
      </c>
      <c r="C1461" s="6">
        <v>1185732</v>
      </c>
      <c r="D1461" s="7">
        <v>44265</v>
      </c>
      <c r="E1461" s="6" t="s">
        <v>15</v>
      </c>
      <c r="F1461" s="6" t="s">
        <v>16</v>
      </c>
      <c r="G1461" s="6" t="s">
        <v>66</v>
      </c>
      <c r="H1461" s="6" t="s">
        <v>20</v>
      </c>
      <c r="I1461" s="8">
        <v>0.35</v>
      </c>
      <c r="J1461" s="9">
        <v>4000</v>
      </c>
      <c r="K1461" s="10">
        <f t="shared" si="0"/>
        <v>1400</v>
      </c>
      <c r="L1461" s="10">
        <f t="shared" si="1"/>
        <v>489.99999999999994</v>
      </c>
      <c r="M1461" s="11">
        <v>0.35</v>
      </c>
      <c r="O1461" s="16"/>
      <c r="P1461" s="17"/>
      <c r="Q1461" s="12"/>
      <c r="R1461" s="13"/>
    </row>
    <row r="1462" spans="1:18" ht="15.75" customHeight="1">
      <c r="A1462" s="1"/>
      <c r="B1462" s="6" t="s">
        <v>14</v>
      </c>
      <c r="C1462" s="6">
        <v>1185732</v>
      </c>
      <c r="D1462" s="7">
        <v>44265</v>
      </c>
      <c r="E1462" s="6" t="s">
        <v>15</v>
      </c>
      <c r="F1462" s="6" t="s">
        <v>16</v>
      </c>
      <c r="G1462" s="6" t="s">
        <v>66</v>
      </c>
      <c r="H1462" s="6" t="s">
        <v>21</v>
      </c>
      <c r="I1462" s="8">
        <v>0.5</v>
      </c>
      <c r="J1462" s="9">
        <v>4500</v>
      </c>
      <c r="K1462" s="10">
        <f t="shared" si="0"/>
        <v>2250</v>
      </c>
      <c r="L1462" s="10">
        <f t="shared" si="1"/>
        <v>675</v>
      </c>
      <c r="M1462" s="11">
        <v>0.3</v>
      </c>
      <c r="O1462" s="16"/>
      <c r="P1462" s="17"/>
      <c r="Q1462" s="12"/>
      <c r="R1462" s="13"/>
    </row>
    <row r="1463" spans="1:18" ht="15.75" customHeight="1">
      <c r="A1463" s="1"/>
      <c r="B1463" s="6" t="s">
        <v>14</v>
      </c>
      <c r="C1463" s="6">
        <v>1185732</v>
      </c>
      <c r="D1463" s="7">
        <v>44265</v>
      </c>
      <c r="E1463" s="6" t="s">
        <v>15</v>
      </c>
      <c r="F1463" s="6" t="s">
        <v>16</v>
      </c>
      <c r="G1463" s="6" t="s">
        <v>66</v>
      </c>
      <c r="H1463" s="6" t="s">
        <v>22</v>
      </c>
      <c r="I1463" s="8">
        <v>0.4</v>
      </c>
      <c r="J1463" s="9">
        <v>5500</v>
      </c>
      <c r="K1463" s="10">
        <f t="shared" si="0"/>
        <v>2200</v>
      </c>
      <c r="L1463" s="10">
        <f t="shared" si="1"/>
        <v>550</v>
      </c>
      <c r="M1463" s="11">
        <v>0.25</v>
      </c>
      <c r="O1463" s="16"/>
      <c r="P1463" s="17"/>
      <c r="Q1463" s="12"/>
      <c r="R1463" s="13"/>
    </row>
    <row r="1464" spans="1:18" ht="15.75" customHeight="1">
      <c r="A1464" s="1"/>
      <c r="B1464" s="6" t="s">
        <v>14</v>
      </c>
      <c r="C1464" s="6">
        <v>1185732</v>
      </c>
      <c r="D1464" s="7">
        <v>44297</v>
      </c>
      <c r="E1464" s="6" t="s">
        <v>15</v>
      </c>
      <c r="F1464" s="6" t="s">
        <v>16</v>
      </c>
      <c r="G1464" s="6" t="s">
        <v>66</v>
      </c>
      <c r="H1464" s="6" t="s">
        <v>17</v>
      </c>
      <c r="I1464" s="8">
        <v>0.4</v>
      </c>
      <c r="J1464" s="9">
        <v>8000</v>
      </c>
      <c r="K1464" s="10">
        <f t="shared" si="0"/>
        <v>3200</v>
      </c>
      <c r="L1464" s="10">
        <f t="shared" si="1"/>
        <v>1600</v>
      </c>
      <c r="M1464" s="11">
        <v>0.5</v>
      </c>
      <c r="O1464" s="16"/>
      <c r="P1464" s="17"/>
      <c r="Q1464" s="12"/>
      <c r="R1464" s="13"/>
    </row>
    <row r="1465" spans="1:18" ht="15.75" customHeight="1">
      <c r="A1465" s="1"/>
      <c r="B1465" s="6" t="s">
        <v>14</v>
      </c>
      <c r="C1465" s="6">
        <v>1185732</v>
      </c>
      <c r="D1465" s="7">
        <v>44297</v>
      </c>
      <c r="E1465" s="6" t="s">
        <v>15</v>
      </c>
      <c r="F1465" s="6" t="s">
        <v>16</v>
      </c>
      <c r="G1465" s="6" t="s">
        <v>66</v>
      </c>
      <c r="H1465" s="6" t="s">
        <v>18</v>
      </c>
      <c r="I1465" s="8">
        <v>0.4</v>
      </c>
      <c r="J1465" s="9">
        <v>5000</v>
      </c>
      <c r="K1465" s="10">
        <f t="shared" si="0"/>
        <v>2000</v>
      </c>
      <c r="L1465" s="10">
        <f t="shared" si="1"/>
        <v>600</v>
      </c>
      <c r="M1465" s="11">
        <v>0.3</v>
      </c>
      <c r="O1465" s="16"/>
      <c r="P1465" s="17"/>
      <c r="Q1465" s="12"/>
      <c r="R1465" s="13"/>
    </row>
    <row r="1466" spans="1:18" ht="15.75" customHeight="1">
      <c r="A1466" s="1"/>
      <c r="B1466" s="6" t="s">
        <v>14</v>
      </c>
      <c r="C1466" s="6">
        <v>1185732</v>
      </c>
      <c r="D1466" s="7">
        <v>44297</v>
      </c>
      <c r="E1466" s="6" t="s">
        <v>15</v>
      </c>
      <c r="F1466" s="6" t="s">
        <v>16</v>
      </c>
      <c r="G1466" s="6" t="s">
        <v>66</v>
      </c>
      <c r="H1466" s="6" t="s">
        <v>19</v>
      </c>
      <c r="I1466" s="8">
        <v>0.30000000000000004</v>
      </c>
      <c r="J1466" s="9">
        <v>5000</v>
      </c>
      <c r="K1466" s="10">
        <f t="shared" si="0"/>
        <v>1500.0000000000002</v>
      </c>
      <c r="L1466" s="10">
        <f t="shared" si="1"/>
        <v>525</v>
      </c>
      <c r="M1466" s="11">
        <v>0.35</v>
      </c>
      <c r="O1466" s="16"/>
      <c r="P1466" s="17"/>
      <c r="Q1466" s="12"/>
      <c r="R1466" s="13"/>
    </row>
    <row r="1467" spans="1:18" ht="15.75" customHeight="1">
      <c r="A1467" s="1"/>
      <c r="B1467" s="6" t="s">
        <v>14</v>
      </c>
      <c r="C1467" s="6">
        <v>1185732</v>
      </c>
      <c r="D1467" s="7">
        <v>44297</v>
      </c>
      <c r="E1467" s="6" t="s">
        <v>15</v>
      </c>
      <c r="F1467" s="6" t="s">
        <v>16</v>
      </c>
      <c r="G1467" s="6" t="s">
        <v>66</v>
      </c>
      <c r="H1467" s="6" t="s">
        <v>20</v>
      </c>
      <c r="I1467" s="8">
        <v>0.35</v>
      </c>
      <c r="J1467" s="9">
        <v>4250</v>
      </c>
      <c r="K1467" s="10">
        <f t="shared" si="0"/>
        <v>1487.5</v>
      </c>
      <c r="L1467" s="10">
        <f t="shared" si="1"/>
        <v>520.625</v>
      </c>
      <c r="M1467" s="11">
        <v>0.35</v>
      </c>
      <c r="O1467" s="16"/>
      <c r="P1467" s="17"/>
      <c r="Q1467" s="12"/>
      <c r="R1467" s="13"/>
    </row>
    <row r="1468" spans="1:18" ht="15.75" customHeight="1">
      <c r="A1468" s="1"/>
      <c r="B1468" s="6" t="s">
        <v>14</v>
      </c>
      <c r="C1468" s="6">
        <v>1185732</v>
      </c>
      <c r="D1468" s="7">
        <v>44297</v>
      </c>
      <c r="E1468" s="6" t="s">
        <v>15</v>
      </c>
      <c r="F1468" s="6" t="s">
        <v>16</v>
      </c>
      <c r="G1468" s="6" t="s">
        <v>66</v>
      </c>
      <c r="H1468" s="6" t="s">
        <v>21</v>
      </c>
      <c r="I1468" s="8">
        <v>0.5</v>
      </c>
      <c r="J1468" s="9">
        <v>4250</v>
      </c>
      <c r="K1468" s="10">
        <f t="shared" si="0"/>
        <v>2125</v>
      </c>
      <c r="L1468" s="10">
        <f t="shared" si="1"/>
        <v>637.5</v>
      </c>
      <c r="M1468" s="11">
        <v>0.3</v>
      </c>
      <c r="O1468" s="16"/>
      <c r="P1468" s="17"/>
      <c r="Q1468" s="12"/>
      <c r="R1468" s="13"/>
    </row>
    <row r="1469" spans="1:18" ht="15.75" customHeight="1">
      <c r="A1469" s="1"/>
      <c r="B1469" s="6" t="s">
        <v>14</v>
      </c>
      <c r="C1469" s="6">
        <v>1185732</v>
      </c>
      <c r="D1469" s="7">
        <v>44297</v>
      </c>
      <c r="E1469" s="6" t="s">
        <v>15</v>
      </c>
      <c r="F1469" s="6" t="s">
        <v>16</v>
      </c>
      <c r="G1469" s="6" t="s">
        <v>66</v>
      </c>
      <c r="H1469" s="6" t="s">
        <v>22</v>
      </c>
      <c r="I1469" s="8">
        <v>0.4</v>
      </c>
      <c r="J1469" s="9">
        <v>5500</v>
      </c>
      <c r="K1469" s="10">
        <f t="shared" si="0"/>
        <v>2200</v>
      </c>
      <c r="L1469" s="10">
        <f t="shared" si="1"/>
        <v>550</v>
      </c>
      <c r="M1469" s="11">
        <v>0.25</v>
      </c>
      <c r="O1469" s="16"/>
      <c r="P1469" s="17"/>
      <c r="Q1469" s="12"/>
      <c r="R1469" s="13"/>
    </row>
    <row r="1470" spans="1:18" ht="15.75" customHeight="1">
      <c r="A1470" s="1"/>
      <c r="B1470" s="6" t="s">
        <v>14</v>
      </c>
      <c r="C1470" s="6">
        <v>1185732</v>
      </c>
      <c r="D1470" s="7">
        <v>44326</v>
      </c>
      <c r="E1470" s="6" t="s">
        <v>15</v>
      </c>
      <c r="F1470" s="6" t="s">
        <v>16</v>
      </c>
      <c r="G1470" s="6" t="s">
        <v>66</v>
      </c>
      <c r="H1470" s="6" t="s">
        <v>17</v>
      </c>
      <c r="I1470" s="8">
        <v>0.5</v>
      </c>
      <c r="J1470" s="9">
        <v>8200</v>
      </c>
      <c r="K1470" s="10">
        <f t="shared" si="0"/>
        <v>4100</v>
      </c>
      <c r="L1470" s="10">
        <f t="shared" si="1"/>
        <v>2050</v>
      </c>
      <c r="M1470" s="11">
        <v>0.5</v>
      </c>
      <c r="O1470" s="16"/>
      <c r="P1470" s="17"/>
      <c r="Q1470" s="12"/>
      <c r="R1470" s="13"/>
    </row>
    <row r="1471" spans="1:18" ht="15.75" customHeight="1">
      <c r="A1471" s="1"/>
      <c r="B1471" s="6" t="s">
        <v>14</v>
      </c>
      <c r="C1471" s="6">
        <v>1185732</v>
      </c>
      <c r="D1471" s="7">
        <v>44326</v>
      </c>
      <c r="E1471" s="6" t="s">
        <v>15</v>
      </c>
      <c r="F1471" s="6" t="s">
        <v>16</v>
      </c>
      <c r="G1471" s="6" t="s">
        <v>66</v>
      </c>
      <c r="H1471" s="6" t="s">
        <v>18</v>
      </c>
      <c r="I1471" s="8">
        <v>0.45000000000000007</v>
      </c>
      <c r="J1471" s="9">
        <v>5250</v>
      </c>
      <c r="K1471" s="10">
        <f t="shared" si="0"/>
        <v>2362.5000000000005</v>
      </c>
      <c r="L1471" s="10">
        <f t="shared" si="1"/>
        <v>708.75000000000011</v>
      </c>
      <c r="M1471" s="11">
        <v>0.3</v>
      </c>
      <c r="O1471" s="16"/>
      <c r="P1471" s="17"/>
      <c r="Q1471" s="12"/>
      <c r="R1471" s="13"/>
    </row>
    <row r="1472" spans="1:18" ht="15.75" customHeight="1">
      <c r="A1472" s="1"/>
      <c r="B1472" s="6" t="s">
        <v>14</v>
      </c>
      <c r="C1472" s="6">
        <v>1185732</v>
      </c>
      <c r="D1472" s="7">
        <v>44326</v>
      </c>
      <c r="E1472" s="6" t="s">
        <v>15</v>
      </c>
      <c r="F1472" s="6" t="s">
        <v>16</v>
      </c>
      <c r="G1472" s="6" t="s">
        <v>66</v>
      </c>
      <c r="H1472" s="6" t="s">
        <v>19</v>
      </c>
      <c r="I1472" s="8">
        <v>0.4</v>
      </c>
      <c r="J1472" s="9">
        <v>5000</v>
      </c>
      <c r="K1472" s="10">
        <f t="shared" si="0"/>
        <v>2000</v>
      </c>
      <c r="L1472" s="10">
        <f t="shared" si="1"/>
        <v>700</v>
      </c>
      <c r="M1472" s="11">
        <v>0.35</v>
      </c>
      <c r="O1472" s="16"/>
      <c r="P1472" s="17"/>
      <c r="Q1472" s="12"/>
      <c r="R1472" s="13"/>
    </row>
    <row r="1473" spans="1:18" ht="15.75" customHeight="1">
      <c r="A1473" s="1"/>
      <c r="B1473" s="6" t="s">
        <v>14</v>
      </c>
      <c r="C1473" s="6">
        <v>1185732</v>
      </c>
      <c r="D1473" s="7">
        <v>44326</v>
      </c>
      <c r="E1473" s="6" t="s">
        <v>15</v>
      </c>
      <c r="F1473" s="6" t="s">
        <v>16</v>
      </c>
      <c r="G1473" s="6" t="s">
        <v>66</v>
      </c>
      <c r="H1473" s="6" t="s">
        <v>20</v>
      </c>
      <c r="I1473" s="8">
        <v>0.4</v>
      </c>
      <c r="J1473" s="9">
        <v>4500</v>
      </c>
      <c r="K1473" s="10">
        <f t="shared" si="0"/>
        <v>1800</v>
      </c>
      <c r="L1473" s="10">
        <f t="shared" si="1"/>
        <v>630</v>
      </c>
      <c r="M1473" s="11">
        <v>0.35</v>
      </c>
      <c r="O1473" s="16"/>
      <c r="P1473" s="17"/>
      <c r="Q1473" s="12"/>
      <c r="R1473" s="13"/>
    </row>
    <row r="1474" spans="1:18" ht="15.75" customHeight="1">
      <c r="A1474" s="1"/>
      <c r="B1474" s="6" t="s">
        <v>14</v>
      </c>
      <c r="C1474" s="6">
        <v>1185732</v>
      </c>
      <c r="D1474" s="7">
        <v>44326</v>
      </c>
      <c r="E1474" s="6" t="s">
        <v>15</v>
      </c>
      <c r="F1474" s="6" t="s">
        <v>16</v>
      </c>
      <c r="G1474" s="6" t="s">
        <v>66</v>
      </c>
      <c r="H1474" s="6" t="s">
        <v>21</v>
      </c>
      <c r="I1474" s="8">
        <v>0.5</v>
      </c>
      <c r="J1474" s="9">
        <v>4750</v>
      </c>
      <c r="K1474" s="10">
        <f t="shared" si="0"/>
        <v>2375</v>
      </c>
      <c r="L1474" s="10">
        <f t="shared" si="1"/>
        <v>712.5</v>
      </c>
      <c r="M1474" s="11">
        <v>0.3</v>
      </c>
      <c r="O1474" s="16"/>
      <c r="P1474" s="17"/>
      <c r="Q1474" s="12"/>
      <c r="R1474" s="13"/>
    </row>
    <row r="1475" spans="1:18" ht="15.75" customHeight="1">
      <c r="A1475" s="1"/>
      <c r="B1475" s="6" t="s">
        <v>14</v>
      </c>
      <c r="C1475" s="6">
        <v>1185732</v>
      </c>
      <c r="D1475" s="7">
        <v>44326</v>
      </c>
      <c r="E1475" s="6" t="s">
        <v>15</v>
      </c>
      <c r="F1475" s="6" t="s">
        <v>16</v>
      </c>
      <c r="G1475" s="6" t="s">
        <v>66</v>
      </c>
      <c r="H1475" s="6" t="s">
        <v>22</v>
      </c>
      <c r="I1475" s="8">
        <v>0.55000000000000004</v>
      </c>
      <c r="J1475" s="9">
        <v>6000</v>
      </c>
      <c r="K1475" s="10">
        <f t="shared" si="0"/>
        <v>3300.0000000000005</v>
      </c>
      <c r="L1475" s="10">
        <f t="shared" si="1"/>
        <v>825.00000000000011</v>
      </c>
      <c r="M1475" s="11">
        <v>0.25</v>
      </c>
      <c r="O1475" s="16"/>
      <c r="P1475" s="17"/>
      <c r="Q1475" s="12"/>
      <c r="R1475" s="13"/>
    </row>
    <row r="1476" spans="1:18" ht="15.75" customHeight="1">
      <c r="A1476" s="1"/>
      <c r="B1476" s="6" t="s">
        <v>14</v>
      </c>
      <c r="C1476" s="6">
        <v>1185732</v>
      </c>
      <c r="D1476" s="7">
        <v>44359</v>
      </c>
      <c r="E1476" s="6" t="s">
        <v>15</v>
      </c>
      <c r="F1476" s="6" t="s">
        <v>16</v>
      </c>
      <c r="G1476" s="6" t="s">
        <v>66</v>
      </c>
      <c r="H1476" s="6" t="s">
        <v>17</v>
      </c>
      <c r="I1476" s="8">
        <v>0.5</v>
      </c>
      <c r="J1476" s="9">
        <v>8500</v>
      </c>
      <c r="K1476" s="10">
        <f t="shared" si="0"/>
        <v>4250</v>
      </c>
      <c r="L1476" s="10">
        <f t="shared" si="1"/>
        <v>2125</v>
      </c>
      <c r="M1476" s="11">
        <v>0.5</v>
      </c>
      <c r="O1476" s="16"/>
      <c r="P1476" s="17"/>
      <c r="Q1476" s="12"/>
      <c r="R1476" s="13"/>
    </row>
    <row r="1477" spans="1:18" ht="15.75" customHeight="1">
      <c r="A1477" s="1"/>
      <c r="B1477" s="6" t="s">
        <v>14</v>
      </c>
      <c r="C1477" s="6">
        <v>1185732</v>
      </c>
      <c r="D1477" s="7">
        <v>44359</v>
      </c>
      <c r="E1477" s="6" t="s">
        <v>15</v>
      </c>
      <c r="F1477" s="6" t="s">
        <v>16</v>
      </c>
      <c r="G1477" s="6" t="s">
        <v>66</v>
      </c>
      <c r="H1477" s="6" t="s">
        <v>18</v>
      </c>
      <c r="I1477" s="8">
        <v>0.45000000000000007</v>
      </c>
      <c r="J1477" s="9">
        <v>6000</v>
      </c>
      <c r="K1477" s="10">
        <f t="shared" si="0"/>
        <v>2700.0000000000005</v>
      </c>
      <c r="L1477" s="10">
        <f t="shared" si="1"/>
        <v>810.00000000000011</v>
      </c>
      <c r="M1477" s="11">
        <v>0.3</v>
      </c>
      <c r="O1477" s="16"/>
      <c r="P1477" s="17"/>
      <c r="Q1477" s="12"/>
      <c r="R1477" s="13"/>
    </row>
    <row r="1478" spans="1:18" ht="15.75" customHeight="1">
      <c r="A1478" s="1"/>
      <c r="B1478" s="6" t="s">
        <v>14</v>
      </c>
      <c r="C1478" s="6">
        <v>1185732</v>
      </c>
      <c r="D1478" s="7">
        <v>44359</v>
      </c>
      <c r="E1478" s="6" t="s">
        <v>15</v>
      </c>
      <c r="F1478" s="6" t="s">
        <v>16</v>
      </c>
      <c r="G1478" s="6" t="s">
        <v>66</v>
      </c>
      <c r="H1478" s="6" t="s">
        <v>19</v>
      </c>
      <c r="I1478" s="8">
        <v>0.4</v>
      </c>
      <c r="J1478" s="9">
        <v>5250</v>
      </c>
      <c r="K1478" s="10">
        <f t="shared" si="0"/>
        <v>2100</v>
      </c>
      <c r="L1478" s="10">
        <f t="shared" si="1"/>
        <v>735</v>
      </c>
      <c r="M1478" s="11">
        <v>0.35</v>
      </c>
      <c r="O1478" s="16"/>
      <c r="P1478" s="17"/>
      <c r="Q1478" s="12"/>
      <c r="R1478" s="13"/>
    </row>
    <row r="1479" spans="1:18" ht="15.75" customHeight="1">
      <c r="A1479" s="1"/>
      <c r="B1479" s="6" t="s">
        <v>14</v>
      </c>
      <c r="C1479" s="6">
        <v>1185732</v>
      </c>
      <c r="D1479" s="7">
        <v>44359</v>
      </c>
      <c r="E1479" s="6" t="s">
        <v>15</v>
      </c>
      <c r="F1479" s="6" t="s">
        <v>16</v>
      </c>
      <c r="G1479" s="6" t="s">
        <v>66</v>
      </c>
      <c r="H1479" s="6" t="s">
        <v>20</v>
      </c>
      <c r="I1479" s="8">
        <v>0.4</v>
      </c>
      <c r="J1479" s="9">
        <v>5000</v>
      </c>
      <c r="K1479" s="10">
        <f t="shared" si="0"/>
        <v>2000</v>
      </c>
      <c r="L1479" s="10">
        <f t="shared" si="1"/>
        <v>700</v>
      </c>
      <c r="M1479" s="11">
        <v>0.35</v>
      </c>
      <c r="O1479" s="16"/>
      <c r="P1479" s="17"/>
      <c r="Q1479" s="12"/>
      <c r="R1479" s="13"/>
    </row>
    <row r="1480" spans="1:18" ht="15.75" customHeight="1">
      <c r="A1480" s="1"/>
      <c r="B1480" s="6" t="s">
        <v>14</v>
      </c>
      <c r="C1480" s="6">
        <v>1185732</v>
      </c>
      <c r="D1480" s="7">
        <v>44359</v>
      </c>
      <c r="E1480" s="6" t="s">
        <v>15</v>
      </c>
      <c r="F1480" s="6" t="s">
        <v>16</v>
      </c>
      <c r="G1480" s="6" t="s">
        <v>66</v>
      </c>
      <c r="H1480" s="6" t="s">
        <v>21</v>
      </c>
      <c r="I1480" s="8">
        <v>0.5</v>
      </c>
      <c r="J1480" s="9">
        <v>5000</v>
      </c>
      <c r="K1480" s="10">
        <f t="shared" si="0"/>
        <v>2500</v>
      </c>
      <c r="L1480" s="10">
        <f t="shared" si="1"/>
        <v>750</v>
      </c>
      <c r="M1480" s="11">
        <v>0.3</v>
      </c>
      <c r="O1480" s="16"/>
      <c r="P1480" s="17"/>
      <c r="Q1480" s="12"/>
      <c r="R1480" s="13"/>
    </row>
    <row r="1481" spans="1:18" ht="15.75" customHeight="1">
      <c r="A1481" s="1"/>
      <c r="B1481" s="6" t="s">
        <v>14</v>
      </c>
      <c r="C1481" s="6">
        <v>1185732</v>
      </c>
      <c r="D1481" s="7">
        <v>44359</v>
      </c>
      <c r="E1481" s="6" t="s">
        <v>15</v>
      </c>
      <c r="F1481" s="6" t="s">
        <v>16</v>
      </c>
      <c r="G1481" s="6" t="s">
        <v>66</v>
      </c>
      <c r="H1481" s="6" t="s">
        <v>22</v>
      </c>
      <c r="I1481" s="8">
        <v>0.55000000000000004</v>
      </c>
      <c r="J1481" s="9">
        <v>6500</v>
      </c>
      <c r="K1481" s="10">
        <f t="shared" si="0"/>
        <v>3575.0000000000005</v>
      </c>
      <c r="L1481" s="10">
        <f t="shared" si="1"/>
        <v>893.75000000000011</v>
      </c>
      <c r="M1481" s="11">
        <v>0.25</v>
      </c>
      <c r="O1481" s="16"/>
      <c r="P1481" s="17"/>
      <c r="Q1481" s="12"/>
      <c r="R1481" s="13"/>
    </row>
    <row r="1482" spans="1:18" ht="15.75" customHeight="1">
      <c r="A1482" s="1"/>
      <c r="B1482" s="6" t="s">
        <v>14</v>
      </c>
      <c r="C1482" s="6">
        <v>1185732</v>
      </c>
      <c r="D1482" s="7">
        <v>44387</v>
      </c>
      <c r="E1482" s="6" t="s">
        <v>15</v>
      </c>
      <c r="F1482" s="6" t="s">
        <v>16</v>
      </c>
      <c r="G1482" s="6" t="s">
        <v>66</v>
      </c>
      <c r="H1482" s="6" t="s">
        <v>17</v>
      </c>
      <c r="I1482" s="8">
        <v>0.5</v>
      </c>
      <c r="J1482" s="9">
        <v>8750</v>
      </c>
      <c r="K1482" s="10">
        <f t="shared" si="0"/>
        <v>4375</v>
      </c>
      <c r="L1482" s="10">
        <f t="shared" si="1"/>
        <v>2187.5</v>
      </c>
      <c r="M1482" s="11">
        <v>0.5</v>
      </c>
      <c r="O1482" s="16"/>
      <c r="P1482" s="17"/>
      <c r="Q1482" s="12"/>
      <c r="R1482" s="13"/>
    </row>
    <row r="1483" spans="1:18" ht="15.75" customHeight="1">
      <c r="A1483" s="1"/>
      <c r="B1483" s="6" t="s">
        <v>14</v>
      </c>
      <c r="C1483" s="6">
        <v>1185732</v>
      </c>
      <c r="D1483" s="7">
        <v>44387</v>
      </c>
      <c r="E1483" s="6" t="s">
        <v>15</v>
      </c>
      <c r="F1483" s="6" t="s">
        <v>16</v>
      </c>
      <c r="G1483" s="6" t="s">
        <v>66</v>
      </c>
      <c r="H1483" s="6" t="s">
        <v>18</v>
      </c>
      <c r="I1483" s="8">
        <v>0.45000000000000007</v>
      </c>
      <c r="J1483" s="9">
        <v>6250</v>
      </c>
      <c r="K1483" s="10">
        <f t="shared" si="0"/>
        <v>2812.5000000000005</v>
      </c>
      <c r="L1483" s="10">
        <f t="shared" si="1"/>
        <v>843.75000000000011</v>
      </c>
      <c r="M1483" s="11">
        <v>0.3</v>
      </c>
      <c r="O1483" s="16"/>
      <c r="P1483" s="17"/>
      <c r="Q1483" s="12"/>
      <c r="R1483" s="13"/>
    </row>
    <row r="1484" spans="1:18" ht="15.75" customHeight="1">
      <c r="A1484" s="1"/>
      <c r="B1484" s="6" t="s">
        <v>14</v>
      </c>
      <c r="C1484" s="6">
        <v>1185732</v>
      </c>
      <c r="D1484" s="7">
        <v>44387</v>
      </c>
      <c r="E1484" s="6" t="s">
        <v>15</v>
      </c>
      <c r="F1484" s="6" t="s">
        <v>16</v>
      </c>
      <c r="G1484" s="6" t="s">
        <v>66</v>
      </c>
      <c r="H1484" s="6" t="s">
        <v>19</v>
      </c>
      <c r="I1484" s="8">
        <v>0.4</v>
      </c>
      <c r="J1484" s="9">
        <v>5500</v>
      </c>
      <c r="K1484" s="10">
        <f t="shared" si="0"/>
        <v>2200</v>
      </c>
      <c r="L1484" s="10">
        <f t="shared" si="1"/>
        <v>770</v>
      </c>
      <c r="M1484" s="11">
        <v>0.35</v>
      </c>
      <c r="O1484" s="16"/>
      <c r="P1484" s="17"/>
      <c r="Q1484" s="12"/>
      <c r="R1484" s="13"/>
    </row>
    <row r="1485" spans="1:18" ht="15.75" customHeight="1">
      <c r="A1485" s="1"/>
      <c r="B1485" s="6" t="s">
        <v>14</v>
      </c>
      <c r="C1485" s="6">
        <v>1185732</v>
      </c>
      <c r="D1485" s="7">
        <v>44387</v>
      </c>
      <c r="E1485" s="6" t="s">
        <v>15</v>
      </c>
      <c r="F1485" s="6" t="s">
        <v>16</v>
      </c>
      <c r="G1485" s="6" t="s">
        <v>66</v>
      </c>
      <c r="H1485" s="6" t="s">
        <v>20</v>
      </c>
      <c r="I1485" s="8">
        <v>0.4</v>
      </c>
      <c r="J1485" s="9">
        <v>5000</v>
      </c>
      <c r="K1485" s="10">
        <f t="shared" si="0"/>
        <v>2000</v>
      </c>
      <c r="L1485" s="10">
        <f t="shared" si="1"/>
        <v>700</v>
      </c>
      <c r="M1485" s="11">
        <v>0.35</v>
      </c>
      <c r="O1485" s="16"/>
      <c r="P1485" s="17"/>
      <c r="Q1485" s="12"/>
      <c r="R1485" s="13"/>
    </row>
    <row r="1486" spans="1:18" ht="15.75" customHeight="1">
      <c r="A1486" s="1"/>
      <c r="B1486" s="6" t="s">
        <v>14</v>
      </c>
      <c r="C1486" s="6">
        <v>1185732</v>
      </c>
      <c r="D1486" s="7">
        <v>44387</v>
      </c>
      <c r="E1486" s="6" t="s">
        <v>15</v>
      </c>
      <c r="F1486" s="6" t="s">
        <v>16</v>
      </c>
      <c r="G1486" s="6" t="s">
        <v>66</v>
      </c>
      <c r="H1486" s="6" t="s">
        <v>21</v>
      </c>
      <c r="I1486" s="8">
        <v>0.5</v>
      </c>
      <c r="J1486" s="9">
        <v>5250</v>
      </c>
      <c r="K1486" s="10">
        <f t="shared" si="0"/>
        <v>2625</v>
      </c>
      <c r="L1486" s="10">
        <f t="shared" si="1"/>
        <v>787.5</v>
      </c>
      <c r="M1486" s="11">
        <v>0.3</v>
      </c>
      <c r="O1486" s="16"/>
      <c r="P1486" s="17"/>
      <c r="Q1486" s="12"/>
      <c r="R1486" s="13"/>
    </row>
    <row r="1487" spans="1:18" ht="15.75" customHeight="1">
      <c r="A1487" s="1"/>
      <c r="B1487" s="6" t="s">
        <v>14</v>
      </c>
      <c r="C1487" s="6">
        <v>1185732</v>
      </c>
      <c r="D1487" s="7">
        <v>44387</v>
      </c>
      <c r="E1487" s="6" t="s">
        <v>15</v>
      </c>
      <c r="F1487" s="6" t="s">
        <v>16</v>
      </c>
      <c r="G1487" s="6" t="s">
        <v>66</v>
      </c>
      <c r="H1487" s="6" t="s">
        <v>22</v>
      </c>
      <c r="I1487" s="8">
        <v>0.55000000000000004</v>
      </c>
      <c r="J1487" s="9">
        <v>7000</v>
      </c>
      <c r="K1487" s="10">
        <f t="shared" si="0"/>
        <v>3850.0000000000005</v>
      </c>
      <c r="L1487" s="10">
        <f t="shared" si="1"/>
        <v>962.50000000000011</v>
      </c>
      <c r="M1487" s="11">
        <v>0.25</v>
      </c>
      <c r="O1487" s="16"/>
      <c r="P1487" s="17"/>
      <c r="Q1487" s="12"/>
      <c r="R1487" s="13"/>
    </row>
    <row r="1488" spans="1:18" ht="15.75" customHeight="1">
      <c r="A1488" s="1"/>
      <c r="B1488" s="6" t="s">
        <v>14</v>
      </c>
      <c r="C1488" s="6">
        <v>1185732</v>
      </c>
      <c r="D1488" s="7">
        <v>44419</v>
      </c>
      <c r="E1488" s="6" t="s">
        <v>15</v>
      </c>
      <c r="F1488" s="6" t="s">
        <v>16</v>
      </c>
      <c r="G1488" s="6" t="s">
        <v>66</v>
      </c>
      <c r="H1488" s="6" t="s">
        <v>17</v>
      </c>
      <c r="I1488" s="8">
        <v>0.5</v>
      </c>
      <c r="J1488" s="9">
        <v>8500</v>
      </c>
      <c r="K1488" s="10">
        <f t="shared" si="0"/>
        <v>4250</v>
      </c>
      <c r="L1488" s="10">
        <f t="shared" si="1"/>
        <v>2125</v>
      </c>
      <c r="M1488" s="11">
        <v>0.5</v>
      </c>
      <c r="O1488" s="16"/>
      <c r="P1488" s="17"/>
      <c r="Q1488" s="12"/>
      <c r="R1488" s="13"/>
    </row>
    <row r="1489" spans="1:18" ht="15.75" customHeight="1">
      <c r="A1489" s="1"/>
      <c r="B1489" s="6" t="s">
        <v>14</v>
      </c>
      <c r="C1489" s="6">
        <v>1185732</v>
      </c>
      <c r="D1489" s="7">
        <v>44419</v>
      </c>
      <c r="E1489" s="6" t="s">
        <v>15</v>
      </c>
      <c r="F1489" s="6" t="s">
        <v>16</v>
      </c>
      <c r="G1489" s="6" t="s">
        <v>66</v>
      </c>
      <c r="H1489" s="6" t="s">
        <v>18</v>
      </c>
      <c r="I1489" s="8">
        <v>0.45000000000000007</v>
      </c>
      <c r="J1489" s="9">
        <v>6250</v>
      </c>
      <c r="K1489" s="10">
        <f t="shared" si="0"/>
        <v>2812.5000000000005</v>
      </c>
      <c r="L1489" s="10">
        <f t="shared" si="1"/>
        <v>843.75000000000011</v>
      </c>
      <c r="M1489" s="11">
        <v>0.3</v>
      </c>
      <c r="O1489" s="16"/>
      <c r="P1489" s="17"/>
      <c r="Q1489" s="12"/>
      <c r="R1489" s="13"/>
    </row>
    <row r="1490" spans="1:18" ht="15.75" customHeight="1">
      <c r="A1490" s="1"/>
      <c r="B1490" s="6" t="s">
        <v>14</v>
      </c>
      <c r="C1490" s="6">
        <v>1185732</v>
      </c>
      <c r="D1490" s="7">
        <v>44419</v>
      </c>
      <c r="E1490" s="6" t="s">
        <v>15</v>
      </c>
      <c r="F1490" s="6" t="s">
        <v>16</v>
      </c>
      <c r="G1490" s="6" t="s">
        <v>66</v>
      </c>
      <c r="H1490" s="6" t="s">
        <v>19</v>
      </c>
      <c r="I1490" s="8">
        <v>0.4</v>
      </c>
      <c r="J1490" s="9">
        <v>5500</v>
      </c>
      <c r="K1490" s="10">
        <f t="shared" si="0"/>
        <v>2200</v>
      </c>
      <c r="L1490" s="10">
        <f t="shared" si="1"/>
        <v>770</v>
      </c>
      <c r="M1490" s="11">
        <v>0.35</v>
      </c>
      <c r="O1490" s="16"/>
      <c r="P1490" s="17"/>
      <c r="Q1490" s="12"/>
      <c r="R1490" s="13"/>
    </row>
    <row r="1491" spans="1:18" ht="15.75" customHeight="1">
      <c r="A1491" s="1"/>
      <c r="B1491" s="6" t="s">
        <v>14</v>
      </c>
      <c r="C1491" s="6">
        <v>1185732</v>
      </c>
      <c r="D1491" s="7">
        <v>44419</v>
      </c>
      <c r="E1491" s="6" t="s">
        <v>15</v>
      </c>
      <c r="F1491" s="6" t="s">
        <v>16</v>
      </c>
      <c r="G1491" s="6" t="s">
        <v>66</v>
      </c>
      <c r="H1491" s="6" t="s">
        <v>20</v>
      </c>
      <c r="I1491" s="8">
        <v>0.4</v>
      </c>
      <c r="J1491" s="9">
        <v>5250</v>
      </c>
      <c r="K1491" s="10">
        <f t="shared" si="0"/>
        <v>2100</v>
      </c>
      <c r="L1491" s="10">
        <f t="shared" si="1"/>
        <v>735</v>
      </c>
      <c r="M1491" s="11">
        <v>0.35</v>
      </c>
      <c r="O1491" s="16"/>
      <c r="P1491" s="17"/>
      <c r="Q1491" s="12"/>
      <c r="R1491" s="13"/>
    </row>
    <row r="1492" spans="1:18" ht="15.75" customHeight="1">
      <c r="A1492" s="1"/>
      <c r="B1492" s="6" t="s">
        <v>14</v>
      </c>
      <c r="C1492" s="6">
        <v>1185732</v>
      </c>
      <c r="D1492" s="7">
        <v>44419</v>
      </c>
      <c r="E1492" s="6" t="s">
        <v>15</v>
      </c>
      <c r="F1492" s="6" t="s">
        <v>16</v>
      </c>
      <c r="G1492" s="6" t="s">
        <v>66</v>
      </c>
      <c r="H1492" s="6" t="s">
        <v>21</v>
      </c>
      <c r="I1492" s="8">
        <v>0.5</v>
      </c>
      <c r="J1492" s="9">
        <v>5000</v>
      </c>
      <c r="K1492" s="10">
        <f t="shared" si="0"/>
        <v>2500</v>
      </c>
      <c r="L1492" s="10">
        <f t="shared" si="1"/>
        <v>750</v>
      </c>
      <c r="M1492" s="11">
        <v>0.3</v>
      </c>
      <c r="O1492" s="16"/>
      <c r="P1492" s="17"/>
      <c r="Q1492" s="12"/>
      <c r="R1492" s="13"/>
    </row>
    <row r="1493" spans="1:18" ht="15.75" customHeight="1">
      <c r="A1493" s="1"/>
      <c r="B1493" s="6" t="s">
        <v>14</v>
      </c>
      <c r="C1493" s="6">
        <v>1185732</v>
      </c>
      <c r="D1493" s="7">
        <v>44419</v>
      </c>
      <c r="E1493" s="6" t="s">
        <v>15</v>
      </c>
      <c r="F1493" s="6" t="s">
        <v>16</v>
      </c>
      <c r="G1493" s="6" t="s">
        <v>66</v>
      </c>
      <c r="H1493" s="6" t="s">
        <v>22</v>
      </c>
      <c r="I1493" s="8">
        <v>0.55000000000000004</v>
      </c>
      <c r="J1493" s="9">
        <v>6750</v>
      </c>
      <c r="K1493" s="10">
        <f t="shared" si="0"/>
        <v>3712.5000000000005</v>
      </c>
      <c r="L1493" s="10">
        <f t="shared" si="1"/>
        <v>928.12500000000011</v>
      </c>
      <c r="M1493" s="11">
        <v>0.25</v>
      </c>
      <c r="O1493" s="16"/>
      <c r="P1493" s="17"/>
      <c r="Q1493" s="12"/>
      <c r="R1493" s="13"/>
    </row>
    <row r="1494" spans="1:18" ht="15.75" customHeight="1">
      <c r="A1494" s="1"/>
      <c r="B1494" s="6" t="s">
        <v>14</v>
      </c>
      <c r="C1494" s="6">
        <v>1185732</v>
      </c>
      <c r="D1494" s="7">
        <v>44449</v>
      </c>
      <c r="E1494" s="6" t="s">
        <v>15</v>
      </c>
      <c r="F1494" s="6" t="s">
        <v>16</v>
      </c>
      <c r="G1494" s="6" t="s">
        <v>66</v>
      </c>
      <c r="H1494" s="6" t="s">
        <v>17</v>
      </c>
      <c r="I1494" s="8">
        <v>0.5</v>
      </c>
      <c r="J1494" s="9">
        <v>8000</v>
      </c>
      <c r="K1494" s="10">
        <f t="shared" si="0"/>
        <v>4000</v>
      </c>
      <c r="L1494" s="10">
        <f t="shared" si="1"/>
        <v>2000</v>
      </c>
      <c r="M1494" s="11">
        <v>0.5</v>
      </c>
      <c r="O1494" s="16"/>
      <c r="P1494" s="17"/>
      <c r="Q1494" s="12"/>
      <c r="R1494" s="13"/>
    </row>
    <row r="1495" spans="1:18" ht="15.75" customHeight="1">
      <c r="A1495" s="1"/>
      <c r="B1495" s="6" t="s">
        <v>14</v>
      </c>
      <c r="C1495" s="6">
        <v>1185732</v>
      </c>
      <c r="D1495" s="7">
        <v>44449</v>
      </c>
      <c r="E1495" s="6" t="s">
        <v>15</v>
      </c>
      <c r="F1495" s="6" t="s">
        <v>16</v>
      </c>
      <c r="G1495" s="6" t="s">
        <v>66</v>
      </c>
      <c r="H1495" s="6" t="s">
        <v>18</v>
      </c>
      <c r="I1495" s="8">
        <v>0.45000000000000007</v>
      </c>
      <c r="J1495" s="9">
        <v>6000</v>
      </c>
      <c r="K1495" s="10">
        <f t="shared" si="0"/>
        <v>2700.0000000000005</v>
      </c>
      <c r="L1495" s="10">
        <f t="shared" si="1"/>
        <v>810.00000000000011</v>
      </c>
      <c r="M1495" s="11">
        <v>0.3</v>
      </c>
      <c r="O1495" s="16"/>
      <c r="P1495" s="17"/>
      <c r="Q1495" s="12"/>
      <c r="R1495" s="13"/>
    </row>
    <row r="1496" spans="1:18" ht="15.75" customHeight="1">
      <c r="A1496" s="1"/>
      <c r="B1496" s="6" t="s">
        <v>14</v>
      </c>
      <c r="C1496" s="6">
        <v>1185732</v>
      </c>
      <c r="D1496" s="7">
        <v>44449</v>
      </c>
      <c r="E1496" s="6" t="s">
        <v>15</v>
      </c>
      <c r="F1496" s="6" t="s">
        <v>16</v>
      </c>
      <c r="G1496" s="6" t="s">
        <v>66</v>
      </c>
      <c r="H1496" s="6" t="s">
        <v>19</v>
      </c>
      <c r="I1496" s="8">
        <v>0.4</v>
      </c>
      <c r="J1496" s="9">
        <v>5250</v>
      </c>
      <c r="K1496" s="10">
        <f t="shared" si="0"/>
        <v>2100</v>
      </c>
      <c r="L1496" s="10">
        <f t="shared" si="1"/>
        <v>735</v>
      </c>
      <c r="M1496" s="11">
        <v>0.35</v>
      </c>
      <c r="O1496" s="16"/>
      <c r="P1496" s="17"/>
      <c r="Q1496" s="12"/>
      <c r="R1496" s="13"/>
    </row>
    <row r="1497" spans="1:18" ht="15.75" customHeight="1">
      <c r="A1497" s="1"/>
      <c r="B1497" s="6" t="s">
        <v>14</v>
      </c>
      <c r="C1497" s="6">
        <v>1185732</v>
      </c>
      <c r="D1497" s="7">
        <v>44449</v>
      </c>
      <c r="E1497" s="6" t="s">
        <v>15</v>
      </c>
      <c r="F1497" s="6" t="s">
        <v>16</v>
      </c>
      <c r="G1497" s="6" t="s">
        <v>66</v>
      </c>
      <c r="H1497" s="6" t="s">
        <v>20</v>
      </c>
      <c r="I1497" s="8">
        <v>0.4</v>
      </c>
      <c r="J1497" s="9">
        <v>5000</v>
      </c>
      <c r="K1497" s="10">
        <f t="shared" si="0"/>
        <v>2000</v>
      </c>
      <c r="L1497" s="10">
        <f t="shared" si="1"/>
        <v>700</v>
      </c>
      <c r="M1497" s="11">
        <v>0.35</v>
      </c>
      <c r="O1497" s="16"/>
      <c r="P1497" s="17"/>
      <c r="Q1497" s="12"/>
      <c r="R1497" s="13"/>
    </row>
    <row r="1498" spans="1:18" ht="15.75" customHeight="1">
      <c r="A1498" s="1"/>
      <c r="B1498" s="6" t="s">
        <v>14</v>
      </c>
      <c r="C1498" s="6">
        <v>1185732</v>
      </c>
      <c r="D1498" s="7">
        <v>44449</v>
      </c>
      <c r="E1498" s="6" t="s">
        <v>15</v>
      </c>
      <c r="F1498" s="6" t="s">
        <v>16</v>
      </c>
      <c r="G1498" s="6" t="s">
        <v>66</v>
      </c>
      <c r="H1498" s="6" t="s">
        <v>21</v>
      </c>
      <c r="I1498" s="8">
        <v>0.5</v>
      </c>
      <c r="J1498" s="9">
        <v>5000</v>
      </c>
      <c r="K1498" s="10">
        <f t="shared" si="0"/>
        <v>2500</v>
      </c>
      <c r="L1498" s="10">
        <f t="shared" si="1"/>
        <v>750</v>
      </c>
      <c r="M1498" s="11">
        <v>0.3</v>
      </c>
      <c r="O1498" s="16"/>
      <c r="P1498" s="17"/>
      <c r="Q1498" s="12"/>
      <c r="R1498" s="13"/>
    </row>
    <row r="1499" spans="1:18" ht="15.75" customHeight="1">
      <c r="A1499" s="1"/>
      <c r="B1499" s="6" t="s">
        <v>14</v>
      </c>
      <c r="C1499" s="6">
        <v>1185732</v>
      </c>
      <c r="D1499" s="7">
        <v>44449</v>
      </c>
      <c r="E1499" s="6" t="s">
        <v>15</v>
      </c>
      <c r="F1499" s="6" t="s">
        <v>16</v>
      </c>
      <c r="G1499" s="6" t="s">
        <v>66</v>
      </c>
      <c r="H1499" s="6" t="s">
        <v>22</v>
      </c>
      <c r="I1499" s="8">
        <v>0.55000000000000004</v>
      </c>
      <c r="J1499" s="9">
        <v>6000</v>
      </c>
      <c r="K1499" s="10">
        <f t="shared" si="0"/>
        <v>3300.0000000000005</v>
      </c>
      <c r="L1499" s="10">
        <f t="shared" si="1"/>
        <v>825.00000000000011</v>
      </c>
      <c r="M1499" s="11">
        <v>0.25</v>
      </c>
      <c r="O1499" s="16"/>
      <c r="P1499" s="17"/>
      <c r="Q1499" s="12"/>
      <c r="R1499" s="13"/>
    </row>
    <row r="1500" spans="1:18" ht="15.75" customHeight="1">
      <c r="A1500" s="1"/>
      <c r="B1500" s="6" t="s">
        <v>14</v>
      </c>
      <c r="C1500" s="6">
        <v>1185732</v>
      </c>
      <c r="D1500" s="7">
        <v>44481</v>
      </c>
      <c r="E1500" s="6" t="s">
        <v>15</v>
      </c>
      <c r="F1500" s="6" t="s">
        <v>16</v>
      </c>
      <c r="G1500" s="6" t="s">
        <v>66</v>
      </c>
      <c r="H1500" s="6" t="s">
        <v>17</v>
      </c>
      <c r="I1500" s="8">
        <v>0.55000000000000004</v>
      </c>
      <c r="J1500" s="9">
        <v>7750</v>
      </c>
      <c r="K1500" s="10">
        <f t="shared" si="0"/>
        <v>4262.5</v>
      </c>
      <c r="L1500" s="10">
        <f t="shared" si="1"/>
        <v>2131.25</v>
      </c>
      <c r="M1500" s="11">
        <v>0.5</v>
      </c>
      <c r="O1500" s="16"/>
      <c r="P1500" s="17"/>
      <c r="Q1500" s="12"/>
      <c r="R1500" s="13"/>
    </row>
    <row r="1501" spans="1:18" ht="15.75" customHeight="1">
      <c r="A1501" s="1"/>
      <c r="B1501" s="6" t="s">
        <v>14</v>
      </c>
      <c r="C1501" s="6">
        <v>1185732</v>
      </c>
      <c r="D1501" s="7">
        <v>44481</v>
      </c>
      <c r="E1501" s="6" t="s">
        <v>15</v>
      </c>
      <c r="F1501" s="6" t="s">
        <v>16</v>
      </c>
      <c r="G1501" s="6" t="s">
        <v>66</v>
      </c>
      <c r="H1501" s="6" t="s">
        <v>18</v>
      </c>
      <c r="I1501" s="8">
        <v>0.45000000000000007</v>
      </c>
      <c r="J1501" s="9">
        <v>6000</v>
      </c>
      <c r="K1501" s="10">
        <f t="shared" si="0"/>
        <v>2700.0000000000005</v>
      </c>
      <c r="L1501" s="10">
        <f t="shared" si="1"/>
        <v>810.00000000000011</v>
      </c>
      <c r="M1501" s="11">
        <v>0.3</v>
      </c>
      <c r="O1501" s="16"/>
      <c r="P1501" s="17"/>
      <c r="Q1501" s="12"/>
      <c r="R1501" s="13"/>
    </row>
    <row r="1502" spans="1:18" ht="15.75" customHeight="1">
      <c r="A1502" s="1"/>
      <c r="B1502" s="6" t="s">
        <v>14</v>
      </c>
      <c r="C1502" s="6">
        <v>1185732</v>
      </c>
      <c r="D1502" s="7">
        <v>44481</v>
      </c>
      <c r="E1502" s="6" t="s">
        <v>15</v>
      </c>
      <c r="F1502" s="6" t="s">
        <v>16</v>
      </c>
      <c r="G1502" s="6" t="s">
        <v>66</v>
      </c>
      <c r="H1502" s="6" t="s">
        <v>19</v>
      </c>
      <c r="I1502" s="8">
        <v>0.45000000000000007</v>
      </c>
      <c r="J1502" s="9">
        <v>5000</v>
      </c>
      <c r="K1502" s="10">
        <f t="shared" si="0"/>
        <v>2250.0000000000005</v>
      </c>
      <c r="L1502" s="10">
        <f t="shared" si="1"/>
        <v>787.50000000000011</v>
      </c>
      <c r="M1502" s="11">
        <v>0.35</v>
      </c>
      <c r="O1502" s="16"/>
      <c r="P1502" s="17"/>
      <c r="Q1502" s="12"/>
      <c r="R1502" s="13"/>
    </row>
    <row r="1503" spans="1:18" ht="15.75" customHeight="1">
      <c r="A1503" s="1"/>
      <c r="B1503" s="6" t="s">
        <v>14</v>
      </c>
      <c r="C1503" s="6">
        <v>1185732</v>
      </c>
      <c r="D1503" s="7">
        <v>44481</v>
      </c>
      <c r="E1503" s="6" t="s">
        <v>15</v>
      </c>
      <c r="F1503" s="6" t="s">
        <v>16</v>
      </c>
      <c r="G1503" s="6" t="s">
        <v>66</v>
      </c>
      <c r="H1503" s="6" t="s">
        <v>20</v>
      </c>
      <c r="I1503" s="8">
        <v>0.45000000000000007</v>
      </c>
      <c r="J1503" s="9">
        <v>4750</v>
      </c>
      <c r="K1503" s="10">
        <f t="shared" si="0"/>
        <v>2137.5000000000005</v>
      </c>
      <c r="L1503" s="10">
        <f t="shared" si="1"/>
        <v>748.12500000000011</v>
      </c>
      <c r="M1503" s="11">
        <v>0.35</v>
      </c>
      <c r="O1503" s="16"/>
      <c r="P1503" s="17"/>
      <c r="Q1503" s="12"/>
      <c r="R1503" s="13"/>
    </row>
    <row r="1504" spans="1:18" ht="15.75" customHeight="1">
      <c r="A1504" s="1"/>
      <c r="B1504" s="6" t="s">
        <v>14</v>
      </c>
      <c r="C1504" s="6">
        <v>1185732</v>
      </c>
      <c r="D1504" s="7">
        <v>44481</v>
      </c>
      <c r="E1504" s="6" t="s">
        <v>15</v>
      </c>
      <c r="F1504" s="6" t="s">
        <v>16</v>
      </c>
      <c r="G1504" s="6" t="s">
        <v>66</v>
      </c>
      <c r="H1504" s="6" t="s">
        <v>21</v>
      </c>
      <c r="I1504" s="8">
        <v>0.55000000000000004</v>
      </c>
      <c r="J1504" s="9">
        <v>4750</v>
      </c>
      <c r="K1504" s="10">
        <f t="shared" si="0"/>
        <v>2612.5</v>
      </c>
      <c r="L1504" s="10">
        <f t="shared" si="1"/>
        <v>783.75</v>
      </c>
      <c r="M1504" s="11">
        <v>0.3</v>
      </c>
      <c r="O1504" s="16"/>
      <c r="P1504" s="17"/>
      <c r="Q1504" s="12"/>
      <c r="R1504" s="13"/>
    </row>
    <row r="1505" spans="1:18" ht="15.75" customHeight="1">
      <c r="A1505" s="1"/>
      <c r="B1505" s="6" t="s">
        <v>14</v>
      </c>
      <c r="C1505" s="6">
        <v>1185732</v>
      </c>
      <c r="D1505" s="7">
        <v>44481</v>
      </c>
      <c r="E1505" s="6" t="s">
        <v>15</v>
      </c>
      <c r="F1505" s="6" t="s">
        <v>16</v>
      </c>
      <c r="G1505" s="6" t="s">
        <v>66</v>
      </c>
      <c r="H1505" s="6" t="s">
        <v>22</v>
      </c>
      <c r="I1505" s="8">
        <v>0.6</v>
      </c>
      <c r="J1505" s="9">
        <v>6000</v>
      </c>
      <c r="K1505" s="10">
        <f t="shared" si="0"/>
        <v>3600</v>
      </c>
      <c r="L1505" s="10">
        <f t="shared" si="1"/>
        <v>900</v>
      </c>
      <c r="M1505" s="11">
        <v>0.25</v>
      </c>
      <c r="O1505" s="16"/>
      <c r="P1505" s="17"/>
      <c r="Q1505" s="12"/>
      <c r="R1505" s="13"/>
    </row>
    <row r="1506" spans="1:18" ht="15.75" customHeight="1">
      <c r="A1506" s="1"/>
      <c r="B1506" s="6" t="s">
        <v>14</v>
      </c>
      <c r="C1506" s="6">
        <v>1185732</v>
      </c>
      <c r="D1506" s="7">
        <v>44511</v>
      </c>
      <c r="E1506" s="6" t="s">
        <v>15</v>
      </c>
      <c r="F1506" s="6" t="s">
        <v>16</v>
      </c>
      <c r="G1506" s="6" t="s">
        <v>66</v>
      </c>
      <c r="H1506" s="6" t="s">
        <v>17</v>
      </c>
      <c r="I1506" s="8">
        <v>0.55000000000000004</v>
      </c>
      <c r="J1506" s="9">
        <v>7500</v>
      </c>
      <c r="K1506" s="10">
        <f t="shared" si="0"/>
        <v>4125</v>
      </c>
      <c r="L1506" s="10">
        <f t="shared" si="1"/>
        <v>2062.5</v>
      </c>
      <c r="M1506" s="11">
        <v>0.5</v>
      </c>
      <c r="O1506" s="16"/>
      <c r="P1506" s="17"/>
      <c r="Q1506" s="12"/>
      <c r="R1506" s="13"/>
    </row>
    <row r="1507" spans="1:18" ht="15.75" customHeight="1">
      <c r="A1507" s="1"/>
      <c r="B1507" s="6" t="s">
        <v>14</v>
      </c>
      <c r="C1507" s="6">
        <v>1185732</v>
      </c>
      <c r="D1507" s="7">
        <v>44511</v>
      </c>
      <c r="E1507" s="6" t="s">
        <v>15</v>
      </c>
      <c r="F1507" s="6" t="s">
        <v>16</v>
      </c>
      <c r="G1507" s="6" t="s">
        <v>66</v>
      </c>
      <c r="H1507" s="6" t="s">
        <v>18</v>
      </c>
      <c r="I1507" s="8">
        <v>0.45000000000000007</v>
      </c>
      <c r="J1507" s="9">
        <v>5750</v>
      </c>
      <c r="K1507" s="10">
        <f t="shared" si="0"/>
        <v>2587.5000000000005</v>
      </c>
      <c r="L1507" s="10">
        <f t="shared" si="1"/>
        <v>776.25000000000011</v>
      </c>
      <c r="M1507" s="11">
        <v>0.3</v>
      </c>
      <c r="O1507" s="16"/>
      <c r="P1507" s="17"/>
      <c r="Q1507" s="12"/>
      <c r="R1507" s="13"/>
    </row>
    <row r="1508" spans="1:18" ht="15.75" customHeight="1">
      <c r="A1508" s="1"/>
      <c r="B1508" s="6" t="s">
        <v>14</v>
      </c>
      <c r="C1508" s="6">
        <v>1185732</v>
      </c>
      <c r="D1508" s="7">
        <v>44511</v>
      </c>
      <c r="E1508" s="6" t="s">
        <v>15</v>
      </c>
      <c r="F1508" s="6" t="s">
        <v>16</v>
      </c>
      <c r="G1508" s="6" t="s">
        <v>66</v>
      </c>
      <c r="H1508" s="6" t="s">
        <v>19</v>
      </c>
      <c r="I1508" s="8">
        <v>0.45000000000000007</v>
      </c>
      <c r="J1508" s="9">
        <v>5200</v>
      </c>
      <c r="K1508" s="10">
        <f t="shared" si="0"/>
        <v>2340.0000000000005</v>
      </c>
      <c r="L1508" s="10">
        <f t="shared" si="1"/>
        <v>819.00000000000011</v>
      </c>
      <c r="M1508" s="11">
        <v>0.35</v>
      </c>
      <c r="O1508" s="16"/>
      <c r="P1508" s="17"/>
      <c r="Q1508" s="12"/>
      <c r="R1508" s="13"/>
    </row>
    <row r="1509" spans="1:18" ht="15.75" customHeight="1">
      <c r="A1509" s="1"/>
      <c r="B1509" s="6" t="s">
        <v>14</v>
      </c>
      <c r="C1509" s="6">
        <v>1185732</v>
      </c>
      <c r="D1509" s="7">
        <v>44511</v>
      </c>
      <c r="E1509" s="6" t="s">
        <v>15</v>
      </c>
      <c r="F1509" s="6" t="s">
        <v>16</v>
      </c>
      <c r="G1509" s="6" t="s">
        <v>66</v>
      </c>
      <c r="H1509" s="6" t="s">
        <v>20</v>
      </c>
      <c r="I1509" s="8">
        <v>0.45000000000000007</v>
      </c>
      <c r="J1509" s="9">
        <v>5000</v>
      </c>
      <c r="K1509" s="10">
        <f t="shared" si="0"/>
        <v>2250.0000000000005</v>
      </c>
      <c r="L1509" s="10">
        <f t="shared" si="1"/>
        <v>787.50000000000011</v>
      </c>
      <c r="M1509" s="11">
        <v>0.35</v>
      </c>
      <c r="O1509" s="16"/>
      <c r="P1509" s="17"/>
      <c r="Q1509" s="12"/>
      <c r="R1509" s="13"/>
    </row>
    <row r="1510" spans="1:18" ht="15.75" customHeight="1">
      <c r="A1510" s="1"/>
      <c r="B1510" s="6" t="s">
        <v>14</v>
      </c>
      <c r="C1510" s="6">
        <v>1185732</v>
      </c>
      <c r="D1510" s="7">
        <v>44511</v>
      </c>
      <c r="E1510" s="6" t="s">
        <v>15</v>
      </c>
      <c r="F1510" s="6" t="s">
        <v>16</v>
      </c>
      <c r="G1510" s="6" t="s">
        <v>66</v>
      </c>
      <c r="H1510" s="6" t="s">
        <v>21</v>
      </c>
      <c r="I1510" s="8">
        <v>0.55000000000000004</v>
      </c>
      <c r="J1510" s="9">
        <v>4750</v>
      </c>
      <c r="K1510" s="10">
        <f t="shared" si="0"/>
        <v>2612.5</v>
      </c>
      <c r="L1510" s="10">
        <f t="shared" si="1"/>
        <v>783.75</v>
      </c>
      <c r="M1510" s="11">
        <v>0.3</v>
      </c>
      <c r="O1510" s="16"/>
      <c r="P1510" s="17"/>
      <c r="Q1510" s="12"/>
      <c r="R1510" s="13"/>
    </row>
    <row r="1511" spans="1:18" ht="15.75" customHeight="1">
      <c r="A1511" s="1"/>
      <c r="B1511" s="6" t="s">
        <v>14</v>
      </c>
      <c r="C1511" s="6">
        <v>1185732</v>
      </c>
      <c r="D1511" s="7">
        <v>44511</v>
      </c>
      <c r="E1511" s="6" t="s">
        <v>15</v>
      </c>
      <c r="F1511" s="6" t="s">
        <v>16</v>
      </c>
      <c r="G1511" s="6" t="s">
        <v>66</v>
      </c>
      <c r="H1511" s="6" t="s">
        <v>22</v>
      </c>
      <c r="I1511" s="8">
        <v>0.6</v>
      </c>
      <c r="J1511" s="9">
        <v>5750</v>
      </c>
      <c r="K1511" s="10">
        <f t="shared" si="0"/>
        <v>3450</v>
      </c>
      <c r="L1511" s="10">
        <f t="shared" si="1"/>
        <v>862.5</v>
      </c>
      <c r="M1511" s="11">
        <v>0.25</v>
      </c>
      <c r="O1511" s="16"/>
      <c r="P1511" s="17"/>
      <c r="Q1511" s="12"/>
      <c r="R1511" s="13"/>
    </row>
    <row r="1512" spans="1:18" ht="15.75" customHeight="1">
      <c r="A1512" s="1"/>
      <c r="B1512" s="6" t="s">
        <v>14</v>
      </c>
      <c r="C1512" s="6">
        <v>1185732</v>
      </c>
      <c r="D1512" s="7">
        <v>44540</v>
      </c>
      <c r="E1512" s="6" t="s">
        <v>15</v>
      </c>
      <c r="F1512" s="6" t="s">
        <v>16</v>
      </c>
      <c r="G1512" s="6" t="s">
        <v>66</v>
      </c>
      <c r="H1512" s="6" t="s">
        <v>17</v>
      </c>
      <c r="I1512" s="8">
        <v>0.55000000000000004</v>
      </c>
      <c r="J1512" s="9">
        <v>8000</v>
      </c>
      <c r="K1512" s="10">
        <f t="shared" si="0"/>
        <v>4400</v>
      </c>
      <c r="L1512" s="10">
        <f t="shared" si="1"/>
        <v>2200</v>
      </c>
      <c r="M1512" s="11">
        <v>0.5</v>
      </c>
      <c r="O1512" s="16"/>
      <c r="P1512" s="17"/>
      <c r="Q1512" s="12"/>
      <c r="R1512" s="13"/>
    </row>
    <row r="1513" spans="1:18" ht="15.75" customHeight="1">
      <c r="A1513" s="1"/>
      <c r="B1513" s="6" t="s">
        <v>14</v>
      </c>
      <c r="C1513" s="6">
        <v>1185732</v>
      </c>
      <c r="D1513" s="7">
        <v>44540</v>
      </c>
      <c r="E1513" s="6" t="s">
        <v>15</v>
      </c>
      <c r="F1513" s="6" t="s">
        <v>16</v>
      </c>
      <c r="G1513" s="6" t="s">
        <v>66</v>
      </c>
      <c r="H1513" s="6" t="s">
        <v>18</v>
      </c>
      <c r="I1513" s="8">
        <v>0.45000000000000007</v>
      </c>
      <c r="J1513" s="9">
        <v>6000</v>
      </c>
      <c r="K1513" s="10">
        <f t="shared" si="0"/>
        <v>2700.0000000000005</v>
      </c>
      <c r="L1513" s="10">
        <f t="shared" si="1"/>
        <v>810.00000000000011</v>
      </c>
      <c r="M1513" s="11">
        <v>0.3</v>
      </c>
      <c r="O1513" s="16"/>
      <c r="P1513" s="17"/>
      <c r="Q1513" s="12"/>
      <c r="R1513" s="13"/>
    </row>
    <row r="1514" spans="1:18" ht="15.75" customHeight="1">
      <c r="A1514" s="1"/>
      <c r="B1514" s="6" t="s">
        <v>14</v>
      </c>
      <c r="C1514" s="6">
        <v>1185732</v>
      </c>
      <c r="D1514" s="7">
        <v>44540</v>
      </c>
      <c r="E1514" s="6" t="s">
        <v>15</v>
      </c>
      <c r="F1514" s="6" t="s">
        <v>16</v>
      </c>
      <c r="G1514" s="6" t="s">
        <v>66</v>
      </c>
      <c r="H1514" s="6" t="s">
        <v>19</v>
      </c>
      <c r="I1514" s="8">
        <v>0.45000000000000007</v>
      </c>
      <c r="J1514" s="9">
        <v>5500</v>
      </c>
      <c r="K1514" s="10">
        <f t="shared" si="0"/>
        <v>2475.0000000000005</v>
      </c>
      <c r="L1514" s="10">
        <f t="shared" si="1"/>
        <v>866.25000000000011</v>
      </c>
      <c r="M1514" s="11">
        <v>0.35</v>
      </c>
      <c r="O1514" s="16"/>
      <c r="P1514" s="17"/>
      <c r="Q1514" s="12"/>
      <c r="R1514" s="13"/>
    </row>
    <row r="1515" spans="1:18" ht="15.75" customHeight="1">
      <c r="A1515" s="1"/>
      <c r="B1515" s="6" t="s">
        <v>14</v>
      </c>
      <c r="C1515" s="6">
        <v>1185732</v>
      </c>
      <c r="D1515" s="7">
        <v>44540</v>
      </c>
      <c r="E1515" s="6" t="s">
        <v>15</v>
      </c>
      <c r="F1515" s="6" t="s">
        <v>16</v>
      </c>
      <c r="G1515" s="6" t="s">
        <v>66</v>
      </c>
      <c r="H1515" s="6" t="s">
        <v>20</v>
      </c>
      <c r="I1515" s="8">
        <v>0.45000000000000007</v>
      </c>
      <c r="J1515" s="9">
        <v>5000</v>
      </c>
      <c r="K1515" s="10">
        <f t="shared" si="0"/>
        <v>2250.0000000000005</v>
      </c>
      <c r="L1515" s="10">
        <f t="shared" si="1"/>
        <v>787.50000000000011</v>
      </c>
      <c r="M1515" s="11">
        <v>0.35</v>
      </c>
      <c r="O1515" s="16"/>
      <c r="P1515" s="17"/>
      <c r="Q1515" s="12"/>
      <c r="R1515" s="13"/>
    </row>
    <row r="1516" spans="1:18" ht="15.75" customHeight="1">
      <c r="A1516" s="1"/>
      <c r="B1516" s="6" t="s">
        <v>14</v>
      </c>
      <c r="C1516" s="6">
        <v>1185732</v>
      </c>
      <c r="D1516" s="7">
        <v>44540</v>
      </c>
      <c r="E1516" s="6" t="s">
        <v>15</v>
      </c>
      <c r="F1516" s="6" t="s">
        <v>16</v>
      </c>
      <c r="G1516" s="6" t="s">
        <v>66</v>
      </c>
      <c r="H1516" s="6" t="s">
        <v>21</v>
      </c>
      <c r="I1516" s="8">
        <v>0.55000000000000004</v>
      </c>
      <c r="J1516" s="9">
        <v>5000</v>
      </c>
      <c r="K1516" s="10">
        <f t="shared" si="0"/>
        <v>2750</v>
      </c>
      <c r="L1516" s="10">
        <f t="shared" si="1"/>
        <v>825</v>
      </c>
      <c r="M1516" s="11">
        <v>0.3</v>
      </c>
      <c r="O1516" s="16"/>
      <c r="P1516" s="17"/>
      <c r="Q1516" s="12"/>
      <c r="R1516" s="13"/>
    </row>
    <row r="1517" spans="1:18" ht="15.75" customHeight="1">
      <c r="A1517" s="1"/>
      <c r="B1517" s="6" t="s">
        <v>14</v>
      </c>
      <c r="C1517" s="6">
        <v>1185732</v>
      </c>
      <c r="D1517" s="7">
        <v>44540</v>
      </c>
      <c r="E1517" s="6" t="s">
        <v>15</v>
      </c>
      <c r="F1517" s="6" t="s">
        <v>16</v>
      </c>
      <c r="G1517" s="6" t="s">
        <v>66</v>
      </c>
      <c r="H1517" s="6" t="s">
        <v>22</v>
      </c>
      <c r="I1517" s="8">
        <v>0.6</v>
      </c>
      <c r="J1517" s="9">
        <v>6000</v>
      </c>
      <c r="K1517" s="10">
        <f t="shared" si="0"/>
        <v>3600</v>
      </c>
      <c r="L1517" s="10">
        <f t="shared" si="1"/>
        <v>900</v>
      </c>
      <c r="M1517" s="11">
        <v>0.25</v>
      </c>
      <c r="O1517" s="16"/>
      <c r="P1517" s="17"/>
      <c r="Q1517" s="12"/>
      <c r="R1517" s="13"/>
    </row>
    <row r="1518" spans="1:18" ht="15.75" customHeight="1">
      <c r="A1518" s="1" t="s">
        <v>39</v>
      </c>
      <c r="B1518" s="6" t="s">
        <v>27</v>
      </c>
      <c r="C1518" s="6">
        <v>1128299</v>
      </c>
      <c r="D1518" s="7">
        <v>44220</v>
      </c>
      <c r="E1518" s="6" t="s">
        <v>28</v>
      </c>
      <c r="F1518" s="6" t="s">
        <v>67</v>
      </c>
      <c r="G1518" s="6" t="s">
        <v>68</v>
      </c>
      <c r="H1518" s="6" t="s">
        <v>17</v>
      </c>
      <c r="I1518" s="8">
        <v>0.30000000000000004</v>
      </c>
      <c r="J1518" s="9">
        <v>3500</v>
      </c>
      <c r="K1518" s="10">
        <f t="shared" si="0"/>
        <v>1050.0000000000002</v>
      </c>
      <c r="L1518" s="10">
        <f t="shared" si="1"/>
        <v>367.50000000000006</v>
      </c>
      <c r="M1518" s="11">
        <v>0.35</v>
      </c>
      <c r="O1518" s="16"/>
      <c r="P1518" s="17"/>
      <c r="Q1518" s="12"/>
      <c r="R1518" s="13"/>
    </row>
    <row r="1519" spans="1:18" ht="15.75" customHeight="1">
      <c r="A1519" s="1"/>
      <c r="B1519" s="6" t="s">
        <v>27</v>
      </c>
      <c r="C1519" s="6">
        <v>1128299</v>
      </c>
      <c r="D1519" s="7">
        <v>44220</v>
      </c>
      <c r="E1519" s="6" t="s">
        <v>28</v>
      </c>
      <c r="F1519" s="6" t="s">
        <v>67</v>
      </c>
      <c r="G1519" s="6" t="s">
        <v>68</v>
      </c>
      <c r="H1519" s="6" t="s">
        <v>18</v>
      </c>
      <c r="I1519" s="8">
        <v>0.4</v>
      </c>
      <c r="J1519" s="9">
        <v>3500</v>
      </c>
      <c r="K1519" s="10">
        <f t="shared" si="0"/>
        <v>1400</v>
      </c>
      <c r="L1519" s="10">
        <f t="shared" si="1"/>
        <v>489.99999999999994</v>
      </c>
      <c r="M1519" s="11">
        <v>0.35</v>
      </c>
      <c r="O1519" s="16"/>
      <c r="P1519" s="17"/>
      <c r="Q1519" s="12"/>
      <c r="R1519" s="13"/>
    </row>
    <row r="1520" spans="1:18" ht="15.75" customHeight="1">
      <c r="A1520" s="1"/>
      <c r="B1520" s="6" t="s">
        <v>27</v>
      </c>
      <c r="C1520" s="6">
        <v>1128299</v>
      </c>
      <c r="D1520" s="7">
        <v>44220</v>
      </c>
      <c r="E1520" s="6" t="s">
        <v>28</v>
      </c>
      <c r="F1520" s="6" t="s">
        <v>67</v>
      </c>
      <c r="G1520" s="6" t="s">
        <v>68</v>
      </c>
      <c r="H1520" s="6" t="s">
        <v>19</v>
      </c>
      <c r="I1520" s="8">
        <v>0.4</v>
      </c>
      <c r="J1520" s="9">
        <v>3500</v>
      </c>
      <c r="K1520" s="10">
        <f t="shared" si="0"/>
        <v>1400</v>
      </c>
      <c r="L1520" s="10">
        <f t="shared" si="1"/>
        <v>489.99999999999994</v>
      </c>
      <c r="M1520" s="11">
        <v>0.35</v>
      </c>
      <c r="O1520" s="16"/>
      <c r="P1520" s="17"/>
      <c r="Q1520" s="12"/>
      <c r="R1520" s="13"/>
    </row>
    <row r="1521" spans="1:18" ht="15.75" customHeight="1">
      <c r="A1521" s="1"/>
      <c r="B1521" s="6" t="s">
        <v>27</v>
      </c>
      <c r="C1521" s="6">
        <v>1128299</v>
      </c>
      <c r="D1521" s="7">
        <v>44220</v>
      </c>
      <c r="E1521" s="6" t="s">
        <v>28</v>
      </c>
      <c r="F1521" s="6" t="s">
        <v>67</v>
      </c>
      <c r="G1521" s="6" t="s">
        <v>68</v>
      </c>
      <c r="H1521" s="6" t="s">
        <v>20</v>
      </c>
      <c r="I1521" s="8">
        <v>0.4</v>
      </c>
      <c r="J1521" s="9">
        <v>2000</v>
      </c>
      <c r="K1521" s="10">
        <f t="shared" si="0"/>
        <v>800</v>
      </c>
      <c r="L1521" s="10">
        <f t="shared" si="1"/>
        <v>280</v>
      </c>
      <c r="M1521" s="11">
        <v>0.35</v>
      </c>
      <c r="O1521" s="16"/>
      <c r="P1521" s="17"/>
      <c r="Q1521" s="12"/>
      <c r="R1521" s="13"/>
    </row>
    <row r="1522" spans="1:18" ht="15.75" customHeight="1">
      <c r="A1522" s="1"/>
      <c r="B1522" s="6" t="s">
        <v>27</v>
      </c>
      <c r="C1522" s="6">
        <v>1128299</v>
      </c>
      <c r="D1522" s="7">
        <v>44220</v>
      </c>
      <c r="E1522" s="6" t="s">
        <v>28</v>
      </c>
      <c r="F1522" s="6" t="s">
        <v>67</v>
      </c>
      <c r="G1522" s="6" t="s">
        <v>68</v>
      </c>
      <c r="H1522" s="6" t="s">
        <v>21</v>
      </c>
      <c r="I1522" s="8">
        <v>0.45000000000000007</v>
      </c>
      <c r="J1522" s="9">
        <v>1500</v>
      </c>
      <c r="K1522" s="10">
        <f t="shared" si="0"/>
        <v>675.00000000000011</v>
      </c>
      <c r="L1522" s="10">
        <f t="shared" si="1"/>
        <v>270.00000000000006</v>
      </c>
      <c r="M1522" s="11">
        <v>0.4</v>
      </c>
      <c r="O1522" s="16"/>
      <c r="P1522" s="17"/>
      <c r="Q1522" s="12"/>
      <c r="R1522" s="13"/>
    </row>
    <row r="1523" spans="1:18" ht="15.75" customHeight="1">
      <c r="A1523" s="1"/>
      <c r="B1523" s="6" t="s">
        <v>27</v>
      </c>
      <c r="C1523" s="6">
        <v>1128299</v>
      </c>
      <c r="D1523" s="7">
        <v>44220</v>
      </c>
      <c r="E1523" s="6" t="s">
        <v>28</v>
      </c>
      <c r="F1523" s="6" t="s">
        <v>67</v>
      </c>
      <c r="G1523" s="6" t="s">
        <v>68</v>
      </c>
      <c r="H1523" s="6" t="s">
        <v>22</v>
      </c>
      <c r="I1523" s="8">
        <v>0.4</v>
      </c>
      <c r="J1523" s="9">
        <v>4000</v>
      </c>
      <c r="K1523" s="10">
        <f t="shared" si="0"/>
        <v>1600</v>
      </c>
      <c r="L1523" s="10">
        <f t="shared" si="1"/>
        <v>480</v>
      </c>
      <c r="M1523" s="11">
        <v>0.3</v>
      </c>
      <c r="O1523" s="16"/>
      <c r="P1523" s="17"/>
      <c r="Q1523" s="12"/>
      <c r="R1523" s="13"/>
    </row>
    <row r="1524" spans="1:18" ht="15.75" customHeight="1">
      <c r="A1524" s="1"/>
      <c r="B1524" s="6" t="s">
        <v>27</v>
      </c>
      <c r="C1524" s="6">
        <v>1128299</v>
      </c>
      <c r="D1524" s="7">
        <v>44251</v>
      </c>
      <c r="E1524" s="6" t="s">
        <v>28</v>
      </c>
      <c r="F1524" s="6" t="s">
        <v>67</v>
      </c>
      <c r="G1524" s="6" t="s">
        <v>68</v>
      </c>
      <c r="H1524" s="6" t="s">
        <v>17</v>
      </c>
      <c r="I1524" s="8">
        <v>0.30000000000000004</v>
      </c>
      <c r="J1524" s="9">
        <v>4500</v>
      </c>
      <c r="K1524" s="10">
        <f t="shared" si="0"/>
        <v>1350.0000000000002</v>
      </c>
      <c r="L1524" s="10">
        <f t="shared" si="1"/>
        <v>472.50000000000006</v>
      </c>
      <c r="M1524" s="11">
        <v>0.35</v>
      </c>
      <c r="O1524" s="16"/>
      <c r="P1524" s="17"/>
      <c r="Q1524" s="12"/>
      <c r="R1524" s="13"/>
    </row>
    <row r="1525" spans="1:18" ht="15.75" customHeight="1">
      <c r="A1525" s="1"/>
      <c r="B1525" s="6" t="s">
        <v>27</v>
      </c>
      <c r="C1525" s="6">
        <v>1128299</v>
      </c>
      <c r="D1525" s="7">
        <v>44251</v>
      </c>
      <c r="E1525" s="6" t="s">
        <v>28</v>
      </c>
      <c r="F1525" s="6" t="s">
        <v>67</v>
      </c>
      <c r="G1525" s="6" t="s">
        <v>68</v>
      </c>
      <c r="H1525" s="6" t="s">
        <v>18</v>
      </c>
      <c r="I1525" s="8">
        <v>0.4</v>
      </c>
      <c r="J1525" s="9">
        <v>3500</v>
      </c>
      <c r="K1525" s="10">
        <f t="shared" si="0"/>
        <v>1400</v>
      </c>
      <c r="L1525" s="10">
        <f t="shared" si="1"/>
        <v>489.99999999999994</v>
      </c>
      <c r="M1525" s="11">
        <v>0.35</v>
      </c>
      <c r="O1525" s="16"/>
      <c r="P1525" s="17"/>
      <c r="Q1525" s="12"/>
      <c r="R1525" s="13"/>
    </row>
    <row r="1526" spans="1:18" ht="15.75" customHeight="1">
      <c r="A1526" s="1"/>
      <c r="B1526" s="6" t="s">
        <v>27</v>
      </c>
      <c r="C1526" s="6">
        <v>1128299</v>
      </c>
      <c r="D1526" s="7">
        <v>44251</v>
      </c>
      <c r="E1526" s="6" t="s">
        <v>28</v>
      </c>
      <c r="F1526" s="6" t="s">
        <v>67</v>
      </c>
      <c r="G1526" s="6" t="s">
        <v>68</v>
      </c>
      <c r="H1526" s="6" t="s">
        <v>19</v>
      </c>
      <c r="I1526" s="8">
        <v>0.4</v>
      </c>
      <c r="J1526" s="9">
        <v>3500</v>
      </c>
      <c r="K1526" s="10">
        <f t="shared" si="0"/>
        <v>1400</v>
      </c>
      <c r="L1526" s="10">
        <f t="shared" si="1"/>
        <v>489.99999999999994</v>
      </c>
      <c r="M1526" s="11">
        <v>0.35</v>
      </c>
      <c r="O1526" s="16"/>
      <c r="P1526" s="17"/>
      <c r="Q1526" s="12"/>
      <c r="R1526" s="13"/>
    </row>
    <row r="1527" spans="1:18" ht="15.75" customHeight="1">
      <c r="A1527" s="1"/>
      <c r="B1527" s="6" t="s">
        <v>27</v>
      </c>
      <c r="C1527" s="6">
        <v>1128299</v>
      </c>
      <c r="D1527" s="7">
        <v>44251</v>
      </c>
      <c r="E1527" s="6" t="s">
        <v>28</v>
      </c>
      <c r="F1527" s="6" t="s">
        <v>67</v>
      </c>
      <c r="G1527" s="6" t="s">
        <v>68</v>
      </c>
      <c r="H1527" s="6" t="s">
        <v>20</v>
      </c>
      <c r="I1527" s="8">
        <v>0.4</v>
      </c>
      <c r="J1527" s="9">
        <v>2000</v>
      </c>
      <c r="K1527" s="10">
        <f t="shared" si="0"/>
        <v>800</v>
      </c>
      <c r="L1527" s="10">
        <f t="shared" si="1"/>
        <v>280</v>
      </c>
      <c r="M1527" s="11">
        <v>0.35</v>
      </c>
      <c r="O1527" s="16"/>
      <c r="P1527" s="17"/>
      <c r="Q1527" s="12"/>
      <c r="R1527" s="13"/>
    </row>
    <row r="1528" spans="1:18" ht="15.75" customHeight="1">
      <c r="A1528" s="1"/>
      <c r="B1528" s="6" t="s">
        <v>27</v>
      </c>
      <c r="C1528" s="6">
        <v>1128299</v>
      </c>
      <c r="D1528" s="7">
        <v>44251</v>
      </c>
      <c r="E1528" s="6" t="s">
        <v>28</v>
      </c>
      <c r="F1528" s="6" t="s">
        <v>67</v>
      </c>
      <c r="G1528" s="6" t="s">
        <v>68</v>
      </c>
      <c r="H1528" s="6" t="s">
        <v>21</v>
      </c>
      <c r="I1528" s="8">
        <v>0.45000000000000007</v>
      </c>
      <c r="J1528" s="9">
        <v>1250</v>
      </c>
      <c r="K1528" s="10">
        <f t="shared" si="0"/>
        <v>562.50000000000011</v>
      </c>
      <c r="L1528" s="10">
        <f t="shared" si="1"/>
        <v>225.00000000000006</v>
      </c>
      <c r="M1528" s="11">
        <v>0.4</v>
      </c>
      <c r="O1528" s="16"/>
      <c r="P1528" s="17"/>
      <c r="Q1528" s="12"/>
      <c r="R1528" s="13"/>
    </row>
    <row r="1529" spans="1:18" ht="15.75" customHeight="1">
      <c r="A1529" s="1"/>
      <c r="B1529" s="6" t="s">
        <v>27</v>
      </c>
      <c r="C1529" s="6">
        <v>1128299</v>
      </c>
      <c r="D1529" s="7">
        <v>44251</v>
      </c>
      <c r="E1529" s="6" t="s">
        <v>28</v>
      </c>
      <c r="F1529" s="6" t="s">
        <v>67</v>
      </c>
      <c r="G1529" s="6" t="s">
        <v>68</v>
      </c>
      <c r="H1529" s="6" t="s">
        <v>22</v>
      </c>
      <c r="I1529" s="8">
        <v>0.4</v>
      </c>
      <c r="J1529" s="9">
        <v>3250</v>
      </c>
      <c r="K1529" s="10">
        <f t="shared" si="0"/>
        <v>1300</v>
      </c>
      <c r="L1529" s="10">
        <f t="shared" si="1"/>
        <v>390</v>
      </c>
      <c r="M1529" s="11">
        <v>0.3</v>
      </c>
      <c r="O1529" s="16"/>
      <c r="P1529" s="17"/>
      <c r="Q1529" s="12"/>
      <c r="R1529" s="13"/>
    </row>
    <row r="1530" spans="1:18" ht="15.75" customHeight="1">
      <c r="A1530" s="1"/>
      <c r="B1530" s="6" t="s">
        <v>27</v>
      </c>
      <c r="C1530" s="6">
        <v>1128299</v>
      </c>
      <c r="D1530" s="7">
        <v>44278</v>
      </c>
      <c r="E1530" s="6" t="s">
        <v>28</v>
      </c>
      <c r="F1530" s="6" t="s">
        <v>67</v>
      </c>
      <c r="G1530" s="6" t="s">
        <v>68</v>
      </c>
      <c r="H1530" s="6" t="s">
        <v>17</v>
      </c>
      <c r="I1530" s="8">
        <v>0.4</v>
      </c>
      <c r="J1530" s="9">
        <v>4750</v>
      </c>
      <c r="K1530" s="10">
        <f t="shared" si="0"/>
        <v>1900</v>
      </c>
      <c r="L1530" s="10">
        <f t="shared" si="1"/>
        <v>665</v>
      </c>
      <c r="M1530" s="11">
        <v>0.35</v>
      </c>
      <c r="O1530" s="16"/>
      <c r="P1530" s="17"/>
      <c r="Q1530" s="12"/>
      <c r="R1530" s="13"/>
    </row>
    <row r="1531" spans="1:18" ht="15.75" customHeight="1">
      <c r="A1531" s="1"/>
      <c r="B1531" s="6" t="s">
        <v>27</v>
      </c>
      <c r="C1531" s="6">
        <v>1128299</v>
      </c>
      <c r="D1531" s="7">
        <v>44278</v>
      </c>
      <c r="E1531" s="6" t="s">
        <v>28</v>
      </c>
      <c r="F1531" s="6" t="s">
        <v>67</v>
      </c>
      <c r="G1531" s="6" t="s">
        <v>68</v>
      </c>
      <c r="H1531" s="6" t="s">
        <v>18</v>
      </c>
      <c r="I1531" s="8">
        <v>0.5</v>
      </c>
      <c r="J1531" s="9">
        <v>3250</v>
      </c>
      <c r="K1531" s="10">
        <f t="shared" si="0"/>
        <v>1625</v>
      </c>
      <c r="L1531" s="10">
        <f t="shared" si="1"/>
        <v>568.75</v>
      </c>
      <c r="M1531" s="11">
        <v>0.35</v>
      </c>
      <c r="O1531" s="16"/>
      <c r="P1531" s="17"/>
      <c r="Q1531" s="12"/>
      <c r="R1531" s="13"/>
    </row>
    <row r="1532" spans="1:18" ht="15.75" customHeight="1">
      <c r="A1532" s="1"/>
      <c r="B1532" s="6" t="s">
        <v>27</v>
      </c>
      <c r="C1532" s="6">
        <v>1128299</v>
      </c>
      <c r="D1532" s="7">
        <v>44278</v>
      </c>
      <c r="E1532" s="6" t="s">
        <v>28</v>
      </c>
      <c r="F1532" s="6" t="s">
        <v>67</v>
      </c>
      <c r="G1532" s="6" t="s">
        <v>68</v>
      </c>
      <c r="H1532" s="6" t="s">
        <v>19</v>
      </c>
      <c r="I1532" s="8">
        <v>0.54999999999999993</v>
      </c>
      <c r="J1532" s="9">
        <v>3500</v>
      </c>
      <c r="K1532" s="10">
        <f t="shared" si="0"/>
        <v>1924.9999999999998</v>
      </c>
      <c r="L1532" s="10">
        <f t="shared" si="1"/>
        <v>673.74999999999989</v>
      </c>
      <c r="M1532" s="11">
        <v>0.35</v>
      </c>
      <c r="O1532" s="16"/>
      <c r="P1532" s="17"/>
      <c r="Q1532" s="12"/>
      <c r="R1532" s="13"/>
    </row>
    <row r="1533" spans="1:18" ht="15.75" customHeight="1">
      <c r="A1533" s="1"/>
      <c r="B1533" s="6" t="s">
        <v>27</v>
      </c>
      <c r="C1533" s="6">
        <v>1128299</v>
      </c>
      <c r="D1533" s="7">
        <v>44278</v>
      </c>
      <c r="E1533" s="6" t="s">
        <v>28</v>
      </c>
      <c r="F1533" s="6" t="s">
        <v>67</v>
      </c>
      <c r="G1533" s="6" t="s">
        <v>68</v>
      </c>
      <c r="H1533" s="6" t="s">
        <v>20</v>
      </c>
      <c r="I1533" s="8">
        <v>0.5</v>
      </c>
      <c r="J1533" s="9">
        <v>2500</v>
      </c>
      <c r="K1533" s="10">
        <f t="shared" si="0"/>
        <v>1250</v>
      </c>
      <c r="L1533" s="10">
        <f t="shared" si="1"/>
        <v>437.5</v>
      </c>
      <c r="M1533" s="11">
        <v>0.35</v>
      </c>
      <c r="O1533" s="16"/>
      <c r="P1533" s="17"/>
      <c r="Q1533" s="12"/>
      <c r="R1533" s="13"/>
    </row>
    <row r="1534" spans="1:18" ht="15.75" customHeight="1">
      <c r="A1534" s="1"/>
      <c r="B1534" s="6" t="s">
        <v>27</v>
      </c>
      <c r="C1534" s="6">
        <v>1128299</v>
      </c>
      <c r="D1534" s="7">
        <v>44278</v>
      </c>
      <c r="E1534" s="6" t="s">
        <v>28</v>
      </c>
      <c r="F1534" s="6" t="s">
        <v>67</v>
      </c>
      <c r="G1534" s="6" t="s">
        <v>68</v>
      </c>
      <c r="H1534" s="6" t="s">
        <v>21</v>
      </c>
      <c r="I1534" s="8">
        <v>0.55000000000000004</v>
      </c>
      <c r="J1534" s="9">
        <v>1000</v>
      </c>
      <c r="K1534" s="10">
        <f t="shared" si="0"/>
        <v>550</v>
      </c>
      <c r="L1534" s="10">
        <f t="shared" si="1"/>
        <v>220</v>
      </c>
      <c r="M1534" s="11">
        <v>0.4</v>
      </c>
      <c r="O1534" s="16"/>
      <c r="P1534" s="17"/>
      <c r="Q1534" s="12"/>
      <c r="R1534" s="13"/>
    </row>
    <row r="1535" spans="1:18" ht="15.75" customHeight="1">
      <c r="A1535" s="1"/>
      <c r="B1535" s="6" t="s">
        <v>27</v>
      </c>
      <c r="C1535" s="6">
        <v>1128299</v>
      </c>
      <c r="D1535" s="7">
        <v>44278</v>
      </c>
      <c r="E1535" s="6" t="s">
        <v>28</v>
      </c>
      <c r="F1535" s="6" t="s">
        <v>67</v>
      </c>
      <c r="G1535" s="6" t="s">
        <v>68</v>
      </c>
      <c r="H1535" s="6" t="s">
        <v>22</v>
      </c>
      <c r="I1535" s="8">
        <v>0.5</v>
      </c>
      <c r="J1535" s="9">
        <v>3000</v>
      </c>
      <c r="K1535" s="10">
        <f t="shared" si="0"/>
        <v>1500</v>
      </c>
      <c r="L1535" s="10">
        <f t="shared" si="1"/>
        <v>450</v>
      </c>
      <c r="M1535" s="11">
        <v>0.3</v>
      </c>
      <c r="O1535" s="16"/>
      <c r="P1535" s="17"/>
      <c r="Q1535" s="12"/>
      <c r="R1535" s="13"/>
    </row>
    <row r="1536" spans="1:18" ht="15.75" customHeight="1">
      <c r="A1536" s="1"/>
      <c r="B1536" s="6" t="s">
        <v>27</v>
      </c>
      <c r="C1536" s="6">
        <v>1128299</v>
      </c>
      <c r="D1536" s="7">
        <v>44310</v>
      </c>
      <c r="E1536" s="6" t="s">
        <v>28</v>
      </c>
      <c r="F1536" s="6" t="s">
        <v>67</v>
      </c>
      <c r="G1536" s="6" t="s">
        <v>68</v>
      </c>
      <c r="H1536" s="6" t="s">
        <v>17</v>
      </c>
      <c r="I1536" s="8">
        <v>0.55000000000000004</v>
      </c>
      <c r="J1536" s="9">
        <v>4750</v>
      </c>
      <c r="K1536" s="10">
        <f t="shared" si="0"/>
        <v>2612.5</v>
      </c>
      <c r="L1536" s="10">
        <f t="shared" si="1"/>
        <v>914.37499999999989</v>
      </c>
      <c r="M1536" s="11">
        <v>0.35</v>
      </c>
      <c r="O1536" s="16"/>
      <c r="P1536" s="17"/>
      <c r="Q1536" s="12"/>
      <c r="R1536" s="13"/>
    </row>
    <row r="1537" spans="1:18" ht="15.75" customHeight="1">
      <c r="A1537" s="1"/>
      <c r="B1537" s="6" t="s">
        <v>27</v>
      </c>
      <c r="C1537" s="6">
        <v>1128299</v>
      </c>
      <c r="D1537" s="7">
        <v>44310</v>
      </c>
      <c r="E1537" s="6" t="s">
        <v>28</v>
      </c>
      <c r="F1537" s="6" t="s">
        <v>67</v>
      </c>
      <c r="G1537" s="6" t="s">
        <v>68</v>
      </c>
      <c r="H1537" s="6" t="s">
        <v>18</v>
      </c>
      <c r="I1537" s="8">
        <v>0.60000000000000009</v>
      </c>
      <c r="J1537" s="9">
        <v>2750</v>
      </c>
      <c r="K1537" s="10">
        <f t="shared" si="0"/>
        <v>1650.0000000000002</v>
      </c>
      <c r="L1537" s="10">
        <f t="shared" si="1"/>
        <v>577.5</v>
      </c>
      <c r="M1537" s="11">
        <v>0.35</v>
      </c>
      <c r="O1537" s="16"/>
      <c r="P1537" s="17"/>
      <c r="Q1537" s="12"/>
      <c r="R1537" s="13"/>
    </row>
    <row r="1538" spans="1:18" ht="15.75" customHeight="1">
      <c r="A1538" s="1"/>
      <c r="B1538" s="6" t="s">
        <v>27</v>
      </c>
      <c r="C1538" s="6">
        <v>1128299</v>
      </c>
      <c r="D1538" s="7">
        <v>44310</v>
      </c>
      <c r="E1538" s="6" t="s">
        <v>28</v>
      </c>
      <c r="F1538" s="6" t="s">
        <v>67</v>
      </c>
      <c r="G1538" s="6" t="s">
        <v>68</v>
      </c>
      <c r="H1538" s="6" t="s">
        <v>19</v>
      </c>
      <c r="I1538" s="8">
        <v>0.60000000000000009</v>
      </c>
      <c r="J1538" s="9">
        <v>3250</v>
      </c>
      <c r="K1538" s="10">
        <f t="shared" si="0"/>
        <v>1950.0000000000002</v>
      </c>
      <c r="L1538" s="10">
        <f t="shared" si="1"/>
        <v>682.5</v>
      </c>
      <c r="M1538" s="11">
        <v>0.35</v>
      </c>
      <c r="O1538" s="16"/>
      <c r="P1538" s="17"/>
      <c r="Q1538" s="12"/>
      <c r="R1538" s="13"/>
    </row>
    <row r="1539" spans="1:18" ht="15.75" customHeight="1">
      <c r="A1539" s="1"/>
      <c r="B1539" s="6" t="s">
        <v>27</v>
      </c>
      <c r="C1539" s="6">
        <v>1128299</v>
      </c>
      <c r="D1539" s="7">
        <v>44310</v>
      </c>
      <c r="E1539" s="6" t="s">
        <v>28</v>
      </c>
      <c r="F1539" s="6" t="s">
        <v>67</v>
      </c>
      <c r="G1539" s="6" t="s">
        <v>68</v>
      </c>
      <c r="H1539" s="6" t="s">
        <v>20</v>
      </c>
      <c r="I1539" s="8">
        <v>0.45000000000000007</v>
      </c>
      <c r="J1539" s="9">
        <v>2250</v>
      </c>
      <c r="K1539" s="10">
        <f t="shared" si="0"/>
        <v>1012.5000000000001</v>
      </c>
      <c r="L1539" s="10">
        <f t="shared" si="1"/>
        <v>354.375</v>
      </c>
      <c r="M1539" s="11">
        <v>0.35</v>
      </c>
      <c r="O1539" s="16"/>
      <c r="P1539" s="17"/>
      <c r="Q1539" s="12"/>
      <c r="R1539" s="13"/>
    </row>
    <row r="1540" spans="1:18" ht="15.75" customHeight="1">
      <c r="A1540" s="1"/>
      <c r="B1540" s="6" t="s">
        <v>27</v>
      </c>
      <c r="C1540" s="6">
        <v>1128299</v>
      </c>
      <c r="D1540" s="7">
        <v>44310</v>
      </c>
      <c r="E1540" s="6" t="s">
        <v>28</v>
      </c>
      <c r="F1540" s="6" t="s">
        <v>67</v>
      </c>
      <c r="G1540" s="6" t="s">
        <v>68</v>
      </c>
      <c r="H1540" s="6" t="s">
        <v>21</v>
      </c>
      <c r="I1540" s="8">
        <v>0.50000000000000011</v>
      </c>
      <c r="J1540" s="9">
        <v>1250</v>
      </c>
      <c r="K1540" s="10">
        <f t="shared" si="0"/>
        <v>625.00000000000011</v>
      </c>
      <c r="L1540" s="10">
        <f t="shared" si="1"/>
        <v>250.00000000000006</v>
      </c>
      <c r="M1540" s="11">
        <v>0.4</v>
      </c>
      <c r="O1540" s="16"/>
      <c r="P1540" s="17"/>
      <c r="Q1540" s="12"/>
      <c r="R1540" s="13"/>
    </row>
    <row r="1541" spans="1:18" ht="15.75" customHeight="1">
      <c r="A1541" s="1"/>
      <c r="B1541" s="6" t="s">
        <v>27</v>
      </c>
      <c r="C1541" s="6">
        <v>1128299</v>
      </c>
      <c r="D1541" s="7">
        <v>44310</v>
      </c>
      <c r="E1541" s="6" t="s">
        <v>28</v>
      </c>
      <c r="F1541" s="6" t="s">
        <v>67</v>
      </c>
      <c r="G1541" s="6" t="s">
        <v>68</v>
      </c>
      <c r="H1541" s="6" t="s">
        <v>22</v>
      </c>
      <c r="I1541" s="8">
        <v>0.65000000000000013</v>
      </c>
      <c r="J1541" s="9">
        <v>3000</v>
      </c>
      <c r="K1541" s="10">
        <f t="shared" si="0"/>
        <v>1950.0000000000005</v>
      </c>
      <c r="L1541" s="10">
        <f t="shared" si="1"/>
        <v>585.00000000000011</v>
      </c>
      <c r="M1541" s="11">
        <v>0.3</v>
      </c>
      <c r="O1541" s="16"/>
      <c r="P1541" s="17"/>
      <c r="Q1541" s="12"/>
      <c r="R1541" s="13"/>
    </row>
    <row r="1542" spans="1:18" ht="15.75" customHeight="1">
      <c r="A1542" s="1"/>
      <c r="B1542" s="6" t="s">
        <v>27</v>
      </c>
      <c r="C1542" s="6">
        <v>1128299</v>
      </c>
      <c r="D1542" s="7">
        <v>44341</v>
      </c>
      <c r="E1542" s="6" t="s">
        <v>28</v>
      </c>
      <c r="F1542" s="6" t="s">
        <v>67</v>
      </c>
      <c r="G1542" s="6" t="s">
        <v>68</v>
      </c>
      <c r="H1542" s="6" t="s">
        <v>17</v>
      </c>
      <c r="I1542" s="8">
        <v>0.5</v>
      </c>
      <c r="J1542" s="9">
        <v>5000</v>
      </c>
      <c r="K1542" s="10">
        <f t="shared" si="0"/>
        <v>2500</v>
      </c>
      <c r="L1542" s="10">
        <f t="shared" si="1"/>
        <v>875</v>
      </c>
      <c r="M1542" s="11">
        <v>0.35</v>
      </c>
      <c r="O1542" s="16"/>
      <c r="P1542" s="17"/>
      <c r="Q1542" s="12"/>
      <c r="R1542" s="13"/>
    </row>
    <row r="1543" spans="1:18" ht="15.75" customHeight="1">
      <c r="A1543" s="1"/>
      <c r="B1543" s="6" t="s">
        <v>27</v>
      </c>
      <c r="C1543" s="6">
        <v>1128299</v>
      </c>
      <c r="D1543" s="7">
        <v>44341</v>
      </c>
      <c r="E1543" s="6" t="s">
        <v>28</v>
      </c>
      <c r="F1543" s="6" t="s">
        <v>67</v>
      </c>
      <c r="G1543" s="6" t="s">
        <v>68</v>
      </c>
      <c r="H1543" s="6" t="s">
        <v>18</v>
      </c>
      <c r="I1543" s="8">
        <v>0.55000000000000004</v>
      </c>
      <c r="J1543" s="9">
        <v>3500</v>
      </c>
      <c r="K1543" s="10">
        <f t="shared" si="0"/>
        <v>1925.0000000000002</v>
      </c>
      <c r="L1543" s="10">
        <f t="shared" si="1"/>
        <v>673.75</v>
      </c>
      <c r="M1543" s="11">
        <v>0.35</v>
      </c>
      <c r="O1543" s="16"/>
      <c r="P1543" s="17"/>
      <c r="Q1543" s="12"/>
      <c r="R1543" s="13"/>
    </row>
    <row r="1544" spans="1:18" ht="15.75" customHeight="1">
      <c r="A1544" s="1"/>
      <c r="B1544" s="6" t="s">
        <v>27</v>
      </c>
      <c r="C1544" s="6">
        <v>1128299</v>
      </c>
      <c r="D1544" s="7">
        <v>44341</v>
      </c>
      <c r="E1544" s="6" t="s">
        <v>28</v>
      </c>
      <c r="F1544" s="6" t="s">
        <v>67</v>
      </c>
      <c r="G1544" s="6" t="s">
        <v>68</v>
      </c>
      <c r="H1544" s="6" t="s">
        <v>19</v>
      </c>
      <c r="I1544" s="8">
        <v>0.55000000000000004</v>
      </c>
      <c r="J1544" s="9">
        <v>3500</v>
      </c>
      <c r="K1544" s="10">
        <f t="shared" si="0"/>
        <v>1925.0000000000002</v>
      </c>
      <c r="L1544" s="10">
        <f t="shared" si="1"/>
        <v>673.75</v>
      </c>
      <c r="M1544" s="11">
        <v>0.35</v>
      </c>
      <c r="O1544" s="16"/>
      <c r="P1544" s="17"/>
      <c r="Q1544" s="12"/>
      <c r="R1544" s="13"/>
    </row>
    <row r="1545" spans="1:18" ht="15.75" customHeight="1">
      <c r="A1545" s="1"/>
      <c r="B1545" s="6" t="s">
        <v>27</v>
      </c>
      <c r="C1545" s="6">
        <v>1128299</v>
      </c>
      <c r="D1545" s="7">
        <v>44341</v>
      </c>
      <c r="E1545" s="6" t="s">
        <v>28</v>
      </c>
      <c r="F1545" s="6" t="s">
        <v>67</v>
      </c>
      <c r="G1545" s="6" t="s">
        <v>68</v>
      </c>
      <c r="H1545" s="6" t="s">
        <v>20</v>
      </c>
      <c r="I1545" s="8">
        <v>0.5</v>
      </c>
      <c r="J1545" s="9">
        <v>2750</v>
      </c>
      <c r="K1545" s="10">
        <f t="shared" si="0"/>
        <v>1375</v>
      </c>
      <c r="L1545" s="10">
        <f t="shared" si="1"/>
        <v>481.24999999999994</v>
      </c>
      <c r="M1545" s="11">
        <v>0.35</v>
      </c>
      <c r="O1545" s="16"/>
      <c r="P1545" s="17"/>
      <c r="Q1545" s="12"/>
      <c r="R1545" s="13"/>
    </row>
    <row r="1546" spans="1:18" ht="15.75" customHeight="1">
      <c r="A1546" s="1"/>
      <c r="B1546" s="6" t="s">
        <v>27</v>
      </c>
      <c r="C1546" s="6">
        <v>1128299</v>
      </c>
      <c r="D1546" s="7">
        <v>44341</v>
      </c>
      <c r="E1546" s="6" t="s">
        <v>28</v>
      </c>
      <c r="F1546" s="6" t="s">
        <v>67</v>
      </c>
      <c r="G1546" s="6" t="s">
        <v>68</v>
      </c>
      <c r="H1546" s="6" t="s">
        <v>21</v>
      </c>
      <c r="I1546" s="8">
        <v>0.44999999999999996</v>
      </c>
      <c r="J1546" s="9">
        <v>1750</v>
      </c>
      <c r="K1546" s="10">
        <f t="shared" si="0"/>
        <v>787.49999999999989</v>
      </c>
      <c r="L1546" s="10">
        <f t="shared" si="1"/>
        <v>315</v>
      </c>
      <c r="M1546" s="11">
        <v>0.4</v>
      </c>
      <c r="O1546" s="16"/>
      <c r="P1546" s="17"/>
      <c r="Q1546" s="12"/>
      <c r="R1546" s="13"/>
    </row>
    <row r="1547" spans="1:18" ht="15.75" customHeight="1">
      <c r="A1547" s="1"/>
      <c r="B1547" s="6" t="s">
        <v>27</v>
      </c>
      <c r="C1547" s="6">
        <v>1128299</v>
      </c>
      <c r="D1547" s="7">
        <v>44341</v>
      </c>
      <c r="E1547" s="6" t="s">
        <v>28</v>
      </c>
      <c r="F1547" s="6" t="s">
        <v>67</v>
      </c>
      <c r="G1547" s="6" t="s">
        <v>68</v>
      </c>
      <c r="H1547" s="6" t="s">
        <v>22</v>
      </c>
      <c r="I1547" s="8">
        <v>0.6</v>
      </c>
      <c r="J1547" s="9">
        <v>5250</v>
      </c>
      <c r="K1547" s="10">
        <f t="shared" si="0"/>
        <v>3150</v>
      </c>
      <c r="L1547" s="10">
        <f t="shared" si="1"/>
        <v>945</v>
      </c>
      <c r="M1547" s="11">
        <v>0.3</v>
      </c>
      <c r="O1547" s="16"/>
      <c r="P1547" s="17"/>
      <c r="Q1547" s="12"/>
      <c r="R1547" s="13"/>
    </row>
    <row r="1548" spans="1:18" ht="15.75" customHeight="1">
      <c r="A1548" s="1"/>
      <c r="B1548" s="6" t="s">
        <v>27</v>
      </c>
      <c r="C1548" s="6">
        <v>1128299</v>
      </c>
      <c r="D1548" s="7">
        <v>44371</v>
      </c>
      <c r="E1548" s="6" t="s">
        <v>28</v>
      </c>
      <c r="F1548" s="6" t="s">
        <v>67</v>
      </c>
      <c r="G1548" s="6" t="s">
        <v>68</v>
      </c>
      <c r="H1548" s="6" t="s">
        <v>17</v>
      </c>
      <c r="I1548" s="8">
        <v>0.54999999999999993</v>
      </c>
      <c r="J1548" s="9">
        <v>7750</v>
      </c>
      <c r="K1548" s="10">
        <f t="shared" si="0"/>
        <v>4262.4999999999991</v>
      </c>
      <c r="L1548" s="10">
        <f t="shared" si="1"/>
        <v>1491.8749999999995</v>
      </c>
      <c r="M1548" s="11">
        <v>0.35</v>
      </c>
      <c r="O1548" s="16"/>
      <c r="P1548" s="17"/>
      <c r="Q1548" s="12"/>
      <c r="R1548" s="13"/>
    </row>
    <row r="1549" spans="1:18" ht="15.75" customHeight="1">
      <c r="A1549" s="1"/>
      <c r="B1549" s="6" t="s">
        <v>27</v>
      </c>
      <c r="C1549" s="6">
        <v>1128299</v>
      </c>
      <c r="D1549" s="7">
        <v>44371</v>
      </c>
      <c r="E1549" s="6" t="s">
        <v>28</v>
      </c>
      <c r="F1549" s="6" t="s">
        <v>67</v>
      </c>
      <c r="G1549" s="6" t="s">
        <v>68</v>
      </c>
      <c r="H1549" s="6" t="s">
        <v>18</v>
      </c>
      <c r="I1549" s="8">
        <v>0.64999999999999991</v>
      </c>
      <c r="J1549" s="9">
        <v>6500</v>
      </c>
      <c r="K1549" s="10">
        <f t="shared" si="0"/>
        <v>4224.9999999999991</v>
      </c>
      <c r="L1549" s="10">
        <f t="shared" si="1"/>
        <v>1478.7499999999995</v>
      </c>
      <c r="M1549" s="11">
        <v>0.35</v>
      </c>
      <c r="O1549" s="16"/>
      <c r="P1549" s="17"/>
      <c r="Q1549" s="12"/>
      <c r="R1549" s="13"/>
    </row>
    <row r="1550" spans="1:18" ht="15.75" customHeight="1">
      <c r="A1550" s="1"/>
      <c r="B1550" s="6" t="s">
        <v>27</v>
      </c>
      <c r="C1550" s="6">
        <v>1128299</v>
      </c>
      <c r="D1550" s="7">
        <v>44371</v>
      </c>
      <c r="E1550" s="6" t="s">
        <v>28</v>
      </c>
      <c r="F1550" s="6" t="s">
        <v>67</v>
      </c>
      <c r="G1550" s="6" t="s">
        <v>68</v>
      </c>
      <c r="H1550" s="6" t="s">
        <v>19</v>
      </c>
      <c r="I1550" s="8">
        <v>0.79999999999999993</v>
      </c>
      <c r="J1550" s="9">
        <v>6500</v>
      </c>
      <c r="K1550" s="10">
        <f t="shared" si="0"/>
        <v>5200</v>
      </c>
      <c r="L1550" s="10">
        <f t="shared" si="1"/>
        <v>1819.9999999999998</v>
      </c>
      <c r="M1550" s="11">
        <v>0.35</v>
      </c>
      <c r="O1550" s="16"/>
      <c r="P1550" s="17"/>
      <c r="Q1550" s="12"/>
      <c r="R1550" s="13"/>
    </row>
    <row r="1551" spans="1:18" ht="15.75" customHeight="1">
      <c r="A1551" s="1"/>
      <c r="B1551" s="6" t="s">
        <v>27</v>
      </c>
      <c r="C1551" s="6">
        <v>1128299</v>
      </c>
      <c r="D1551" s="7">
        <v>44371</v>
      </c>
      <c r="E1551" s="6" t="s">
        <v>28</v>
      </c>
      <c r="F1551" s="6" t="s">
        <v>67</v>
      </c>
      <c r="G1551" s="6" t="s">
        <v>68</v>
      </c>
      <c r="H1551" s="6" t="s">
        <v>20</v>
      </c>
      <c r="I1551" s="8">
        <v>0.79999999999999993</v>
      </c>
      <c r="J1551" s="9">
        <v>5250</v>
      </c>
      <c r="K1551" s="10">
        <f t="shared" si="0"/>
        <v>4200</v>
      </c>
      <c r="L1551" s="10">
        <f t="shared" si="1"/>
        <v>1470</v>
      </c>
      <c r="M1551" s="11">
        <v>0.35</v>
      </c>
      <c r="O1551" s="16"/>
      <c r="P1551" s="17"/>
      <c r="Q1551" s="12"/>
      <c r="R1551" s="13"/>
    </row>
    <row r="1552" spans="1:18" ht="15.75" customHeight="1">
      <c r="A1552" s="1"/>
      <c r="B1552" s="6" t="s">
        <v>27</v>
      </c>
      <c r="C1552" s="6">
        <v>1128299</v>
      </c>
      <c r="D1552" s="7">
        <v>44371</v>
      </c>
      <c r="E1552" s="6" t="s">
        <v>28</v>
      </c>
      <c r="F1552" s="6" t="s">
        <v>67</v>
      </c>
      <c r="G1552" s="6" t="s">
        <v>68</v>
      </c>
      <c r="H1552" s="6" t="s">
        <v>21</v>
      </c>
      <c r="I1552" s="8">
        <v>0.9</v>
      </c>
      <c r="J1552" s="9">
        <v>4000</v>
      </c>
      <c r="K1552" s="10">
        <f t="shared" si="0"/>
        <v>3600</v>
      </c>
      <c r="L1552" s="10">
        <f t="shared" si="1"/>
        <v>1440</v>
      </c>
      <c r="M1552" s="11">
        <v>0.4</v>
      </c>
      <c r="O1552" s="16"/>
      <c r="P1552" s="17"/>
      <c r="Q1552" s="12"/>
      <c r="R1552" s="13"/>
    </row>
    <row r="1553" spans="1:18" ht="15.75" customHeight="1">
      <c r="A1553" s="1"/>
      <c r="B1553" s="6" t="s">
        <v>27</v>
      </c>
      <c r="C1553" s="6">
        <v>1128299</v>
      </c>
      <c r="D1553" s="7">
        <v>44371</v>
      </c>
      <c r="E1553" s="6" t="s">
        <v>28</v>
      </c>
      <c r="F1553" s="6" t="s">
        <v>67</v>
      </c>
      <c r="G1553" s="6" t="s">
        <v>68</v>
      </c>
      <c r="H1553" s="6" t="s">
        <v>22</v>
      </c>
      <c r="I1553" s="8">
        <v>1.05</v>
      </c>
      <c r="J1553" s="9">
        <v>7000</v>
      </c>
      <c r="K1553" s="10">
        <f t="shared" si="0"/>
        <v>7350</v>
      </c>
      <c r="L1553" s="10">
        <f t="shared" si="1"/>
        <v>2205</v>
      </c>
      <c r="M1553" s="11">
        <v>0.3</v>
      </c>
      <c r="O1553" s="16"/>
      <c r="P1553" s="17"/>
      <c r="Q1553" s="12"/>
      <c r="R1553" s="13"/>
    </row>
    <row r="1554" spans="1:18" ht="15.75" customHeight="1">
      <c r="A1554" s="1"/>
      <c r="B1554" s="6" t="s">
        <v>27</v>
      </c>
      <c r="C1554" s="6">
        <v>1128299</v>
      </c>
      <c r="D1554" s="7">
        <v>44400</v>
      </c>
      <c r="E1554" s="6" t="s">
        <v>28</v>
      </c>
      <c r="F1554" s="6" t="s">
        <v>67</v>
      </c>
      <c r="G1554" s="6" t="s">
        <v>68</v>
      </c>
      <c r="H1554" s="6" t="s">
        <v>17</v>
      </c>
      <c r="I1554" s="8">
        <v>0.85</v>
      </c>
      <c r="J1554" s="9">
        <v>8500</v>
      </c>
      <c r="K1554" s="10">
        <f t="shared" si="0"/>
        <v>7225</v>
      </c>
      <c r="L1554" s="10">
        <f t="shared" si="1"/>
        <v>2528.75</v>
      </c>
      <c r="M1554" s="11">
        <v>0.35</v>
      </c>
      <c r="O1554" s="16"/>
      <c r="P1554" s="17"/>
      <c r="Q1554" s="12"/>
      <c r="R1554" s="13"/>
    </row>
    <row r="1555" spans="1:18" ht="15.75" customHeight="1">
      <c r="A1555" s="1"/>
      <c r="B1555" s="6" t="s">
        <v>27</v>
      </c>
      <c r="C1555" s="6">
        <v>1128299</v>
      </c>
      <c r="D1555" s="7">
        <v>44400</v>
      </c>
      <c r="E1555" s="6" t="s">
        <v>28</v>
      </c>
      <c r="F1555" s="6" t="s">
        <v>67</v>
      </c>
      <c r="G1555" s="6" t="s">
        <v>68</v>
      </c>
      <c r="H1555" s="6" t="s">
        <v>18</v>
      </c>
      <c r="I1555" s="8">
        <v>0.9</v>
      </c>
      <c r="J1555" s="9">
        <v>7000</v>
      </c>
      <c r="K1555" s="10">
        <f t="shared" si="0"/>
        <v>6300</v>
      </c>
      <c r="L1555" s="10">
        <f t="shared" si="1"/>
        <v>2205</v>
      </c>
      <c r="M1555" s="11">
        <v>0.35</v>
      </c>
      <c r="O1555" s="16"/>
      <c r="P1555" s="17"/>
      <c r="Q1555" s="12"/>
      <c r="R1555" s="13"/>
    </row>
    <row r="1556" spans="1:18" ht="15.75" customHeight="1">
      <c r="A1556" s="1"/>
      <c r="B1556" s="6" t="s">
        <v>27</v>
      </c>
      <c r="C1556" s="6">
        <v>1128299</v>
      </c>
      <c r="D1556" s="7">
        <v>44400</v>
      </c>
      <c r="E1556" s="6" t="s">
        <v>28</v>
      </c>
      <c r="F1556" s="6" t="s">
        <v>67</v>
      </c>
      <c r="G1556" s="6" t="s">
        <v>68</v>
      </c>
      <c r="H1556" s="6" t="s">
        <v>19</v>
      </c>
      <c r="I1556" s="8">
        <v>0.9</v>
      </c>
      <c r="J1556" s="9">
        <v>6500</v>
      </c>
      <c r="K1556" s="10">
        <f t="shared" si="0"/>
        <v>5850</v>
      </c>
      <c r="L1556" s="10">
        <f t="shared" si="1"/>
        <v>2047.4999999999998</v>
      </c>
      <c r="M1556" s="11">
        <v>0.35</v>
      </c>
      <c r="O1556" s="16"/>
      <c r="P1556" s="17"/>
      <c r="Q1556" s="12"/>
      <c r="R1556" s="13"/>
    </row>
    <row r="1557" spans="1:18" ht="15.75" customHeight="1">
      <c r="A1557" s="1"/>
      <c r="B1557" s="6" t="s">
        <v>27</v>
      </c>
      <c r="C1557" s="6">
        <v>1128299</v>
      </c>
      <c r="D1557" s="7">
        <v>44400</v>
      </c>
      <c r="E1557" s="6" t="s">
        <v>28</v>
      </c>
      <c r="F1557" s="6" t="s">
        <v>67</v>
      </c>
      <c r="G1557" s="6" t="s">
        <v>68</v>
      </c>
      <c r="H1557" s="6" t="s">
        <v>20</v>
      </c>
      <c r="I1557" s="8">
        <v>0.85</v>
      </c>
      <c r="J1557" s="9">
        <v>5500</v>
      </c>
      <c r="K1557" s="10">
        <f t="shared" si="0"/>
        <v>4675</v>
      </c>
      <c r="L1557" s="10">
        <f t="shared" si="1"/>
        <v>1636.25</v>
      </c>
      <c r="M1557" s="11">
        <v>0.35</v>
      </c>
      <c r="O1557" s="16"/>
      <c r="P1557" s="17"/>
      <c r="Q1557" s="12"/>
      <c r="R1557" s="13"/>
    </row>
    <row r="1558" spans="1:18" ht="15.75" customHeight="1">
      <c r="A1558" s="1"/>
      <c r="B1558" s="6" t="s">
        <v>27</v>
      </c>
      <c r="C1558" s="6">
        <v>1128299</v>
      </c>
      <c r="D1558" s="7">
        <v>44400</v>
      </c>
      <c r="E1558" s="6" t="s">
        <v>28</v>
      </c>
      <c r="F1558" s="6" t="s">
        <v>67</v>
      </c>
      <c r="G1558" s="6" t="s">
        <v>68</v>
      </c>
      <c r="H1558" s="6" t="s">
        <v>21</v>
      </c>
      <c r="I1558" s="8">
        <v>0.9</v>
      </c>
      <c r="J1558" s="9">
        <v>6000</v>
      </c>
      <c r="K1558" s="10">
        <f t="shared" si="0"/>
        <v>5400</v>
      </c>
      <c r="L1558" s="10">
        <f t="shared" si="1"/>
        <v>2160</v>
      </c>
      <c r="M1558" s="11">
        <v>0.4</v>
      </c>
      <c r="O1558" s="16"/>
      <c r="P1558" s="17"/>
      <c r="Q1558" s="12"/>
      <c r="R1558" s="13"/>
    </row>
    <row r="1559" spans="1:18" ht="15.75" customHeight="1">
      <c r="A1559" s="1"/>
      <c r="B1559" s="6" t="s">
        <v>27</v>
      </c>
      <c r="C1559" s="6">
        <v>1128299</v>
      </c>
      <c r="D1559" s="7">
        <v>44400</v>
      </c>
      <c r="E1559" s="6" t="s">
        <v>28</v>
      </c>
      <c r="F1559" s="6" t="s">
        <v>67</v>
      </c>
      <c r="G1559" s="6" t="s">
        <v>68</v>
      </c>
      <c r="H1559" s="6" t="s">
        <v>22</v>
      </c>
      <c r="I1559" s="8">
        <v>1.05</v>
      </c>
      <c r="J1559" s="9">
        <v>6000</v>
      </c>
      <c r="K1559" s="10">
        <f t="shared" si="0"/>
        <v>6300</v>
      </c>
      <c r="L1559" s="10">
        <f t="shared" si="1"/>
        <v>1890</v>
      </c>
      <c r="M1559" s="11">
        <v>0.3</v>
      </c>
      <c r="O1559" s="16"/>
      <c r="P1559" s="17"/>
      <c r="Q1559" s="12"/>
      <c r="R1559" s="13"/>
    </row>
    <row r="1560" spans="1:18" ht="15.75" customHeight="1">
      <c r="A1560" s="1"/>
      <c r="B1560" s="6" t="s">
        <v>27</v>
      </c>
      <c r="C1560" s="6">
        <v>1128299</v>
      </c>
      <c r="D1560" s="7">
        <v>44432</v>
      </c>
      <c r="E1560" s="6" t="s">
        <v>28</v>
      </c>
      <c r="F1560" s="6" t="s">
        <v>67</v>
      </c>
      <c r="G1560" s="6" t="s">
        <v>68</v>
      </c>
      <c r="H1560" s="6" t="s">
        <v>17</v>
      </c>
      <c r="I1560" s="8">
        <v>0.9</v>
      </c>
      <c r="J1560" s="9">
        <v>8000</v>
      </c>
      <c r="K1560" s="10">
        <f t="shared" si="0"/>
        <v>7200</v>
      </c>
      <c r="L1560" s="10">
        <f t="shared" si="1"/>
        <v>2520</v>
      </c>
      <c r="M1560" s="11">
        <v>0.35</v>
      </c>
      <c r="O1560" s="16"/>
      <c r="P1560" s="17"/>
      <c r="Q1560" s="12"/>
      <c r="R1560" s="13"/>
    </row>
    <row r="1561" spans="1:18" ht="15.75" customHeight="1">
      <c r="A1561" s="1"/>
      <c r="B1561" s="6" t="s">
        <v>27</v>
      </c>
      <c r="C1561" s="6">
        <v>1128299</v>
      </c>
      <c r="D1561" s="7">
        <v>44432</v>
      </c>
      <c r="E1561" s="6" t="s">
        <v>28</v>
      </c>
      <c r="F1561" s="6" t="s">
        <v>67</v>
      </c>
      <c r="G1561" s="6" t="s">
        <v>68</v>
      </c>
      <c r="H1561" s="6" t="s">
        <v>18</v>
      </c>
      <c r="I1561" s="8">
        <v>0.8</v>
      </c>
      <c r="J1561" s="9">
        <v>7750</v>
      </c>
      <c r="K1561" s="10">
        <f t="shared" si="0"/>
        <v>6200</v>
      </c>
      <c r="L1561" s="10">
        <f t="shared" si="1"/>
        <v>2170</v>
      </c>
      <c r="M1561" s="11">
        <v>0.35</v>
      </c>
      <c r="O1561" s="16"/>
      <c r="P1561" s="17"/>
      <c r="Q1561" s="12"/>
      <c r="R1561" s="13"/>
    </row>
    <row r="1562" spans="1:18" ht="15.75" customHeight="1">
      <c r="A1562" s="1"/>
      <c r="B1562" s="6" t="s">
        <v>27</v>
      </c>
      <c r="C1562" s="6">
        <v>1128299</v>
      </c>
      <c r="D1562" s="7">
        <v>44432</v>
      </c>
      <c r="E1562" s="6" t="s">
        <v>28</v>
      </c>
      <c r="F1562" s="6" t="s">
        <v>67</v>
      </c>
      <c r="G1562" s="6" t="s">
        <v>68</v>
      </c>
      <c r="H1562" s="6" t="s">
        <v>19</v>
      </c>
      <c r="I1562" s="8">
        <v>0.70000000000000007</v>
      </c>
      <c r="J1562" s="9">
        <v>6500</v>
      </c>
      <c r="K1562" s="10">
        <f t="shared" si="0"/>
        <v>4550</v>
      </c>
      <c r="L1562" s="10">
        <f t="shared" si="1"/>
        <v>1592.5</v>
      </c>
      <c r="M1562" s="11">
        <v>0.35</v>
      </c>
      <c r="O1562" s="16"/>
      <c r="P1562" s="17"/>
      <c r="Q1562" s="12"/>
      <c r="R1562" s="13"/>
    </row>
    <row r="1563" spans="1:18" ht="15.75" customHeight="1">
      <c r="A1563" s="1"/>
      <c r="B1563" s="6" t="s">
        <v>27</v>
      </c>
      <c r="C1563" s="6">
        <v>1128299</v>
      </c>
      <c r="D1563" s="7">
        <v>44432</v>
      </c>
      <c r="E1563" s="6" t="s">
        <v>28</v>
      </c>
      <c r="F1563" s="6" t="s">
        <v>67</v>
      </c>
      <c r="G1563" s="6" t="s">
        <v>68</v>
      </c>
      <c r="H1563" s="6" t="s">
        <v>20</v>
      </c>
      <c r="I1563" s="8">
        <v>0.70000000000000007</v>
      </c>
      <c r="J1563" s="9">
        <v>4250</v>
      </c>
      <c r="K1563" s="10">
        <f t="shared" si="0"/>
        <v>2975.0000000000005</v>
      </c>
      <c r="L1563" s="10">
        <f t="shared" si="1"/>
        <v>1041.25</v>
      </c>
      <c r="M1563" s="11">
        <v>0.35</v>
      </c>
      <c r="O1563" s="16"/>
      <c r="P1563" s="17"/>
      <c r="Q1563" s="12"/>
      <c r="R1563" s="13"/>
    </row>
    <row r="1564" spans="1:18" ht="15.75" customHeight="1">
      <c r="A1564" s="1"/>
      <c r="B1564" s="6" t="s">
        <v>27</v>
      </c>
      <c r="C1564" s="6">
        <v>1128299</v>
      </c>
      <c r="D1564" s="7">
        <v>44432</v>
      </c>
      <c r="E1564" s="6" t="s">
        <v>28</v>
      </c>
      <c r="F1564" s="6" t="s">
        <v>67</v>
      </c>
      <c r="G1564" s="6" t="s">
        <v>68</v>
      </c>
      <c r="H1564" s="6" t="s">
        <v>21</v>
      </c>
      <c r="I1564" s="8">
        <v>0.7</v>
      </c>
      <c r="J1564" s="9">
        <v>4250</v>
      </c>
      <c r="K1564" s="10">
        <f t="shared" si="0"/>
        <v>2975</v>
      </c>
      <c r="L1564" s="10">
        <f t="shared" si="1"/>
        <v>1190</v>
      </c>
      <c r="M1564" s="11">
        <v>0.4</v>
      </c>
      <c r="O1564" s="16"/>
      <c r="P1564" s="17"/>
      <c r="Q1564" s="12"/>
      <c r="R1564" s="13"/>
    </row>
    <row r="1565" spans="1:18" ht="15.75" customHeight="1">
      <c r="A1565" s="1"/>
      <c r="B1565" s="6" t="s">
        <v>27</v>
      </c>
      <c r="C1565" s="6">
        <v>1128299</v>
      </c>
      <c r="D1565" s="7">
        <v>44432</v>
      </c>
      <c r="E1565" s="6" t="s">
        <v>28</v>
      </c>
      <c r="F1565" s="6" t="s">
        <v>67</v>
      </c>
      <c r="G1565" s="6" t="s">
        <v>68</v>
      </c>
      <c r="H1565" s="6" t="s">
        <v>22</v>
      </c>
      <c r="I1565" s="8">
        <v>0.75</v>
      </c>
      <c r="J1565" s="9">
        <v>2500</v>
      </c>
      <c r="K1565" s="10">
        <f t="shared" si="0"/>
        <v>1875</v>
      </c>
      <c r="L1565" s="10">
        <f t="shared" si="1"/>
        <v>562.5</v>
      </c>
      <c r="M1565" s="11">
        <v>0.3</v>
      </c>
      <c r="O1565" s="16"/>
      <c r="P1565" s="17"/>
      <c r="Q1565" s="12"/>
      <c r="R1565" s="13"/>
    </row>
    <row r="1566" spans="1:18" ht="15.75" customHeight="1">
      <c r="A1566" s="1"/>
      <c r="B1566" s="6" t="s">
        <v>27</v>
      </c>
      <c r="C1566" s="6">
        <v>1128299</v>
      </c>
      <c r="D1566" s="7">
        <v>44464</v>
      </c>
      <c r="E1566" s="6" t="s">
        <v>28</v>
      </c>
      <c r="F1566" s="6" t="s">
        <v>67</v>
      </c>
      <c r="G1566" s="6" t="s">
        <v>68</v>
      </c>
      <c r="H1566" s="6" t="s">
        <v>17</v>
      </c>
      <c r="I1566" s="8">
        <v>0.50000000000000011</v>
      </c>
      <c r="J1566" s="9">
        <v>4500</v>
      </c>
      <c r="K1566" s="10">
        <f t="shared" si="0"/>
        <v>2250.0000000000005</v>
      </c>
      <c r="L1566" s="10">
        <f t="shared" si="1"/>
        <v>787.50000000000011</v>
      </c>
      <c r="M1566" s="11">
        <v>0.35</v>
      </c>
      <c r="O1566" s="16"/>
      <c r="P1566" s="17"/>
      <c r="Q1566" s="12"/>
      <c r="R1566" s="13"/>
    </row>
    <row r="1567" spans="1:18" ht="15.75" customHeight="1">
      <c r="A1567" s="1"/>
      <c r="B1567" s="6" t="s">
        <v>27</v>
      </c>
      <c r="C1567" s="6">
        <v>1128299</v>
      </c>
      <c r="D1567" s="7">
        <v>44464</v>
      </c>
      <c r="E1567" s="6" t="s">
        <v>28</v>
      </c>
      <c r="F1567" s="6" t="s">
        <v>67</v>
      </c>
      <c r="G1567" s="6" t="s">
        <v>68</v>
      </c>
      <c r="H1567" s="6" t="s">
        <v>18</v>
      </c>
      <c r="I1567" s="8">
        <v>0.55000000000000016</v>
      </c>
      <c r="J1567" s="9">
        <v>4500</v>
      </c>
      <c r="K1567" s="10">
        <f t="shared" si="0"/>
        <v>2475.0000000000009</v>
      </c>
      <c r="L1567" s="10">
        <f t="shared" si="1"/>
        <v>866.25000000000023</v>
      </c>
      <c r="M1567" s="11">
        <v>0.35</v>
      </c>
      <c r="O1567" s="16"/>
      <c r="P1567" s="17"/>
      <c r="Q1567" s="12"/>
      <c r="R1567" s="13"/>
    </row>
    <row r="1568" spans="1:18" ht="15.75" customHeight="1">
      <c r="A1568" s="1"/>
      <c r="B1568" s="6" t="s">
        <v>27</v>
      </c>
      <c r="C1568" s="6">
        <v>1128299</v>
      </c>
      <c r="D1568" s="7">
        <v>44464</v>
      </c>
      <c r="E1568" s="6" t="s">
        <v>28</v>
      </c>
      <c r="F1568" s="6" t="s">
        <v>67</v>
      </c>
      <c r="G1568" s="6" t="s">
        <v>68</v>
      </c>
      <c r="H1568" s="6" t="s">
        <v>19</v>
      </c>
      <c r="I1568" s="8">
        <v>0.50000000000000011</v>
      </c>
      <c r="J1568" s="9">
        <v>2500</v>
      </c>
      <c r="K1568" s="10">
        <f t="shared" si="0"/>
        <v>1250.0000000000002</v>
      </c>
      <c r="L1568" s="10">
        <f t="shared" si="1"/>
        <v>437.50000000000006</v>
      </c>
      <c r="M1568" s="11">
        <v>0.35</v>
      </c>
      <c r="O1568" s="16"/>
      <c r="P1568" s="17"/>
      <c r="Q1568" s="12"/>
      <c r="R1568" s="13"/>
    </row>
    <row r="1569" spans="1:18" ht="15.75" customHeight="1">
      <c r="A1569" s="1"/>
      <c r="B1569" s="6" t="s">
        <v>27</v>
      </c>
      <c r="C1569" s="6">
        <v>1128299</v>
      </c>
      <c r="D1569" s="7">
        <v>44464</v>
      </c>
      <c r="E1569" s="6" t="s">
        <v>28</v>
      </c>
      <c r="F1569" s="6" t="s">
        <v>67</v>
      </c>
      <c r="G1569" s="6" t="s">
        <v>68</v>
      </c>
      <c r="H1569" s="6" t="s">
        <v>20</v>
      </c>
      <c r="I1569" s="8">
        <v>0.50000000000000011</v>
      </c>
      <c r="J1569" s="9">
        <v>2000</v>
      </c>
      <c r="K1569" s="10">
        <f t="shared" si="0"/>
        <v>1000.0000000000002</v>
      </c>
      <c r="L1569" s="10">
        <f t="shared" si="1"/>
        <v>350.00000000000006</v>
      </c>
      <c r="M1569" s="11">
        <v>0.35</v>
      </c>
      <c r="O1569" s="16"/>
      <c r="P1569" s="17"/>
      <c r="Q1569" s="12"/>
      <c r="R1569" s="13"/>
    </row>
    <row r="1570" spans="1:18" ht="15.75" customHeight="1">
      <c r="A1570" s="1"/>
      <c r="B1570" s="6" t="s">
        <v>27</v>
      </c>
      <c r="C1570" s="6">
        <v>1128299</v>
      </c>
      <c r="D1570" s="7">
        <v>44464</v>
      </c>
      <c r="E1570" s="6" t="s">
        <v>28</v>
      </c>
      <c r="F1570" s="6" t="s">
        <v>67</v>
      </c>
      <c r="G1570" s="6" t="s">
        <v>68</v>
      </c>
      <c r="H1570" s="6" t="s">
        <v>21</v>
      </c>
      <c r="I1570" s="8">
        <v>0.60000000000000009</v>
      </c>
      <c r="J1570" s="9">
        <v>2250</v>
      </c>
      <c r="K1570" s="10">
        <f t="shared" si="0"/>
        <v>1350.0000000000002</v>
      </c>
      <c r="L1570" s="10">
        <f t="shared" si="1"/>
        <v>540.00000000000011</v>
      </c>
      <c r="M1570" s="11">
        <v>0.4</v>
      </c>
      <c r="O1570" s="16"/>
      <c r="P1570" s="17"/>
      <c r="Q1570" s="12"/>
      <c r="R1570" s="13"/>
    </row>
    <row r="1571" spans="1:18" ht="15.75" customHeight="1">
      <c r="A1571" s="1"/>
      <c r="B1571" s="6" t="s">
        <v>27</v>
      </c>
      <c r="C1571" s="6">
        <v>1128299</v>
      </c>
      <c r="D1571" s="7">
        <v>44464</v>
      </c>
      <c r="E1571" s="6" t="s">
        <v>28</v>
      </c>
      <c r="F1571" s="6" t="s">
        <v>67</v>
      </c>
      <c r="G1571" s="6" t="s">
        <v>68</v>
      </c>
      <c r="H1571" s="6" t="s">
        <v>22</v>
      </c>
      <c r="I1571" s="8">
        <v>0.44999999999999996</v>
      </c>
      <c r="J1571" s="9">
        <v>2500</v>
      </c>
      <c r="K1571" s="10">
        <f t="shared" si="0"/>
        <v>1125</v>
      </c>
      <c r="L1571" s="10">
        <f t="shared" si="1"/>
        <v>337.5</v>
      </c>
      <c r="M1571" s="11">
        <v>0.3</v>
      </c>
      <c r="O1571" s="16"/>
      <c r="P1571" s="17"/>
      <c r="Q1571" s="12"/>
      <c r="R1571" s="13"/>
    </row>
    <row r="1572" spans="1:18" ht="15.75" customHeight="1">
      <c r="A1572" s="1"/>
      <c r="B1572" s="6" t="s">
        <v>27</v>
      </c>
      <c r="C1572" s="6">
        <v>1128299</v>
      </c>
      <c r="D1572" s="7">
        <v>44493</v>
      </c>
      <c r="E1572" s="6" t="s">
        <v>28</v>
      </c>
      <c r="F1572" s="6" t="s">
        <v>67</v>
      </c>
      <c r="G1572" s="6" t="s">
        <v>68</v>
      </c>
      <c r="H1572" s="6" t="s">
        <v>17</v>
      </c>
      <c r="I1572" s="8">
        <v>0.4</v>
      </c>
      <c r="J1572" s="9">
        <v>3500</v>
      </c>
      <c r="K1572" s="10">
        <f t="shared" si="0"/>
        <v>1400</v>
      </c>
      <c r="L1572" s="10">
        <f t="shared" si="1"/>
        <v>489.99999999999994</v>
      </c>
      <c r="M1572" s="11">
        <v>0.35</v>
      </c>
      <c r="O1572" s="16"/>
      <c r="P1572" s="17"/>
      <c r="Q1572" s="12"/>
      <c r="R1572" s="13"/>
    </row>
    <row r="1573" spans="1:18" ht="15.75" customHeight="1">
      <c r="A1573" s="1"/>
      <c r="B1573" s="6" t="s">
        <v>27</v>
      </c>
      <c r="C1573" s="6">
        <v>1128299</v>
      </c>
      <c r="D1573" s="7">
        <v>44493</v>
      </c>
      <c r="E1573" s="6" t="s">
        <v>28</v>
      </c>
      <c r="F1573" s="6" t="s">
        <v>67</v>
      </c>
      <c r="G1573" s="6" t="s">
        <v>68</v>
      </c>
      <c r="H1573" s="6" t="s">
        <v>18</v>
      </c>
      <c r="I1573" s="8">
        <v>0.55000000000000016</v>
      </c>
      <c r="J1573" s="9">
        <v>5250</v>
      </c>
      <c r="K1573" s="10">
        <f t="shared" si="0"/>
        <v>2887.5000000000009</v>
      </c>
      <c r="L1573" s="10">
        <f t="shared" si="1"/>
        <v>1010.6250000000002</v>
      </c>
      <c r="M1573" s="11">
        <v>0.35</v>
      </c>
      <c r="O1573" s="16"/>
      <c r="P1573" s="17"/>
      <c r="Q1573" s="12"/>
      <c r="R1573" s="13"/>
    </row>
    <row r="1574" spans="1:18" ht="15.75" customHeight="1">
      <c r="A1574" s="1"/>
      <c r="B1574" s="6" t="s">
        <v>27</v>
      </c>
      <c r="C1574" s="6">
        <v>1128299</v>
      </c>
      <c r="D1574" s="7">
        <v>44493</v>
      </c>
      <c r="E1574" s="6" t="s">
        <v>28</v>
      </c>
      <c r="F1574" s="6" t="s">
        <v>67</v>
      </c>
      <c r="G1574" s="6" t="s">
        <v>68</v>
      </c>
      <c r="H1574" s="6" t="s">
        <v>19</v>
      </c>
      <c r="I1574" s="8">
        <v>0.50000000000000011</v>
      </c>
      <c r="J1574" s="9">
        <v>3500</v>
      </c>
      <c r="K1574" s="10">
        <f t="shared" si="0"/>
        <v>1750.0000000000005</v>
      </c>
      <c r="L1574" s="10">
        <f t="shared" si="1"/>
        <v>612.50000000000011</v>
      </c>
      <c r="M1574" s="11">
        <v>0.35</v>
      </c>
      <c r="O1574" s="16"/>
      <c r="P1574" s="17"/>
      <c r="Q1574" s="12"/>
      <c r="R1574" s="13"/>
    </row>
    <row r="1575" spans="1:18" ht="15.75" customHeight="1">
      <c r="A1575" s="1"/>
      <c r="B1575" s="6" t="s">
        <v>27</v>
      </c>
      <c r="C1575" s="6">
        <v>1128299</v>
      </c>
      <c r="D1575" s="7">
        <v>44493</v>
      </c>
      <c r="E1575" s="6" t="s">
        <v>28</v>
      </c>
      <c r="F1575" s="6" t="s">
        <v>67</v>
      </c>
      <c r="G1575" s="6" t="s">
        <v>68</v>
      </c>
      <c r="H1575" s="6" t="s">
        <v>20</v>
      </c>
      <c r="I1575" s="8">
        <v>0.45000000000000007</v>
      </c>
      <c r="J1575" s="9">
        <v>3250</v>
      </c>
      <c r="K1575" s="10">
        <f t="shared" si="0"/>
        <v>1462.5000000000002</v>
      </c>
      <c r="L1575" s="10">
        <f t="shared" si="1"/>
        <v>511.87500000000006</v>
      </c>
      <c r="M1575" s="11">
        <v>0.35</v>
      </c>
      <c r="O1575" s="16"/>
      <c r="P1575" s="17"/>
      <c r="Q1575" s="12"/>
      <c r="R1575" s="13"/>
    </row>
    <row r="1576" spans="1:18" ht="15.75" customHeight="1">
      <c r="A1576" s="1"/>
      <c r="B1576" s="6" t="s">
        <v>27</v>
      </c>
      <c r="C1576" s="6">
        <v>1128299</v>
      </c>
      <c r="D1576" s="7">
        <v>44493</v>
      </c>
      <c r="E1576" s="6" t="s">
        <v>28</v>
      </c>
      <c r="F1576" s="6" t="s">
        <v>67</v>
      </c>
      <c r="G1576" s="6" t="s">
        <v>68</v>
      </c>
      <c r="H1576" s="6" t="s">
        <v>21</v>
      </c>
      <c r="I1576" s="8">
        <v>0.55000000000000004</v>
      </c>
      <c r="J1576" s="9">
        <v>3000</v>
      </c>
      <c r="K1576" s="10">
        <f t="shared" si="0"/>
        <v>1650.0000000000002</v>
      </c>
      <c r="L1576" s="10">
        <f t="shared" si="1"/>
        <v>660.00000000000011</v>
      </c>
      <c r="M1576" s="11">
        <v>0.4</v>
      </c>
      <c r="O1576" s="16"/>
      <c r="P1576" s="17"/>
      <c r="Q1576" s="12"/>
      <c r="R1576" s="13"/>
    </row>
    <row r="1577" spans="1:18" ht="15.75" customHeight="1">
      <c r="A1577" s="1"/>
      <c r="B1577" s="6" t="s">
        <v>27</v>
      </c>
      <c r="C1577" s="6">
        <v>1128299</v>
      </c>
      <c r="D1577" s="7">
        <v>44493</v>
      </c>
      <c r="E1577" s="6" t="s">
        <v>28</v>
      </c>
      <c r="F1577" s="6" t="s">
        <v>67</v>
      </c>
      <c r="G1577" s="6" t="s">
        <v>68</v>
      </c>
      <c r="H1577" s="6" t="s">
        <v>22</v>
      </c>
      <c r="I1577" s="8">
        <v>0.60000000000000009</v>
      </c>
      <c r="J1577" s="9">
        <v>3500</v>
      </c>
      <c r="K1577" s="10">
        <f t="shared" si="0"/>
        <v>2100.0000000000005</v>
      </c>
      <c r="L1577" s="10">
        <f t="shared" si="1"/>
        <v>630.00000000000011</v>
      </c>
      <c r="M1577" s="11">
        <v>0.3</v>
      </c>
      <c r="O1577" s="16"/>
      <c r="P1577" s="17"/>
      <c r="Q1577" s="12"/>
      <c r="R1577" s="13"/>
    </row>
    <row r="1578" spans="1:18" ht="15.75" customHeight="1">
      <c r="A1578" s="1"/>
      <c r="B1578" s="6" t="s">
        <v>27</v>
      </c>
      <c r="C1578" s="6">
        <v>1128299</v>
      </c>
      <c r="D1578" s="7">
        <v>44524</v>
      </c>
      <c r="E1578" s="6" t="s">
        <v>28</v>
      </c>
      <c r="F1578" s="6" t="s">
        <v>67</v>
      </c>
      <c r="G1578" s="6" t="s">
        <v>68</v>
      </c>
      <c r="H1578" s="6" t="s">
        <v>17</v>
      </c>
      <c r="I1578" s="8">
        <v>0.45000000000000007</v>
      </c>
      <c r="J1578" s="9">
        <v>5750</v>
      </c>
      <c r="K1578" s="10">
        <f t="shared" si="0"/>
        <v>2587.5000000000005</v>
      </c>
      <c r="L1578" s="10">
        <f t="shared" si="1"/>
        <v>905.62500000000011</v>
      </c>
      <c r="M1578" s="11">
        <v>0.35</v>
      </c>
      <c r="O1578" s="16"/>
      <c r="P1578" s="17"/>
      <c r="Q1578" s="12"/>
      <c r="R1578" s="13"/>
    </row>
    <row r="1579" spans="1:18" ht="15.75" customHeight="1">
      <c r="A1579" s="1"/>
      <c r="B1579" s="6" t="s">
        <v>27</v>
      </c>
      <c r="C1579" s="6">
        <v>1128299</v>
      </c>
      <c r="D1579" s="7">
        <v>44524</v>
      </c>
      <c r="E1579" s="6" t="s">
        <v>28</v>
      </c>
      <c r="F1579" s="6" t="s">
        <v>67</v>
      </c>
      <c r="G1579" s="6" t="s">
        <v>68</v>
      </c>
      <c r="H1579" s="6" t="s">
        <v>18</v>
      </c>
      <c r="I1579" s="8">
        <v>0.50000000000000011</v>
      </c>
      <c r="J1579" s="9">
        <v>6500</v>
      </c>
      <c r="K1579" s="10">
        <f t="shared" si="0"/>
        <v>3250.0000000000009</v>
      </c>
      <c r="L1579" s="10">
        <f t="shared" si="1"/>
        <v>1137.5000000000002</v>
      </c>
      <c r="M1579" s="11">
        <v>0.35</v>
      </c>
      <c r="O1579" s="16"/>
      <c r="P1579" s="17"/>
      <c r="Q1579" s="12"/>
      <c r="R1579" s="13"/>
    </row>
    <row r="1580" spans="1:18" ht="15.75" customHeight="1">
      <c r="A1580" s="1"/>
      <c r="B1580" s="6" t="s">
        <v>27</v>
      </c>
      <c r="C1580" s="6">
        <v>1128299</v>
      </c>
      <c r="D1580" s="7">
        <v>44524</v>
      </c>
      <c r="E1580" s="6" t="s">
        <v>28</v>
      </c>
      <c r="F1580" s="6" t="s">
        <v>67</v>
      </c>
      <c r="G1580" s="6" t="s">
        <v>68</v>
      </c>
      <c r="H1580" s="6" t="s">
        <v>19</v>
      </c>
      <c r="I1580" s="8">
        <v>0.45000000000000007</v>
      </c>
      <c r="J1580" s="9">
        <v>4750</v>
      </c>
      <c r="K1580" s="10">
        <f t="shared" si="0"/>
        <v>2137.5000000000005</v>
      </c>
      <c r="L1580" s="10">
        <f t="shared" si="1"/>
        <v>748.12500000000011</v>
      </c>
      <c r="M1580" s="11">
        <v>0.35</v>
      </c>
      <c r="O1580" s="16"/>
      <c r="P1580" s="17"/>
      <c r="Q1580" s="12"/>
      <c r="R1580" s="13"/>
    </row>
    <row r="1581" spans="1:18" ht="15.75" customHeight="1">
      <c r="A1581" s="1"/>
      <c r="B1581" s="6" t="s">
        <v>27</v>
      </c>
      <c r="C1581" s="6">
        <v>1128299</v>
      </c>
      <c r="D1581" s="7">
        <v>44524</v>
      </c>
      <c r="E1581" s="6" t="s">
        <v>28</v>
      </c>
      <c r="F1581" s="6" t="s">
        <v>67</v>
      </c>
      <c r="G1581" s="6" t="s">
        <v>68</v>
      </c>
      <c r="H1581" s="6" t="s">
        <v>20</v>
      </c>
      <c r="I1581" s="8">
        <v>0.55000000000000016</v>
      </c>
      <c r="J1581" s="9">
        <v>4500</v>
      </c>
      <c r="K1581" s="10">
        <f t="shared" si="0"/>
        <v>2475.0000000000009</v>
      </c>
      <c r="L1581" s="10">
        <f t="shared" si="1"/>
        <v>866.25000000000023</v>
      </c>
      <c r="M1581" s="11">
        <v>0.35</v>
      </c>
      <c r="O1581" s="16"/>
      <c r="P1581" s="17"/>
      <c r="Q1581" s="12"/>
      <c r="R1581" s="13"/>
    </row>
    <row r="1582" spans="1:18" ht="15.75" customHeight="1">
      <c r="A1582" s="1"/>
      <c r="B1582" s="6" t="s">
        <v>27</v>
      </c>
      <c r="C1582" s="6">
        <v>1128299</v>
      </c>
      <c r="D1582" s="7">
        <v>44524</v>
      </c>
      <c r="E1582" s="6" t="s">
        <v>28</v>
      </c>
      <c r="F1582" s="6" t="s">
        <v>67</v>
      </c>
      <c r="G1582" s="6" t="s">
        <v>68</v>
      </c>
      <c r="H1582" s="6" t="s">
        <v>21</v>
      </c>
      <c r="I1582" s="8">
        <v>0.75000000000000011</v>
      </c>
      <c r="J1582" s="9">
        <v>4250</v>
      </c>
      <c r="K1582" s="10">
        <f t="shared" si="0"/>
        <v>3187.5000000000005</v>
      </c>
      <c r="L1582" s="10">
        <f t="shared" si="1"/>
        <v>1275.0000000000002</v>
      </c>
      <c r="M1582" s="11">
        <v>0.4</v>
      </c>
      <c r="O1582" s="16"/>
      <c r="P1582" s="17"/>
      <c r="Q1582" s="12"/>
      <c r="R1582" s="13"/>
    </row>
    <row r="1583" spans="1:18" ht="15.75" customHeight="1">
      <c r="A1583" s="1"/>
      <c r="B1583" s="6" t="s">
        <v>27</v>
      </c>
      <c r="C1583" s="6">
        <v>1128299</v>
      </c>
      <c r="D1583" s="7">
        <v>44524</v>
      </c>
      <c r="E1583" s="6" t="s">
        <v>28</v>
      </c>
      <c r="F1583" s="6" t="s">
        <v>67</v>
      </c>
      <c r="G1583" s="6" t="s">
        <v>68</v>
      </c>
      <c r="H1583" s="6" t="s">
        <v>22</v>
      </c>
      <c r="I1583" s="8">
        <v>0.80000000000000016</v>
      </c>
      <c r="J1583" s="9">
        <v>5500</v>
      </c>
      <c r="K1583" s="10">
        <f t="shared" si="0"/>
        <v>4400.0000000000009</v>
      </c>
      <c r="L1583" s="10">
        <f t="shared" si="1"/>
        <v>1320.0000000000002</v>
      </c>
      <c r="M1583" s="11">
        <v>0.3</v>
      </c>
      <c r="O1583" s="16"/>
      <c r="P1583" s="17"/>
      <c r="Q1583" s="12"/>
      <c r="R1583" s="13"/>
    </row>
    <row r="1584" spans="1:18" ht="15.75" customHeight="1">
      <c r="A1584" s="1"/>
      <c r="B1584" s="6" t="s">
        <v>27</v>
      </c>
      <c r="C1584" s="6">
        <v>1128299</v>
      </c>
      <c r="D1584" s="7">
        <v>44553</v>
      </c>
      <c r="E1584" s="6" t="s">
        <v>28</v>
      </c>
      <c r="F1584" s="6" t="s">
        <v>67</v>
      </c>
      <c r="G1584" s="6" t="s">
        <v>68</v>
      </c>
      <c r="H1584" s="6" t="s">
        <v>17</v>
      </c>
      <c r="I1584" s="8">
        <v>0.65000000000000013</v>
      </c>
      <c r="J1584" s="9">
        <v>7500</v>
      </c>
      <c r="K1584" s="10">
        <f t="shared" si="0"/>
        <v>4875.0000000000009</v>
      </c>
      <c r="L1584" s="10">
        <f t="shared" si="1"/>
        <v>1706.2500000000002</v>
      </c>
      <c r="M1584" s="11">
        <v>0.35</v>
      </c>
      <c r="O1584" s="16"/>
      <c r="P1584" s="17"/>
      <c r="Q1584" s="12"/>
      <c r="R1584" s="13"/>
    </row>
    <row r="1585" spans="1:18" ht="15.75" customHeight="1">
      <c r="A1585" s="1"/>
      <c r="B1585" s="6" t="s">
        <v>27</v>
      </c>
      <c r="C1585" s="6">
        <v>1128299</v>
      </c>
      <c r="D1585" s="7">
        <v>44553</v>
      </c>
      <c r="E1585" s="6" t="s">
        <v>28</v>
      </c>
      <c r="F1585" s="6" t="s">
        <v>67</v>
      </c>
      <c r="G1585" s="6" t="s">
        <v>68</v>
      </c>
      <c r="H1585" s="6" t="s">
        <v>18</v>
      </c>
      <c r="I1585" s="8">
        <v>0.75000000000000022</v>
      </c>
      <c r="J1585" s="9">
        <v>7500</v>
      </c>
      <c r="K1585" s="10">
        <f t="shared" si="0"/>
        <v>5625.0000000000018</v>
      </c>
      <c r="L1585" s="10">
        <f t="shared" si="1"/>
        <v>1968.7500000000005</v>
      </c>
      <c r="M1585" s="11">
        <v>0.35</v>
      </c>
      <c r="O1585" s="16"/>
      <c r="P1585" s="17"/>
      <c r="Q1585" s="12"/>
      <c r="R1585" s="13"/>
    </row>
    <row r="1586" spans="1:18" ht="15.75" customHeight="1">
      <c r="A1586" s="1"/>
      <c r="B1586" s="6" t="s">
        <v>27</v>
      </c>
      <c r="C1586" s="6">
        <v>1128299</v>
      </c>
      <c r="D1586" s="7">
        <v>44553</v>
      </c>
      <c r="E1586" s="6" t="s">
        <v>28</v>
      </c>
      <c r="F1586" s="6" t="s">
        <v>67</v>
      </c>
      <c r="G1586" s="6" t="s">
        <v>68</v>
      </c>
      <c r="H1586" s="6" t="s">
        <v>19</v>
      </c>
      <c r="I1586" s="8">
        <v>0.70000000000000018</v>
      </c>
      <c r="J1586" s="9">
        <v>5500</v>
      </c>
      <c r="K1586" s="10">
        <f t="shared" si="0"/>
        <v>3850.0000000000009</v>
      </c>
      <c r="L1586" s="10">
        <f t="shared" si="1"/>
        <v>1347.5000000000002</v>
      </c>
      <c r="M1586" s="11">
        <v>0.35</v>
      </c>
      <c r="O1586" s="16"/>
      <c r="P1586" s="17"/>
      <c r="Q1586" s="12"/>
      <c r="R1586" s="13"/>
    </row>
    <row r="1587" spans="1:18" ht="15.75" customHeight="1">
      <c r="A1587" s="1"/>
      <c r="B1587" s="6" t="s">
        <v>27</v>
      </c>
      <c r="C1587" s="6">
        <v>1128299</v>
      </c>
      <c r="D1587" s="7">
        <v>44553</v>
      </c>
      <c r="E1587" s="6" t="s">
        <v>28</v>
      </c>
      <c r="F1587" s="6" t="s">
        <v>67</v>
      </c>
      <c r="G1587" s="6" t="s">
        <v>68</v>
      </c>
      <c r="H1587" s="6" t="s">
        <v>20</v>
      </c>
      <c r="I1587" s="8">
        <v>0.70000000000000018</v>
      </c>
      <c r="J1587" s="9">
        <v>5500</v>
      </c>
      <c r="K1587" s="10">
        <f t="shared" si="0"/>
        <v>3850.0000000000009</v>
      </c>
      <c r="L1587" s="10">
        <f t="shared" si="1"/>
        <v>1347.5000000000002</v>
      </c>
      <c r="M1587" s="11">
        <v>0.35</v>
      </c>
      <c r="O1587" s="16"/>
      <c r="P1587" s="17"/>
      <c r="Q1587" s="12"/>
      <c r="R1587" s="13"/>
    </row>
    <row r="1588" spans="1:18" ht="15.75" customHeight="1">
      <c r="A1588" s="1"/>
      <c r="B1588" s="6" t="s">
        <v>27</v>
      </c>
      <c r="C1588" s="6">
        <v>1128299</v>
      </c>
      <c r="D1588" s="7">
        <v>44553</v>
      </c>
      <c r="E1588" s="6" t="s">
        <v>28</v>
      </c>
      <c r="F1588" s="6" t="s">
        <v>67</v>
      </c>
      <c r="G1588" s="6" t="s">
        <v>68</v>
      </c>
      <c r="H1588" s="6" t="s">
        <v>21</v>
      </c>
      <c r="I1588" s="8">
        <v>0.80000000000000016</v>
      </c>
      <c r="J1588" s="9">
        <v>4750</v>
      </c>
      <c r="K1588" s="10">
        <f t="shared" si="0"/>
        <v>3800.0000000000009</v>
      </c>
      <c r="L1588" s="10">
        <f t="shared" si="1"/>
        <v>1520.0000000000005</v>
      </c>
      <c r="M1588" s="11">
        <v>0.4</v>
      </c>
      <c r="O1588" s="16"/>
      <c r="P1588" s="17"/>
      <c r="Q1588" s="12"/>
      <c r="R1588" s="13"/>
    </row>
    <row r="1589" spans="1:18" ht="15.75" customHeight="1">
      <c r="A1589" s="1"/>
      <c r="B1589" s="6" t="s">
        <v>27</v>
      </c>
      <c r="C1589" s="6">
        <v>1128299</v>
      </c>
      <c r="D1589" s="7">
        <v>44553</v>
      </c>
      <c r="E1589" s="6" t="s">
        <v>28</v>
      </c>
      <c r="F1589" s="6" t="s">
        <v>67</v>
      </c>
      <c r="G1589" s="6" t="s">
        <v>68</v>
      </c>
      <c r="H1589" s="6" t="s">
        <v>22</v>
      </c>
      <c r="I1589" s="8">
        <v>0.8500000000000002</v>
      </c>
      <c r="J1589" s="9">
        <v>5750</v>
      </c>
      <c r="K1589" s="10">
        <f t="shared" si="0"/>
        <v>4887.5000000000009</v>
      </c>
      <c r="L1589" s="10">
        <f t="shared" si="1"/>
        <v>1466.2500000000002</v>
      </c>
      <c r="M1589" s="11">
        <v>0.3</v>
      </c>
      <c r="O1589" s="16"/>
      <c r="P1589" s="17"/>
      <c r="Q1589" s="12"/>
      <c r="R1589" s="13"/>
    </row>
    <row r="1590" spans="1:18" ht="15.75" customHeight="1">
      <c r="A1590" s="1" t="s">
        <v>39</v>
      </c>
      <c r="B1590" s="6" t="s">
        <v>14</v>
      </c>
      <c r="C1590" s="6">
        <v>1185732</v>
      </c>
      <c r="D1590" s="7">
        <v>44215</v>
      </c>
      <c r="E1590" s="6" t="s">
        <v>46</v>
      </c>
      <c r="F1590" s="6" t="s">
        <v>69</v>
      </c>
      <c r="G1590" s="6" t="s">
        <v>70</v>
      </c>
      <c r="H1590" s="6" t="s">
        <v>17</v>
      </c>
      <c r="I1590" s="8">
        <v>0.35</v>
      </c>
      <c r="J1590" s="9">
        <v>7500</v>
      </c>
      <c r="K1590" s="10">
        <f t="shared" si="0"/>
        <v>2625</v>
      </c>
      <c r="L1590" s="10">
        <f t="shared" si="1"/>
        <v>1312.5</v>
      </c>
      <c r="M1590" s="11">
        <v>0.5</v>
      </c>
      <c r="O1590" s="16"/>
      <c r="P1590" s="17"/>
      <c r="Q1590" s="12"/>
      <c r="R1590" s="13"/>
    </row>
    <row r="1591" spans="1:18" ht="15.75" customHeight="1">
      <c r="A1591" s="1"/>
      <c r="B1591" s="6" t="s">
        <v>14</v>
      </c>
      <c r="C1591" s="6">
        <v>1185732</v>
      </c>
      <c r="D1591" s="7">
        <v>44215</v>
      </c>
      <c r="E1591" s="6" t="s">
        <v>46</v>
      </c>
      <c r="F1591" s="6" t="s">
        <v>69</v>
      </c>
      <c r="G1591" s="6" t="s">
        <v>70</v>
      </c>
      <c r="H1591" s="6" t="s">
        <v>18</v>
      </c>
      <c r="I1591" s="8">
        <v>0.35</v>
      </c>
      <c r="J1591" s="9">
        <v>5500</v>
      </c>
      <c r="K1591" s="10">
        <f t="shared" si="0"/>
        <v>1924.9999999999998</v>
      </c>
      <c r="L1591" s="10">
        <f t="shared" si="1"/>
        <v>769.99999999999989</v>
      </c>
      <c r="M1591" s="11">
        <v>0.39999999999999997</v>
      </c>
      <c r="O1591" s="16"/>
      <c r="P1591" s="17"/>
      <c r="Q1591" s="12"/>
      <c r="R1591" s="13"/>
    </row>
    <row r="1592" spans="1:18" ht="15.75" customHeight="1">
      <c r="A1592" s="1"/>
      <c r="B1592" s="6" t="s">
        <v>14</v>
      </c>
      <c r="C1592" s="6">
        <v>1185732</v>
      </c>
      <c r="D1592" s="7">
        <v>44215</v>
      </c>
      <c r="E1592" s="6" t="s">
        <v>46</v>
      </c>
      <c r="F1592" s="6" t="s">
        <v>69</v>
      </c>
      <c r="G1592" s="6" t="s">
        <v>70</v>
      </c>
      <c r="H1592" s="6" t="s">
        <v>19</v>
      </c>
      <c r="I1592" s="8">
        <v>0.25</v>
      </c>
      <c r="J1592" s="9">
        <v>5500</v>
      </c>
      <c r="K1592" s="10">
        <f t="shared" si="0"/>
        <v>1375</v>
      </c>
      <c r="L1592" s="10">
        <f t="shared" si="1"/>
        <v>412.5</v>
      </c>
      <c r="M1592" s="11">
        <v>0.3</v>
      </c>
      <c r="O1592" s="16"/>
      <c r="P1592" s="17"/>
      <c r="Q1592" s="12"/>
      <c r="R1592" s="13"/>
    </row>
    <row r="1593" spans="1:18" ht="15.75" customHeight="1">
      <c r="A1593" s="1"/>
      <c r="B1593" s="6" t="s">
        <v>14</v>
      </c>
      <c r="C1593" s="6">
        <v>1185732</v>
      </c>
      <c r="D1593" s="7">
        <v>44215</v>
      </c>
      <c r="E1593" s="6" t="s">
        <v>46</v>
      </c>
      <c r="F1593" s="6" t="s">
        <v>69</v>
      </c>
      <c r="G1593" s="6" t="s">
        <v>70</v>
      </c>
      <c r="H1593" s="6" t="s">
        <v>20</v>
      </c>
      <c r="I1593" s="8">
        <v>0.29999999999999993</v>
      </c>
      <c r="J1593" s="9">
        <v>4000</v>
      </c>
      <c r="K1593" s="10">
        <f t="shared" si="0"/>
        <v>1199.9999999999998</v>
      </c>
      <c r="L1593" s="10">
        <f t="shared" si="1"/>
        <v>419.99999999999989</v>
      </c>
      <c r="M1593" s="11">
        <v>0.35</v>
      </c>
      <c r="O1593" s="16"/>
      <c r="P1593" s="17"/>
      <c r="Q1593" s="12"/>
      <c r="R1593" s="13"/>
    </row>
    <row r="1594" spans="1:18" ht="15.75" customHeight="1">
      <c r="A1594" s="1"/>
      <c r="B1594" s="6" t="s">
        <v>14</v>
      </c>
      <c r="C1594" s="6">
        <v>1185732</v>
      </c>
      <c r="D1594" s="7">
        <v>44215</v>
      </c>
      <c r="E1594" s="6" t="s">
        <v>46</v>
      </c>
      <c r="F1594" s="6" t="s">
        <v>69</v>
      </c>
      <c r="G1594" s="6" t="s">
        <v>70</v>
      </c>
      <c r="H1594" s="6" t="s">
        <v>21</v>
      </c>
      <c r="I1594" s="8">
        <v>0.45000000000000007</v>
      </c>
      <c r="J1594" s="9">
        <v>4500</v>
      </c>
      <c r="K1594" s="10">
        <f t="shared" si="0"/>
        <v>2025.0000000000002</v>
      </c>
      <c r="L1594" s="10">
        <f t="shared" si="1"/>
        <v>810</v>
      </c>
      <c r="M1594" s="11">
        <v>0.39999999999999997</v>
      </c>
      <c r="O1594" s="16"/>
      <c r="P1594" s="17"/>
      <c r="Q1594" s="12"/>
      <c r="R1594" s="13"/>
    </row>
    <row r="1595" spans="1:18" ht="15.75" customHeight="1">
      <c r="A1595" s="1"/>
      <c r="B1595" s="6" t="s">
        <v>14</v>
      </c>
      <c r="C1595" s="6">
        <v>1185732</v>
      </c>
      <c r="D1595" s="7">
        <v>44215</v>
      </c>
      <c r="E1595" s="6" t="s">
        <v>46</v>
      </c>
      <c r="F1595" s="6" t="s">
        <v>69</v>
      </c>
      <c r="G1595" s="6" t="s">
        <v>70</v>
      </c>
      <c r="H1595" s="6" t="s">
        <v>22</v>
      </c>
      <c r="I1595" s="8">
        <v>0.35</v>
      </c>
      <c r="J1595" s="9">
        <v>5500</v>
      </c>
      <c r="K1595" s="10">
        <f t="shared" si="0"/>
        <v>1924.9999999999998</v>
      </c>
      <c r="L1595" s="10">
        <f t="shared" si="1"/>
        <v>1058.75</v>
      </c>
      <c r="M1595" s="11">
        <v>0.55000000000000004</v>
      </c>
      <c r="O1595" s="16"/>
      <c r="P1595" s="17"/>
      <c r="Q1595" s="12"/>
      <c r="R1595" s="13"/>
    </row>
    <row r="1596" spans="1:18" ht="15.75" customHeight="1">
      <c r="A1596" s="1"/>
      <c r="B1596" s="6" t="s">
        <v>14</v>
      </c>
      <c r="C1596" s="6">
        <v>1185732</v>
      </c>
      <c r="D1596" s="7">
        <v>44244</v>
      </c>
      <c r="E1596" s="6" t="s">
        <v>46</v>
      </c>
      <c r="F1596" s="6" t="s">
        <v>69</v>
      </c>
      <c r="G1596" s="6" t="s">
        <v>70</v>
      </c>
      <c r="H1596" s="6" t="s">
        <v>17</v>
      </c>
      <c r="I1596" s="8">
        <v>0.35</v>
      </c>
      <c r="J1596" s="9">
        <v>8000</v>
      </c>
      <c r="K1596" s="10">
        <f t="shared" si="0"/>
        <v>2800</v>
      </c>
      <c r="L1596" s="10">
        <f t="shared" si="1"/>
        <v>1400</v>
      </c>
      <c r="M1596" s="11">
        <v>0.5</v>
      </c>
      <c r="O1596" s="16"/>
      <c r="P1596" s="17"/>
      <c r="Q1596" s="12"/>
      <c r="R1596" s="13"/>
    </row>
    <row r="1597" spans="1:18" ht="15.75" customHeight="1">
      <c r="A1597" s="1"/>
      <c r="B1597" s="6" t="s">
        <v>14</v>
      </c>
      <c r="C1597" s="6">
        <v>1185732</v>
      </c>
      <c r="D1597" s="7">
        <v>44244</v>
      </c>
      <c r="E1597" s="6" t="s">
        <v>46</v>
      </c>
      <c r="F1597" s="6" t="s">
        <v>69</v>
      </c>
      <c r="G1597" s="6" t="s">
        <v>70</v>
      </c>
      <c r="H1597" s="6" t="s">
        <v>18</v>
      </c>
      <c r="I1597" s="8">
        <v>0.35</v>
      </c>
      <c r="J1597" s="9">
        <v>4500</v>
      </c>
      <c r="K1597" s="10">
        <f t="shared" si="0"/>
        <v>1575</v>
      </c>
      <c r="L1597" s="10">
        <f t="shared" si="1"/>
        <v>630</v>
      </c>
      <c r="M1597" s="11">
        <v>0.39999999999999997</v>
      </c>
      <c r="O1597" s="16"/>
      <c r="P1597" s="17"/>
      <c r="Q1597" s="12"/>
      <c r="R1597" s="13"/>
    </row>
    <row r="1598" spans="1:18" ht="15.75" customHeight="1">
      <c r="A1598" s="1"/>
      <c r="B1598" s="6" t="s">
        <v>14</v>
      </c>
      <c r="C1598" s="6">
        <v>1185732</v>
      </c>
      <c r="D1598" s="7">
        <v>44244</v>
      </c>
      <c r="E1598" s="6" t="s">
        <v>46</v>
      </c>
      <c r="F1598" s="6" t="s">
        <v>69</v>
      </c>
      <c r="G1598" s="6" t="s">
        <v>70</v>
      </c>
      <c r="H1598" s="6" t="s">
        <v>19</v>
      </c>
      <c r="I1598" s="8">
        <v>0.25</v>
      </c>
      <c r="J1598" s="9">
        <v>5000</v>
      </c>
      <c r="K1598" s="10">
        <f t="shared" si="0"/>
        <v>1250</v>
      </c>
      <c r="L1598" s="10">
        <f t="shared" si="1"/>
        <v>375</v>
      </c>
      <c r="M1598" s="11">
        <v>0.3</v>
      </c>
      <c r="O1598" s="16"/>
      <c r="P1598" s="17"/>
      <c r="Q1598" s="12"/>
      <c r="R1598" s="13"/>
    </row>
    <row r="1599" spans="1:18" ht="15.75" customHeight="1">
      <c r="A1599" s="1"/>
      <c r="B1599" s="6" t="s">
        <v>14</v>
      </c>
      <c r="C1599" s="6">
        <v>1185732</v>
      </c>
      <c r="D1599" s="7">
        <v>44244</v>
      </c>
      <c r="E1599" s="6" t="s">
        <v>46</v>
      </c>
      <c r="F1599" s="6" t="s">
        <v>69</v>
      </c>
      <c r="G1599" s="6" t="s">
        <v>70</v>
      </c>
      <c r="H1599" s="6" t="s">
        <v>20</v>
      </c>
      <c r="I1599" s="8">
        <v>0.29999999999999993</v>
      </c>
      <c r="J1599" s="9">
        <v>3750</v>
      </c>
      <c r="K1599" s="10">
        <f t="shared" si="0"/>
        <v>1124.9999999999998</v>
      </c>
      <c r="L1599" s="10">
        <f t="shared" si="1"/>
        <v>393.74999999999989</v>
      </c>
      <c r="M1599" s="11">
        <v>0.35</v>
      </c>
      <c r="O1599" s="16"/>
      <c r="P1599" s="17"/>
      <c r="Q1599" s="12"/>
      <c r="R1599" s="13"/>
    </row>
    <row r="1600" spans="1:18" ht="15.75" customHeight="1">
      <c r="A1600" s="1"/>
      <c r="B1600" s="6" t="s">
        <v>14</v>
      </c>
      <c r="C1600" s="6">
        <v>1185732</v>
      </c>
      <c r="D1600" s="7">
        <v>44244</v>
      </c>
      <c r="E1600" s="6" t="s">
        <v>46</v>
      </c>
      <c r="F1600" s="6" t="s">
        <v>69</v>
      </c>
      <c r="G1600" s="6" t="s">
        <v>70</v>
      </c>
      <c r="H1600" s="6" t="s">
        <v>21</v>
      </c>
      <c r="I1600" s="8">
        <v>0.45000000000000007</v>
      </c>
      <c r="J1600" s="9">
        <v>4500</v>
      </c>
      <c r="K1600" s="10">
        <f t="shared" si="0"/>
        <v>2025.0000000000002</v>
      </c>
      <c r="L1600" s="10">
        <f t="shared" si="1"/>
        <v>810</v>
      </c>
      <c r="M1600" s="11">
        <v>0.39999999999999997</v>
      </c>
      <c r="O1600" s="16"/>
      <c r="P1600" s="17"/>
      <c r="Q1600" s="12"/>
      <c r="R1600" s="13"/>
    </row>
    <row r="1601" spans="1:18" ht="15.75" customHeight="1">
      <c r="A1601" s="1"/>
      <c r="B1601" s="6" t="s">
        <v>14</v>
      </c>
      <c r="C1601" s="6">
        <v>1185732</v>
      </c>
      <c r="D1601" s="7">
        <v>44244</v>
      </c>
      <c r="E1601" s="6" t="s">
        <v>46</v>
      </c>
      <c r="F1601" s="6" t="s">
        <v>69</v>
      </c>
      <c r="G1601" s="6" t="s">
        <v>70</v>
      </c>
      <c r="H1601" s="6" t="s">
        <v>22</v>
      </c>
      <c r="I1601" s="8">
        <v>0.35</v>
      </c>
      <c r="J1601" s="9">
        <v>5500</v>
      </c>
      <c r="K1601" s="10">
        <f t="shared" si="0"/>
        <v>1924.9999999999998</v>
      </c>
      <c r="L1601" s="10">
        <f t="shared" si="1"/>
        <v>1058.75</v>
      </c>
      <c r="M1601" s="11">
        <v>0.55000000000000004</v>
      </c>
      <c r="O1601" s="16"/>
      <c r="P1601" s="17"/>
      <c r="Q1601" s="12"/>
      <c r="R1601" s="13"/>
    </row>
    <row r="1602" spans="1:18" ht="15.75" customHeight="1">
      <c r="A1602" s="1"/>
      <c r="B1602" s="6" t="s">
        <v>14</v>
      </c>
      <c r="C1602" s="6">
        <v>1185732</v>
      </c>
      <c r="D1602" s="7">
        <v>44270</v>
      </c>
      <c r="E1602" s="6" t="s">
        <v>46</v>
      </c>
      <c r="F1602" s="6" t="s">
        <v>69</v>
      </c>
      <c r="G1602" s="6" t="s">
        <v>70</v>
      </c>
      <c r="H1602" s="6" t="s">
        <v>17</v>
      </c>
      <c r="I1602" s="8">
        <v>0.35</v>
      </c>
      <c r="J1602" s="9">
        <v>7700</v>
      </c>
      <c r="K1602" s="10">
        <f t="shared" si="0"/>
        <v>2695</v>
      </c>
      <c r="L1602" s="10">
        <f t="shared" si="1"/>
        <v>1347.5</v>
      </c>
      <c r="M1602" s="11">
        <v>0.5</v>
      </c>
      <c r="O1602" s="16"/>
      <c r="P1602" s="17"/>
      <c r="Q1602" s="12"/>
      <c r="R1602" s="13"/>
    </row>
    <row r="1603" spans="1:18" ht="15.75" customHeight="1">
      <c r="A1603" s="1"/>
      <c r="B1603" s="6" t="s">
        <v>14</v>
      </c>
      <c r="C1603" s="6">
        <v>1185732</v>
      </c>
      <c r="D1603" s="7">
        <v>44270</v>
      </c>
      <c r="E1603" s="6" t="s">
        <v>46</v>
      </c>
      <c r="F1603" s="6" t="s">
        <v>69</v>
      </c>
      <c r="G1603" s="6" t="s">
        <v>70</v>
      </c>
      <c r="H1603" s="6" t="s">
        <v>18</v>
      </c>
      <c r="I1603" s="8">
        <v>0.35</v>
      </c>
      <c r="J1603" s="9">
        <v>4500</v>
      </c>
      <c r="K1603" s="10">
        <f t="shared" si="0"/>
        <v>1575</v>
      </c>
      <c r="L1603" s="10">
        <f t="shared" si="1"/>
        <v>630</v>
      </c>
      <c r="M1603" s="11">
        <v>0.39999999999999997</v>
      </c>
      <c r="O1603" s="16"/>
      <c r="P1603" s="17"/>
      <c r="Q1603" s="12"/>
      <c r="R1603" s="13"/>
    </row>
    <row r="1604" spans="1:18" ht="15.75" customHeight="1">
      <c r="A1604" s="1"/>
      <c r="B1604" s="6" t="s">
        <v>14</v>
      </c>
      <c r="C1604" s="6">
        <v>1185732</v>
      </c>
      <c r="D1604" s="7">
        <v>44270</v>
      </c>
      <c r="E1604" s="6" t="s">
        <v>46</v>
      </c>
      <c r="F1604" s="6" t="s">
        <v>69</v>
      </c>
      <c r="G1604" s="6" t="s">
        <v>70</v>
      </c>
      <c r="H1604" s="6" t="s">
        <v>19</v>
      </c>
      <c r="I1604" s="8">
        <v>0.25</v>
      </c>
      <c r="J1604" s="9">
        <v>4750</v>
      </c>
      <c r="K1604" s="10">
        <f t="shared" si="0"/>
        <v>1187.5</v>
      </c>
      <c r="L1604" s="10">
        <f t="shared" si="1"/>
        <v>356.25</v>
      </c>
      <c r="M1604" s="11">
        <v>0.3</v>
      </c>
      <c r="O1604" s="16"/>
      <c r="P1604" s="17"/>
      <c r="Q1604" s="12"/>
      <c r="R1604" s="13"/>
    </row>
    <row r="1605" spans="1:18" ht="15.75" customHeight="1">
      <c r="A1605" s="1"/>
      <c r="B1605" s="6" t="s">
        <v>14</v>
      </c>
      <c r="C1605" s="6">
        <v>1185732</v>
      </c>
      <c r="D1605" s="7">
        <v>44270</v>
      </c>
      <c r="E1605" s="6" t="s">
        <v>46</v>
      </c>
      <c r="F1605" s="6" t="s">
        <v>69</v>
      </c>
      <c r="G1605" s="6" t="s">
        <v>70</v>
      </c>
      <c r="H1605" s="6" t="s">
        <v>20</v>
      </c>
      <c r="I1605" s="8">
        <v>0.29999999999999993</v>
      </c>
      <c r="J1605" s="9">
        <v>3250</v>
      </c>
      <c r="K1605" s="10">
        <f t="shared" si="0"/>
        <v>974.99999999999977</v>
      </c>
      <c r="L1605" s="10">
        <f t="shared" si="1"/>
        <v>341.24999999999989</v>
      </c>
      <c r="M1605" s="11">
        <v>0.35</v>
      </c>
      <c r="O1605" s="16"/>
      <c r="P1605" s="17"/>
      <c r="Q1605" s="12"/>
      <c r="R1605" s="13"/>
    </row>
    <row r="1606" spans="1:18" ht="15.75" customHeight="1">
      <c r="A1606" s="1"/>
      <c r="B1606" s="6" t="s">
        <v>14</v>
      </c>
      <c r="C1606" s="6">
        <v>1185732</v>
      </c>
      <c r="D1606" s="7">
        <v>44270</v>
      </c>
      <c r="E1606" s="6" t="s">
        <v>46</v>
      </c>
      <c r="F1606" s="6" t="s">
        <v>69</v>
      </c>
      <c r="G1606" s="6" t="s">
        <v>70</v>
      </c>
      <c r="H1606" s="6" t="s">
        <v>21</v>
      </c>
      <c r="I1606" s="8">
        <v>0.45000000000000007</v>
      </c>
      <c r="J1606" s="9">
        <v>3750</v>
      </c>
      <c r="K1606" s="10">
        <f t="shared" si="0"/>
        <v>1687.5000000000002</v>
      </c>
      <c r="L1606" s="10">
        <f t="shared" si="1"/>
        <v>675</v>
      </c>
      <c r="M1606" s="11">
        <v>0.39999999999999997</v>
      </c>
      <c r="O1606" s="16"/>
      <c r="P1606" s="17"/>
      <c r="Q1606" s="12"/>
      <c r="R1606" s="13"/>
    </row>
    <row r="1607" spans="1:18" ht="15.75" customHeight="1">
      <c r="A1607" s="1"/>
      <c r="B1607" s="6" t="s">
        <v>14</v>
      </c>
      <c r="C1607" s="6">
        <v>1185732</v>
      </c>
      <c r="D1607" s="7">
        <v>44270</v>
      </c>
      <c r="E1607" s="6" t="s">
        <v>46</v>
      </c>
      <c r="F1607" s="6" t="s">
        <v>69</v>
      </c>
      <c r="G1607" s="6" t="s">
        <v>70</v>
      </c>
      <c r="H1607" s="6" t="s">
        <v>22</v>
      </c>
      <c r="I1607" s="8">
        <v>0.35</v>
      </c>
      <c r="J1607" s="9">
        <v>4750</v>
      </c>
      <c r="K1607" s="10">
        <f t="shared" si="0"/>
        <v>1662.5</v>
      </c>
      <c r="L1607" s="10">
        <f t="shared" si="1"/>
        <v>914.37500000000011</v>
      </c>
      <c r="M1607" s="11">
        <v>0.55000000000000004</v>
      </c>
      <c r="O1607" s="16"/>
      <c r="P1607" s="17"/>
      <c r="Q1607" s="12"/>
      <c r="R1607" s="13"/>
    </row>
    <row r="1608" spans="1:18" ht="15.75" customHeight="1">
      <c r="A1608" s="1"/>
      <c r="B1608" s="6" t="s">
        <v>14</v>
      </c>
      <c r="C1608" s="6">
        <v>1185732</v>
      </c>
      <c r="D1608" s="7">
        <v>44302</v>
      </c>
      <c r="E1608" s="6" t="s">
        <v>46</v>
      </c>
      <c r="F1608" s="6" t="s">
        <v>69</v>
      </c>
      <c r="G1608" s="6" t="s">
        <v>70</v>
      </c>
      <c r="H1608" s="6" t="s">
        <v>17</v>
      </c>
      <c r="I1608" s="8">
        <v>0.35</v>
      </c>
      <c r="J1608" s="9">
        <v>7250</v>
      </c>
      <c r="K1608" s="10">
        <f t="shared" si="0"/>
        <v>2537.5</v>
      </c>
      <c r="L1608" s="10">
        <f t="shared" si="1"/>
        <v>1268.75</v>
      </c>
      <c r="M1608" s="11">
        <v>0.5</v>
      </c>
      <c r="O1608" s="16"/>
      <c r="P1608" s="17"/>
      <c r="Q1608" s="12"/>
      <c r="R1608" s="13"/>
    </row>
    <row r="1609" spans="1:18" ht="15.75" customHeight="1">
      <c r="A1609" s="1"/>
      <c r="B1609" s="6" t="s">
        <v>14</v>
      </c>
      <c r="C1609" s="6">
        <v>1185732</v>
      </c>
      <c r="D1609" s="7">
        <v>44302</v>
      </c>
      <c r="E1609" s="6" t="s">
        <v>46</v>
      </c>
      <c r="F1609" s="6" t="s">
        <v>69</v>
      </c>
      <c r="G1609" s="6" t="s">
        <v>70</v>
      </c>
      <c r="H1609" s="6" t="s">
        <v>18</v>
      </c>
      <c r="I1609" s="8">
        <v>0.4</v>
      </c>
      <c r="J1609" s="9">
        <v>4250</v>
      </c>
      <c r="K1609" s="10">
        <f t="shared" si="0"/>
        <v>1700</v>
      </c>
      <c r="L1609" s="10">
        <f t="shared" si="1"/>
        <v>680</v>
      </c>
      <c r="M1609" s="11">
        <v>0.39999999999999997</v>
      </c>
      <c r="O1609" s="16"/>
      <c r="P1609" s="17"/>
      <c r="Q1609" s="12"/>
      <c r="R1609" s="13"/>
    </row>
    <row r="1610" spans="1:18" ht="15.75" customHeight="1">
      <c r="A1610" s="1"/>
      <c r="B1610" s="6" t="s">
        <v>14</v>
      </c>
      <c r="C1610" s="6">
        <v>1185732</v>
      </c>
      <c r="D1610" s="7">
        <v>44302</v>
      </c>
      <c r="E1610" s="6" t="s">
        <v>46</v>
      </c>
      <c r="F1610" s="6" t="s">
        <v>69</v>
      </c>
      <c r="G1610" s="6" t="s">
        <v>70</v>
      </c>
      <c r="H1610" s="6" t="s">
        <v>19</v>
      </c>
      <c r="I1610" s="8">
        <v>0.30000000000000004</v>
      </c>
      <c r="J1610" s="9">
        <v>4500</v>
      </c>
      <c r="K1610" s="10">
        <f t="shared" si="0"/>
        <v>1350.0000000000002</v>
      </c>
      <c r="L1610" s="10">
        <f t="shared" si="1"/>
        <v>405.00000000000006</v>
      </c>
      <c r="M1610" s="11">
        <v>0.3</v>
      </c>
      <c r="O1610" s="16"/>
      <c r="P1610" s="17"/>
      <c r="Q1610" s="12"/>
      <c r="R1610" s="13"/>
    </row>
    <row r="1611" spans="1:18" ht="15.75" customHeight="1">
      <c r="A1611" s="1"/>
      <c r="B1611" s="6" t="s">
        <v>14</v>
      </c>
      <c r="C1611" s="6">
        <v>1185732</v>
      </c>
      <c r="D1611" s="7">
        <v>44302</v>
      </c>
      <c r="E1611" s="6" t="s">
        <v>46</v>
      </c>
      <c r="F1611" s="6" t="s">
        <v>69</v>
      </c>
      <c r="G1611" s="6" t="s">
        <v>70</v>
      </c>
      <c r="H1611" s="6" t="s">
        <v>20</v>
      </c>
      <c r="I1611" s="8">
        <v>0.35</v>
      </c>
      <c r="J1611" s="9">
        <v>3750</v>
      </c>
      <c r="K1611" s="10">
        <f t="shared" si="0"/>
        <v>1312.5</v>
      </c>
      <c r="L1611" s="10">
        <f t="shared" si="1"/>
        <v>459.37499999999994</v>
      </c>
      <c r="M1611" s="11">
        <v>0.35</v>
      </c>
      <c r="O1611" s="16"/>
      <c r="P1611" s="17"/>
      <c r="Q1611" s="12"/>
      <c r="R1611" s="13"/>
    </row>
    <row r="1612" spans="1:18" ht="15.75" customHeight="1">
      <c r="A1612" s="1"/>
      <c r="B1612" s="6" t="s">
        <v>14</v>
      </c>
      <c r="C1612" s="6">
        <v>1185732</v>
      </c>
      <c r="D1612" s="7">
        <v>44302</v>
      </c>
      <c r="E1612" s="6" t="s">
        <v>46</v>
      </c>
      <c r="F1612" s="6" t="s">
        <v>69</v>
      </c>
      <c r="G1612" s="6" t="s">
        <v>70</v>
      </c>
      <c r="H1612" s="6" t="s">
        <v>21</v>
      </c>
      <c r="I1612" s="8">
        <v>0.5</v>
      </c>
      <c r="J1612" s="9">
        <v>4000</v>
      </c>
      <c r="K1612" s="10">
        <f t="shared" si="0"/>
        <v>2000</v>
      </c>
      <c r="L1612" s="10">
        <f t="shared" si="1"/>
        <v>799.99999999999989</v>
      </c>
      <c r="M1612" s="11">
        <v>0.39999999999999997</v>
      </c>
      <c r="O1612" s="16"/>
      <c r="P1612" s="17"/>
      <c r="Q1612" s="12"/>
      <c r="R1612" s="13"/>
    </row>
    <row r="1613" spans="1:18" ht="15.75" customHeight="1">
      <c r="A1613" s="1"/>
      <c r="B1613" s="6" t="s">
        <v>14</v>
      </c>
      <c r="C1613" s="6">
        <v>1185732</v>
      </c>
      <c r="D1613" s="7">
        <v>44302</v>
      </c>
      <c r="E1613" s="6" t="s">
        <v>46</v>
      </c>
      <c r="F1613" s="6" t="s">
        <v>69</v>
      </c>
      <c r="G1613" s="6" t="s">
        <v>70</v>
      </c>
      <c r="H1613" s="6" t="s">
        <v>22</v>
      </c>
      <c r="I1613" s="8">
        <v>0.4</v>
      </c>
      <c r="J1613" s="9">
        <v>5250</v>
      </c>
      <c r="K1613" s="10">
        <f t="shared" si="0"/>
        <v>2100</v>
      </c>
      <c r="L1613" s="10">
        <f t="shared" si="1"/>
        <v>1155</v>
      </c>
      <c r="M1613" s="11">
        <v>0.55000000000000004</v>
      </c>
      <c r="O1613" s="16"/>
      <c r="P1613" s="17"/>
      <c r="Q1613" s="12"/>
      <c r="R1613" s="13"/>
    </row>
    <row r="1614" spans="1:18" ht="15.75" customHeight="1">
      <c r="A1614" s="1"/>
      <c r="B1614" s="6" t="s">
        <v>14</v>
      </c>
      <c r="C1614" s="6">
        <v>1185732</v>
      </c>
      <c r="D1614" s="7">
        <v>44331</v>
      </c>
      <c r="E1614" s="6" t="s">
        <v>46</v>
      </c>
      <c r="F1614" s="6" t="s">
        <v>69</v>
      </c>
      <c r="G1614" s="6" t="s">
        <v>70</v>
      </c>
      <c r="H1614" s="6" t="s">
        <v>17</v>
      </c>
      <c r="I1614" s="8">
        <v>0.5</v>
      </c>
      <c r="J1614" s="9">
        <v>7950</v>
      </c>
      <c r="K1614" s="10">
        <f t="shared" si="0"/>
        <v>3975</v>
      </c>
      <c r="L1614" s="10">
        <f t="shared" si="1"/>
        <v>1987.5</v>
      </c>
      <c r="M1614" s="11">
        <v>0.5</v>
      </c>
      <c r="O1614" s="16"/>
      <c r="P1614" s="17"/>
      <c r="Q1614" s="12"/>
      <c r="R1614" s="13"/>
    </row>
    <row r="1615" spans="1:18" ht="15.75" customHeight="1">
      <c r="A1615" s="1"/>
      <c r="B1615" s="6" t="s">
        <v>14</v>
      </c>
      <c r="C1615" s="6">
        <v>1185732</v>
      </c>
      <c r="D1615" s="7">
        <v>44331</v>
      </c>
      <c r="E1615" s="6" t="s">
        <v>46</v>
      </c>
      <c r="F1615" s="6" t="s">
        <v>69</v>
      </c>
      <c r="G1615" s="6" t="s">
        <v>70</v>
      </c>
      <c r="H1615" s="6" t="s">
        <v>18</v>
      </c>
      <c r="I1615" s="8">
        <v>0.5</v>
      </c>
      <c r="J1615" s="9">
        <v>5000</v>
      </c>
      <c r="K1615" s="10">
        <f t="shared" si="0"/>
        <v>2500</v>
      </c>
      <c r="L1615" s="10">
        <f t="shared" si="1"/>
        <v>999.99999999999989</v>
      </c>
      <c r="M1615" s="11">
        <v>0.39999999999999997</v>
      </c>
      <c r="O1615" s="16"/>
      <c r="P1615" s="17"/>
      <c r="Q1615" s="12"/>
      <c r="R1615" s="13"/>
    </row>
    <row r="1616" spans="1:18" ht="15.75" customHeight="1">
      <c r="A1616" s="1"/>
      <c r="B1616" s="6" t="s">
        <v>14</v>
      </c>
      <c r="C1616" s="6">
        <v>1185732</v>
      </c>
      <c r="D1616" s="7">
        <v>44331</v>
      </c>
      <c r="E1616" s="6" t="s">
        <v>46</v>
      </c>
      <c r="F1616" s="6" t="s">
        <v>69</v>
      </c>
      <c r="G1616" s="6" t="s">
        <v>70</v>
      </c>
      <c r="H1616" s="6" t="s">
        <v>19</v>
      </c>
      <c r="I1616" s="8">
        <v>0.45</v>
      </c>
      <c r="J1616" s="9">
        <v>4750</v>
      </c>
      <c r="K1616" s="10">
        <f t="shared" si="0"/>
        <v>2137.5</v>
      </c>
      <c r="L1616" s="10">
        <f t="shared" si="1"/>
        <v>641.25</v>
      </c>
      <c r="M1616" s="11">
        <v>0.3</v>
      </c>
      <c r="O1616" s="16"/>
      <c r="P1616" s="17"/>
      <c r="Q1616" s="12"/>
      <c r="R1616" s="13"/>
    </row>
    <row r="1617" spans="1:18" ht="15.75" customHeight="1">
      <c r="A1617" s="1"/>
      <c r="B1617" s="6" t="s">
        <v>14</v>
      </c>
      <c r="C1617" s="6">
        <v>1185732</v>
      </c>
      <c r="D1617" s="7">
        <v>44331</v>
      </c>
      <c r="E1617" s="6" t="s">
        <v>46</v>
      </c>
      <c r="F1617" s="6" t="s">
        <v>69</v>
      </c>
      <c r="G1617" s="6" t="s">
        <v>70</v>
      </c>
      <c r="H1617" s="6" t="s">
        <v>20</v>
      </c>
      <c r="I1617" s="8">
        <v>0.45</v>
      </c>
      <c r="J1617" s="9">
        <v>4500</v>
      </c>
      <c r="K1617" s="10">
        <f t="shared" si="0"/>
        <v>2025</v>
      </c>
      <c r="L1617" s="10">
        <f t="shared" si="1"/>
        <v>708.75</v>
      </c>
      <c r="M1617" s="11">
        <v>0.35</v>
      </c>
      <c r="O1617" s="16"/>
      <c r="P1617" s="17"/>
      <c r="Q1617" s="12"/>
      <c r="R1617" s="13"/>
    </row>
    <row r="1618" spans="1:18" ht="15.75" customHeight="1">
      <c r="A1618" s="1"/>
      <c r="B1618" s="6" t="s">
        <v>14</v>
      </c>
      <c r="C1618" s="6">
        <v>1185732</v>
      </c>
      <c r="D1618" s="7">
        <v>44331</v>
      </c>
      <c r="E1618" s="6" t="s">
        <v>46</v>
      </c>
      <c r="F1618" s="6" t="s">
        <v>69</v>
      </c>
      <c r="G1618" s="6" t="s">
        <v>70</v>
      </c>
      <c r="H1618" s="6" t="s">
        <v>21</v>
      </c>
      <c r="I1618" s="8">
        <v>0.54999999999999993</v>
      </c>
      <c r="J1618" s="9">
        <v>4750</v>
      </c>
      <c r="K1618" s="10">
        <f t="shared" si="0"/>
        <v>2612.4999999999995</v>
      </c>
      <c r="L1618" s="10">
        <f t="shared" si="1"/>
        <v>1044.9999999999998</v>
      </c>
      <c r="M1618" s="11">
        <v>0.39999999999999997</v>
      </c>
      <c r="O1618" s="16"/>
      <c r="P1618" s="17"/>
      <c r="Q1618" s="12"/>
      <c r="R1618" s="13"/>
    </row>
    <row r="1619" spans="1:18" ht="15.75" customHeight="1">
      <c r="A1619" s="1"/>
      <c r="B1619" s="6" t="s">
        <v>14</v>
      </c>
      <c r="C1619" s="6">
        <v>1185732</v>
      </c>
      <c r="D1619" s="7">
        <v>44331</v>
      </c>
      <c r="E1619" s="6" t="s">
        <v>46</v>
      </c>
      <c r="F1619" s="6" t="s">
        <v>69</v>
      </c>
      <c r="G1619" s="6" t="s">
        <v>70</v>
      </c>
      <c r="H1619" s="6" t="s">
        <v>22</v>
      </c>
      <c r="I1619" s="8">
        <v>0.6</v>
      </c>
      <c r="J1619" s="9">
        <v>5750</v>
      </c>
      <c r="K1619" s="10">
        <f t="shared" si="0"/>
        <v>3450</v>
      </c>
      <c r="L1619" s="10">
        <f t="shared" si="1"/>
        <v>1897.5000000000002</v>
      </c>
      <c r="M1619" s="11">
        <v>0.55000000000000004</v>
      </c>
      <c r="O1619" s="16"/>
      <c r="P1619" s="17"/>
      <c r="Q1619" s="12"/>
      <c r="R1619" s="13"/>
    </row>
    <row r="1620" spans="1:18" ht="15.75" customHeight="1">
      <c r="A1620" s="1"/>
      <c r="B1620" s="6" t="s">
        <v>14</v>
      </c>
      <c r="C1620" s="6">
        <v>1185732</v>
      </c>
      <c r="D1620" s="7">
        <v>44364</v>
      </c>
      <c r="E1620" s="6" t="s">
        <v>46</v>
      </c>
      <c r="F1620" s="6" t="s">
        <v>69</v>
      </c>
      <c r="G1620" s="6" t="s">
        <v>70</v>
      </c>
      <c r="H1620" s="6" t="s">
        <v>17</v>
      </c>
      <c r="I1620" s="8">
        <v>0.54999999999999993</v>
      </c>
      <c r="J1620" s="9">
        <v>8250</v>
      </c>
      <c r="K1620" s="10">
        <f t="shared" si="0"/>
        <v>4537.4999999999991</v>
      </c>
      <c r="L1620" s="10">
        <f t="shared" si="1"/>
        <v>2268.7499999999995</v>
      </c>
      <c r="M1620" s="11">
        <v>0.5</v>
      </c>
      <c r="O1620" s="16"/>
      <c r="P1620" s="17"/>
      <c r="Q1620" s="12"/>
      <c r="R1620" s="13"/>
    </row>
    <row r="1621" spans="1:18" ht="15.75" customHeight="1">
      <c r="A1621" s="1"/>
      <c r="B1621" s="6" t="s">
        <v>14</v>
      </c>
      <c r="C1621" s="6">
        <v>1185732</v>
      </c>
      <c r="D1621" s="7">
        <v>44364</v>
      </c>
      <c r="E1621" s="6" t="s">
        <v>46</v>
      </c>
      <c r="F1621" s="6" t="s">
        <v>69</v>
      </c>
      <c r="G1621" s="6" t="s">
        <v>70</v>
      </c>
      <c r="H1621" s="6" t="s">
        <v>18</v>
      </c>
      <c r="I1621" s="8">
        <v>0.5</v>
      </c>
      <c r="J1621" s="9">
        <v>5750</v>
      </c>
      <c r="K1621" s="10">
        <f t="shared" si="0"/>
        <v>2875</v>
      </c>
      <c r="L1621" s="10">
        <f t="shared" si="1"/>
        <v>1150</v>
      </c>
      <c r="M1621" s="11">
        <v>0.39999999999999997</v>
      </c>
      <c r="O1621" s="16"/>
      <c r="P1621" s="17"/>
      <c r="Q1621" s="12"/>
      <c r="R1621" s="13"/>
    </row>
    <row r="1622" spans="1:18" ht="15.75" customHeight="1">
      <c r="A1622" s="1"/>
      <c r="B1622" s="6" t="s">
        <v>14</v>
      </c>
      <c r="C1622" s="6">
        <v>1185732</v>
      </c>
      <c r="D1622" s="7">
        <v>44364</v>
      </c>
      <c r="E1622" s="6" t="s">
        <v>46</v>
      </c>
      <c r="F1622" s="6" t="s">
        <v>69</v>
      </c>
      <c r="G1622" s="6" t="s">
        <v>70</v>
      </c>
      <c r="H1622" s="6" t="s">
        <v>19</v>
      </c>
      <c r="I1622" s="8">
        <v>0.45</v>
      </c>
      <c r="J1622" s="9">
        <v>5500</v>
      </c>
      <c r="K1622" s="10">
        <f t="shared" si="0"/>
        <v>2475</v>
      </c>
      <c r="L1622" s="10">
        <f t="shared" si="1"/>
        <v>742.5</v>
      </c>
      <c r="M1622" s="11">
        <v>0.3</v>
      </c>
      <c r="O1622" s="16"/>
      <c r="P1622" s="17"/>
      <c r="Q1622" s="12"/>
      <c r="R1622" s="13"/>
    </row>
    <row r="1623" spans="1:18" ht="15.75" customHeight="1">
      <c r="A1623" s="1"/>
      <c r="B1623" s="6" t="s">
        <v>14</v>
      </c>
      <c r="C1623" s="6">
        <v>1185732</v>
      </c>
      <c r="D1623" s="7">
        <v>44364</v>
      </c>
      <c r="E1623" s="6" t="s">
        <v>46</v>
      </c>
      <c r="F1623" s="6" t="s">
        <v>69</v>
      </c>
      <c r="G1623" s="6" t="s">
        <v>70</v>
      </c>
      <c r="H1623" s="6" t="s">
        <v>20</v>
      </c>
      <c r="I1623" s="8">
        <v>0.45</v>
      </c>
      <c r="J1623" s="9">
        <v>5250</v>
      </c>
      <c r="K1623" s="10">
        <f t="shared" si="0"/>
        <v>2362.5</v>
      </c>
      <c r="L1623" s="10">
        <f t="shared" si="1"/>
        <v>826.875</v>
      </c>
      <c r="M1623" s="11">
        <v>0.35</v>
      </c>
      <c r="O1623" s="16"/>
      <c r="P1623" s="17"/>
      <c r="Q1623" s="12"/>
      <c r="R1623" s="13"/>
    </row>
    <row r="1624" spans="1:18" ht="15.75" customHeight="1">
      <c r="A1624" s="1"/>
      <c r="B1624" s="6" t="s">
        <v>14</v>
      </c>
      <c r="C1624" s="6">
        <v>1185732</v>
      </c>
      <c r="D1624" s="7">
        <v>44364</v>
      </c>
      <c r="E1624" s="6" t="s">
        <v>46</v>
      </c>
      <c r="F1624" s="6" t="s">
        <v>69</v>
      </c>
      <c r="G1624" s="6" t="s">
        <v>70</v>
      </c>
      <c r="H1624" s="6" t="s">
        <v>21</v>
      </c>
      <c r="I1624" s="8">
        <v>0.6</v>
      </c>
      <c r="J1624" s="9">
        <v>5250</v>
      </c>
      <c r="K1624" s="10">
        <f t="shared" si="0"/>
        <v>3150</v>
      </c>
      <c r="L1624" s="10">
        <f t="shared" si="1"/>
        <v>1260</v>
      </c>
      <c r="M1624" s="11">
        <v>0.39999999999999997</v>
      </c>
      <c r="O1624" s="16"/>
      <c r="P1624" s="17"/>
      <c r="Q1624" s="12"/>
      <c r="R1624" s="13"/>
    </row>
    <row r="1625" spans="1:18" ht="15.75" customHeight="1">
      <c r="A1625" s="1"/>
      <c r="B1625" s="6" t="s">
        <v>14</v>
      </c>
      <c r="C1625" s="6">
        <v>1185732</v>
      </c>
      <c r="D1625" s="7">
        <v>44364</v>
      </c>
      <c r="E1625" s="6" t="s">
        <v>46</v>
      </c>
      <c r="F1625" s="6" t="s">
        <v>69</v>
      </c>
      <c r="G1625" s="6" t="s">
        <v>70</v>
      </c>
      <c r="H1625" s="6" t="s">
        <v>22</v>
      </c>
      <c r="I1625" s="8">
        <v>0.65</v>
      </c>
      <c r="J1625" s="9">
        <v>6750</v>
      </c>
      <c r="K1625" s="10">
        <f t="shared" si="0"/>
        <v>4387.5</v>
      </c>
      <c r="L1625" s="10">
        <f t="shared" si="1"/>
        <v>2413.125</v>
      </c>
      <c r="M1625" s="11">
        <v>0.55000000000000004</v>
      </c>
      <c r="O1625" s="16"/>
      <c r="P1625" s="17"/>
      <c r="Q1625" s="12"/>
      <c r="R1625" s="13"/>
    </row>
    <row r="1626" spans="1:18" ht="15.75" customHeight="1">
      <c r="A1626" s="1"/>
      <c r="B1626" s="6" t="s">
        <v>14</v>
      </c>
      <c r="C1626" s="6">
        <v>1185732</v>
      </c>
      <c r="D1626" s="7">
        <v>44392</v>
      </c>
      <c r="E1626" s="6" t="s">
        <v>46</v>
      </c>
      <c r="F1626" s="6" t="s">
        <v>69</v>
      </c>
      <c r="G1626" s="6" t="s">
        <v>70</v>
      </c>
      <c r="H1626" s="6" t="s">
        <v>17</v>
      </c>
      <c r="I1626" s="8">
        <v>0.6</v>
      </c>
      <c r="J1626" s="9">
        <v>9000</v>
      </c>
      <c r="K1626" s="10">
        <f t="shared" si="0"/>
        <v>5400</v>
      </c>
      <c r="L1626" s="10">
        <f t="shared" si="1"/>
        <v>2700</v>
      </c>
      <c r="M1626" s="11">
        <v>0.5</v>
      </c>
      <c r="O1626" s="16"/>
      <c r="P1626" s="17"/>
      <c r="Q1626" s="12"/>
      <c r="R1626" s="13"/>
    </row>
    <row r="1627" spans="1:18" ht="15.75" customHeight="1">
      <c r="A1627" s="1"/>
      <c r="B1627" s="6" t="s">
        <v>14</v>
      </c>
      <c r="C1627" s="6">
        <v>1185732</v>
      </c>
      <c r="D1627" s="7">
        <v>44392</v>
      </c>
      <c r="E1627" s="6" t="s">
        <v>46</v>
      </c>
      <c r="F1627" s="6" t="s">
        <v>69</v>
      </c>
      <c r="G1627" s="6" t="s">
        <v>70</v>
      </c>
      <c r="H1627" s="6" t="s">
        <v>18</v>
      </c>
      <c r="I1627" s="8">
        <v>0.55000000000000004</v>
      </c>
      <c r="J1627" s="9">
        <v>6500</v>
      </c>
      <c r="K1627" s="10">
        <f t="shared" si="0"/>
        <v>3575.0000000000005</v>
      </c>
      <c r="L1627" s="10">
        <f t="shared" si="1"/>
        <v>1430</v>
      </c>
      <c r="M1627" s="11">
        <v>0.39999999999999997</v>
      </c>
      <c r="O1627" s="16"/>
      <c r="P1627" s="17"/>
      <c r="Q1627" s="12"/>
      <c r="R1627" s="13"/>
    </row>
    <row r="1628" spans="1:18" ht="15.75" customHeight="1">
      <c r="A1628" s="1"/>
      <c r="B1628" s="6" t="s">
        <v>14</v>
      </c>
      <c r="C1628" s="6">
        <v>1185732</v>
      </c>
      <c r="D1628" s="7">
        <v>44392</v>
      </c>
      <c r="E1628" s="6" t="s">
        <v>46</v>
      </c>
      <c r="F1628" s="6" t="s">
        <v>69</v>
      </c>
      <c r="G1628" s="6" t="s">
        <v>70</v>
      </c>
      <c r="H1628" s="6" t="s">
        <v>19</v>
      </c>
      <c r="I1628" s="8">
        <v>0.5</v>
      </c>
      <c r="J1628" s="9">
        <v>5750</v>
      </c>
      <c r="K1628" s="10">
        <f t="shared" si="0"/>
        <v>2875</v>
      </c>
      <c r="L1628" s="10">
        <f t="shared" si="1"/>
        <v>862.5</v>
      </c>
      <c r="M1628" s="11">
        <v>0.3</v>
      </c>
      <c r="O1628" s="16"/>
      <c r="P1628" s="17"/>
      <c r="Q1628" s="12"/>
      <c r="R1628" s="13"/>
    </row>
    <row r="1629" spans="1:18" ht="15.75" customHeight="1">
      <c r="A1629" s="1"/>
      <c r="B1629" s="6" t="s">
        <v>14</v>
      </c>
      <c r="C1629" s="6">
        <v>1185732</v>
      </c>
      <c r="D1629" s="7">
        <v>44392</v>
      </c>
      <c r="E1629" s="6" t="s">
        <v>46</v>
      </c>
      <c r="F1629" s="6" t="s">
        <v>69</v>
      </c>
      <c r="G1629" s="6" t="s">
        <v>70</v>
      </c>
      <c r="H1629" s="6" t="s">
        <v>20</v>
      </c>
      <c r="I1629" s="8">
        <v>0.5</v>
      </c>
      <c r="J1629" s="9">
        <v>5250</v>
      </c>
      <c r="K1629" s="10">
        <f t="shared" si="0"/>
        <v>2625</v>
      </c>
      <c r="L1629" s="10">
        <f t="shared" si="1"/>
        <v>918.74999999999989</v>
      </c>
      <c r="M1629" s="11">
        <v>0.35</v>
      </c>
      <c r="O1629" s="16"/>
      <c r="P1629" s="17"/>
      <c r="Q1629" s="12"/>
      <c r="R1629" s="13"/>
    </row>
    <row r="1630" spans="1:18" ht="15.75" customHeight="1">
      <c r="A1630" s="1"/>
      <c r="B1630" s="6" t="s">
        <v>14</v>
      </c>
      <c r="C1630" s="6">
        <v>1185732</v>
      </c>
      <c r="D1630" s="7">
        <v>44392</v>
      </c>
      <c r="E1630" s="6" t="s">
        <v>46</v>
      </c>
      <c r="F1630" s="6" t="s">
        <v>69</v>
      </c>
      <c r="G1630" s="6" t="s">
        <v>70</v>
      </c>
      <c r="H1630" s="6" t="s">
        <v>21</v>
      </c>
      <c r="I1630" s="8">
        <v>0.6</v>
      </c>
      <c r="J1630" s="9">
        <v>5500</v>
      </c>
      <c r="K1630" s="10">
        <f t="shared" si="0"/>
        <v>3300</v>
      </c>
      <c r="L1630" s="10">
        <f t="shared" si="1"/>
        <v>1320</v>
      </c>
      <c r="M1630" s="11">
        <v>0.39999999999999997</v>
      </c>
      <c r="O1630" s="16"/>
      <c r="P1630" s="17"/>
      <c r="Q1630" s="12"/>
      <c r="R1630" s="13"/>
    </row>
    <row r="1631" spans="1:18" ht="15.75" customHeight="1">
      <c r="A1631" s="1"/>
      <c r="B1631" s="6" t="s">
        <v>14</v>
      </c>
      <c r="C1631" s="6">
        <v>1185732</v>
      </c>
      <c r="D1631" s="7">
        <v>44392</v>
      </c>
      <c r="E1631" s="6" t="s">
        <v>46</v>
      </c>
      <c r="F1631" s="6" t="s">
        <v>69</v>
      </c>
      <c r="G1631" s="6" t="s">
        <v>70</v>
      </c>
      <c r="H1631" s="6" t="s">
        <v>22</v>
      </c>
      <c r="I1631" s="8">
        <v>0.65</v>
      </c>
      <c r="J1631" s="9">
        <v>7250</v>
      </c>
      <c r="K1631" s="10">
        <f t="shared" si="0"/>
        <v>4712.5</v>
      </c>
      <c r="L1631" s="10">
        <f t="shared" si="1"/>
        <v>2591.875</v>
      </c>
      <c r="M1631" s="11">
        <v>0.55000000000000004</v>
      </c>
      <c r="O1631" s="16"/>
      <c r="P1631" s="17"/>
      <c r="Q1631" s="12"/>
      <c r="R1631" s="13"/>
    </row>
    <row r="1632" spans="1:18" ht="15.75" customHeight="1">
      <c r="A1632" s="1"/>
      <c r="B1632" s="6" t="s">
        <v>14</v>
      </c>
      <c r="C1632" s="6">
        <v>1185732</v>
      </c>
      <c r="D1632" s="7">
        <v>44424</v>
      </c>
      <c r="E1632" s="6" t="s">
        <v>46</v>
      </c>
      <c r="F1632" s="6" t="s">
        <v>69</v>
      </c>
      <c r="G1632" s="6" t="s">
        <v>70</v>
      </c>
      <c r="H1632" s="6" t="s">
        <v>17</v>
      </c>
      <c r="I1632" s="8">
        <v>0.6</v>
      </c>
      <c r="J1632" s="9">
        <v>8750</v>
      </c>
      <c r="K1632" s="10">
        <f t="shared" si="0"/>
        <v>5250</v>
      </c>
      <c r="L1632" s="10">
        <f t="shared" si="1"/>
        <v>2625</v>
      </c>
      <c r="M1632" s="11">
        <v>0.5</v>
      </c>
      <c r="O1632" s="16"/>
      <c r="P1632" s="17"/>
      <c r="Q1632" s="12"/>
      <c r="R1632" s="13"/>
    </row>
    <row r="1633" spans="1:18" ht="15.75" customHeight="1">
      <c r="A1633" s="1"/>
      <c r="B1633" s="6" t="s">
        <v>14</v>
      </c>
      <c r="C1633" s="6">
        <v>1185732</v>
      </c>
      <c r="D1633" s="7">
        <v>44424</v>
      </c>
      <c r="E1633" s="6" t="s">
        <v>46</v>
      </c>
      <c r="F1633" s="6" t="s">
        <v>69</v>
      </c>
      <c r="G1633" s="6" t="s">
        <v>70</v>
      </c>
      <c r="H1633" s="6" t="s">
        <v>18</v>
      </c>
      <c r="I1633" s="8">
        <v>0.55000000000000004</v>
      </c>
      <c r="J1633" s="9">
        <v>6500</v>
      </c>
      <c r="K1633" s="10">
        <f t="shared" si="0"/>
        <v>3575.0000000000005</v>
      </c>
      <c r="L1633" s="10">
        <f t="shared" si="1"/>
        <v>1430</v>
      </c>
      <c r="M1633" s="11">
        <v>0.39999999999999997</v>
      </c>
      <c r="O1633" s="16"/>
      <c r="P1633" s="17"/>
      <c r="Q1633" s="12"/>
      <c r="R1633" s="13"/>
    </row>
    <row r="1634" spans="1:18" ht="15.75" customHeight="1">
      <c r="A1634" s="1"/>
      <c r="B1634" s="6" t="s">
        <v>14</v>
      </c>
      <c r="C1634" s="6">
        <v>1185732</v>
      </c>
      <c r="D1634" s="7">
        <v>44424</v>
      </c>
      <c r="E1634" s="6" t="s">
        <v>46</v>
      </c>
      <c r="F1634" s="6" t="s">
        <v>69</v>
      </c>
      <c r="G1634" s="6" t="s">
        <v>70</v>
      </c>
      <c r="H1634" s="6" t="s">
        <v>19</v>
      </c>
      <c r="I1634" s="8">
        <v>0.45000000000000007</v>
      </c>
      <c r="J1634" s="9">
        <v>5750</v>
      </c>
      <c r="K1634" s="10">
        <f t="shared" si="0"/>
        <v>2587.5000000000005</v>
      </c>
      <c r="L1634" s="10">
        <f t="shared" si="1"/>
        <v>776.25000000000011</v>
      </c>
      <c r="M1634" s="11">
        <v>0.3</v>
      </c>
      <c r="O1634" s="16"/>
      <c r="P1634" s="17"/>
      <c r="Q1634" s="12"/>
      <c r="R1634" s="13"/>
    </row>
    <row r="1635" spans="1:18" ht="15.75" customHeight="1">
      <c r="A1635" s="1"/>
      <c r="B1635" s="6" t="s">
        <v>14</v>
      </c>
      <c r="C1635" s="6">
        <v>1185732</v>
      </c>
      <c r="D1635" s="7">
        <v>44424</v>
      </c>
      <c r="E1635" s="6" t="s">
        <v>46</v>
      </c>
      <c r="F1635" s="6" t="s">
        <v>69</v>
      </c>
      <c r="G1635" s="6" t="s">
        <v>70</v>
      </c>
      <c r="H1635" s="6" t="s">
        <v>20</v>
      </c>
      <c r="I1635" s="8">
        <v>0.35</v>
      </c>
      <c r="J1635" s="9">
        <v>5250</v>
      </c>
      <c r="K1635" s="10">
        <f t="shared" si="0"/>
        <v>1837.4999999999998</v>
      </c>
      <c r="L1635" s="10">
        <f t="shared" si="1"/>
        <v>643.12499999999989</v>
      </c>
      <c r="M1635" s="11">
        <v>0.35</v>
      </c>
      <c r="O1635" s="16"/>
      <c r="P1635" s="17"/>
      <c r="Q1635" s="12"/>
      <c r="R1635" s="13"/>
    </row>
    <row r="1636" spans="1:18" ht="15.75" customHeight="1">
      <c r="A1636" s="1"/>
      <c r="B1636" s="6" t="s">
        <v>14</v>
      </c>
      <c r="C1636" s="6">
        <v>1185732</v>
      </c>
      <c r="D1636" s="7">
        <v>44424</v>
      </c>
      <c r="E1636" s="6" t="s">
        <v>46</v>
      </c>
      <c r="F1636" s="6" t="s">
        <v>69</v>
      </c>
      <c r="G1636" s="6" t="s">
        <v>70</v>
      </c>
      <c r="H1636" s="6" t="s">
        <v>21</v>
      </c>
      <c r="I1636" s="8">
        <v>0.45000000000000007</v>
      </c>
      <c r="J1636" s="9">
        <v>5000</v>
      </c>
      <c r="K1636" s="10">
        <f t="shared" si="0"/>
        <v>2250.0000000000005</v>
      </c>
      <c r="L1636" s="10">
        <f t="shared" si="1"/>
        <v>900.00000000000011</v>
      </c>
      <c r="M1636" s="11">
        <v>0.39999999999999997</v>
      </c>
      <c r="O1636" s="16"/>
      <c r="P1636" s="17"/>
      <c r="Q1636" s="12"/>
      <c r="R1636" s="13"/>
    </row>
    <row r="1637" spans="1:18" ht="15.75" customHeight="1">
      <c r="A1637" s="1"/>
      <c r="B1637" s="6" t="s">
        <v>14</v>
      </c>
      <c r="C1637" s="6">
        <v>1185732</v>
      </c>
      <c r="D1637" s="7">
        <v>44424</v>
      </c>
      <c r="E1637" s="6" t="s">
        <v>46</v>
      </c>
      <c r="F1637" s="6" t="s">
        <v>69</v>
      </c>
      <c r="G1637" s="6" t="s">
        <v>70</v>
      </c>
      <c r="H1637" s="6" t="s">
        <v>22</v>
      </c>
      <c r="I1637" s="8">
        <v>0.50000000000000011</v>
      </c>
      <c r="J1637" s="9">
        <v>6750</v>
      </c>
      <c r="K1637" s="10">
        <f t="shared" si="0"/>
        <v>3375.0000000000009</v>
      </c>
      <c r="L1637" s="10">
        <f t="shared" si="1"/>
        <v>1856.2500000000007</v>
      </c>
      <c r="M1637" s="11">
        <v>0.55000000000000004</v>
      </c>
      <c r="O1637" s="16"/>
      <c r="P1637" s="17"/>
      <c r="Q1637" s="12"/>
      <c r="R1637" s="13"/>
    </row>
    <row r="1638" spans="1:18" ht="15.75" customHeight="1">
      <c r="A1638" s="1"/>
      <c r="B1638" s="6" t="s">
        <v>14</v>
      </c>
      <c r="C1638" s="6">
        <v>1185732</v>
      </c>
      <c r="D1638" s="7">
        <v>44454</v>
      </c>
      <c r="E1638" s="6" t="s">
        <v>46</v>
      </c>
      <c r="F1638" s="6" t="s">
        <v>69</v>
      </c>
      <c r="G1638" s="6" t="s">
        <v>70</v>
      </c>
      <c r="H1638" s="6" t="s">
        <v>17</v>
      </c>
      <c r="I1638" s="8">
        <v>0.45000000000000007</v>
      </c>
      <c r="J1638" s="9">
        <v>8000</v>
      </c>
      <c r="K1638" s="10">
        <f t="shared" si="0"/>
        <v>3600.0000000000005</v>
      </c>
      <c r="L1638" s="10">
        <f t="shared" si="1"/>
        <v>1800.0000000000002</v>
      </c>
      <c r="M1638" s="11">
        <v>0.5</v>
      </c>
      <c r="O1638" s="16"/>
      <c r="P1638" s="17"/>
      <c r="Q1638" s="12"/>
      <c r="R1638" s="13"/>
    </row>
    <row r="1639" spans="1:18" ht="15.75" customHeight="1">
      <c r="A1639" s="1"/>
      <c r="B1639" s="6" t="s">
        <v>14</v>
      </c>
      <c r="C1639" s="6">
        <v>1185732</v>
      </c>
      <c r="D1639" s="7">
        <v>44454</v>
      </c>
      <c r="E1639" s="6" t="s">
        <v>46</v>
      </c>
      <c r="F1639" s="6" t="s">
        <v>69</v>
      </c>
      <c r="G1639" s="6" t="s">
        <v>70</v>
      </c>
      <c r="H1639" s="6" t="s">
        <v>18</v>
      </c>
      <c r="I1639" s="8">
        <v>0.40000000000000013</v>
      </c>
      <c r="J1639" s="9">
        <v>6000</v>
      </c>
      <c r="K1639" s="10">
        <f t="shared" si="0"/>
        <v>2400.0000000000009</v>
      </c>
      <c r="L1639" s="10">
        <f t="shared" si="1"/>
        <v>960.00000000000023</v>
      </c>
      <c r="M1639" s="11">
        <v>0.39999999999999997</v>
      </c>
      <c r="O1639" s="16"/>
      <c r="P1639" s="17"/>
      <c r="Q1639" s="12"/>
      <c r="R1639" s="13"/>
    </row>
    <row r="1640" spans="1:18" ht="15.75" customHeight="1">
      <c r="A1640" s="1"/>
      <c r="B1640" s="6" t="s">
        <v>14</v>
      </c>
      <c r="C1640" s="6">
        <v>1185732</v>
      </c>
      <c r="D1640" s="7">
        <v>44454</v>
      </c>
      <c r="E1640" s="6" t="s">
        <v>46</v>
      </c>
      <c r="F1640" s="6" t="s">
        <v>69</v>
      </c>
      <c r="G1640" s="6" t="s">
        <v>70</v>
      </c>
      <c r="H1640" s="6" t="s">
        <v>19</v>
      </c>
      <c r="I1640" s="8">
        <v>0.35</v>
      </c>
      <c r="J1640" s="9">
        <v>5000</v>
      </c>
      <c r="K1640" s="10">
        <f t="shared" si="0"/>
        <v>1750</v>
      </c>
      <c r="L1640" s="10">
        <f t="shared" si="1"/>
        <v>525</v>
      </c>
      <c r="M1640" s="11">
        <v>0.3</v>
      </c>
      <c r="O1640" s="16"/>
      <c r="P1640" s="17"/>
      <c r="Q1640" s="12"/>
      <c r="R1640" s="13"/>
    </row>
    <row r="1641" spans="1:18" ht="15.75" customHeight="1">
      <c r="A1641" s="1"/>
      <c r="B1641" s="6" t="s">
        <v>14</v>
      </c>
      <c r="C1641" s="6">
        <v>1185732</v>
      </c>
      <c r="D1641" s="7">
        <v>44454</v>
      </c>
      <c r="E1641" s="6" t="s">
        <v>46</v>
      </c>
      <c r="F1641" s="6" t="s">
        <v>69</v>
      </c>
      <c r="G1641" s="6" t="s">
        <v>70</v>
      </c>
      <c r="H1641" s="6" t="s">
        <v>20</v>
      </c>
      <c r="I1641" s="8">
        <v>0.35</v>
      </c>
      <c r="J1641" s="9">
        <v>4750</v>
      </c>
      <c r="K1641" s="10">
        <f t="shared" si="0"/>
        <v>1662.5</v>
      </c>
      <c r="L1641" s="10">
        <f t="shared" si="1"/>
        <v>581.875</v>
      </c>
      <c r="M1641" s="11">
        <v>0.35</v>
      </c>
      <c r="O1641" s="16"/>
      <c r="P1641" s="17"/>
      <c r="Q1641" s="12"/>
      <c r="R1641" s="13"/>
    </row>
    <row r="1642" spans="1:18" ht="15.75" customHeight="1">
      <c r="A1642" s="1"/>
      <c r="B1642" s="6" t="s">
        <v>14</v>
      </c>
      <c r="C1642" s="6">
        <v>1185732</v>
      </c>
      <c r="D1642" s="7">
        <v>44454</v>
      </c>
      <c r="E1642" s="6" t="s">
        <v>46</v>
      </c>
      <c r="F1642" s="6" t="s">
        <v>69</v>
      </c>
      <c r="G1642" s="6" t="s">
        <v>70</v>
      </c>
      <c r="H1642" s="6" t="s">
        <v>21</v>
      </c>
      <c r="I1642" s="8">
        <v>0.45000000000000007</v>
      </c>
      <c r="J1642" s="9">
        <v>4750</v>
      </c>
      <c r="K1642" s="10">
        <f t="shared" si="0"/>
        <v>2137.5000000000005</v>
      </c>
      <c r="L1642" s="10">
        <f t="shared" si="1"/>
        <v>855.00000000000011</v>
      </c>
      <c r="M1642" s="11">
        <v>0.39999999999999997</v>
      </c>
      <c r="O1642" s="16"/>
      <c r="P1642" s="17"/>
      <c r="Q1642" s="12"/>
      <c r="R1642" s="13"/>
    </row>
    <row r="1643" spans="1:18" ht="15.75" customHeight="1">
      <c r="A1643" s="1"/>
      <c r="B1643" s="6" t="s">
        <v>14</v>
      </c>
      <c r="C1643" s="6">
        <v>1185732</v>
      </c>
      <c r="D1643" s="7">
        <v>44454</v>
      </c>
      <c r="E1643" s="6" t="s">
        <v>46</v>
      </c>
      <c r="F1643" s="6" t="s">
        <v>69</v>
      </c>
      <c r="G1643" s="6" t="s">
        <v>70</v>
      </c>
      <c r="H1643" s="6" t="s">
        <v>22</v>
      </c>
      <c r="I1643" s="8">
        <v>0.50000000000000011</v>
      </c>
      <c r="J1643" s="9">
        <v>5750</v>
      </c>
      <c r="K1643" s="10">
        <f t="shared" si="0"/>
        <v>2875.0000000000005</v>
      </c>
      <c r="L1643" s="10">
        <f t="shared" si="1"/>
        <v>1581.2500000000005</v>
      </c>
      <c r="M1643" s="11">
        <v>0.55000000000000004</v>
      </c>
      <c r="O1643" s="16"/>
      <c r="P1643" s="17"/>
      <c r="Q1643" s="12"/>
      <c r="R1643" s="13"/>
    </row>
    <row r="1644" spans="1:18" ht="15.75" customHeight="1">
      <c r="A1644" s="1"/>
      <c r="B1644" s="6" t="s">
        <v>14</v>
      </c>
      <c r="C1644" s="6">
        <v>1185732</v>
      </c>
      <c r="D1644" s="7">
        <v>44486</v>
      </c>
      <c r="E1644" s="6" t="s">
        <v>46</v>
      </c>
      <c r="F1644" s="6" t="s">
        <v>69</v>
      </c>
      <c r="G1644" s="6" t="s">
        <v>70</v>
      </c>
      <c r="H1644" s="6" t="s">
        <v>17</v>
      </c>
      <c r="I1644" s="8">
        <v>0.50000000000000011</v>
      </c>
      <c r="J1644" s="9">
        <v>7500</v>
      </c>
      <c r="K1644" s="10">
        <f t="shared" si="0"/>
        <v>3750.0000000000009</v>
      </c>
      <c r="L1644" s="10">
        <f t="shared" si="1"/>
        <v>1875.0000000000005</v>
      </c>
      <c r="M1644" s="11">
        <v>0.5</v>
      </c>
      <c r="O1644" s="16"/>
      <c r="P1644" s="17"/>
      <c r="Q1644" s="12"/>
      <c r="R1644" s="13"/>
    </row>
    <row r="1645" spans="1:18" ht="15.75" customHeight="1">
      <c r="A1645" s="1"/>
      <c r="B1645" s="6" t="s">
        <v>14</v>
      </c>
      <c r="C1645" s="6">
        <v>1185732</v>
      </c>
      <c r="D1645" s="7">
        <v>44486</v>
      </c>
      <c r="E1645" s="6" t="s">
        <v>46</v>
      </c>
      <c r="F1645" s="6" t="s">
        <v>69</v>
      </c>
      <c r="G1645" s="6" t="s">
        <v>70</v>
      </c>
      <c r="H1645" s="6" t="s">
        <v>18</v>
      </c>
      <c r="I1645" s="8">
        <v>0.40000000000000013</v>
      </c>
      <c r="J1645" s="9">
        <v>5750</v>
      </c>
      <c r="K1645" s="10">
        <f t="shared" si="0"/>
        <v>2300.0000000000009</v>
      </c>
      <c r="L1645" s="10">
        <f t="shared" si="1"/>
        <v>920.00000000000034</v>
      </c>
      <c r="M1645" s="11">
        <v>0.39999999999999997</v>
      </c>
      <c r="O1645" s="16"/>
      <c r="P1645" s="17"/>
      <c r="Q1645" s="12"/>
      <c r="R1645" s="13"/>
    </row>
    <row r="1646" spans="1:18" ht="15.75" customHeight="1">
      <c r="A1646" s="1"/>
      <c r="B1646" s="6" t="s">
        <v>14</v>
      </c>
      <c r="C1646" s="6">
        <v>1185732</v>
      </c>
      <c r="D1646" s="7">
        <v>44486</v>
      </c>
      <c r="E1646" s="6" t="s">
        <v>46</v>
      </c>
      <c r="F1646" s="6" t="s">
        <v>69</v>
      </c>
      <c r="G1646" s="6" t="s">
        <v>70</v>
      </c>
      <c r="H1646" s="6" t="s">
        <v>19</v>
      </c>
      <c r="I1646" s="8">
        <v>0.40000000000000013</v>
      </c>
      <c r="J1646" s="9">
        <v>4250</v>
      </c>
      <c r="K1646" s="10">
        <f t="shared" si="0"/>
        <v>1700.0000000000005</v>
      </c>
      <c r="L1646" s="10">
        <f t="shared" si="1"/>
        <v>510.00000000000011</v>
      </c>
      <c r="M1646" s="11">
        <v>0.3</v>
      </c>
      <c r="O1646" s="16"/>
      <c r="P1646" s="17"/>
      <c r="Q1646" s="12"/>
      <c r="R1646" s="13"/>
    </row>
    <row r="1647" spans="1:18" ht="15.75" customHeight="1">
      <c r="A1647" s="1"/>
      <c r="B1647" s="6" t="s">
        <v>14</v>
      </c>
      <c r="C1647" s="6">
        <v>1185732</v>
      </c>
      <c r="D1647" s="7">
        <v>44486</v>
      </c>
      <c r="E1647" s="6" t="s">
        <v>46</v>
      </c>
      <c r="F1647" s="6" t="s">
        <v>69</v>
      </c>
      <c r="G1647" s="6" t="s">
        <v>70</v>
      </c>
      <c r="H1647" s="6" t="s">
        <v>20</v>
      </c>
      <c r="I1647" s="8">
        <v>0.40000000000000013</v>
      </c>
      <c r="J1647" s="9">
        <v>4000</v>
      </c>
      <c r="K1647" s="10">
        <f t="shared" si="0"/>
        <v>1600.0000000000005</v>
      </c>
      <c r="L1647" s="10">
        <f t="shared" si="1"/>
        <v>560.00000000000011</v>
      </c>
      <c r="M1647" s="11">
        <v>0.35</v>
      </c>
      <c r="O1647" s="16"/>
      <c r="P1647" s="17"/>
      <c r="Q1647" s="12"/>
      <c r="R1647" s="13"/>
    </row>
    <row r="1648" spans="1:18" ht="15.75" customHeight="1">
      <c r="A1648" s="1"/>
      <c r="B1648" s="6" t="s">
        <v>14</v>
      </c>
      <c r="C1648" s="6">
        <v>1185732</v>
      </c>
      <c r="D1648" s="7">
        <v>44486</v>
      </c>
      <c r="E1648" s="6" t="s">
        <v>46</v>
      </c>
      <c r="F1648" s="6" t="s">
        <v>69</v>
      </c>
      <c r="G1648" s="6" t="s">
        <v>70</v>
      </c>
      <c r="H1648" s="6" t="s">
        <v>21</v>
      </c>
      <c r="I1648" s="8">
        <v>0.50000000000000011</v>
      </c>
      <c r="J1648" s="9">
        <v>4000</v>
      </c>
      <c r="K1648" s="10">
        <f t="shared" si="0"/>
        <v>2000.0000000000005</v>
      </c>
      <c r="L1648" s="10">
        <f t="shared" si="1"/>
        <v>800.00000000000011</v>
      </c>
      <c r="M1648" s="11">
        <v>0.39999999999999997</v>
      </c>
      <c r="O1648" s="16"/>
      <c r="P1648" s="17"/>
      <c r="Q1648" s="12"/>
      <c r="R1648" s="13"/>
    </row>
    <row r="1649" spans="1:18" ht="15.75" customHeight="1">
      <c r="A1649" s="1"/>
      <c r="B1649" s="6" t="s">
        <v>14</v>
      </c>
      <c r="C1649" s="6">
        <v>1185732</v>
      </c>
      <c r="D1649" s="7">
        <v>44486</v>
      </c>
      <c r="E1649" s="6" t="s">
        <v>46</v>
      </c>
      <c r="F1649" s="6" t="s">
        <v>69</v>
      </c>
      <c r="G1649" s="6" t="s">
        <v>70</v>
      </c>
      <c r="H1649" s="6" t="s">
        <v>22</v>
      </c>
      <c r="I1649" s="8">
        <v>0.55000000000000004</v>
      </c>
      <c r="J1649" s="9">
        <v>5250</v>
      </c>
      <c r="K1649" s="10">
        <f t="shared" si="0"/>
        <v>2887.5000000000005</v>
      </c>
      <c r="L1649" s="10">
        <f t="shared" si="1"/>
        <v>1588.1250000000005</v>
      </c>
      <c r="M1649" s="11">
        <v>0.55000000000000004</v>
      </c>
      <c r="O1649" s="16"/>
      <c r="P1649" s="17"/>
      <c r="Q1649" s="12"/>
      <c r="R1649" s="13"/>
    </row>
    <row r="1650" spans="1:18" ht="15.75" customHeight="1">
      <c r="A1650" s="1"/>
      <c r="B1650" s="6" t="s">
        <v>14</v>
      </c>
      <c r="C1650" s="6">
        <v>1185732</v>
      </c>
      <c r="D1650" s="7">
        <v>44516</v>
      </c>
      <c r="E1650" s="6" t="s">
        <v>46</v>
      </c>
      <c r="F1650" s="6" t="s">
        <v>69</v>
      </c>
      <c r="G1650" s="6" t="s">
        <v>70</v>
      </c>
      <c r="H1650" s="6" t="s">
        <v>17</v>
      </c>
      <c r="I1650" s="8">
        <v>0.50000000000000011</v>
      </c>
      <c r="J1650" s="9">
        <v>6750</v>
      </c>
      <c r="K1650" s="10">
        <f t="shared" si="0"/>
        <v>3375.0000000000009</v>
      </c>
      <c r="L1650" s="10">
        <f t="shared" si="1"/>
        <v>1687.5000000000005</v>
      </c>
      <c r="M1650" s="11">
        <v>0.5</v>
      </c>
      <c r="O1650" s="16"/>
      <c r="P1650" s="17"/>
      <c r="Q1650" s="12"/>
      <c r="R1650" s="13"/>
    </row>
    <row r="1651" spans="1:18" ht="15.75" customHeight="1">
      <c r="A1651" s="1"/>
      <c r="B1651" s="6" t="s">
        <v>14</v>
      </c>
      <c r="C1651" s="6">
        <v>1185732</v>
      </c>
      <c r="D1651" s="7">
        <v>44516</v>
      </c>
      <c r="E1651" s="6" t="s">
        <v>46</v>
      </c>
      <c r="F1651" s="6" t="s">
        <v>69</v>
      </c>
      <c r="G1651" s="6" t="s">
        <v>70</v>
      </c>
      <c r="H1651" s="6" t="s">
        <v>18</v>
      </c>
      <c r="I1651" s="8">
        <v>0.45000000000000012</v>
      </c>
      <c r="J1651" s="9">
        <v>5000</v>
      </c>
      <c r="K1651" s="10">
        <f t="shared" si="0"/>
        <v>2250.0000000000005</v>
      </c>
      <c r="L1651" s="10">
        <f t="shared" si="1"/>
        <v>900.00000000000011</v>
      </c>
      <c r="M1651" s="11">
        <v>0.39999999999999997</v>
      </c>
      <c r="O1651" s="16"/>
      <c r="P1651" s="17"/>
      <c r="Q1651" s="12"/>
      <c r="R1651" s="13"/>
    </row>
    <row r="1652" spans="1:18" ht="15.75" customHeight="1">
      <c r="A1652" s="1"/>
      <c r="B1652" s="6" t="s">
        <v>14</v>
      </c>
      <c r="C1652" s="6">
        <v>1185732</v>
      </c>
      <c r="D1652" s="7">
        <v>44516</v>
      </c>
      <c r="E1652" s="6" t="s">
        <v>46</v>
      </c>
      <c r="F1652" s="6" t="s">
        <v>69</v>
      </c>
      <c r="G1652" s="6" t="s">
        <v>70</v>
      </c>
      <c r="H1652" s="6" t="s">
        <v>19</v>
      </c>
      <c r="I1652" s="8">
        <v>0.45000000000000012</v>
      </c>
      <c r="J1652" s="9">
        <v>4450</v>
      </c>
      <c r="K1652" s="10">
        <f t="shared" si="0"/>
        <v>2002.5000000000005</v>
      </c>
      <c r="L1652" s="10">
        <f t="shared" si="1"/>
        <v>600.75000000000011</v>
      </c>
      <c r="M1652" s="11">
        <v>0.3</v>
      </c>
      <c r="O1652" s="16"/>
      <c r="P1652" s="17"/>
      <c r="Q1652" s="12"/>
      <c r="R1652" s="13"/>
    </row>
    <row r="1653" spans="1:18" ht="15.75" customHeight="1">
      <c r="A1653" s="1"/>
      <c r="B1653" s="6" t="s">
        <v>14</v>
      </c>
      <c r="C1653" s="6">
        <v>1185732</v>
      </c>
      <c r="D1653" s="7">
        <v>44516</v>
      </c>
      <c r="E1653" s="6" t="s">
        <v>46</v>
      </c>
      <c r="F1653" s="6" t="s">
        <v>69</v>
      </c>
      <c r="G1653" s="6" t="s">
        <v>70</v>
      </c>
      <c r="H1653" s="6" t="s">
        <v>20</v>
      </c>
      <c r="I1653" s="8">
        <v>0.45000000000000012</v>
      </c>
      <c r="J1653" s="9">
        <v>4750</v>
      </c>
      <c r="K1653" s="10">
        <f t="shared" si="0"/>
        <v>2137.5000000000005</v>
      </c>
      <c r="L1653" s="10">
        <f t="shared" si="1"/>
        <v>748.12500000000011</v>
      </c>
      <c r="M1653" s="11">
        <v>0.35</v>
      </c>
      <c r="O1653" s="16"/>
      <c r="P1653" s="17"/>
      <c r="Q1653" s="12"/>
      <c r="R1653" s="13"/>
    </row>
    <row r="1654" spans="1:18" ht="15.75" customHeight="1">
      <c r="A1654" s="1"/>
      <c r="B1654" s="6" t="s">
        <v>14</v>
      </c>
      <c r="C1654" s="6">
        <v>1185732</v>
      </c>
      <c r="D1654" s="7">
        <v>44516</v>
      </c>
      <c r="E1654" s="6" t="s">
        <v>46</v>
      </c>
      <c r="F1654" s="6" t="s">
        <v>69</v>
      </c>
      <c r="G1654" s="6" t="s">
        <v>70</v>
      </c>
      <c r="H1654" s="6" t="s">
        <v>21</v>
      </c>
      <c r="I1654" s="8">
        <v>0.6</v>
      </c>
      <c r="J1654" s="9">
        <v>4500</v>
      </c>
      <c r="K1654" s="10">
        <f t="shared" si="0"/>
        <v>2700</v>
      </c>
      <c r="L1654" s="10">
        <f t="shared" si="1"/>
        <v>1080</v>
      </c>
      <c r="M1654" s="11">
        <v>0.39999999999999997</v>
      </c>
      <c r="O1654" s="16"/>
      <c r="P1654" s="17"/>
      <c r="Q1654" s="12"/>
      <c r="R1654" s="13"/>
    </row>
    <row r="1655" spans="1:18" ht="15.75" customHeight="1">
      <c r="A1655" s="1"/>
      <c r="B1655" s="6" t="s">
        <v>14</v>
      </c>
      <c r="C1655" s="6">
        <v>1185732</v>
      </c>
      <c r="D1655" s="7">
        <v>44516</v>
      </c>
      <c r="E1655" s="6" t="s">
        <v>46</v>
      </c>
      <c r="F1655" s="6" t="s">
        <v>69</v>
      </c>
      <c r="G1655" s="6" t="s">
        <v>70</v>
      </c>
      <c r="H1655" s="6" t="s">
        <v>22</v>
      </c>
      <c r="I1655" s="8">
        <v>0.64999999999999991</v>
      </c>
      <c r="J1655" s="9">
        <v>6250</v>
      </c>
      <c r="K1655" s="10">
        <f t="shared" si="0"/>
        <v>4062.4999999999995</v>
      </c>
      <c r="L1655" s="10">
        <f t="shared" si="1"/>
        <v>2234.375</v>
      </c>
      <c r="M1655" s="11">
        <v>0.55000000000000004</v>
      </c>
      <c r="O1655" s="16"/>
      <c r="P1655" s="17"/>
      <c r="Q1655" s="12"/>
      <c r="R1655" s="13"/>
    </row>
    <row r="1656" spans="1:18" ht="15.75" customHeight="1">
      <c r="A1656" s="1"/>
      <c r="B1656" s="6" t="s">
        <v>14</v>
      </c>
      <c r="C1656" s="6">
        <v>1185732</v>
      </c>
      <c r="D1656" s="7">
        <v>44545</v>
      </c>
      <c r="E1656" s="6" t="s">
        <v>46</v>
      </c>
      <c r="F1656" s="6" t="s">
        <v>69</v>
      </c>
      <c r="G1656" s="6" t="s">
        <v>70</v>
      </c>
      <c r="H1656" s="6" t="s">
        <v>17</v>
      </c>
      <c r="I1656" s="8">
        <v>0.6</v>
      </c>
      <c r="J1656" s="9">
        <v>8500</v>
      </c>
      <c r="K1656" s="10">
        <f t="shared" si="0"/>
        <v>5100</v>
      </c>
      <c r="L1656" s="10">
        <f t="shared" si="1"/>
        <v>2550</v>
      </c>
      <c r="M1656" s="11">
        <v>0.5</v>
      </c>
      <c r="O1656" s="16"/>
      <c r="P1656" s="17"/>
      <c r="Q1656" s="12"/>
      <c r="R1656" s="13"/>
    </row>
    <row r="1657" spans="1:18" ht="15.75" customHeight="1">
      <c r="A1657" s="1"/>
      <c r="B1657" s="6" t="s">
        <v>14</v>
      </c>
      <c r="C1657" s="6">
        <v>1185732</v>
      </c>
      <c r="D1657" s="7">
        <v>44545</v>
      </c>
      <c r="E1657" s="6" t="s">
        <v>46</v>
      </c>
      <c r="F1657" s="6" t="s">
        <v>69</v>
      </c>
      <c r="G1657" s="6" t="s">
        <v>70</v>
      </c>
      <c r="H1657" s="6" t="s">
        <v>18</v>
      </c>
      <c r="I1657" s="8">
        <v>0.5</v>
      </c>
      <c r="J1657" s="9">
        <v>6500</v>
      </c>
      <c r="K1657" s="10">
        <f t="shared" si="0"/>
        <v>3250</v>
      </c>
      <c r="L1657" s="10">
        <f t="shared" si="1"/>
        <v>1300</v>
      </c>
      <c r="M1657" s="11">
        <v>0.39999999999999997</v>
      </c>
      <c r="O1657" s="16"/>
      <c r="P1657" s="17"/>
      <c r="Q1657" s="12"/>
      <c r="R1657" s="13"/>
    </row>
    <row r="1658" spans="1:18" ht="15.75" customHeight="1">
      <c r="A1658" s="1"/>
      <c r="B1658" s="6" t="s">
        <v>14</v>
      </c>
      <c r="C1658" s="6">
        <v>1185732</v>
      </c>
      <c r="D1658" s="7">
        <v>44545</v>
      </c>
      <c r="E1658" s="6" t="s">
        <v>46</v>
      </c>
      <c r="F1658" s="6" t="s">
        <v>69</v>
      </c>
      <c r="G1658" s="6" t="s">
        <v>70</v>
      </c>
      <c r="H1658" s="6" t="s">
        <v>19</v>
      </c>
      <c r="I1658" s="8">
        <v>0.5</v>
      </c>
      <c r="J1658" s="9">
        <v>6000</v>
      </c>
      <c r="K1658" s="10">
        <f t="shared" si="0"/>
        <v>3000</v>
      </c>
      <c r="L1658" s="10">
        <f t="shared" si="1"/>
        <v>900</v>
      </c>
      <c r="M1658" s="11">
        <v>0.3</v>
      </c>
      <c r="O1658" s="16"/>
      <c r="P1658" s="17"/>
      <c r="Q1658" s="12"/>
      <c r="R1658" s="13"/>
    </row>
    <row r="1659" spans="1:18" ht="15.75" customHeight="1">
      <c r="A1659" s="1"/>
      <c r="B1659" s="6" t="s">
        <v>14</v>
      </c>
      <c r="C1659" s="6">
        <v>1185732</v>
      </c>
      <c r="D1659" s="7">
        <v>44545</v>
      </c>
      <c r="E1659" s="6" t="s">
        <v>46</v>
      </c>
      <c r="F1659" s="6" t="s">
        <v>69</v>
      </c>
      <c r="G1659" s="6" t="s">
        <v>70</v>
      </c>
      <c r="H1659" s="6" t="s">
        <v>20</v>
      </c>
      <c r="I1659" s="8">
        <v>0.5</v>
      </c>
      <c r="J1659" s="9">
        <v>5500</v>
      </c>
      <c r="K1659" s="10">
        <f t="shared" si="0"/>
        <v>2750</v>
      </c>
      <c r="L1659" s="10">
        <f t="shared" si="1"/>
        <v>962.49999999999989</v>
      </c>
      <c r="M1659" s="11">
        <v>0.35</v>
      </c>
      <c r="O1659" s="16"/>
      <c r="P1659" s="17"/>
      <c r="Q1659" s="12"/>
      <c r="R1659" s="13"/>
    </row>
    <row r="1660" spans="1:18" ht="15.75" customHeight="1">
      <c r="A1660" s="1"/>
      <c r="B1660" s="6" t="s">
        <v>14</v>
      </c>
      <c r="C1660" s="6">
        <v>1185732</v>
      </c>
      <c r="D1660" s="7">
        <v>44545</v>
      </c>
      <c r="E1660" s="6" t="s">
        <v>46</v>
      </c>
      <c r="F1660" s="6" t="s">
        <v>69</v>
      </c>
      <c r="G1660" s="6" t="s">
        <v>70</v>
      </c>
      <c r="H1660" s="6" t="s">
        <v>21</v>
      </c>
      <c r="I1660" s="8">
        <v>0.6</v>
      </c>
      <c r="J1660" s="9">
        <v>5500</v>
      </c>
      <c r="K1660" s="10">
        <f t="shared" si="0"/>
        <v>3300</v>
      </c>
      <c r="L1660" s="10">
        <f t="shared" si="1"/>
        <v>1320</v>
      </c>
      <c r="M1660" s="11">
        <v>0.39999999999999997</v>
      </c>
      <c r="O1660" s="16"/>
      <c r="P1660" s="17"/>
      <c r="Q1660" s="12"/>
      <c r="R1660" s="13"/>
    </row>
    <row r="1661" spans="1:18" ht="15.75" customHeight="1">
      <c r="A1661" s="1"/>
      <c r="B1661" s="6" t="s">
        <v>14</v>
      </c>
      <c r="C1661" s="6">
        <v>1185732</v>
      </c>
      <c r="D1661" s="7">
        <v>44545</v>
      </c>
      <c r="E1661" s="6" t="s">
        <v>46</v>
      </c>
      <c r="F1661" s="6" t="s">
        <v>69</v>
      </c>
      <c r="G1661" s="6" t="s">
        <v>70</v>
      </c>
      <c r="H1661" s="6" t="s">
        <v>22</v>
      </c>
      <c r="I1661" s="8">
        <v>0.64999999999999991</v>
      </c>
      <c r="J1661" s="9">
        <v>6500</v>
      </c>
      <c r="K1661" s="10">
        <f t="shared" si="0"/>
        <v>4224.9999999999991</v>
      </c>
      <c r="L1661" s="10">
        <f t="shared" si="1"/>
        <v>2323.7499999999995</v>
      </c>
      <c r="M1661" s="11">
        <v>0.55000000000000004</v>
      </c>
      <c r="O1661" s="16"/>
      <c r="P1661" s="17"/>
      <c r="Q1661" s="12"/>
      <c r="R1661" s="13"/>
    </row>
    <row r="1662" spans="1:18" ht="15.75" customHeight="1">
      <c r="A1662" s="1" t="s">
        <v>39</v>
      </c>
      <c r="B1662" s="6" t="s">
        <v>14</v>
      </c>
      <c r="C1662" s="6">
        <v>1185732</v>
      </c>
      <c r="D1662" s="7">
        <v>44214</v>
      </c>
      <c r="E1662" s="6" t="s">
        <v>33</v>
      </c>
      <c r="F1662" s="6" t="s">
        <v>71</v>
      </c>
      <c r="G1662" s="6" t="s">
        <v>72</v>
      </c>
      <c r="H1662" s="6" t="s">
        <v>17</v>
      </c>
      <c r="I1662" s="8">
        <v>0.3</v>
      </c>
      <c r="J1662" s="9">
        <v>6250</v>
      </c>
      <c r="K1662" s="10">
        <f t="shared" si="0"/>
        <v>1875</v>
      </c>
      <c r="L1662" s="10">
        <f t="shared" si="1"/>
        <v>750</v>
      </c>
      <c r="M1662" s="11">
        <v>0.4</v>
      </c>
      <c r="O1662" s="16"/>
      <c r="P1662" s="14"/>
      <c r="Q1662" s="12"/>
      <c r="R1662" s="13"/>
    </row>
    <row r="1663" spans="1:18" ht="15.75" customHeight="1">
      <c r="A1663" s="1"/>
      <c r="B1663" s="6" t="s">
        <v>14</v>
      </c>
      <c r="C1663" s="6">
        <v>1185732</v>
      </c>
      <c r="D1663" s="7">
        <v>44214</v>
      </c>
      <c r="E1663" s="6" t="s">
        <v>33</v>
      </c>
      <c r="F1663" s="6" t="s">
        <v>71</v>
      </c>
      <c r="G1663" s="6" t="s">
        <v>72</v>
      </c>
      <c r="H1663" s="6" t="s">
        <v>18</v>
      </c>
      <c r="I1663" s="8">
        <v>0.3</v>
      </c>
      <c r="J1663" s="9">
        <v>4250</v>
      </c>
      <c r="K1663" s="10">
        <f t="shared" si="0"/>
        <v>1275</v>
      </c>
      <c r="L1663" s="10">
        <f t="shared" si="1"/>
        <v>446.25</v>
      </c>
      <c r="M1663" s="11">
        <v>0.35</v>
      </c>
      <c r="O1663" s="16"/>
      <c r="P1663" s="14"/>
      <c r="Q1663" s="12"/>
      <c r="R1663" s="13"/>
    </row>
    <row r="1664" spans="1:18" ht="15.75" customHeight="1">
      <c r="A1664" s="1"/>
      <c r="B1664" s="6" t="s">
        <v>14</v>
      </c>
      <c r="C1664" s="6">
        <v>1185732</v>
      </c>
      <c r="D1664" s="7">
        <v>44214</v>
      </c>
      <c r="E1664" s="6" t="s">
        <v>33</v>
      </c>
      <c r="F1664" s="6" t="s">
        <v>71</v>
      </c>
      <c r="G1664" s="6" t="s">
        <v>72</v>
      </c>
      <c r="H1664" s="6" t="s">
        <v>19</v>
      </c>
      <c r="I1664" s="8">
        <v>0.2</v>
      </c>
      <c r="J1664" s="9">
        <v>4250</v>
      </c>
      <c r="K1664" s="10">
        <f t="shared" si="0"/>
        <v>850</v>
      </c>
      <c r="L1664" s="10">
        <f t="shared" si="1"/>
        <v>297.5</v>
      </c>
      <c r="M1664" s="11">
        <v>0.35</v>
      </c>
      <c r="O1664" s="16"/>
      <c r="P1664" s="14"/>
      <c r="Q1664" s="12"/>
      <c r="R1664" s="13"/>
    </row>
    <row r="1665" spans="1:18" ht="15.75" customHeight="1">
      <c r="A1665" s="1"/>
      <c r="B1665" s="6" t="s">
        <v>14</v>
      </c>
      <c r="C1665" s="6">
        <v>1185732</v>
      </c>
      <c r="D1665" s="7">
        <v>44214</v>
      </c>
      <c r="E1665" s="6" t="s">
        <v>33</v>
      </c>
      <c r="F1665" s="6" t="s">
        <v>71</v>
      </c>
      <c r="G1665" s="6" t="s">
        <v>72</v>
      </c>
      <c r="H1665" s="6" t="s">
        <v>20</v>
      </c>
      <c r="I1665" s="8">
        <v>0.25000000000000006</v>
      </c>
      <c r="J1665" s="9">
        <v>2750</v>
      </c>
      <c r="K1665" s="10">
        <f t="shared" si="0"/>
        <v>687.50000000000011</v>
      </c>
      <c r="L1665" s="10">
        <f t="shared" si="1"/>
        <v>275.00000000000006</v>
      </c>
      <c r="M1665" s="11">
        <v>0.4</v>
      </c>
      <c r="O1665" s="16"/>
      <c r="P1665" s="14"/>
      <c r="Q1665" s="12"/>
      <c r="R1665" s="13"/>
    </row>
    <row r="1666" spans="1:18" ht="15.75" customHeight="1">
      <c r="A1666" s="1"/>
      <c r="B1666" s="6" t="s">
        <v>14</v>
      </c>
      <c r="C1666" s="6">
        <v>1185732</v>
      </c>
      <c r="D1666" s="7">
        <v>44214</v>
      </c>
      <c r="E1666" s="6" t="s">
        <v>33</v>
      </c>
      <c r="F1666" s="6" t="s">
        <v>71</v>
      </c>
      <c r="G1666" s="6" t="s">
        <v>72</v>
      </c>
      <c r="H1666" s="6" t="s">
        <v>21</v>
      </c>
      <c r="I1666" s="8">
        <v>0.39999999999999997</v>
      </c>
      <c r="J1666" s="9">
        <v>3250</v>
      </c>
      <c r="K1666" s="10">
        <f t="shared" si="0"/>
        <v>1300</v>
      </c>
      <c r="L1666" s="10">
        <f t="shared" si="1"/>
        <v>454.99999999999994</v>
      </c>
      <c r="M1666" s="11">
        <v>0.35</v>
      </c>
      <c r="O1666" s="16"/>
      <c r="P1666" s="14"/>
      <c r="Q1666" s="12"/>
      <c r="R1666" s="13"/>
    </row>
    <row r="1667" spans="1:18" ht="15.75" customHeight="1">
      <c r="A1667" s="1"/>
      <c r="B1667" s="6" t="s">
        <v>14</v>
      </c>
      <c r="C1667" s="6">
        <v>1185732</v>
      </c>
      <c r="D1667" s="7">
        <v>44214</v>
      </c>
      <c r="E1667" s="6" t="s">
        <v>33</v>
      </c>
      <c r="F1667" s="6" t="s">
        <v>71</v>
      </c>
      <c r="G1667" s="6" t="s">
        <v>72</v>
      </c>
      <c r="H1667" s="6" t="s">
        <v>22</v>
      </c>
      <c r="I1667" s="8">
        <v>0.3</v>
      </c>
      <c r="J1667" s="9">
        <v>4250</v>
      </c>
      <c r="K1667" s="10">
        <f t="shared" si="0"/>
        <v>1275</v>
      </c>
      <c r="L1667" s="10">
        <f t="shared" si="1"/>
        <v>637.5</v>
      </c>
      <c r="M1667" s="11">
        <v>0.5</v>
      </c>
      <c r="O1667" s="16"/>
      <c r="P1667" s="14"/>
      <c r="Q1667" s="12"/>
      <c r="R1667" s="13"/>
    </row>
    <row r="1668" spans="1:18" ht="15.75" customHeight="1">
      <c r="A1668" s="1"/>
      <c r="B1668" s="6" t="s">
        <v>14</v>
      </c>
      <c r="C1668" s="6">
        <v>1185732</v>
      </c>
      <c r="D1668" s="7">
        <v>44245</v>
      </c>
      <c r="E1668" s="6" t="s">
        <v>33</v>
      </c>
      <c r="F1668" s="6" t="s">
        <v>71</v>
      </c>
      <c r="G1668" s="6" t="s">
        <v>72</v>
      </c>
      <c r="H1668" s="6" t="s">
        <v>17</v>
      </c>
      <c r="I1668" s="8">
        <v>0.3</v>
      </c>
      <c r="J1668" s="9">
        <v>6750</v>
      </c>
      <c r="K1668" s="10">
        <f t="shared" si="0"/>
        <v>2025</v>
      </c>
      <c r="L1668" s="10">
        <f t="shared" si="1"/>
        <v>810</v>
      </c>
      <c r="M1668" s="11">
        <v>0.4</v>
      </c>
      <c r="O1668" s="16"/>
      <c r="P1668" s="14"/>
      <c r="Q1668" s="12"/>
      <c r="R1668" s="13"/>
    </row>
    <row r="1669" spans="1:18" ht="15.75" customHeight="1">
      <c r="A1669" s="1"/>
      <c r="B1669" s="6" t="s">
        <v>14</v>
      </c>
      <c r="C1669" s="6">
        <v>1185732</v>
      </c>
      <c r="D1669" s="7">
        <v>44245</v>
      </c>
      <c r="E1669" s="6" t="s">
        <v>33</v>
      </c>
      <c r="F1669" s="6" t="s">
        <v>71</v>
      </c>
      <c r="G1669" s="6" t="s">
        <v>72</v>
      </c>
      <c r="H1669" s="6" t="s">
        <v>18</v>
      </c>
      <c r="I1669" s="8">
        <v>0.3</v>
      </c>
      <c r="J1669" s="9">
        <v>3250</v>
      </c>
      <c r="K1669" s="10">
        <f t="shared" si="0"/>
        <v>975</v>
      </c>
      <c r="L1669" s="10">
        <f t="shared" si="1"/>
        <v>341.25</v>
      </c>
      <c r="M1669" s="11">
        <v>0.35</v>
      </c>
      <c r="O1669" s="16"/>
      <c r="P1669" s="14"/>
      <c r="Q1669" s="12"/>
      <c r="R1669" s="13"/>
    </row>
    <row r="1670" spans="1:18" ht="15.75" customHeight="1">
      <c r="A1670" s="1"/>
      <c r="B1670" s="6" t="s">
        <v>14</v>
      </c>
      <c r="C1670" s="6">
        <v>1185732</v>
      </c>
      <c r="D1670" s="7">
        <v>44245</v>
      </c>
      <c r="E1670" s="6" t="s">
        <v>33</v>
      </c>
      <c r="F1670" s="6" t="s">
        <v>71</v>
      </c>
      <c r="G1670" s="6" t="s">
        <v>72</v>
      </c>
      <c r="H1670" s="6" t="s">
        <v>19</v>
      </c>
      <c r="I1670" s="8">
        <v>0.2</v>
      </c>
      <c r="J1670" s="9">
        <v>3750</v>
      </c>
      <c r="K1670" s="10">
        <f t="shared" si="0"/>
        <v>750</v>
      </c>
      <c r="L1670" s="10">
        <f t="shared" si="1"/>
        <v>262.5</v>
      </c>
      <c r="M1670" s="11">
        <v>0.35</v>
      </c>
      <c r="O1670" s="16"/>
      <c r="P1670" s="14"/>
      <c r="Q1670" s="12"/>
      <c r="R1670" s="13"/>
    </row>
    <row r="1671" spans="1:18" ht="15.75" customHeight="1">
      <c r="A1671" s="1"/>
      <c r="B1671" s="6" t="s">
        <v>14</v>
      </c>
      <c r="C1671" s="6">
        <v>1185732</v>
      </c>
      <c r="D1671" s="7">
        <v>44245</v>
      </c>
      <c r="E1671" s="6" t="s">
        <v>33</v>
      </c>
      <c r="F1671" s="6" t="s">
        <v>71</v>
      </c>
      <c r="G1671" s="6" t="s">
        <v>72</v>
      </c>
      <c r="H1671" s="6" t="s">
        <v>20</v>
      </c>
      <c r="I1671" s="8">
        <v>0.25000000000000006</v>
      </c>
      <c r="J1671" s="9">
        <v>2500</v>
      </c>
      <c r="K1671" s="10">
        <f t="shared" si="0"/>
        <v>625.00000000000011</v>
      </c>
      <c r="L1671" s="10">
        <f t="shared" si="1"/>
        <v>250.00000000000006</v>
      </c>
      <c r="M1671" s="11">
        <v>0.4</v>
      </c>
      <c r="O1671" s="16"/>
      <c r="P1671" s="14"/>
      <c r="Q1671" s="12"/>
      <c r="R1671" s="13"/>
    </row>
    <row r="1672" spans="1:18" ht="15.75" customHeight="1">
      <c r="A1672" s="1"/>
      <c r="B1672" s="6" t="s">
        <v>14</v>
      </c>
      <c r="C1672" s="6">
        <v>1185732</v>
      </c>
      <c r="D1672" s="7">
        <v>44245</v>
      </c>
      <c r="E1672" s="6" t="s">
        <v>33</v>
      </c>
      <c r="F1672" s="6" t="s">
        <v>71</v>
      </c>
      <c r="G1672" s="6" t="s">
        <v>72</v>
      </c>
      <c r="H1672" s="6" t="s">
        <v>21</v>
      </c>
      <c r="I1672" s="8">
        <v>0.39999999999999997</v>
      </c>
      <c r="J1672" s="9">
        <v>3250</v>
      </c>
      <c r="K1672" s="10">
        <f t="shared" si="0"/>
        <v>1300</v>
      </c>
      <c r="L1672" s="10">
        <f t="shared" si="1"/>
        <v>454.99999999999994</v>
      </c>
      <c r="M1672" s="11">
        <v>0.35</v>
      </c>
      <c r="O1672" s="16"/>
      <c r="P1672" s="14"/>
      <c r="Q1672" s="12"/>
      <c r="R1672" s="13"/>
    </row>
    <row r="1673" spans="1:18" ht="15.75" customHeight="1">
      <c r="A1673" s="1"/>
      <c r="B1673" s="6" t="s">
        <v>14</v>
      </c>
      <c r="C1673" s="6">
        <v>1185732</v>
      </c>
      <c r="D1673" s="7">
        <v>44245</v>
      </c>
      <c r="E1673" s="6" t="s">
        <v>33</v>
      </c>
      <c r="F1673" s="6" t="s">
        <v>71</v>
      </c>
      <c r="G1673" s="6" t="s">
        <v>72</v>
      </c>
      <c r="H1673" s="6" t="s">
        <v>22</v>
      </c>
      <c r="I1673" s="8">
        <v>0.3</v>
      </c>
      <c r="J1673" s="9">
        <v>4000</v>
      </c>
      <c r="K1673" s="10">
        <f t="shared" si="0"/>
        <v>1200</v>
      </c>
      <c r="L1673" s="10">
        <f t="shared" si="1"/>
        <v>600</v>
      </c>
      <c r="M1673" s="11">
        <v>0.5</v>
      </c>
      <c r="O1673" s="16"/>
      <c r="P1673" s="14"/>
      <c r="Q1673" s="12"/>
      <c r="R1673" s="13"/>
    </row>
    <row r="1674" spans="1:18" ht="15.75" customHeight="1">
      <c r="A1674" s="1"/>
      <c r="B1674" s="6" t="s">
        <v>14</v>
      </c>
      <c r="C1674" s="6">
        <v>1185732</v>
      </c>
      <c r="D1674" s="7">
        <v>44272</v>
      </c>
      <c r="E1674" s="6" t="s">
        <v>33</v>
      </c>
      <c r="F1674" s="6" t="s">
        <v>71</v>
      </c>
      <c r="G1674" s="6" t="s">
        <v>72</v>
      </c>
      <c r="H1674" s="6" t="s">
        <v>17</v>
      </c>
      <c r="I1674" s="8">
        <v>0.35000000000000003</v>
      </c>
      <c r="J1674" s="9">
        <v>6200</v>
      </c>
      <c r="K1674" s="10">
        <f t="shared" si="0"/>
        <v>2170</v>
      </c>
      <c r="L1674" s="10">
        <f t="shared" si="1"/>
        <v>868</v>
      </c>
      <c r="M1674" s="11">
        <v>0.4</v>
      </c>
      <c r="O1674" s="16"/>
      <c r="P1674" s="14"/>
      <c r="Q1674" s="12"/>
      <c r="R1674" s="13"/>
    </row>
    <row r="1675" spans="1:18" ht="15.75" customHeight="1">
      <c r="A1675" s="1"/>
      <c r="B1675" s="6" t="s">
        <v>14</v>
      </c>
      <c r="C1675" s="6">
        <v>1185732</v>
      </c>
      <c r="D1675" s="7">
        <v>44272</v>
      </c>
      <c r="E1675" s="6" t="s">
        <v>33</v>
      </c>
      <c r="F1675" s="6" t="s">
        <v>71</v>
      </c>
      <c r="G1675" s="6" t="s">
        <v>72</v>
      </c>
      <c r="H1675" s="6" t="s">
        <v>18</v>
      </c>
      <c r="I1675" s="8">
        <v>0.35000000000000003</v>
      </c>
      <c r="J1675" s="9">
        <v>3000</v>
      </c>
      <c r="K1675" s="10">
        <f t="shared" si="0"/>
        <v>1050</v>
      </c>
      <c r="L1675" s="10">
        <f t="shared" si="1"/>
        <v>367.5</v>
      </c>
      <c r="M1675" s="11">
        <v>0.35</v>
      </c>
      <c r="O1675" s="16"/>
      <c r="P1675" s="14"/>
      <c r="Q1675" s="12"/>
      <c r="R1675" s="13"/>
    </row>
    <row r="1676" spans="1:18" ht="15.75" customHeight="1">
      <c r="A1676" s="1"/>
      <c r="B1676" s="6" t="s">
        <v>14</v>
      </c>
      <c r="C1676" s="6">
        <v>1185732</v>
      </c>
      <c r="D1676" s="7">
        <v>44272</v>
      </c>
      <c r="E1676" s="6" t="s">
        <v>33</v>
      </c>
      <c r="F1676" s="6" t="s">
        <v>71</v>
      </c>
      <c r="G1676" s="6" t="s">
        <v>72</v>
      </c>
      <c r="H1676" s="6" t="s">
        <v>19</v>
      </c>
      <c r="I1676" s="8">
        <v>0.25000000000000006</v>
      </c>
      <c r="J1676" s="9">
        <v>3500</v>
      </c>
      <c r="K1676" s="10">
        <f t="shared" si="0"/>
        <v>875.00000000000023</v>
      </c>
      <c r="L1676" s="10">
        <f t="shared" si="1"/>
        <v>306.25000000000006</v>
      </c>
      <c r="M1676" s="11">
        <v>0.35</v>
      </c>
      <c r="O1676" s="16"/>
      <c r="P1676" s="14"/>
      <c r="Q1676" s="12"/>
      <c r="R1676" s="13"/>
    </row>
    <row r="1677" spans="1:18" ht="15.75" customHeight="1">
      <c r="A1677" s="1"/>
      <c r="B1677" s="6" t="s">
        <v>14</v>
      </c>
      <c r="C1677" s="6">
        <v>1185732</v>
      </c>
      <c r="D1677" s="7">
        <v>44272</v>
      </c>
      <c r="E1677" s="6" t="s">
        <v>33</v>
      </c>
      <c r="F1677" s="6" t="s">
        <v>71</v>
      </c>
      <c r="G1677" s="6" t="s">
        <v>72</v>
      </c>
      <c r="H1677" s="6" t="s">
        <v>20</v>
      </c>
      <c r="I1677" s="8">
        <v>0.3</v>
      </c>
      <c r="J1677" s="9">
        <v>2000</v>
      </c>
      <c r="K1677" s="10">
        <f t="shared" si="0"/>
        <v>600</v>
      </c>
      <c r="L1677" s="10">
        <f t="shared" si="1"/>
        <v>240</v>
      </c>
      <c r="M1677" s="11">
        <v>0.4</v>
      </c>
      <c r="O1677" s="16"/>
      <c r="P1677" s="14"/>
      <c r="Q1677" s="12"/>
      <c r="R1677" s="13"/>
    </row>
    <row r="1678" spans="1:18" ht="15.75" customHeight="1">
      <c r="A1678" s="1"/>
      <c r="B1678" s="6" t="s">
        <v>14</v>
      </c>
      <c r="C1678" s="6">
        <v>1185732</v>
      </c>
      <c r="D1678" s="7">
        <v>44272</v>
      </c>
      <c r="E1678" s="6" t="s">
        <v>33</v>
      </c>
      <c r="F1678" s="6" t="s">
        <v>71</v>
      </c>
      <c r="G1678" s="6" t="s">
        <v>72</v>
      </c>
      <c r="H1678" s="6" t="s">
        <v>21</v>
      </c>
      <c r="I1678" s="8">
        <v>0.45</v>
      </c>
      <c r="J1678" s="9">
        <v>2500</v>
      </c>
      <c r="K1678" s="10">
        <f t="shared" si="0"/>
        <v>1125</v>
      </c>
      <c r="L1678" s="10">
        <f t="shared" si="1"/>
        <v>393.75</v>
      </c>
      <c r="M1678" s="11">
        <v>0.35</v>
      </c>
      <c r="O1678" s="16"/>
      <c r="P1678" s="14"/>
      <c r="Q1678" s="12"/>
      <c r="R1678" s="13"/>
    </row>
    <row r="1679" spans="1:18" ht="15.75" customHeight="1">
      <c r="A1679" s="1"/>
      <c r="B1679" s="6" t="s">
        <v>14</v>
      </c>
      <c r="C1679" s="6">
        <v>1185732</v>
      </c>
      <c r="D1679" s="7">
        <v>44272</v>
      </c>
      <c r="E1679" s="6" t="s">
        <v>33</v>
      </c>
      <c r="F1679" s="6" t="s">
        <v>71</v>
      </c>
      <c r="G1679" s="6" t="s">
        <v>72</v>
      </c>
      <c r="H1679" s="6" t="s">
        <v>22</v>
      </c>
      <c r="I1679" s="8">
        <v>0.35000000000000003</v>
      </c>
      <c r="J1679" s="9">
        <v>3500</v>
      </c>
      <c r="K1679" s="10">
        <f t="shared" si="0"/>
        <v>1225.0000000000002</v>
      </c>
      <c r="L1679" s="10">
        <f t="shared" si="1"/>
        <v>612.50000000000011</v>
      </c>
      <c r="M1679" s="11">
        <v>0.5</v>
      </c>
      <c r="O1679" s="16"/>
      <c r="P1679" s="14"/>
      <c r="Q1679" s="12"/>
      <c r="R1679" s="13"/>
    </row>
    <row r="1680" spans="1:18" ht="15.75" customHeight="1">
      <c r="A1680" s="1"/>
      <c r="B1680" s="6" t="s">
        <v>14</v>
      </c>
      <c r="C1680" s="6">
        <v>1185732</v>
      </c>
      <c r="D1680" s="7">
        <v>44304</v>
      </c>
      <c r="E1680" s="6" t="s">
        <v>33</v>
      </c>
      <c r="F1680" s="6" t="s">
        <v>71</v>
      </c>
      <c r="G1680" s="6" t="s">
        <v>72</v>
      </c>
      <c r="H1680" s="6" t="s">
        <v>17</v>
      </c>
      <c r="I1680" s="8">
        <v>0.35000000000000003</v>
      </c>
      <c r="J1680" s="9">
        <v>5750</v>
      </c>
      <c r="K1680" s="10">
        <f t="shared" si="0"/>
        <v>2012.5000000000002</v>
      </c>
      <c r="L1680" s="10">
        <f t="shared" si="1"/>
        <v>805.00000000000011</v>
      </c>
      <c r="M1680" s="11">
        <v>0.4</v>
      </c>
      <c r="O1680" s="16"/>
      <c r="P1680" s="14"/>
      <c r="Q1680" s="12"/>
      <c r="R1680" s="13"/>
    </row>
    <row r="1681" spans="1:18" ht="15.75" customHeight="1">
      <c r="A1681" s="1"/>
      <c r="B1681" s="6" t="s">
        <v>14</v>
      </c>
      <c r="C1681" s="6">
        <v>1185732</v>
      </c>
      <c r="D1681" s="7">
        <v>44304</v>
      </c>
      <c r="E1681" s="6" t="s">
        <v>33</v>
      </c>
      <c r="F1681" s="6" t="s">
        <v>71</v>
      </c>
      <c r="G1681" s="6" t="s">
        <v>72</v>
      </c>
      <c r="H1681" s="6" t="s">
        <v>18</v>
      </c>
      <c r="I1681" s="8">
        <v>0.30000000000000004</v>
      </c>
      <c r="J1681" s="9">
        <v>2750</v>
      </c>
      <c r="K1681" s="10">
        <f t="shared" si="0"/>
        <v>825.00000000000011</v>
      </c>
      <c r="L1681" s="10">
        <f t="shared" si="1"/>
        <v>288.75</v>
      </c>
      <c r="M1681" s="11">
        <v>0.35</v>
      </c>
      <c r="O1681" s="16"/>
      <c r="P1681" s="14"/>
      <c r="Q1681" s="12"/>
      <c r="R1681" s="13"/>
    </row>
    <row r="1682" spans="1:18" ht="15.75" customHeight="1">
      <c r="A1682" s="1"/>
      <c r="B1682" s="6" t="s">
        <v>14</v>
      </c>
      <c r="C1682" s="6">
        <v>1185732</v>
      </c>
      <c r="D1682" s="7">
        <v>44304</v>
      </c>
      <c r="E1682" s="6" t="s">
        <v>33</v>
      </c>
      <c r="F1682" s="6" t="s">
        <v>71</v>
      </c>
      <c r="G1682" s="6" t="s">
        <v>72</v>
      </c>
      <c r="H1682" s="6" t="s">
        <v>19</v>
      </c>
      <c r="I1682" s="8">
        <v>0.20000000000000007</v>
      </c>
      <c r="J1682" s="9">
        <v>2750</v>
      </c>
      <c r="K1682" s="10">
        <f t="shared" si="0"/>
        <v>550.00000000000023</v>
      </c>
      <c r="L1682" s="10">
        <f t="shared" si="1"/>
        <v>192.50000000000006</v>
      </c>
      <c r="M1682" s="11">
        <v>0.35</v>
      </c>
      <c r="O1682" s="16"/>
      <c r="P1682" s="14"/>
      <c r="Q1682" s="12"/>
      <c r="R1682" s="13"/>
    </row>
    <row r="1683" spans="1:18" ht="15.75" customHeight="1">
      <c r="A1683" s="1"/>
      <c r="B1683" s="6" t="s">
        <v>14</v>
      </c>
      <c r="C1683" s="6">
        <v>1185732</v>
      </c>
      <c r="D1683" s="7">
        <v>44304</v>
      </c>
      <c r="E1683" s="6" t="s">
        <v>33</v>
      </c>
      <c r="F1683" s="6" t="s">
        <v>71</v>
      </c>
      <c r="G1683" s="6" t="s">
        <v>72</v>
      </c>
      <c r="H1683" s="6" t="s">
        <v>20</v>
      </c>
      <c r="I1683" s="8">
        <v>0.25</v>
      </c>
      <c r="J1683" s="9">
        <v>2000</v>
      </c>
      <c r="K1683" s="10">
        <f t="shared" si="0"/>
        <v>500</v>
      </c>
      <c r="L1683" s="10">
        <f t="shared" si="1"/>
        <v>200</v>
      </c>
      <c r="M1683" s="11">
        <v>0.4</v>
      </c>
      <c r="O1683" s="16"/>
      <c r="P1683" s="14"/>
      <c r="Q1683" s="12"/>
      <c r="R1683" s="13"/>
    </row>
    <row r="1684" spans="1:18" ht="15.75" customHeight="1">
      <c r="A1684" s="1"/>
      <c r="B1684" s="6" t="s">
        <v>14</v>
      </c>
      <c r="C1684" s="6">
        <v>1185732</v>
      </c>
      <c r="D1684" s="7">
        <v>44304</v>
      </c>
      <c r="E1684" s="6" t="s">
        <v>33</v>
      </c>
      <c r="F1684" s="6" t="s">
        <v>71</v>
      </c>
      <c r="G1684" s="6" t="s">
        <v>72</v>
      </c>
      <c r="H1684" s="6" t="s">
        <v>21</v>
      </c>
      <c r="I1684" s="8">
        <v>0.4</v>
      </c>
      <c r="J1684" s="9">
        <v>2250</v>
      </c>
      <c r="K1684" s="10">
        <f t="shared" si="0"/>
        <v>900</v>
      </c>
      <c r="L1684" s="10">
        <f t="shared" si="1"/>
        <v>315</v>
      </c>
      <c r="M1684" s="11">
        <v>0.35</v>
      </c>
      <c r="O1684" s="16"/>
      <c r="P1684" s="14"/>
      <c r="Q1684" s="12"/>
      <c r="R1684" s="13"/>
    </row>
    <row r="1685" spans="1:18" ht="15.75" customHeight="1">
      <c r="A1685" s="1"/>
      <c r="B1685" s="6" t="s">
        <v>14</v>
      </c>
      <c r="C1685" s="6">
        <v>1185732</v>
      </c>
      <c r="D1685" s="7">
        <v>44304</v>
      </c>
      <c r="E1685" s="6" t="s">
        <v>33</v>
      </c>
      <c r="F1685" s="6" t="s">
        <v>71</v>
      </c>
      <c r="G1685" s="6" t="s">
        <v>72</v>
      </c>
      <c r="H1685" s="6" t="s">
        <v>22</v>
      </c>
      <c r="I1685" s="8">
        <v>0.30000000000000004</v>
      </c>
      <c r="J1685" s="9">
        <v>3500</v>
      </c>
      <c r="K1685" s="10">
        <f t="shared" si="0"/>
        <v>1050.0000000000002</v>
      </c>
      <c r="L1685" s="10">
        <f t="shared" si="1"/>
        <v>525.00000000000011</v>
      </c>
      <c r="M1685" s="11">
        <v>0.5</v>
      </c>
      <c r="O1685" s="16"/>
      <c r="P1685" s="14"/>
      <c r="Q1685" s="12"/>
      <c r="R1685" s="13"/>
    </row>
    <row r="1686" spans="1:18" ht="15.75" customHeight="1">
      <c r="A1686" s="1"/>
      <c r="B1686" s="6" t="s">
        <v>14</v>
      </c>
      <c r="C1686" s="6">
        <v>1185732</v>
      </c>
      <c r="D1686" s="7">
        <v>44335</v>
      </c>
      <c r="E1686" s="6" t="s">
        <v>33</v>
      </c>
      <c r="F1686" s="6" t="s">
        <v>71</v>
      </c>
      <c r="G1686" s="6" t="s">
        <v>72</v>
      </c>
      <c r="H1686" s="6" t="s">
        <v>17</v>
      </c>
      <c r="I1686" s="8">
        <v>0.4</v>
      </c>
      <c r="J1686" s="9">
        <v>6200</v>
      </c>
      <c r="K1686" s="10">
        <f t="shared" si="0"/>
        <v>2480</v>
      </c>
      <c r="L1686" s="10">
        <f t="shared" si="1"/>
        <v>992</v>
      </c>
      <c r="M1686" s="11">
        <v>0.4</v>
      </c>
      <c r="O1686" s="16"/>
      <c r="P1686" s="14"/>
      <c r="Q1686" s="12"/>
      <c r="R1686" s="13"/>
    </row>
    <row r="1687" spans="1:18" ht="15.75" customHeight="1">
      <c r="A1687" s="1"/>
      <c r="B1687" s="6" t="s">
        <v>14</v>
      </c>
      <c r="C1687" s="6">
        <v>1185732</v>
      </c>
      <c r="D1687" s="7">
        <v>44335</v>
      </c>
      <c r="E1687" s="6" t="s">
        <v>33</v>
      </c>
      <c r="F1687" s="6" t="s">
        <v>71</v>
      </c>
      <c r="G1687" s="6" t="s">
        <v>72</v>
      </c>
      <c r="H1687" s="6" t="s">
        <v>18</v>
      </c>
      <c r="I1687" s="8">
        <v>0.35000000000000009</v>
      </c>
      <c r="J1687" s="9">
        <v>3250</v>
      </c>
      <c r="K1687" s="10">
        <f t="shared" si="0"/>
        <v>1137.5000000000002</v>
      </c>
      <c r="L1687" s="10">
        <f t="shared" si="1"/>
        <v>398.12500000000006</v>
      </c>
      <c r="M1687" s="11">
        <v>0.35</v>
      </c>
      <c r="O1687" s="16"/>
      <c r="P1687" s="14"/>
      <c r="Q1687" s="12"/>
      <c r="R1687" s="13"/>
    </row>
    <row r="1688" spans="1:18" ht="15.75" customHeight="1">
      <c r="A1688" s="1"/>
      <c r="B1688" s="6" t="s">
        <v>14</v>
      </c>
      <c r="C1688" s="6">
        <v>1185732</v>
      </c>
      <c r="D1688" s="7">
        <v>44335</v>
      </c>
      <c r="E1688" s="6" t="s">
        <v>33</v>
      </c>
      <c r="F1688" s="6" t="s">
        <v>71</v>
      </c>
      <c r="G1688" s="6" t="s">
        <v>72</v>
      </c>
      <c r="H1688" s="6" t="s">
        <v>19</v>
      </c>
      <c r="I1688" s="8">
        <v>0.30000000000000004</v>
      </c>
      <c r="J1688" s="9">
        <v>3000</v>
      </c>
      <c r="K1688" s="10">
        <f t="shared" si="0"/>
        <v>900.00000000000011</v>
      </c>
      <c r="L1688" s="10">
        <f t="shared" si="1"/>
        <v>315</v>
      </c>
      <c r="M1688" s="11">
        <v>0.35</v>
      </c>
      <c r="O1688" s="16"/>
      <c r="P1688" s="14"/>
      <c r="Q1688" s="12"/>
      <c r="R1688" s="13"/>
    </row>
    <row r="1689" spans="1:18" ht="15.75" customHeight="1">
      <c r="A1689" s="1"/>
      <c r="B1689" s="6" t="s">
        <v>14</v>
      </c>
      <c r="C1689" s="6">
        <v>1185732</v>
      </c>
      <c r="D1689" s="7">
        <v>44335</v>
      </c>
      <c r="E1689" s="6" t="s">
        <v>33</v>
      </c>
      <c r="F1689" s="6" t="s">
        <v>71</v>
      </c>
      <c r="G1689" s="6" t="s">
        <v>72</v>
      </c>
      <c r="H1689" s="6" t="s">
        <v>20</v>
      </c>
      <c r="I1689" s="8">
        <v>0.30000000000000004</v>
      </c>
      <c r="J1689" s="9">
        <v>2250</v>
      </c>
      <c r="K1689" s="10">
        <f t="shared" si="0"/>
        <v>675.00000000000011</v>
      </c>
      <c r="L1689" s="10">
        <f t="shared" si="1"/>
        <v>270.00000000000006</v>
      </c>
      <c r="M1689" s="11">
        <v>0.4</v>
      </c>
      <c r="O1689" s="16"/>
      <c r="P1689" s="14"/>
      <c r="Q1689" s="12"/>
      <c r="R1689" s="13"/>
    </row>
    <row r="1690" spans="1:18" ht="15.75" customHeight="1">
      <c r="A1690" s="1"/>
      <c r="B1690" s="6" t="s">
        <v>14</v>
      </c>
      <c r="C1690" s="6">
        <v>1185732</v>
      </c>
      <c r="D1690" s="7">
        <v>44335</v>
      </c>
      <c r="E1690" s="6" t="s">
        <v>33</v>
      </c>
      <c r="F1690" s="6" t="s">
        <v>71</v>
      </c>
      <c r="G1690" s="6" t="s">
        <v>72</v>
      </c>
      <c r="H1690" s="6" t="s">
        <v>21</v>
      </c>
      <c r="I1690" s="8">
        <v>0.44999999999999996</v>
      </c>
      <c r="J1690" s="9">
        <v>2500</v>
      </c>
      <c r="K1690" s="10">
        <f t="shared" si="0"/>
        <v>1125</v>
      </c>
      <c r="L1690" s="10">
        <f t="shared" si="1"/>
        <v>393.75</v>
      </c>
      <c r="M1690" s="11">
        <v>0.35</v>
      </c>
      <c r="O1690" s="16"/>
      <c r="P1690" s="14"/>
      <c r="Q1690" s="12"/>
      <c r="R1690" s="13"/>
    </row>
    <row r="1691" spans="1:18" ht="15.75" customHeight="1">
      <c r="A1691" s="1"/>
      <c r="B1691" s="6" t="s">
        <v>14</v>
      </c>
      <c r="C1691" s="6">
        <v>1185732</v>
      </c>
      <c r="D1691" s="7">
        <v>44335</v>
      </c>
      <c r="E1691" s="6" t="s">
        <v>33</v>
      </c>
      <c r="F1691" s="6" t="s">
        <v>71</v>
      </c>
      <c r="G1691" s="6" t="s">
        <v>72</v>
      </c>
      <c r="H1691" s="6" t="s">
        <v>22</v>
      </c>
      <c r="I1691" s="8">
        <v>0.49999999999999994</v>
      </c>
      <c r="J1691" s="9">
        <v>3500</v>
      </c>
      <c r="K1691" s="10">
        <f t="shared" si="0"/>
        <v>1749.9999999999998</v>
      </c>
      <c r="L1691" s="10">
        <f t="shared" si="1"/>
        <v>874.99999999999989</v>
      </c>
      <c r="M1691" s="11">
        <v>0.5</v>
      </c>
      <c r="O1691" s="16"/>
      <c r="P1691" s="14"/>
      <c r="Q1691" s="12"/>
      <c r="R1691" s="13"/>
    </row>
    <row r="1692" spans="1:18" ht="15.75" customHeight="1">
      <c r="A1692" s="1"/>
      <c r="B1692" s="6" t="s">
        <v>14</v>
      </c>
      <c r="C1692" s="6">
        <v>1185732</v>
      </c>
      <c r="D1692" s="7">
        <v>44365</v>
      </c>
      <c r="E1692" s="6" t="s">
        <v>33</v>
      </c>
      <c r="F1692" s="6" t="s">
        <v>71</v>
      </c>
      <c r="G1692" s="6" t="s">
        <v>72</v>
      </c>
      <c r="H1692" s="6" t="s">
        <v>17</v>
      </c>
      <c r="I1692" s="8">
        <v>0.35000000000000003</v>
      </c>
      <c r="J1692" s="9">
        <v>6000</v>
      </c>
      <c r="K1692" s="10">
        <f t="shared" si="0"/>
        <v>2100</v>
      </c>
      <c r="L1692" s="10">
        <f t="shared" si="1"/>
        <v>840</v>
      </c>
      <c r="M1692" s="11">
        <v>0.4</v>
      </c>
      <c r="O1692" s="16"/>
      <c r="P1692" s="14"/>
      <c r="Q1692" s="12"/>
      <c r="R1692" s="13"/>
    </row>
    <row r="1693" spans="1:18" ht="15.75" customHeight="1">
      <c r="A1693" s="1"/>
      <c r="B1693" s="6" t="s">
        <v>14</v>
      </c>
      <c r="C1693" s="6">
        <v>1185732</v>
      </c>
      <c r="D1693" s="7">
        <v>44365</v>
      </c>
      <c r="E1693" s="6" t="s">
        <v>33</v>
      </c>
      <c r="F1693" s="6" t="s">
        <v>71</v>
      </c>
      <c r="G1693" s="6" t="s">
        <v>72</v>
      </c>
      <c r="H1693" s="6" t="s">
        <v>18</v>
      </c>
      <c r="I1693" s="8">
        <v>0.3000000000000001</v>
      </c>
      <c r="J1693" s="9">
        <v>3500</v>
      </c>
      <c r="K1693" s="10">
        <f t="shared" si="0"/>
        <v>1050.0000000000005</v>
      </c>
      <c r="L1693" s="10">
        <f t="shared" si="1"/>
        <v>367.50000000000011</v>
      </c>
      <c r="M1693" s="11">
        <v>0.35</v>
      </c>
      <c r="O1693" s="16"/>
      <c r="P1693" s="14"/>
      <c r="Q1693" s="12"/>
      <c r="R1693" s="13"/>
    </row>
    <row r="1694" spans="1:18" ht="15.75" customHeight="1">
      <c r="A1694" s="1"/>
      <c r="B1694" s="6" t="s">
        <v>14</v>
      </c>
      <c r="C1694" s="6">
        <v>1185732</v>
      </c>
      <c r="D1694" s="7">
        <v>44365</v>
      </c>
      <c r="E1694" s="6" t="s">
        <v>33</v>
      </c>
      <c r="F1694" s="6" t="s">
        <v>71</v>
      </c>
      <c r="G1694" s="6" t="s">
        <v>72</v>
      </c>
      <c r="H1694" s="6" t="s">
        <v>19</v>
      </c>
      <c r="I1694" s="8">
        <v>0.25000000000000006</v>
      </c>
      <c r="J1694" s="9">
        <v>3750</v>
      </c>
      <c r="K1694" s="10">
        <f t="shared" si="0"/>
        <v>937.50000000000023</v>
      </c>
      <c r="L1694" s="10">
        <f t="shared" si="1"/>
        <v>328.12500000000006</v>
      </c>
      <c r="M1694" s="11">
        <v>0.35</v>
      </c>
      <c r="O1694" s="16"/>
      <c r="P1694" s="14"/>
      <c r="Q1694" s="12"/>
      <c r="R1694" s="13"/>
    </row>
    <row r="1695" spans="1:18" ht="15.75" customHeight="1">
      <c r="A1695" s="1"/>
      <c r="B1695" s="6" t="s">
        <v>14</v>
      </c>
      <c r="C1695" s="6">
        <v>1185732</v>
      </c>
      <c r="D1695" s="7">
        <v>44365</v>
      </c>
      <c r="E1695" s="6" t="s">
        <v>33</v>
      </c>
      <c r="F1695" s="6" t="s">
        <v>71</v>
      </c>
      <c r="G1695" s="6" t="s">
        <v>72</v>
      </c>
      <c r="H1695" s="6" t="s">
        <v>20</v>
      </c>
      <c r="I1695" s="8">
        <v>0.25000000000000006</v>
      </c>
      <c r="J1695" s="9">
        <v>3500</v>
      </c>
      <c r="K1695" s="10">
        <f t="shared" si="0"/>
        <v>875.00000000000023</v>
      </c>
      <c r="L1695" s="10">
        <f t="shared" si="1"/>
        <v>350.00000000000011</v>
      </c>
      <c r="M1695" s="11">
        <v>0.4</v>
      </c>
      <c r="O1695" s="16"/>
      <c r="P1695" s="14"/>
      <c r="Q1695" s="12"/>
      <c r="R1695" s="13"/>
    </row>
    <row r="1696" spans="1:18" ht="15.75" customHeight="1">
      <c r="A1696" s="1"/>
      <c r="B1696" s="6" t="s">
        <v>14</v>
      </c>
      <c r="C1696" s="6">
        <v>1185732</v>
      </c>
      <c r="D1696" s="7">
        <v>44365</v>
      </c>
      <c r="E1696" s="6" t="s">
        <v>33</v>
      </c>
      <c r="F1696" s="6" t="s">
        <v>71</v>
      </c>
      <c r="G1696" s="6" t="s">
        <v>72</v>
      </c>
      <c r="H1696" s="6" t="s">
        <v>21</v>
      </c>
      <c r="I1696" s="8">
        <v>0.4</v>
      </c>
      <c r="J1696" s="9">
        <v>3500</v>
      </c>
      <c r="K1696" s="10">
        <f t="shared" si="0"/>
        <v>1400</v>
      </c>
      <c r="L1696" s="10">
        <f t="shared" si="1"/>
        <v>489.99999999999994</v>
      </c>
      <c r="M1696" s="11">
        <v>0.35</v>
      </c>
      <c r="O1696" s="16"/>
      <c r="P1696" s="14"/>
      <c r="Q1696" s="12"/>
      <c r="R1696" s="13"/>
    </row>
    <row r="1697" spans="1:18" ht="15.75" customHeight="1">
      <c r="A1697" s="1"/>
      <c r="B1697" s="6" t="s">
        <v>14</v>
      </c>
      <c r="C1697" s="6">
        <v>1185732</v>
      </c>
      <c r="D1697" s="7">
        <v>44365</v>
      </c>
      <c r="E1697" s="6" t="s">
        <v>33</v>
      </c>
      <c r="F1697" s="6" t="s">
        <v>71</v>
      </c>
      <c r="G1697" s="6" t="s">
        <v>72</v>
      </c>
      <c r="H1697" s="6" t="s">
        <v>22</v>
      </c>
      <c r="I1697" s="8">
        <v>0.45</v>
      </c>
      <c r="J1697" s="9">
        <v>5250</v>
      </c>
      <c r="K1697" s="10">
        <f t="shared" si="0"/>
        <v>2362.5</v>
      </c>
      <c r="L1697" s="10">
        <f t="shared" si="1"/>
        <v>1181.25</v>
      </c>
      <c r="M1697" s="11">
        <v>0.5</v>
      </c>
      <c r="O1697" s="16"/>
      <c r="P1697" s="14"/>
      <c r="Q1697" s="12"/>
      <c r="R1697" s="13"/>
    </row>
    <row r="1698" spans="1:18" ht="15.75" customHeight="1">
      <c r="A1698" s="1"/>
      <c r="B1698" s="6" t="s">
        <v>14</v>
      </c>
      <c r="C1698" s="6">
        <v>1185732</v>
      </c>
      <c r="D1698" s="7">
        <v>44394</v>
      </c>
      <c r="E1698" s="6" t="s">
        <v>33</v>
      </c>
      <c r="F1698" s="6" t="s">
        <v>71</v>
      </c>
      <c r="G1698" s="6" t="s">
        <v>72</v>
      </c>
      <c r="H1698" s="6" t="s">
        <v>17</v>
      </c>
      <c r="I1698" s="8">
        <v>0.4</v>
      </c>
      <c r="J1698" s="9">
        <v>7500</v>
      </c>
      <c r="K1698" s="10">
        <f t="shared" si="0"/>
        <v>3000</v>
      </c>
      <c r="L1698" s="10">
        <f t="shared" si="1"/>
        <v>1200</v>
      </c>
      <c r="M1698" s="11">
        <v>0.4</v>
      </c>
      <c r="O1698" s="16"/>
      <c r="P1698" s="14"/>
      <c r="Q1698" s="12"/>
      <c r="R1698" s="13"/>
    </row>
    <row r="1699" spans="1:18" ht="15.75" customHeight="1">
      <c r="A1699" s="1"/>
      <c r="B1699" s="6" t="s">
        <v>14</v>
      </c>
      <c r="C1699" s="6">
        <v>1185732</v>
      </c>
      <c r="D1699" s="7">
        <v>44394</v>
      </c>
      <c r="E1699" s="6" t="s">
        <v>33</v>
      </c>
      <c r="F1699" s="6" t="s">
        <v>71</v>
      </c>
      <c r="G1699" s="6" t="s">
        <v>72</v>
      </c>
      <c r="H1699" s="6" t="s">
        <v>18</v>
      </c>
      <c r="I1699" s="8">
        <v>0.35000000000000009</v>
      </c>
      <c r="J1699" s="9">
        <v>5000</v>
      </c>
      <c r="K1699" s="10">
        <f t="shared" si="0"/>
        <v>1750.0000000000005</v>
      </c>
      <c r="L1699" s="10">
        <f t="shared" si="1"/>
        <v>612.50000000000011</v>
      </c>
      <c r="M1699" s="11">
        <v>0.35</v>
      </c>
      <c r="O1699" s="16"/>
      <c r="P1699" s="14"/>
      <c r="Q1699" s="12"/>
      <c r="R1699" s="13"/>
    </row>
    <row r="1700" spans="1:18" ht="15.75" customHeight="1">
      <c r="A1700" s="1"/>
      <c r="B1700" s="6" t="s">
        <v>14</v>
      </c>
      <c r="C1700" s="6">
        <v>1185732</v>
      </c>
      <c r="D1700" s="7">
        <v>44394</v>
      </c>
      <c r="E1700" s="6" t="s">
        <v>33</v>
      </c>
      <c r="F1700" s="6" t="s">
        <v>71</v>
      </c>
      <c r="G1700" s="6" t="s">
        <v>72</v>
      </c>
      <c r="H1700" s="6" t="s">
        <v>19</v>
      </c>
      <c r="I1700" s="8">
        <v>0.30000000000000004</v>
      </c>
      <c r="J1700" s="9">
        <v>4250</v>
      </c>
      <c r="K1700" s="10">
        <f t="shared" si="0"/>
        <v>1275.0000000000002</v>
      </c>
      <c r="L1700" s="10">
        <f t="shared" si="1"/>
        <v>446.25000000000006</v>
      </c>
      <c r="M1700" s="11">
        <v>0.35</v>
      </c>
      <c r="O1700" s="16"/>
      <c r="P1700" s="14"/>
      <c r="Q1700" s="12"/>
      <c r="R1700" s="13"/>
    </row>
    <row r="1701" spans="1:18" ht="15.75" customHeight="1">
      <c r="A1701" s="1"/>
      <c r="B1701" s="6" t="s">
        <v>14</v>
      </c>
      <c r="C1701" s="6">
        <v>1185732</v>
      </c>
      <c r="D1701" s="7">
        <v>44394</v>
      </c>
      <c r="E1701" s="6" t="s">
        <v>33</v>
      </c>
      <c r="F1701" s="6" t="s">
        <v>71</v>
      </c>
      <c r="G1701" s="6" t="s">
        <v>72</v>
      </c>
      <c r="H1701" s="6" t="s">
        <v>20</v>
      </c>
      <c r="I1701" s="8">
        <v>0.30000000000000004</v>
      </c>
      <c r="J1701" s="9">
        <v>3750</v>
      </c>
      <c r="K1701" s="10">
        <f t="shared" si="0"/>
        <v>1125.0000000000002</v>
      </c>
      <c r="L1701" s="10">
        <f t="shared" si="1"/>
        <v>450.00000000000011</v>
      </c>
      <c r="M1701" s="11">
        <v>0.4</v>
      </c>
      <c r="O1701" s="16"/>
      <c r="P1701" s="14"/>
      <c r="Q1701" s="12"/>
      <c r="R1701" s="13"/>
    </row>
    <row r="1702" spans="1:18" ht="15.75" customHeight="1">
      <c r="A1702" s="1"/>
      <c r="B1702" s="6" t="s">
        <v>14</v>
      </c>
      <c r="C1702" s="6">
        <v>1185732</v>
      </c>
      <c r="D1702" s="7">
        <v>44394</v>
      </c>
      <c r="E1702" s="6" t="s">
        <v>33</v>
      </c>
      <c r="F1702" s="6" t="s">
        <v>71</v>
      </c>
      <c r="G1702" s="6" t="s">
        <v>72</v>
      </c>
      <c r="H1702" s="6" t="s">
        <v>21</v>
      </c>
      <c r="I1702" s="8">
        <v>0.4</v>
      </c>
      <c r="J1702" s="9">
        <v>3750</v>
      </c>
      <c r="K1702" s="10">
        <f t="shared" si="0"/>
        <v>1500</v>
      </c>
      <c r="L1702" s="10">
        <f t="shared" si="1"/>
        <v>525</v>
      </c>
      <c r="M1702" s="11">
        <v>0.35</v>
      </c>
      <c r="O1702" s="16"/>
      <c r="P1702" s="14"/>
      <c r="Q1702" s="12"/>
      <c r="R1702" s="13"/>
    </row>
    <row r="1703" spans="1:18" ht="15.75" customHeight="1">
      <c r="A1703" s="1"/>
      <c r="B1703" s="6" t="s">
        <v>14</v>
      </c>
      <c r="C1703" s="6">
        <v>1185732</v>
      </c>
      <c r="D1703" s="7">
        <v>44394</v>
      </c>
      <c r="E1703" s="6" t="s">
        <v>33</v>
      </c>
      <c r="F1703" s="6" t="s">
        <v>71</v>
      </c>
      <c r="G1703" s="6" t="s">
        <v>72</v>
      </c>
      <c r="H1703" s="6" t="s">
        <v>22</v>
      </c>
      <c r="I1703" s="8">
        <v>0.45</v>
      </c>
      <c r="J1703" s="9">
        <v>5500</v>
      </c>
      <c r="K1703" s="10">
        <f t="shared" si="0"/>
        <v>2475</v>
      </c>
      <c r="L1703" s="10">
        <f t="shared" si="1"/>
        <v>1237.5</v>
      </c>
      <c r="M1703" s="11">
        <v>0.5</v>
      </c>
      <c r="O1703" s="16"/>
      <c r="P1703" s="14"/>
      <c r="Q1703" s="12"/>
      <c r="R1703" s="13"/>
    </row>
    <row r="1704" spans="1:18" ht="15.75" customHeight="1">
      <c r="A1704" s="1"/>
      <c r="B1704" s="6" t="s">
        <v>14</v>
      </c>
      <c r="C1704" s="6">
        <v>1185732</v>
      </c>
      <c r="D1704" s="7">
        <v>44426</v>
      </c>
      <c r="E1704" s="6" t="s">
        <v>33</v>
      </c>
      <c r="F1704" s="6" t="s">
        <v>71</v>
      </c>
      <c r="G1704" s="6" t="s">
        <v>72</v>
      </c>
      <c r="H1704" s="6" t="s">
        <v>17</v>
      </c>
      <c r="I1704" s="8">
        <v>0.4</v>
      </c>
      <c r="J1704" s="9">
        <v>7000</v>
      </c>
      <c r="K1704" s="10">
        <f t="shared" si="0"/>
        <v>2800</v>
      </c>
      <c r="L1704" s="10">
        <f t="shared" si="1"/>
        <v>1120</v>
      </c>
      <c r="M1704" s="11">
        <v>0.4</v>
      </c>
      <c r="O1704" s="16"/>
      <c r="P1704" s="14"/>
      <c r="Q1704" s="12"/>
      <c r="R1704" s="13"/>
    </row>
    <row r="1705" spans="1:18" ht="15.75" customHeight="1">
      <c r="A1705" s="1"/>
      <c r="B1705" s="6" t="s">
        <v>14</v>
      </c>
      <c r="C1705" s="6">
        <v>1185732</v>
      </c>
      <c r="D1705" s="7">
        <v>44426</v>
      </c>
      <c r="E1705" s="6" t="s">
        <v>33</v>
      </c>
      <c r="F1705" s="6" t="s">
        <v>71</v>
      </c>
      <c r="G1705" s="6" t="s">
        <v>72</v>
      </c>
      <c r="H1705" s="6" t="s">
        <v>18</v>
      </c>
      <c r="I1705" s="8">
        <v>0.40000000000000008</v>
      </c>
      <c r="J1705" s="9">
        <v>4750</v>
      </c>
      <c r="K1705" s="10">
        <f t="shared" si="0"/>
        <v>1900.0000000000005</v>
      </c>
      <c r="L1705" s="10">
        <f t="shared" si="1"/>
        <v>665.00000000000011</v>
      </c>
      <c r="M1705" s="11">
        <v>0.35</v>
      </c>
      <c r="O1705" s="16"/>
      <c r="P1705" s="14"/>
      <c r="Q1705" s="12"/>
      <c r="R1705" s="13"/>
    </row>
    <row r="1706" spans="1:18" ht="15.75" customHeight="1">
      <c r="A1706" s="1"/>
      <c r="B1706" s="6" t="s">
        <v>14</v>
      </c>
      <c r="C1706" s="6">
        <v>1185732</v>
      </c>
      <c r="D1706" s="7">
        <v>44426</v>
      </c>
      <c r="E1706" s="6" t="s">
        <v>33</v>
      </c>
      <c r="F1706" s="6" t="s">
        <v>71</v>
      </c>
      <c r="G1706" s="6" t="s">
        <v>72</v>
      </c>
      <c r="H1706" s="6" t="s">
        <v>19</v>
      </c>
      <c r="I1706" s="8">
        <v>0.35000000000000003</v>
      </c>
      <c r="J1706" s="9">
        <v>4000</v>
      </c>
      <c r="K1706" s="10">
        <f t="shared" si="0"/>
        <v>1400.0000000000002</v>
      </c>
      <c r="L1706" s="10">
        <f t="shared" si="1"/>
        <v>490.00000000000006</v>
      </c>
      <c r="M1706" s="11">
        <v>0.35</v>
      </c>
      <c r="O1706" s="16"/>
      <c r="P1706" s="14"/>
      <c r="Q1706" s="12"/>
      <c r="R1706" s="13"/>
    </row>
    <row r="1707" spans="1:18" ht="15.75" customHeight="1">
      <c r="A1707" s="1"/>
      <c r="B1707" s="6" t="s">
        <v>14</v>
      </c>
      <c r="C1707" s="6">
        <v>1185732</v>
      </c>
      <c r="D1707" s="7">
        <v>44426</v>
      </c>
      <c r="E1707" s="6" t="s">
        <v>33</v>
      </c>
      <c r="F1707" s="6" t="s">
        <v>71</v>
      </c>
      <c r="G1707" s="6" t="s">
        <v>72</v>
      </c>
      <c r="H1707" s="6" t="s">
        <v>20</v>
      </c>
      <c r="I1707" s="8">
        <v>0.25000000000000006</v>
      </c>
      <c r="J1707" s="9">
        <v>3250</v>
      </c>
      <c r="K1707" s="10">
        <f t="shared" si="0"/>
        <v>812.50000000000023</v>
      </c>
      <c r="L1707" s="10">
        <f t="shared" si="1"/>
        <v>325.00000000000011</v>
      </c>
      <c r="M1707" s="11">
        <v>0.4</v>
      </c>
      <c r="O1707" s="16"/>
      <c r="P1707" s="14"/>
      <c r="Q1707" s="12"/>
      <c r="R1707" s="13"/>
    </row>
    <row r="1708" spans="1:18" ht="15.75" customHeight="1">
      <c r="A1708" s="1"/>
      <c r="B1708" s="6" t="s">
        <v>14</v>
      </c>
      <c r="C1708" s="6">
        <v>1185732</v>
      </c>
      <c r="D1708" s="7">
        <v>44426</v>
      </c>
      <c r="E1708" s="6" t="s">
        <v>33</v>
      </c>
      <c r="F1708" s="6" t="s">
        <v>71</v>
      </c>
      <c r="G1708" s="6" t="s">
        <v>72</v>
      </c>
      <c r="H1708" s="6" t="s">
        <v>21</v>
      </c>
      <c r="I1708" s="8">
        <v>0.35000000000000003</v>
      </c>
      <c r="J1708" s="9">
        <v>3000</v>
      </c>
      <c r="K1708" s="10">
        <f t="shared" si="0"/>
        <v>1050</v>
      </c>
      <c r="L1708" s="10">
        <f t="shared" si="1"/>
        <v>367.5</v>
      </c>
      <c r="M1708" s="11">
        <v>0.35</v>
      </c>
      <c r="O1708" s="16"/>
      <c r="P1708" s="14"/>
      <c r="Q1708" s="12"/>
      <c r="R1708" s="13"/>
    </row>
    <row r="1709" spans="1:18" ht="15.75" customHeight="1">
      <c r="A1709" s="1"/>
      <c r="B1709" s="6" t="s">
        <v>14</v>
      </c>
      <c r="C1709" s="6">
        <v>1185732</v>
      </c>
      <c r="D1709" s="7">
        <v>44426</v>
      </c>
      <c r="E1709" s="6" t="s">
        <v>33</v>
      </c>
      <c r="F1709" s="6" t="s">
        <v>71</v>
      </c>
      <c r="G1709" s="6" t="s">
        <v>72</v>
      </c>
      <c r="H1709" s="6" t="s">
        <v>22</v>
      </c>
      <c r="I1709" s="8">
        <v>0.4</v>
      </c>
      <c r="J1709" s="9">
        <v>4750</v>
      </c>
      <c r="K1709" s="10">
        <f t="shared" si="0"/>
        <v>1900</v>
      </c>
      <c r="L1709" s="10">
        <f t="shared" si="1"/>
        <v>950</v>
      </c>
      <c r="M1709" s="11">
        <v>0.5</v>
      </c>
      <c r="O1709" s="16"/>
      <c r="P1709" s="14"/>
      <c r="Q1709" s="12"/>
      <c r="R1709" s="13"/>
    </row>
    <row r="1710" spans="1:18" ht="15.75" customHeight="1">
      <c r="A1710" s="1"/>
      <c r="B1710" s="6" t="s">
        <v>14</v>
      </c>
      <c r="C1710" s="6">
        <v>1185732</v>
      </c>
      <c r="D1710" s="7">
        <v>44458</v>
      </c>
      <c r="E1710" s="6" t="s">
        <v>33</v>
      </c>
      <c r="F1710" s="6" t="s">
        <v>71</v>
      </c>
      <c r="G1710" s="6" t="s">
        <v>72</v>
      </c>
      <c r="H1710" s="6" t="s">
        <v>17</v>
      </c>
      <c r="I1710" s="8">
        <v>0.35000000000000003</v>
      </c>
      <c r="J1710" s="9">
        <v>6000</v>
      </c>
      <c r="K1710" s="10">
        <f t="shared" si="0"/>
        <v>2100</v>
      </c>
      <c r="L1710" s="10">
        <f t="shared" si="1"/>
        <v>840</v>
      </c>
      <c r="M1710" s="11">
        <v>0.4</v>
      </c>
      <c r="O1710" s="16"/>
      <c r="P1710" s="14"/>
      <c r="Q1710" s="12"/>
      <c r="R1710" s="13"/>
    </row>
    <row r="1711" spans="1:18" ht="15.75" customHeight="1">
      <c r="A1711" s="1"/>
      <c r="B1711" s="6" t="s">
        <v>14</v>
      </c>
      <c r="C1711" s="6">
        <v>1185732</v>
      </c>
      <c r="D1711" s="7">
        <v>44458</v>
      </c>
      <c r="E1711" s="6" t="s">
        <v>33</v>
      </c>
      <c r="F1711" s="6" t="s">
        <v>71</v>
      </c>
      <c r="G1711" s="6" t="s">
        <v>72</v>
      </c>
      <c r="H1711" s="6" t="s">
        <v>18</v>
      </c>
      <c r="I1711" s="8">
        <v>0.3000000000000001</v>
      </c>
      <c r="J1711" s="9">
        <v>4000</v>
      </c>
      <c r="K1711" s="10">
        <f t="shared" si="0"/>
        <v>1200.0000000000005</v>
      </c>
      <c r="L1711" s="10">
        <f t="shared" si="1"/>
        <v>420.00000000000011</v>
      </c>
      <c r="M1711" s="11">
        <v>0.35</v>
      </c>
      <c r="O1711" s="16"/>
      <c r="P1711" s="14"/>
      <c r="Q1711" s="12"/>
      <c r="R1711" s="13"/>
    </row>
    <row r="1712" spans="1:18" ht="15.75" customHeight="1">
      <c r="A1712" s="1"/>
      <c r="B1712" s="6" t="s">
        <v>14</v>
      </c>
      <c r="C1712" s="6">
        <v>1185732</v>
      </c>
      <c r="D1712" s="7">
        <v>44458</v>
      </c>
      <c r="E1712" s="6" t="s">
        <v>33</v>
      </c>
      <c r="F1712" s="6" t="s">
        <v>71</v>
      </c>
      <c r="G1712" s="6" t="s">
        <v>72</v>
      </c>
      <c r="H1712" s="6" t="s">
        <v>19</v>
      </c>
      <c r="I1712" s="8">
        <v>0.15000000000000002</v>
      </c>
      <c r="J1712" s="9">
        <v>3000</v>
      </c>
      <c r="K1712" s="10">
        <f t="shared" si="0"/>
        <v>450.00000000000006</v>
      </c>
      <c r="L1712" s="10">
        <f t="shared" si="1"/>
        <v>157.5</v>
      </c>
      <c r="M1712" s="11">
        <v>0.35</v>
      </c>
      <c r="O1712" s="16"/>
      <c r="P1712" s="14"/>
      <c r="Q1712" s="12"/>
      <c r="R1712" s="13"/>
    </row>
    <row r="1713" spans="1:18" ht="15.75" customHeight="1">
      <c r="A1713" s="1"/>
      <c r="B1713" s="6" t="s">
        <v>14</v>
      </c>
      <c r="C1713" s="6">
        <v>1185732</v>
      </c>
      <c r="D1713" s="7">
        <v>44458</v>
      </c>
      <c r="E1713" s="6" t="s">
        <v>33</v>
      </c>
      <c r="F1713" s="6" t="s">
        <v>71</v>
      </c>
      <c r="G1713" s="6" t="s">
        <v>72</v>
      </c>
      <c r="H1713" s="6" t="s">
        <v>20</v>
      </c>
      <c r="I1713" s="8">
        <v>0.15000000000000002</v>
      </c>
      <c r="J1713" s="9">
        <v>2750</v>
      </c>
      <c r="K1713" s="10">
        <f t="shared" si="0"/>
        <v>412.50000000000006</v>
      </c>
      <c r="L1713" s="10">
        <f t="shared" si="1"/>
        <v>165.00000000000003</v>
      </c>
      <c r="M1713" s="11">
        <v>0.4</v>
      </c>
      <c r="O1713" s="16"/>
      <c r="P1713" s="14"/>
      <c r="Q1713" s="12"/>
      <c r="R1713" s="13"/>
    </row>
    <row r="1714" spans="1:18" ht="15.75" customHeight="1">
      <c r="A1714" s="1"/>
      <c r="B1714" s="6" t="s">
        <v>14</v>
      </c>
      <c r="C1714" s="6">
        <v>1185732</v>
      </c>
      <c r="D1714" s="7">
        <v>44458</v>
      </c>
      <c r="E1714" s="6" t="s">
        <v>33</v>
      </c>
      <c r="F1714" s="6" t="s">
        <v>71</v>
      </c>
      <c r="G1714" s="6" t="s">
        <v>72</v>
      </c>
      <c r="H1714" s="6" t="s">
        <v>21</v>
      </c>
      <c r="I1714" s="8">
        <v>0.25</v>
      </c>
      <c r="J1714" s="9">
        <v>2750</v>
      </c>
      <c r="K1714" s="10">
        <f t="shared" si="0"/>
        <v>687.5</v>
      </c>
      <c r="L1714" s="10">
        <f t="shared" si="1"/>
        <v>240.62499999999997</v>
      </c>
      <c r="M1714" s="11">
        <v>0.35</v>
      </c>
      <c r="O1714" s="16"/>
      <c r="P1714" s="14"/>
      <c r="Q1714" s="12"/>
      <c r="R1714" s="13"/>
    </row>
    <row r="1715" spans="1:18" ht="15.75" customHeight="1">
      <c r="A1715" s="1"/>
      <c r="B1715" s="6" t="s">
        <v>14</v>
      </c>
      <c r="C1715" s="6">
        <v>1185732</v>
      </c>
      <c r="D1715" s="7">
        <v>44458</v>
      </c>
      <c r="E1715" s="6" t="s">
        <v>33</v>
      </c>
      <c r="F1715" s="6" t="s">
        <v>71</v>
      </c>
      <c r="G1715" s="6" t="s">
        <v>72</v>
      </c>
      <c r="H1715" s="6" t="s">
        <v>22</v>
      </c>
      <c r="I1715" s="8">
        <v>0.30000000000000004</v>
      </c>
      <c r="J1715" s="9">
        <v>3500</v>
      </c>
      <c r="K1715" s="10">
        <f t="shared" si="0"/>
        <v>1050.0000000000002</v>
      </c>
      <c r="L1715" s="10">
        <f t="shared" si="1"/>
        <v>525.00000000000011</v>
      </c>
      <c r="M1715" s="11">
        <v>0.5</v>
      </c>
      <c r="O1715" s="16"/>
      <c r="P1715" s="14"/>
      <c r="Q1715" s="12"/>
      <c r="R1715" s="13"/>
    </row>
    <row r="1716" spans="1:18" ht="15.75" customHeight="1">
      <c r="A1716" s="1"/>
      <c r="B1716" s="6" t="s">
        <v>14</v>
      </c>
      <c r="C1716" s="6">
        <v>1185732</v>
      </c>
      <c r="D1716" s="7">
        <v>44487</v>
      </c>
      <c r="E1716" s="6" t="s">
        <v>33</v>
      </c>
      <c r="F1716" s="6" t="s">
        <v>71</v>
      </c>
      <c r="G1716" s="6" t="s">
        <v>72</v>
      </c>
      <c r="H1716" s="6" t="s">
        <v>17</v>
      </c>
      <c r="I1716" s="8">
        <v>0.35</v>
      </c>
      <c r="J1716" s="9">
        <v>5250</v>
      </c>
      <c r="K1716" s="10">
        <f t="shared" si="0"/>
        <v>1837.4999999999998</v>
      </c>
      <c r="L1716" s="10">
        <f t="shared" si="1"/>
        <v>735</v>
      </c>
      <c r="M1716" s="11">
        <v>0.4</v>
      </c>
      <c r="O1716" s="16"/>
      <c r="P1716" s="14"/>
      <c r="Q1716" s="12"/>
      <c r="R1716" s="13"/>
    </row>
    <row r="1717" spans="1:18" ht="15.75" customHeight="1">
      <c r="A1717" s="1"/>
      <c r="B1717" s="6" t="s">
        <v>14</v>
      </c>
      <c r="C1717" s="6">
        <v>1185732</v>
      </c>
      <c r="D1717" s="7">
        <v>44487</v>
      </c>
      <c r="E1717" s="6" t="s">
        <v>33</v>
      </c>
      <c r="F1717" s="6" t="s">
        <v>71</v>
      </c>
      <c r="G1717" s="6" t="s">
        <v>72</v>
      </c>
      <c r="H1717" s="6" t="s">
        <v>18</v>
      </c>
      <c r="I1717" s="8">
        <v>0.25</v>
      </c>
      <c r="J1717" s="9">
        <v>3500</v>
      </c>
      <c r="K1717" s="10">
        <f t="shared" si="0"/>
        <v>875</v>
      </c>
      <c r="L1717" s="10">
        <f t="shared" si="1"/>
        <v>306.25</v>
      </c>
      <c r="M1717" s="11">
        <v>0.35</v>
      </c>
      <c r="O1717" s="16"/>
      <c r="P1717" s="14"/>
      <c r="Q1717" s="12"/>
      <c r="R1717" s="13"/>
    </row>
    <row r="1718" spans="1:18" ht="15.75" customHeight="1">
      <c r="A1718" s="1"/>
      <c r="B1718" s="6" t="s">
        <v>14</v>
      </c>
      <c r="C1718" s="6">
        <v>1185732</v>
      </c>
      <c r="D1718" s="7">
        <v>44487</v>
      </c>
      <c r="E1718" s="6" t="s">
        <v>33</v>
      </c>
      <c r="F1718" s="6" t="s">
        <v>71</v>
      </c>
      <c r="G1718" s="6" t="s">
        <v>72</v>
      </c>
      <c r="H1718" s="6" t="s">
        <v>19</v>
      </c>
      <c r="I1718" s="8">
        <v>0.25</v>
      </c>
      <c r="J1718" s="9">
        <v>2500</v>
      </c>
      <c r="K1718" s="10">
        <f t="shared" si="0"/>
        <v>625</v>
      </c>
      <c r="L1718" s="10">
        <f t="shared" si="1"/>
        <v>218.75</v>
      </c>
      <c r="M1718" s="11">
        <v>0.35</v>
      </c>
      <c r="O1718" s="16"/>
      <c r="P1718" s="14"/>
      <c r="Q1718" s="12"/>
      <c r="R1718" s="13"/>
    </row>
    <row r="1719" spans="1:18" ht="15.75" customHeight="1">
      <c r="A1719" s="1"/>
      <c r="B1719" s="6" t="s">
        <v>14</v>
      </c>
      <c r="C1719" s="6">
        <v>1185732</v>
      </c>
      <c r="D1719" s="7">
        <v>44487</v>
      </c>
      <c r="E1719" s="6" t="s">
        <v>33</v>
      </c>
      <c r="F1719" s="6" t="s">
        <v>71</v>
      </c>
      <c r="G1719" s="6" t="s">
        <v>72</v>
      </c>
      <c r="H1719" s="6" t="s">
        <v>20</v>
      </c>
      <c r="I1719" s="8">
        <v>0.25</v>
      </c>
      <c r="J1719" s="9">
        <v>2250</v>
      </c>
      <c r="K1719" s="10">
        <f t="shared" si="0"/>
        <v>562.5</v>
      </c>
      <c r="L1719" s="10">
        <f t="shared" si="1"/>
        <v>225</v>
      </c>
      <c r="M1719" s="11">
        <v>0.4</v>
      </c>
      <c r="O1719" s="16"/>
      <c r="P1719" s="14"/>
      <c r="Q1719" s="12"/>
      <c r="R1719" s="13"/>
    </row>
    <row r="1720" spans="1:18" ht="15.75" customHeight="1">
      <c r="A1720" s="1"/>
      <c r="B1720" s="6" t="s">
        <v>14</v>
      </c>
      <c r="C1720" s="6">
        <v>1185732</v>
      </c>
      <c r="D1720" s="7">
        <v>44487</v>
      </c>
      <c r="E1720" s="6" t="s">
        <v>33</v>
      </c>
      <c r="F1720" s="6" t="s">
        <v>71</v>
      </c>
      <c r="G1720" s="6" t="s">
        <v>72</v>
      </c>
      <c r="H1720" s="6" t="s">
        <v>21</v>
      </c>
      <c r="I1720" s="8">
        <v>0.35</v>
      </c>
      <c r="J1720" s="9">
        <v>2250</v>
      </c>
      <c r="K1720" s="10">
        <f t="shared" si="0"/>
        <v>787.5</v>
      </c>
      <c r="L1720" s="10">
        <f t="shared" si="1"/>
        <v>275.625</v>
      </c>
      <c r="M1720" s="11">
        <v>0.35</v>
      </c>
      <c r="O1720" s="16"/>
      <c r="P1720" s="14"/>
      <c r="Q1720" s="12"/>
      <c r="R1720" s="13"/>
    </row>
    <row r="1721" spans="1:18" ht="15.75" customHeight="1">
      <c r="A1721" s="1"/>
      <c r="B1721" s="6" t="s">
        <v>14</v>
      </c>
      <c r="C1721" s="6">
        <v>1185732</v>
      </c>
      <c r="D1721" s="7">
        <v>44487</v>
      </c>
      <c r="E1721" s="6" t="s">
        <v>33</v>
      </c>
      <c r="F1721" s="6" t="s">
        <v>71</v>
      </c>
      <c r="G1721" s="6" t="s">
        <v>72</v>
      </c>
      <c r="H1721" s="6" t="s">
        <v>22</v>
      </c>
      <c r="I1721" s="8">
        <v>0.39999999999999991</v>
      </c>
      <c r="J1721" s="9">
        <v>3500</v>
      </c>
      <c r="K1721" s="10">
        <f t="shared" si="0"/>
        <v>1399.9999999999998</v>
      </c>
      <c r="L1721" s="10">
        <f t="shared" si="1"/>
        <v>699.99999999999989</v>
      </c>
      <c r="M1721" s="11">
        <v>0.5</v>
      </c>
      <c r="O1721" s="16"/>
      <c r="P1721" s="14"/>
      <c r="Q1721" s="12"/>
      <c r="R1721" s="13"/>
    </row>
    <row r="1722" spans="1:18" ht="15.75" customHeight="1">
      <c r="A1722" s="1"/>
      <c r="B1722" s="6" t="s">
        <v>14</v>
      </c>
      <c r="C1722" s="6">
        <v>1185732</v>
      </c>
      <c r="D1722" s="7">
        <v>44518</v>
      </c>
      <c r="E1722" s="6" t="s">
        <v>33</v>
      </c>
      <c r="F1722" s="6" t="s">
        <v>71</v>
      </c>
      <c r="G1722" s="6" t="s">
        <v>72</v>
      </c>
      <c r="H1722" s="6" t="s">
        <v>17</v>
      </c>
      <c r="I1722" s="8">
        <v>0.35000000000000003</v>
      </c>
      <c r="J1722" s="9">
        <v>5000</v>
      </c>
      <c r="K1722" s="10">
        <f t="shared" si="0"/>
        <v>1750.0000000000002</v>
      </c>
      <c r="L1722" s="10">
        <f t="shared" si="1"/>
        <v>700.00000000000011</v>
      </c>
      <c r="M1722" s="11">
        <v>0.4</v>
      </c>
      <c r="O1722" s="16"/>
      <c r="P1722" s="14"/>
      <c r="Q1722" s="12"/>
      <c r="R1722" s="13"/>
    </row>
    <row r="1723" spans="1:18" ht="15.75" customHeight="1">
      <c r="A1723" s="1"/>
      <c r="B1723" s="6" t="s">
        <v>14</v>
      </c>
      <c r="C1723" s="6">
        <v>1185732</v>
      </c>
      <c r="D1723" s="7">
        <v>44518</v>
      </c>
      <c r="E1723" s="6" t="s">
        <v>33</v>
      </c>
      <c r="F1723" s="6" t="s">
        <v>71</v>
      </c>
      <c r="G1723" s="6" t="s">
        <v>72</v>
      </c>
      <c r="H1723" s="6" t="s">
        <v>18</v>
      </c>
      <c r="I1723" s="8">
        <v>0.25000000000000006</v>
      </c>
      <c r="J1723" s="9">
        <v>3500</v>
      </c>
      <c r="K1723" s="10">
        <f t="shared" si="0"/>
        <v>875.00000000000023</v>
      </c>
      <c r="L1723" s="10">
        <f t="shared" si="1"/>
        <v>306.25000000000006</v>
      </c>
      <c r="M1723" s="11">
        <v>0.35</v>
      </c>
      <c r="O1723" s="16"/>
      <c r="P1723" s="14"/>
      <c r="Q1723" s="12"/>
      <c r="R1723" s="13"/>
    </row>
    <row r="1724" spans="1:18" ht="15.75" customHeight="1">
      <c r="A1724" s="1"/>
      <c r="B1724" s="6" t="s">
        <v>14</v>
      </c>
      <c r="C1724" s="6">
        <v>1185732</v>
      </c>
      <c r="D1724" s="7">
        <v>44518</v>
      </c>
      <c r="E1724" s="6" t="s">
        <v>33</v>
      </c>
      <c r="F1724" s="6" t="s">
        <v>71</v>
      </c>
      <c r="G1724" s="6" t="s">
        <v>72</v>
      </c>
      <c r="H1724" s="6" t="s">
        <v>19</v>
      </c>
      <c r="I1724" s="8">
        <v>0.25000000000000006</v>
      </c>
      <c r="J1724" s="9">
        <v>2950</v>
      </c>
      <c r="K1724" s="10">
        <f t="shared" si="0"/>
        <v>737.50000000000011</v>
      </c>
      <c r="L1724" s="10">
        <f t="shared" si="1"/>
        <v>258.125</v>
      </c>
      <c r="M1724" s="11">
        <v>0.35</v>
      </c>
      <c r="O1724" s="16"/>
      <c r="P1724" s="14"/>
      <c r="Q1724" s="12"/>
      <c r="R1724" s="13"/>
    </row>
    <row r="1725" spans="1:18" ht="15.75" customHeight="1">
      <c r="A1725" s="1"/>
      <c r="B1725" s="6" t="s">
        <v>14</v>
      </c>
      <c r="C1725" s="6">
        <v>1185732</v>
      </c>
      <c r="D1725" s="7">
        <v>44518</v>
      </c>
      <c r="E1725" s="6" t="s">
        <v>33</v>
      </c>
      <c r="F1725" s="6" t="s">
        <v>71</v>
      </c>
      <c r="G1725" s="6" t="s">
        <v>72</v>
      </c>
      <c r="H1725" s="6" t="s">
        <v>20</v>
      </c>
      <c r="I1725" s="8">
        <v>0.25000000000000006</v>
      </c>
      <c r="J1725" s="9">
        <v>3250</v>
      </c>
      <c r="K1725" s="10">
        <f t="shared" si="0"/>
        <v>812.50000000000023</v>
      </c>
      <c r="L1725" s="10">
        <f t="shared" si="1"/>
        <v>325.00000000000011</v>
      </c>
      <c r="M1725" s="11">
        <v>0.4</v>
      </c>
      <c r="O1725" s="16"/>
      <c r="P1725" s="14"/>
      <c r="Q1725" s="12"/>
      <c r="R1725" s="13"/>
    </row>
    <row r="1726" spans="1:18" ht="15.75" customHeight="1">
      <c r="A1726" s="1"/>
      <c r="B1726" s="6" t="s">
        <v>14</v>
      </c>
      <c r="C1726" s="6">
        <v>1185732</v>
      </c>
      <c r="D1726" s="7">
        <v>44518</v>
      </c>
      <c r="E1726" s="6" t="s">
        <v>33</v>
      </c>
      <c r="F1726" s="6" t="s">
        <v>71</v>
      </c>
      <c r="G1726" s="6" t="s">
        <v>72</v>
      </c>
      <c r="H1726" s="6" t="s">
        <v>21</v>
      </c>
      <c r="I1726" s="8">
        <v>0.44999999999999996</v>
      </c>
      <c r="J1726" s="9">
        <v>3000</v>
      </c>
      <c r="K1726" s="10">
        <f t="shared" si="0"/>
        <v>1349.9999999999998</v>
      </c>
      <c r="L1726" s="10">
        <f t="shared" si="1"/>
        <v>472.49999999999989</v>
      </c>
      <c r="M1726" s="11">
        <v>0.35</v>
      </c>
      <c r="O1726" s="16"/>
      <c r="P1726" s="14"/>
      <c r="Q1726" s="12"/>
      <c r="R1726" s="13"/>
    </row>
    <row r="1727" spans="1:18" ht="15.75" customHeight="1">
      <c r="A1727" s="1"/>
      <c r="B1727" s="6" t="s">
        <v>14</v>
      </c>
      <c r="C1727" s="6">
        <v>1185732</v>
      </c>
      <c r="D1727" s="7">
        <v>44518</v>
      </c>
      <c r="E1727" s="6" t="s">
        <v>33</v>
      </c>
      <c r="F1727" s="6" t="s">
        <v>71</v>
      </c>
      <c r="G1727" s="6" t="s">
        <v>72</v>
      </c>
      <c r="H1727" s="6" t="s">
        <v>22</v>
      </c>
      <c r="I1727" s="8">
        <v>0.49999999999999983</v>
      </c>
      <c r="J1727" s="9">
        <v>4000</v>
      </c>
      <c r="K1727" s="10">
        <f t="shared" si="0"/>
        <v>1999.9999999999993</v>
      </c>
      <c r="L1727" s="10">
        <f t="shared" si="1"/>
        <v>999.99999999999966</v>
      </c>
      <c r="M1727" s="11">
        <v>0.5</v>
      </c>
      <c r="O1727" s="16"/>
      <c r="P1727" s="14"/>
      <c r="Q1727" s="12"/>
      <c r="R1727" s="13"/>
    </row>
    <row r="1728" spans="1:18" ht="15.75" customHeight="1">
      <c r="A1728" s="1"/>
      <c r="B1728" s="6" t="s">
        <v>14</v>
      </c>
      <c r="C1728" s="6">
        <v>1185732</v>
      </c>
      <c r="D1728" s="7">
        <v>44547</v>
      </c>
      <c r="E1728" s="6" t="s">
        <v>33</v>
      </c>
      <c r="F1728" s="6" t="s">
        <v>71</v>
      </c>
      <c r="G1728" s="6" t="s">
        <v>72</v>
      </c>
      <c r="H1728" s="6" t="s">
        <v>17</v>
      </c>
      <c r="I1728" s="8">
        <v>0.44999999999999996</v>
      </c>
      <c r="J1728" s="9">
        <v>6500</v>
      </c>
      <c r="K1728" s="10">
        <f t="shared" si="0"/>
        <v>2924.9999999999995</v>
      </c>
      <c r="L1728" s="10">
        <f t="shared" si="1"/>
        <v>1169.9999999999998</v>
      </c>
      <c r="M1728" s="11">
        <v>0.4</v>
      </c>
      <c r="O1728" s="16"/>
      <c r="P1728" s="14"/>
      <c r="Q1728" s="12"/>
      <c r="R1728" s="13"/>
    </row>
    <row r="1729" spans="1:18" ht="15.75" customHeight="1">
      <c r="A1729" s="1"/>
      <c r="B1729" s="6" t="s">
        <v>14</v>
      </c>
      <c r="C1729" s="6">
        <v>1185732</v>
      </c>
      <c r="D1729" s="7">
        <v>44547</v>
      </c>
      <c r="E1729" s="6" t="s">
        <v>33</v>
      </c>
      <c r="F1729" s="6" t="s">
        <v>71</v>
      </c>
      <c r="G1729" s="6" t="s">
        <v>72</v>
      </c>
      <c r="H1729" s="6" t="s">
        <v>18</v>
      </c>
      <c r="I1729" s="8">
        <v>0.35000000000000003</v>
      </c>
      <c r="J1729" s="9">
        <v>4500</v>
      </c>
      <c r="K1729" s="10">
        <f t="shared" si="0"/>
        <v>1575.0000000000002</v>
      </c>
      <c r="L1729" s="10">
        <f t="shared" si="1"/>
        <v>551.25</v>
      </c>
      <c r="M1729" s="11">
        <v>0.35</v>
      </c>
      <c r="O1729" s="16"/>
      <c r="P1729" s="14"/>
      <c r="Q1729" s="12"/>
      <c r="R1729" s="13"/>
    </row>
    <row r="1730" spans="1:18" ht="15.75" customHeight="1">
      <c r="A1730" s="1"/>
      <c r="B1730" s="6" t="s">
        <v>14</v>
      </c>
      <c r="C1730" s="6">
        <v>1185732</v>
      </c>
      <c r="D1730" s="7">
        <v>44547</v>
      </c>
      <c r="E1730" s="6" t="s">
        <v>33</v>
      </c>
      <c r="F1730" s="6" t="s">
        <v>71</v>
      </c>
      <c r="G1730" s="6" t="s">
        <v>72</v>
      </c>
      <c r="H1730" s="6" t="s">
        <v>19</v>
      </c>
      <c r="I1730" s="8">
        <v>0.35000000000000003</v>
      </c>
      <c r="J1730" s="9">
        <v>4000</v>
      </c>
      <c r="K1730" s="10">
        <f t="shared" si="0"/>
        <v>1400.0000000000002</v>
      </c>
      <c r="L1730" s="10">
        <f t="shared" si="1"/>
        <v>490.00000000000006</v>
      </c>
      <c r="M1730" s="11">
        <v>0.35</v>
      </c>
      <c r="O1730" s="16"/>
      <c r="P1730" s="14"/>
      <c r="Q1730" s="12"/>
      <c r="R1730" s="13"/>
    </row>
    <row r="1731" spans="1:18" ht="15.75" customHeight="1">
      <c r="A1731" s="1"/>
      <c r="B1731" s="6" t="s">
        <v>14</v>
      </c>
      <c r="C1731" s="6">
        <v>1185732</v>
      </c>
      <c r="D1731" s="7">
        <v>44547</v>
      </c>
      <c r="E1731" s="6" t="s">
        <v>33</v>
      </c>
      <c r="F1731" s="6" t="s">
        <v>71</v>
      </c>
      <c r="G1731" s="6" t="s">
        <v>72</v>
      </c>
      <c r="H1731" s="6" t="s">
        <v>20</v>
      </c>
      <c r="I1731" s="8">
        <v>0.35000000000000003</v>
      </c>
      <c r="J1731" s="9">
        <v>3500</v>
      </c>
      <c r="K1731" s="10">
        <f t="shared" si="0"/>
        <v>1225.0000000000002</v>
      </c>
      <c r="L1731" s="10">
        <f t="shared" si="1"/>
        <v>490.00000000000011</v>
      </c>
      <c r="M1731" s="11">
        <v>0.4</v>
      </c>
      <c r="O1731" s="16"/>
      <c r="P1731" s="14"/>
      <c r="Q1731" s="12"/>
      <c r="R1731" s="13"/>
    </row>
    <row r="1732" spans="1:18" ht="15.75" customHeight="1">
      <c r="A1732" s="1"/>
      <c r="B1732" s="6" t="s">
        <v>14</v>
      </c>
      <c r="C1732" s="6">
        <v>1185732</v>
      </c>
      <c r="D1732" s="7">
        <v>44547</v>
      </c>
      <c r="E1732" s="6" t="s">
        <v>33</v>
      </c>
      <c r="F1732" s="6" t="s">
        <v>71</v>
      </c>
      <c r="G1732" s="6" t="s">
        <v>72</v>
      </c>
      <c r="H1732" s="6" t="s">
        <v>21</v>
      </c>
      <c r="I1732" s="8">
        <v>0.44999999999999996</v>
      </c>
      <c r="J1732" s="9">
        <v>3500</v>
      </c>
      <c r="K1732" s="10">
        <f t="shared" si="0"/>
        <v>1574.9999999999998</v>
      </c>
      <c r="L1732" s="10">
        <f t="shared" si="1"/>
        <v>551.24999999999989</v>
      </c>
      <c r="M1732" s="11">
        <v>0.35</v>
      </c>
      <c r="O1732" s="16"/>
      <c r="P1732" s="14"/>
      <c r="Q1732" s="12"/>
      <c r="R1732" s="13"/>
    </row>
    <row r="1733" spans="1:18" ht="15.75" customHeight="1">
      <c r="A1733" s="1"/>
      <c r="B1733" s="6" t="s">
        <v>14</v>
      </c>
      <c r="C1733" s="6">
        <v>1185732</v>
      </c>
      <c r="D1733" s="7">
        <v>44547</v>
      </c>
      <c r="E1733" s="6" t="s">
        <v>33</v>
      </c>
      <c r="F1733" s="6" t="s">
        <v>71</v>
      </c>
      <c r="G1733" s="6" t="s">
        <v>72</v>
      </c>
      <c r="H1733" s="6" t="s">
        <v>22</v>
      </c>
      <c r="I1733" s="8">
        <v>0.49999999999999983</v>
      </c>
      <c r="J1733" s="9">
        <v>4500</v>
      </c>
      <c r="K1733" s="10">
        <f t="shared" si="0"/>
        <v>2249.9999999999991</v>
      </c>
      <c r="L1733" s="10">
        <f t="shared" si="1"/>
        <v>1124.9999999999995</v>
      </c>
      <c r="M1733" s="11">
        <v>0.5</v>
      </c>
      <c r="O1733" s="16"/>
      <c r="P1733" s="14"/>
      <c r="Q1733" s="12"/>
      <c r="R1733" s="13"/>
    </row>
    <row r="1734" spans="1:18" ht="15.75" customHeight="1">
      <c r="A1734" s="1" t="s">
        <v>39</v>
      </c>
      <c r="B1734" s="6" t="s">
        <v>14</v>
      </c>
      <c r="C1734" s="6">
        <v>1185732</v>
      </c>
      <c r="D1734" s="7">
        <v>44207</v>
      </c>
      <c r="E1734" s="6" t="s">
        <v>33</v>
      </c>
      <c r="F1734" s="6" t="s">
        <v>73</v>
      </c>
      <c r="G1734" s="6" t="s">
        <v>74</v>
      </c>
      <c r="H1734" s="6" t="s">
        <v>17</v>
      </c>
      <c r="I1734" s="8">
        <v>0.25</v>
      </c>
      <c r="J1734" s="9">
        <v>6750</v>
      </c>
      <c r="K1734" s="10">
        <f t="shared" si="0"/>
        <v>1687.5</v>
      </c>
      <c r="L1734" s="10">
        <f t="shared" si="1"/>
        <v>675</v>
      </c>
      <c r="M1734" s="11">
        <v>0.4</v>
      </c>
      <c r="O1734" s="16"/>
      <c r="P1734" s="14"/>
      <c r="Q1734" s="12"/>
      <c r="R1734" s="13"/>
    </row>
    <row r="1735" spans="1:18" ht="15.75" customHeight="1">
      <c r="A1735" s="1"/>
      <c r="B1735" s="6" t="s">
        <v>14</v>
      </c>
      <c r="C1735" s="6">
        <v>1185732</v>
      </c>
      <c r="D1735" s="7">
        <v>44207</v>
      </c>
      <c r="E1735" s="6" t="s">
        <v>33</v>
      </c>
      <c r="F1735" s="6" t="s">
        <v>73</v>
      </c>
      <c r="G1735" s="6" t="s">
        <v>74</v>
      </c>
      <c r="H1735" s="6" t="s">
        <v>18</v>
      </c>
      <c r="I1735" s="8">
        <v>0.25</v>
      </c>
      <c r="J1735" s="9">
        <v>4750</v>
      </c>
      <c r="K1735" s="10">
        <f t="shared" si="0"/>
        <v>1187.5</v>
      </c>
      <c r="L1735" s="10">
        <f t="shared" si="1"/>
        <v>415.625</v>
      </c>
      <c r="M1735" s="11">
        <v>0.35</v>
      </c>
      <c r="O1735" s="16"/>
      <c r="P1735" s="14"/>
      <c r="Q1735" s="12"/>
      <c r="R1735" s="13"/>
    </row>
    <row r="1736" spans="1:18" ht="15.75" customHeight="1">
      <c r="A1736" s="1"/>
      <c r="B1736" s="6" t="s">
        <v>14</v>
      </c>
      <c r="C1736" s="6">
        <v>1185732</v>
      </c>
      <c r="D1736" s="7">
        <v>44207</v>
      </c>
      <c r="E1736" s="6" t="s">
        <v>33</v>
      </c>
      <c r="F1736" s="6" t="s">
        <v>73</v>
      </c>
      <c r="G1736" s="6" t="s">
        <v>74</v>
      </c>
      <c r="H1736" s="6" t="s">
        <v>19</v>
      </c>
      <c r="I1736" s="8">
        <v>0.15000000000000002</v>
      </c>
      <c r="J1736" s="9">
        <v>4750</v>
      </c>
      <c r="K1736" s="10">
        <f t="shared" si="0"/>
        <v>712.50000000000011</v>
      </c>
      <c r="L1736" s="10">
        <f t="shared" si="1"/>
        <v>249.37500000000003</v>
      </c>
      <c r="M1736" s="11">
        <v>0.35</v>
      </c>
      <c r="O1736" s="16"/>
      <c r="P1736" s="14"/>
      <c r="Q1736" s="12"/>
      <c r="R1736" s="13"/>
    </row>
    <row r="1737" spans="1:18" ht="15.75" customHeight="1">
      <c r="A1737" s="1"/>
      <c r="B1737" s="6" t="s">
        <v>14</v>
      </c>
      <c r="C1737" s="6">
        <v>1185732</v>
      </c>
      <c r="D1737" s="7">
        <v>44207</v>
      </c>
      <c r="E1737" s="6" t="s">
        <v>33</v>
      </c>
      <c r="F1737" s="6" t="s">
        <v>73</v>
      </c>
      <c r="G1737" s="6" t="s">
        <v>74</v>
      </c>
      <c r="H1737" s="6" t="s">
        <v>20</v>
      </c>
      <c r="I1737" s="8">
        <v>0.20000000000000007</v>
      </c>
      <c r="J1737" s="9">
        <v>3250</v>
      </c>
      <c r="K1737" s="10">
        <f t="shared" si="0"/>
        <v>650.00000000000023</v>
      </c>
      <c r="L1737" s="10">
        <f t="shared" si="1"/>
        <v>260.00000000000011</v>
      </c>
      <c r="M1737" s="11">
        <v>0.4</v>
      </c>
      <c r="O1737" s="16"/>
      <c r="P1737" s="14"/>
      <c r="Q1737" s="12"/>
      <c r="R1737" s="13"/>
    </row>
    <row r="1738" spans="1:18" ht="15.75" customHeight="1">
      <c r="A1738" s="1"/>
      <c r="B1738" s="6" t="s">
        <v>14</v>
      </c>
      <c r="C1738" s="6">
        <v>1185732</v>
      </c>
      <c r="D1738" s="7">
        <v>44207</v>
      </c>
      <c r="E1738" s="6" t="s">
        <v>33</v>
      </c>
      <c r="F1738" s="6" t="s">
        <v>73</v>
      </c>
      <c r="G1738" s="6" t="s">
        <v>74</v>
      </c>
      <c r="H1738" s="6" t="s">
        <v>21</v>
      </c>
      <c r="I1738" s="8">
        <v>0.35</v>
      </c>
      <c r="J1738" s="9">
        <v>3750</v>
      </c>
      <c r="K1738" s="10">
        <f t="shared" si="0"/>
        <v>1312.5</v>
      </c>
      <c r="L1738" s="10">
        <f t="shared" si="1"/>
        <v>459.37499999999994</v>
      </c>
      <c r="M1738" s="11">
        <v>0.35</v>
      </c>
      <c r="O1738" s="16"/>
      <c r="P1738" s="14"/>
      <c r="Q1738" s="12"/>
      <c r="R1738" s="13"/>
    </row>
    <row r="1739" spans="1:18" ht="15.75" customHeight="1">
      <c r="A1739" s="1"/>
      <c r="B1739" s="6" t="s">
        <v>14</v>
      </c>
      <c r="C1739" s="6">
        <v>1185732</v>
      </c>
      <c r="D1739" s="7">
        <v>44207</v>
      </c>
      <c r="E1739" s="6" t="s">
        <v>33</v>
      </c>
      <c r="F1739" s="6" t="s">
        <v>73</v>
      </c>
      <c r="G1739" s="6" t="s">
        <v>74</v>
      </c>
      <c r="H1739" s="6" t="s">
        <v>22</v>
      </c>
      <c r="I1739" s="8">
        <v>0.25</v>
      </c>
      <c r="J1739" s="9">
        <v>4750</v>
      </c>
      <c r="K1739" s="10">
        <f t="shared" si="0"/>
        <v>1187.5</v>
      </c>
      <c r="L1739" s="10">
        <f t="shared" si="1"/>
        <v>593.75</v>
      </c>
      <c r="M1739" s="11">
        <v>0.5</v>
      </c>
      <c r="O1739" s="16"/>
      <c r="P1739" s="14"/>
      <c r="Q1739" s="12"/>
      <c r="R1739" s="13"/>
    </row>
    <row r="1740" spans="1:18" ht="15.75" customHeight="1">
      <c r="A1740" s="1"/>
      <c r="B1740" s="6" t="s">
        <v>14</v>
      </c>
      <c r="C1740" s="6">
        <v>1185732</v>
      </c>
      <c r="D1740" s="7">
        <v>44238</v>
      </c>
      <c r="E1740" s="6" t="s">
        <v>33</v>
      </c>
      <c r="F1740" s="6" t="s">
        <v>73</v>
      </c>
      <c r="G1740" s="6" t="s">
        <v>74</v>
      </c>
      <c r="H1740" s="6" t="s">
        <v>17</v>
      </c>
      <c r="I1740" s="8">
        <v>0.25</v>
      </c>
      <c r="J1740" s="9">
        <v>7250</v>
      </c>
      <c r="K1740" s="10">
        <f t="shared" si="0"/>
        <v>1812.5</v>
      </c>
      <c r="L1740" s="10">
        <f t="shared" si="1"/>
        <v>725</v>
      </c>
      <c r="M1740" s="11">
        <v>0.4</v>
      </c>
      <c r="O1740" s="16"/>
      <c r="P1740" s="14"/>
      <c r="Q1740" s="12"/>
      <c r="R1740" s="13"/>
    </row>
    <row r="1741" spans="1:18" ht="15.75" customHeight="1">
      <c r="A1741" s="1"/>
      <c r="B1741" s="6" t="s">
        <v>14</v>
      </c>
      <c r="C1741" s="6">
        <v>1185732</v>
      </c>
      <c r="D1741" s="7">
        <v>44238</v>
      </c>
      <c r="E1741" s="6" t="s">
        <v>33</v>
      </c>
      <c r="F1741" s="6" t="s">
        <v>73</v>
      </c>
      <c r="G1741" s="6" t="s">
        <v>74</v>
      </c>
      <c r="H1741" s="6" t="s">
        <v>18</v>
      </c>
      <c r="I1741" s="8">
        <v>0.25</v>
      </c>
      <c r="J1741" s="9">
        <v>3750</v>
      </c>
      <c r="K1741" s="10">
        <f t="shared" si="0"/>
        <v>937.5</v>
      </c>
      <c r="L1741" s="10">
        <f t="shared" si="1"/>
        <v>328.125</v>
      </c>
      <c r="M1741" s="11">
        <v>0.35</v>
      </c>
      <c r="O1741" s="16"/>
      <c r="P1741" s="14"/>
      <c r="Q1741" s="12"/>
      <c r="R1741" s="13"/>
    </row>
    <row r="1742" spans="1:18" ht="15.75" customHeight="1">
      <c r="A1742" s="1"/>
      <c r="B1742" s="6" t="s">
        <v>14</v>
      </c>
      <c r="C1742" s="6">
        <v>1185732</v>
      </c>
      <c r="D1742" s="7">
        <v>44238</v>
      </c>
      <c r="E1742" s="6" t="s">
        <v>33</v>
      </c>
      <c r="F1742" s="6" t="s">
        <v>73</v>
      </c>
      <c r="G1742" s="6" t="s">
        <v>74</v>
      </c>
      <c r="H1742" s="6" t="s">
        <v>19</v>
      </c>
      <c r="I1742" s="8">
        <v>0.15000000000000002</v>
      </c>
      <c r="J1742" s="9">
        <v>4250</v>
      </c>
      <c r="K1742" s="10">
        <f t="shared" si="0"/>
        <v>637.50000000000011</v>
      </c>
      <c r="L1742" s="10">
        <f t="shared" si="1"/>
        <v>223.12500000000003</v>
      </c>
      <c r="M1742" s="11">
        <v>0.35</v>
      </c>
      <c r="O1742" s="16"/>
      <c r="P1742" s="14"/>
      <c r="Q1742" s="12"/>
      <c r="R1742" s="13"/>
    </row>
    <row r="1743" spans="1:18" ht="15.75" customHeight="1">
      <c r="A1743" s="1"/>
      <c r="B1743" s="6" t="s">
        <v>14</v>
      </c>
      <c r="C1743" s="6">
        <v>1185732</v>
      </c>
      <c r="D1743" s="7">
        <v>44238</v>
      </c>
      <c r="E1743" s="6" t="s">
        <v>33</v>
      </c>
      <c r="F1743" s="6" t="s">
        <v>73</v>
      </c>
      <c r="G1743" s="6" t="s">
        <v>74</v>
      </c>
      <c r="H1743" s="6" t="s">
        <v>20</v>
      </c>
      <c r="I1743" s="8">
        <v>0.20000000000000007</v>
      </c>
      <c r="J1743" s="9">
        <v>3000</v>
      </c>
      <c r="K1743" s="10">
        <f t="shared" si="0"/>
        <v>600.00000000000023</v>
      </c>
      <c r="L1743" s="10">
        <f t="shared" si="1"/>
        <v>240.00000000000011</v>
      </c>
      <c r="M1743" s="11">
        <v>0.4</v>
      </c>
      <c r="O1743" s="16"/>
      <c r="P1743" s="14"/>
      <c r="Q1743" s="12"/>
      <c r="R1743" s="13"/>
    </row>
    <row r="1744" spans="1:18" ht="15.75" customHeight="1">
      <c r="A1744" s="1"/>
      <c r="B1744" s="6" t="s">
        <v>14</v>
      </c>
      <c r="C1744" s="6">
        <v>1185732</v>
      </c>
      <c r="D1744" s="7">
        <v>44238</v>
      </c>
      <c r="E1744" s="6" t="s">
        <v>33</v>
      </c>
      <c r="F1744" s="6" t="s">
        <v>73</v>
      </c>
      <c r="G1744" s="6" t="s">
        <v>74</v>
      </c>
      <c r="H1744" s="6" t="s">
        <v>21</v>
      </c>
      <c r="I1744" s="8">
        <v>0.35</v>
      </c>
      <c r="J1744" s="9">
        <v>3750</v>
      </c>
      <c r="K1744" s="10">
        <f t="shared" si="0"/>
        <v>1312.5</v>
      </c>
      <c r="L1744" s="10">
        <f t="shared" si="1"/>
        <v>459.37499999999994</v>
      </c>
      <c r="M1744" s="11">
        <v>0.35</v>
      </c>
      <c r="O1744" s="16"/>
      <c r="P1744" s="14"/>
      <c r="Q1744" s="12"/>
      <c r="R1744" s="13"/>
    </row>
    <row r="1745" spans="1:18" ht="15.75" customHeight="1">
      <c r="A1745" s="1"/>
      <c r="B1745" s="6" t="s">
        <v>14</v>
      </c>
      <c r="C1745" s="6">
        <v>1185732</v>
      </c>
      <c r="D1745" s="7">
        <v>44238</v>
      </c>
      <c r="E1745" s="6" t="s">
        <v>33</v>
      </c>
      <c r="F1745" s="6" t="s">
        <v>73</v>
      </c>
      <c r="G1745" s="6" t="s">
        <v>74</v>
      </c>
      <c r="H1745" s="6" t="s">
        <v>22</v>
      </c>
      <c r="I1745" s="8">
        <v>0.25</v>
      </c>
      <c r="J1745" s="9">
        <v>4500</v>
      </c>
      <c r="K1745" s="10">
        <f t="shared" si="0"/>
        <v>1125</v>
      </c>
      <c r="L1745" s="10">
        <f t="shared" si="1"/>
        <v>562.5</v>
      </c>
      <c r="M1745" s="11">
        <v>0.5</v>
      </c>
      <c r="O1745" s="16"/>
      <c r="P1745" s="14"/>
      <c r="Q1745" s="12"/>
      <c r="R1745" s="13"/>
    </row>
    <row r="1746" spans="1:18" ht="15.75" customHeight="1">
      <c r="A1746" s="1"/>
      <c r="B1746" s="6" t="s">
        <v>14</v>
      </c>
      <c r="C1746" s="6">
        <v>1185732</v>
      </c>
      <c r="D1746" s="7">
        <v>44265</v>
      </c>
      <c r="E1746" s="6" t="s">
        <v>33</v>
      </c>
      <c r="F1746" s="6" t="s">
        <v>73</v>
      </c>
      <c r="G1746" s="6" t="s">
        <v>74</v>
      </c>
      <c r="H1746" s="6" t="s">
        <v>17</v>
      </c>
      <c r="I1746" s="8">
        <v>0.30000000000000004</v>
      </c>
      <c r="J1746" s="9">
        <v>6700</v>
      </c>
      <c r="K1746" s="10">
        <f t="shared" si="0"/>
        <v>2010.0000000000002</v>
      </c>
      <c r="L1746" s="10">
        <f t="shared" si="1"/>
        <v>804.00000000000011</v>
      </c>
      <c r="M1746" s="11">
        <v>0.4</v>
      </c>
      <c r="O1746" s="16"/>
      <c r="P1746" s="14"/>
      <c r="Q1746" s="12"/>
      <c r="R1746" s="13"/>
    </row>
    <row r="1747" spans="1:18" ht="15.75" customHeight="1">
      <c r="A1747" s="1"/>
      <c r="B1747" s="6" t="s">
        <v>14</v>
      </c>
      <c r="C1747" s="6">
        <v>1185732</v>
      </c>
      <c r="D1747" s="7">
        <v>44265</v>
      </c>
      <c r="E1747" s="6" t="s">
        <v>33</v>
      </c>
      <c r="F1747" s="6" t="s">
        <v>73</v>
      </c>
      <c r="G1747" s="6" t="s">
        <v>74</v>
      </c>
      <c r="H1747" s="6" t="s">
        <v>18</v>
      </c>
      <c r="I1747" s="8">
        <v>0.30000000000000004</v>
      </c>
      <c r="J1747" s="9">
        <v>3500</v>
      </c>
      <c r="K1747" s="10">
        <f t="shared" si="0"/>
        <v>1050.0000000000002</v>
      </c>
      <c r="L1747" s="10">
        <f t="shared" si="1"/>
        <v>367.50000000000006</v>
      </c>
      <c r="M1747" s="11">
        <v>0.35</v>
      </c>
      <c r="O1747" s="16"/>
      <c r="P1747" s="14"/>
      <c r="Q1747" s="12"/>
      <c r="R1747" s="13"/>
    </row>
    <row r="1748" spans="1:18" ht="15.75" customHeight="1">
      <c r="A1748" s="1"/>
      <c r="B1748" s="6" t="s">
        <v>14</v>
      </c>
      <c r="C1748" s="6">
        <v>1185732</v>
      </c>
      <c r="D1748" s="7">
        <v>44265</v>
      </c>
      <c r="E1748" s="6" t="s">
        <v>33</v>
      </c>
      <c r="F1748" s="6" t="s">
        <v>73</v>
      </c>
      <c r="G1748" s="6" t="s">
        <v>74</v>
      </c>
      <c r="H1748" s="6" t="s">
        <v>19</v>
      </c>
      <c r="I1748" s="8">
        <v>0.20000000000000007</v>
      </c>
      <c r="J1748" s="9">
        <v>4000</v>
      </c>
      <c r="K1748" s="10">
        <f t="shared" si="0"/>
        <v>800.00000000000023</v>
      </c>
      <c r="L1748" s="10">
        <f t="shared" si="1"/>
        <v>280.00000000000006</v>
      </c>
      <c r="M1748" s="11">
        <v>0.35</v>
      </c>
      <c r="O1748" s="16"/>
      <c r="P1748" s="14"/>
      <c r="Q1748" s="12"/>
      <c r="R1748" s="13"/>
    </row>
    <row r="1749" spans="1:18" ht="15.75" customHeight="1">
      <c r="A1749" s="1"/>
      <c r="B1749" s="6" t="s">
        <v>14</v>
      </c>
      <c r="C1749" s="6">
        <v>1185732</v>
      </c>
      <c r="D1749" s="7">
        <v>44265</v>
      </c>
      <c r="E1749" s="6" t="s">
        <v>33</v>
      </c>
      <c r="F1749" s="6" t="s">
        <v>73</v>
      </c>
      <c r="G1749" s="6" t="s">
        <v>74</v>
      </c>
      <c r="H1749" s="6" t="s">
        <v>20</v>
      </c>
      <c r="I1749" s="8">
        <v>0.25</v>
      </c>
      <c r="J1749" s="9">
        <v>2500</v>
      </c>
      <c r="K1749" s="10">
        <f t="shared" si="0"/>
        <v>625</v>
      </c>
      <c r="L1749" s="10">
        <f t="shared" si="1"/>
        <v>250</v>
      </c>
      <c r="M1749" s="11">
        <v>0.4</v>
      </c>
      <c r="O1749" s="16"/>
      <c r="P1749" s="14"/>
      <c r="Q1749" s="12"/>
      <c r="R1749" s="13"/>
    </row>
    <row r="1750" spans="1:18" ht="15.75" customHeight="1">
      <c r="A1750" s="1"/>
      <c r="B1750" s="6" t="s">
        <v>14</v>
      </c>
      <c r="C1750" s="6">
        <v>1185732</v>
      </c>
      <c r="D1750" s="7">
        <v>44265</v>
      </c>
      <c r="E1750" s="6" t="s">
        <v>33</v>
      </c>
      <c r="F1750" s="6" t="s">
        <v>73</v>
      </c>
      <c r="G1750" s="6" t="s">
        <v>74</v>
      </c>
      <c r="H1750" s="6" t="s">
        <v>21</v>
      </c>
      <c r="I1750" s="8">
        <v>0.4</v>
      </c>
      <c r="J1750" s="9">
        <v>3000</v>
      </c>
      <c r="K1750" s="10">
        <f t="shared" si="0"/>
        <v>1200</v>
      </c>
      <c r="L1750" s="10">
        <f t="shared" si="1"/>
        <v>420</v>
      </c>
      <c r="M1750" s="11">
        <v>0.35</v>
      </c>
      <c r="O1750" s="16"/>
      <c r="P1750" s="14"/>
      <c r="Q1750" s="12"/>
      <c r="R1750" s="13"/>
    </row>
    <row r="1751" spans="1:18" ht="15.75" customHeight="1">
      <c r="A1751" s="1"/>
      <c r="B1751" s="6" t="s">
        <v>14</v>
      </c>
      <c r="C1751" s="6">
        <v>1185732</v>
      </c>
      <c r="D1751" s="7">
        <v>44265</v>
      </c>
      <c r="E1751" s="6" t="s">
        <v>33</v>
      </c>
      <c r="F1751" s="6" t="s">
        <v>73</v>
      </c>
      <c r="G1751" s="6" t="s">
        <v>74</v>
      </c>
      <c r="H1751" s="6" t="s">
        <v>22</v>
      </c>
      <c r="I1751" s="8">
        <v>0.30000000000000004</v>
      </c>
      <c r="J1751" s="9">
        <v>4000</v>
      </c>
      <c r="K1751" s="10">
        <f t="shared" si="0"/>
        <v>1200.0000000000002</v>
      </c>
      <c r="L1751" s="10">
        <f t="shared" si="1"/>
        <v>600.00000000000011</v>
      </c>
      <c r="M1751" s="11">
        <v>0.5</v>
      </c>
      <c r="O1751" s="16"/>
      <c r="P1751" s="14"/>
      <c r="Q1751" s="12"/>
      <c r="R1751" s="13"/>
    </row>
    <row r="1752" spans="1:18" ht="15.75" customHeight="1">
      <c r="A1752" s="1"/>
      <c r="B1752" s="6" t="s">
        <v>14</v>
      </c>
      <c r="C1752" s="6">
        <v>1185732</v>
      </c>
      <c r="D1752" s="7">
        <v>44297</v>
      </c>
      <c r="E1752" s="6" t="s">
        <v>33</v>
      </c>
      <c r="F1752" s="6" t="s">
        <v>73</v>
      </c>
      <c r="G1752" s="6" t="s">
        <v>74</v>
      </c>
      <c r="H1752" s="6" t="s">
        <v>17</v>
      </c>
      <c r="I1752" s="8">
        <v>0.30000000000000004</v>
      </c>
      <c r="J1752" s="9">
        <v>6250</v>
      </c>
      <c r="K1752" s="10">
        <f t="shared" si="0"/>
        <v>1875.0000000000002</v>
      </c>
      <c r="L1752" s="10">
        <f t="shared" si="1"/>
        <v>750.00000000000011</v>
      </c>
      <c r="M1752" s="11">
        <v>0.4</v>
      </c>
      <c r="O1752" s="16"/>
      <c r="P1752" s="14"/>
      <c r="Q1752" s="12"/>
      <c r="R1752" s="13"/>
    </row>
    <row r="1753" spans="1:18" ht="15.75" customHeight="1">
      <c r="A1753" s="1"/>
      <c r="B1753" s="6" t="s">
        <v>14</v>
      </c>
      <c r="C1753" s="6">
        <v>1185732</v>
      </c>
      <c r="D1753" s="7">
        <v>44297</v>
      </c>
      <c r="E1753" s="6" t="s">
        <v>33</v>
      </c>
      <c r="F1753" s="6" t="s">
        <v>73</v>
      </c>
      <c r="G1753" s="6" t="s">
        <v>74</v>
      </c>
      <c r="H1753" s="6" t="s">
        <v>18</v>
      </c>
      <c r="I1753" s="8">
        <v>0.25000000000000006</v>
      </c>
      <c r="J1753" s="9">
        <v>3250</v>
      </c>
      <c r="K1753" s="10">
        <f t="shared" si="0"/>
        <v>812.50000000000023</v>
      </c>
      <c r="L1753" s="10">
        <f t="shared" si="1"/>
        <v>284.37500000000006</v>
      </c>
      <c r="M1753" s="11">
        <v>0.35</v>
      </c>
      <c r="O1753" s="16"/>
      <c r="P1753" s="14"/>
      <c r="Q1753" s="12"/>
      <c r="R1753" s="13"/>
    </row>
    <row r="1754" spans="1:18" ht="15.75" customHeight="1">
      <c r="A1754" s="1"/>
      <c r="B1754" s="6" t="s">
        <v>14</v>
      </c>
      <c r="C1754" s="6">
        <v>1185732</v>
      </c>
      <c r="D1754" s="7">
        <v>44297</v>
      </c>
      <c r="E1754" s="6" t="s">
        <v>33</v>
      </c>
      <c r="F1754" s="6" t="s">
        <v>73</v>
      </c>
      <c r="G1754" s="6" t="s">
        <v>74</v>
      </c>
      <c r="H1754" s="6" t="s">
        <v>19</v>
      </c>
      <c r="I1754" s="8">
        <v>0.15000000000000008</v>
      </c>
      <c r="J1754" s="9">
        <v>3250</v>
      </c>
      <c r="K1754" s="10">
        <f t="shared" si="0"/>
        <v>487.50000000000023</v>
      </c>
      <c r="L1754" s="10">
        <f t="shared" si="1"/>
        <v>170.62500000000006</v>
      </c>
      <c r="M1754" s="11">
        <v>0.35</v>
      </c>
      <c r="O1754" s="16"/>
      <c r="P1754" s="14"/>
      <c r="Q1754" s="12"/>
      <c r="R1754" s="13"/>
    </row>
    <row r="1755" spans="1:18" ht="15.75" customHeight="1">
      <c r="A1755" s="1"/>
      <c r="B1755" s="6" t="s">
        <v>14</v>
      </c>
      <c r="C1755" s="6">
        <v>1185732</v>
      </c>
      <c r="D1755" s="7">
        <v>44297</v>
      </c>
      <c r="E1755" s="6" t="s">
        <v>33</v>
      </c>
      <c r="F1755" s="6" t="s">
        <v>73</v>
      </c>
      <c r="G1755" s="6" t="s">
        <v>74</v>
      </c>
      <c r="H1755" s="6" t="s">
        <v>20</v>
      </c>
      <c r="I1755" s="8">
        <v>0.2</v>
      </c>
      <c r="J1755" s="9">
        <v>2500</v>
      </c>
      <c r="K1755" s="10">
        <f t="shared" si="0"/>
        <v>500</v>
      </c>
      <c r="L1755" s="10">
        <f t="shared" si="1"/>
        <v>200</v>
      </c>
      <c r="M1755" s="11">
        <v>0.4</v>
      </c>
      <c r="O1755" s="16"/>
      <c r="P1755" s="14"/>
      <c r="Q1755" s="12"/>
      <c r="R1755" s="13"/>
    </row>
    <row r="1756" spans="1:18" ht="15.75" customHeight="1">
      <c r="A1756" s="1"/>
      <c r="B1756" s="6" t="s">
        <v>14</v>
      </c>
      <c r="C1756" s="6">
        <v>1185732</v>
      </c>
      <c r="D1756" s="7">
        <v>44297</v>
      </c>
      <c r="E1756" s="6" t="s">
        <v>33</v>
      </c>
      <c r="F1756" s="6" t="s">
        <v>73</v>
      </c>
      <c r="G1756" s="6" t="s">
        <v>74</v>
      </c>
      <c r="H1756" s="6" t="s">
        <v>21</v>
      </c>
      <c r="I1756" s="8">
        <v>0.35000000000000003</v>
      </c>
      <c r="J1756" s="9">
        <v>2750</v>
      </c>
      <c r="K1756" s="10">
        <f t="shared" si="0"/>
        <v>962.50000000000011</v>
      </c>
      <c r="L1756" s="10">
        <f t="shared" si="1"/>
        <v>336.875</v>
      </c>
      <c r="M1756" s="11">
        <v>0.35</v>
      </c>
      <c r="O1756" s="16"/>
      <c r="P1756" s="14"/>
      <c r="Q1756" s="12"/>
      <c r="R1756" s="13"/>
    </row>
    <row r="1757" spans="1:18" ht="15.75" customHeight="1">
      <c r="A1757" s="1"/>
      <c r="B1757" s="6" t="s">
        <v>14</v>
      </c>
      <c r="C1757" s="6">
        <v>1185732</v>
      </c>
      <c r="D1757" s="7">
        <v>44297</v>
      </c>
      <c r="E1757" s="6" t="s">
        <v>33</v>
      </c>
      <c r="F1757" s="6" t="s">
        <v>73</v>
      </c>
      <c r="G1757" s="6" t="s">
        <v>74</v>
      </c>
      <c r="H1757" s="6" t="s">
        <v>22</v>
      </c>
      <c r="I1757" s="8">
        <v>0.25000000000000006</v>
      </c>
      <c r="J1757" s="9">
        <v>4000</v>
      </c>
      <c r="K1757" s="10">
        <f t="shared" si="0"/>
        <v>1000.0000000000002</v>
      </c>
      <c r="L1757" s="10">
        <f t="shared" si="1"/>
        <v>500.00000000000011</v>
      </c>
      <c r="M1757" s="11">
        <v>0.5</v>
      </c>
      <c r="O1757" s="16"/>
      <c r="P1757" s="14"/>
      <c r="Q1757" s="12"/>
      <c r="R1757" s="13"/>
    </row>
    <row r="1758" spans="1:18" ht="15.75" customHeight="1">
      <c r="A1758" s="1"/>
      <c r="B1758" s="6" t="s">
        <v>14</v>
      </c>
      <c r="C1758" s="6">
        <v>1185732</v>
      </c>
      <c r="D1758" s="7">
        <v>44328</v>
      </c>
      <c r="E1758" s="6" t="s">
        <v>33</v>
      </c>
      <c r="F1758" s="6" t="s">
        <v>73</v>
      </c>
      <c r="G1758" s="6" t="s">
        <v>74</v>
      </c>
      <c r="H1758" s="6" t="s">
        <v>17</v>
      </c>
      <c r="I1758" s="8">
        <v>0.35000000000000003</v>
      </c>
      <c r="J1758" s="9">
        <v>6700</v>
      </c>
      <c r="K1758" s="10">
        <f t="shared" si="0"/>
        <v>2345</v>
      </c>
      <c r="L1758" s="10">
        <f t="shared" si="1"/>
        <v>938</v>
      </c>
      <c r="M1758" s="11">
        <v>0.4</v>
      </c>
      <c r="O1758" s="16"/>
      <c r="P1758" s="14"/>
      <c r="Q1758" s="12"/>
      <c r="R1758" s="13"/>
    </row>
    <row r="1759" spans="1:18" ht="15.75" customHeight="1">
      <c r="A1759" s="1"/>
      <c r="B1759" s="6" t="s">
        <v>14</v>
      </c>
      <c r="C1759" s="6">
        <v>1185732</v>
      </c>
      <c r="D1759" s="7">
        <v>44328</v>
      </c>
      <c r="E1759" s="6" t="s">
        <v>33</v>
      </c>
      <c r="F1759" s="6" t="s">
        <v>73</v>
      </c>
      <c r="G1759" s="6" t="s">
        <v>74</v>
      </c>
      <c r="H1759" s="6" t="s">
        <v>18</v>
      </c>
      <c r="I1759" s="8">
        <v>0.3000000000000001</v>
      </c>
      <c r="J1759" s="9">
        <v>3750</v>
      </c>
      <c r="K1759" s="10">
        <f t="shared" si="0"/>
        <v>1125.0000000000005</v>
      </c>
      <c r="L1759" s="10">
        <f t="shared" si="1"/>
        <v>393.75000000000011</v>
      </c>
      <c r="M1759" s="11">
        <v>0.35</v>
      </c>
      <c r="O1759" s="16"/>
      <c r="P1759" s="14"/>
      <c r="Q1759" s="12"/>
      <c r="R1759" s="13"/>
    </row>
    <row r="1760" spans="1:18" ht="15.75" customHeight="1">
      <c r="A1760" s="1"/>
      <c r="B1760" s="6" t="s">
        <v>14</v>
      </c>
      <c r="C1760" s="6">
        <v>1185732</v>
      </c>
      <c r="D1760" s="7">
        <v>44328</v>
      </c>
      <c r="E1760" s="6" t="s">
        <v>33</v>
      </c>
      <c r="F1760" s="6" t="s">
        <v>73</v>
      </c>
      <c r="G1760" s="6" t="s">
        <v>74</v>
      </c>
      <c r="H1760" s="6" t="s">
        <v>19</v>
      </c>
      <c r="I1760" s="8">
        <v>0.25000000000000006</v>
      </c>
      <c r="J1760" s="9">
        <v>3500</v>
      </c>
      <c r="K1760" s="10">
        <f t="shared" si="0"/>
        <v>875.00000000000023</v>
      </c>
      <c r="L1760" s="10">
        <f t="shared" si="1"/>
        <v>306.25000000000006</v>
      </c>
      <c r="M1760" s="11">
        <v>0.35</v>
      </c>
      <c r="O1760" s="16"/>
      <c r="P1760" s="14"/>
      <c r="Q1760" s="12"/>
      <c r="R1760" s="13"/>
    </row>
    <row r="1761" spans="1:18" ht="15.75" customHeight="1">
      <c r="A1761" s="1"/>
      <c r="B1761" s="6" t="s">
        <v>14</v>
      </c>
      <c r="C1761" s="6">
        <v>1185732</v>
      </c>
      <c r="D1761" s="7">
        <v>44328</v>
      </c>
      <c r="E1761" s="6" t="s">
        <v>33</v>
      </c>
      <c r="F1761" s="6" t="s">
        <v>73</v>
      </c>
      <c r="G1761" s="6" t="s">
        <v>74</v>
      </c>
      <c r="H1761" s="6" t="s">
        <v>20</v>
      </c>
      <c r="I1761" s="8">
        <v>0.25000000000000006</v>
      </c>
      <c r="J1761" s="9">
        <v>2750</v>
      </c>
      <c r="K1761" s="10">
        <f t="shared" si="0"/>
        <v>687.50000000000011</v>
      </c>
      <c r="L1761" s="10">
        <f t="shared" si="1"/>
        <v>275.00000000000006</v>
      </c>
      <c r="M1761" s="11">
        <v>0.4</v>
      </c>
      <c r="O1761" s="16"/>
      <c r="P1761" s="14"/>
      <c r="Q1761" s="12"/>
      <c r="R1761" s="13"/>
    </row>
    <row r="1762" spans="1:18" ht="15.75" customHeight="1">
      <c r="A1762" s="1"/>
      <c r="B1762" s="6" t="s">
        <v>14</v>
      </c>
      <c r="C1762" s="6">
        <v>1185732</v>
      </c>
      <c r="D1762" s="7">
        <v>44328</v>
      </c>
      <c r="E1762" s="6" t="s">
        <v>33</v>
      </c>
      <c r="F1762" s="6" t="s">
        <v>73</v>
      </c>
      <c r="G1762" s="6" t="s">
        <v>74</v>
      </c>
      <c r="H1762" s="6" t="s">
        <v>21</v>
      </c>
      <c r="I1762" s="8">
        <v>0.39999999999999997</v>
      </c>
      <c r="J1762" s="9">
        <v>3000</v>
      </c>
      <c r="K1762" s="10">
        <f t="shared" si="0"/>
        <v>1200</v>
      </c>
      <c r="L1762" s="10">
        <f t="shared" si="1"/>
        <v>420</v>
      </c>
      <c r="M1762" s="11">
        <v>0.35</v>
      </c>
      <c r="O1762" s="16"/>
      <c r="P1762" s="14"/>
      <c r="Q1762" s="12"/>
      <c r="R1762" s="13"/>
    </row>
    <row r="1763" spans="1:18" ht="15.75" customHeight="1">
      <c r="A1763" s="1"/>
      <c r="B1763" s="6" t="s">
        <v>14</v>
      </c>
      <c r="C1763" s="6">
        <v>1185732</v>
      </c>
      <c r="D1763" s="7">
        <v>44328</v>
      </c>
      <c r="E1763" s="6" t="s">
        <v>33</v>
      </c>
      <c r="F1763" s="6" t="s">
        <v>73</v>
      </c>
      <c r="G1763" s="6" t="s">
        <v>74</v>
      </c>
      <c r="H1763" s="6" t="s">
        <v>22</v>
      </c>
      <c r="I1763" s="8">
        <v>0.44999999999999996</v>
      </c>
      <c r="J1763" s="9">
        <v>4000</v>
      </c>
      <c r="K1763" s="10">
        <f t="shared" si="0"/>
        <v>1799.9999999999998</v>
      </c>
      <c r="L1763" s="10">
        <f t="shared" si="1"/>
        <v>899.99999999999989</v>
      </c>
      <c r="M1763" s="11">
        <v>0.5</v>
      </c>
      <c r="O1763" s="16"/>
      <c r="P1763" s="14"/>
      <c r="Q1763" s="12"/>
      <c r="R1763" s="13"/>
    </row>
    <row r="1764" spans="1:18" ht="15.75" customHeight="1">
      <c r="A1764" s="1"/>
      <c r="B1764" s="6" t="s">
        <v>14</v>
      </c>
      <c r="C1764" s="6">
        <v>1185732</v>
      </c>
      <c r="D1764" s="7">
        <v>44358</v>
      </c>
      <c r="E1764" s="6" t="s">
        <v>33</v>
      </c>
      <c r="F1764" s="6" t="s">
        <v>73</v>
      </c>
      <c r="G1764" s="6" t="s">
        <v>74</v>
      </c>
      <c r="H1764" s="6" t="s">
        <v>17</v>
      </c>
      <c r="I1764" s="8">
        <v>0.30000000000000004</v>
      </c>
      <c r="J1764" s="9">
        <v>6500</v>
      </c>
      <c r="K1764" s="10">
        <f t="shared" si="0"/>
        <v>1950.0000000000002</v>
      </c>
      <c r="L1764" s="10">
        <f t="shared" si="1"/>
        <v>780.00000000000011</v>
      </c>
      <c r="M1764" s="11">
        <v>0.4</v>
      </c>
      <c r="O1764" s="16"/>
      <c r="P1764" s="14"/>
      <c r="Q1764" s="12"/>
      <c r="R1764" s="13"/>
    </row>
    <row r="1765" spans="1:18" ht="15.75" customHeight="1">
      <c r="A1765" s="1"/>
      <c r="B1765" s="6" t="s">
        <v>14</v>
      </c>
      <c r="C1765" s="6">
        <v>1185732</v>
      </c>
      <c r="D1765" s="7">
        <v>44358</v>
      </c>
      <c r="E1765" s="6" t="s">
        <v>33</v>
      </c>
      <c r="F1765" s="6" t="s">
        <v>73</v>
      </c>
      <c r="G1765" s="6" t="s">
        <v>74</v>
      </c>
      <c r="H1765" s="6" t="s">
        <v>18</v>
      </c>
      <c r="I1765" s="8">
        <v>0.25000000000000011</v>
      </c>
      <c r="J1765" s="9">
        <v>4000</v>
      </c>
      <c r="K1765" s="10">
        <f t="shared" si="0"/>
        <v>1000.0000000000005</v>
      </c>
      <c r="L1765" s="10">
        <f t="shared" si="1"/>
        <v>350.00000000000011</v>
      </c>
      <c r="M1765" s="11">
        <v>0.35</v>
      </c>
      <c r="O1765" s="16"/>
      <c r="P1765" s="14"/>
      <c r="Q1765" s="12"/>
      <c r="R1765" s="13"/>
    </row>
    <row r="1766" spans="1:18" ht="15.75" customHeight="1">
      <c r="A1766" s="1"/>
      <c r="B1766" s="6" t="s">
        <v>14</v>
      </c>
      <c r="C1766" s="6">
        <v>1185732</v>
      </c>
      <c r="D1766" s="7">
        <v>44358</v>
      </c>
      <c r="E1766" s="6" t="s">
        <v>33</v>
      </c>
      <c r="F1766" s="6" t="s">
        <v>73</v>
      </c>
      <c r="G1766" s="6" t="s">
        <v>74</v>
      </c>
      <c r="H1766" s="6" t="s">
        <v>19</v>
      </c>
      <c r="I1766" s="8">
        <v>0.20000000000000007</v>
      </c>
      <c r="J1766" s="9">
        <v>4250</v>
      </c>
      <c r="K1766" s="10">
        <f t="shared" si="0"/>
        <v>850.00000000000023</v>
      </c>
      <c r="L1766" s="10">
        <f t="shared" si="1"/>
        <v>297.50000000000006</v>
      </c>
      <c r="M1766" s="11">
        <v>0.35</v>
      </c>
      <c r="O1766" s="16"/>
      <c r="P1766" s="14"/>
      <c r="Q1766" s="12"/>
      <c r="R1766" s="13"/>
    </row>
    <row r="1767" spans="1:18" ht="15.75" customHeight="1">
      <c r="A1767" s="1"/>
      <c r="B1767" s="6" t="s">
        <v>14</v>
      </c>
      <c r="C1767" s="6">
        <v>1185732</v>
      </c>
      <c r="D1767" s="7">
        <v>44358</v>
      </c>
      <c r="E1767" s="6" t="s">
        <v>33</v>
      </c>
      <c r="F1767" s="6" t="s">
        <v>73</v>
      </c>
      <c r="G1767" s="6" t="s">
        <v>74</v>
      </c>
      <c r="H1767" s="6" t="s">
        <v>20</v>
      </c>
      <c r="I1767" s="8">
        <v>0.20000000000000007</v>
      </c>
      <c r="J1767" s="9">
        <v>4000</v>
      </c>
      <c r="K1767" s="10">
        <f t="shared" si="0"/>
        <v>800.00000000000023</v>
      </c>
      <c r="L1767" s="10">
        <f t="shared" si="1"/>
        <v>320.00000000000011</v>
      </c>
      <c r="M1767" s="11">
        <v>0.4</v>
      </c>
      <c r="O1767" s="16"/>
      <c r="P1767" s="14"/>
      <c r="Q1767" s="12"/>
      <c r="R1767" s="13"/>
    </row>
    <row r="1768" spans="1:18" ht="15.75" customHeight="1">
      <c r="A1768" s="1"/>
      <c r="B1768" s="6" t="s">
        <v>14</v>
      </c>
      <c r="C1768" s="6">
        <v>1185732</v>
      </c>
      <c r="D1768" s="7">
        <v>44358</v>
      </c>
      <c r="E1768" s="6" t="s">
        <v>33</v>
      </c>
      <c r="F1768" s="6" t="s">
        <v>73</v>
      </c>
      <c r="G1768" s="6" t="s">
        <v>74</v>
      </c>
      <c r="H1768" s="6" t="s">
        <v>21</v>
      </c>
      <c r="I1768" s="8">
        <v>0.35000000000000003</v>
      </c>
      <c r="J1768" s="9">
        <v>4000</v>
      </c>
      <c r="K1768" s="10">
        <f t="shared" si="0"/>
        <v>1400.0000000000002</v>
      </c>
      <c r="L1768" s="10">
        <f t="shared" si="1"/>
        <v>490.00000000000006</v>
      </c>
      <c r="M1768" s="11">
        <v>0.35</v>
      </c>
      <c r="O1768" s="16"/>
      <c r="P1768" s="14"/>
      <c r="Q1768" s="12"/>
      <c r="R1768" s="13"/>
    </row>
    <row r="1769" spans="1:18" ht="15.75" customHeight="1">
      <c r="A1769" s="1"/>
      <c r="B1769" s="6" t="s">
        <v>14</v>
      </c>
      <c r="C1769" s="6">
        <v>1185732</v>
      </c>
      <c r="D1769" s="7">
        <v>44358</v>
      </c>
      <c r="E1769" s="6" t="s">
        <v>33</v>
      </c>
      <c r="F1769" s="6" t="s">
        <v>73</v>
      </c>
      <c r="G1769" s="6" t="s">
        <v>74</v>
      </c>
      <c r="H1769" s="6" t="s">
        <v>22</v>
      </c>
      <c r="I1769" s="8">
        <v>0.4</v>
      </c>
      <c r="J1769" s="9">
        <v>5750</v>
      </c>
      <c r="K1769" s="10">
        <f t="shared" si="0"/>
        <v>2300</v>
      </c>
      <c r="L1769" s="10">
        <f t="shared" si="1"/>
        <v>1150</v>
      </c>
      <c r="M1769" s="11">
        <v>0.5</v>
      </c>
      <c r="O1769" s="16"/>
      <c r="P1769" s="14"/>
      <c r="Q1769" s="12"/>
      <c r="R1769" s="13"/>
    </row>
    <row r="1770" spans="1:18" ht="15.75" customHeight="1">
      <c r="A1770" s="1"/>
      <c r="B1770" s="6" t="s">
        <v>14</v>
      </c>
      <c r="C1770" s="6">
        <v>1185732</v>
      </c>
      <c r="D1770" s="7">
        <v>44387</v>
      </c>
      <c r="E1770" s="6" t="s">
        <v>33</v>
      </c>
      <c r="F1770" s="6" t="s">
        <v>73</v>
      </c>
      <c r="G1770" s="6" t="s">
        <v>74</v>
      </c>
      <c r="H1770" s="6" t="s">
        <v>17</v>
      </c>
      <c r="I1770" s="8">
        <v>0.35000000000000003</v>
      </c>
      <c r="J1770" s="9">
        <v>8000</v>
      </c>
      <c r="K1770" s="10">
        <f t="shared" si="0"/>
        <v>2800.0000000000005</v>
      </c>
      <c r="L1770" s="10">
        <f t="shared" si="1"/>
        <v>1120.0000000000002</v>
      </c>
      <c r="M1770" s="11">
        <v>0.4</v>
      </c>
      <c r="O1770" s="16"/>
      <c r="P1770" s="14"/>
      <c r="Q1770" s="12"/>
      <c r="R1770" s="13"/>
    </row>
    <row r="1771" spans="1:18" ht="15.75" customHeight="1">
      <c r="A1771" s="1"/>
      <c r="B1771" s="6" t="s">
        <v>14</v>
      </c>
      <c r="C1771" s="6">
        <v>1185732</v>
      </c>
      <c r="D1771" s="7">
        <v>44387</v>
      </c>
      <c r="E1771" s="6" t="s">
        <v>33</v>
      </c>
      <c r="F1771" s="6" t="s">
        <v>73</v>
      </c>
      <c r="G1771" s="6" t="s">
        <v>74</v>
      </c>
      <c r="H1771" s="6" t="s">
        <v>18</v>
      </c>
      <c r="I1771" s="8">
        <v>0.3000000000000001</v>
      </c>
      <c r="J1771" s="9">
        <v>5500</v>
      </c>
      <c r="K1771" s="10">
        <f t="shared" si="0"/>
        <v>1650.0000000000005</v>
      </c>
      <c r="L1771" s="10">
        <f t="shared" si="1"/>
        <v>577.50000000000011</v>
      </c>
      <c r="M1771" s="11">
        <v>0.35</v>
      </c>
      <c r="O1771" s="16"/>
      <c r="P1771" s="14"/>
      <c r="Q1771" s="12"/>
      <c r="R1771" s="13"/>
    </row>
    <row r="1772" spans="1:18" ht="15.75" customHeight="1">
      <c r="A1772" s="1"/>
      <c r="B1772" s="6" t="s">
        <v>14</v>
      </c>
      <c r="C1772" s="6">
        <v>1185732</v>
      </c>
      <c r="D1772" s="7">
        <v>44387</v>
      </c>
      <c r="E1772" s="6" t="s">
        <v>33</v>
      </c>
      <c r="F1772" s="6" t="s">
        <v>73</v>
      </c>
      <c r="G1772" s="6" t="s">
        <v>74</v>
      </c>
      <c r="H1772" s="6" t="s">
        <v>19</v>
      </c>
      <c r="I1772" s="8">
        <v>0.25000000000000006</v>
      </c>
      <c r="J1772" s="9">
        <v>4750</v>
      </c>
      <c r="K1772" s="10">
        <f t="shared" si="0"/>
        <v>1187.5000000000002</v>
      </c>
      <c r="L1772" s="10">
        <f t="shared" si="1"/>
        <v>415.62500000000006</v>
      </c>
      <c r="M1772" s="11">
        <v>0.35</v>
      </c>
      <c r="O1772" s="16"/>
      <c r="P1772" s="14"/>
      <c r="Q1772" s="12"/>
      <c r="R1772" s="13"/>
    </row>
    <row r="1773" spans="1:18" ht="15.75" customHeight="1">
      <c r="A1773" s="1"/>
      <c r="B1773" s="6" t="s">
        <v>14</v>
      </c>
      <c r="C1773" s="6">
        <v>1185732</v>
      </c>
      <c r="D1773" s="7">
        <v>44387</v>
      </c>
      <c r="E1773" s="6" t="s">
        <v>33</v>
      </c>
      <c r="F1773" s="6" t="s">
        <v>73</v>
      </c>
      <c r="G1773" s="6" t="s">
        <v>74</v>
      </c>
      <c r="H1773" s="6" t="s">
        <v>20</v>
      </c>
      <c r="I1773" s="8">
        <v>0.25000000000000006</v>
      </c>
      <c r="J1773" s="9">
        <v>4250</v>
      </c>
      <c r="K1773" s="10">
        <f t="shared" si="0"/>
        <v>1062.5000000000002</v>
      </c>
      <c r="L1773" s="10">
        <f t="shared" si="1"/>
        <v>425.00000000000011</v>
      </c>
      <c r="M1773" s="11">
        <v>0.4</v>
      </c>
      <c r="O1773" s="16"/>
      <c r="P1773" s="14"/>
      <c r="Q1773" s="12"/>
      <c r="R1773" s="13"/>
    </row>
    <row r="1774" spans="1:18" ht="15.75" customHeight="1">
      <c r="A1774" s="1"/>
      <c r="B1774" s="6" t="s">
        <v>14</v>
      </c>
      <c r="C1774" s="6">
        <v>1185732</v>
      </c>
      <c r="D1774" s="7">
        <v>44387</v>
      </c>
      <c r="E1774" s="6" t="s">
        <v>33</v>
      </c>
      <c r="F1774" s="6" t="s">
        <v>73</v>
      </c>
      <c r="G1774" s="6" t="s">
        <v>74</v>
      </c>
      <c r="H1774" s="6" t="s">
        <v>21</v>
      </c>
      <c r="I1774" s="8">
        <v>0.35000000000000003</v>
      </c>
      <c r="J1774" s="9">
        <v>4250</v>
      </c>
      <c r="K1774" s="10">
        <f t="shared" si="0"/>
        <v>1487.5000000000002</v>
      </c>
      <c r="L1774" s="10">
        <f t="shared" si="1"/>
        <v>520.625</v>
      </c>
      <c r="M1774" s="11">
        <v>0.35</v>
      </c>
      <c r="O1774" s="16"/>
      <c r="P1774" s="14"/>
      <c r="Q1774" s="12"/>
      <c r="R1774" s="13"/>
    </row>
    <row r="1775" spans="1:18" ht="15.75" customHeight="1">
      <c r="A1775" s="1"/>
      <c r="B1775" s="6" t="s">
        <v>14</v>
      </c>
      <c r="C1775" s="6">
        <v>1185732</v>
      </c>
      <c r="D1775" s="7">
        <v>44387</v>
      </c>
      <c r="E1775" s="6" t="s">
        <v>33</v>
      </c>
      <c r="F1775" s="6" t="s">
        <v>73</v>
      </c>
      <c r="G1775" s="6" t="s">
        <v>74</v>
      </c>
      <c r="H1775" s="6" t="s">
        <v>22</v>
      </c>
      <c r="I1775" s="8">
        <v>0.4</v>
      </c>
      <c r="J1775" s="9">
        <v>6000</v>
      </c>
      <c r="K1775" s="10">
        <f t="shared" si="0"/>
        <v>2400</v>
      </c>
      <c r="L1775" s="10">
        <f t="shared" si="1"/>
        <v>1200</v>
      </c>
      <c r="M1775" s="11">
        <v>0.5</v>
      </c>
      <c r="O1775" s="16"/>
      <c r="P1775" s="14"/>
      <c r="Q1775" s="12"/>
      <c r="R1775" s="13"/>
    </row>
    <row r="1776" spans="1:18" ht="15.75" customHeight="1">
      <c r="A1776" s="1"/>
      <c r="B1776" s="6" t="s">
        <v>14</v>
      </c>
      <c r="C1776" s="6">
        <v>1185732</v>
      </c>
      <c r="D1776" s="7">
        <v>44419</v>
      </c>
      <c r="E1776" s="6" t="s">
        <v>33</v>
      </c>
      <c r="F1776" s="6" t="s">
        <v>73</v>
      </c>
      <c r="G1776" s="6" t="s">
        <v>74</v>
      </c>
      <c r="H1776" s="6" t="s">
        <v>17</v>
      </c>
      <c r="I1776" s="8">
        <v>0.35000000000000003</v>
      </c>
      <c r="J1776" s="9">
        <v>7500</v>
      </c>
      <c r="K1776" s="10">
        <f t="shared" si="0"/>
        <v>2625.0000000000005</v>
      </c>
      <c r="L1776" s="10">
        <f t="shared" si="1"/>
        <v>1050.0000000000002</v>
      </c>
      <c r="M1776" s="11">
        <v>0.4</v>
      </c>
      <c r="O1776" s="16"/>
      <c r="P1776" s="14"/>
      <c r="Q1776" s="12"/>
      <c r="R1776" s="13"/>
    </row>
    <row r="1777" spans="1:18" ht="15.75" customHeight="1">
      <c r="A1777" s="1"/>
      <c r="B1777" s="6" t="s">
        <v>14</v>
      </c>
      <c r="C1777" s="6">
        <v>1185732</v>
      </c>
      <c r="D1777" s="7">
        <v>44419</v>
      </c>
      <c r="E1777" s="6" t="s">
        <v>33</v>
      </c>
      <c r="F1777" s="6" t="s">
        <v>73</v>
      </c>
      <c r="G1777" s="6" t="s">
        <v>74</v>
      </c>
      <c r="H1777" s="6" t="s">
        <v>18</v>
      </c>
      <c r="I1777" s="8">
        <v>0.35000000000000009</v>
      </c>
      <c r="J1777" s="9">
        <v>5250</v>
      </c>
      <c r="K1777" s="10">
        <f t="shared" si="0"/>
        <v>1837.5000000000005</v>
      </c>
      <c r="L1777" s="10">
        <f t="shared" si="1"/>
        <v>643.12500000000011</v>
      </c>
      <c r="M1777" s="11">
        <v>0.35</v>
      </c>
      <c r="O1777" s="16"/>
      <c r="P1777" s="14"/>
      <c r="Q1777" s="12"/>
      <c r="R1777" s="13"/>
    </row>
    <row r="1778" spans="1:18" ht="15.75" customHeight="1">
      <c r="A1778" s="1"/>
      <c r="B1778" s="6" t="s">
        <v>14</v>
      </c>
      <c r="C1778" s="6">
        <v>1185732</v>
      </c>
      <c r="D1778" s="7">
        <v>44419</v>
      </c>
      <c r="E1778" s="6" t="s">
        <v>33</v>
      </c>
      <c r="F1778" s="6" t="s">
        <v>73</v>
      </c>
      <c r="G1778" s="6" t="s">
        <v>74</v>
      </c>
      <c r="H1778" s="6" t="s">
        <v>19</v>
      </c>
      <c r="I1778" s="8">
        <v>0.30000000000000004</v>
      </c>
      <c r="J1778" s="9">
        <v>4500</v>
      </c>
      <c r="K1778" s="10">
        <f t="shared" si="0"/>
        <v>1350.0000000000002</v>
      </c>
      <c r="L1778" s="10">
        <f t="shared" si="1"/>
        <v>472.50000000000006</v>
      </c>
      <c r="M1778" s="11">
        <v>0.35</v>
      </c>
      <c r="O1778" s="16"/>
      <c r="P1778" s="14"/>
      <c r="Q1778" s="12"/>
      <c r="R1778" s="13"/>
    </row>
    <row r="1779" spans="1:18" ht="15.75" customHeight="1">
      <c r="A1779" s="1"/>
      <c r="B1779" s="6" t="s">
        <v>14</v>
      </c>
      <c r="C1779" s="6">
        <v>1185732</v>
      </c>
      <c r="D1779" s="7">
        <v>44419</v>
      </c>
      <c r="E1779" s="6" t="s">
        <v>33</v>
      </c>
      <c r="F1779" s="6" t="s">
        <v>73</v>
      </c>
      <c r="G1779" s="6" t="s">
        <v>74</v>
      </c>
      <c r="H1779" s="6" t="s">
        <v>20</v>
      </c>
      <c r="I1779" s="8">
        <v>0.20000000000000007</v>
      </c>
      <c r="J1779" s="9">
        <v>3750</v>
      </c>
      <c r="K1779" s="10">
        <f t="shared" si="0"/>
        <v>750.00000000000023</v>
      </c>
      <c r="L1779" s="10">
        <f t="shared" si="1"/>
        <v>300.00000000000011</v>
      </c>
      <c r="M1779" s="11">
        <v>0.4</v>
      </c>
      <c r="O1779" s="16"/>
      <c r="P1779" s="14"/>
      <c r="Q1779" s="12"/>
      <c r="R1779" s="13"/>
    </row>
    <row r="1780" spans="1:18" ht="15.75" customHeight="1">
      <c r="A1780" s="1"/>
      <c r="B1780" s="6" t="s">
        <v>14</v>
      </c>
      <c r="C1780" s="6">
        <v>1185732</v>
      </c>
      <c r="D1780" s="7">
        <v>44419</v>
      </c>
      <c r="E1780" s="6" t="s">
        <v>33</v>
      </c>
      <c r="F1780" s="6" t="s">
        <v>73</v>
      </c>
      <c r="G1780" s="6" t="s">
        <v>74</v>
      </c>
      <c r="H1780" s="6" t="s">
        <v>21</v>
      </c>
      <c r="I1780" s="8">
        <v>0.30000000000000004</v>
      </c>
      <c r="J1780" s="9">
        <v>3500</v>
      </c>
      <c r="K1780" s="10">
        <f t="shared" si="0"/>
        <v>1050.0000000000002</v>
      </c>
      <c r="L1780" s="10">
        <f t="shared" si="1"/>
        <v>367.50000000000006</v>
      </c>
      <c r="M1780" s="11">
        <v>0.35</v>
      </c>
      <c r="O1780" s="16"/>
      <c r="P1780" s="14"/>
      <c r="Q1780" s="12"/>
      <c r="R1780" s="13"/>
    </row>
    <row r="1781" spans="1:18" ht="15.75" customHeight="1">
      <c r="A1781" s="1"/>
      <c r="B1781" s="6" t="s">
        <v>14</v>
      </c>
      <c r="C1781" s="6">
        <v>1185732</v>
      </c>
      <c r="D1781" s="7">
        <v>44419</v>
      </c>
      <c r="E1781" s="6" t="s">
        <v>33</v>
      </c>
      <c r="F1781" s="6" t="s">
        <v>73</v>
      </c>
      <c r="G1781" s="6" t="s">
        <v>74</v>
      </c>
      <c r="H1781" s="6" t="s">
        <v>22</v>
      </c>
      <c r="I1781" s="8">
        <v>0.35000000000000003</v>
      </c>
      <c r="J1781" s="9">
        <v>5250</v>
      </c>
      <c r="K1781" s="10">
        <f t="shared" si="0"/>
        <v>1837.5000000000002</v>
      </c>
      <c r="L1781" s="10">
        <f t="shared" si="1"/>
        <v>918.75000000000011</v>
      </c>
      <c r="M1781" s="11">
        <v>0.5</v>
      </c>
      <c r="O1781" s="16"/>
      <c r="P1781" s="14"/>
      <c r="Q1781" s="12"/>
      <c r="R1781" s="13"/>
    </row>
    <row r="1782" spans="1:18" ht="15.75" customHeight="1">
      <c r="A1782" s="1"/>
      <c r="B1782" s="6" t="s">
        <v>14</v>
      </c>
      <c r="C1782" s="6">
        <v>1185732</v>
      </c>
      <c r="D1782" s="7">
        <v>44451</v>
      </c>
      <c r="E1782" s="6" t="s">
        <v>33</v>
      </c>
      <c r="F1782" s="6" t="s">
        <v>73</v>
      </c>
      <c r="G1782" s="6" t="s">
        <v>74</v>
      </c>
      <c r="H1782" s="6" t="s">
        <v>17</v>
      </c>
      <c r="I1782" s="8">
        <v>0.30000000000000004</v>
      </c>
      <c r="J1782" s="9">
        <v>6500</v>
      </c>
      <c r="K1782" s="10">
        <f t="shared" si="0"/>
        <v>1950.0000000000002</v>
      </c>
      <c r="L1782" s="10">
        <f t="shared" si="1"/>
        <v>780.00000000000011</v>
      </c>
      <c r="M1782" s="11">
        <v>0.4</v>
      </c>
      <c r="O1782" s="16"/>
      <c r="P1782" s="14"/>
      <c r="Q1782" s="12"/>
      <c r="R1782" s="13"/>
    </row>
    <row r="1783" spans="1:18" ht="15.75" customHeight="1">
      <c r="A1783" s="1"/>
      <c r="B1783" s="6" t="s">
        <v>14</v>
      </c>
      <c r="C1783" s="6">
        <v>1185732</v>
      </c>
      <c r="D1783" s="7">
        <v>44451</v>
      </c>
      <c r="E1783" s="6" t="s">
        <v>33</v>
      </c>
      <c r="F1783" s="6" t="s">
        <v>73</v>
      </c>
      <c r="G1783" s="6" t="s">
        <v>74</v>
      </c>
      <c r="H1783" s="6" t="s">
        <v>18</v>
      </c>
      <c r="I1783" s="8">
        <v>0.25000000000000011</v>
      </c>
      <c r="J1783" s="9">
        <v>4500</v>
      </c>
      <c r="K1783" s="10">
        <f t="shared" si="0"/>
        <v>1125.0000000000005</v>
      </c>
      <c r="L1783" s="10">
        <f t="shared" si="1"/>
        <v>393.75000000000011</v>
      </c>
      <c r="M1783" s="11">
        <v>0.35</v>
      </c>
      <c r="O1783" s="16"/>
      <c r="P1783" s="14"/>
      <c r="Q1783" s="12"/>
      <c r="R1783" s="13"/>
    </row>
    <row r="1784" spans="1:18" ht="15.75" customHeight="1">
      <c r="A1784" s="1"/>
      <c r="B1784" s="6" t="s">
        <v>14</v>
      </c>
      <c r="C1784" s="6">
        <v>1185732</v>
      </c>
      <c r="D1784" s="7">
        <v>44451</v>
      </c>
      <c r="E1784" s="6" t="s">
        <v>33</v>
      </c>
      <c r="F1784" s="6" t="s">
        <v>73</v>
      </c>
      <c r="G1784" s="6" t="s">
        <v>74</v>
      </c>
      <c r="H1784" s="6" t="s">
        <v>19</v>
      </c>
      <c r="I1784" s="8">
        <v>0.10000000000000002</v>
      </c>
      <c r="J1784" s="9">
        <v>3500</v>
      </c>
      <c r="K1784" s="10">
        <f t="shared" si="0"/>
        <v>350.00000000000006</v>
      </c>
      <c r="L1784" s="10">
        <f t="shared" si="1"/>
        <v>122.50000000000001</v>
      </c>
      <c r="M1784" s="11">
        <v>0.35</v>
      </c>
      <c r="O1784" s="16"/>
      <c r="P1784" s="14"/>
      <c r="Q1784" s="12"/>
      <c r="R1784" s="13"/>
    </row>
    <row r="1785" spans="1:18" ht="15.75" customHeight="1">
      <c r="A1785" s="1"/>
      <c r="B1785" s="6" t="s">
        <v>14</v>
      </c>
      <c r="C1785" s="6">
        <v>1185732</v>
      </c>
      <c r="D1785" s="7">
        <v>44451</v>
      </c>
      <c r="E1785" s="6" t="s">
        <v>33</v>
      </c>
      <c r="F1785" s="6" t="s">
        <v>73</v>
      </c>
      <c r="G1785" s="6" t="s">
        <v>74</v>
      </c>
      <c r="H1785" s="6" t="s">
        <v>20</v>
      </c>
      <c r="I1785" s="8">
        <v>0.10000000000000002</v>
      </c>
      <c r="J1785" s="9">
        <v>3250</v>
      </c>
      <c r="K1785" s="10">
        <f t="shared" si="0"/>
        <v>325.00000000000006</v>
      </c>
      <c r="L1785" s="10">
        <f t="shared" si="1"/>
        <v>130.00000000000003</v>
      </c>
      <c r="M1785" s="11">
        <v>0.4</v>
      </c>
      <c r="O1785" s="16"/>
      <c r="P1785" s="14"/>
      <c r="Q1785" s="12"/>
      <c r="R1785" s="13"/>
    </row>
    <row r="1786" spans="1:18" ht="15.75" customHeight="1">
      <c r="A1786" s="1"/>
      <c r="B1786" s="6" t="s">
        <v>14</v>
      </c>
      <c r="C1786" s="6">
        <v>1185732</v>
      </c>
      <c r="D1786" s="7">
        <v>44451</v>
      </c>
      <c r="E1786" s="6" t="s">
        <v>33</v>
      </c>
      <c r="F1786" s="6" t="s">
        <v>73</v>
      </c>
      <c r="G1786" s="6" t="s">
        <v>74</v>
      </c>
      <c r="H1786" s="6" t="s">
        <v>21</v>
      </c>
      <c r="I1786" s="8">
        <v>0.2</v>
      </c>
      <c r="J1786" s="9">
        <v>3250</v>
      </c>
      <c r="K1786" s="10">
        <f t="shared" si="0"/>
        <v>650</v>
      </c>
      <c r="L1786" s="10">
        <f t="shared" si="1"/>
        <v>227.49999999999997</v>
      </c>
      <c r="M1786" s="11">
        <v>0.35</v>
      </c>
      <c r="O1786" s="16"/>
      <c r="P1786" s="14"/>
      <c r="Q1786" s="12"/>
      <c r="R1786" s="13"/>
    </row>
    <row r="1787" spans="1:18" ht="15.75" customHeight="1">
      <c r="A1787" s="1"/>
      <c r="B1787" s="6" t="s">
        <v>14</v>
      </c>
      <c r="C1787" s="6">
        <v>1185732</v>
      </c>
      <c r="D1787" s="7">
        <v>44451</v>
      </c>
      <c r="E1787" s="6" t="s">
        <v>33</v>
      </c>
      <c r="F1787" s="6" t="s">
        <v>73</v>
      </c>
      <c r="G1787" s="6" t="s">
        <v>74</v>
      </c>
      <c r="H1787" s="6" t="s">
        <v>22</v>
      </c>
      <c r="I1787" s="8">
        <v>0.25000000000000006</v>
      </c>
      <c r="J1787" s="9">
        <v>4000</v>
      </c>
      <c r="K1787" s="10">
        <f t="shared" si="0"/>
        <v>1000.0000000000002</v>
      </c>
      <c r="L1787" s="10">
        <f t="shared" si="1"/>
        <v>500.00000000000011</v>
      </c>
      <c r="M1787" s="11">
        <v>0.5</v>
      </c>
      <c r="O1787" s="16"/>
      <c r="P1787" s="14"/>
      <c r="Q1787" s="12"/>
      <c r="R1787" s="13"/>
    </row>
    <row r="1788" spans="1:18" ht="15.75" customHeight="1">
      <c r="A1788" s="1"/>
      <c r="B1788" s="6" t="s">
        <v>14</v>
      </c>
      <c r="C1788" s="6">
        <v>1185732</v>
      </c>
      <c r="D1788" s="7">
        <v>44480</v>
      </c>
      <c r="E1788" s="6" t="s">
        <v>33</v>
      </c>
      <c r="F1788" s="6" t="s">
        <v>73</v>
      </c>
      <c r="G1788" s="6" t="s">
        <v>74</v>
      </c>
      <c r="H1788" s="6" t="s">
        <v>17</v>
      </c>
      <c r="I1788" s="8">
        <v>0.3</v>
      </c>
      <c r="J1788" s="9">
        <v>5750</v>
      </c>
      <c r="K1788" s="10">
        <f t="shared" si="0"/>
        <v>1725</v>
      </c>
      <c r="L1788" s="10">
        <f t="shared" si="1"/>
        <v>690</v>
      </c>
      <c r="M1788" s="11">
        <v>0.4</v>
      </c>
      <c r="O1788" s="16"/>
      <c r="P1788" s="14"/>
      <c r="Q1788" s="12"/>
      <c r="R1788" s="13"/>
    </row>
    <row r="1789" spans="1:18" ht="15.75" customHeight="1">
      <c r="A1789" s="1"/>
      <c r="B1789" s="6" t="s">
        <v>14</v>
      </c>
      <c r="C1789" s="6">
        <v>1185732</v>
      </c>
      <c r="D1789" s="7">
        <v>44480</v>
      </c>
      <c r="E1789" s="6" t="s">
        <v>33</v>
      </c>
      <c r="F1789" s="6" t="s">
        <v>73</v>
      </c>
      <c r="G1789" s="6" t="s">
        <v>74</v>
      </c>
      <c r="H1789" s="6" t="s">
        <v>18</v>
      </c>
      <c r="I1789" s="8">
        <v>0.2</v>
      </c>
      <c r="J1789" s="9">
        <v>4000</v>
      </c>
      <c r="K1789" s="10">
        <f t="shared" si="0"/>
        <v>800</v>
      </c>
      <c r="L1789" s="10">
        <f t="shared" si="1"/>
        <v>280</v>
      </c>
      <c r="M1789" s="11">
        <v>0.35</v>
      </c>
      <c r="O1789" s="16"/>
      <c r="P1789" s="14"/>
      <c r="Q1789" s="12"/>
      <c r="R1789" s="13"/>
    </row>
    <row r="1790" spans="1:18" ht="15.75" customHeight="1">
      <c r="A1790" s="1"/>
      <c r="B1790" s="6" t="s">
        <v>14</v>
      </c>
      <c r="C1790" s="6">
        <v>1185732</v>
      </c>
      <c r="D1790" s="7">
        <v>44480</v>
      </c>
      <c r="E1790" s="6" t="s">
        <v>33</v>
      </c>
      <c r="F1790" s="6" t="s">
        <v>73</v>
      </c>
      <c r="G1790" s="6" t="s">
        <v>74</v>
      </c>
      <c r="H1790" s="6" t="s">
        <v>19</v>
      </c>
      <c r="I1790" s="8">
        <v>0.2</v>
      </c>
      <c r="J1790" s="9">
        <v>3000</v>
      </c>
      <c r="K1790" s="10">
        <f t="shared" si="0"/>
        <v>600</v>
      </c>
      <c r="L1790" s="10">
        <f t="shared" si="1"/>
        <v>210</v>
      </c>
      <c r="M1790" s="11">
        <v>0.35</v>
      </c>
      <c r="O1790" s="16"/>
      <c r="P1790" s="14"/>
      <c r="Q1790" s="12"/>
      <c r="R1790" s="13"/>
    </row>
    <row r="1791" spans="1:18" ht="15.75" customHeight="1">
      <c r="A1791" s="1"/>
      <c r="B1791" s="6" t="s">
        <v>14</v>
      </c>
      <c r="C1791" s="6">
        <v>1185732</v>
      </c>
      <c r="D1791" s="7">
        <v>44480</v>
      </c>
      <c r="E1791" s="6" t="s">
        <v>33</v>
      </c>
      <c r="F1791" s="6" t="s">
        <v>73</v>
      </c>
      <c r="G1791" s="6" t="s">
        <v>74</v>
      </c>
      <c r="H1791" s="6" t="s">
        <v>20</v>
      </c>
      <c r="I1791" s="8">
        <v>0.2</v>
      </c>
      <c r="J1791" s="9">
        <v>2750</v>
      </c>
      <c r="K1791" s="10">
        <f t="shared" si="0"/>
        <v>550</v>
      </c>
      <c r="L1791" s="10">
        <f t="shared" si="1"/>
        <v>220</v>
      </c>
      <c r="M1791" s="11">
        <v>0.4</v>
      </c>
      <c r="O1791" s="16"/>
      <c r="P1791" s="14"/>
      <c r="Q1791" s="12"/>
      <c r="R1791" s="13"/>
    </row>
    <row r="1792" spans="1:18" ht="15.75" customHeight="1">
      <c r="A1792" s="1"/>
      <c r="B1792" s="6" t="s">
        <v>14</v>
      </c>
      <c r="C1792" s="6">
        <v>1185732</v>
      </c>
      <c r="D1792" s="7">
        <v>44480</v>
      </c>
      <c r="E1792" s="6" t="s">
        <v>33</v>
      </c>
      <c r="F1792" s="6" t="s">
        <v>73</v>
      </c>
      <c r="G1792" s="6" t="s">
        <v>74</v>
      </c>
      <c r="H1792" s="6" t="s">
        <v>21</v>
      </c>
      <c r="I1792" s="8">
        <v>0.3</v>
      </c>
      <c r="J1792" s="9">
        <v>2750</v>
      </c>
      <c r="K1792" s="10">
        <f t="shared" si="0"/>
        <v>825</v>
      </c>
      <c r="L1792" s="10">
        <f t="shared" si="1"/>
        <v>288.75</v>
      </c>
      <c r="M1792" s="11">
        <v>0.35</v>
      </c>
      <c r="O1792" s="16"/>
      <c r="P1792" s="14"/>
      <c r="Q1792" s="12"/>
      <c r="R1792" s="13"/>
    </row>
    <row r="1793" spans="1:18" ht="15.75" customHeight="1">
      <c r="A1793" s="1"/>
      <c r="B1793" s="6" t="s">
        <v>14</v>
      </c>
      <c r="C1793" s="6">
        <v>1185732</v>
      </c>
      <c r="D1793" s="7">
        <v>44480</v>
      </c>
      <c r="E1793" s="6" t="s">
        <v>33</v>
      </c>
      <c r="F1793" s="6" t="s">
        <v>73</v>
      </c>
      <c r="G1793" s="6" t="s">
        <v>74</v>
      </c>
      <c r="H1793" s="6" t="s">
        <v>22</v>
      </c>
      <c r="I1793" s="8">
        <v>0.34999999999999992</v>
      </c>
      <c r="J1793" s="9">
        <v>4000</v>
      </c>
      <c r="K1793" s="10">
        <f t="shared" si="0"/>
        <v>1399.9999999999998</v>
      </c>
      <c r="L1793" s="10">
        <f t="shared" si="1"/>
        <v>699.99999999999989</v>
      </c>
      <c r="M1793" s="11">
        <v>0.5</v>
      </c>
      <c r="O1793" s="16"/>
      <c r="P1793" s="14"/>
      <c r="Q1793" s="12"/>
      <c r="R1793" s="13"/>
    </row>
    <row r="1794" spans="1:18" ht="15.75" customHeight="1">
      <c r="A1794" s="1"/>
      <c r="B1794" s="6" t="s">
        <v>14</v>
      </c>
      <c r="C1794" s="6">
        <v>1185732</v>
      </c>
      <c r="D1794" s="7">
        <v>44511</v>
      </c>
      <c r="E1794" s="6" t="s">
        <v>33</v>
      </c>
      <c r="F1794" s="6" t="s">
        <v>73</v>
      </c>
      <c r="G1794" s="6" t="s">
        <v>74</v>
      </c>
      <c r="H1794" s="6" t="s">
        <v>17</v>
      </c>
      <c r="I1794" s="8">
        <v>0.30000000000000004</v>
      </c>
      <c r="J1794" s="9">
        <v>5500</v>
      </c>
      <c r="K1794" s="10">
        <f t="shared" si="0"/>
        <v>1650.0000000000002</v>
      </c>
      <c r="L1794" s="10">
        <f t="shared" si="1"/>
        <v>660.00000000000011</v>
      </c>
      <c r="M1794" s="11">
        <v>0.4</v>
      </c>
      <c r="O1794" s="16"/>
      <c r="P1794" s="14"/>
      <c r="Q1794" s="12"/>
      <c r="R1794" s="13"/>
    </row>
    <row r="1795" spans="1:18" ht="15.75" customHeight="1">
      <c r="A1795" s="1"/>
      <c r="B1795" s="6" t="s">
        <v>14</v>
      </c>
      <c r="C1795" s="6">
        <v>1185732</v>
      </c>
      <c r="D1795" s="7">
        <v>44511</v>
      </c>
      <c r="E1795" s="6" t="s">
        <v>33</v>
      </c>
      <c r="F1795" s="6" t="s">
        <v>73</v>
      </c>
      <c r="G1795" s="6" t="s">
        <v>74</v>
      </c>
      <c r="H1795" s="6" t="s">
        <v>18</v>
      </c>
      <c r="I1795" s="8">
        <v>0.20000000000000007</v>
      </c>
      <c r="J1795" s="9">
        <v>4000</v>
      </c>
      <c r="K1795" s="10">
        <f t="shared" si="0"/>
        <v>800.00000000000023</v>
      </c>
      <c r="L1795" s="10">
        <f t="shared" si="1"/>
        <v>280.00000000000006</v>
      </c>
      <c r="M1795" s="11">
        <v>0.35</v>
      </c>
      <c r="O1795" s="16"/>
      <c r="P1795" s="14"/>
      <c r="Q1795" s="12"/>
      <c r="R1795" s="13"/>
    </row>
    <row r="1796" spans="1:18" ht="15.75" customHeight="1">
      <c r="A1796" s="1"/>
      <c r="B1796" s="6" t="s">
        <v>14</v>
      </c>
      <c r="C1796" s="6">
        <v>1185732</v>
      </c>
      <c r="D1796" s="7">
        <v>44511</v>
      </c>
      <c r="E1796" s="6" t="s">
        <v>33</v>
      </c>
      <c r="F1796" s="6" t="s">
        <v>73</v>
      </c>
      <c r="G1796" s="6" t="s">
        <v>74</v>
      </c>
      <c r="H1796" s="6" t="s">
        <v>19</v>
      </c>
      <c r="I1796" s="8">
        <v>0.20000000000000007</v>
      </c>
      <c r="J1796" s="9">
        <v>3450</v>
      </c>
      <c r="K1796" s="10">
        <f t="shared" si="0"/>
        <v>690.00000000000023</v>
      </c>
      <c r="L1796" s="10">
        <f t="shared" si="1"/>
        <v>241.50000000000006</v>
      </c>
      <c r="M1796" s="11">
        <v>0.35</v>
      </c>
      <c r="O1796" s="16"/>
      <c r="P1796" s="14"/>
      <c r="Q1796" s="12"/>
      <c r="R1796" s="13"/>
    </row>
    <row r="1797" spans="1:18" ht="15.75" customHeight="1">
      <c r="A1797" s="1"/>
      <c r="B1797" s="6" t="s">
        <v>14</v>
      </c>
      <c r="C1797" s="6">
        <v>1185732</v>
      </c>
      <c r="D1797" s="7">
        <v>44511</v>
      </c>
      <c r="E1797" s="6" t="s">
        <v>33</v>
      </c>
      <c r="F1797" s="6" t="s">
        <v>73</v>
      </c>
      <c r="G1797" s="6" t="s">
        <v>74</v>
      </c>
      <c r="H1797" s="6" t="s">
        <v>20</v>
      </c>
      <c r="I1797" s="8">
        <v>0.20000000000000007</v>
      </c>
      <c r="J1797" s="9">
        <v>3750</v>
      </c>
      <c r="K1797" s="10">
        <f t="shared" si="0"/>
        <v>750.00000000000023</v>
      </c>
      <c r="L1797" s="10">
        <f t="shared" si="1"/>
        <v>300.00000000000011</v>
      </c>
      <c r="M1797" s="11">
        <v>0.4</v>
      </c>
      <c r="O1797" s="16"/>
      <c r="P1797" s="14"/>
      <c r="Q1797" s="12"/>
      <c r="R1797" s="13"/>
    </row>
    <row r="1798" spans="1:18" ht="15.75" customHeight="1">
      <c r="A1798" s="1"/>
      <c r="B1798" s="6" t="s">
        <v>14</v>
      </c>
      <c r="C1798" s="6">
        <v>1185732</v>
      </c>
      <c r="D1798" s="7">
        <v>44511</v>
      </c>
      <c r="E1798" s="6" t="s">
        <v>33</v>
      </c>
      <c r="F1798" s="6" t="s">
        <v>73</v>
      </c>
      <c r="G1798" s="6" t="s">
        <v>74</v>
      </c>
      <c r="H1798" s="6" t="s">
        <v>21</v>
      </c>
      <c r="I1798" s="8">
        <v>0.39999999999999997</v>
      </c>
      <c r="J1798" s="9">
        <v>3500</v>
      </c>
      <c r="K1798" s="10">
        <f t="shared" si="0"/>
        <v>1399.9999999999998</v>
      </c>
      <c r="L1798" s="10">
        <f t="shared" si="1"/>
        <v>489.99999999999989</v>
      </c>
      <c r="M1798" s="11">
        <v>0.35</v>
      </c>
      <c r="O1798" s="16"/>
      <c r="P1798" s="14"/>
      <c r="Q1798" s="12"/>
      <c r="R1798" s="13"/>
    </row>
    <row r="1799" spans="1:18" ht="15.75" customHeight="1">
      <c r="A1799" s="1"/>
      <c r="B1799" s="6" t="s">
        <v>14</v>
      </c>
      <c r="C1799" s="6">
        <v>1185732</v>
      </c>
      <c r="D1799" s="7">
        <v>44511</v>
      </c>
      <c r="E1799" s="6" t="s">
        <v>33</v>
      </c>
      <c r="F1799" s="6" t="s">
        <v>73</v>
      </c>
      <c r="G1799" s="6" t="s">
        <v>74</v>
      </c>
      <c r="H1799" s="6" t="s">
        <v>22</v>
      </c>
      <c r="I1799" s="8">
        <v>0.44999999999999984</v>
      </c>
      <c r="J1799" s="9">
        <v>4500</v>
      </c>
      <c r="K1799" s="10">
        <f t="shared" si="0"/>
        <v>2024.9999999999993</v>
      </c>
      <c r="L1799" s="10">
        <f t="shared" si="1"/>
        <v>1012.4999999999997</v>
      </c>
      <c r="M1799" s="11">
        <v>0.5</v>
      </c>
      <c r="O1799" s="16"/>
      <c r="P1799" s="14"/>
      <c r="Q1799" s="12"/>
      <c r="R1799" s="13"/>
    </row>
    <row r="1800" spans="1:18" ht="15.75" customHeight="1">
      <c r="A1800" s="1"/>
      <c r="B1800" s="6" t="s">
        <v>14</v>
      </c>
      <c r="C1800" s="6">
        <v>1185732</v>
      </c>
      <c r="D1800" s="7">
        <v>44540</v>
      </c>
      <c r="E1800" s="6" t="s">
        <v>33</v>
      </c>
      <c r="F1800" s="6" t="s">
        <v>73</v>
      </c>
      <c r="G1800" s="6" t="s">
        <v>74</v>
      </c>
      <c r="H1800" s="6" t="s">
        <v>17</v>
      </c>
      <c r="I1800" s="8">
        <v>0.39999999999999997</v>
      </c>
      <c r="J1800" s="9">
        <v>7000</v>
      </c>
      <c r="K1800" s="10">
        <f t="shared" si="0"/>
        <v>2799.9999999999995</v>
      </c>
      <c r="L1800" s="10">
        <f t="shared" si="1"/>
        <v>1119.9999999999998</v>
      </c>
      <c r="M1800" s="11">
        <v>0.4</v>
      </c>
      <c r="O1800" s="16"/>
      <c r="P1800" s="14"/>
      <c r="Q1800" s="12"/>
      <c r="R1800" s="13"/>
    </row>
    <row r="1801" spans="1:18" ht="15.75" customHeight="1">
      <c r="A1801" s="1"/>
      <c r="B1801" s="6" t="s">
        <v>14</v>
      </c>
      <c r="C1801" s="6">
        <v>1185732</v>
      </c>
      <c r="D1801" s="7">
        <v>44540</v>
      </c>
      <c r="E1801" s="6" t="s">
        <v>33</v>
      </c>
      <c r="F1801" s="6" t="s">
        <v>73</v>
      </c>
      <c r="G1801" s="6" t="s">
        <v>74</v>
      </c>
      <c r="H1801" s="6" t="s">
        <v>18</v>
      </c>
      <c r="I1801" s="8">
        <v>0.30000000000000004</v>
      </c>
      <c r="J1801" s="9">
        <v>5000</v>
      </c>
      <c r="K1801" s="10">
        <f t="shared" si="0"/>
        <v>1500.0000000000002</v>
      </c>
      <c r="L1801" s="10">
        <f t="shared" si="1"/>
        <v>525</v>
      </c>
      <c r="M1801" s="11">
        <v>0.35</v>
      </c>
      <c r="O1801" s="16"/>
      <c r="P1801" s="14"/>
      <c r="Q1801" s="12"/>
      <c r="R1801" s="13"/>
    </row>
    <row r="1802" spans="1:18" ht="15.75" customHeight="1">
      <c r="A1802" s="1"/>
      <c r="B1802" s="6" t="s">
        <v>14</v>
      </c>
      <c r="C1802" s="6">
        <v>1185732</v>
      </c>
      <c r="D1802" s="7">
        <v>44540</v>
      </c>
      <c r="E1802" s="6" t="s">
        <v>33</v>
      </c>
      <c r="F1802" s="6" t="s">
        <v>73</v>
      </c>
      <c r="G1802" s="6" t="s">
        <v>74</v>
      </c>
      <c r="H1802" s="6" t="s">
        <v>19</v>
      </c>
      <c r="I1802" s="8">
        <v>0.30000000000000004</v>
      </c>
      <c r="J1802" s="9">
        <v>4500</v>
      </c>
      <c r="K1802" s="10">
        <f t="shared" si="0"/>
        <v>1350.0000000000002</v>
      </c>
      <c r="L1802" s="10">
        <f t="shared" si="1"/>
        <v>472.50000000000006</v>
      </c>
      <c r="M1802" s="11">
        <v>0.35</v>
      </c>
      <c r="O1802" s="16"/>
      <c r="P1802" s="14"/>
      <c r="Q1802" s="12"/>
      <c r="R1802" s="13"/>
    </row>
    <row r="1803" spans="1:18" ht="15.75" customHeight="1">
      <c r="A1803" s="1"/>
      <c r="B1803" s="6" t="s">
        <v>14</v>
      </c>
      <c r="C1803" s="6">
        <v>1185732</v>
      </c>
      <c r="D1803" s="7">
        <v>44540</v>
      </c>
      <c r="E1803" s="6" t="s">
        <v>33</v>
      </c>
      <c r="F1803" s="6" t="s">
        <v>73</v>
      </c>
      <c r="G1803" s="6" t="s">
        <v>74</v>
      </c>
      <c r="H1803" s="6" t="s">
        <v>20</v>
      </c>
      <c r="I1803" s="8">
        <v>0.30000000000000004</v>
      </c>
      <c r="J1803" s="9">
        <v>4000</v>
      </c>
      <c r="K1803" s="10">
        <f t="shared" si="0"/>
        <v>1200.0000000000002</v>
      </c>
      <c r="L1803" s="10">
        <f t="shared" si="1"/>
        <v>480.00000000000011</v>
      </c>
      <c r="M1803" s="11">
        <v>0.4</v>
      </c>
      <c r="O1803" s="16"/>
      <c r="P1803" s="14"/>
      <c r="Q1803" s="12"/>
      <c r="R1803" s="13"/>
    </row>
    <row r="1804" spans="1:18" ht="15.75" customHeight="1">
      <c r="A1804" s="1"/>
      <c r="B1804" s="6" t="s">
        <v>14</v>
      </c>
      <c r="C1804" s="6">
        <v>1185732</v>
      </c>
      <c r="D1804" s="7">
        <v>44540</v>
      </c>
      <c r="E1804" s="6" t="s">
        <v>33</v>
      </c>
      <c r="F1804" s="6" t="s">
        <v>73</v>
      </c>
      <c r="G1804" s="6" t="s">
        <v>74</v>
      </c>
      <c r="H1804" s="6" t="s">
        <v>21</v>
      </c>
      <c r="I1804" s="8">
        <v>0.39999999999999997</v>
      </c>
      <c r="J1804" s="9">
        <v>4000</v>
      </c>
      <c r="K1804" s="10">
        <f t="shared" si="0"/>
        <v>1599.9999999999998</v>
      </c>
      <c r="L1804" s="10">
        <f t="shared" si="1"/>
        <v>559.99999999999989</v>
      </c>
      <c r="M1804" s="11">
        <v>0.35</v>
      </c>
      <c r="O1804" s="16"/>
      <c r="P1804" s="14"/>
      <c r="Q1804" s="12"/>
      <c r="R1804" s="13"/>
    </row>
    <row r="1805" spans="1:18" ht="15.75" customHeight="1">
      <c r="A1805" s="1"/>
      <c r="B1805" s="6" t="s">
        <v>14</v>
      </c>
      <c r="C1805" s="6">
        <v>1185732</v>
      </c>
      <c r="D1805" s="7">
        <v>44540</v>
      </c>
      <c r="E1805" s="6" t="s">
        <v>33</v>
      </c>
      <c r="F1805" s="6" t="s">
        <v>73</v>
      </c>
      <c r="G1805" s="6" t="s">
        <v>74</v>
      </c>
      <c r="H1805" s="6" t="s">
        <v>22</v>
      </c>
      <c r="I1805" s="8">
        <v>0.44999999999999984</v>
      </c>
      <c r="J1805" s="9">
        <v>5000</v>
      </c>
      <c r="K1805" s="10">
        <f t="shared" si="0"/>
        <v>2249.9999999999991</v>
      </c>
      <c r="L1805" s="10">
        <f t="shared" si="1"/>
        <v>1124.9999999999995</v>
      </c>
      <c r="M1805" s="11">
        <v>0.5</v>
      </c>
      <c r="O1805" s="16"/>
      <c r="P1805" s="14"/>
      <c r="Q1805" s="12"/>
      <c r="R1805" s="13"/>
    </row>
    <row r="1806" spans="1:18" ht="15.75" customHeight="1">
      <c r="A1806" s="1" t="s">
        <v>39</v>
      </c>
      <c r="B1806" s="6" t="s">
        <v>27</v>
      </c>
      <c r="C1806" s="6">
        <v>1128299</v>
      </c>
      <c r="D1806" s="7">
        <v>44220</v>
      </c>
      <c r="E1806" s="6" t="s">
        <v>28</v>
      </c>
      <c r="F1806" s="6" t="s">
        <v>75</v>
      </c>
      <c r="G1806" s="6" t="s">
        <v>76</v>
      </c>
      <c r="H1806" s="6" t="s">
        <v>17</v>
      </c>
      <c r="I1806" s="8">
        <v>0.30000000000000004</v>
      </c>
      <c r="J1806" s="9">
        <v>3500</v>
      </c>
      <c r="K1806" s="10">
        <f t="shared" si="0"/>
        <v>1050.0000000000002</v>
      </c>
      <c r="L1806" s="10">
        <f t="shared" si="1"/>
        <v>367.50000000000006</v>
      </c>
      <c r="M1806" s="11">
        <v>0.35</v>
      </c>
      <c r="O1806" s="16"/>
      <c r="P1806" s="14"/>
      <c r="Q1806" s="12"/>
      <c r="R1806" s="13"/>
    </row>
    <row r="1807" spans="1:18" ht="15.75" customHeight="1">
      <c r="A1807" s="1"/>
      <c r="B1807" s="6" t="s">
        <v>27</v>
      </c>
      <c r="C1807" s="6">
        <v>1128299</v>
      </c>
      <c r="D1807" s="7">
        <v>44220</v>
      </c>
      <c r="E1807" s="6" t="s">
        <v>28</v>
      </c>
      <c r="F1807" s="6" t="s">
        <v>75</v>
      </c>
      <c r="G1807" s="6" t="s">
        <v>76</v>
      </c>
      <c r="H1807" s="6" t="s">
        <v>18</v>
      </c>
      <c r="I1807" s="8">
        <v>0.4</v>
      </c>
      <c r="J1807" s="9">
        <v>3500</v>
      </c>
      <c r="K1807" s="10">
        <f t="shared" si="0"/>
        <v>1400</v>
      </c>
      <c r="L1807" s="10">
        <f t="shared" si="1"/>
        <v>489.99999999999994</v>
      </c>
      <c r="M1807" s="11">
        <v>0.35</v>
      </c>
      <c r="O1807" s="16"/>
      <c r="P1807" s="14"/>
      <c r="Q1807" s="12"/>
      <c r="R1807" s="13"/>
    </row>
    <row r="1808" spans="1:18" ht="15.75" customHeight="1">
      <c r="A1808" s="1"/>
      <c r="B1808" s="6" t="s">
        <v>27</v>
      </c>
      <c r="C1808" s="6">
        <v>1128299</v>
      </c>
      <c r="D1808" s="7">
        <v>44220</v>
      </c>
      <c r="E1808" s="6" t="s">
        <v>28</v>
      </c>
      <c r="F1808" s="6" t="s">
        <v>75</v>
      </c>
      <c r="G1808" s="6" t="s">
        <v>76</v>
      </c>
      <c r="H1808" s="6" t="s">
        <v>19</v>
      </c>
      <c r="I1808" s="8">
        <v>0.4</v>
      </c>
      <c r="J1808" s="9">
        <v>3500</v>
      </c>
      <c r="K1808" s="10">
        <f t="shared" si="0"/>
        <v>1400</v>
      </c>
      <c r="L1808" s="10">
        <f t="shared" si="1"/>
        <v>489.99999999999994</v>
      </c>
      <c r="M1808" s="11">
        <v>0.35</v>
      </c>
      <c r="O1808" s="16"/>
      <c r="P1808" s="14"/>
      <c r="Q1808" s="12"/>
      <c r="R1808" s="13"/>
    </row>
    <row r="1809" spans="1:18" ht="15.75" customHeight="1">
      <c r="A1809" s="1"/>
      <c r="B1809" s="6" t="s">
        <v>27</v>
      </c>
      <c r="C1809" s="6">
        <v>1128299</v>
      </c>
      <c r="D1809" s="7">
        <v>44220</v>
      </c>
      <c r="E1809" s="6" t="s">
        <v>28</v>
      </c>
      <c r="F1809" s="6" t="s">
        <v>75</v>
      </c>
      <c r="G1809" s="6" t="s">
        <v>76</v>
      </c>
      <c r="H1809" s="6" t="s">
        <v>20</v>
      </c>
      <c r="I1809" s="8">
        <v>0.4</v>
      </c>
      <c r="J1809" s="9">
        <v>2000</v>
      </c>
      <c r="K1809" s="10">
        <f t="shared" si="0"/>
        <v>800</v>
      </c>
      <c r="L1809" s="10">
        <f t="shared" si="1"/>
        <v>280</v>
      </c>
      <c r="M1809" s="11">
        <v>0.35</v>
      </c>
      <c r="O1809" s="16"/>
      <c r="P1809" s="14"/>
      <c r="Q1809" s="12"/>
      <c r="R1809" s="13"/>
    </row>
    <row r="1810" spans="1:18" ht="15.75" customHeight="1">
      <c r="A1810" s="1"/>
      <c r="B1810" s="6" t="s">
        <v>27</v>
      </c>
      <c r="C1810" s="6">
        <v>1128299</v>
      </c>
      <c r="D1810" s="7">
        <v>44220</v>
      </c>
      <c r="E1810" s="6" t="s">
        <v>28</v>
      </c>
      <c r="F1810" s="6" t="s">
        <v>75</v>
      </c>
      <c r="G1810" s="6" t="s">
        <v>76</v>
      </c>
      <c r="H1810" s="6" t="s">
        <v>21</v>
      </c>
      <c r="I1810" s="8">
        <v>0.45000000000000007</v>
      </c>
      <c r="J1810" s="9">
        <v>1500</v>
      </c>
      <c r="K1810" s="10">
        <f t="shared" si="0"/>
        <v>675.00000000000011</v>
      </c>
      <c r="L1810" s="10">
        <f t="shared" si="1"/>
        <v>270.00000000000006</v>
      </c>
      <c r="M1810" s="11">
        <v>0.4</v>
      </c>
      <c r="O1810" s="16"/>
      <c r="P1810" s="14"/>
      <c r="Q1810" s="12"/>
      <c r="R1810" s="13"/>
    </row>
    <row r="1811" spans="1:18" ht="15.75" customHeight="1">
      <c r="A1811" s="1"/>
      <c r="B1811" s="6" t="s">
        <v>27</v>
      </c>
      <c r="C1811" s="6">
        <v>1128299</v>
      </c>
      <c r="D1811" s="7">
        <v>44220</v>
      </c>
      <c r="E1811" s="6" t="s">
        <v>28</v>
      </c>
      <c r="F1811" s="6" t="s">
        <v>75</v>
      </c>
      <c r="G1811" s="6" t="s">
        <v>76</v>
      </c>
      <c r="H1811" s="6" t="s">
        <v>22</v>
      </c>
      <c r="I1811" s="8">
        <v>0.4</v>
      </c>
      <c r="J1811" s="9">
        <v>4000</v>
      </c>
      <c r="K1811" s="10">
        <f t="shared" si="0"/>
        <v>1600</v>
      </c>
      <c r="L1811" s="10">
        <f t="shared" si="1"/>
        <v>480</v>
      </c>
      <c r="M1811" s="11">
        <v>0.3</v>
      </c>
      <c r="O1811" s="16"/>
      <c r="P1811" s="14"/>
      <c r="Q1811" s="12"/>
      <c r="R1811" s="13"/>
    </row>
    <row r="1812" spans="1:18" ht="15.75" customHeight="1">
      <c r="A1812" s="1"/>
      <c r="B1812" s="6" t="s">
        <v>27</v>
      </c>
      <c r="C1812" s="6">
        <v>1128299</v>
      </c>
      <c r="D1812" s="7">
        <v>44251</v>
      </c>
      <c r="E1812" s="6" t="s">
        <v>28</v>
      </c>
      <c r="F1812" s="6" t="s">
        <v>75</v>
      </c>
      <c r="G1812" s="6" t="s">
        <v>76</v>
      </c>
      <c r="H1812" s="6" t="s">
        <v>17</v>
      </c>
      <c r="I1812" s="8">
        <v>0.30000000000000004</v>
      </c>
      <c r="J1812" s="9">
        <v>4500</v>
      </c>
      <c r="K1812" s="10">
        <f t="shared" si="0"/>
        <v>1350.0000000000002</v>
      </c>
      <c r="L1812" s="10">
        <f t="shared" si="1"/>
        <v>472.50000000000006</v>
      </c>
      <c r="M1812" s="11">
        <v>0.35</v>
      </c>
      <c r="O1812" s="16"/>
      <c r="P1812" s="14"/>
      <c r="Q1812" s="12"/>
      <c r="R1812" s="13"/>
    </row>
    <row r="1813" spans="1:18" ht="15.75" customHeight="1">
      <c r="A1813" s="1"/>
      <c r="B1813" s="6" t="s">
        <v>27</v>
      </c>
      <c r="C1813" s="6">
        <v>1128299</v>
      </c>
      <c r="D1813" s="7">
        <v>44251</v>
      </c>
      <c r="E1813" s="6" t="s">
        <v>28</v>
      </c>
      <c r="F1813" s="6" t="s">
        <v>75</v>
      </c>
      <c r="G1813" s="6" t="s">
        <v>76</v>
      </c>
      <c r="H1813" s="6" t="s">
        <v>18</v>
      </c>
      <c r="I1813" s="8">
        <v>0.4</v>
      </c>
      <c r="J1813" s="9">
        <v>3500</v>
      </c>
      <c r="K1813" s="10">
        <f t="shared" si="0"/>
        <v>1400</v>
      </c>
      <c r="L1813" s="10">
        <f t="shared" si="1"/>
        <v>489.99999999999994</v>
      </c>
      <c r="M1813" s="11">
        <v>0.35</v>
      </c>
      <c r="O1813" s="16"/>
      <c r="P1813" s="14"/>
      <c r="Q1813" s="12"/>
      <c r="R1813" s="13"/>
    </row>
    <row r="1814" spans="1:18" ht="15.75" customHeight="1">
      <c r="A1814" s="1"/>
      <c r="B1814" s="6" t="s">
        <v>27</v>
      </c>
      <c r="C1814" s="6">
        <v>1128299</v>
      </c>
      <c r="D1814" s="7">
        <v>44251</v>
      </c>
      <c r="E1814" s="6" t="s">
        <v>28</v>
      </c>
      <c r="F1814" s="6" t="s">
        <v>75</v>
      </c>
      <c r="G1814" s="6" t="s">
        <v>76</v>
      </c>
      <c r="H1814" s="6" t="s">
        <v>19</v>
      </c>
      <c r="I1814" s="8">
        <v>0.4</v>
      </c>
      <c r="J1814" s="9">
        <v>3500</v>
      </c>
      <c r="K1814" s="10">
        <f t="shared" si="0"/>
        <v>1400</v>
      </c>
      <c r="L1814" s="10">
        <f t="shared" si="1"/>
        <v>489.99999999999994</v>
      </c>
      <c r="M1814" s="11">
        <v>0.35</v>
      </c>
      <c r="O1814" s="16"/>
      <c r="P1814" s="14"/>
      <c r="Q1814" s="12"/>
      <c r="R1814" s="13"/>
    </row>
    <row r="1815" spans="1:18" ht="15.75" customHeight="1">
      <c r="A1815" s="1"/>
      <c r="B1815" s="6" t="s">
        <v>27</v>
      </c>
      <c r="C1815" s="6">
        <v>1128299</v>
      </c>
      <c r="D1815" s="7">
        <v>44251</v>
      </c>
      <c r="E1815" s="6" t="s">
        <v>28</v>
      </c>
      <c r="F1815" s="6" t="s">
        <v>75</v>
      </c>
      <c r="G1815" s="6" t="s">
        <v>76</v>
      </c>
      <c r="H1815" s="6" t="s">
        <v>20</v>
      </c>
      <c r="I1815" s="8">
        <v>0.4</v>
      </c>
      <c r="J1815" s="9">
        <v>2000</v>
      </c>
      <c r="K1815" s="10">
        <f t="shared" si="0"/>
        <v>800</v>
      </c>
      <c r="L1815" s="10">
        <f t="shared" si="1"/>
        <v>280</v>
      </c>
      <c r="M1815" s="11">
        <v>0.35</v>
      </c>
      <c r="O1815" s="16"/>
      <c r="P1815" s="14"/>
      <c r="Q1815" s="12"/>
      <c r="R1815" s="13"/>
    </row>
    <row r="1816" spans="1:18" ht="15.75" customHeight="1">
      <c r="A1816" s="1"/>
      <c r="B1816" s="6" t="s">
        <v>27</v>
      </c>
      <c r="C1816" s="6">
        <v>1128299</v>
      </c>
      <c r="D1816" s="7">
        <v>44251</v>
      </c>
      <c r="E1816" s="6" t="s">
        <v>28</v>
      </c>
      <c r="F1816" s="6" t="s">
        <v>75</v>
      </c>
      <c r="G1816" s="6" t="s">
        <v>76</v>
      </c>
      <c r="H1816" s="6" t="s">
        <v>21</v>
      </c>
      <c r="I1816" s="8">
        <v>0.45000000000000007</v>
      </c>
      <c r="J1816" s="9">
        <v>1250</v>
      </c>
      <c r="K1816" s="10">
        <f t="shared" si="0"/>
        <v>562.50000000000011</v>
      </c>
      <c r="L1816" s="10">
        <f t="shared" si="1"/>
        <v>225.00000000000006</v>
      </c>
      <c r="M1816" s="11">
        <v>0.4</v>
      </c>
      <c r="O1816" s="16"/>
      <c r="P1816" s="14"/>
      <c r="Q1816" s="12"/>
      <c r="R1816" s="13"/>
    </row>
    <row r="1817" spans="1:18" ht="15.75" customHeight="1">
      <c r="A1817" s="1"/>
      <c r="B1817" s="6" t="s">
        <v>27</v>
      </c>
      <c r="C1817" s="6">
        <v>1128299</v>
      </c>
      <c r="D1817" s="7">
        <v>44251</v>
      </c>
      <c r="E1817" s="6" t="s">
        <v>28</v>
      </c>
      <c r="F1817" s="6" t="s">
        <v>75</v>
      </c>
      <c r="G1817" s="6" t="s">
        <v>76</v>
      </c>
      <c r="H1817" s="6" t="s">
        <v>22</v>
      </c>
      <c r="I1817" s="8">
        <v>0.4</v>
      </c>
      <c r="J1817" s="9">
        <v>3250</v>
      </c>
      <c r="K1817" s="10">
        <f t="shared" si="0"/>
        <v>1300</v>
      </c>
      <c r="L1817" s="10">
        <f t="shared" si="1"/>
        <v>390</v>
      </c>
      <c r="M1817" s="11">
        <v>0.3</v>
      </c>
      <c r="O1817" s="16"/>
      <c r="P1817" s="14"/>
      <c r="Q1817" s="12"/>
      <c r="R1817" s="13"/>
    </row>
    <row r="1818" spans="1:18" ht="15.75" customHeight="1">
      <c r="A1818" s="1"/>
      <c r="B1818" s="6" t="s">
        <v>27</v>
      </c>
      <c r="C1818" s="6">
        <v>1128299</v>
      </c>
      <c r="D1818" s="7">
        <v>44278</v>
      </c>
      <c r="E1818" s="6" t="s">
        <v>28</v>
      </c>
      <c r="F1818" s="6" t="s">
        <v>75</v>
      </c>
      <c r="G1818" s="6" t="s">
        <v>76</v>
      </c>
      <c r="H1818" s="6" t="s">
        <v>17</v>
      </c>
      <c r="I1818" s="8">
        <v>0.4</v>
      </c>
      <c r="J1818" s="9">
        <v>4750</v>
      </c>
      <c r="K1818" s="10">
        <f t="shared" si="0"/>
        <v>1900</v>
      </c>
      <c r="L1818" s="10">
        <f t="shared" si="1"/>
        <v>665</v>
      </c>
      <c r="M1818" s="11">
        <v>0.35</v>
      </c>
      <c r="O1818" s="16"/>
      <c r="P1818" s="14"/>
      <c r="Q1818" s="12"/>
      <c r="R1818" s="13"/>
    </row>
    <row r="1819" spans="1:18" ht="15.75" customHeight="1">
      <c r="A1819" s="1"/>
      <c r="B1819" s="6" t="s">
        <v>27</v>
      </c>
      <c r="C1819" s="6">
        <v>1128299</v>
      </c>
      <c r="D1819" s="7">
        <v>44278</v>
      </c>
      <c r="E1819" s="6" t="s">
        <v>28</v>
      </c>
      <c r="F1819" s="6" t="s">
        <v>75</v>
      </c>
      <c r="G1819" s="6" t="s">
        <v>76</v>
      </c>
      <c r="H1819" s="6" t="s">
        <v>18</v>
      </c>
      <c r="I1819" s="8">
        <v>0.5</v>
      </c>
      <c r="J1819" s="9">
        <v>3250</v>
      </c>
      <c r="K1819" s="10">
        <f t="shared" si="0"/>
        <v>1625</v>
      </c>
      <c r="L1819" s="10">
        <f t="shared" si="1"/>
        <v>568.75</v>
      </c>
      <c r="M1819" s="11">
        <v>0.35</v>
      </c>
      <c r="O1819" s="16"/>
      <c r="P1819" s="14"/>
      <c r="Q1819" s="12"/>
      <c r="R1819" s="13"/>
    </row>
    <row r="1820" spans="1:18" ht="15.75" customHeight="1">
      <c r="A1820" s="1"/>
      <c r="B1820" s="6" t="s">
        <v>27</v>
      </c>
      <c r="C1820" s="6">
        <v>1128299</v>
      </c>
      <c r="D1820" s="7">
        <v>44278</v>
      </c>
      <c r="E1820" s="6" t="s">
        <v>28</v>
      </c>
      <c r="F1820" s="6" t="s">
        <v>75</v>
      </c>
      <c r="G1820" s="6" t="s">
        <v>76</v>
      </c>
      <c r="H1820" s="6" t="s">
        <v>19</v>
      </c>
      <c r="I1820" s="8">
        <v>0.54999999999999993</v>
      </c>
      <c r="J1820" s="9">
        <v>3500</v>
      </c>
      <c r="K1820" s="10">
        <f t="shared" si="0"/>
        <v>1924.9999999999998</v>
      </c>
      <c r="L1820" s="10">
        <f t="shared" si="1"/>
        <v>673.74999999999989</v>
      </c>
      <c r="M1820" s="11">
        <v>0.35</v>
      </c>
      <c r="O1820" s="16"/>
      <c r="P1820" s="14"/>
      <c r="Q1820" s="12"/>
      <c r="R1820" s="13"/>
    </row>
    <row r="1821" spans="1:18" ht="15.75" customHeight="1">
      <c r="A1821" s="1"/>
      <c r="B1821" s="6" t="s">
        <v>27</v>
      </c>
      <c r="C1821" s="6">
        <v>1128299</v>
      </c>
      <c r="D1821" s="7">
        <v>44278</v>
      </c>
      <c r="E1821" s="6" t="s">
        <v>28</v>
      </c>
      <c r="F1821" s="6" t="s">
        <v>75</v>
      </c>
      <c r="G1821" s="6" t="s">
        <v>76</v>
      </c>
      <c r="H1821" s="6" t="s">
        <v>20</v>
      </c>
      <c r="I1821" s="8">
        <v>0.5</v>
      </c>
      <c r="J1821" s="9">
        <v>2500</v>
      </c>
      <c r="K1821" s="10">
        <f t="shared" si="0"/>
        <v>1250</v>
      </c>
      <c r="L1821" s="10">
        <f t="shared" si="1"/>
        <v>437.5</v>
      </c>
      <c r="M1821" s="11">
        <v>0.35</v>
      </c>
      <c r="O1821" s="16"/>
      <c r="P1821" s="14"/>
      <c r="Q1821" s="12"/>
      <c r="R1821" s="13"/>
    </row>
    <row r="1822" spans="1:18" ht="15.75" customHeight="1">
      <c r="A1822" s="1"/>
      <c r="B1822" s="6" t="s">
        <v>27</v>
      </c>
      <c r="C1822" s="6">
        <v>1128299</v>
      </c>
      <c r="D1822" s="7">
        <v>44278</v>
      </c>
      <c r="E1822" s="6" t="s">
        <v>28</v>
      </c>
      <c r="F1822" s="6" t="s">
        <v>75</v>
      </c>
      <c r="G1822" s="6" t="s">
        <v>76</v>
      </c>
      <c r="H1822" s="6" t="s">
        <v>21</v>
      </c>
      <c r="I1822" s="8">
        <v>0.55000000000000004</v>
      </c>
      <c r="J1822" s="9">
        <v>1000</v>
      </c>
      <c r="K1822" s="10">
        <f t="shared" si="0"/>
        <v>550</v>
      </c>
      <c r="L1822" s="10">
        <f t="shared" si="1"/>
        <v>220</v>
      </c>
      <c r="M1822" s="11">
        <v>0.4</v>
      </c>
      <c r="O1822" s="16"/>
      <c r="P1822" s="14"/>
      <c r="Q1822" s="12"/>
      <c r="R1822" s="13"/>
    </row>
    <row r="1823" spans="1:18" ht="15.75" customHeight="1">
      <c r="A1823" s="1"/>
      <c r="B1823" s="6" t="s">
        <v>27</v>
      </c>
      <c r="C1823" s="6">
        <v>1128299</v>
      </c>
      <c r="D1823" s="7">
        <v>44278</v>
      </c>
      <c r="E1823" s="6" t="s">
        <v>28</v>
      </c>
      <c r="F1823" s="6" t="s">
        <v>75</v>
      </c>
      <c r="G1823" s="6" t="s">
        <v>76</v>
      </c>
      <c r="H1823" s="6" t="s">
        <v>22</v>
      </c>
      <c r="I1823" s="8">
        <v>0.5</v>
      </c>
      <c r="J1823" s="9">
        <v>3000</v>
      </c>
      <c r="K1823" s="10">
        <f t="shared" si="0"/>
        <v>1500</v>
      </c>
      <c r="L1823" s="10">
        <f t="shared" si="1"/>
        <v>450</v>
      </c>
      <c r="M1823" s="11">
        <v>0.3</v>
      </c>
      <c r="O1823" s="16"/>
      <c r="P1823" s="14"/>
      <c r="Q1823" s="12"/>
      <c r="R1823" s="13"/>
    </row>
    <row r="1824" spans="1:18" ht="15.75" customHeight="1">
      <c r="A1824" s="1"/>
      <c r="B1824" s="6" t="s">
        <v>27</v>
      </c>
      <c r="C1824" s="6">
        <v>1128299</v>
      </c>
      <c r="D1824" s="7">
        <v>44310</v>
      </c>
      <c r="E1824" s="6" t="s">
        <v>28</v>
      </c>
      <c r="F1824" s="6" t="s">
        <v>75</v>
      </c>
      <c r="G1824" s="6" t="s">
        <v>76</v>
      </c>
      <c r="H1824" s="6" t="s">
        <v>17</v>
      </c>
      <c r="I1824" s="8">
        <v>0.55000000000000004</v>
      </c>
      <c r="J1824" s="9">
        <v>4750</v>
      </c>
      <c r="K1824" s="10">
        <f t="shared" si="0"/>
        <v>2612.5</v>
      </c>
      <c r="L1824" s="10">
        <f t="shared" si="1"/>
        <v>914.37499999999989</v>
      </c>
      <c r="M1824" s="11">
        <v>0.35</v>
      </c>
      <c r="O1824" s="16"/>
      <c r="P1824" s="14"/>
      <c r="Q1824" s="12"/>
      <c r="R1824" s="13"/>
    </row>
    <row r="1825" spans="1:18" ht="15.75" customHeight="1">
      <c r="A1825" s="1"/>
      <c r="B1825" s="6" t="s">
        <v>27</v>
      </c>
      <c r="C1825" s="6">
        <v>1128299</v>
      </c>
      <c r="D1825" s="7">
        <v>44310</v>
      </c>
      <c r="E1825" s="6" t="s">
        <v>28</v>
      </c>
      <c r="F1825" s="6" t="s">
        <v>75</v>
      </c>
      <c r="G1825" s="6" t="s">
        <v>76</v>
      </c>
      <c r="H1825" s="6" t="s">
        <v>18</v>
      </c>
      <c r="I1825" s="8">
        <v>0.60000000000000009</v>
      </c>
      <c r="J1825" s="9">
        <v>2750</v>
      </c>
      <c r="K1825" s="10">
        <f t="shared" si="0"/>
        <v>1650.0000000000002</v>
      </c>
      <c r="L1825" s="10">
        <f t="shared" si="1"/>
        <v>577.5</v>
      </c>
      <c r="M1825" s="11">
        <v>0.35</v>
      </c>
      <c r="O1825" s="16"/>
      <c r="P1825" s="14"/>
      <c r="Q1825" s="12"/>
      <c r="R1825" s="13"/>
    </row>
    <row r="1826" spans="1:18" ht="15.75" customHeight="1">
      <c r="A1826" s="1"/>
      <c r="B1826" s="6" t="s">
        <v>27</v>
      </c>
      <c r="C1826" s="6">
        <v>1128299</v>
      </c>
      <c r="D1826" s="7">
        <v>44310</v>
      </c>
      <c r="E1826" s="6" t="s">
        <v>28</v>
      </c>
      <c r="F1826" s="6" t="s">
        <v>75</v>
      </c>
      <c r="G1826" s="6" t="s">
        <v>76</v>
      </c>
      <c r="H1826" s="6" t="s">
        <v>19</v>
      </c>
      <c r="I1826" s="8">
        <v>0.60000000000000009</v>
      </c>
      <c r="J1826" s="9">
        <v>3250</v>
      </c>
      <c r="K1826" s="10">
        <f t="shared" si="0"/>
        <v>1950.0000000000002</v>
      </c>
      <c r="L1826" s="10">
        <f t="shared" si="1"/>
        <v>682.5</v>
      </c>
      <c r="M1826" s="11">
        <v>0.35</v>
      </c>
      <c r="O1826" s="16"/>
      <c r="P1826" s="14"/>
      <c r="Q1826" s="12"/>
      <c r="R1826" s="13"/>
    </row>
    <row r="1827" spans="1:18" ht="15.75" customHeight="1">
      <c r="A1827" s="1"/>
      <c r="B1827" s="6" t="s">
        <v>27</v>
      </c>
      <c r="C1827" s="6">
        <v>1128299</v>
      </c>
      <c r="D1827" s="7">
        <v>44310</v>
      </c>
      <c r="E1827" s="6" t="s">
        <v>28</v>
      </c>
      <c r="F1827" s="6" t="s">
        <v>75</v>
      </c>
      <c r="G1827" s="6" t="s">
        <v>76</v>
      </c>
      <c r="H1827" s="6" t="s">
        <v>20</v>
      </c>
      <c r="I1827" s="8">
        <v>0.45000000000000007</v>
      </c>
      <c r="J1827" s="9">
        <v>2250</v>
      </c>
      <c r="K1827" s="10">
        <f t="shared" si="0"/>
        <v>1012.5000000000001</v>
      </c>
      <c r="L1827" s="10">
        <f t="shared" si="1"/>
        <v>354.375</v>
      </c>
      <c r="M1827" s="11">
        <v>0.35</v>
      </c>
      <c r="O1827" s="16"/>
      <c r="P1827" s="14"/>
      <c r="Q1827" s="12"/>
      <c r="R1827" s="13"/>
    </row>
    <row r="1828" spans="1:18" ht="15.75" customHeight="1">
      <c r="A1828" s="1"/>
      <c r="B1828" s="6" t="s">
        <v>27</v>
      </c>
      <c r="C1828" s="6">
        <v>1128299</v>
      </c>
      <c r="D1828" s="7">
        <v>44310</v>
      </c>
      <c r="E1828" s="6" t="s">
        <v>28</v>
      </c>
      <c r="F1828" s="6" t="s">
        <v>75</v>
      </c>
      <c r="G1828" s="6" t="s">
        <v>76</v>
      </c>
      <c r="H1828" s="6" t="s">
        <v>21</v>
      </c>
      <c r="I1828" s="8">
        <v>0.50000000000000011</v>
      </c>
      <c r="J1828" s="9">
        <v>1250</v>
      </c>
      <c r="K1828" s="10">
        <f t="shared" si="0"/>
        <v>625.00000000000011</v>
      </c>
      <c r="L1828" s="10">
        <f t="shared" si="1"/>
        <v>250.00000000000006</v>
      </c>
      <c r="M1828" s="11">
        <v>0.4</v>
      </c>
      <c r="O1828" s="16"/>
      <c r="P1828" s="14"/>
      <c r="Q1828" s="12"/>
      <c r="R1828" s="13"/>
    </row>
    <row r="1829" spans="1:18" ht="15.75" customHeight="1">
      <c r="A1829" s="1"/>
      <c r="B1829" s="6" t="s">
        <v>27</v>
      </c>
      <c r="C1829" s="6">
        <v>1128299</v>
      </c>
      <c r="D1829" s="7">
        <v>44310</v>
      </c>
      <c r="E1829" s="6" t="s">
        <v>28</v>
      </c>
      <c r="F1829" s="6" t="s">
        <v>75</v>
      </c>
      <c r="G1829" s="6" t="s">
        <v>76</v>
      </c>
      <c r="H1829" s="6" t="s">
        <v>22</v>
      </c>
      <c r="I1829" s="8">
        <v>0.65000000000000013</v>
      </c>
      <c r="J1829" s="9">
        <v>3000</v>
      </c>
      <c r="K1829" s="10">
        <f t="shared" si="0"/>
        <v>1950.0000000000005</v>
      </c>
      <c r="L1829" s="10">
        <f t="shared" si="1"/>
        <v>585.00000000000011</v>
      </c>
      <c r="M1829" s="11">
        <v>0.3</v>
      </c>
      <c r="O1829" s="16"/>
      <c r="P1829" s="14"/>
      <c r="Q1829" s="12"/>
      <c r="R1829" s="13"/>
    </row>
    <row r="1830" spans="1:18" ht="15.75" customHeight="1">
      <c r="A1830" s="1"/>
      <c r="B1830" s="6" t="s">
        <v>27</v>
      </c>
      <c r="C1830" s="6">
        <v>1128299</v>
      </c>
      <c r="D1830" s="7">
        <v>44341</v>
      </c>
      <c r="E1830" s="6" t="s">
        <v>28</v>
      </c>
      <c r="F1830" s="6" t="s">
        <v>75</v>
      </c>
      <c r="G1830" s="6" t="s">
        <v>76</v>
      </c>
      <c r="H1830" s="6" t="s">
        <v>17</v>
      </c>
      <c r="I1830" s="8">
        <v>0.5</v>
      </c>
      <c r="J1830" s="9">
        <v>5000</v>
      </c>
      <c r="K1830" s="10">
        <f t="shared" si="0"/>
        <v>2500</v>
      </c>
      <c r="L1830" s="10">
        <f t="shared" si="1"/>
        <v>875</v>
      </c>
      <c r="M1830" s="11">
        <v>0.35</v>
      </c>
      <c r="O1830" s="16"/>
      <c r="P1830" s="14"/>
      <c r="Q1830" s="12"/>
      <c r="R1830" s="13"/>
    </row>
    <row r="1831" spans="1:18" ht="15.75" customHeight="1">
      <c r="A1831" s="1"/>
      <c r="B1831" s="6" t="s">
        <v>27</v>
      </c>
      <c r="C1831" s="6">
        <v>1128299</v>
      </c>
      <c r="D1831" s="7">
        <v>44341</v>
      </c>
      <c r="E1831" s="6" t="s">
        <v>28</v>
      </c>
      <c r="F1831" s="6" t="s">
        <v>75</v>
      </c>
      <c r="G1831" s="6" t="s">
        <v>76</v>
      </c>
      <c r="H1831" s="6" t="s">
        <v>18</v>
      </c>
      <c r="I1831" s="8">
        <v>0.55000000000000004</v>
      </c>
      <c r="J1831" s="9">
        <v>3500</v>
      </c>
      <c r="K1831" s="10">
        <f t="shared" si="0"/>
        <v>1925.0000000000002</v>
      </c>
      <c r="L1831" s="10">
        <f t="shared" si="1"/>
        <v>673.75</v>
      </c>
      <c r="M1831" s="11">
        <v>0.35</v>
      </c>
      <c r="O1831" s="16"/>
      <c r="P1831" s="14"/>
      <c r="Q1831" s="12"/>
      <c r="R1831" s="13"/>
    </row>
    <row r="1832" spans="1:18" ht="15.75" customHeight="1">
      <c r="A1832" s="1"/>
      <c r="B1832" s="6" t="s">
        <v>27</v>
      </c>
      <c r="C1832" s="6">
        <v>1128299</v>
      </c>
      <c r="D1832" s="7">
        <v>44341</v>
      </c>
      <c r="E1832" s="6" t="s">
        <v>28</v>
      </c>
      <c r="F1832" s="6" t="s">
        <v>75</v>
      </c>
      <c r="G1832" s="6" t="s">
        <v>76</v>
      </c>
      <c r="H1832" s="6" t="s">
        <v>19</v>
      </c>
      <c r="I1832" s="8">
        <v>0.55000000000000004</v>
      </c>
      <c r="J1832" s="9">
        <v>3500</v>
      </c>
      <c r="K1832" s="10">
        <f t="shared" si="0"/>
        <v>1925.0000000000002</v>
      </c>
      <c r="L1832" s="10">
        <f t="shared" si="1"/>
        <v>673.75</v>
      </c>
      <c r="M1832" s="11">
        <v>0.35</v>
      </c>
      <c r="O1832" s="16"/>
      <c r="P1832" s="14"/>
      <c r="Q1832" s="12"/>
      <c r="R1832" s="13"/>
    </row>
    <row r="1833" spans="1:18" ht="15.75" customHeight="1">
      <c r="A1833" s="1"/>
      <c r="B1833" s="6" t="s">
        <v>27</v>
      </c>
      <c r="C1833" s="6">
        <v>1128299</v>
      </c>
      <c r="D1833" s="7">
        <v>44341</v>
      </c>
      <c r="E1833" s="6" t="s">
        <v>28</v>
      </c>
      <c r="F1833" s="6" t="s">
        <v>75</v>
      </c>
      <c r="G1833" s="6" t="s">
        <v>76</v>
      </c>
      <c r="H1833" s="6" t="s">
        <v>20</v>
      </c>
      <c r="I1833" s="8">
        <v>0.5</v>
      </c>
      <c r="J1833" s="9">
        <v>2750</v>
      </c>
      <c r="K1833" s="10">
        <f t="shared" si="0"/>
        <v>1375</v>
      </c>
      <c r="L1833" s="10">
        <f t="shared" si="1"/>
        <v>481.24999999999994</v>
      </c>
      <c r="M1833" s="11">
        <v>0.35</v>
      </c>
      <c r="O1833" s="16"/>
      <c r="P1833" s="14"/>
      <c r="Q1833" s="12"/>
      <c r="R1833" s="13"/>
    </row>
    <row r="1834" spans="1:18" ht="15.75" customHeight="1">
      <c r="A1834" s="1"/>
      <c r="B1834" s="6" t="s">
        <v>27</v>
      </c>
      <c r="C1834" s="6">
        <v>1128299</v>
      </c>
      <c r="D1834" s="7">
        <v>44341</v>
      </c>
      <c r="E1834" s="6" t="s">
        <v>28</v>
      </c>
      <c r="F1834" s="6" t="s">
        <v>75</v>
      </c>
      <c r="G1834" s="6" t="s">
        <v>76</v>
      </c>
      <c r="H1834" s="6" t="s">
        <v>21</v>
      </c>
      <c r="I1834" s="8">
        <v>0.44999999999999996</v>
      </c>
      <c r="J1834" s="9">
        <v>1750</v>
      </c>
      <c r="K1834" s="10">
        <f t="shared" si="0"/>
        <v>787.49999999999989</v>
      </c>
      <c r="L1834" s="10">
        <f t="shared" si="1"/>
        <v>315</v>
      </c>
      <c r="M1834" s="11">
        <v>0.4</v>
      </c>
      <c r="O1834" s="16"/>
      <c r="P1834" s="14"/>
      <c r="Q1834" s="12"/>
      <c r="R1834" s="13"/>
    </row>
    <row r="1835" spans="1:18" ht="15.75" customHeight="1">
      <c r="A1835" s="1"/>
      <c r="B1835" s="6" t="s">
        <v>27</v>
      </c>
      <c r="C1835" s="6">
        <v>1128299</v>
      </c>
      <c r="D1835" s="7">
        <v>44341</v>
      </c>
      <c r="E1835" s="6" t="s">
        <v>28</v>
      </c>
      <c r="F1835" s="6" t="s">
        <v>75</v>
      </c>
      <c r="G1835" s="6" t="s">
        <v>76</v>
      </c>
      <c r="H1835" s="6" t="s">
        <v>22</v>
      </c>
      <c r="I1835" s="8">
        <v>0.6</v>
      </c>
      <c r="J1835" s="9">
        <v>5250</v>
      </c>
      <c r="K1835" s="10">
        <f t="shared" si="0"/>
        <v>3150</v>
      </c>
      <c r="L1835" s="10">
        <f t="shared" si="1"/>
        <v>945</v>
      </c>
      <c r="M1835" s="11">
        <v>0.3</v>
      </c>
      <c r="O1835" s="16"/>
      <c r="P1835" s="14"/>
      <c r="Q1835" s="12"/>
      <c r="R1835" s="13"/>
    </row>
    <row r="1836" spans="1:18" ht="15.75" customHeight="1">
      <c r="A1836" s="1"/>
      <c r="B1836" s="6" t="s">
        <v>27</v>
      </c>
      <c r="C1836" s="6">
        <v>1128299</v>
      </c>
      <c r="D1836" s="7">
        <v>44371</v>
      </c>
      <c r="E1836" s="6" t="s">
        <v>28</v>
      </c>
      <c r="F1836" s="6" t="s">
        <v>75</v>
      </c>
      <c r="G1836" s="6" t="s">
        <v>76</v>
      </c>
      <c r="H1836" s="6" t="s">
        <v>17</v>
      </c>
      <c r="I1836" s="8">
        <v>0.54999999999999993</v>
      </c>
      <c r="J1836" s="9">
        <v>7750</v>
      </c>
      <c r="K1836" s="10">
        <f t="shared" si="0"/>
        <v>4262.4999999999991</v>
      </c>
      <c r="L1836" s="10">
        <f t="shared" si="1"/>
        <v>1491.8749999999995</v>
      </c>
      <c r="M1836" s="11">
        <v>0.35</v>
      </c>
      <c r="O1836" s="16"/>
      <c r="P1836" s="14"/>
      <c r="Q1836" s="12"/>
      <c r="R1836" s="13"/>
    </row>
    <row r="1837" spans="1:18" ht="15.75" customHeight="1">
      <c r="A1837" s="1"/>
      <c r="B1837" s="6" t="s">
        <v>27</v>
      </c>
      <c r="C1837" s="6">
        <v>1128299</v>
      </c>
      <c r="D1837" s="7">
        <v>44371</v>
      </c>
      <c r="E1837" s="6" t="s">
        <v>28</v>
      </c>
      <c r="F1837" s="6" t="s">
        <v>75</v>
      </c>
      <c r="G1837" s="6" t="s">
        <v>76</v>
      </c>
      <c r="H1837" s="6" t="s">
        <v>18</v>
      </c>
      <c r="I1837" s="8">
        <v>0.64999999999999991</v>
      </c>
      <c r="J1837" s="9">
        <v>6500</v>
      </c>
      <c r="K1837" s="10">
        <f t="shared" si="0"/>
        <v>4224.9999999999991</v>
      </c>
      <c r="L1837" s="10">
        <f t="shared" si="1"/>
        <v>1478.7499999999995</v>
      </c>
      <c r="M1837" s="11">
        <v>0.35</v>
      </c>
      <c r="O1837" s="16"/>
      <c r="P1837" s="14"/>
      <c r="Q1837" s="12"/>
      <c r="R1837" s="13"/>
    </row>
    <row r="1838" spans="1:18" ht="15.75" customHeight="1">
      <c r="A1838" s="1"/>
      <c r="B1838" s="6" t="s">
        <v>27</v>
      </c>
      <c r="C1838" s="6">
        <v>1128299</v>
      </c>
      <c r="D1838" s="7">
        <v>44371</v>
      </c>
      <c r="E1838" s="6" t="s">
        <v>28</v>
      </c>
      <c r="F1838" s="6" t="s">
        <v>75</v>
      </c>
      <c r="G1838" s="6" t="s">
        <v>76</v>
      </c>
      <c r="H1838" s="6" t="s">
        <v>19</v>
      </c>
      <c r="I1838" s="8">
        <v>0.79999999999999993</v>
      </c>
      <c r="J1838" s="9">
        <v>6500</v>
      </c>
      <c r="K1838" s="10">
        <f t="shared" si="0"/>
        <v>5200</v>
      </c>
      <c r="L1838" s="10">
        <f t="shared" si="1"/>
        <v>1819.9999999999998</v>
      </c>
      <c r="M1838" s="11">
        <v>0.35</v>
      </c>
      <c r="O1838" s="16"/>
      <c r="P1838" s="14"/>
      <c r="Q1838" s="12"/>
      <c r="R1838" s="13"/>
    </row>
    <row r="1839" spans="1:18" ht="15.75" customHeight="1">
      <c r="A1839" s="1"/>
      <c r="B1839" s="6" t="s">
        <v>27</v>
      </c>
      <c r="C1839" s="6">
        <v>1128299</v>
      </c>
      <c r="D1839" s="7">
        <v>44371</v>
      </c>
      <c r="E1839" s="6" t="s">
        <v>28</v>
      </c>
      <c r="F1839" s="6" t="s">
        <v>75</v>
      </c>
      <c r="G1839" s="6" t="s">
        <v>76</v>
      </c>
      <c r="H1839" s="6" t="s">
        <v>20</v>
      </c>
      <c r="I1839" s="8">
        <v>0.79999999999999993</v>
      </c>
      <c r="J1839" s="9">
        <v>5250</v>
      </c>
      <c r="K1839" s="10">
        <f t="shared" si="0"/>
        <v>4200</v>
      </c>
      <c r="L1839" s="10">
        <f t="shared" si="1"/>
        <v>1470</v>
      </c>
      <c r="M1839" s="11">
        <v>0.35</v>
      </c>
      <c r="O1839" s="16"/>
      <c r="P1839" s="14"/>
      <c r="Q1839" s="12"/>
      <c r="R1839" s="13"/>
    </row>
    <row r="1840" spans="1:18" ht="15.75" customHeight="1">
      <c r="A1840" s="1"/>
      <c r="B1840" s="6" t="s">
        <v>27</v>
      </c>
      <c r="C1840" s="6">
        <v>1128299</v>
      </c>
      <c r="D1840" s="7">
        <v>44371</v>
      </c>
      <c r="E1840" s="6" t="s">
        <v>28</v>
      </c>
      <c r="F1840" s="6" t="s">
        <v>75</v>
      </c>
      <c r="G1840" s="6" t="s">
        <v>76</v>
      </c>
      <c r="H1840" s="6" t="s">
        <v>21</v>
      </c>
      <c r="I1840" s="8">
        <v>0.9</v>
      </c>
      <c r="J1840" s="9">
        <v>4000</v>
      </c>
      <c r="K1840" s="10">
        <f t="shared" si="0"/>
        <v>3600</v>
      </c>
      <c r="L1840" s="10">
        <f t="shared" si="1"/>
        <v>1440</v>
      </c>
      <c r="M1840" s="11">
        <v>0.4</v>
      </c>
      <c r="O1840" s="16"/>
      <c r="P1840" s="14"/>
      <c r="Q1840" s="12"/>
      <c r="R1840" s="13"/>
    </row>
    <row r="1841" spans="1:18" ht="15.75" customHeight="1">
      <c r="A1841" s="1"/>
      <c r="B1841" s="6" t="s">
        <v>27</v>
      </c>
      <c r="C1841" s="6">
        <v>1128299</v>
      </c>
      <c r="D1841" s="7">
        <v>44371</v>
      </c>
      <c r="E1841" s="6" t="s">
        <v>28</v>
      </c>
      <c r="F1841" s="6" t="s">
        <v>75</v>
      </c>
      <c r="G1841" s="6" t="s">
        <v>76</v>
      </c>
      <c r="H1841" s="6" t="s">
        <v>22</v>
      </c>
      <c r="I1841" s="8">
        <v>1.05</v>
      </c>
      <c r="J1841" s="9">
        <v>7000</v>
      </c>
      <c r="K1841" s="10">
        <f t="shared" si="0"/>
        <v>7350</v>
      </c>
      <c r="L1841" s="10">
        <f t="shared" si="1"/>
        <v>2205</v>
      </c>
      <c r="M1841" s="11">
        <v>0.3</v>
      </c>
      <c r="O1841" s="16"/>
      <c r="P1841" s="14"/>
      <c r="Q1841" s="12"/>
      <c r="R1841" s="13"/>
    </row>
    <row r="1842" spans="1:18" ht="15.75" customHeight="1">
      <c r="A1842" s="1"/>
      <c r="B1842" s="6" t="s">
        <v>27</v>
      </c>
      <c r="C1842" s="6">
        <v>1128299</v>
      </c>
      <c r="D1842" s="7">
        <v>44400</v>
      </c>
      <c r="E1842" s="6" t="s">
        <v>28</v>
      </c>
      <c r="F1842" s="6" t="s">
        <v>75</v>
      </c>
      <c r="G1842" s="6" t="s">
        <v>76</v>
      </c>
      <c r="H1842" s="6" t="s">
        <v>17</v>
      </c>
      <c r="I1842" s="8">
        <v>0.85</v>
      </c>
      <c r="J1842" s="9">
        <v>8500</v>
      </c>
      <c r="K1842" s="10">
        <f t="shared" si="0"/>
        <v>7225</v>
      </c>
      <c r="L1842" s="10">
        <f t="shared" si="1"/>
        <v>2528.75</v>
      </c>
      <c r="M1842" s="11">
        <v>0.35</v>
      </c>
      <c r="O1842" s="16"/>
      <c r="P1842" s="14"/>
      <c r="Q1842" s="12"/>
      <c r="R1842" s="13"/>
    </row>
    <row r="1843" spans="1:18" ht="15.75" customHeight="1">
      <c r="A1843" s="1"/>
      <c r="B1843" s="6" t="s">
        <v>27</v>
      </c>
      <c r="C1843" s="6">
        <v>1128299</v>
      </c>
      <c r="D1843" s="7">
        <v>44400</v>
      </c>
      <c r="E1843" s="6" t="s">
        <v>28</v>
      </c>
      <c r="F1843" s="6" t="s">
        <v>75</v>
      </c>
      <c r="G1843" s="6" t="s">
        <v>76</v>
      </c>
      <c r="H1843" s="6" t="s">
        <v>18</v>
      </c>
      <c r="I1843" s="8">
        <v>0.9</v>
      </c>
      <c r="J1843" s="9">
        <v>7000</v>
      </c>
      <c r="K1843" s="10">
        <f t="shared" si="0"/>
        <v>6300</v>
      </c>
      <c r="L1843" s="10">
        <f t="shared" si="1"/>
        <v>2205</v>
      </c>
      <c r="M1843" s="11">
        <v>0.35</v>
      </c>
      <c r="O1843" s="16"/>
      <c r="P1843" s="14"/>
      <c r="Q1843" s="12"/>
      <c r="R1843" s="13"/>
    </row>
    <row r="1844" spans="1:18" ht="15.75" customHeight="1">
      <c r="A1844" s="1"/>
      <c r="B1844" s="6" t="s">
        <v>27</v>
      </c>
      <c r="C1844" s="6">
        <v>1128299</v>
      </c>
      <c r="D1844" s="7">
        <v>44400</v>
      </c>
      <c r="E1844" s="6" t="s">
        <v>28</v>
      </c>
      <c r="F1844" s="6" t="s">
        <v>75</v>
      </c>
      <c r="G1844" s="6" t="s">
        <v>76</v>
      </c>
      <c r="H1844" s="6" t="s">
        <v>19</v>
      </c>
      <c r="I1844" s="8">
        <v>0.9</v>
      </c>
      <c r="J1844" s="9">
        <v>6500</v>
      </c>
      <c r="K1844" s="10">
        <f t="shared" si="0"/>
        <v>5850</v>
      </c>
      <c r="L1844" s="10">
        <f t="shared" si="1"/>
        <v>2047.4999999999998</v>
      </c>
      <c r="M1844" s="11">
        <v>0.35</v>
      </c>
      <c r="O1844" s="16"/>
      <c r="P1844" s="14"/>
      <c r="Q1844" s="12"/>
      <c r="R1844" s="13"/>
    </row>
    <row r="1845" spans="1:18" ht="15.75" customHeight="1">
      <c r="A1845" s="1"/>
      <c r="B1845" s="6" t="s">
        <v>27</v>
      </c>
      <c r="C1845" s="6">
        <v>1128299</v>
      </c>
      <c r="D1845" s="7">
        <v>44400</v>
      </c>
      <c r="E1845" s="6" t="s">
        <v>28</v>
      </c>
      <c r="F1845" s="6" t="s">
        <v>75</v>
      </c>
      <c r="G1845" s="6" t="s">
        <v>76</v>
      </c>
      <c r="H1845" s="6" t="s">
        <v>20</v>
      </c>
      <c r="I1845" s="8">
        <v>0.85</v>
      </c>
      <c r="J1845" s="9">
        <v>5500</v>
      </c>
      <c r="K1845" s="10">
        <f t="shared" si="0"/>
        <v>4675</v>
      </c>
      <c r="L1845" s="10">
        <f t="shared" si="1"/>
        <v>1636.25</v>
      </c>
      <c r="M1845" s="11">
        <v>0.35</v>
      </c>
      <c r="O1845" s="16"/>
      <c r="P1845" s="14"/>
      <c r="Q1845" s="12"/>
      <c r="R1845" s="13"/>
    </row>
    <row r="1846" spans="1:18" ht="15.75" customHeight="1">
      <c r="A1846" s="1"/>
      <c r="B1846" s="6" t="s">
        <v>27</v>
      </c>
      <c r="C1846" s="6">
        <v>1128299</v>
      </c>
      <c r="D1846" s="7">
        <v>44400</v>
      </c>
      <c r="E1846" s="6" t="s">
        <v>28</v>
      </c>
      <c r="F1846" s="6" t="s">
        <v>75</v>
      </c>
      <c r="G1846" s="6" t="s">
        <v>76</v>
      </c>
      <c r="H1846" s="6" t="s">
        <v>21</v>
      </c>
      <c r="I1846" s="8">
        <v>0.9</v>
      </c>
      <c r="J1846" s="9">
        <v>6000</v>
      </c>
      <c r="K1846" s="10">
        <f t="shared" si="0"/>
        <v>5400</v>
      </c>
      <c r="L1846" s="10">
        <f t="shared" si="1"/>
        <v>2160</v>
      </c>
      <c r="M1846" s="11">
        <v>0.4</v>
      </c>
      <c r="O1846" s="16"/>
      <c r="P1846" s="14"/>
      <c r="Q1846" s="12"/>
      <c r="R1846" s="13"/>
    </row>
    <row r="1847" spans="1:18" ht="15.75" customHeight="1">
      <c r="A1847" s="1"/>
      <c r="B1847" s="6" t="s">
        <v>27</v>
      </c>
      <c r="C1847" s="6">
        <v>1128299</v>
      </c>
      <c r="D1847" s="7">
        <v>44400</v>
      </c>
      <c r="E1847" s="6" t="s">
        <v>28</v>
      </c>
      <c r="F1847" s="6" t="s">
        <v>75</v>
      </c>
      <c r="G1847" s="6" t="s">
        <v>76</v>
      </c>
      <c r="H1847" s="6" t="s">
        <v>22</v>
      </c>
      <c r="I1847" s="8">
        <v>1.05</v>
      </c>
      <c r="J1847" s="9">
        <v>6000</v>
      </c>
      <c r="K1847" s="10">
        <f t="shared" si="0"/>
        <v>6300</v>
      </c>
      <c r="L1847" s="10">
        <f t="shared" si="1"/>
        <v>1890</v>
      </c>
      <c r="M1847" s="11">
        <v>0.3</v>
      </c>
      <c r="O1847" s="16"/>
      <c r="P1847" s="14"/>
      <c r="Q1847" s="12"/>
      <c r="R1847" s="13"/>
    </row>
    <row r="1848" spans="1:18" ht="15.75" customHeight="1">
      <c r="A1848" s="1"/>
      <c r="B1848" s="6" t="s">
        <v>27</v>
      </c>
      <c r="C1848" s="6">
        <v>1128299</v>
      </c>
      <c r="D1848" s="7">
        <v>44432</v>
      </c>
      <c r="E1848" s="6" t="s">
        <v>28</v>
      </c>
      <c r="F1848" s="6" t="s">
        <v>75</v>
      </c>
      <c r="G1848" s="6" t="s">
        <v>76</v>
      </c>
      <c r="H1848" s="6" t="s">
        <v>17</v>
      </c>
      <c r="I1848" s="8">
        <v>0.9</v>
      </c>
      <c r="J1848" s="9">
        <v>8000</v>
      </c>
      <c r="K1848" s="10">
        <f t="shared" si="0"/>
        <v>7200</v>
      </c>
      <c r="L1848" s="10">
        <f t="shared" si="1"/>
        <v>2520</v>
      </c>
      <c r="M1848" s="11">
        <v>0.35</v>
      </c>
      <c r="O1848" s="16"/>
      <c r="P1848" s="14"/>
      <c r="Q1848" s="12"/>
      <c r="R1848" s="13"/>
    </row>
    <row r="1849" spans="1:18" ht="15.75" customHeight="1">
      <c r="A1849" s="1"/>
      <c r="B1849" s="6" t="s">
        <v>27</v>
      </c>
      <c r="C1849" s="6">
        <v>1128299</v>
      </c>
      <c r="D1849" s="7">
        <v>44432</v>
      </c>
      <c r="E1849" s="6" t="s">
        <v>28</v>
      </c>
      <c r="F1849" s="6" t="s">
        <v>75</v>
      </c>
      <c r="G1849" s="6" t="s">
        <v>76</v>
      </c>
      <c r="H1849" s="6" t="s">
        <v>18</v>
      </c>
      <c r="I1849" s="8">
        <v>0.8</v>
      </c>
      <c r="J1849" s="9">
        <v>7750</v>
      </c>
      <c r="K1849" s="10">
        <f t="shared" si="0"/>
        <v>6200</v>
      </c>
      <c r="L1849" s="10">
        <f t="shared" si="1"/>
        <v>2170</v>
      </c>
      <c r="M1849" s="11">
        <v>0.35</v>
      </c>
      <c r="O1849" s="16"/>
      <c r="P1849" s="14"/>
      <c r="Q1849" s="12"/>
      <c r="R1849" s="13"/>
    </row>
    <row r="1850" spans="1:18" ht="15.75" customHeight="1">
      <c r="A1850" s="1"/>
      <c r="B1850" s="6" t="s">
        <v>27</v>
      </c>
      <c r="C1850" s="6">
        <v>1128299</v>
      </c>
      <c r="D1850" s="7">
        <v>44432</v>
      </c>
      <c r="E1850" s="6" t="s">
        <v>28</v>
      </c>
      <c r="F1850" s="6" t="s">
        <v>75</v>
      </c>
      <c r="G1850" s="6" t="s">
        <v>76</v>
      </c>
      <c r="H1850" s="6" t="s">
        <v>19</v>
      </c>
      <c r="I1850" s="8">
        <v>0.70000000000000007</v>
      </c>
      <c r="J1850" s="9">
        <v>6500</v>
      </c>
      <c r="K1850" s="10">
        <f t="shared" si="0"/>
        <v>4550</v>
      </c>
      <c r="L1850" s="10">
        <f t="shared" si="1"/>
        <v>1592.5</v>
      </c>
      <c r="M1850" s="11">
        <v>0.35</v>
      </c>
      <c r="O1850" s="16"/>
      <c r="P1850" s="14"/>
      <c r="Q1850" s="12"/>
      <c r="R1850" s="13"/>
    </row>
    <row r="1851" spans="1:18" ht="15.75" customHeight="1">
      <c r="A1851" s="1"/>
      <c r="B1851" s="6" t="s">
        <v>27</v>
      </c>
      <c r="C1851" s="6">
        <v>1128299</v>
      </c>
      <c r="D1851" s="7">
        <v>44432</v>
      </c>
      <c r="E1851" s="6" t="s">
        <v>28</v>
      </c>
      <c r="F1851" s="6" t="s">
        <v>75</v>
      </c>
      <c r="G1851" s="6" t="s">
        <v>76</v>
      </c>
      <c r="H1851" s="6" t="s">
        <v>20</v>
      </c>
      <c r="I1851" s="8">
        <v>0.70000000000000007</v>
      </c>
      <c r="J1851" s="9">
        <v>4250</v>
      </c>
      <c r="K1851" s="10">
        <f t="shared" si="0"/>
        <v>2975.0000000000005</v>
      </c>
      <c r="L1851" s="10">
        <f t="shared" si="1"/>
        <v>1041.25</v>
      </c>
      <c r="M1851" s="11">
        <v>0.35</v>
      </c>
      <c r="O1851" s="16"/>
      <c r="P1851" s="14"/>
      <c r="Q1851" s="12"/>
      <c r="R1851" s="13"/>
    </row>
    <row r="1852" spans="1:18" ht="15.75" customHeight="1">
      <c r="A1852" s="1"/>
      <c r="B1852" s="6" t="s">
        <v>27</v>
      </c>
      <c r="C1852" s="6">
        <v>1128299</v>
      </c>
      <c r="D1852" s="7">
        <v>44432</v>
      </c>
      <c r="E1852" s="6" t="s">
        <v>28</v>
      </c>
      <c r="F1852" s="6" t="s">
        <v>75</v>
      </c>
      <c r="G1852" s="6" t="s">
        <v>76</v>
      </c>
      <c r="H1852" s="6" t="s">
        <v>21</v>
      </c>
      <c r="I1852" s="8">
        <v>0.7</v>
      </c>
      <c r="J1852" s="9">
        <v>4250</v>
      </c>
      <c r="K1852" s="10">
        <f t="shared" si="0"/>
        <v>2975</v>
      </c>
      <c r="L1852" s="10">
        <f t="shared" si="1"/>
        <v>1190</v>
      </c>
      <c r="M1852" s="11">
        <v>0.4</v>
      </c>
      <c r="O1852" s="16"/>
      <c r="P1852" s="14"/>
      <c r="Q1852" s="12"/>
      <c r="R1852" s="13"/>
    </row>
    <row r="1853" spans="1:18" ht="15.75" customHeight="1">
      <c r="A1853" s="1"/>
      <c r="B1853" s="6" t="s">
        <v>27</v>
      </c>
      <c r="C1853" s="6">
        <v>1128299</v>
      </c>
      <c r="D1853" s="7">
        <v>44432</v>
      </c>
      <c r="E1853" s="6" t="s">
        <v>28</v>
      </c>
      <c r="F1853" s="6" t="s">
        <v>75</v>
      </c>
      <c r="G1853" s="6" t="s">
        <v>76</v>
      </c>
      <c r="H1853" s="6" t="s">
        <v>22</v>
      </c>
      <c r="I1853" s="8">
        <v>0.75</v>
      </c>
      <c r="J1853" s="9">
        <v>2500</v>
      </c>
      <c r="K1853" s="10">
        <f t="shared" si="0"/>
        <v>1875</v>
      </c>
      <c r="L1853" s="10">
        <f t="shared" si="1"/>
        <v>562.5</v>
      </c>
      <c r="M1853" s="11">
        <v>0.3</v>
      </c>
      <c r="O1853" s="16"/>
      <c r="P1853" s="14"/>
      <c r="Q1853" s="12"/>
      <c r="R1853" s="13"/>
    </row>
    <row r="1854" spans="1:18" ht="15.75" customHeight="1">
      <c r="A1854" s="1"/>
      <c r="B1854" s="6" t="s">
        <v>27</v>
      </c>
      <c r="C1854" s="6">
        <v>1128299</v>
      </c>
      <c r="D1854" s="7">
        <v>44464</v>
      </c>
      <c r="E1854" s="6" t="s">
        <v>28</v>
      </c>
      <c r="F1854" s="6" t="s">
        <v>75</v>
      </c>
      <c r="G1854" s="6" t="s">
        <v>76</v>
      </c>
      <c r="H1854" s="6" t="s">
        <v>17</v>
      </c>
      <c r="I1854" s="8">
        <v>0.50000000000000011</v>
      </c>
      <c r="J1854" s="9">
        <v>4500</v>
      </c>
      <c r="K1854" s="10">
        <f t="shared" si="0"/>
        <v>2250.0000000000005</v>
      </c>
      <c r="L1854" s="10">
        <f t="shared" si="1"/>
        <v>787.50000000000011</v>
      </c>
      <c r="M1854" s="11">
        <v>0.35</v>
      </c>
      <c r="O1854" s="16"/>
      <c r="P1854" s="14"/>
      <c r="Q1854" s="12"/>
      <c r="R1854" s="13"/>
    </row>
    <row r="1855" spans="1:18" ht="15.75" customHeight="1">
      <c r="A1855" s="1"/>
      <c r="B1855" s="6" t="s">
        <v>27</v>
      </c>
      <c r="C1855" s="6">
        <v>1128299</v>
      </c>
      <c r="D1855" s="7">
        <v>44464</v>
      </c>
      <c r="E1855" s="6" t="s">
        <v>28</v>
      </c>
      <c r="F1855" s="6" t="s">
        <v>75</v>
      </c>
      <c r="G1855" s="6" t="s">
        <v>76</v>
      </c>
      <c r="H1855" s="6" t="s">
        <v>18</v>
      </c>
      <c r="I1855" s="8">
        <v>0.55000000000000016</v>
      </c>
      <c r="J1855" s="9">
        <v>4500</v>
      </c>
      <c r="K1855" s="10">
        <f t="shared" si="0"/>
        <v>2475.0000000000009</v>
      </c>
      <c r="L1855" s="10">
        <f t="shared" si="1"/>
        <v>866.25000000000023</v>
      </c>
      <c r="M1855" s="11">
        <v>0.35</v>
      </c>
      <c r="O1855" s="16"/>
      <c r="P1855" s="14"/>
      <c r="Q1855" s="12"/>
      <c r="R1855" s="13"/>
    </row>
    <row r="1856" spans="1:18" ht="15.75" customHeight="1">
      <c r="A1856" s="1"/>
      <c r="B1856" s="6" t="s">
        <v>27</v>
      </c>
      <c r="C1856" s="6">
        <v>1128299</v>
      </c>
      <c r="D1856" s="7">
        <v>44464</v>
      </c>
      <c r="E1856" s="6" t="s">
        <v>28</v>
      </c>
      <c r="F1856" s="6" t="s">
        <v>75</v>
      </c>
      <c r="G1856" s="6" t="s">
        <v>76</v>
      </c>
      <c r="H1856" s="6" t="s">
        <v>19</v>
      </c>
      <c r="I1856" s="8">
        <v>0.50000000000000011</v>
      </c>
      <c r="J1856" s="9">
        <v>2500</v>
      </c>
      <c r="K1856" s="10">
        <f t="shared" si="0"/>
        <v>1250.0000000000002</v>
      </c>
      <c r="L1856" s="10">
        <f t="shared" si="1"/>
        <v>437.50000000000006</v>
      </c>
      <c r="M1856" s="11">
        <v>0.35</v>
      </c>
      <c r="O1856" s="16"/>
      <c r="P1856" s="14"/>
      <c r="Q1856" s="12"/>
      <c r="R1856" s="13"/>
    </row>
    <row r="1857" spans="1:18" ht="15.75" customHeight="1">
      <c r="A1857" s="1"/>
      <c r="B1857" s="6" t="s">
        <v>27</v>
      </c>
      <c r="C1857" s="6">
        <v>1128299</v>
      </c>
      <c r="D1857" s="7">
        <v>44464</v>
      </c>
      <c r="E1857" s="6" t="s">
        <v>28</v>
      </c>
      <c r="F1857" s="6" t="s">
        <v>75</v>
      </c>
      <c r="G1857" s="6" t="s">
        <v>76</v>
      </c>
      <c r="H1857" s="6" t="s">
        <v>20</v>
      </c>
      <c r="I1857" s="8">
        <v>0.50000000000000011</v>
      </c>
      <c r="J1857" s="9">
        <v>2000</v>
      </c>
      <c r="K1857" s="10">
        <f t="shared" si="0"/>
        <v>1000.0000000000002</v>
      </c>
      <c r="L1857" s="10">
        <f t="shared" si="1"/>
        <v>350.00000000000006</v>
      </c>
      <c r="M1857" s="11">
        <v>0.35</v>
      </c>
      <c r="O1857" s="16"/>
      <c r="P1857" s="14"/>
      <c r="Q1857" s="12"/>
      <c r="R1857" s="13"/>
    </row>
    <row r="1858" spans="1:18" ht="15.75" customHeight="1">
      <c r="A1858" s="1"/>
      <c r="B1858" s="6" t="s">
        <v>27</v>
      </c>
      <c r="C1858" s="6">
        <v>1128299</v>
      </c>
      <c r="D1858" s="7">
        <v>44464</v>
      </c>
      <c r="E1858" s="6" t="s">
        <v>28</v>
      </c>
      <c r="F1858" s="6" t="s">
        <v>75</v>
      </c>
      <c r="G1858" s="6" t="s">
        <v>76</v>
      </c>
      <c r="H1858" s="6" t="s">
        <v>21</v>
      </c>
      <c r="I1858" s="8">
        <v>0.60000000000000009</v>
      </c>
      <c r="J1858" s="9">
        <v>2250</v>
      </c>
      <c r="K1858" s="10">
        <f t="shared" si="0"/>
        <v>1350.0000000000002</v>
      </c>
      <c r="L1858" s="10">
        <f t="shared" si="1"/>
        <v>540.00000000000011</v>
      </c>
      <c r="M1858" s="11">
        <v>0.4</v>
      </c>
      <c r="O1858" s="16"/>
      <c r="P1858" s="14"/>
      <c r="Q1858" s="12"/>
      <c r="R1858" s="13"/>
    </row>
    <row r="1859" spans="1:18" ht="15.75" customHeight="1">
      <c r="A1859" s="1"/>
      <c r="B1859" s="6" t="s">
        <v>27</v>
      </c>
      <c r="C1859" s="6">
        <v>1128299</v>
      </c>
      <c r="D1859" s="7">
        <v>44464</v>
      </c>
      <c r="E1859" s="6" t="s">
        <v>28</v>
      </c>
      <c r="F1859" s="6" t="s">
        <v>75</v>
      </c>
      <c r="G1859" s="6" t="s">
        <v>76</v>
      </c>
      <c r="H1859" s="6" t="s">
        <v>22</v>
      </c>
      <c r="I1859" s="8">
        <v>0.44999999999999996</v>
      </c>
      <c r="J1859" s="9">
        <v>2500</v>
      </c>
      <c r="K1859" s="10">
        <f t="shared" si="0"/>
        <v>1125</v>
      </c>
      <c r="L1859" s="10">
        <f t="shared" si="1"/>
        <v>337.5</v>
      </c>
      <c r="M1859" s="11">
        <v>0.3</v>
      </c>
      <c r="O1859" s="16"/>
      <c r="P1859" s="14"/>
      <c r="Q1859" s="12"/>
      <c r="R1859" s="13"/>
    </row>
    <row r="1860" spans="1:18" ht="15.75" customHeight="1">
      <c r="A1860" s="1"/>
      <c r="B1860" s="6" t="s">
        <v>27</v>
      </c>
      <c r="C1860" s="6">
        <v>1128299</v>
      </c>
      <c r="D1860" s="7">
        <v>44493</v>
      </c>
      <c r="E1860" s="6" t="s">
        <v>28</v>
      </c>
      <c r="F1860" s="6" t="s">
        <v>75</v>
      </c>
      <c r="G1860" s="6" t="s">
        <v>76</v>
      </c>
      <c r="H1860" s="6" t="s">
        <v>17</v>
      </c>
      <c r="I1860" s="8">
        <v>0.4</v>
      </c>
      <c r="J1860" s="9">
        <v>3500</v>
      </c>
      <c r="K1860" s="10">
        <f t="shared" si="0"/>
        <v>1400</v>
      </c>
      <c r="L1860" s="10">
        <f t="shared" si="1"/>
        <v>489.99999999999994</v>
      </c>
      <c r="M1860" s="11">
        <v>0.35</v>
      </c>
      <c r="O1860" s="16"/>
      <c r="P1860" s="14"/>
      <c r="Q1860" s="12"/>
      <c r="R1860" s="13"/>
    </row>
    <row r="1861" spans="1:18" ht="15.75" customHeight="1">
      <c r="A1861" s="1"/>
      <c r="B1861" s="6" t="s">
        <v>27</v>
      </c>
      <c r="C1861" s="6">
        <v>1128299</v>
      </c>
      <c r="D1861" s="7">
        <v>44493</v>
      </c>
      <c r="E1861" s="6" t="s">
        <v>28</v>
      </c>
      <c r="F1861" s="6" t="s">
        <v>75</v>
      </c>
      <c r="G1861" s="6" t="s">
        <v>76</v>
      </c>
      <c r="H1861" s="6" t="s">
        <v>18</v>
      </c>
      <c r="I1861" s="8">
        <v>0.55000000000000016</v>
      </c>
      <c r="J1861" s="9">
        <v>5250</v>
      </c>
      <c r="K1861" s="10">
        <f t="shared" si="0"/>
        <v>2887.5000000000009</v>
      </c>
      <c r="L1861" s="10">
        <f t="shared" si="1"/>
        <v>1010.6250000000002</v>
      </c>
      <c r="M1861" s="11">
        <v>0.35</v>
      </c>
      <c r="O1861" s="16"/>
      <c r="P1861" s="14"/>
      <c r="Q1861" s="12"/>
      <c r="R1861" s="13"/>
    </row>
    <row r="1862" spans="1:18" ht="15.75" customHeight="1">
      <c r="A1862" s="1"/>
      <c r="B1862" s="6" t="s">
        <v>27</v>
      </c>
      <c r="C1862" s="6">
        <v>1128299</v>
      </c>
      <c r="D1862" s="7">
        <v>44493</v>
      </c>
      <c r="E1862" s="6" t="s">
        <v>28</v>
      </c>
      <c r="F1862" s="6" t="s">
        <v>75</v>
      </c>
      <c r="G1862" s="6" t="s">
        <v>76</v>
      </c>
      <c r="H1862" s="6" t="s">
        <v>19</v>
      </c>
      <c r="I1862" s="8">
        <v>0.50000000000000011</v>
      </c>
      <c r="J1862" s="9">
        <v>3500</v>
      </c>
      <c r="K1862" s="10">
        <f t="shared" si="0"/>
        <v>1750.0000000000005</v>
      </c>
      <c r="L1862" s="10">
        <f t="shared" si="1"/>
        <v>612.50000000000011</v>
      </c>
      <c r="M1862" s="11">
        <v>0.35</v>
      </c>
      <c r="O1862" s="16"/>
      <c r="P1862" s="14"/>
      <c r="Q1862" s="12"/>
      <c r="R1862" s="13"/>
    </row>
    <row r="1863" spans="1:18" ht="15.75" customHeight="1">
      <c r="A1863" s="1"/>
      <c r="B1863" s="6" t="s">
        <v>27</v>
      </c>
      <c r="C1863" s="6">
        <v>1128299</v>
      </c>
      <c r="D1863" s="7">
        <v>44493</v>
      </c>
      <c r="E1863" s="6" t="s">
        <v>28</v>
      </c>
      <c r="F1863" s="6" t="s">
        <v>75</v>
      </c>
      <c r="G1863" s="6" t="s">
        <v>76</v>
      </c>
      <c r="H1863" s="6" t="s">
        <v>20</v>
      </c>
      <c r="I1863" s="8">
        <v>0.45000000000000007</v>
      </c>
      <c r="J1863" s="9">
        <v>3250</v>
      </c>
      <c r="K1863" s="10">
        <f t="shared" si="0"/>
        <v>1462.5000000000002</v>
      </c>
      <c r="L1863" s="10">
        <f t="shared" si="1"/>
        <v>511.87500000000006</v>
      </c>
      <c r="M1863" s="11">
        <v>0.35</v>
      </c>
      <c r="O1863" s="16"/>
      <c r="P1863" s="14"/>
      <c r="Q1863" s="12"/>
      <c r="R1863" s="13"/>
    </row>
    <row r="1864" spans="1:18" ht="15.75" customHeight="1">
      <c r="A1864" s="1"/>
      <c r="B1864" s="6" t="s">
        <v>27</v>
      </c>
      <c r="C1864" s="6">
        <v>1128299</v>
      </c>
      <c r="D1864" s="7">
        <v>44493</v>
      </c>
      <c r="E1864" s="6" t="s">
        <v>28</v>
      </c>
      <c r="F1864" s="6" t="s">
        <v>75</v>
      </c>
      <c r="G1864" s="6" t="s">
        <v>76</v>
      </c>
      <c r="H1864" s="6" t="s">
        <v>21</v>
      </c>
      <c r="I1864" s="8">
        <v>0.55000000000000004</v>
      </c>
      <c r="J1864" s="9">
        <v>3000</v>
      </c>
      <c r="K1864" s="10">
        <f t="shared" si="0"/>
        <v>1650.0000000000002</v>
      </c>
      <c r="L1864" s="10">
        <f t="shared" si="1"/>
        <v>660.00000000000011</v>
      </c>
      <c r="M1864" s="11">
        <v>0.4</v>
      </c>
      <c r="O1864" s="16"/>
      <c r="P1864" s="14"/>
      <c r="Q1864" s="12"/>
      <c r="R1864" s="13"/>
    </row>
    <row r="1865" spans="1:18" ht="15.75" customHeight="1">
      <c r="A1865" s="1"/>
      <c r="B1865" s="6" t="s">
        <v>27</v>
      </c>
      <c r="C1865" s="6">
        <v>1128299</v>
      </c>
      <c r="D1865" s="7">
        <v>44493</v>
      </c>
      <c r="E1865" s="6" t="s">
        <v>28</v>
      </c>
      <c r="F1865" s="6" t="s">
        <v>75</v>
      </c>
      <c r="G1865" s="6" t="s">
        <v>76</v>
      </c>
      <c r="H1865" s="6" t="s">
        <v>22</v>
      </c>
      <c r="I1865" s="8">
        <v>0.60000000000000009</v>
      </c>
      <c r="J1865" s="9">
        <v>3500</v>
      </c>
      <c r="K1865" s="10">
        <f t="shared" si="0"/>
        <v>2100.0000000000005</v>
      </c>
      <c r="L1865" s="10">
        <f t="shared" si="1"/>
        <v>630.00000000000011</v>
      </c>
      <c r="M1865" s="11">
        <v>0.3</v>
      </c>
      <c r="O1865" s="16"/>
      <c r="P1865" s="14"/>
      <c r="Q1865" s="12"/>
      <c r="R1865" s="13"/>
    </row>
    <row r="1866" spans="1:18" ht="15.75" customHeight="1">
      <c r="A1866" s="1"/>
      <c r="B1866" s="6" t="s">
        <v>27</v>
      </c>
      <c r="C1866" s="6">
        <v>1128299</v>
      </c>
      <c r="D1866" s="7">
        <v>44524</v>
      </c>
      <c r="E1866" s="6" t="s">
        <v>28</v>
      </c>
      <c r="F1866" s="6" t="s">
        <v>75</v>
      </c>
      <c r="G1866" s="6" t="s">
        <v>76</v>
      </c>
      <c r="H1866" s="6" t="s">
        <v>17</v>
      </c>
      <c r="I1866" s="8">
        <v>0.45000000000000007</v>
      </c>
      <c r="J1866" s="9">
        <v>5750</v>
      </c>
      <c r="K1866" s="10">
        <f t="shared" si="0"/>
        <v>2587.5000000000005</v>
      </c>
      <c r="L1866" s="10">
        <f t="shared" si="1"/>
        <v>905.62500000000011</v>
      </c>
      <c r="M1866" s="11">
        <v>0.35</v>
      </c>
      <c r="O1866" s="16"/>
      <c r="P1866" s="14"/>
      <c r="Q1866" s="12"/>
      <c r="R1866" s="13"/>
    </row>
    <row r="1867" spans="1:18" ht="15.75" customHeight="1">
      <c r="A1867" s="1"/>
      <c r="B1867" s="6" t="s">
        <v>27</v>
      </c>
      <c r="C1867" s="6">
        <v>1128299</v>
      </c>
      <c r="D1867" s="7">
        <v>44524</v>
      </c>
      <c r="E1867" s="6" t="s">
        <v>28</v>
      </c>
      <c r="F1867" s="6" t="s">
        <v>75</v>
      </c>
      <c r="G1867" s="6" t="s">
        <v>76</v>
      </c>
      <c r="H1867" s="6" t="s">
        <v>18</v>
      </c>
      <c r="I1867" s="8">
        <v>0.50000000000000011</v>
      </c>
      <c r="J1867" s="9">
        <v>6500</v>
      </c>
      <c r="K1867" s="10">
        <f t="shared" si="0"/>
        <v>3250.0000000000009</v>
      </c>
      <c r="L1867" s="10">
        <f t="shared" si="1"/>
        <v>1137.5000000000002</v>
      </c>
      <c r="M1867" s="11">
        <v>0.35</v>
      </c>
      <c r="O1867" s="16"/>
      <c r="P1867" s="14"/>
      <c r="Q1867" s="12"/>
      <c r="R1867" s="13"/>
    </row>
    <row r="1868" spans="1:18" ht="15.75" customHeight="1">
      <c r="A1868" s="1"/>
      <c r="B1868" s="6" t="s">
        <v>27</v>
      </c>
      <c r="C1868" s="6">
        <v>1128299</v>
      </c>
      <c r="D1868" s="7">
        <v>44524</v>
      </c>
      <c r="E1868" s="6" t="s">
        <v>28</v>
      </c>
      <c r="F1868" s="6" t="s">
        <v>75</v>
      </c>
      <c r="G1868" s="6" t="s">
        <v>76</v>
      </c>
      <c r="H1868" s="6" t="s">
        <v>19</v>
      </c>
      <c r="I1868" s="8">
        <v>0.45000000000000007</v>
      </c>
      <c r="J1868" s="9">
        <v>4750</v>
      </c>
      <c r="K1868" s="10">
        <f t="shared" si="0"/>
        <v>2137.5000000000005</v>
      </c>
      <c r="L1868" s="10">
        <f t="shared" si="1"/>
        <v>748.12500000000011</v>
      </c>
      <c r="M1868" s="11">
        <v>0.35</v>
      </c>
      <c r="O1868" s="16"/>
      <c r="P1868" s="14"/>
      <c r="Q1868" s="12"/>
      <c r="R1868" s="13"/>
    </row>
    <row r="1869" spans="1:18" ht="15.75" customHeight="1">
      <c r="A1869" s="1"/>
      <c r="B1869" s="6" t="s">
        <v>27</v>
      </c>
      <c r="C1869" s="6">
        <v>1128299</v>
      </c>
      <c r="D1869" s="7">
        <v>44524</v>
      </c>
      <c r="E1869" s="6" t="s">
        <v>28</v>
      </c>
      <c r="F1869" s="6" t="s">
        <v>75</v>
      </c>
      <c r="G1869" s="6" t="s">
        <v>76</v>
      </c>
      <c r="H1869" s="6" t="s">
        <v>20</v>
      </c>
      <c r="I1869" s="8">
        <v>0.55000000000000016</v>
      </c>
      <c r="J1869" s="9">
        <v>4500</v>
      </c>
      <c r="K1869" s="10">
        <f t="shared" si="0"/>
        <v>2475.0000000000009</v>
      </c>
      <c r="L1869" s="10">
        <f t="shared" si="1"/>
        <v>866.25000000000023</v>
      </c>
      <c r="M1869" s="11">
        <v>0.35</v>
      </c>
      <c r="O1869" s="16"/>
      <c r="P1869" s="14"/>
      <c r="Q1869" s="12"/>
      <c r="R1869" s="13"/>
    </row>
    <row r="1870" spans="1:18" ht="15.75" customHeight="1">
      <c r="A1870" s="1"/>
      <c r="B1870" s="6" t="s">
        <v>27</v>
      </c>
      <c r="C1870" s="6">
        <v>1128299</v>
      </c>
      <c r="D1870" s="7">
        <v>44524</v>
      </c>
      <c r="E1870" s="6" t="s">
        <v>28</v>
      </c>
      <c r="F1870" s="6" t="s">
        <v>75</v>
      </c>
      <c r="G1870" s="6" t="s">
        <v>76</v>
      </c>
      <c r="H1870" s="6" t="s">
        <v>21</v>
      </c>
      <c r="I1870" s="8">
        <v>0.75000000000000011</v>
      </c>
      <c r="J1870" s="9">
        <v>4250</v>
      </c>
      <c r="K1870" s="10">
        <f t="shared" si="0"/>
        <v>3187.5000000000005</v>
      </c>
      <c r="L1870" s="10">
        <f t="shared" si="1"/>
        <v>1275.0000000000002</v>
      </c>
      <c r="M1870" s="11">
        <v>0.4</v>
      </c>
      <c r="O1870" s="16"/>
      <c r="P1870" s="14"/>
      <c r="Q1870" s="12"/>
      <c r="R1870" s="13"/>
    </row>
    <row r="1871" spans="1:18" ht="15.75" customHeight="1">
      <c r="A1871" s="1"/>
      <c r="B1871" s="6" t="s">
        <v>27</v>
      </c>
      <c r="C1871" s="6">
        <v>1128299</v>
      </c>
      <c r="D1871" s="7">
        <v>44524</v>
      </c>
      <c r="E1871" s="6" t="s">
        <v>28</v>
      </c>
      <c r="F1871" s="6" t="s">
        <v>75</v>
      </c>
      <c r="G1871" s="6" t="s">
        <v>76</v>
      </c>
      <c r="H1871" s="6" t="s">
        <v>22</v>
      </c>
      <c r="I1871" s="8">
        <v>0.80000000000000016</v>
      </c>
      <c r="J1871" s="9">
        <v>5500</v>
      </c>
      <c r="K1871" s="10">
        <f t="shared" si="0"/>
        <v>4400.0000000000009</v>
      </c>
      <c r="L1871" s="10">
        <f t="shared" si="1"/>
        <v>1320.0000000000002</v>
      </c>
      <c r="M1871" s="11">
        <v>0.3</v>
      </c>
      <c r="O1871" s="16"/>
      <c r="P1871" s="14"/>
      <c r="Q1871" s="12"/>
      <c r="R1871" s="13"/>
    </row>
    <row r="1872" spans="1:18" ht="15.75" customHeight="1">
      <c r="A1872" s="1"/>
      <c r="B1872" s="6" t="s">
        <v>27</v>
      </c>
      <c r="C1872" s="6">
        <v>1128299</v>
      </c>
      <c r="D1872" s="7">
        <v>44553</v>
      </c>
      <c r="E1872" s="6" t="s">
        <v>28</v>
      </c>
      <c r="F1872" s="6" t="s">
        <v>75</v>
      </c>
      <c r="G1872" s="6" t="s">
        <v>76</v>
      </c>
      <c r="H1872" s="6" t="s">
        <v>17</v>
      </c>
      <c r="I1872" s="8">
        <v>0.65000000000000013</v>
      </c>
      <c r="J1872" s="9">
        <v>7500</v>
      </c>
      <c r="K1872" s="10">
        <f t="shared" si="0"/>
        <v>4875.0000000000009</v>
      </c>
      <c r="L1872" s="10">
        <f t="shared" si="1"/>
        <v>1706.2500000000002</v>
      </c>
      <c r="M1872" s="11">
        <v>0.35</v>
      </c>
      <c r="O1872" s="16"/>
      <c r="P1872" s="14"/>
      <c r="Q1872" s="12"/>
      <c r="R1872" s="13"/>
    </row>
    <row r="1873" spans="1:18" ht="15.75" customHeight="1">
      <c r="A1873" s="1"/>
      <c r="B1873" s="6" t="s">
        <v>27</v>
      </c>
      <c r="C1873" s="6">
        <v>1128299</v>
      </c>
      <c r="D1873" s="7">
        <v>44553</v>
      </c>
      <c r="E1873" s="6" t="s">
        <v>28</v>
      </c>
      <c r="F1873" s="6" t="s">
        <v>75</v>
      </c>
      <c r="G1873" s="6" t="s">
        <v>76</v>
      </c>
      <c r="H1873" s="6" t="s">
        <v>18</v>
      </c>
      <c r="I1873" s="8">
        <v>0.75000000000000022</v>
      </c>
      <c r="J1873" s="9">
        <v>7500</v>
      </c>
      <c r="K1873" s="10">
        <f t="shared" si="0"/>
        <v>5625.0000000000018</v>
      </c>
      <c r="L1873" s="10">
        <f t="shared" si="1"/>
        <v>1968.7500000000005</v>
      </c>
      <c r="M1873" s="11">
        <v>0.35</v>
      </c>
      <c r="O1873" s="16"/>
      <c r="P1873" s="14"/>
      <c r="Q1873" s="12"/>
      <c r="R1873" s="13"/>
    </row>
    <row r="1874" spans="1:18" ht="15.75" customHeight="1">
      <c r="A1874" s="1"/>
      <c r="B1874" s="6" t="s">
        <v>27</v>
      </c>
      <c r="C1874" s="6">
        <v>1128299</v>
      </c>
      <c r="D1874" s="7">
        <v>44553</v>
      </c>
      <c r="E1874" s="6" t="s">
        <v>28</v>
      </c>
      <c r="F1874" s="6" t="s">
        <v>75</v>
      </c>
      <c r="G1874" s="6" t="s">
        <v>76</v>
      </c>
      <c r="H1874" s="6" t="s">
        <v>19</v>
      </c>
      <c r="I1874" s="8">
        <v>0.70000000000000018</v>
      </c>
      <c r="J1874" s="9">
        <v>5500</v>
      </c>
      <c r="K1874" s="10">
        <f t="shared" si="0"/>
        <v>3850.0000000000009</v>
      </c>
      <c r="L1874" s="10">
        <f t="shared" si="1"/>
        <v>1347.5000000000002</v>
      </c>
      <c r="M1874" s="11">
        <v>0.35</v>
      </c>
      <c r="O1874" s="16"/>
      <c r="P1874" s="14"/>
      <c r="Q1874" s="12"/>
      <c r="R1874" s="13"/>
    </row>
    <row r="1875" spans="1:18" ht="15.75" customHeight="1">
      <c r="A1875" s="1"/>
      <c r="B1875" s="6" t="s">
        <v>27</v>
      </c>
      <c r="C1875" s="6">
        <v>1128299</v>
      </c>
      <c r="D1875" s="7">
        <v>44553</v>
      </c>
      <c r="E1875" s="6" t="s">
        <v>28</v>
      </c>
      <c r="F1875" s="6" t="s">
        <v>75</v>
      </c>
      <c r="G1875" s="6" t="s">
        <v>76</v>
      </c>
      <c r="H1875" s="6" t="s">
        <v>20</v>
      </c>
      <c r="I1875" s="8">
        <v>0.70000000000000018</v>
      </c>
      <c r="J1875" s="9">
        <v>5500</v>
      </c>
      <c r="K1875" s="10">
        <f t="shared" si="0"/>
        <v>3850.0000000000009</v>
      </c>
      <c r="L1875" s="10">
        <f t="shared" si="1"/>
        <v>1347.5000000000002</v>
      </c>
      <c r="M1875" s="11">
        <v>0.35</v>
      </c>
      <c r="O1875" s="16"/>
      <c r="P1875" s="14"/>
      <c r="Q1875" s="12"/>
      <c r="R1875" s="13"/>
    </row>
    <row r="1876" spans="1:18" ht="15.75" customHeight="1">
      <c r="A1876" s="1"/>
      <c r="B1876" s="6" t="s">
        <v>27</v>
      </c>
      <c r="C1876" s="6">
        <v>1128299</v>
      </c>
      <c r="D1876" s="7">
        <v>44553</v>
      </c>
      <c r="E1876" s="6" t="s">
        <v>28</v>
      </c>
      <c r="F1876" s="6" t="s">
        <v>75</v>
      </c>
      <c r="G1876" s="6" t="s">
        <v>76</v>
      </c>
      <c r="H1876" s="6" t="s">
        <v>21</v>
      </c>
      <c r="I1876" s="8">
        <v>0.80000000000000016</v>
      </c>
      <c r="J1876" s="9">
        <v>4750</v>
      </c>
      <c r="K1876" s="10">
        <f t="shared" si="0"/>
        <v>3800.0000000000009</v>
      </c>
      <c r="L1876" s="10">
        <f t="shared" si="1"/>
        <v>1520.0000000000005</v>
      </c>
      <c r="M1876" s="11">
        <v>0.4</v>
      </c>
      <c r="O1876" s="16"/>
      <c r="P1876" s="14"/>
      <c r="Q1876" s="12"/>
      <c r="R1876" s="13"/>
    </row>
    <row r="1877" spans="1:18" ht="15.75" customHeight="1">
      <c r="A1877" s="1"/>
      <c r="B1877" s="6" t="s">
        <v>27</v>
      </c>
      <c r="C1877" s="6">
        <v>1128299</v>
      </c>
      <c r="D1877" s="7">
        <v>44553</v>
      </c>
      <c r="E1877" s="6" t="s">
        <v>28</v>
      </c>
      <c r="F1877" s="6" t="s">
        <v>75</v>
      </c>
      <c r="G1877" s="6" t="s">
        <v>76</v>
      </c>
      <c r="H1877" s="6" t="s">
        <v>22</v>
      </c>
      <c r="I1877" s="8">
        <v>0.8500000000000002</v>
      </c>
      <c r="J1877" s="9">
        <v>5750</v>
      </c>
      <c r="K1877" s="10">
        <f t="shared" si="0"/>
        <v>4887.5000000000009</v>
      </c>
      <c r="L1877" s="10">
        <f t="shared" si="1"/>
        <v>1466.2500000000002</v>
      </c>
      <c r="M1877" s="11">
        <v>0.3</v>
      </c>
      <c r="O1877" s="16"/>
      <c r="P1877" s="14"/>
      <c r="Q1877" s="12"/>
      <c r="R1877" s="13"/>
    </row>
    <row r="1878" spans="1:18" ht="15.75" customHeight="1">
      <c r="A1878" s="1" t="s">
        <v>39</v>
      </c>
      <c r="B1878" s="6" t="s">
        <v>27</v>
      </c>
      <c r="C1878" s="6">
        <v>1128299</v>
      </c>
      <c r="D1878" s="7">
        <v>44213</v>
      </c>
      <c r="E1878" s="6" t="s">
        <v>28</v>
      </c>
      <c r="F1878" s="6" t="s">
        <v>77</v>
      </c>
      <c r="G1878" s="6" t="s">
        <v>60</v>
      </c>
      <c r="H1878" s="6" t="s">
        <v>17</v>
      </c>
      <c r="I1878" s="8">
        <v>0.35000000000000003</v>
      </c>
      <c r="J1878" s="9">
        <v>4000</v>
      </c>
      <c r="K1878" s="10">
        <f t="shared" si="0"/>
        <v>1400.0000000000002</v>
      </c>
      <c r="L1878" s="10">
        <f t="shared" si="1"/>
        <v>560</v>
      </c>
      <c r="M1878" s="11">
        <v>0.39999999999999997</v>
      </c>
      <c r="O1878" s="16"/>
      <c r="P1878" s="14"/>
      <c r="Q1878" s="12"/>
      <c r="R1878" s="13"/>
    </row>
    <row r="1879" spans="1:18" ht="15.75" customHeight="1">
      <c r="A1879" s="1"/>
      <c r="B1879" s="6" t="s">
        <v>27</v>
      </c>
      <c r="C1879" s="6">
        <v>1128299</v>
      </c>
      <c r="D1879" s="7">
        <v>44213</v>
      </c>
      <c r="E1879" s="6" t="s">
        <v>28</v>
      </c>
      <c r="F1879" s="6" t="s">
        <v>77</v>
      </c>
      <c r="G1879" s="6" t="s">
        <v>60</v>
      </c>
      <c r="H1879" s="6" t="s">
        <v>18</v>
      </c>
      <c r="I1879" s="8">
        <v>0.45</v>
      </c>
      <c r="J1879" s="9">
        <v>4000</v>
      </c>
      <c r="K1879" s="10">
        <f t="shared" si="0"/>
        <v>1800</v>
      </c>
      <c r="L1879" s="10">
        <f t="shared" si="1"/>
        <v>719.99999999999989</v>
      </c>
      <c r="M1879" s="11">
        <v>0.39999999999999997</v>
      </c>
      <c r="O1879" s="16"/>
      <c r="P1879" s="14"/>
      <c r="Q1879" s="12"/>
      <c r="R1879" s="13"/>
    </row>
    <row r="1880" spans="1:18" ht="15.75" customHeight="1">
      <c r="A1880" s="1"/>
      <c r="B1880" s="6" t="s">
        <v>27</v>
      </c>
      <c r="C1880" s="6">
        <v>1128299</v>
      </c>
      <c r="D1880" s="7">
        <v>44213</v>
      </c>
      <c r="E1880" s="6" t="s">
        <v>28</v>
      </c>
      <c r="F1880" s="6" t="s">
        <v>77</v>
      </c>
      <c r="G1880" s="6" t="s">
        <v>60</v>
      </c>
      <c r="H1880" s="6" t="s">
        <v>19</v>
      </c>
      <c r="I1880" s="8">
        <v>0.45</v>
      </c>
      <c r="J1880" s="9">
        <v>4000</v>
      </c>
      <c r="K1880" s="10">
        <f t="shared" si="0"/>
        <v>1800</v>
      </c>
      <c r="L1880" s="10">
        <f t="shared" si="1"/>
        <v>719.99999999999989</v>
      </c>
      <c r="M1880" s="11">
        <v>0.39999999999999997</v>
      </c>
      <c r="O1880" s="16"/>
      <c r="P1880" s="14"/>
      <c r="Q1880" s="12"/>
      <c r="R1880" s="13"/>
    </row>
    <row r="1881" spans="1:18" ht="15.75" customHeight="1">
      <c r="A1881" s="1"/>
      <c r="B1881" s="6" t="s">
        <v>27</v>
      </c>
      <c r="C1881" s="6">
        <v>1128299</v>
      </c>
      <c r="D1881" s="7">
        <v>44213</v>
      </c>
      <c r="E1881" s="6" t="s">
        <v>28</v>
      </c>
      <c r="F1881" s="6" t="s">
        <v>77</v>
      </c>
      <c r="G1881" s="6" t="s">
        <v>60</v>
      </c>
      <c r="H1881" s="6" t="s">
        <v>20</v>
      </c>
      <c r="I1881" s="8">
        <v>0.45</v>
      </c>
      <c r="J1881" s="9">
        <v>2500</v>
      </c>
      <c r="K1881" s="10">
        <f t="shared" si="0"/>
        <v>1125</v>
      </c>
      <c r="L1881" s="10">
        <f t="shared" si="1"/>
        <v>449.99999999999994</v>
      </c>
      <c r="M1881" s="11">
        <v>0.39999999999999997</v>
      </c>
      <c r="O1881" s="16"/>
      <c r="P1881" s="14"/>
      <c r="Q1881" s="12"/>
      <c r="R1881" s="13"/>
    </row>
    <row r="1882" spans="1:18" ht="15.75" customHeight="1">
      <c r="A1882" s="1"/>
      <c r="B1882" s="6" t="s">
        <v>27</v>
      </c>
      <c r="C1882" s="6">
        <v>1128299</v>
      </c>
      <c r="D1882" s="7">
        <v>44213</v>
      </c>
      <c r="E1882" s="6" t="s">
        <v>28</v>
      </c>
      <c r="F1882" s="6" t="s">
        <v>77</v>
      </c>
      <c r="G1882" s="6" t="s">
        <v>60</v>
      </c>
      <c r="H1882" s="6" t="s">
        <v>21</v>
      </c>
      <c r="I1882" s="8">
        <v>0.50000000000000011</v>
      </c>
      <c r="J1882" s="9">
        <v>2000</v>
      </c>
      <c r="K1882" s="10">
        <f t="shared" si="0"/>
        <v>1000.0000000000002</v>
      </c>
      <c r="L1882" s="10">
        <f t="shared" si="1"/>
        <v>450.00000000000011</v>
      </c>
      <c r="M1882" s="11">
        <v>0.45</v>
      </c>
      <c r="O1882" s="16"/>
      <c r="P1882" s="14"/>
      <c r="Q1882" s="12"/>
      <c r="R1882" s="13"/>
    </row>
    <row r="1883" spans="1:18" ht="15.75" customHeight="1">
      <c r="A1883" s="1"/>
      <c r="B1883" s="6" t="s">
        <v>27</v>
      </c>
      <c r="C1883" s="6">
        <v>1128299</v>
      </c>
      <c r="D1883" s="7">
        <v>44213</v>
      </c>
      <c r="E1883" s="6" t="s">
        <v>28</v>
      </c>
      <c r="F1883" s="6" t="s">
        <v>77</v>
      </c>
      <c r="G1883" s="6" t="s">
        <v>60</v>
      </c>
      <c r="H1883" s="6" t="s">
        <v>22</v>
      </c>
      <c r="I1883" s="8">
        <v>0.45</v>
      </c>
      <c r="J1883" s="9">
        <v>4500</v>
      </c>
      <c r="K1883" s="10">
        <f t="shared" si="0"/>
        <v>2025</v>
      </c>
      <c r="L1883" s="10">
        <f t="shared" si="1"/>
        <v>708.75</v>
      </c>
      <c r="M1883" s="11">
        <v>0.35</v>
      </c>
      <c r="O1883" s="16"/>
      <c r="P1883" s="14"/>
      <c r="Q1883" s="12"/>
      <c r="R1883" s="13"/>
    </row>
    <row r="1884" spans="1:18" ht="15.75" customHeight="1">
      <c r="A1884" s="1"/>
      <c r="B1884" s="6" t="s">
        <v>27</v>
      </c>
      <c r="C1884" s="6">
        <v>1128299</v>
      </c>
      <c r="D1884" s="7">
        <v>44244</v>
      </c>
      <c r="E1884" s="6" t="s">
        <v>28</v>
      </c>
      <c r="F1884" s="6" t="s">
        <v>77</v>
      </c>
      <c r="G1884" s="6" t="s">
        <v>60</v>
      </c>
      <c r="H1884" s="6" t="s">
        <v>17</v>
      </c>
      <c r="I1884" s="8">
        <v>0.35000000000000003</v>
      </c>
      <c r="J1884" s="9">
        <v>5000</v>
      </c>
      <c r="K1884" s="10">
        <f t="shared" si="0"/>
        <v>1750.0000000000002</v>
      </c>
      <c r="L1884" s="10">
        <f t="shared" si="1"/>
        <v>700</v>
      </c>
      <c r="M1884" s="11">
        <v>0.39999999999999997</v>
      </c>
      <c r="O1884" s="16"/>
      <c r="P1884" s="14"/>
      <c r="Q1884" s="12"/>
      <c r="R1884" s="13"/>
    </row>
    <row r="1885" spans="1:18" ht="15.75" customHeight="1">
      <c r="A1885" s="1"/>
      <c r="B1885" s="6" t="s">
        <v>27</v>
      </c>
      <c r="C1885" s="6">
        <v>1128299</v>
      </c>
      <c r="D1885" s="7">
        <v>44244</v>
      </c>
      <c r="E1885" s="6" t="s">
        <v>28</v>
      </c>
      <c r="F1885" s="6" t="s">
        <v>77</v>
      </c>
      <c r="G1885" s="6" t="s">
        <v>60</v>
      </c>
      <c r="H1885" s="6" t="s">
        <v>18</v>
      </c>
      <c r="I1885" s="8">
        <v>0.45</v>
      </c>
      <c r="J1885" s="9">
        <v>4000</v>
      </c>
      <c r="K1885" s="10">
        <f t="shared" si="0"/>
        <v>1800</v>
      </c>
      <c r="L1885" s="10">
        <f t="shared" si="1"/>
        <v>719.99999999999989</v>
      </c>
      <c r="M1885" s="11">
        <v>0.39999999999999997</v>
      </c>
      <c r="O1885" s="16"/>
      <c r="P1885" s="14"/>
      <c r="Q1885" s="12"/>
      <c r="R1885" s="13"/>
    </row>
    <row r="1886" spans="1:18" ht="15.75" customHeight="1">
      <c r="A1886" s="1"/>
      <c r="B1886" s="6" t="s">
        <v>27</v>
      </c>
      <c r="C1886" s="6">
        <v>1128299</v>
      </c>
      <c r="D1886" s="7">
        <v>44244</v>
      </c>
      <c r="E1886" s="6" t="s">
        <v>28</v>
      </c>
      <c r="F1886" s="6" t="s">
        <v>77</v>
      </c>
      <c r="G1886" s="6" t="s">
        <v>60</v>
      </c>
      <c r="H1886" s="6" t="s">
        <v>19</v>
      </c>
      <c r="I1886" s="8">
        <v>0.45</v>
      </c>
      <c r="J1886" s="9">
        <v>4000</v>
      </c>
      <c r="K1886" s="10">
        <f t="shared" si="0"/>
        <v>1800</v>
      </c>
      <c r="L1886" s="10">
        <f t="shared" si="1"/>
        <v>719.99999999999989</v>
      </c>
      <c r="M1886" s="11">
        <v>0.39999999999999997</v>
      </c>
      <c r="O1886" s="16"/>
      <c r="P1886" s="14"/>
      <c r="Q1886" s="12"/>
      <c r="R1886" s="13"/>
    </row>
    <row r="1887" spans="1:18" ht="15.75" customHeight="1">
      <c r="A1887" s="1"/>
      <c r="B1887" s="6" t="s">
        <v>27</v>
      </c>
      <c r="C1887" s="6">
        <v>1128299</v>
      </c>
      <c r="D1887" s="7">
        <v>44244</v>
      </c>
      <c r="E1887" s="6" t="s">
        <v>28</v>
      </c>
      <c r="F1887" s="6" t="s">
        <v>77</v>
      </c>
      <c r="G1887" s="6" t="s">
        <v>60</v>
      </c>
      <c r="H1887" s="6" t="s">
        <v>20</v>
      </c>
      <c r="I1887" s="8">
        <v>0.45</v>
      </c>
      <c r="J1887" s="9">
        <v>2500</v>
      </c>
      <c r="K1887" s="10">
        <f t="shared" si="0"/>
        <v>1125</v>
      </c>
      <c r="L1887" s="10">
        <f t="shared" si="1"/>
        <v>449.99999999999994</v>
      </c>
      <c r="M1887" s="11">
        <v>0.39999999999999997</v>
      </c>
      <c r="O1887" s="16"/>
      <c r="P1887" s="14"/>
      <c r="Q1887" s="12"/>
      <c r="R1887" s="13"/>
    </row>
    <row r="1888" spans="1:18" ht="15.75" customHeight="1">
      <c r="A1888" s="1"/>
      <c r="B1888" s="6" t="s">
        <v>27</v>
      </c>
      <c r="C1888" s="6">
        <v>1128299</v>
      </c>
      <c r="D1888" s="7">
        <v>44244</v>
      </c>
      <c r="E1888" s="6" t="s">
        <v>28</v>
      </c>
      <c r="F1888" s="6" t="s">
        <v>77</v>
      </c>
      <c r="G1888" s="6" t="s">
        <v>60</v>
      </c>
      <c r="H1888" s="6" t="s">
        <v>21</v>
      </c>
      <c r="I1888" s="8">
        <v>0.50000000000000011</v>
      </c>
      <c r="J1888" s="9">
        <v>1750</v>
      </c>
      <c r="K1888" s="10">
        <f t="shared" si="0"/>
        <v>875.00000000000023</v>
      </c>
      <c r="L1888" s="10">
        <f t="shared" si="1"/>
        <v>393.75000000000011</v>
      </c>
      <c r="M1888" s="11">
        <v>0.45</v>
      </c>
      <c r="O1888" s="16"/>
      <c r="P1888" s="14"/>
      <c r="Q1888" s="12"/>
      <c r="R1888" s="13"/>
    </row>
    <row r="1889" spans="1:18" ht="15.75" customHeight="1">
      <c r="A1889" s="1"/>
      <c r="B1889" s="6" t="s">
        <v>27</v>
      </c>
      <c r="C1889" s="6">
        <v>1128299</v>
      </c>
      <c r="D1889" s="7">
        <v>44244</v>
      </c>
      <c r="E1889" s="6" t="s">
        <v>28</v>
      </c>
      <c r="F1889" s="6" t="s">
        <v>77</v>
      </c>
      <c r="G1889" s="6" t="s">
        <v>60</v>
      </c>
      <c r="H1889" s="6" t="s">
        <v>22</v>
      </c>
      <c r="I1889" s="8">
        <v>0.45</v>
      </c>
      <c r="J1889" s="9">
        <v>3750</v>
      </c>
      <c r="K1889" s="10">
        <f t="shared" si="0"/>
        <v>1687.5</v>
      </c>
      <c r="L1889" s="10">
        <f t="shared" si="1"/>
        <v>590.625</v>
      </c>
      <c r="M1889" s="11">
        <v>0.35</v>
      </c>
      <c r="O1889" s="16"/>
      <c r="P1889" s="14"/>
      <c r="Q1889" s="12"/>
      <c r="R1889" s="13"/>
    </row>
    <row r="1890" spans="1:18" ht="15.75" customHeight="1">
      <c r="A1890" s="1"/>
      <c r="B1890" s="6" t="s">
        <v>27</v>
      </c>
      <c r="C1890" s="6">
        <v>1128299</v>
      </c>
      <c r="D1890" s="7">
        <v>44271</v>
      </c>
      <c r="E1890" s="6" t="s">
        <v>28</v>
      </c>
      <c r="F1890" s="6" t="s">
        <v>77</v>
      </c>
      <c r="G1890" s="6" t="s">
        <v>60</v>
      </c>
      <c r="H1890" s="6" t="s">
        <v>17</v>
      </c>
      <c r="I1890" s="8">
        <v>0.45</v>
      </c>
      <c r="J1890" s="9">
        <v>5250</v>
      </c>
      <c r="K1890" s="10">
        <f t="shared" si="0"/>
        <v>2362.5</v>
      </c>
      <c r="L1890" s="10">
        <f t="shared" si="1"/>
        <v>944.99999999999989</v>
      </c>
      <c r="M1890" s="11">
        <v>0.39999999999999997</v>
      </c>
      <c r="O1890" s="16"/>
      <c r="P1890" s="14"/>
      <c r="Q1890" s="12"/>
      <c r="R1890" s="13"/>
    </row>
    <row r="1891" spans="1:18" ht="15.75" customHeight="1">
      <c r="A1891" s="1"/>
      <c r="B1891" s="6" t="s">
        <v>27</v>
      </c>
      <c r="C1891" s="6">
        <v>1128299</v>
      </c>
      <c r="D1891" s="7">
        <v>44271</v>
      </c>
      <c r="E1891" s="6" t="s">
        <v>28</v>
      </c>
      <c r="F1891" s="6" t="s">
        <v>77</v>
      </c>
      <c r="G1891" s="6" t="s">
        <v>60</v>
      </c>
      <c r="H1891" s="6" t="s">
        <v>18</v>
      </c>
      <c r="I1891" s="8">
        <v>0.55000000000000004</v>
      </c>
      <c r="J1891" s="9">
        <v>3750</v>
      </c>
      <c r="K1891" s="10">
        <f t="shared" si="0"/>
        <v>2062.5</v>
      </c>
      <c r="L1891" s="10">
        <f t="shared" si="1"/>
        <v>824.99999999999989</v>
      </c>
      <c r="M1891" s="11">
        <v>0.39999999999999997</v>
      </c>
      <c r="O1891" s="16"/>
      <c r="P1891" s="14"/>
      <c r="Q1891" s="12"/>
      <c r="R1891" s="13"/>
    </row>
    <row r="1892" spans="1:18" ht="15.75" customHeight="1">
      <c r="A1892" s="1"/>
      <c r="B1892" s="6" t="s">
        <v>27</v>
      </c>
      <c r="C1892" s="6">
        <v>1128299</v>
      </c>
      <c r="D1892" s="7">
        <v>44271</v>
      </c>
      <c r="E1892" s="6" t="s">
        <v>28</v>
      </c>
      <c r="F1892" s="6" t="s">
        <v>77</v>
      </c>
      <c r="G1892" s="6" t="s">
        <v>60</v>
      </c>
      <c r="H1892" s="6" t="s">
        <v>19</v>
      </c>
      <c r="I1892" s="8">
        <v>0.6</v>
      </c>
      <c r="J1892" s="9">
        <v>4000</v>
      </c>
      <c r="K1892" s="10">
        <f t="shared" si="0"/>
        <v>2400</v>
      </c>
      <c r="L1892" s="10">
        <f t="shared" si="1"/>
        <v>959.99999999999989</v>
      </c>
      <c r="M1892" s="11">
        <v>0.39999999999999997</v>
      </c>
      <c r="O1892" s="16"/>
      <c r="P1892" s="14"/>
      <c r="Q1892" s="12"/>
      <c r="R1892" s="13"/>
    </row>
    <row r="1893" spans="1:18" ht="15.75" customHeight="1">
      <c r="A1893" s="1"/>
      <c r="B1893" s="6" t="s">
        <v>27</v>
      </c>
      <c r="C1893" s="6">
        <v>1128299</v>
      </c>
      <c r="D1893" s="7">
        <v>44271</v>
      </c>
      <c r="E1893" s="6" t="s">
        <v>28</v>
      </c>
      <c r="F1893" s="6" t="s">
        <v>77</v>
      </c>
      <c r="G1893" s="6" t="s">
        <v>60</v>
      </c>
      <c r="H1893" s="6" t="s">
        <v>20</v>
      </c>
      <c r="I1893" s="8">
        <v>0.55000000000000004</v>
      </c>
      <c r="J1893" s="9">
        <v>3000</v>
      </c>
      <c r="K1893" s="10">
        <f t="shared" si="0"/>
        <v>1650.0000000000002</v>
      </c>
      <c r="L1893" s="10">
        <f t="shared" si="1"/>
        <v>660</v>
      </c>
      <c r="M1893" s="11">
        <v>0.39999999999999997</v>
      </c>
      <c r="O1893" s="16"/>
      <c r="P1893" s="14"/>
      <c r="Q1893" s="12"/>
      <c r="R1893" s="13"/>
    </row>
    <row r="1894" spans="1:18" ht="15.75" customHeight="1">
      <c r="A1894" s="1"/>
      <c r="B1894" s="6" t="s">
        <v>27</v>
      </c>
      <c r="C1894" s="6">
        <v>1128299</v>
      </c>
      <c r="D1894" s="7">
        <v>44271</v>
      </c>
      <c r="E1894" s="6" t="s">
        <v>28</v>
      </c>
      <c r="F1894" s="6" t="s">
        <v>77</v>
      </c>
      <c r="G1894" s="6" t="s">
        <v>60</v>
      </c>
      <c r="H1894" s="6" t="s">
        <v>21</v>
      </c>
      <c r="I1894" s="8">
        <v>0.60000000000000009</v>
      </c>
      <c r="J1894" s="9">
        <v>1500</v>
      </c>
      <c r="K1894" s="10">
        <f t="shared" si="0"/>
        <v>900.00000000000011</v>
      </c>
      <c r="L1894" s="10">
        <f t="shared" si="1"/>
        <v>405.00000000000006</v>
      </c>
      <c r="M1894" s="11">
        <v>0.45</v>
      </c>
      <c r="O1894" s="16"/>
      <c r="P1894" s="14"/>
      <c r="Q1894" s="12"/>
      <c r="R1894" s="13"/>
    </row>
    <row r="1895" spans="1:18" ht="15.75" customHeight="1">
      <c r="A1895" s="1"/>
      <c r="B1895" s="6" t="s">
        <v>27</v>
      </c>
      <c r="C1895" s="6">
        <v>1128299</v>
      </c>
      <c r="D1895" s="7">
        <v>44271</v>
      </c>
      <c r="E1895" s="6" t="s">
        <v>28</v>
      </c>
      <c r="F1895" s="6" t="s">
        <v>77</v>
      </c>
      <c r="G1895" s="6" t="s">
        <v>60</v>
      </c>
      <c r="H1895" s="6" t="s">
        <v>22</v>
      </c>
      <c r="I1895" s="8">
        <v>0.45</v>
      </c>
      <c r="J1895" s="9">
        <v>3500</v>
      </c>
      <c r="K1895" s="10">
        <f t="shared" si="0"/>
        <v>1575</v>
      </c>
      <c r="L1895" s="10">
        <f t="shared" si="1"/>
        <v>551.25</v>
      </c>
      <c r="M1895" s="11">
        <v>0.35</v>
      </c>
      <c r="O1895" s="16"/>
      <c r="P1895" s="14"/>
      <c r="Q1895" s="12"/>
      <c r="R1895" s="13"/>
    </row>
    <row r="1896" spans="1:18" ht="15.75" customHeight="1">
      <c r="A1896" s="1"/>
      <c r="B1896" s="6" t="s">
        <v>27</v>
      </c>
      <c r="C1896" s="6">
        <v>1128299</v>
      </c>
      <c r="D1896" s="7">
        <v>44303</v>
      </c>
      <c r="E1896" s="6" t="s">
        <v>28</v>
      </c>
      <c r="F1896" s="6" t="s">
        <v>77</v>
      </c>
      <c r="G1896" s="6" t="s">
        <v>60</v>
      </c>
      <c r="H1896" s="6" t="s">
        <v>17</v>
      </c>
      <c r="I1896" s="8">
        <v>0.5</v>
      </c>
      <c r="J1896" s="9">
        <v>5250</v>
      </c>
      <c r="K1896" s="10">
        <f t="shared" si="0"/>
        <v>2625</v>
      </c>
      <c r="L1896" s="10">
        <f t="shared" si="1"/>
        <v>1050</v>
      </c>
      <c r="M1896" s="11">
        <v>0.39999999999999997</v>
      </c>
      <c r="O1896" s="16"/>
      <c r="P1896" s="14"/>
      <c r="Q1896" s="12"/>
      <c r="R1896" s="13"/>
    </row>
    <row r="1897" spans="1:18" ht="15.75" customHeight="1">
      <c r="A1897" s="1"/>
      <c r="B1897" s="6" t="s">
        <v>27</v>
      </c>
      <c r="C1897" s="6">
        <v>1128299</v>
      </c>
      <c r="D1897" s="7">
        <v>44303</v>
      </c>
      <c r="E1897" s="6" t="s">
        <v>28</v>
      </c>
      <c r="F1897" s="6" t="s">
        <v>77</v>
      </c>
      <c r="G1897" s="6" t="s">
        <v>60</v>
      </c>
      <c r="H1897" s="6" t="s">
        <v>18</v>
      </c>
      <c r="I1897" s="8">
        <v>0.55000000000000004</v>
      </c>
      <c r="J1897" s="9">
        <v>3250</v>
      </c>
      <c r="K1897" s="10">
        <f t="shared" si="0"/>
        <v>1787.5000000000002</v>
      </c>
      <c r="L1897" s="10">
        <f t="shared" si="1"/>
        <v>715</v>
      </c>
      <c r="M1897" s="11">
        <v>0.39999999999999997</v>
      </c>
      <c r="O1897" s="16"/>
      <c r="P1897" s="14"/>
      <c r="Q1897" s="12"/>
      <c r="R1897" s="13"/>
    </row>
    <row r="1898" spans="1:18" ht="15.75" customHeight="1">
      <c r="A1898" s="1"/>
      <c r="B1898" s="6" t="s">
        <v>27</v>
      </c>
      <c r="C1898" s="6">
        <v>1128299</v>
      </c>
      <c r="D1898" s="7">
        <v>44303</v>
      </c>
      <c r="E1898" s="6" t="s">
        <v>28</v>
      </c>
      <c r="F1898" s="6" t="s">
        <v>77</v>
      </c>
      <c r="G1898" s="6" t="s">
        <v>60</v>
      </c>
      <c r="H1898" s="6" t="s">
        <v>19</v>
      </c>
      <c r="I1898" s="8">
        <v>0.55000000000000004</v>
      </c>
      <c r="J1898" s="9">
        <v>3750</v>
      </c>
      <c r="K1898" s="10">
        <f t="shared" si="0"/>
        <v>2062.5</v>
      </c>
      <c r="L1898" s="10">
        <f t="shared" si="1"/>
        <v>824.99999999999989</v>
      </c>
      <c r="M1898" s="11">
        <v>0.39999999999999997</v>
      </c>
      <c r="O1898" s="16"/>
      <c r="P1898" s="14"/>
      <c r="Q1898" s="12"/>
      <c r="R1898" s="13"/>
    </row>
    <row r="1899" spans="1:18" ht="15.75" customHeight="1">
      <c r="A1899" s="1"/>
      <c r="B1899" s="6" t="s">
        <v>27</v>
      </c>
      <c r="C1899" s="6">
        <v>1128299</v>
      </c>
      <c r="D1899" s="7">
        <v>44303</v>
      </c>
      <c r="E1899" s="6" t="s">
        <v>28</v>
      </c>
      <c r="F1899" s="6" t="s">
        <v>77</v>
      </c>
      <c r="G1899" s="6" t="s">
        <v>60</v>
      </c>
      <c r="H1899" s="6" t="s">
        <v>20</v>
      </c>
      <c r="I1899" s="8">
        <v>0.40000000000000008</v>
      </c>
      <c r="J1899" s="9">
        <v>2750</v>
      </c>
      <c r="K1899" s="10">
        <f t="shared" si="0"/>
        <v>1100.0000000000002</v>
      </c>
      <c r="L1899" s="10">
        <f t="shared" si="1"/>
        <v>440.00000000000006</v>
      </c>
      <c r="M1899" s="11">
        <v>0.39999999999999997</v>
      </c>
      <c r="O1899" s="16"/>
      <c r="P1899" s="14"/>
      <c r="Q1899" s="12"/>
      <c r="R1899" s="13"/>
    </row>
    <row r="1900" spans="1:18" ht="15.75" customHeight="1">
      <c r="A1900" s="1"/>
      <c r="B1900" s="6" t="s">
        <v>27</v>
      </c>
      <c r="C1900" s="6">
        <v>1128299</v>
      </c>
      <c r="D1900" s="7">
        <v>44303</v>
      </c>
      <c r="E1900" s="6" t="s">
        <v>28</v>
      </c>
      <c r="F1900" s="6" t="s">
        <v>77</v>
      </c>
      <c r="G1900" s="6" t="s">
        <v>60</v>
      </c>
      <c r="H1900" s="6" t="s">
        <v>21</v>
      </c>
      <c r="I1900" s="8">
        <v>0.45000000000000012</v>
      </c>
      <c r="J1900" s="9">
        <v>1750</v>
      </c>
      <c r="K1900" s="10">
        <f t="shared" si="0"/>
        <v>787.50000000000023</v>
      </c>
      <c r="L1900" s="10">
        <f t="shared" si="1"/>
        <v>354.37500000000011</v>
      </c>
      <c r="M1900" s="11">
        <v>0.45</v>
      </c>
      <c r="O1900" s="16"/>
      <c r="P1900" s="14"/>
      <c r="Q1900" s="12"/>
      <c r="R1900" s="13"/>
    </row>
    <row r="1901" spans="1:18" ht="15.75" customHeight="1">
      <c r="A1901" s="1"/>
      <c r="B1901" s="6" t="s">
        <v>27</v>
      </c>
      <c r="C1901" s="6">
        <v>1128299</v>
      </c>
      <c r="D1901" s="7">
        <v>44303</v>
      </c>
      <c r="E1901" s="6" t="s">
        <v>28</v>
      </c>
      <c r="F1901" s="6" t="s">
        <v>77</v>
      </c>
      <c r="G1901" s="6" t="s">
        <v>60</v>
      </c>
      <c r="H1901" s="6" t="s">
        <v>22</v>
      </c>
      <c r="I1901" s="8">
        <v>0.60000000000000009</v>
      </c>
      <c r="J1901" s="9">
        <v>3500</v>
      </c>
      <c r="K1901" s="10">
        <f t="shared" si="0"/>
        <v>2100.0000000000005</v>
      </c>
      <c r="L1901" s="10">
        <f t="shared" si="1"/>
        <v>735.00000000000011</v>
      </c>
      <c r="M1901" s="11">
        <v>0.35</v>
      </c>
      <c r="O1901" s="16"/>
      <c r="P1901" s="14"/>
      <c r="Q1901" s="12"/>
      <c r="R1901" s="13"/>
    </row>
    <row r="1902" spans="1:18" ht="15.75" customHeight="1">
      <c r="A1902" s="1"/>
      <c r="B1902" s="6" t="s">
        <v>27</v>
      </c>
      <c r="C1902" s="6">
        <v>1128299</v>
      </c>
      <c r="D1902" s="7">
        <v>44334</v>
      </c>
      <c r="E1902" s="6" t="s">
        <v>28</v>
      </c>
      <c r="F1902" s="6" t="s">
        <v>77</v>
      </c>
      <c r="G1902" s="6" t="s">
        <v>60</v>
      </c>
      <c r="H1902" s="6" t="s">
        <v>17</v>
      </c>
      <c r="I1902" s="8">
        <v>0.45</v>
      </c>
      <c r="J1902" s="9">
        <v>5500</v>
      </c>
      <c r="K1902" s="10">
        <f t="shared" si="0"/>
        <v>2475</v>
      </c>
      <c r="L1902" s="10">
        <f t="shared" si="1"/>
        <v>989.99999999999989</v>
      </c>
      <c r="M1902" s="11">
        <v>0.39999999999999997</v>
      </c>
      <c r="O1902" s="16"/>
      <c r="P1902" s="14"/>
      <c r="Q1902" s="12"/>
      <c r="R1902" s="13"/>
    </row>
    <row r="1903" spans="1:18" ht="15.75" customHeight="1">
      <c r="A1903" s="1"/>
      <c r="B1903" s="6" t="s">
        <v>27</v>
      </c>
      <c r="C1903" s="6">
        <v>1128299</v>
      </c>
      <c r="D1903" s="7">
        <v>44334</v>
      </c>
      <c r="E1903" s="6" t="s">
        <v>28</v>
      </c>
      <c r="F1903" s="6" t="s">
        <v>77</v>
      </c>
      <c r="G1903" s="6" t="s">
        <v>60</v>
      </c>
      <c r="H1903" s="6" t="s">
        <v>18</v>
      </c>
      <c r="I1903" s="8">
        <v>0.5</v>
      </c>
      <c r="J1903" s="9">
        <v>4000</v>
      </c>
      <c r="K1903" s="10">
        <f t="shared" si="0"/>
        <v>2000</v>
      </c>
      <c r="L1903" s="10">
        <f t="shared" si="1"/>
        <v>799.99999999999989</v>
      </c>
      <c r="M1903" s="11">
        <v>0.39999999999999997</v>
      </c>
      <c r="O1903" s="16"/>
      <c r="P1903" s="14"/>
      <c r="Q1903" s="12"/>
      <c r="R1903" s="13"/>
    </row>
    <row r="1904" spans="1:18" ht="15.75" customHeight="1">
      <c r="A1904" s="1"/>
      <c r="B1904" s="6" t="s">
        <v>27</v>
      </c>
      <c r="C1904" s="6">
        <v>1128299</v>
      </c>
      <c r="D1904" s="7">
        <v>44334</v>
      </c>
      <c r="E1904" s="6" t="s">
        <v>28</v>
      </c>
      <c r="F1904" s="6" t="s">
        <v>77</v>
      </c>
      <c r="G1904" s="6" t="s">
        <v>60</v>
      </c>
      <c r="H1904" s="6" t="s">
        <v>19</v>
      </c>
      <c r="I1904" s="8">
        <v>0.5</v>
      </c>
      <c r="J1904" s="9">
        <v>4000</v>
      </c>
      <c r="K1904" s="10">
        <f t="shared" si="0"/>
        <v>2000</v>
      </c>
      <c r="L1904" s="10">
        <f t="shared" si="1"/>
        <v>799.99999999999989</v>
      </c>
      <c r="M1904" s="11">
        <v>0.39999999999999997</v>
      </c>
      <c r="O1904" s="16"/>
      <c r="P1904" s="14"/>
      <c r="Q1904" s="12"/>
      <c r="R1904" s="13"/>
    </row>
    <row r="1905" spans="1:18" ht="15.75" customHeight="1">
      <c r="A1905" s="1"/>
      <c r="B1905" s="6" t="s">
        <v>27</v>
      </c>
      <c r="C1905" s="6">
        <v>1128299</v>
      </c>
      <c r="D1905" s="7">
        <v>44334</v>
      </c>
      <c r="E1905" s="6" t="s">
        <v>28</v>
      </c>
      <c r="F1905" s="6" t="s">
        <v>77</v>
      </c>
      <c r="G1905" s="6" t="s">
        <v>60</v>
      </c>
      <c r="H1905" s="6" t="s">
        <v>20</v>
      </c>
      <c r="I1905" s="8">
        <v>0.45</v>
      </c>
      <c r="J1905" s="9">
        <v>3250</v>
      </c>
      <c r="K1905" s="10">
        <f t="shared" si="0"/>
        <v>1462.5</v>
      </c>
      <c r="L1905" s="10">
        <f t="shared" si="1"/>
        <v>585</v>
      </c>
      <c r="M1905" s="11">
        <v>0.39999999999999997</v>
      </c>
      <c r="O1905" s="16"/>
      <c r="P1905" s="14"/>
      <c r="Q1905" s="12"/>
      <c r="R1905" s="13"/>
    </row>
    <row r="1906" spans="1:18" ht="15.75" customHeight="1">
      <c r="A1906" s="1"/>
      <c r="B1906" s="6" t="s">
        <v>27</v>
      </c>
      <c r="C1906" s="6">
        <v>1128299</v>
      </c>
      <c r="D1906" s="7">
        <v>44334</v>
      </c>
      <c r="E1906" s="6" t="s">
        <v>28</v>
      </c>
      <c r="F1906" s="6" t="s">
        <v>77</v>
      </c>
      <c r="G1906" s="6" t="s">
        <v>60</v>
      </c>
      <c r="H1906" s="6" t="s">
        <v>21</v>
      </c>
      <c r="I1906" s="8">
        <v>0.39999999999999997</v>
      </c>
      <c r="J1906" s="9">
        <v>2250</v>
      </c>
      <c r="K1906" s="10">
        <f t="shared" si="0"/>
        <v>899.99999999999989</v>
      </c>
      <c r="L1906" s="10">
        <f t="shared" si="1"/>
        <v>404.99999999999994</v>
      </c>
      <c r="M1906" s="11">
        <v>0.45</v>
      </c>
      <c r="O1906" s="16"/>
      <c r="P1906" s="14"/>
      <c r="Q1906" s="12"/>
      <c r="R1906" s="13"/>
    </row>
    <row r="1907" spans="1:18" ht="15.75" customHeight="1">
      <c r="A1907" s="1"/>
      <c r="B1907" s="6" t="s">
        <v>27</v>
      </c>
      <c r="C1907" s="6">
        <v>1128299</v>
      </c>
      <c r="D1907" s="7">
        <v>44334</v>
      </c>
      <c r="E1907" s="6" t="s">
        <v>28</v>
      </c>
      <c r="F1907" s="6" t="s">
        <v>77</v>
      </c>
      <c r="G1907" s="6" t="s">
        <v>60</v>
      </c>
      <c r="H1907" s="6" t="s">
        <v>22</v>
      </c>
      <c r="I1907" s="8">
        <v>0.65</v>
      </c>
      <c r="J1907" s="9">
        <v>5750</v>
      </c>
      <c r="K1907" s="10">
        <f t="shared" si="0"/>
        <v>3737.5</v>
      </c>
      <c r="L1907" s="10">
        <f t="shared" si="1"/>
        <v>1308.125</v>
      </c>
      <c r="M1907" s="11">
        <v>0.35</v>
      </c>
      <c r="O1907" s="16"/>
      <c r="P1907" s="14"/>
      <c r="Q1907" s="12"/>
      <c r="R1907" s="13"/>
    </row>
    <row r="1908" spans="1:18" ht="15.75" customHeight="1">
      <c r="A1908" s="1"/>
      <c r="B1908" s="6" t="s">
        <v>27</v>
      </c>
      <c r="C1908" s="6">
        <v>1128299</v>
      </c>
      <c r="D1908" s="7">
        <v>44364</v>
      </c>
      <c r="E1908" s="6" t="s">
        <v>28</v>
      </c>
      <c r="F1908" s="6" t="s">
        <v>77</v>
      </c>
      <c r="G1908" s="6" t="s">
        <v>60</v>
      </c>
      <c r="H1908" s="6" t="s">
        <v>17</v>
      </c>
      <c r="I1908" s="8">
        <v>0.6</v>
      </c>
      <c r="J1908" s="9">
        <v>8250</v>
      </c>
      <c r="K1908" s="10">
        <f t="shared" si="0"/>
        <v>4950</v>
      </c>
      <c r="L1908" s="10">
        <f t="shared" si="1"/>
        <v>1979.9999999999998</v>
      </c>
      <c r="M1908" s="11">
        <v>0.39999999999999997</v>
      </c>
      <c r="O1908" s="16"/>
      <c r="P1908" s="14"/>
      <c r="Q1908" s="12"/>
      <c r="R1908" s="13"/>
    </row>
    <row r="1909" spans="1:18" ht="15.75" customHeight="1">
      <c r="A1909" s="1"/>
      <c r="B1909" s="6" t="s">
        <v>27</v>
      </c>
      <c r="C1909" s="6">
        <v>1128299</v>
      </c>
      <c r="D1909" s="7">
        <v>44364</v>
      </c>
      <c r="E1909" s="6" t="s">
        <v>28</v>
      </c>
      <c r="F1909" s="6" t="s">
        <v>77</v>
      </c>
      <c r="G1909" s="6" t="s">
        <v>60</v>
      </c>
      <c r="H1909" s="6" t="s">
        <v>18</v>
      </c>
      <c r="I1909" s="8">
        <v>0.7</v>
      </c>
      <c r="J1909" s="9">
        <v>7000</v>
      </c>
      <c r="K1909" s="10">
        <f t="shared" si="0"/>
        <v>4900</v>
      </c>
      <c r="L1909" s="10">
        <f t="shared" si="1"/>
        <v>1959.9999999999998</v>
      </c>
      <c r="M1909" s="11">
        <v>0.39999999999999997</v>
      </c>
      <c r="O1909" s="16"/>
      <c r="P1909" s="14"/>
      <c r="Q1909" s="12"/>
      <c r="R1909" s="13"/>
    </row>
    <row r="1910" spans="1:18" ht="15.75" customHeight="1">
      <c r="A1910" s="1"/>
      <c r="B1910" s="6" t="s">
        <v>27</v>
      </c>
      <c r="C1910" s="6">
        <v>1128299</v>
      </c>
      <c r="D1910" s="7">
        <v>44364</v>
      </c>
      <c r="E1910" s="6" t="s">
        <v>28</v>
      </c>
      <c r="F1910" s="6" t="s">
        <v>77</v>
      </c>
      <c r="G1910" s="6" t="s">
        <v>60</v>
      </c>
      <c r="H1910" s="6" t="s">
        <v>19</v>
      </c>
      <c r="I1910" s="8">
        <v>0.85</v>
      </c>
      <c r="J1910" s="9">
        <v>7000</v>
      </c>
      <c r="K1910" s="10">
        <f t="shared" si="0"/>
        <v>5950</v>
      </c>
      <c r="L1910" s="10">
        <f t="shared" si="1"/>
        <v>2380</v>
      </c>
      <c r="M1910" s="11">
        <v>0.39999999999999997</v>
      </c>
      <c r="O1910" s="16"/>
      <c r="P1910" s="14"/>
      <c r="Q1910" s="12"/>
      <c r="R1910" s="13"/>
    </row>
    <row r="1911" spans="1:18" ht="15.75" customHeight="1">
      <c r="A1911" s="1"/>
      <c r="B1911" s="6" t="s">
        <v>27</v>
      </c>
      <c r="C1911" s="6">
        <v>1128299</v>
      </c>
      <c r="D1911" s="7">
        <v>44364</v>
      </c>
      <c r="E1911" s="6" t="s">
        <v>28</v>
      </c>
      <c r="F1911" s="6" t="s">
        <v>77</v>
      </c>
      <c r="G1911" s="6" t="s">
        <v>60</v>
      </c>
      <c r="H1911" s="6" t="s">
        <v>20</v>
      </c>
      <c r="I1911" s="8">
        <v>0.85</v>
      </c>
      <c r="J1911" s="9">
        <v>5750</v>
      </c>
      <c r="K1911" s="10">
        <f t="shared" si="0"/>
        <v>4887.5</v>
      </c>
      <c r="L1911" s="10">
        <f t="shared" si="1"/>
        <v>1954.9999999999998</v>
      </c>
      <c r="M1911" s="11">
        <v>0.39999999999999997</v>
      </c>
      <c r="O1911" s="16"/>
      <c r="P1911" s="14"/>
      <c r="Q1911" s="12"/>
      <c r="R1911" s="13"/>
    </row>
    <row r="1912" spans="1:18" ht="15.75" customHeight="1">
      <c r="A1912" s="1"/>
      <c r="B1912" s="6" t="s">
        <v>27</v>
      </c>
      <c r="C1912" s="6">
        <v>1128299</v>
      </c>
      <c r="D1912" s="7">
        <v>44364</v>
      </c>
      <c r="E1912" s="6" t="s">
        <v>28</v>
      </c>
      <c r="F1912" s="6" t="s">
        <v>77</v>
      </c>
      <c r="G1912" s="6" t="s">
        <v>60</v>
      </c>
      <c r="H1912" s="6" t="s">
        <v>21</v>
      </c>
      <c r="I1912" s="8">
        <v>0.95000000000000007</v>
      </c>
      <c r="J1912" s="9">
        <v>4500</v>
      </c>
      <c r="K1912" s="10">
        <f t="shared" si="0"/>
        <v>4275</v>
      </c>
      <c r="L1912" s="10">
        <f t="shared" si="1"/>
        <v>1923.75</v>
      </c>
      <c r="M1912" s="11">
        <v>0.45</v>
      </c>
      <c r="O1912" s="16"/>
      <c r="P1912" s="14"/>
      <c r="Q1912" s="12"/>
      <c r="R1912" s="13"/>
    </row>
    <row r="1913" spans="1:18" ht="15.75" customHeight="1">
      <c r="A1913" s="1"/>
      <c r="B1913" s="6" t="s">
        <v>27</v>
      </c>
      <c r="C1913" s="6">
        <v>1128299</v>
      </c>
      <c r="D1913" s="7">
        <v>44364</v>
      </c>
      <c r="E1913" s="6" t="s">
        <v>28</v>
      </c>
      <c r="F1913" s="6" t="s">
        <v>77</v>
      </c>
      <c r="G1913" s="6" t="s">
        <v>60</v>
      </c>
      <c r="H1913" s="6" t="s">
        <v>22</v>
      </c>
      <c r="I1913" s="8">
        <v>1.1000000000000001</v>
      </c>
      <c r="J1913" s="9">
        <v>7500</v>
      </c>
      <c r="K1913" s="10">
        <f t="shared" si="0"/>
        <v>8250</v>
      </c>
      <c r="L1913" s="10">
        <f t="shared" si="1"/>
        <v>2887.5</v>
      </c>
      <c r="M1913" s="11">
        <v>0.35</v>
      </c>
      <c r="O1913" s="16"/>
      <c r="P1913" s="14"/>
      <c r="Q1913" s="12"/>
      <c r="R1913" s="13"/>
    </row>
    <row r="1914" spans="1:18" ht="15.75" customHeight="1">
      <c r="A1914" s="1"/>
      <c r="B1914" s="6" t="s">
        <v>27</v>
      </c>
      <c r="C1914" s="6">
        <v>1128299</v>
      </c>
      <c r="D1914" s="7">
        <v>44393</v>
      </c>
      <c r="E1914" s="6" t="s">
        <v>28</v>
      </c>
      <c r="F1914" s="6" t="s">
        <v>77</v>
      </c>
      <c r="G1914" s="6" t="s">
        <v>60</v>
      </c>
      <c r="H1914" s="6" t="s">
        <v>17</v>
      </c>
      <c r="I1914" s="8">
        <v>0.9</v>
      </c>
      <c r="J1914" s="9">
        <v>9000</v>
      </c>
      <c r="K1914" s="10">
        <f t="shared" si="0"/>
        <v>8100</v>
      </c>
      <c r="L1914" s="10">
        <f t="shared" si="1"/>
        <v>3239.9999999999995</v>
      </c>
      <c r="M1914" s="11">
        <v>0.39999999999999997</v>
      </c>
      <c r="O1914" s="16"/>
      <c r="P1914" s="14"/>
      <c r="Q1914" s="12"/>
      <c r="R1914" s="13"/>
    </row>
    <row r="1915" spans="1:18" ht="15.75" customHeight="1">
      <c r="A1915" s="1"/>
      <c r="B1915" s="6" t="s">
        <v>27</v>
      </c>
      <c r="C1915" s="6">
        <v>1128299</v>
      </c>
      <c r="D1915" s="7">
        <v>44393</v>
      </c>
      <c r="E1915" s="6" t="s">
        <v>28</v>
      </c>
      <c r="F1915" s="6" t="s">
        <v>77</v>
      </c>
      <c r="G1915" s="6" t="s">
        <v>60</v>
      </c>
      <c r="H1915" s="6" t="s">
        <v>18</v>
      </c>
      <c r="I1915" s="8">
        <v>0.95000000000000007</v>
      </c>
      <c r="J1915" s="9">
        <v>7500</v>
      </c>
      <c r="K1915" s="10">
        <f t="shared" si="0"/>
        <v>7125.0000000000009</v>
      </c>
      <c r="L1915" s="10">
        <f t="shared" si="1"/>
        <v>2850</v>
      </c>
      <c r="M1915" s="11">
        <v>0.39999999999999997</v>
      </c>
      <c r="O1915" s="16"/>
      <c r="P1915" s="14"/>
      <c r="Q1915" s="12"/>
      <c r="R1915" s="13"/>
    </row>
    <row r="1916" spans="1:18" ht="15.75" customHeight="1">
      <c r="A1916" s="1"/>
      <c r="B1916" s="6" t="s">
        <v>27</v>
      </c>
      <c r="C1916" s="6">
        <v>1128299</v>
      </c>
      <c r="D1916" s="7">
        <v>44393</v>
      </c>
      <c r="E1916" s="6" t="s">
        <v>28</v>
      </c>
      <c r="F1916" s="6" t="s">
        <v>77</v>
      </c>
      <c r="G1916" s="6" t="s">
        <v>60</v>
      </c>
      <c r="H1916" s="6" t="s">
        <v>19</v>
      </c>
      <c r="I1916" s="8">
        <v>0.95000000000000007</v>
      </c>
      <c r="J1916" s="9">
        <v>7000</v>
      </c>
      <c r="K1916" s="10">
        <f t="shared" si="0"/>
        <v>6650.0000000000009</v>
      </c>
      <c r="L1916" s="10">
        <f t="shared" si="1"/>
        <v>2660</v>
      </c>
      <c r="M1916" s="11">
        <v>0.39999999999999997</v>
      </c>
      <c r="O1916" s="16"/>
      <c r="P1916" s="14"/>
      <c r="Q1916" s="12"/>
      <c r="R1916" s="13"/>
    </row>
    <row r="1917" spans="1:18" ht="15.75" customHeight="1">
      <c r="A1917" s="1"/>
      <c r="B1917" s="6" t="s">
        <v>27</v>
      </c>
      <c r="C1917" s="6">
        <v>1128299</v>
      </c>
      <c r="D1917" s="7">
        <v>44393</v>
      </c>
      <c r="E1917" s="6" t="s">
        <v>28</v>
      </c>
      <c r="F1917" s="6" t="s">
        <v>77</v>
      </c>
      <c r="G1917" s="6" t="s">
        <v>60</v>
      </c>
      <c r="H1917" s="6" t="s">
        <v>20</v>
      </c>
      <c r="I1917" s="8">
        <v>0.9</v>
      </c>
      <c r="J1917" s="9">
        <v>6000</v>
      </c>
      <c r="K1917" s="10">
        <f t="shared" si="0"/>
        <v>5400</v>
      </c>
      <c r="L1917" s="10">
        <f t="shared" si="1"/>
        <v>2160</v>
      </c>
      <c r="M1917" s="11">
        <v>0.39999999999999997</v>
      </c>
      <c r="O1917" s="16"/>
      <c r="P1917" s="14"/>
      <c r="Q1917" s="12"/>
      <c r="R1917" s="13"/>
    </row>
    <row r="1918" spans="1:18" ht="15.75" customHeight="1">
      <c r="A1918" s="1"/>
      <c r="B1918" s="6" t="s">
        <v>27</v>
      </c>
      <c r="C1918" s="6">
        <v>1128299</v>
      </c>
      <c r="D1918" s="7">
        <v>44393</v>
      </c>
      <c r="E1918" s="6" t="s">
        <v>28</v>
      </c>
      <c r="F1918" s="6" t="s">
        <v>77</v>
      </c>
      <c r="G1918" s="6" t="s">
        <v>60</v>
      </c>
      <c r="H1918" s="6" t="s">
        <v>21</v>
      </c>
      <c r="I1918" s="8">
        <v>0.95000000000000007</v>
      </c>
      <c r="J1918" s="9">
        <v>6500</v>
      </c>
      <c r="K1918" s="10">
        <f t="shared" si="0"/>
        <v>6175</v>
      </c>
      <c r="L1918" s="10">
        <f t="shared" si="1"/>
        <v>2778.75</v>
      </c>
      <c r="M1918" s="11">
        <v>0.45</v>
      </c>
      <c r="O1918" s="16"/>
      <c r="P1918" s="14"/>
      <c r="Q1918" s="12"/>
      <c r="R1918" s="13"/>
    </row>
    <row r="1919" spans="1:18" ht="15.75" customHeight="1">
      <c r="A1919" s="1"/>
      <c r="B1919" s="6" t="s">
        <v>27</v>
      </c>
      <c r="C1919" s="6">
        <v>1128299</v>
      </c>
      <c r="D1919" s="7">
        <v>44393</v>
      </c>
      <c r="E1919" s="6" t="s">
        <v>28</v>
      </c>
      <c r="F1919" s="6" t="s">
        <v>77</v>
      </c>
      <c r="G1919" s="6" t="s">
        <v>60</v>
      </c>
      <c r="H1919" s="6" t="s">
        <v>22</v>
      </c>
      <c r="I1919" s="8">
        <v>1.1000000000000001</v>
      </c>
      <c r="J1919" s="9">
        <v>6500</v>
      </c>
      <c r="K1919" s="10">
        <f t="shared" si="0"/>
        <v>7150.0000000000009</v>
      </c>
      <c r="L1919" s="10">
        <f t="shared" si="1"/>
        <v>2502.5</v>
      </c>
      <c r="M1919" s="11">
        <v>0.35</v>
      </c>
      <c r="O1919" s="16"/>
      <c r="P1919" s="14"/>
      <c r="Q1919" s="12"/>
      <c r="R1919" s="13"/>
    </row>
    <row r="1920" spans="1:18" ht="15.75" customHeight="1">
      <c r="A1920" s="1"/>
      <c r="B1920" s="6" t="s">
        <v>27</v>
      </c>
      <c r="C1920" s="6">
        <v>1128299</v>
      </c>
      <c r="D1920" s="7">
        <v>44425</v>
      </c>
      <c r="E1920" s="6" t="s">
        <v>28</v>
      </c>
      <c r="F1920" s="6" t="s">
        <v>77</v>
      </c>
      <c r="G1920" s="6" t="s">
        <v>60</v>
      </c>
      <c r="H1920" s="6" t="s">
        <v>17</v>
      </c>
      <c r="I1920" s="8">
        <v>0.95000000000000007</v>
      </c>
      <c r="J1920" s="9">
        <v>8500</v>
      </c>
      <c r="K1920" s="10">
        <f t="shared" si="0"/>
        <v>8075.0000000000009</v>
      </c>
      <c r="L1920" s="10">
        <f t="shared" si="1"/>
        <v>3230</v>
      </c>
      <c r="M1920" s="11">
        <v>0.39999999999999997</v>
      </c>
      <c r="O1920" s="16"/>
      <c r="P1920" s="14"/>
      <c r="Q1920" s="12"/>
      <c r="R1920" s="13"/>
    </row>
    <row r="1921" spans="1:18" ht="15.75" customHeight="1">
      <c r="A1921" s="1"/>
      <c r="B1921" s="6" t="s">
        <v>27</v>
      </c>
      <c r="C1921" s="6">
        <v>1128299</v>
      </c>
      <c r="D1921" s="7">
        <v>44425</v>
      </c>
      <c r="E1921" s="6" t="s">
        <v>28</v>
      </c>
      <c r="F1921" s="6" t="s">
        <v>77</v>
      </c>
      <c r="G1921" s="6" t="s">
        <v>60</v>
      </c>
      <c r="H1921" s="6" t="s">
        <v>18</v>
      </c>
      <c r="I1921" s="8">
        <v>0.85000000000000009</v>
      </c>
      <c r="J1921" s="9">
        <v>8250</v>
      </c>
      <c r="K1921" s="10">
        <f t="shared" si="0"/>
        <v>7012.5000000000009</v>
      </c>
      <c r="L1921" s="10">
        <f t="shared" si="1"/>
        <v>2805</v>
      </c>
      <c r="M1921" s="11">
        <v>0.39999999999999997</v>
      </c>
      <c r="O1921" s="16"/>
      <c r="P1921" s="14"/>
      <c r="Q1921" s="12"/>
      <c r="R1921" s="13"/>
    </row>
    <row r="1922" spans="1:18" ht="15.75" customHeight="1">
      <c r="A1922" s="1"/>
      <c r="B1922" s="6" t="s">
        <v>27</v>
      </c>
      <c r="C1922" s="6">
        <v>1128299</v>
      </c>
      <c r="D1922" s="7">
        <v>44425</v>
      </c>
      <c r="E1922" s="6" t="s">
        <v>28</v>
      </c>
      <c r="F1922" s="6" t="s">
        <v>77</v>
      </c>
      <c r="G1922" s="6" t="s">
        <v>60</v>
      </c>
      <c r="H1922" s="6" t="s">
        <v>19</v>
      </c>
      <c r="I1922" s="8">
        <v>0.75000000000000011</v>
      </c>
      <c r="J1922" s="9">
        <v>7000</v>
      </c>
      <c r="K1922" s="10">
        <f t="shared" si="0"/>
        <v>5250.0000000000009</v>
      </c>
      <c r="L1922" s="10">
        <f t="shared" si="1"/>
        <v>2100</v>
      </c>
      <c r="M1922" s="11">
        <v>0.39999999999999997</v>
      </c>
      <c r="O1922" s="16"/>
      <c r="P1922" s="14"/>
      <c r="Q1922" s="12"/>
      <c r="R1922" s="13"/>
    </row>
    <row r="1923" spans="1:18" ht="15.75" customHeight="1">
      <c r="A1923" s="1"/>
      <c r="B1923" s="6" t="s">
        <v>27</v>
      </c>
      <c r="C1923" s="6">
        <v>1128299</v>
      </c>
      <c r="D1923" s="7">
        <v>44425</v>
      </c>
      <c r="E1923" s="6" t="s">
        <v>28</v>
      </c>
      <c r="F1923" s="6" t="s">
        <v>77</v>
      </c>
      <c r="G1923" s="6" t="s">
        <v>60</v>
      </c>
      <c r="H1923" s="6" t="s">
        <v>20</v>
      </c>
      <c r="I1923" s="8">
        <v>0.75000000000000011</v>
      </c>
      <c r="J1923" s="9">
        <v>4750</v>
      </c>
      <c r="K1923" s="10">
        <f t="shared" si="0"/>
        <v>3562.5000000000005</v>
      </c>
      <c r="L1923" s="10">
        <f t="shared" si="1"/>
        <v>1425</v>
      </c>
      <c r="M1923" s="11">
        <v>0.39999999999999997</v>
      </c>
      <c r="O1923" s="16"/>
      <c r="P1923" s="14"/>
      <c r="Q1923" s="12"/>
      <c r="R1923" s="13"/>
    </row>
    <row r="1924" spans="1:18" ht="15.75" customHeight="1">
      <c r="A1924" s="1"/>
      <c r="B1924" s="6" t="s">
        <v>27</v>
      </c>
      <c r="C1924" s="6">
        <v>1128299</v>
      </c>
      <c r="D1924" s="7">
        <v>44425</v>
      </c>
      <c r="E1924" s="6" t="s">
        <v>28</v>
      </c>
      <c r="F1924" s="6" t="s">
        <v>77</v>
      </c>
      <c r="G1924" s="6" t="s">
        <v>60</v>
      </c>
      <c r="H1924" s="6" t="s">
        <v>21</v>
      </c>
      <c r="I1924" s="8">
        <v>0.64999999999999991</v>
      </c>
      <c r="J1924" s="9">
        <v>4750</v>
      </c>
      <c r="K1924" s="10">
        <f t="shared" si="0"/>
        <v>3087.4999999999995</v>
      </c>
      <c r="L1924" s="10">
        <f t="shared" si="1"/>
        <v>1389.3749999999998</v>
      </c>
      <c r="M1924" s="11">
        <v>0.45</v>
      </c>
      <c r="O1924" s="16"/>
      <c r="P1924" s="14"/>
      <c r="Q1924" s="12"/>
      <c r="R1924" s="13"/>
    </row>
    <row r="1925" spans="1:18" ht="15.75" customHeight="1">
      <c r="A1925" s="1"/>
      <c r="B1925" s="6" t="s">
        <v>27</v>
      </c>
      <c r="C1925" s="6">
        <v>1128299</v>
      </c>
      <c r="D1925" s="7">
        <v>44425</v>
      </c>
      <c r="E1925" s="6" t="s">
        <v>28</v>
      </c>
      <c r="F1925" s="6" t="s">
        <v>77</v>
      </c>
      <c r="G1925" s="6" t="s">
        <v>60</v>
      </c>
      <c r="H1925" s="6" t="s">
        <v>22</v>
      </c>
      <c r="I1925" s="8">
        <v>0.7</v>
      </c>
      <c r="J1925" s="9">
        <v>3000</v>
      </c>
      <c r="K1925" s="10">
        <f t="shared" si="0"/>
        <v>2100</v>
      </c>
      <c r="L1925" s="10">
        <f t="shared" si="1"/>
        <v>735</v>
      </c>
      <c r="M1925" s="11">
        <v>0.35</v>
      </c>
      <c r="O1925" s="16"/>
      <c r="P1925" s="14"/>
      <c r="Q1925" s="12"/>
      <c r="R1925" s="13"/>
    </row>
    <row r="1926" spans="1:18" ht="15.75" customHeight="1">
      <c r="A1926" s="1"/>
      <c r="B1926" s="6" t="s">
        <v>27</v>
      </c>
      <c r="C1926" s="6">
        <v>1128299</v>
      </c>
      <c r="D1926" s="7">
        <v>44457</v>
      </c>
      <c r="E1926" s="6" t="s">
        <v>28</v>
      </c>
      <c r="F1926" s="6" t="s">
        <v>77</v>
      </c>
      <c r="G1926" s="6" t="s">
        <v>60</v>
      </c>
      <c r="H1926" s="6" t="s">
        <v>17</v>
      </c>
      <c r="I1926" s="8">
        <v>0.45000000000000012</v>
      </c>
      <c r="J1926" s="9">
        <v>5000</v>
      </c>
      <c r="K1926" s="10">
        <f t="shared" si="0"/>
        <v>2250.0000000000005</v>
      </c>
      <c r="L1926" s="10">
        <f t="shared" si="1"/>
        <v>900.00000000000011</v>
      </c>
      <c r="M1926" s="11">
        <v>0.39999999999999997</v>
      </c>
      <c r="O1926" s="16"/>
      <c r="P1926" s="14"/>
      <c r="Q1926" s="12"/>
      <c r="R1926" s="13"/>
    </row>
    <row r="1927" spans="1:18" ht="15.75" customHeight="1">
      <c r="A1927" s="1"/>
      <c r="B1927" s="6" t="s">
        <v>27</v>
      </c>
      <c r="C1927" s="6">
        <v>1128299</v>
      </c>
      <c r="D1927" s="7">
        <v>44457</v>
      </c>
      <c r="E1927" s="6" t="s">
        <v>28</v>
      </c>
      <c r="F1927" s="6" t="s">
        <v>77</v>
      </c>
      <c r="G1927" s="6" t="s">
        <v>60</v>
      </c>
      <c r="H1927" s="6" t="s">
        <v>18</v>
      </c>
      <c r="I1927" s="8">
        <v>0.50000000000000011</v>
      </c>
      <c r="J1927" s="9">
        <v>5000</v>
      </c>
      <c r="K1927" s="10">
        <f t="shared" si="0"/>
        <v>2500.0000000000005</v>
      </c>
      <c r="L1927" s="10">
        <f t="shared" si="1"/>
        <v>1000.0000000000001</v>
      </c>
      <c r="M1927" s="11">
        <v>0.39999999999999997</v>
      </c>
      <c r="O1927" s="16"/>
      <c r="P1927" s="14"/>
      <c r="Q1927" s="12"/>
      <c r="R1927" s="13"/>
    </row>
    <row r="1928" spans="1:18" ht="15.75" customHeight="1">
      <c r="A1928" s="1"/>
      <c r="B1928" s="6" t="s">
        <v>27</v>
      </c>
      <c r="C1928" s="6">
        <v>1128299</v>
      </c>
      <c r="D1928" s="7">
        <v>44457</v>
      </c>
      <c r="E1928" s="6" t="s">
        <v>28</v>
      </c>
      <c r="F1928" s="6" t="s">
        <v>77</v>
      </c>
      <c r="G1928" s="6" t="s">
        <v>60</v>
      </c>
      <c r="H1928" s="6" t="s">
        <v>19</v>
      </c>
      <c r="I1928" s="8">
        <v>0.45000000000000012</v>
      </c>
      <c r="J1928" s="9">
        <v>3000</v>
      </c>
      <c r="K1928" s="10">
        <f t="shared" si="0"/>
        <v>1350.0000000000005</v>
      </c>
      <c r="L1928" s="10">
        <f t="shared" si="1"/>
        <v>540.00000000000011</v>
      </c>
      <c r="M1928" s="11">
        <v>0.39999999999999997</v>
      </c>
      <c r="O1928" s="16"/>
      <c r="P1928" s="14"/>
      <c r="Q1928" s="12"/>
      <c r="R1928" s="13"/>
    </row>
    <row r="1929" spans="1:18" ht="15.75" customHeight="1">
      <c r="A1929" s="1"/>
      <c r="B1929" s="6" t="s">
        <v>27</v>
      </c>
      <c r="C1929" s="6">
        <v>1128299</v>
      </c>
      <c r="D1929" s="7">
        <v>44457</v>
      </c>
      <c r="E1929" s="6" t="s">
        <v>28</v>
      </c>
      <c r="F1929" s="6" t="s">
        <v>77</v>
      </c>
      <c r="G1929" s="6" t="s">
        <v>60</v>
      </c>
      <c r="H1929" s="6" t="s">
        <v>20</v>
      </c>
      <c r="I1929" s="8">
        <v>0.45000000000000012</v>
      </c>
      <c r="J1929" s="9">
        <v>2500</v>
      </c>
      <c r="K1929" s="10">
        <f t="shared" si="0"/>
        <v>1125.0000000000002</v>
      </c>
      <c r="L1929" s="10">
        <f t="shared" si="1"/>
        <v>450.00000000000006</v>
      </c>
      <c r="M1929" s="11">
        <v>0.39999999999999997</v>
      </c>
      <c r="O1929" s="16"/>
      <c r="P1929" s="14"/>
      <c r="Q1929" s="12"/>
      <c r="R1929" s="13"/>
    </row>
    <row r="1930" spans="1:18" ht="15.75" customHeight="1">
      <c r="A1930" s="1"/>
      <c r="B1930" s="6" t="s">
        <v>27</v>
      </c>
      <c r="C1930" s="6">
        <v>1128299</v>
      </c>
      <c r="D1930" s="7">
        <v>44457</v>
      </c>
      <c r="E1930" s="6" t="s">
        <v>28</v>
      </c>
      <c r="F1930" s="6" t="s">
        <v>77</v>
      </c>
      <c r="G1930" s="6" t="s">
        <v>60</v>
      </c>
      <c r="H1930" s="6" t="s">
        <v>21</v>
      </c>
      <c r="I1930" s="8">
        <v>0.55000000000000004</v>
      </c>
      <c r="J1930" s="9">
        <v>2750</v>
      </c>
      <c r="K1930" s="10">
        <f t="shared" si="0"/>
        <v>1512.5000000000002</v>
      </c>
      <c r="L1930" s="10">
        <f t="shared" si="1"/>
        <v>680.62500000000011</v>
      </c>
      <c r="M1930" s="11">
        <v>0.45</v>
      </c>
      <c r="O1930" s="16"/>
      <c r="P1930" s="14"/>
      <c r="Q1930" s="12"/>
      <c r="R1930" s="13"/>
    </row>
    <row r="1931" spans="1:18" ht="15.75" customHeight="1">
      <c r="A1931" s="1"/>
      <c r="B1931" s="6" t="s">
        <v>27</v>
      </c>
      <c r="C1931" s="6">
        <v>1128299</v>
      </c>
      <c r="D1931" s="7">
        <v>44457</v>
      </c>
      <c r="E1931" s="6" t="s">
        <v>28</v>
      </c>
      <c r="F1931" s="6" t="s">
        <v>77</v>
      </c>
      <c r="G1931" s="6" t="s">
        <v>60</v>
      </c>
      <c r="H1931" s="6" t="s">
        <v>22</v>
      </c>
      <c r="I1931" s="8">
        <v>0.39999999999999997</v>
      </c>
      <c r="J1931" s="9">
        <v>3000</v>
      </c>
      <c r="K1931" s="10">
        <f t="shared" si="0"/>
        <v>1200</v>
      </c>
      <c r="L1931" s="10">
        <f t="shared" si="1"/>
        <v>420</v>
      </c>
      <c r="M1931" s="11">
        <v>0.35</v>
      </c>
      <c r="O1931" s="16"/>
      <c r="P1931" s="14"/>
      <c r="Q1931" s="12"/>
      <c r="R1931" s="13"/>
    </row>
    <row r="1932" spans="1:18" ht="15.75" customHeight="1">
      <c r="A1932" s="1"/>
      <c r="B1932" s="6" t="s">
        <v>27</v>
      </c>
      <c r="C1932" s="6">
        <v>1128299</v>
      </c>
      <c r="D1932" s="7">
        <v>44486</v>
      </c>
      <c r="E1932" s="6" t="s">
        <v>28</v>
      </c>
      <c r="F1932" s="6" t="s">
        <v>77</v>
      </c>
      <c r="G1932" s="6" t="s">
        <v>60</v>
      </c>
      <c r="H1932" s="6" t="s">
        <v>17</v>
      </c>
      <c r="I1932" s="8">
        <v>0.35000000000000003</v>
      </c>
      <c r="J1932" s="9">
        <v>4000</v>
      </c>
      <c r="K1932" s="10">
        <f t="shared" si="0"/>
        <v>1400.0000000000002</v>
      </c>
      <c r="L1932" s="10">
        <f t="shared" si="1"/>
        <v>560</v>
      </c>
      <c r="M1932" s="11">
        <v>0.39999999999999997</v>
      </c>
      <c r="O1932" s="16"/>
      <c r="P1932" s="14"/>
      <c r="Q1932" s="12"/>
      <c r="R1932" s="13"/>
    </row>
    <row r="1933" spans="1:18" ht="15.75" customHeight="1">
      <c r="A1933" s="1"/>
      <c r="B1933" s="6" t="s">
        <v>27</v>
      </c>
      <c r="C1933" s="6">
        <v>1128299</v>
      </c>
      <c r="D1933" s="7">
        <v>44486</v>
      </c>
      <c r="E1933" s="6" t="s">
        <v>28</v>
      </c>
      <c r="F1933" s="6" t="s">
        <v>77</v>
      </c>
      <c r="G1933" s="6" t="s">
        <v>60</v>
      </c>
      <c r="H1933" s="6" t="s">
        <v>18</v>
      </c>
      <c r="I1933" s="8">
        <v>0.50000000000000011</v>
      </c>
      <c r="J1933" s="9">
        <v>5750</v>
      </c>
      <c r="K1933" s="10">
        <f t="shared" si="0"/>
        <v>2875.0000000000005</v>
      </c>
      <c r="L1933" s="10">
        <f t="shared" si="1"/>
        <v>1150</v>
      </c>
      <c r="M1933" s="11">
        <v>0.39999999999999997</v>
      </c>
      <c r="O1933" s="16"/>
      <c r="P1933" s="14"/>
      <c r="Q1933" s="12"/>
      <c r="R1933" s="13"/>
    </row>
    <row r="1934" spans="1:18" ht="15.75" customHeight="1">
      <c r="A1934" s="1"/>
      <c r="B1934" s="6" t="s">
        <v>27</v>
      </c>
      <c r="C1934" s="6">
        <v>1128299</v>
      </c>
      <c r="D1934" s="7">
        <v>44486</v>
      </c>
      <c r="E1934" s="6" t="s">
        <v>28</v>
      </c>
      <c r="F1934" s="6" t="s">
        <v>77</v>
      </c>
      <c r="G1934" s="6" t="s">
        <v>60</v>
      </c>
      <c r="H1934" s="6" t="s">
        <v>19</v>
      </c>
      <c r="I1934" s="8">
        <v>0.45000000000000012</v>
      </c>
      <c r="J1934" s="9">
        <v>4000</v>
      </c>
      <c r="K1934" s="10">
        <f t="shared" si="0"/>
        <v>1800.0000000000005</v>
      </c>
      <c r="L1934" s="10">
        <f t="shared" si="1"/>
        <v>720.00000000000011</v>
      </c>
      <c r="M1934" s="11">
        <v>0.39999999999999997</v>
      </c>
      <c r="O1934" s="16"/>
      <c r="P1934" s="14"/>
      <c r="Q1934" s="12"/>
      <c r="R1934" s="13"/>
    </row>
    <row r="1935" spans="1:18" ht="15.75" customHeight="1">
      <c r="A1935" s="1"/>
      <c r="B1935" s="6" t="s">
        <v>27</v>
      </c>
      <c r="C1935" s="6">
        <v>1128299</v>
      </c>
      <c r="D1935" s="7">
        <v>44486</v>
      </c>
      <c r="E1935" s="6" t="s">
        <v>28</v>
      </c>
      <c r="F1935" s="6" t="s">
        <v>77</v>
      </c>
      <c r="G1935" s="6" t="s">
        <v>60</v>
      </c>
      <c r="H1935" s="6" t="s">
        <v>20</v>
      </c>
      <c r="I1935" s="8">
        <v>0.40000000000000008</v>
      </c>
      <c r="J1935" s="9">
        <v>3750</v>
      </c>
      <c r="K1935" s="10">
        <f t="shared" si="0"/>
        <v>1500.0000000000002</v>
      </c>
      <c r="L1935" s="10">
        <f t="shared" si="1"/>
        <v>600</v>
      </c>
      <c r="M1935" s="11">
        <v>0.39999999999999997</v>
      </c>
      <c r="O1935" s="16"/>
      <c r="P1935" s="14"/>
      <c r="Q1935" s="12"/>
      <c r="R1935" s="13"/>
    </row>
    <row r="1936" spans="1:18" ht="15.75" customHeight="1">
      <c r="A1936" s="1"/>
      <c r="B1936" s="6" t="s">
        <v>27</v>
      </c>
      <c r="C1936" s="6">
        <v>1128299</v>
      </c>
      <c r="D1936" s="7">
        <v>44486</v>
      </c>
      <c r="E1936" s="6" t="s">
        <v>28</v>
      </c>
      <c r="F1936" s="6" t="s">
        <v>77</v>
      </c>
      <c r="G1936" s="6" t="s">
        <v>60</v>
      </c>
      <c r="H1936" s="6" t="s">
        <v>21</v>
      </c>
      <c r="I1936" s="8">
        <v>0.5</v>
      </c>
      <c r="J1936" s="9">
        <v>3500</v>
      </c>
      <c r="K1936" s="10">
        <f t="shared" si="0"/>
        <v>1750</v>
      </c>
      <c r="L1936" s="10">
        <f t="shared" si="1"/>
        <v>787.5</v>
      </c>
      <c r="M1936" s="11">
        <v>0.45</v>
      </c>
      <c r="O1936" s="16"/>
      <c r="P1936" s="14"/>
      <c r="Q1936" s="12"/>
      <c r="R1936" s="13"/>
    </row>
    <row r="1937" spans="1:18" ht="15.75" customHeight="1">
      <c r="A1937" s="1"/>
      <c r="B1937" s="6" t="s">
        <v>27</v>
      </c>
      <c r="C1937" s="6">
        <v>1128299</v>
      </c>
      <c r="D1937" s="7">
        <v>44486</v>
      </c>
      <c r="E1937" s="6" t="s">
        <v>28</v>
      </c>
      <c r="F1937" s="6" t="s">
        <v>77</v>
      </c>
      <c r="G1937" s="6" t="s">
        <v>60</v>
      </c>
      <c r="H1937" s="6" t="s">
        <v>22</v>
      </c>
      <c r="I1937" s="8">
        <v>0.55000000000000004</v>
      </c>
      <c r="J1937" s="9">
        <v>4000</v>
      </c>
      <c r="K1937" s="10">
        <f t="shared" si="0"/>
        <v>2200</v>
      </c>
      <c r="L1937" s="10">
        <f t="shared" si="1"/>
        <v>770</v>
      </c>
      <c r="M1937" s="11">
        <v>0.35</v>
      </c>
      <c r="O1937" s="16"/>
      <c r="P1937" s="14"/>
      <c r="Q1937" s="12"/>
      <c r="R1937" s="13"/>
    </row>
    <row r="1938" spans="1:18" ht="15.75" customHeight="1">
      <c r="A1938" s="1"/>
      <c r="B1938" s="6" t="s">
        <v>27</v>
      </c>
      <c r="C1938" s="6">
        <v>1128299</v>
      </c>
      <c r="D1938" s="7">
        <v>44517</v>
      </c>
      <c r="E1938" s="6" t="s">
        <v>28</v>
      </c>
      <c r="F1938" s="6" t="s">
        <v>77</v>
      </c>
      <c r="G1938" s="6" t="s">
        <v>60</v>
      </c>
      <c r="H1938" s="6" t="s">
        <v>17</v>
      </c>
      <c r="I1938" s="8">
        <v>0.40000000000000008</v>
      </c>
      <c r="J1938" s="9">
        <v>6250</v>
      </c>
      <c r="K1938" s="10">
        <f t="shared" si="0"/>
        <v>2500.0000000000005</v>
      </c>
      <c r="L1938" s="10">
        <f t="shared" si="1"/>
        <v>1000.0000000000001</v>
      </c>
      <c r="M1938" s="11">
        <v>0.39999999999999997</v>
      </c>
      <c r="O1938" s="16"/>
      <c r="P1938" s="14"/>
      <c r="Q1938" s="12"/>
      <c r="R1938" s="13"/>
    </row>
    <row r="1939" spans="1:18" ht="15.75" customHeight="1">
      <c r="A1939" s="1"/>
      <c r="B1939" s="6" t="s">
        <v>27</v>
      </c>
      <c r="C1939" s="6">
        <v>1128299</v>
      </c>
      <c r="D1939" s="7">
        <v>44517</v>
      </c>
      <c r="E1939" s="6" t="s">
        <v>28</v>
      </c>
      <c r="F1939" s="6" t="s">
        <v>77</v>
      </c>
      <c r="G1939" s="6" t="s">
        <v>60</v>
      </c>
      <c r="H1939" s="6" t="s">
        <v>18</v>
      </c>
      <c r="I1939" s="8">
        <v>0.45000000000000012</v>
      </c>
      <c r="J1939" s="9">
        <v>7000</v>
      </c>
      <c r="K1939" s="10">
        <f t="shared" si="0"/>
        <v>3150.0000000000009</v>
      </c>
      <c r="L1939" s="10">
        <f t="shared" si="1"/>
        <v>1260.0000000000002</v>
      </c>
      <c r="M1939" s="11">
        <v>0.39999999999999997</v>
      </c>
      <c r="O1939" s="16"/>
      <c r="P1939" s="14"/>
      <c r="Q1939" s="12"/>
      <c r="R1939" s="13"/>
    </row>
    <row r="1940" spans="1:18" ht="15.75" customHeight="1">
      <c r="A1940" s="1"/>
      <c r="B1940" s="6" t="s">
        <v>27</v>
      </c>
      <c r="C1940" s="6">
        <v>1128299</v>
      </c>
      <c r="D1940" s="7">
        <v>44517</v>
      </c>
      <c r="E1940" s="6" t="s">
        <v>28</v>
      </c>
      <c r="F1940" s="6" t="s">
        <v>77</v>
      </c>
      <c r="G1940" s="6" t="s">
        <v>60</v>
      </c>
      <c r="H1940" s="6" t="s">
        <v>19</v>
      </c>
      <c r="I1940" s="8">
        <v>0.40000000000000008</v>
      </c>
      <c r="J1940" s="9">
        <v>5250</v>
      </c>
      <c r="K1940" s="10">
        <f t="shared" si="0"/>
        <v>2100.0000000000005</v>
      </c>
      <c r="L1940" s="10">
        <f t="shared" si="1"/>
        <v>840.00000000000011</v>
      </c>
      <c r="M1940" s="11">
        <v>0.39999999999999997</v>
      </c>
      <c r="O1940" s="16"/>
      <c r="P1940" s="14"/>
      <c r="Q1940" s="12"/>
      <c r="R1940" s="13"/>
    </row>
    <row r="1941" spans="1:18" ht="15.75" customHeight="1">
      <c r="A1941" s="1"/>
      <c r="B1941" s="6" t="s">
        <v>27</v>
      </c>
      <c r="C1941" s="6">
        <v>1128299</v>
      </c>
      <c r="D1941" s="7">
        <v>44517</v>
      </c>
      <c r="E1941" s="6" t="s">
        <v>28</v>
      </c>
      <c r="F1941" s="6" t="s">
        <v>77</v>
      </c>
      <c r="G1941" s="6" t="s">
        <v>60</v>
      </c>
      <c r="H1941" s="6" t="s">
        <v>20</v>
      </c>
      <c r="I1941" s="8">
        <v>0.50000000000000011</v>
      </c>
      <c r="J1941" s="9">
        <v>5000</v>
      </c>
      <c r="K1941" s="10">
        <f t="shared" si="0"/>
        <v>2500.0000000000005</v>
      </c>
      <c r="L1941" s="10">
        <f t="shared" si="1"/>
        <v>1000.0000000000001</v>
      </c>
      <c r="M1941" s="11">
        <v>0.39999999999999997</v>
      </c>
      <c r="O1941" s="16"/>
      <c r="P1941" s="14"/>
      <c r="Q1941" s="12"/>
      <c r="R1941" s="13"/>
    </row>
    <row r="1942" spans="1:18" ht="15.75" customHeight="1">
      <c r="A1942" s="1"/>
      <c r="B1942" s="6" t="s">
        <v>27</v>
      </c>
      <c r="C1942" s="6">
        <v>1128299</v>
      </c>
      <c r="D1942" s="7">
        <v>44517</v>
      </c>
      <c r="E1942" s="6" t="s">
        <v>28</v>
      </c>
      <c r="F1942" s="6" t="s">
        <v>77</v>
      </c>
      <c r="G1942" s="6" t="s">
        <v>60</v>
      </c>
      <c r="H1942" s="6" t="s">
        <v>21</v>
      </c>
      <c r="I1942" s="8">
        <v>0.70000000000000007</v>
      </c>
      <c r="J1942" s="9">
        <v>4750</v>
      </c>
      <c r="K1942" s="10">
        <f t="shared" si="0"/>
        <v>3325.0000000000005</v>
      </c>
      <c r="L1942" s="10">
        <f t="shared" si="1"/>
        <v>1496.2500000000002</v>
      </c>
      <c r="M1942" s="11">
        <v>0.45</v>
      </c>
      <c r="O1942" s="16"/>
      <c r="P1942" s="14"/>
      <c r="Q1942" s="12"/>
      <c r="R1942" s="13"/>
    </row>
    <row r="1943" spans="1:18" ht="15.75" customHeight="1">
      <c r="A1943" s="1"/>
      <c r="B1943" s="6" t="s">
        <v>27</v>
      </c>
      <c r="C1943" s="6">
        <v>1128299</v>
      </c>
      <c r="D1943" s="7">
        <v>44517</v>
      </c>
      <c r="E1943" s="6" t="s">
        <v>28</v>
      </c>
      <c r="F1943" s="6" t="s">
        <v>77</v>
      </c>
      <c r="G1943" s="6" t="s">
        <v>60</v>
      </c>
      <c r="H1943" s="6" t="s">
        <v>22</v>
      </c>
      <c r="I1943" s="8">
        <v>0.8500000000000002</v>
      </c>
      <c r="J1943" s="9">
        <v>6000</v>
      </c>
      <c r="K1943" s="10">
        <f t="shared" si="0"/>
        <v>5100.0000000000009</v>
      </c>
      <c r="L1943" s="10">
        <f t="shared" si="1"/>
        <v>1785.0000000000002</v>
      </c>
      <c r="M1943" s="11">
        <v>0.35</v>
      </c>
      <c r="O1943" s="16"/>
      <c r="P1943" s="14"/>
      <c r="Q1943" s="12"/>
      <c r="R1943" s="13"/>
    </row>
    <row r="1944" spans="1:18" ht="15.75" customHeight="1">
      <c r="A1944" s="1"/>
      <c r="B1944" s="6" t="s">
        <v>27</v>
      </c>
      <c r="C1944" s="6">
        <v>1128299</v>
      </c>
      <c r="D1944" s="7">
        <v>44546</v>
      </c>
      <c r="E1944" s="6" t="s">
        <v>28</v>
      </c>
      <c r="F1944" s="6" t="s">
        <v>77</v>
      </c>
      <c r="G1944" s="6" t="s">
        <v>60</v>
      </c>
      <c r="H1944" s="6" t="s">
        <v>17</v>
      </c>
      <c r="I1944" s="8">
        <v>0.70000000000000018</v>
      </c>
      <c r="J1944" s="9">
        <v>8000</v>
      </c>
      <c r="K1944" s="10">
        <f t="shared" si="0"/>
        <v>5600.0000000000018</v>
      </c>
      <c r="L1944" s="10">
        <f t="shared" si="1"/>
        <v>2240.0000000000005</v>
      </c>
      <c r="M1944" s="11">
        <v>0.39999999999999997</v>
      </c>
      <c r="O1944" s="16"/>
      <c r="P1944" s="14"/>
      <c r="Q1944" s="12"/>
      <c r="R1944" s="13"/>
    </row>
    <row r="1945" spans="1:18" ht="15.75" customHeight="1">
      <c r="A1945" s="1"/>
      <c r="B1945" s="6" t="s">
        <v>27</v>
      </c>
      <c r="C1945" s="6">
        <v>1128299</v>
      </c>
      <c r="D1945" s="7">
        <v>44546</v>
      </c>
      <c r="E1945" s="6" t="s">
        <v>28</v>
      </c>
      <c r="F1945" s="6" t="s">
        <v>77</v>
      </c>
      <c r="G1945" s="6" t="s">
        <v>60</v>
      </c>
      <c r="H1945" s="6" t="s">
        <v>18</v>
      </c>
      <c r="I1945" s="8">
        <v>0.80000000000000027</v>
      </c>
      <c r="J1945" s="9">
        <v>8000</v>
      </c>
      <c r="K1945" s="10">
        <f t="shared" si="0"/>
        <v>6400.0000000000018</v>
      </c>
      <c r="L1945" s="10">
        <f t="shared" si="1"/>
        <v>2560.0000000000005</v>
      </c>
      <c r="M1945" s="11">
        <v>0.39999999999999997</v>
      </c>
      <c r="O1945" s="16"/>
      <c r="P1945" s="14"/>
      <c r="Q1945" s="12"/>
      <c r="R1945" s="13"/>
    </row>
    <row r="1946" spans="1:18" ht="15.75" customHeight="1">
      <c r="A1946" s="1"/>
      <c r="B1946" s="6" t="s">
        <v>27</v>
      </c>
      <c r="C1946" s="6">
        <v>1128299</v>
      </c>
      <c r="D1946" s="7">
        <v>44546</v>
      </c>
      <c r="E1946" s="6" t="s">
        <v>28</v>
      </c>
      <c r="F1946" s="6" t="s">
        <v>77</v>
      </c>
      <c r="G1946" s="6" t="s">
        <v>60</v>
      </c>
      <c r="H1946" s="6" t="s">
        <v>19</v>
      </c>
      <c r="I1946" s="8">
        <v>0.75000000000000022</v>
      </c>
      <c r="J1946" s="9">
        <v>6000</v>
      </c>
      <c r="K1946" s="10">
        <f t="shared" si="0"/>
        <v>4500.0000000000009</v>
      </c>
      <c r="L1946" s="10">
        <f t="shared" si="1"/>
        <v>1800.0000000000002</v>
      </c>
      <c r="M1946" s="11">
        <v>0.39999999999999997</v>
      </c>
      <c r="O1946" s="16"/>
      <c r="P1946" s="14"/>
      <c r="Q1946" s="12"/>
      <c r="R1946" s="13"/>
    </row>
    <row r="1947" spans="1:18" ht="15.75" customHeight="1">
      <c r="A1947" s="1"/>
      <c r="B1947" s="6" t="s">
        <v>27</v>
      </c>
      <c r="C1947" s="6">
        <v>1128299</v>
      </c>
      <c r="D1947" s="7">
        <v>44546</v>
      </c>
      <c r="E1947" s="6" t="s">
        <v>28</v>
      </c>
      <c r="F1947" s="6" t="s">
        <v>77</v>
      </c>
      <c r="G1947" s="6" t="s">
        <v>60</v>
      </c>
      <c r="H1947" s="6" t="s">
        <v>20</v>
      </c>
      <c r="I1947" s="8">
        <v>0.75000000000000022</v>
      </c>
      <c r="J1947" s="9">
        <v>6000</v>
      </c>
      <c r="K1947" s="10">
        <f t="shared" si="0"/>
        <v>4500.0000000000009</v>
      </c>
      <c r="L1947" s="10">
        <f t="shared" si="1"/>
        <v>1800.0000000000002</v>
      </c>
      <c r="M1947" s="11">
        <v>0.39999999999999997</v>
      </c>
      <c r="O1947" s="16"/>
      <c r="P1947" s="14"/>
      <c r="Q1947" s="12"/>
      <c r="R1947" s="13"/>
    </row>
    <row r="1948" spans="1:18" ht="15.75" customHeight="1">
      <c r="A1948" s="1"/>
      <c r="B1948" s="6" t="s">
        <v>27</v>
      </c>
      <c r="C1948" s="6">
        <v>1128299</v>
      </c>
      <c r="D1948" s="7">
        <v>44546</v>
      </c>
      <c r="E1948" s="6" t="s">
        <v>28</v>
      </c>
      <c r="F1948" s="6" t="s">
        <v>77</v>
      </c>
      <c r="G1948" s="6" t="s">
        <v>60</v>
      </c>
      <c r="H1948" s="6" t="s">
        <v>21</v>
      </c>
      <c r="I1948" s="8">
        <v>0.8500000000000002</v>
      </c>
      <c r="J1948" s="9">
        <v>5250</v>
      </c>
      <c r="K1948" s="10">
        <f t="shared" si="0"/>
        <v>4462.5000000000009</v>
      </c>
      <c r="L1948" s="10">
        <f t="shared" si="1"/>
        <v>2008.1250000000005</v>
      </c>
      <c r="M1948" s="11">
        <v>0.45</v>
      </c>
      <c r="O1948" s="16"/>
      <c r="P1948" s="14"/>
      <c r="Q1948" s="12"/>
      <c r="R1948" s="13"/>
    </row>
    <row r="1949" spans="1:18" ht="15.75" customHeight="1">
      <c r="A1949" s="1"/>
      <c r="B1949" s="6" t="s">
        <v>27</v>
      </c>
      <c r="C1949" s="6">
        <v>1128299</v>
      </c>
      <c r="D1949" s="7">
        <v>44546</v>
      </c>
      <c r="E1949" s="6" t="s">
        <v>28</v>
      </c>
      <c r="F1949" s="6" t="s">
        <v>77</v>
      </c>
      <c r="G1949" s="6" t="s">
        <v>60</v>
      </c>
      <c r="H1949" s="6" t="s">
        <v>22</v>
      </c>
      <c r="I1949" s="8">
        <v>0.90000000000000024</v>
      </c>
      <c r="J1949" s="9">
        <v>6250</v>
      </c>
      <c r="K1949" s="10">
        <f t="shared" si="0"/>
        <v>5625.0000000000018</v>
      </c>
      <c r="L1949" s="10">
        <f t="shared" si="1"/>
        <v>1968.7500000000005</v>
      </c>
      <c r="M1949" s="11">
        <v>0.35</v>
      </c>
      <c r="O1949" s="16"/>
      <c r="P1949" s="14"/>
      <c r="Q1949" s="12"/>
      <c r="R1949" s="13"/>
    </row>
    <row r="1950" spans="1:18" ht="15.75" customHeight="1">
      <c r="A1950" s="1" t="s">
        <v>39</v>
      </c>
      <c r="B1950" s="6" t="s">
        <v>23</v>
      </c>
      <c r="C1950" s="6">
        <v>1197831</v>
      </c>
      <c r="D1950" s="7">
        <v>44201</v>
      </c>
      <c r="E1950" s="6" t="s">
        <v>24</v>
      </c>
      <c r="F1950" s="6" t="s">
        <v>78</v>
      </c>
      <c r="G1950" s="6" t="s">
        <v>79</v>
      </c>
      <c r="H1950" s="6" t="s">
        <v>17</v>
      </c>
      <c r="I1950" s="8">
        <v>0.2</v>
      </c>
      <c r="J1950" s="9">
        <v>6750</v>
      </c>
      <c r="K1950" s="10">
        <f t="shared" si="0"/>
        <v>1350</v>
      </c>
      <c r="L1950" s="10">
        <f t="shared" si="1"/>
        <v>405</v>
      </c>
      <c r="M1950" s="11">
        <v>0.3</v>
      </c>
      <c r="O1950" s="16"/>
      <c r="P1950" s="14"/>
      <c r="Q1950" s="12"/>
      <c r="R1950" s="13"/>
    </row>
    <row r="1951" spans="1:18" ht="15.75" customHeight="1">
      <c r="A1951" s="1"/>
      <c r="B1951" s="6" t="s">
        <v>23</v>
      </c>
      <c r="C1951" s="6">
        <v>1197831</v>
      </c>
      <c r="D1951" s="7">
        <v>44201</v>
      </c>
      <c r="E1951" s="6" t="s">
        <v>24</v>
      </c>
      <c r="F1951" s="6" t="s">
        <v>78</v>
      </c>
      <c r="G1951" s="6" t="s">
        <v>79</v>
      </c>
      <c r="H1951" s="6" t="s">
        <v>18</v>
      </c>
      <c r="I1951" s="8">
        <v>0.3</v>
      </c>
      <c r="J1951" s="9">
        <v>6750</v>
      </c>
      <c r="K1951" s="10">
        <f t="shared" si="0"/>
        <v>2025</v>
      </c>
      <c r="L1951" s="10">
        <f t="shared" si="1"/>
        <v>607.5</v>
      </c>
      <c r="M1951" s="11">
        <v>0.3</v>
      </c>
      <c r="O1951" s="16"/>
      <c r="P1951" s="14"/>
      <c r="Q1951" s="12"/>
      <c r="R1951" s="13"/>
    </row>
    <row r="1952" spans="1:18" ht="15.75" customHeight="1">
      <c r="A1952" s="1"/>
      <c r="B1952" s="6" t="s">
        <v>23</v>
      </c>
      <c r="C1952" s="6">
        <v>1197831</v>
      </c>
      <c r="D1952" s="7">
        <v>44201</v>
      </c>
      <c r="E1952" s="6" t="s">
        <v>24</v>
      </c>
      <c r="F1952" s="6" t="s">
        <v>78</v>
      </c>
      <c r="G1952" s="6" t="s">
        <v>79</v>
      </c>
      <c r="H1952" s="6" t="s">
        <v>19</v>
      </c>
      <c r="I1952" s="8">
        <v>0.3</v>
      </c>
      <c r="J1952" s="9">
        <v>4750</v>
      </c>
      <c r="K1952" s="10">
        <f t="shared" si="0"/>
        <v>1425</v>
      </c>
      <c r="L1952" s="10">
        <f t="shared" si="1"/>
        <v>427.5</v>
      </c>
      <c r="M1952" s="11">
        <v>0.3</v>
      </c>
      <c r="O1952" s="16"/>
      <c r="P1952" s="14"/>
      <c r="Q1952" s="12"/>
      <c r="R1952" s="13"/>
    </row>
    <row r="1953" spans="1:18" ht="15.75" customHeight="1">
      <c r="A1953" s="1"/>
      <c r="B1953" s="6" t="s">
        <v>23</v>
      </c>
      <c r="C1953" s="6">
        <v>1197831</v>
      </c>
      <c r="D1953" s="7">
        <v>44201</v>
      </c>
      <c r="E1953" s="6" t="s">
        <v>24</v>
      </c>
      <c r="F1953" s="6" t="s">
        <v>78</v>
      </c>
      <c r="G1953" s="6" t="s">
        <v>79</v>
      </c>
      <c r="H1953" s="6" t="s">
        <v>20</v>
      </c>
      <c r="I1953" s="8">
        <v>0.35</v>
      </c>
      <c r="J1953" s="9">
        <v>4750</v>
      </c>
      <c r="K1953" s="10">
        <f t="shared" si="0"/>
        <v>1662.5</v>
      </c>
      <c r="L1953" s="10">
        <f t="shared" si="1"/>
        <v>665</v>
      </c>
      <c r="M1953" s="11">
        <v>0.4</v>
      </c>
      <c r="O1953" s="16"/>
      <c r="P1953" s="14"/>
      <c r="Q1953" s="12"/>
      <c r="R1953" s="13"/>
    </row>
    <row r="1954" spans="1:18" ht="15.75" customHeight="1">
      <c r="A1954" s="1"/>
      <c r="B1954" s="6" t="s">
        <v>23</v>
      </c>
      <c r="C1954" s="6">
        <v>1197831</v>
      </c>
      <c r="D1954" s="7">
        <v>44201</v>
      </c>
      <c r="E1954" s="6" t="s">
        <v>24</v>
      </c>
      <c r="F1954" s="6" t="s">
        <v>78</v>
      </c>
      <c r="G1954" s="6" t="s">
        <v>79</v>
      </c>
      <c r="H1954" s="6" t="s">
        <v>21</v>
      </c>
      <c r="I1954" s="8">
        <v>0.4</v>
      </c>
      <c r="J1954" s="9">
        <v>3250</v>
      </c>
      <c r="K1954" s="10">
        <f t="shared" si="0"/>
        <v>1300</v>
      </c>
      <c r="L1954" s="10">
        <f t="shared" si="1"/>
        <v>325</v>
      </c>
      <c r="M1954" s="11">
        <v>0.25</v>
      </c>
      <c r="O1954" s="16"/>
      <c r="P1954" s="14"/>
      <c r="Q1954" s="12"/>
      <c r="R1954" s="13"/>
    </row>
    <row r="1955" spans="1:18" ht="15.75" customHeight="1">
      <c r="A1955" s="1"/>
      <c r="B1955" s="6" t="s">
        <v>23</v>
      </c>
      <c r="C1955" s="6">
        <v>1197831</v>
      </c>
      <c r="D1955" s="7">
        <v>44201</v>
      </c>
      <c r="E1955" s="6" t="s">
        <v>24</v>
      </c>
      <c r="F1955" s="6" t="s">
        <v>78</v>
      </c>
      <c r="G1955" s="6" t="s">
        <v>79</v>
      </c>
      <c r="H1955" s="6" t="s">
        <v>22</v>
      </c>
      <c r="I1955" s="8">
        <v>0.35</v>
      </c>
      <c r="J1955" s="9">
        <v>4750</v>
      </c>
      <c r="K1955" s="10">
        <f t="shared" si="0"/>
        <v>1662.5</v>
      </c>
      <c r="L1955" s="10">
        <f t="shared" si="1"/>
        <v>748.125</v>
      </c>
      <c r="M1955" s="11">
        <v>0.45</v>
      </c>
      <c r="O1955" s="16"/>
      <c r="P1955" s="14"/>
      <c r="Q1955" s="12"/>
      <c r="R1955" s="13"/>
    </row>
    <row r="1956" spans="1:18" ht="15.75" customHeight="1">
      <c r="A1956" s="1"/>
      <c r="B1956" s="6" t="s">
        <v>23</v>
      </c>
      <c r="C1956" s="6">
        <v>1197831</v>
      </c>
      <c r="D1956" s="7">
        <v>44231</v>
      </c>
      <c r="E1956" s="6" t="s">
        <v>24</v>
      </c>
      <c r="F1956" s="6" t="s">
        <v>78</v>
      </c>
      <c r="G1956" s="6" t="s">
        <v>79</v>
      </c>
      <c r="H1956" s="6" t="s">
        <v>17</v>
      </c>
      <c r="I1956" s="8">
        <v>0.25</v>
      </c>
      <c r="J1956" s="9">
        <v>6250</v>
      </c>
      <c r="K1956" s="10">
        <f t="shared" si="0"/>
        <v>1562.5</v>
      </c>
      <c r="L1956" s="10">
        <f t="shared" si="1"/>
        <v>468.75</v>
      </c>
      <c r="M1956" s="11">
        <v>0.3</v>
      </c>
      <c r="O1956" s="16"/>
      <c r="P1956" s="14"/>
      <c r="Q1956" s="12"/>
      <c r="R1956" s="13"/>
    </row>
    <row r="1957" spans="1:18" ht="15.75" customHeight="1">
      <c r="A1957" s="1"/>
      <c r="B1957" s="6" t="s">
        <v>23</v>
      </c>
      <c r="C1957" s="6">
        <v>1197831</v>
      </c>
      <c r="D1957" s="7">
        <v>44231</v>
      </c>
      <c r="E1957" s="6" t="s">
        <v>24</v>
      </c>
      <c r="F1957" s="6" t="s">
        <v>78</v>
      </c>
      <c r="G1957" s="6" t="s">
        <v>79</v>
      </c>
      <c r="H1957" s="6" t="s">
        <v>18</v>
      </c>
      <c r="I1957" s="8">
        <v>0.35</v>
      </c>
      <c r="J1957" s="9">
        <v>6000</v>
      </c>
      <c r="K1957" s="10">
        <f t="shared" si="0"/>
        <v>2100</v>
      </c>
      <c r="L1957" s="10">
        <f t="shared" si="1"/>
        <v>630</v>
      </c>
      <c r="M1957" s="11">
        <v>0.3</v>
      </c>
      <c r="O1957" s="16"/>
      <c r="P1957" s="14"/>
      <c r="Q1957" s="12"/>
      <c r="R1957" s="13"/>
    </row>
    <row r="1958" spans="1:18" ht="15.75" customHeight="1">
      <c r="A1958" s="1"/>
      <c r="B1958" s="6" t="s">
        <v>23</v>
      </c>
      <c r="C1958" s="6">
        <v>1197831</v>
      </c>
      <c r="D1958" s="7">
        <v>44231</v>
      </c>
      <c r="E1958" s="6" t="s">
        <v>24</v>
      </c>
      <c r="F1958" s="6" t="s">
        <v>78</v>
      </c>
      <c r="G1958" s="6" t="s">
        <v>79</v>
      </c>
      <c r="H1958" s="6" t="s">
        <v>19</v>
      </c>
      <c r="I1958" s="8">
        <v>0.35</v>
      </c>
      <c r="J1958" s="9">
        <v>4250</v>
      </c>
      <c r="K1958" s="10">
        <f t="shared" si="0"/>
        <v>1487.5</v>
      </c>
      <c r="L1958" s="10">
        <f t="shared" si="1"/>
        <v>446.25</v>
      </c>
      <c r="M1958" s="11">
        <v>0.3</v>
      </c>
      <c r="O1958" s="16"/>
      <c r="P1958" s="14"/>
      <c r="Q1958" s="12"/>
      <c r="R1958" s="13"/>
    </row>
    <row r="1959" spans="1:18" ht="15.75" customHeight="1">
      <c r="A1959" s="1"/>
      <c r="B1959" s="6" t="s">
        <v>23</v>
      </c>
      <c r="C1959" s="6">
        <v>1197831</v>
      </c>
      <c r="D1959" s="7">
        <v>44231</v>
      </c>
      <c r="E1959" s="6" t="s">
        <v>24</v>
      </c>
      <c r="F1959" s="6" t="s">
        <v>78</v>
      </c>
      <c r="G1959" s="6" t="s">
        <v>79</v>
      </c>
      <c r="H1959" s="6" t="s">
        <v>20</v>
      </c>
      <c r="I1959" s="8">
        <v>0.35</v>
      </c>
      <c r="J1959" s="9">
        <v>3750</v>
      </c>
      <c r="K1959" s="10">
        <f t="shared" si="0"/>
        <v>1312.5</v>
      </c>
      <c r="L1959" s="10">
        <f t="shared" si="1"/>
        <v>525</v>
      </c>
      <c r="M1959" s="11">
        <v>0.4</v>
      </c>
      <c r="O1959" s="16"/>
      <c r="P1959" s="14"/>
      <c r="Q1959" s="12"/>
      <c r="R1959" s="13"/>
    </row>
    <row r="1960" spans="1:18" ht="15.75" customHeight="1">
      <c r="A1960" s="1"/>
      <c r="B1960" s="6" t="s">
        <v>23</v>
      </c>
      <c r="C1960" s="6">
        <v>1197831</v>
      </c>
      <c r="D1960" s="7">
        <v>44231</v>
      </c>
      <c r="E1960" s="6" t="s">
        <v>24</v>
      </c>
      <c r="F1960" s="6" t="s">
        <v>78</v>
      </c>
      <c r="G1960" s="6" t="s">
        <v>79</v>
      </c>
      <c r="H1960" s="6" t="s">
        <v>21</v>
      </c>
      <c r="I1960" s="8">
        <v>0.4</v>
      </c>
      <c r="J1960" s="9">
        <v>2500</v>
      </c>
      <c r="K1960" s="10">
        <f t="shared" si="0"/>
        <v>1000</v>
      </c>
      <c r="L1960" s="10">
        <f t="shared" si="1"/>
        <v>250</v>
      </c>
      <c r="M1960" s="11">
        <v>0.25</v>
      </c>
      <c r="O1960" s="16"/>
      <c r="P1960" s="14"/>
      <c r="Q1960" s="12"/>
      <c r="R1960" s="13"/>
    </row>
    <row r="1961" spans="1:18" ht="15.75" customHeight="1">
      <c r="A1961" s="1"/>
      <c r="B1961" s="6" t="s">
        <v>23</v>
      </c>
      <c r="C1961" s="6">
        <v>1197831</v>
      </c>
      <c r="D1961" s="7">
        <v>44231</v>
      </c>
      <c r="E1961" s="6" t="s">
        <v>24</v>
      </c>
      <c r="F1961" s="6" t="s">
        <v>78</v>
      </c>
      <c r="G1961" s="6" t="s">
        <v>79</v>
      </c>
      <c r="H1961" s="6" t="s">
        <v>22</v>
      </c>
      <c r="I1961" s="8">
        <v>0.35</v>
      </c>
      <c r="J1961" s="9">
        <v>4500</v>
      </c>
      <c r="K1961" s="10">
        <f t="shared" si="0"/>
        <v>1575</v>
      </c>
      <c r="L1961" s="10">
        <f t="shared" si="1"/>
        <v>708.75</v>
      </c>
      <c r="M1961" s="11">
        <v>0.45</v>
      </c>
      <c r="O1961" s="16"/>
      <c r="P1961" s="14"/>
      <c r="Q1961" s="12"/>
      <c r="R1961" s="13"/>
    </row>
    <row r="1962" spans="1:18" ht="15.75" customHeight="1">
      <c r="A1962" s="1"/>
      <c r="B1962" s="6" t="s">
        <v>23</v>
      </c>
      <c r="C1962" s="6">
        <v>1197831</v>
      </c>
      <c r="D1962" s="7">
        <v>44261</v>
      </c>
      <c r="E1962" s="6" t="s">
        <v>24</v>
      </c>
      <c r="F1962" s="6" t="s">
        <v>78</v>
      </c>
      <c r="G1962" s="6" t="s">
        <v>79</v>
      </c>
      <c r="H1962" s="6" t="s">
        <v>17</v>
      </c>
      <c r="I1962" s="8">
        <v>0.3</v>
      </c>
      <c r="J1962" s="9">
        <v>6250</v>
      </c>
      <c r="K1962" s="10">
        <f t="shared" si="0"/>
        <v>1875</v>
      </c>
      <c r="L1962" s="10">
        <f t="shared" si="1"/>
        <v>656.25</v>
      </c>
      <c r="M1962" s="11">
        <v>0.35</v>
      </c>
      <c r="O1962" s="16"/>
      <c r="P1962" s="14"/>
      <c r="Q1962" s="12"/>
      <c r="R1962" s="13"/>
    </row>
    <row r="1963" spans="1:18" ht="15.75" customHeight="1">
      <c r="A1963" s="1"/>
      <c r="B1963" s="6" t="s">
        <v>23</v>
      </c>
      <c r="C1963" s="6">
        <v>1197831</v>
      </c>
      <c r="D1963" s="7">
        <v>44261</v>
      </c>
      <c r="E1963" s="6" t="s">
        <v>24</v>
      </c>
      <c r="F1963" s="6" t="s">
        <v>78</v>
      </c>
      <c r="G1963" s="6" t="s">
        <v>79</v>
      </c>
      <c r="H1963" s="6" t="s">
        <v>18</v>
      </c>
      <c r="I1963" s="8">
        <v>0.4</v>
      </c>
      <c r="J1963" s="9">
        <v>6250</v>
      </c>
      <c r="K1963" s="10">
        <f t="shared" si="0"/>
        <v>2500</v>
      </c>
      <c r="L1963" s="10">
        <f t="shared" si="1"/>
        <v>875</v>
      </c>
      <c r="M1963" s="11">
        <v>0.35</v>
      </c>
      <c r="O1963" s="16"/>
      <c r="P1963" s="14"/>
      <c r="Q1963" s="12"/>
      <c r="R1963" s="13"/>
    </row>
    <row r="1964" spans="1:18" ht="15.75" customHeight="1">
      <c r="A1964" s="1"/>
      <c r="B1964" s="6" t="s">
        <v>23</v>
      </c>
      <c r="C1964" s="6">
        <v>1197831</v>
      </c>
      <c r="D1964" s="7">
        <v>44261</v>
      </c>
      <c r="E1964" s="6" t="s">
        <v>24</v>
      </c>
      <c r="F1964" s="6" t="s">
        <v>78</v>
      </c>
      <c r="G1964" s="6" t="s">
        <v>79</v>
      </c>
      <c r="H1964" s="6" t="s">
        <v>19</v>
      </c>
      <c r="I1964" s="8">
        <v>0.3</v>
      </c>
      <c r="J1964" s="9">
        <v>4500</v>
      </c>
      <c r="K1964" s="10">
        <f t="shared" si="0"/>
        <v>1350</v>
      </c>
      <c r="L1964" s="10">
        <f t="shared" si="1"/>
        <v>472.49999999999994</v>
      </c>
      <c r="M1964" s="11">
        <v>0.35</v>
      </c>
      <c r="O1964" s="16"/>
      <c r="P1964" s="14"/>
      <c r="Q1964" s="12"/>
      <c r="R1964" s="13"/>
    </row>
    <row r="1965" spans="1:18" ht="15.75" customHeight="1">
      <c r="A1965" s="1"/>
      <c r="B1965" s="6" t="s">
        <v>23</v>
      </c>
      <c r="C1965" s="6">
        <v>1197831</v>
      </c>
      <c r="D1965" s="7">
        <v>44261</v>
      </c>
      <c r="E1965" s="6" t="s">
        <v>24</v>
      </c>
      <c r="F1965" s="6" t="s">
        <v>78</v>
      </c>
      <c r="G1965" s="6" t="s">
        <v>79</v>
      </c>
      <c r="H1965" s="6" t="s">
        <v>20</v>
      </c>
      <c r="I1965" s="8">
        <v>0.35000000000000003</v>
      </c>
      <c r="J1965" s="9">
        <v>3500</v>
      </c>
      <c r="K1965" s="10">
        <f t="shared" si="0"/>
        <v>1225.0000000000002</v>
      </c>
      <c r="L1965" s="10">
        <f t="shared" si="1"/>
        <v>551.25000000000011</v>
      </c>
      <c r="M1965" s="11">
        <v>0.45</v>
      </c>
      <c r="O1965" s="16"/>
      <c r="P1965" s="14"/>
      <c r="Q1965" s="12"/>
      <c r="R1965" s="13"/>
    </row>
    <row r="1966" spans="1:18" ht="15.75" customHeight="1">
      <c r="A1966" s="1"/>
      <c r="B1966" s="6" t="s">
        <v>23</v>
      </c>
      <c r="C1966" s="6">
        <v>1197831</v>
      </c>
      <c r="D1966" s="7">
        <v>44261</v>
      </c>
      <c r="E1966" s="6" t="s">
        <v>24</v>
      </c>
      <c r="F1966" s="6" t="s">
        <v>78</v>
      </c>
      <c r="G1966" s="6" t="s">
        <v>79</v>
      </c>
      <c r="H1966" s="6" t="s">
        <v>21</v>
      </c>
      <c r="I1966" s="8">
        <v>0.4</v>
      </c>
      <c r="J1966" s="9">
        <v>2500</v>
      </c>
      <c r="K1966" s="10">
        <f t="shared" si="0"/>
        <v>1000</v>
      </c>
      <c r="L1966" s="10">
        <f t="shared" si="1"/>
        <v>300</v>
      </c>
      <c r="M1966" s="11">
        <v>0.3</v>
      </c>
      <c r="O1966" s="16"/>
      <c r="P1966" s="14"/>
      <c r="Q1966" s="12"/>
      <c r="R1966" s="13"/>
    </row>
    <row r="1967" spans="1:18" ht="15.75" customHeight="1">
      <c r="A1967" s="1"/>
      <c r="B1967" s="6" t="s">
        <v>23</v>
      </c>
      <c r="C1967" s="6">
        <v>1197831</v>
      </c>
      <c r="D1967" s="7">
        <v>44261</v>
      </c>
      <c r="E1967" s="6" t="s">
        <v>24</v>
      </c>
      <c r="F1967" s="6" t="s">
        <v>78</v>
      </c>
      <c r="G1967" s="6" t="s">
        <v>79</v>
      </c>
      <c r="H1967" s="6" t="s">
        <v>22</v>
      </c>
      <c r="I1967" s="8">
        <v>0.35000000000000003</v>
      </c>
      <c r="J1967" s="9">
        <v>4000</v>
      </c>
      <c r="K1967" s="10">
        <f t="shared" si="0"/>
        <v>1400.0000000000002</v>
      </c>
      <c r="L1967" s="10">
        <f t="shared" si="1"/>
        <v>700.00000000000011</v>
      </c>
      <c r="M1967" s="11">
        <v>0.5</v>
      </c>
      <c r="O1967" s="16"/>
      <c r="P1967" s="14"/>
      <c r="Q1967" s="12"/>
      <c r="R1967" s="13"/>
    </row>
    <row r="1968" spans="1:18" ht="15.75" customHeight="1">
      <c r="A1968" s="1"/>
      <c r="B1968" s="6" t="s">
        <v>23</v>
      </c>
      <c r="C1968" s="6">
        <v>1197831</v>
      </c>
      <c r="D1968" s="7">
        <v>44291</v>
      </c>
      <c r="E1968" s="6" t="s">
        <v>24</v>
      </c>
      <c r="F1968" s="6" t="s">
        <v>78</v>
      </c>
      <c r="G1968" s="6" t="s">
        <v>79</v>
      </c>
      <c r="H1968" s="6" t="s">
        <v>17</v>
      </c>
      <c r="I1968" s="8">
        <v>0.19999999999999998</v>
      </c>
      <c r="J1968" s="9">
        <v>6500</v>
      </c>
      <c r="K1968" s="10">
        <f t="shared" si="0"/>
        <v>1300</v>
      </c>
      <c r="L1968" s="10">
        <f t="shared" si="1"/>
        <v>454.99999999999994</v>
      </c>
      <c r="M1968" s="11">
        <v>0.35</v>
      </c>
      <c r="O1968" s="16"/>
      <c r="P1968" s="14"/>
      <c r="Q1968" s="12"/>
      <c r="R1968" s="13"/>
    </row>
    <row r="1969" spans="1:18" ht="15.75" customHeight="1">
      <c r="A1969" s="1"/>
      <c r="B1969" s="6" t="s">
        <v>23</v>
      </c>
      <c r="C1969" s="6">
        <v>1197831</v>
      </c>
      <c r="D1969" s="7">
        <v>44291</v>
      </c>
      <c r="E1969" s="6" t="s">
        <v>24</v>
      </c>
      <c r="F1969" s="6" t="s">
        <v>78</v>
      </c>
      <c r="G1969" s="6" t="s">
        <v>79</v>
      </c>
      <c r="H1969" s="6" t="s">
        <v>18</v>
      </c>
      <c r="I1969" s="8">
        <v>0.30000000000000004</v>
      </c>
      <c r="J1969" s="9">
        <v>6500</v>
      </c>
      <c r="K1969" s="10">
        <f t="shared" si="0"/>
        <v>1950.0000000000002</v>
      </c>
      <c r="L1969" s="10">
        <f t="shared" si="1"/>
        <v>682.5</v>
      </c>
      <c r="M1969" s="11">
        <v>0.35</v>
      </c>
      <c r="O1969" s="16"/>
      <c r="P1969" s="14"/>
      <c r="Q1969" s="12"/>
      <c r="R1969" s="13"/>
    </row>
    <row r="1970" spans="1:18" ht="15.75" customHeight="1">
      <c r="A1970" s="1"/>
      <c r="B1970" s="6" t="s">
        <v>23</v>
      </c>
      <c r="C1970" s="6">
        <v>1197831</v>
      </c>
      <c r="D1970" s="7">
        <v>44291</v>
      </c>
      <c r="E1970" s="6" t="s">
        <v>24</v>
      </c>
      <c r="F1970" s="6" t="s">
        <v>78</v>
      </c>
      <c r="G1970" s="6" t="s">
        <v>79</v>
      </c>
      <c r="H1970" s="6" t="s">
        <v>19</v>
      </c>
      <c r="I1970" s="8">
        <v>0.24999999999999997</v>
      </c>
      <c r="J1970" s="9">
        <v>4750</v>
      </c>
      <c r="K1970" s="10">
        <f t="shared" si="0"/>
        <v>1187.4999999999998</v>
      </c>
      <c r="L1970" s="10">
        <f t="shared" si="1"/>
        <v>415.62499999999989</v>
      </c>
      <c r="M1970" s="11">
        <v>0.35</v>
      </c>
      <c r="O1970" s="16"/>
      <c r="P1970" s="14"/>
      <c r="Q1970" s="12"/>
      <c r="R1970" s="13"/>
    </row>
    <row r="1971" spans="1:18" ht="15.75" customHeight="1">
      <c r="A1971" s="1"/>
      <c r="B1971" s="6" t="s">
        <v>23</v>
      </c>
      <c r="C1971" s="6">
        <v>1197831</v>
      </c>
      <c r="D1971" s="7">
        <v>44291</v>
      </c>
      <c r="E1971" s="6" t="s">
        <v>24</v>
      </c>
      <c r="F1971" s="6" t="s">
        <v>78</v>
      </c>
      <c r="G1971" s="6" t="s">
        <v>79</v>
      </c>
      <c r="H1971" s="6" t="s">
        <v>20</v>
      </c>
      <c r="I1971" s="8">
        <v>0.30000000000000004</v>
      </c>
      <c r="J1971" s="9">
        <v>3750</v>
      </c>
      <c r="K1971" s="10">
        <f t="shared" si="0"/>
        <v>1125.0000000000002</v>
      </c>
      <c r="L1971" s="10">
        <f t="shared" si="1"/>
        <v>506.25000000000011</v>
      </c>
      <c r="M1971" s="11">
        <v>0.45</v>
      </c>
      <c r="O1971" s="16"/>
      <c r="P1971" s="14"/>
      <c r="Q1971" s="12"/>
      <c r="R1971" s="13"/>
    </row>
    <row r="1972" spans="1:18" ht="15.75" customHeight="1">
      <c r="A1972" s="1"/>
      <c r="B1972" s="6" t="s">
        <v>23</v>
      </c>
      <c r="C1972" s="6">
        <v>1197831</v>
      </c>
      <c r="D1972" s="7">
        <v>44291</v>
      </c>
      <c r="E1972" s="6" t="s">
        <v>24</v>
      </c>
      <c r="F1972" s="6" t="s">
        <v>78</v>
      </c>
      <c r="G1972" s="6" t="s">
        <v>79</v>
      </c>
      <c r="H1972" s="6" t="s">
        <v>21</v>
      </c>
      <c r="I1972" s="8">
        <v>0.35</v>
      </c>
      <c r="J1972" s="9">
        <v>2750</v>
      </c>
      <c r="K1972" s="10">
        <f t="shared" si="0"/>
        <v>962.49999999999989</v>
      </c>
      <c r="L1972" s="10">
        <f t="shared" si="1"/>
        <v>288.74999999999994</v>
      </c>
      <c r="M1972" s="11">
        <v>0.3</v>
      </c>
      <c r="O1972" s="16"/>
      <c r="P1972" s="14"/>
      <c r="Q1972" s="12"/>
      <c r="R1972" s="13"/>
    </row>
    <row r="1973" spans="1:18" ht="15.75" customHeight="1">
      <c r="A1973" s="1"/>
      <c r="B1973" s="6" t="s">
        <v>23</v>
      </c>
      <c r="C1973" s="6">
        <v>1197831</v>
      </c>
      <c r="D1973" s="7">
        <v>44291</v>
      </c>
      <c r="E1973" s="6" t="s">
        <v>24</v>
      </c>
      <c r="F1973" s="6" t="s">
        <v>78</v>
      </c>
      <c r="G1973" s="6" t="s">
        <v>79</v>
      </c>
      <c r="H1973" s="6" t="s">
        <v>22</v>
      </c>
      <c r="I1973" s="8">
        <v>0.30000000000000004</v>
      </c>
      <c r="J1973" s="9">
        <v>5500</v>
      </c>
      <c r="K1973" s="10">
        <f t="shared" si="0"/>
        <v>1650.0000000000002</v>
      </c>
      <c r="L1973" s="10">
        <f t="shared" si="1"/>
        <v>825.00000000000011</v>
      </c>
      <c r="M1973" s="11">
        <v>0.5</v>
      </c>
      <c r="O1973" s="16"/>
      <c r="P1973" s="14"/>
      <c r="Q1973" s="12"/>
      <c r="R1973" s="13"/>
    </row>
    <row r="1974" spans="1:18" ht="15.75" customHeight="1">
      <c r="A1974" s="1"/>
      <c r="B1974" s="6" t="s">
        <v>23</v>
      </c>
      <c r="C1974" s="6">
        <v>1197831</v>
      </c>
      <c r="D1974" s="7">
        <v>44321</v>
      </c>
      <c r="E1974" s="6" t="s">
        <v>24</v>
      </c>
      <c r="F1974" s="6" t="s">
        <v>78</v>
      </c>
      <c r="G1974" s="6" t="s">
        <v>79</v>
      </c>
      <c r="H1974" s="6" t="s">
        <v>17</v>
      </c>
      <c r="I1974" s="8">
        <v>0.19999999999999998</v>
      </c>
      <c r="J1974" s="9">
        <v>7000</v>
      </c>
      <c r="K1974" s="10">
        <f t="shared" si="0"/>
        <v>1399.9999999999998</v>
      </c>
      <c r="L1974" s="10">
        <f t="shared" si="1"/>
        <v>489.99999999999989</v>
      </c>
      <c r="M1974" s="11">
        <v>0.35</v>
      </c>
      <c r="O1974" s="16"/>
      <c r="P1974" s="14"/>
      <c r="Q1974" s="12"/>
      <c r="R1974" s="13"/>
    </row>
    <row r="1975" spans="1:18" ht="15.75" customHeight="1">
      <c r="A1975" s="1"/>
      <c r="B1975" s="6" t="s">
        <v>23</v>
      </c>
      <c r="C1975" s="6">
        <v>1197831</v>
      </c>
      <c r="D1975" s="7">
        <v>44321</v>
      </c>
      <c r="E1975" s="6" t="s">
        <v>24</v>
      </c>
      <c r="F1975" s="6" t="s">
        <v>78</v>
      </c>
      <c r="G1975" s="6" t="s">
        <v>79</v>
      </c>
      <c r="H1975" s="6" t="s">
        <v>18</v>
      </c>
      <c r="I1975" s="8">
        <v>0.30000000000000004</v>
      </c>
      <c r="J1975" s="9">
        <v>7250</v>
      </c>
      <c r="K1975" s="10">
        <f t="shared" si="0"/>
        <v>2175.0000000000005</v>
      </c>
      <c r="L1975" s="10">
        <f t="shared" si="1"/>
        <v>761.25000000000011</v>
      </c>
      <c r="M1975" s="11">
        <v>0.35</v>
      </c>
      <c r="O1975" s="16"/>
      <c r="P1975" s="14"/>
      <c r="Q1975" s="12"/>
      <c r="R1975" s="13"/>
    </row>
    <row r="1976" spans="1:18" ht="15.75" customHeight="1">
      <c r="A1976" s="1"/>
      <c r="B1976" s="6" t="s">
        <v>23</v>
      </c>
      <c r="C1976" s="6">
        <v>1197831</v>
      </c>
      <c r="D1976" s="7">
        <v>44321</v>
      </c>
      <c r="E1976" s="6" t="s">
        <v>24</v>
      </c>
      <c r="F1976" s="6" t="s">
        <v>78</v>
      </c>
      <c r="G1976" s="6" t="s">
        <v>79</v>
      </c>
      <c r="H1976" s="6" t="s">
        <v>19</v>
      </c>
      <c r="I1976" s="8">
        <v>0.24999999999999997</v>
      </c>
      <c r="J1976" s="9">
        <v>5750</v>
      </c>
      <c r="K1976" s="10">
        <f t="shared" si="0"/>
        <v>1437.4999999999998</v>
      </c>
      <c r="L1976" s="10">
        <f t="shared" si="1"/>
        <v>503.12499999999989</v>
      </c>
      <c r="M1976" s="11">
        <v>0.35</v>
      </c>
      <c r="O1976" s="16"/>
      <c r="P1976" s="14"/>
      <c r="Q1976" s="12"/>
      <c r="R1976" s="13"/>
    </row>
    <row r="1977" spans="1:18" ht="15.75" customHeight="1">
      <c r="A1977" s="1"/>
      <c r="B1977" s="6" t="s">
        <v>23</v>
      </c>
      <c r="C1977" s="6">
        <v>1197831</v>
      </c>
      <c r="D1977" s="7">
        <v>44321</v>
      </c>
      <c r="E1977" s="6" t="s">
        <v>24</v>
      </c>
      <c r="F1977" s="6" t="s">
        <v>78</v>
      </c>
      <c r="G1977" s="6" t="s">
        <v>79</v>
      </c>
      <c r="H1977" s="6" t="s">
        <v>20</v>
      </c>
      <c r="I1977" s="8">
        <v>0.35000000000000003</v>
      </c>
      <c r="J1977" s="9">
        <v>5000</v>
      </c>
      <c r="K1977" s="10">
        <f t="shared" si="0"/>
        <v>1750.0000000000002</v>
      </c>
      <c r="L1977" s="10">
        <f t="shared" si="1"/>
        <v>787.50000000000011</v>
      </c>
      <c r="M1977" s="11">
        <v>0.45</v>
      </c>
      <c r="O1977" s="16"/>
      <c r="P1977" s="14"/>
      <c r="Q1977" s="12"/>
      <c r="R1977" s="13"/>
    </row>
    <row r="1978" spans="1:18" ht="15.75" customHeight="1">
      <c r="A1978" s="1"/>
      <c r="B1978" s="6" t="s">
        <v>23</v>
      </c>
      <c r="C1978" s="6">
        <v>1197831</v>
      </c>
      <c r="D1978" s="7">
        <v>44321</v>
      </c>
      <c r="E1978" s="6" t="s">
        <v>24</v>
      </c>
      <c r="F1978" s="6" t="s">
        <v>78</v>
      </c>
      <c r="G1978" s="6" t="s">
        <v>79</v>
      </c>
      <c r="H1978" s="6" t="s">
        <v>21</v>
      </c>
      <c r="I1978" s="8">
        <v>0.5</v>
      </c>
      <c r="J1978" s="9">
        <v>4000</v>
      </c>
      <c r="K1978" s="10">
        <f t="shared" si="0"/>
        <v>2000</v>
      </c>
      <c r="L1978" s="10">
        <f t="shared" si="1"/>
        <v>600</v>
      </c>
      <c r="M1978" s="11">
        <v>0.3</v>
      </c>
      <c r="O1978" s="16"/>
      <c r="P1978" s="14"/>
      <c r="Q1978" s="12"/>
      <c r="R1978" s="13"/>
    </row>
    <row r="1979" spans="1:18" ht="15.75" customHeight="1">
      <c r="A1979" s="1"/>
      <c r="B1979" s="6" t="s">
        <v>23</v>
      </c>
      <c r="C1979" s="6">
        <v>1197831</v>
      </c>
      <c r="D1979" s="7">
        <v>44321</v>
      </c>
      <c r="E1979" s="6" t="s">
        <v>24</v>
      </c>
      <c r="F1979" s="6" t="s">
        <v>78</v>
      </c>
      <c r="G1979" s="6" t="s">
        <v>79</v>
      </c>
      <c r="H1979" s="6" t="s">
        <v>22</v>
      </c>
      <c r="I1979" s="8">
        <v>0.45</v>
      </c>
      <c r="J1979" s="9">
        <v>7500</v>
      </c>
      <c r="K1979" s="10">
        <f t="shared" si="0"/>
        <v>3375</v>
      </c>
      <c r="L1979" s="10">
        <f t="shared" si="1"/>
        <v>1687.5</v>
      </c>
      <c r="M1979" s="11">
        <v>0.5</v>
      </c>
      <c r="O1979" s="16"/>
      <c r="P1979" s="14"/>
      <c r="Q1979" s="12"/>
      <c r="R1979" s="13"/>
    </row>
    <row r="1980" spans="1:18" ht="15.75" customHeight="1">
      <c r="A1980" s="1"/>
      <c r="B1980" s="6" t="s">
        <v>23</v>
      </c>
      <c r="C1980" s="6">
        <v>1197831</v>
      </c>
      <c r="D1980" s="7">
        <v>44351</v>
      </c>
      <c r="E1980" s="6" t="s">
        <v>24</v>
      </c>
      <c r="F1980" s="6" t="s">
        <v>78</v>
      </c>
      <c r="G1980" s="6" t="s">
        <v>79</v>
      </c>
      <c r="H1980" s="6" t="s">
        <v>17</v>
      </c>
      <c r="I1980" s="8">
        <v>0.45</v>
      </c>
      <c r="J1980" s="9">
        <v>7500</v>
      </c>
      <c r="K1980" s="10">
        <f t="shared" si="0"/>
        <v>3375</v>
      </c>
      <c r="L1980" s="10">
        <f t="shared" si="1"/>
        <v>1181.25</v>
      </c>
      <c r="M1980" s="11">
        <v>0.35</v>
      </c>
      <c r="O1980" s="16"/>
      <c r="P1980" s="14"/>
      <c r="Q1980" s="12"/>
      <c r="R1980" s="13"/>
    </row>
    <row r="1981" spans="1:18" ht="15.75" customHeight="1">
      <c r="A1981" s="1"/>
      <c r="B1981" s="6" t="s">
        <v>23</v>
      </c>
      <c r="C1981" s="6">
        <v>1197831</v>
      </c>
      <c r="D1981" s="7">
        <v>44351</v>
      </c>
      <c r="E1981" s="6" t="s">
        <v>24</v>
      </c>
      <c r="F1981" s="6" t="s">
        <v>78</v>
      </c>
      <c r="G1981" s="6" t="s">
        <v>79</v>
      </c>
      <c r="H1981" s="6" t="s">
        <v>18</v>
      </c>
      <c r="I1981" s="8">
        <v>0.5</v>
      </c>
      <c r="J1981" s="9">
        <v>7500</v>
      </c>
      <c r="K1981" s="10">
        <f t="shared" si="0"/>
        <v>3750</v>
      </c>
      <c r="L1981" s="10">
        <f t="shared" si="1"/>
        <v>1312.5</v>
      </c>
      <c r="M1981" s="11">
        <v>0.35</v>
      </c>
      <c r="O1981" s="16"/>
      <c r="P1981" s="14"/>
      <c r="Q1981" s="12"/>
      <c r="R1981" s="13"/>
    </row>
    <row r="1982" spans="1:18" ht="15.75" customHeight="1">
      <c r="A1982" s="1"/>
      <c r="B1982" s="6" t="s">
        <v>23</v>
      </c>
      <c r="C1982" s="6">
        <v>1197831</v>
      </c>
      <c r="D1982" s="7">
        <v>44351</v>
      </c>
      <c r="E1982" s="6" t="s">
        <v>24</v>
      </c>
      <c r="F1982" s="6" t="s">
        <v>78</v>
      </c>
      <c r="G1982" s="6" t="s">
        <v>79</v>
      </c>
      <c r="H1982" s="6" t="s">
        <v>19</v>
      </c>
      <c r="I1982" s="8">
        <v>0.5</v>
      </c>
      <c r="J1982" s="9">
        <v>6000</v>
      </c>
      <c r="K1982" s="10">
        <f t="shared" si="0"/>
        <v>3000</v>
      </c>
      <c r="L1982" s="10">
        <f t="shared" si="1"/>
        <v>1050</v>
      </c>
      <c r="M1982" s="11">
        <v>0.35</v>
      </c>
      <c r="O1982" s="16"/>
      <c r="P1982" s="14"/>
      <c r="Q1982" s="12"/>
      <c r="R1982" s="13"/>
    </row>
    <row r="1983" spans="1:18" ht="15.75" customHeight="1">
      <c r="A1983" s="1"/>
      <c r="B1983" s="6" t="s">
        <v>23</v>
      </c>
      <c r="C1983" s="6">
        <v>1197831</v>
      </c>
      <c r="D1983" s="7">
        <v>44351</v>
      </c>
      <c r="E1983" s="6" t="s">
        <v>24</v>
      </c>
      <c r="F1983" s="6" t="s">
        <v>78</v>
      </c>
      <c r="G1983" s="6" t="s">
        <v>79</v>
      </c>
      <c r="H1983" s="6" t="s">
        <v>20</v>
      </c>
      <c r="I1983" s="8">
        <v>0.5</v>
      </c>
      <c r="J1983" s="9">
        <v>5500</v>
      </c>
      <c r="K1983" s="10">
        <f t="shared" si="0"/>
        <v>2750</v>
      </c>
      <c r="L1983" s="10">
        <f t="shared" si="1"/>
        <v>1237.5</v>
      </c>
      <c r="M1983" s="11">
        <v>0.45</v>
      </c>
      <c r="O1983" s="16"/>
      <c r="P1983" s="14"/>
      <c r="Q1983" s="12"/>
      <c r="R1983" s="13"/>
    </row>
    <row r="1984" spans="1:18" ht="15.75" customHeight="1">
      <c r="A1984" s="1"/>
      <c r="B1984" s="6" t="s">
        <v>23</v>
      </c>
      <c r="C1984" s="6">
        <v>1197831</v>
      </c>
      <c r="D1984" s="7">
        <v>44351</v>
      </c>
      <c r="E1984" s="6" t="s">
        <v>24</v>
      </c>
      <c r="F1984" s="6" t="s">
        <v>78</v>
      </c>
      <c r="G1984" s="6" t="s">
        <v>79</v>
      </c>
      <c r="H1984" s="6" t="s">
        <v>21</v>
      </c>
      <c r="I1984" s="8">
        <v>0.55000000000000004</v>
      </c>
      <c r="J1984" s="9">
        <v>4500</v>
      </c>
      <c r="K1984" s="10">
        <f t="shared" si="0"/>
        <v>2475</v>
      </c>
      <c r="L1984" s="10">
        <f t="shared" si="1"/>
        <v>742.5</v>
      </c>
      <c r="M1984" s="11">
        <v>0.3</v>
      </c>
      <c r="O1984" s="16"/>
      <c r="P1984" s="14"/>
      <c r="Q1984" s="12"/>
      <c r="R1984" s="13"/>
    </row>
    <row r="1985" spans="1:18" ht="15.75" customHeight="1">
      <c r="A1985" s="1"/>
      <c r="B1985" s="6" t="s">
        <v>23</v>
      </c>
      <c r="C1985" s="6">
        <v>1197831</v>
      </c>
      <c r="D1985" s="7">
        <v>44351</v>
      </c>
      <c r="E1985" s="6" t="s">
        <v>24</v>
      </c>
      <c r="F1985" s="6" t="s">
        <v>78</v>
      </c>
      <c r="G1985" s="6" t="s">
        <v>79</v>
      </c>
      <c r="H1985" s="6" t="s">
        <v>22</v>
      </c>
      <c r="I1985" s="8">
        <v>0.60000000000000009</v>
      </c>
      <c r="J1985" s="9">
        <v>8250</v>
      </c>
      <c r="K1985" s="10">
        <f t="shared" si="0"/>
        <v>4950.0000000000009</v>
      </c>
      <c r="L1985" s="10">
        <f t="shared" si="1"/>
        <v>2475.0000000000005</v>
      </c>
      <c r="M1985" s="11">
        <v>0.5</v>
      </c>
      <c r="O1985" s="16"/>
      <c r="P1985" s="14"/>
      <c r="Q1985" s="12"/>
      <c r="R1985" s="13"/>
    </row>
    <row r="1986" spans="1:18" ht="15.75" customHeight="1">
      <c r="A1986" s="1"/>
      <c r="B1986" s="6" t="s">
        <v>23</v>
      </c>
      <c r="C1986" s="6">
        <v>1197831</v>
      </c>
      <c r="D1986" s="7">
        <v>44383</v>
      </c>
      <c r="E1986" s="6" t="s">
        <v>24</v>
      </c>
      <c r="F1986" s="6" t="s">
        <v>78</v>
      </c>
      <c r="G1986" s="6" t="s">
        <v>79</v>
      </c>
      <c r="H1986" s="6" t="s">
        <v>17</v>
      </c>
      <c r="I1986" s="8">
        <v>0.5</v>
      </c>
      <c r="J1986" s="9">
        <v>7750</v>
      </c>
      <c r="K1986" s="10">
        <f t="shared" si="0"/>
        <v>3875</v>
      </c>
      <c r="L1986" s="10">
        <f t="shared" si="1"/>
        <v>1549.9999999999998</v>
      </c>
      <c r="M1986" s="11">
        <v>0.39999999999999997</v>
      </c>
      <c r="O1986" s="16"/>
      <c r="P1986" s="14"/>
      <c r="Q1986" s="12"/>
      <c r="R1986" s="13"/>
    </row>
    <row r="1987" spans="1:18" ht="15.75" customHeight="1">
      <c r="A1987" s="1"/>
      <c r="B1987" s="6" t="s">
        <v>23</v>
      </c>
      <c r="C1987" s="6">
        <v>1197831</v>
      </c>
      <c r="D1987" s="7">
        <v>44383</v>
      </c>
      <c r="E1987" s="6" t="s">
        <v>24</v>
      </c>
      <c r="F1987" s="6" t="s">
        <v>78</v>
      </c>
      <c r="G1987" s="6" t="s">
        <v>79</v>
      </c>
      <c r="H1987" s="6" t="s">
        <v>18</v>
      </c>
      <c r="I1987" s="8">
        <v>0.55000000000000004</v>
      </c>
      <c r="J1987" s="9">
        <v>7750</v>
      </c>
      <c r="K1987" s="10">
        <f t="shared" si="0"/>
        <v>4262.5</v>
      </c>
      <c r="L1987" s="10">
        <f t="shared" si="1"/>
        <v>1704.9999999999998</v>
      </c>
      <c r="M1987" s="11">
        <v>0.39999999999999997</v>
      </c>
      <c r="O1987" s="16"/>
      <c r="P1987" s="14"/>
      <c r="Q1987" s="12"/>
      <c r="R1987" s="13"/>
    </row>
    <row r="1988" spans="1:18" ht="15.75" customHeight="1">
      <c r="A1988" s="1"/>
      <c r="B1988" s="6" t="s">
        <v>23</v>
      </c>
      <c r="C1988" s="6">
        <v>1197831</v>
      </c>
      <c r="D1988" s="7">
        <v>44383</v>
      </c>
      <c r="E1988" s="6" t="s">
        <v>24</v>
      </c>
      <c r="F1988" s="6" t="s">
        <v>78</v>
      </c>
      <c r="G1988" s="6" t="s">
        <v>79</v>
      </c>
      <c r="H1988" s="6" t="s">
        <v>19</v>
      </c>
      <c r="I1988" s="8">
        <v>0.5</v>
      </c>
      <c r="J1988" s="9">
        <v>9250</v>
      </c>
      <c r="K1988" s="10">
        <f t="shared" si="0"/>
        <v>4625</v>
      </c>
      <c r="L1988" s="10">
        <f t="shared" si="1"/>
        <v>1849.9999999999998</v>
      </c>
      <c r="M1988" s="11">
        <v>0.39999999999999997</v>
      </c>
      <c r="O1988" s="16"/>
      <c r="P1988" s="14"/>
      <c r="Q1988" s="12"/>
      <c r="R1988" s="13"/>
    </row>
    <row r="1989" spans="1:18" ht="15.75" customHeight="1">
      <c r="A1989" s="1"/>
      <c r="B1989" s="6" t="s">
        <v>23</v>
      </c>
      <c r="C1989" s="6">
        <v>1197831</v>
      </c>
      <c r="D1989" s="7">
        <v>44383</v>
      </c>
      <c r="E1989" s="6" t="s">
        <v>24</v>
      </c>
      <c r="F1989" s="6" t="s">
        <v>78</v>
      </c>
      <c r="G1989" s="6" t="s">
        <v>79</v>
      </c>
      <c r="H1989" s="6" t="s">
        <v>20</v>
      </c>
      <c r="I1989" s="8">
        <v>0.5</v>
      </c>
      <c r="J1989" s="9">
        <v>5250</v>
      </c>
      <c r="K1989" s="10">
        <f t="shared" si="0"/>
        <v>2625</v>
      </c>
      <c r="L1989" s="10">
        <f t="shared" si="1"/>
        <v>1312.5</v>
      </c>
      <c r="M1989" s="11">
        <v>0.5</v>
      </c>
      <c r="O1989" s="16"/>
      <c r="P1989" s="14"/>
      <c r="Q1989" s="12"/>
      <c r="R1989" s="13"/>
    </row>
    <row r="1990" spans="1:18" ht="15.75" customHeight="1">
      <c r="A1990" s="1"/>
      <c r="B1990" s="6" t="s">
        <v>23</v>
      </c>
      <c r="C1990" s="6">
        <v>1197831</v>
      </c>
      <c r="D1990" s="7">
        <v>44383</v>
      </c>
      <c r="E1990" s="6" t="s">
        <v>24</v>
      </c>
      <c r="F1990" s="6" t="s">
        <v>78</v>
      </c>
      <c r="G1990" s="6" t="s">
        <v>79</v>
      </c>
      <c r="H1990" s="6" t="s">
        <v>21</v>
      </c>
      <c r="I1990" s="8">
        <v>0.55000000000000004</v>
      </c>
      <c r="J1990" s="9">
        <v>5250</v>
      </c>
      <c r="K1990" s="10">
        <f t="shared" si="0"/>
        <v>2887.5000000000005</v>
      </c>
      <c r="L1990" s="10">
        <f t="shared" si="1"/>
        <v>1010.6250000000001</v>
      </c>
      <c r="M1990" s="11">
        <v>0.35</v>
      </c>
      <c r="O1990" s="16"/>
      <c r="P1990" s="14"/>
      <c r="Q1990" s="12"/>
      <c r="R1990" s="13"/>
    </row>
    <row r="1991" spans="1:18" ht="15.75" customHeight="1">
      <c r="A1991" s="1"/>
      <c r="B1991" s="6" t="s">
        <v>23</v>
      </c>
      <c r="C1991" s="6">
        <v>1197831</v>
      </c>
      <c r="D1991" s="7">
        <v>44383</v>
      </c>
      <c r="E1991" s="6" t="s">
        <v>24</v>
      </c>
      <c r="F1991" s="6" t="s">
        <v>78</v>
      </c>
      <c r="G1991" s="6" t="s">
        <v>79</v>
      </c>
      <c r="H1991" s="6" t="s">
        <v>22</v>
      </c>
      <c r="I1991" s="8">
        <v>0.65</v>
      </c>
      <c r="J1991" s="9">
        <v>8000</v>
      </c>
      <c r="K1991" s="10">
        <f t="shared" si="0"/>
        <v>5200</v>
      </c>
      <c r="L1991" s="10">
        <f t="shared" si="1"/>
        <v>2860.0000000000005</v>
      </c>
      <c r="M1991" s="11">
        <v>0.55000000000000004</v>
      </c>
      <c r="O1991" s="16"/>
      <c r="P1991" s="14"/>
      <c r="Q1991" s="12"/>
      <c r="R1991" s="13"/>
    </row>
    <row r="1992" spans="1:18" ht="15.75" customHeight="1">
      <c r="A1992" s="1"/>
      <c r="B1992" s="6" t="s">
        <v>23</v>
      </c>
      <c r="C1992" s="6">
        <v>1197831</v>
      </c>
      <c r="D1992" s="7">
        <v>44416</v>
      </c>
      <c r="E1992" s="6" t="s">
        <v>24</v>
      </c>
      <c r="F1992" s="6" t="s">
        <v>78</v>
      </c>
      <c r="G1992" s="6" t="s">
        <v>79</v>
      </c>
      <c r="H1992" s="6" t="s">
        <v>17</v>
      </c>
      <c r="I1992" s="8">
        <v>0.5</v>
      </c>
      <c r="J1992" s="9">
        <v>7500</v>
      </c>
      <c r="K1992" s="10">
        <f t="shared" si="0"/>
        <v>3750</v>
      </c>
      <c r="L1992" s="10">
        <f t="shared" si="1"/>
        <v>1499.9999999999998</v>
      </c>
      <c r="M1992" s="11">
        <v>0.39999999999999997</v>
      </c>
      <c r="O1992" s="16"/>
      <c r="P1992" s="14"/>
      <c r="Q1992" s="12"/>
      <c r="R1992" s="13"/>
    </row>
    <row r="1993" spans="1:18" ht="15.75" customHeight="1">
      <c r="A1993" s="1"/>
      <c r="B1993" s="6" t="s">
        <v>23</v>
      </c>
      <c r="C1993" s="6">
        <v>1197831</v>
      </c>
      <c r="D1993" s="7">
        <v>44416</v>
      </c>
      <c r="E1993" s="6" t="s">
        <v>24</v>
      </c>
      <c r="F1993" s="6" t="s">
        <v>78</v>
      </c>
      <c r="G1993" s="6" t="s">
        <v>79</v>
      </c>
      <c r="H1993" s="6" t="s">
        <v>18</v>
      </c>
      <c r="I1993" s="8">
        <v>0.55000000000000004</v>
      </c>
      <c r="J1993" s="9">
        <v>7500</v>
      </c>
      <c r="K1993" s="10">
        <f t="shared" si="0"/>
        <v>4125</v>
      </c>
      <c r="L1993" s="10">
        <f t="shared" si="1"/>
        <v>1649.9999999999998</v>
      </c>
      <c r="M1993" s="11">
        <v>0.39999999999999997</v>
      </c>
      <c r="O1993" s="16"/>
      <c r="P1993" s="14"/>
      <c r="Q1993" s="12"/>
      <c r="R1993" s="13"/>
    </row>
    <row r="1994" spans="1:18" ht="15.75" customHeight="1">
      <c r="A1994" s="1"/>
      <c r="B1994" s="6" t="s">
        <v>23</v>
      </c>
      <c r="C1994" s="6">
        <v>1197831</v>
      </c>
      <c r="D1994" s="7">
        <v>44416</v>
      </c>
      <c r="E1994" s="6" t="s">
        <v>24</v>
      </c>
      <c r="F1994" s="6" t="s">
        <v>78</v>
      </c>
      <c r="G1994" s="6" t="s">
        <v>79</v>
      </c>
      <c r="H1994" s="6" t="s">
        <v>19</v>
      </c>
      <c r="I1994" s="8">
        <v>0.5</v>
      </c>
      <c r="J1994" s="9">
        <v>9250</v>
      </c>
      <c r="K1994" s="10">
        <f t="shared" si="0"/>
        <v>4625</v>
      </c>
      <c r="L1994" s="10">
        <f t="shared" si="1"/>
        <v>1849.9999999999998</v>
      </c>
      <c r="M1994" s="11">
        <v>0.39999999999999997</v>
      </c>
      <c r="O1994" s="16"/>
      <c r="P1994" s="14"/>
      <c r="Q1994" s="12"/>
      <c r="R1994" s="13"/>
    </row>
    <row r="1995" spans="1:18" ht="15.75" customHeight="1">
      <c r="A1995" s="1"/>
      <c r="B1995" s="6" t="s">
        <v>23</v>
      </c>
      <c r="C1995" s="6">
        <v>1197831</v>
      </c>
      <c r="D1995" s="7">
        <v>44416</v>
      </c>
      <c r="E1995" s="6" t="s">
        <v>24</v>
      </c>
      <c r="F1995" s="6" t="s">
        <v>78</v>
      </c>
      <c r="G1995" s="6" t="s">
        <v>79</v>
      </c>
      <c r="H1995" s="6" t="s">
        <v>20</v>
      </c>
      <c r="I1995" s="8">
        <v>0.5</v>
      </c>
      <c r="J1995" s="9">
        <v>4750</v>
      </c>
      <c r="K1995" s="10">
        <f t="shared" si="0"/>
        <v>2375</v>
      </c>
      <c r="L1995" s="10">
        <f t="shared" si="1"/>
        <v>1187.5</v>
      </c>
      <c r="M1995" s="11">
        <v>0.5</v>
      </c>
      <c r="O1995" s="16"/>
      <c r="P1995" s="14"/>
      <c r="Q1995" s="12"/>
      <c r="R1995" s="13"/>
    </row>
    <row r="1996" spans="1:18" ht="15.75" customHeight="1">
      <c r="A1996" s="1"/>
      <c r="B1996" s="6" t="s">
        <v>23</v>
      </c>
      <c r="C1996" s="6">
        <v>1197831</v>
      </c>
      <c r="D1996" s="7">
        <v>44416</v>
      </c>
      <c r="E1996" s="6" t="s">
        <v>24</v>
      </c>
      <c r="F1996" s="6" t="s">
        <v>78</v>
      </c>
      <c r="G1996" s="6" t="s">
        <v>79</v>
      </c>
      <c r="H1996" s="6" t="s">
        <v>21</v>
      </c>
      <c r="I1996" s="8">
        <v>0.55000000000000004</v>
      </c>
      <c r="J1996" s="9">
        <v>4750</v>
      </c>
      <c r="K1996" s="10">
        <f t="shared" si="0"/>
        <v>2612.5</v>
      </c>
      <c r="L1996" s="10">
        <f t="shared" si="1"/>
        <v>914.37499999999989</v>
      </c>
      <c r="M1996" s="11">
        <v>0.35</v>
      </c>
      <c r="O1996" s="16"/>
      <c r="P1996" s="14"/>
      <c r="Q1996" s="12"/>
      <c r="R1996" s="13"/>
    </row>
    <row r="1997" spans="1:18" ht="15.75" customHeight="1">
      <c r="A1997" s="1"/>
      <c r="B1997" s="6" t="s">
        <v>23</v>
      </c>
      <c r="C1997" s="6">
        <v>1197831</v>
      </c>
      <c r="D1997" s="7">
        <v>44416</v>
      </c>
      <c r="E1997" s="6" t="s">
        <v>24</v>
      </c>
      <c r="F1997" s="6" t="s">
        <v>78</v>
      </c>
      <c r="G1997" s="6" t="s">
        <v>79</v>
      </c>
      <c r="H1997" s="6" t="s">
        <v>22</v>
      </c>
      <c r="I1997" s="8">
        <v>0.6</v>
      </c>
      <c r="J1997" s="9">
        <v>7250</v>
      </c>
      <c r="K1997" s="10">
        <f t="shared" si="0"/>
        <v>4350</v>
      </c>
      <c r="L1997" s="10">
        <f t="shared" si="1"/>
        <v>2392.5</v>
      </c>
      <c r="M1997" s="11">
        <v>0.55000000000000004</v>
      </c>
      <c r="O1997" s="16"/>
      <c r="P1997" s="14"/>
      <c r="Q1997" s="12"/>
      <c r="R1997" s="13"/>
    </row>
    <row r="1998" spans="1:18" ht="15.75" customHeight="1">
      <c r="A1998" s="1"/>
      <c r="B1998" s="6" t="s">
        <v>23</v>
      </c>
      <c r="C1998" s="6">
        <v>1197831</v>
      </c>
      <c r="D1998" s="7">
        <v>44444</v>
      </c>
      <c r="E1998" s="6" t="s">
        <v>24</v>
      </c>
      <c r="F1998" s="6" t="s">
        <v>78</v>
      </c>
      <c r="G1998" s="6" t="s">
        <v>79</v>
      </c>
      <c r="H1998" s="6" t="s">
        <v>17</v>
      </c>
      <c r="I1998" s="8">
        <v>0.55000000000000004</v>
      </c>
      <c r="J1998" s="9">
        <v>6750</v>
      </c>
      <c r="K1998" s="10">
        <f t="shared" si="0"/>
        <v>3712.5000000000005</v>
      </c>
      <c r="L1998" s="10">
        <f t="shared" si="1"/>
        <v>1485</v>
      </c>
      <c r="M1998" s="11">
        <v>0.39999999999999997</v>
      </c>
      <c r="O1998" s="16"/>
      <c r="P1998" s="14"/>
      <c r="Q1998" s="12"/>
      <c r="R1998" s="13"/>
    </row>
    <row r="1999" spans="1:18" ht="15.75" customHeight="1">
      <c r="A1999" s="1"/>
      <c r="B1999" s="6" t="s">
        <v>23</v>
      </c>
      <c r="C1999" s="6">
        <v>1197831</v>
      </c>
      <c r="D1999" s="7">
        <v>44444</v>
      </c>
      <c r="E1999" s="6" t="s">
        <v>24</v>
      </c>
      <c r="F1999" s="6" t="s">
        <v>78</v>
      </c>
      <c r="G1999" s="6" t="s">
        <v>79</v>
      </c>
      <c r="H1999" s="6" t="s">
        <v>18</v>
      </c>
      <c r="I1999" s="8">
        <v>0.55000000000000004</v>
      </c>
      <c r="J1999" s="9">
        <v>6250</v>
      </c>
      <c r="K1999" s="10">
        <f t="shared" si="0"/>
        <v>3437.5000000000005</v>
      </c>
      <c r="L1999" s="10">
        <f t="shared" si="1"/>
        <v>1375</v>
      </c>
      <c r="M1999" s="11">
        <v>0.39999999999999997</v>
      </c>
      <c r="O1999" s="16"/>
      <c r="P1999" s="14"/>
      <c r="Q1999" s="12"/>
      <c r="R1999" s="13"/>
    </row>
    <row r="2000" spans="1:18" ht="15.75" customHeight="1">
      <c r="A2000" s="1"/>
      <c r="B2000" s="6" t="s">
        <v>23</v>
      </c>
      <c r="C2000" s="6">
        <v>1197831</v>
      </c>
      <c r="D2000" s="7">
        <v>44444</v>
      </c>
      <c r="E2000" s="6" t="s">
        <v>24</v>
      </c>
      <c r="F2000" s="6" t="s">
        <v>78</v>
      </c>
      <c r="G2000" s="6" t="s">
        <v>79</v>
      </c>
      <c r="H2000" s="6" t="s">
        <v>19</v>
      </c>
      <c r="I2000" s="8">
        <v>0.6</v>
      </c>
      <c r="J2000" s="9">
        <v>6750</v>
      </c>
      <c r="K2000" s="10">
        <f t="shared" si="0"/>
        <v>4050</v>
      </c>
      <c r="L2000" s="10">
        <f t="shared" si="1"/>
        <v>1619.9999999999998</v>
      </c>
      <c r="M2000" s="11">
        <v>0.39999999999999997</v>
      </c>
      <c r="O2000" s="16"/>
      <c r="P2000" s="14"/>
      <c r="Q2000" s="12"/>
      <c r="R2000" s="13"/>
    </row>
    <row r="2001" spans="1:18" ht="15.75" customHeight="1">
      <c r="A2001" s="1"/>
      <c r="B2001" s="6" t="s">
        <v>23</v>
      </c>
      <c r="C2001" s="6">
        <v>1197831</v>
      </c>
      <c r="D2001" s="7">
        <v>44444</v>
      </c>
      <c r="E2001" s="6" t="s">
        <v>24</v>
      </c>
      <c r="F2001" s="6" t="s">
        <v>78</v>
      </c>
      <c r="G2001" s="6" t="s">
        <v>79</v>
      </c>
      <c r="H2001" s="6" t="s">
        <v>20</v>
      </c>
      <c r="I2001" s="8">
        <v>0.6</v>
      </c>
      <c r="J2001" s="9">
        <v>4000</v>
      </c>
      <c r="K2001" s="10">
        <f t="shared" si="0"/>
        <v>2400</v>
      </c>
      <c r="L2001" s="10">
        <f t="shared" si="1"/>
        <v>1200</v>
      </c>
      <c r="M2001" s="11">
        <v>0.5</v>
      </c>
      <c r="O2001" s="16"/>
      <c r="P2001" s="14"/>
      <c r="Q2001" s="12"/>
      <c r="R2001" s="13"/>
    </row>
    <row r="2002" spans="1:18" ht="15.75" customHeight="1">
      <c r="A2002" s="1"/>
      <c r="B2002" s="6" t="s">
        <v>23</v>
      </c>
      <c r="C2002" s="6">
        <v>1197831</v>
      </c>
      <c r="D2002" s="7">
        <v>44444</v>
      </c>
      <c r="E2002" s="6" t="s">
        <v>24</v>
      </c>
      <c r="F2002" s="6" t="s">
        <v>78</v>
      </c>
      <c r="G2002" s="6" t="s">
        <v>79</v>
      </c>
      <c r="H2002" s="6" t="s">
        <v>21</v>
      </c>
      <c r="I2002" s="8">
        <v>0.55000000000000004</v>
      </c>
      <c r="J2002" s="9">
        <v>4000</v>
      </c>
      <c r="K2002" s="10">
        <f t="shared" si="0"/>
        <v>2200</v>
      </c>
      <c r="L2002" s="10">
        <f t="shared" si="1"/>
        <v>770</v>
      </c>
      <c r="M2002" s="11">
        <v>0.35</v>
      </c>
      <c r="O2002" s="16"/>
      <c r="P2002" s="14"/>
      <c r="Q2002" s="12"/>
      <c r="R2002" s="13"/>
    </row>
    <row r="2003" spans="1:18" ht="15.75" customHeight="1">
      <c r="A2003" s="1"/>
      <c r="B2003" s="6" t="s">
        <v>23</v>
      </c>
      <c r="C2003" s="6">
        <v>1197831</v>
      </c>
      <c r="D2003" s="7">
        <v>44444</v>
      </c>
      <c r="E2003" s="6" t="s">
        <v>24</v>
      </c>
      <c r="F2003" s="6" t="s">
        <v>78</v>
      </c>
      <c r="G2003" s="6" t="s">
        <v>79</v>
      </c>
      <c r="H2003" s="6" t="s">
        <v>22</v>
      </c>
      <c r="I2003" s="8">
        <v>0.5</v>
      </c>
      <c r="J2003" s="9">
        <v>6250</v>
      </c>
      <c r="K2003" s="10">
        <f t="shared" si="0"/>
        <v>3125</v>
      </c>
      <c r="L2003" s="10">
        <f t="shared" si="1"/>
        <v>1718.7500000000002</v>
      </c>
      <c r="M2003" s="11">
        <v>0.55000000000000004</v>
      </c>
      <c r="O2003" s="16"/>
      <c r="P2003" s="14"/>
      <c r="Q2003" s="12"/>
      <c r="R2003" s="13"/>
    </row>
    <row r="2004" spans="1:18" ht="15.75" customHeight="1">
      <c r="A2004" s="1"/>
      <c r="B2004" s="6" t="s">
        <v>23</v>
      </c>
      <c r="C2004" s="6">
        <v>1197831</v>
      </c>
      <c r="D2004" s="7">
        <v>44473</v>
      </c>
      <c r="E2004" s="6" t="s">
        <v>24</v>
      </c>
      <c r="F2004" s="6" t="s">
        <v>78</v>
      </c>
      <c r="G2004" s="6" t="s">
        <v>79</v>
      </c>
      <c r="H2004" s="6" t="s">
        <v>17</v>
      </c>
      <c r="I2004" s="8">
        <v>0.4</v>
      </c>
      <c r="J2004" s="9">
        <v>5750</v>
      </c>
      <c r="K2004" s="10">
        <f t="shared" si="0"/>
        <v>2300</v>
      </c>
      <c r="L2004" s="10">
        <f t="shared" si="1"/>
        <v>919.99999999999989</v>
      </c>
      <c r="M2004" s="11">
        <v>0.39999999999999997</v>
      </c>
      <c r="O2004" s="16"/>
      <c r="P2004" s="14"/>
      <c r="Q2004" s="12"/>
      <c r="R2004" s="13"/>
    </row>
    <row r="2005" spans="1:18" ht="15.75" customHeight="1">
      <c r="A2005" s="1"/>
      <c r="B2005" s="6" t="s">
        <v>23</v>
      </c>
      <c r="C2005" s="6">
        <v>1197831</v>
      </c>
      <c r="D2005" s="7">
        <v>44473</v>
      </c>
      <c r="E2005" s="6" t="s">
        <v>24</v>
      </c>
      <c r="F2005" s="6" t="s">
        <v>78</v>
      </c>
      <c r="G2005" s="6" t="s">
        <v>79</v>
      </c>
      <c r="H2005" s="6" t="s">
        <v>18</v>
      </c>
      <c r="I2005" s="8">
        <v>0.4</v>
      </c>
      <c r="J2005" s="9">
        <v>5750</v>
      </c>
      <c r="K2005" s="10">
        <f t="shared" si="0"/>
        <v>2300</v>
      </c>
      <c r="L2005" s="10">
        <f t="shared" si="1"/>
        <v>919.99999999999989</v>
      </c>
      <c r="M2005" s="11">
        <v>0.39999999999999997</v>
      </c>
      <c r="O2005" s="16"/>
      <c r="P2005" s="14"/>
      <c r="Q2005" s="12"/>
      <c r="R2005" s="13"/>
    </row>
    <row r="2006" spans="1:18" ht="15.75" customHeight="1">
      <c r="A2006" s="1"/>
      <c r="B2006" s="6" t="s">
        <v>23</v>
      </c>
      <c r="C2006" s="6">
        <v>1197831</v>
      </c>
      <c r="D2006" s="7">
        <v>44473</v>
      </c>
      <c r="E2006" s="6" t="s">
        <v>24</v>
      </c>
      <c r="F2006" s="6" t="s">
        <v>78</v>
      </c>
      <c r="G2006" s="6" t="s">
        <v>79</v>
      </c>
      <c r="H2006" s="6" t="s">
        <v>19</v>
      </c>
      <c r="I2006" s="8">
        <v>0.45</v>
      </c>
      <c r="J2006" s="9">
        <v>5250</v>
      </c>
      <c r="K2006" s="10">
        <f t="shared" si="0"/>
        <v>2362.5</v>
      </c>
      <c r="L2006" s="10">
        <f t="shared" si="1"/>
        <v>944.99999999999989</v>
      </c>
      <c r="M2006" s="11">
        <v>0.39999999999999997</v>
      </c>
      <c r="O2006" s="16"/>
      <c r="P2006" s="14"/>
      <c r="Q2006" s="12"/>
      <c r="R2006" s="13"/>
    </row>
    <row r="2007" spans="1:18" ht="15.75" customHeight="1">
      <c r="A2007" s="1"/>
      <c r="B2007" s="6" t="s">
        <v>23</v>
      </c>
      <c r="C2007" s="6">
        <v>1197831</v>
      </c>
      <c r="D2007" s="7">
        <v>44473</v>
      </c>
      <c r="E2007" s="6" t="s">
        <v>24</v>
      </c>
      <c r="F2007" s="6" t="s">
        <v>78</v>
      </c>
      <c r="G2007" s="6" t="s">
        <v>79</v>
      </c>
      <c r="H2007" s="6" t="s">
        <v>20</v>
      </c>
      <c r="I2007" s="8">
        <v>0.45</v>
      </c>
      <c r="J2007" s="9">
        <v>3750</v>
      </c>
      <c r="K2007" s="10">
        <f t="shared" si="0"/>
        <v>1687.5</v>
      </c>
      <c r="L2007" s="10">
        <f t="shared" si="1"/>
        <v>843.75</v>
      </c>
      <c r="M2007" s="11">
        <v>0.5</v>
      </c>
      <c r="O2007" s="16"/>
      <c r="P2007" s="14"/>
      <c r="Q2007" s="12"/>
      <c r="R2007" s="13"/>
    </row>
    <row r="2008" spans="1:18" ht="15.75" customHeight="1">
      <c r="A2008" s="1"/>
      <c r="B2008" s="6" t="s">
        <v>23</v>
      </c>
      <c r="C2008" s="6">
        <v>1197831</v>
      </c>
      <c r="D2008" s="7">
        <v>44473</v>
      </c>
      <c r="E2008" s="6" t="s">
        <v>24</v>
      </c>
      <c r="F2008" s="6" t="s">
        <v>78</v>
      </c>
      <c r="G2008" s="6" t="s">
        <v>79</v>
      </c>
      <c r="H2008" s="6" t="s">
        <v>21</v>
      </c>
      <c r="I2008" s="8">
        <v>0.35000000000000003</v>
      </c>
      <c r="J2008" s="9">
        <v>3500</v>
      </c>
      <c r="K2008" s="10">
        <f t="shared" si="0"/>
        <v>1225.0000000000002</v>
      </c>
      <c r="L2008" s="10">
        <f t="shared" si="1"/>
        <v>428.75000000000006</v>
      </c>
      <c r="M2008" s="11">
        <v>0.35</v>
      </c>
      <c r="O2008" s="16"/>
      <c r="P2008" s="14"/>
      <c r="Q2008" s="12"/>
      <c r="R2008" s="13"/>
    </row>
    <row r="2009" spans="1:18" ht="15.75" customHeight="1">
      <c r="A2009" s="1"/>
      <c r="B2009" s="6" t="s">
        <v>23</v>
      </c>
      <c r="C2009" s="6">
        <v>1197831</v>
      </c>
      <c r="D2009" s="7">
        <v>44473</v>
      </c>
      <c r="E2009" s="6" t="s">
        <v>24</v>
      </c>
      <c r="F2009" s="6" t="s">
        <v>78</v>
      </c>
      <c r="G2009" s="6" t="s">
        <v>79</v>
      </c>
      <c r="H2009" s="6" t="s">
        <v>22</v>
      </c>
      <c r="I2009" s="8">
        <v>0.45</v>
      </c>
      <c r="J2009" s="9">
        <v>5250</v>
      </c>
      <c r="K2009" s="10">
        <f t="shared" si="0"/>
        <v>2362.5</v>
      </c>
      <c r="L2009" s="10">
        <f t="shared" si="1"/>
        <v>1299.375</v>
      </c>
      <c r="M2009" s="11">
        <v>0.55000000000000004</v>
      </c>
      <c r="O2009" s="16"/>
      <c r="P2009" s="14"/>
      <c r="Q2009" s="12"/>
      <c r="R2009" s="13"/>
    </row>
    <row r="2010" spans="1:18" ht="15.75" customHeight="1">
      <c r="A2010" s="1"/>
      <c r="B2010" s="6" t="s">
        <v>23</v>
      </c>
      <c r="C2010" s="6">
        <v>1197831</v>
      </c>
      <c r="D2010" s="7">
        <v>44505</v>
      </c>
      <c r="E2010" s="6" t="s">
        <v>24</v>
      </c>
      <c r="F2010" s="6" t="s">
        <v>78</v>
      </c>
      <c r="G2010" s="6" t="s">
        <v>79</v>
      </c>
      <c r="H2010" s="6" t="s">
        <v>17</v>
      </c>
      <c r="I2010" s="8">
        <v>0.35000000000000003</v>
      </c>
      <c r="J2010" s="9">
        <v>6750</v>
      </c>
      <c r="K2010" s="10">
        <f t="shared" si="0"/>
        <v>2362.5</v>
      </c>
      <c r="L2010" s="10">
        <f t="shared" si="1"/>
        <v>944.99999999999989</v>
      </c>
      <c r="M2010" s="11">
        <v>0.39999999999999997</v>
      </c>
      <c r="O2010" s="16"/>
      <c r="P2010" s="14"/>
      <c r="Q2010" s="12"/>
      <c r="R2010" s="13"/>
    </row>
    <row r="2011" spans="1:18" ht="15.75" customHeight="1">
      <c r="A2011" s="1"/>
      <c r="B2011" s="6" t="s">
        <v>23</v>
      </c>
      <c r="C2011" s="6">
        <v>1197831</v>
      </c>
      <c r="D2011" s="7">
        <v>44505</v>
      </c>
      <c r="E2011" s="6" t="s">
        <v>24</v>
      </c>
      <c r="F2011" s="6" t="s">
        <v>78</v>
      </c>
      <c r="G2011" s="6" t="s">
        <v>79</v>
      </c>
      <c r="H2011" s="6" t="s">
        <v>18</v>
      </c>
      <c r="I2011" s="8">
        <v>0.35000000000000003</v>
      </c>
      <c r="J2011" s="9">
        <v>6750</v>
      </c>
      <c r="K2011" s="10">
        <f t="shared" si="0"/>
        <v>2362.5</v>
      </c>
      <c r="L2011" s="10">
        <f t="shared" si="1"/>
        <v>944.99999999999989</v>
      </c>
      <c r="M2011" s="11">
        <v>0.39999999999999997</v>
      </c>
      <c r="O2011" s="16"/>
      <c r="P2011" s="14"/>
      <c r="Q2011" s="12"/>
      <c r="R2011" s="13"/>
    </row>
    <row r="2012" spans="1:18" ht="15.75" customHeight="1">
      <c r="A2012" s="1"/>
      <c r="B2012" s="6" t="s">
        <v>23</v>
      </c>
      <c r="C2012" s="6">
        <v>1197831</v>
      </c>
      <c r="D2012" s="7">
        <v>44505</v>
      </c>
      <c r="E2012" s="6" t="s">
        <v>24</v>
      </c>
      <c r="F2012" s="6" t="s">
        <v>78</v>
      </c>
      <c r="G2012" s="6" t="s">
        <v>79</v>
      </c>
      <c r="H2012" s="6" t="s">
        <v>19</v>
      </c>
      <c r="I2012" s="8">
        <v>0.6</v>
      </c>
      <c r="J2012" s="9">
        <v>6000</v>
      </c>
      <c r="K2012" s="10">
        <f t="shared" si="0"/>
        <v>3600</v>
      </c>
      <c r="L2012" s="10">
        <f t="shared" si="1"/>
        <v>1439.9999999999998</v>
      </c>
      <c r="M2012" s="11">
        <v>0.39999999999999997</v>
      </c>
      <c r="O2012" s="16"/>
      <c r="P2012" s="14"/>
      <c r="Q2012" s="12"/>
      <c r="R2012" s="13"/>
    </row>
    <row r="2013" spans="1:18" ht="15.75" customHeight="1">
      <c r="A2013" s="1"/>
      <c r="B2013" s="6" t="s">
        <v>23</v>
      </c>
      <c r="C2013" s="6">
        <v>1197831</v>
      </c>
      <c r="D2013" s="7">
        <v>44505</v>
      </c>
      <c r="E2013" s="6" t="s">
        <v>24</v>
      </c>
      <c r="F2013" s="6" t="s">
        <v>78</v>
      </c>
      <c r="G2013" s="6" t="s">
        <v>79</v>
      </c>
      <c r="H2013" s="6" t="s">
        <v>20</v>
      </c>
      <c r="I2013" s="8">
        <v>0.6</v>
      </c>
      <c r="J2013" s="9">
        <v>4500</v>
      </c>
      <c r="K2013" s="10">
        <f t="shared" si="0"/>
        <v>2700</v>
      </c>
      <c r="L2013" s="10">
        <f t="shared" si="1"/>
        <v>1350</v>
      </c>
      <c r="M2013" s="11">
        <v>0.5</v>
      </c>
      <c r="O2013" s="16"/>
      <c r="P2013" s="14"/>
      <c r="Q2013" s="12"/>
      <c r="R2013" s="13"/>
    </row>
    <row r="2014" spans="1:18" ht="15.75" customHeight="1">
      <c r="A2014" s="1"/>
      <c r="B2014" s="6" t="s">
        <v>23</v>
      </c>
      <c r="C2014" s="6">
        <v>1197831</v>
      </c>
      <c r="D2014" s="7">
        <v>44505</v>
      </c>
      <c r="E2014" s="6" t="s">
        <v>24</v>
      </c>
      <c r="F2014" s="6" t="s">
        <v>78</v>
      </c>
      <c r="G2014" s="6" t="s">
        <v>79</v>
      </c>
      <c r="H2014" s="6" t="s">
        <v>21</v>
      </c>
      <c r="I2014" s="8">
        <v>0.54999999999999993</v>
      </c>
      <c r="J2014" s="9">
        <v>4250</v>
      </c>
      <c r="K2014" s="10">
        <f t="shared" si="0"/>
        <v>2337.4999999999995</v>
      </c>
      <c r="L2014" s="10">
        <f t="shared" si="1"/>
        <v>818.12499999999977</v>
      </c>
      <c r="M2014" s="11">
        <v>0.35</v>
      </c>
      <c r="O2014" s="16"/>
      <c r="P2014" s="14"/>
      <c r="Q2014" s="12"/>
      <c r="R2014" s="13"/>
    </row>
    <row r="2015" spans="1:18" ht="15.75" customHeight="1">
      <c r="A2015" s="1"/>
      <c r="B2015" s="6" t="s">
        <v>23</v>
      </c>
      <c r="C2015" s="6">
        <v>1197831</v>
      </c>
      <c r="D2015" s="7">
        <v>44505</v>
      </c>
      <c r="E2015" s="6" t="s">
        <v>24</v>
      </c>
      <c r="F2015" s="6" t="s">
        <v>78</v>
      </c>
      <c r="G2015" s="6" t="s">
        <v>79</v>
      </c>
      <c r="H2015" s="6" t="s">
        <v>22</v>
      </c>
      <c r="I2015" s="8">
        <v>0.65</v>
      </c>
      <c r="J2015" s="9">
        <v>6250</v>
      </c>
      <c r="K2015" s="10">
        <f t="shared" si="0"/>
        <v>4062.5</v>
      </c>
      <c r="L2015" s="10">
        <f t="shared" si="1"/>
        <v>2234.375</v>
      </c>
      <c r="M2015" s="11">
        <v>0.55000000000000004</v>
      </c>
      <c r="O2015" s="16"/>
      <c r="P2015" s="14"/>
      <c r="Q2015" s="12"/>
      <c r="R2015" s="13"/>
    </row>
    <row r="2016" spans="1:18" ht="15.75" customHeight="1">
      <c r="A2016" s="1"/>
      <c r="B2016" s="6" t="s">
        <v>23</v>
      </c>
      <c r="C2016" s="6">
        <v>1197831</v>
      </c>
      <c r="D2016" s="7">
        <v>44534</v>
      </c>
      <c r="E2016" s="6" t="s">
        <v>24</v>
      </c>
      <c r="F2016" s="6" t="s">
        <v>78</v>
      </c>
      <c r="G2016" s="6" t="s">
        <v>79</v>
      </c>
      <c r="H2016" s="6" t="s">
        <v>17</v>
      </c>
      <c r="I2016" s="8">
        <v>0.54999999999999993</v>
      </c>
      <c r="J2016" s="9">
        <v>7750</v>
      </c>
      <c r="K2016" s="10">
        <f t="shared" si="0"/>
        <v>4262.4999999999991</v>
      </c>
      <c r="L2016" s="10">
        <f t="shared" si="1"/>
        <v>1704.9999999999995</v>
      </c>
      <c r="M2016" s="11">
        <v>0.39999999999999997</v>
      </c>
      <c r="O2016" s="16"/>
      <c r="P2016" s="14"/>
      <c r="Q2016" s="12"/>
      <c r="R2016" s="13"/>
    </row>
    <row r="2017" spans="1:18" ht="15.75" customHeight="1">
      <c r="A2017" s="1"/>
      <c r="B2017" s="6" t="s">
        <v>23</v>
      </c>
      <c r="C2017" s="6">
        <v>1197831</v>
      </c>
      <c r="D2017" s="7">
        <v>44534</v>
      </c>
      <c r="E2017" s="6" t="s">
        <v>24</v>
      </c>
      <c r="F2017" s="6" t="s">
        <v>78</v>
      </c>
      <c r="G2017" s="6" t="s">
        <v>79</v>
      </c>
      <c r="H2017" s="6" t="s">
        <v>18</v>
      </c>
      <c r="I2017" s="8">
        <v>0.54999999999999993</v>
      </c>
      <c r="J2017" s="9">
        <v>7750</v>
      </c>
      <c r="K2017" s="10">
        <f t="shared" si="0"/>
        <v>4262.4999999999991</v>
      </c>
      <c r="L2017" s="10">
        <f t="shared" si="1"/>
        <v>1704.9999999999995</v>
      </c>
      <c r="M2017" s="11">
        <v>0.39999999999999997</v>
      </c>
      <c r="O2017" s="16"/>
      <c r="P2017" s="14"/>
      <c r="Q2017" s="12"/>
      <c r="R2017" s="13"/>
    </row>
    <row r="2018" spans="1:18" ht="15.75" customHeight="1">
      <c r="A2018" s="1"/>
      <c r="B2018" s="6" t="s">
        <v>23</v>
      </c>
      <c r="C2018" s="6">
        <v>1197831</v>
      </c>
      <c r="D2018" s="7">
        <v>44534</v>
      </c>
      <c r="E2018" s="6" t="s">
        <v>24</v>
      </c>
      <c r="F2018" s="6" t="s">
        <v>78</v>
      </c>
      <c r="G2018" s="6" t="s">
        <v>79</v>
      </c>
      <c r="H2018" s="6" t="s">
        <v>19</v>
      </c>
      <c r="I2018" s="8">
        <v>0.6</v>
      </c>
      <c r="J2018" s="9">
        <v>6750</v>
      </c>
      <c r="K2018" s="10">
        <f t="shared" si="0"/>
        <v>4050</v>
      </c>
      <c r="L2018" s="10">
        <f t="shared" si="1"/>
        <v>1619.9999999999998</v>
      </c>
      <c r="M2018" s="11">
        <v>0.39999999999999997</v>
      </c>
      <c r="O2018" s="16"/>
      <c r="P2018" s="14"/>
      <c r="Q2018" s="12"/>
      <c r="R2018" s="13"/>
    </row>
    <row r="2019" spans="1:18" ht="15.75" customHeight="1">
      <c r="A2019" s="1"/>
      <c r="B2019" s="6" t="s">
        <v>23</v>
      </c>
      <c r="C2019" s="6">
        <v>1197831</v>
      </c>
      <c r="D2019" s="7">
        <v>44534</v>
      </c>
      <c r="E2019" s="6" t="s">
        <v>24</v>
      </c>
      <c r="F2019" s="6" t="s">
        <v>78</v>
      </c>
      <c r="G2019" s="6" t="s">
        <v>79</v>
      </c>
      <c r="H2019" s="6" t="s">
        <v>20</v>
      </c>
      <c r="I2019" s="8">
        <v>0.6</v>
      </c>
      <c r="J2019" s="9">
        <v>5250</v>
      </c>
      <c r="K2019" s="10">
        <f t="shared" si="0"/>
        <v>3150</v>
      </c>
      <c r="L2019" s="10">
        <f t="shared" si="1"/>
        <v>1575</v>
      </c>
      <c r="M2019" s="11">
        <v>0.5</v>
      </c>
      <c r="O2019" s="16"/>
      <c r="P2019" s="14"/>
      <c r="Q2019" s="12"/>
      <c r="R2019" s="13"/>
    </row>
    <row r="2020" spans="1:18" ht="15.75" customHeight="1">
      <c r="A2020" s="1"/>
      <c r="B2020" s="6" t="s">
        <v>23</v>
      </c>
      <c r="C2020" s="6">
        <v>1197831</v>
      </c>
      <c r="D2020" s="7">
        <v>44534</v>
      </c>
      <c r="E2020" s="6" t="s">
        <v>24</v>
      </c>
      <c r="F2020" s="6" t="s">
        <v>78</v>
      </c>
      <c r="G2020" s="6" t="s">
        <v>79</v>
      </c>
      <c r="H2020" s="6" t="s">
        <v>21</v>
      </c>
      <c r="I2020" s="8">
        <v>0.54999999999999993</v>
      </c>
      <c r="J2020" s="9">
        <v>4750</v>
      </c>
      <c r="K2020" s="10">
        <f t="shared" si="0"/>
        <v>2612.4999999999995</v>
      </c>
      <c r="L2020" s="10">
        <f t="shared" si="1"/>
        <v>914.37499999999977</v>
      </c>
      <c r="M2020" s="11">
        <v>0.35</v>
      </c>
      <c r="O2020" s="16"/>
      <c r="P2020" s="14"/>
      <c r="Q2020" s="12"/>
      <c r="R2020" s="13"/>
    </row>
    <row r="2021" spans="1:18" ht="15.75" customHeight="1">
      <c r="A2021" s="1"/>
      <c r="B2021" s="6" t="s">
        <v>23</v>
      </c>
      <c r="C2021" s="6">
        <v>1197831</v>
      </c>
      <c r="D2021" s="7">
        <v>44534</v>
      </c>
      <c r="E2021" s="6" t="s">
        <v>24</v>
      </c>
      <c r="F2021" s="6" t="s">
        <v>78</v>
      </c>
      <c r="G2021" s="6" t="s">
        <v>79</v>
      </c>
      <c r="H2021" s="6" t="s">
        <v>22</v>
      </c>
      <c r="I2021" s="8">
        <v>0.65</v>
      </c>
      <c r="J2021" s="9">
        <v>7250</v>
      </c>
      <c r="K2021" s="10">
        <f t="shared" si="0"/>
        <v>4712.5</v>
      </c>
      <c r="L2021" s="10">
        <f t="shared" si="1"/>
        <v>2591.875</v>
      </c>
      <c r="M2021" s="11">
        <v>0.55000000000000004</v>
      </c>
      <c r="O2021" s="16"/>
      <c r="P2021" s="14"/>
      <c r="Q2021" s="12"/>
      <c r="R2021" s="13"/>
    </row>
    <row r="2022" spans="1:18" ht="15.75" customHeight="1">
      <c r="A2022" s="1" t="s">
        <v>39</v>
      </c>
      <c r="B2022" s="6" t="s">
        <v>27</v>
      </c>
      <c r="C2022" s="6">
        <v>1128299</v>
      </c>
      <c r="D2022" s="7">
        <v>44219</v>
      </c>
      <c r="E2022" s="6" t="s">
        <v>28</v>
      </c>
      <c r="F2022" s="6" t="s">
        <v>80</v>
      </c>
      <c r="G2022" s="6" t="s">
        <v>81</v>
      </c>
      <c r="H2022" s="6" t="s">
        <v>17</v>
      </c>
      <c r="I2022" s="8">
        <v>0.29999999999999993</v>
      </c>
      <c r="J2022" s="9">
        <v>4250</v>
      </c>
      <c r="K2022" s="10">
        <f t="shared" si="0"/>
        <v>1274.9999999999998</v>
      </c>
      <c r="L2022" s="10">
        <f t="shared" si="1"/>
        <v>446.24999999999989</v>
      </c>
      <c r="M2022" s="11">
        <v>0.35</v>
      </c>
      <c r="O2022" s="16"/>
      <c r="P2022" s="14"/>
      <c r="Q2022" s="12"/>
      <c r="R2022" s="13"/>
    </row>
    <row r="2023" spans="1:18" ht="15.75" customHeight="1">
      <c r="A2023" s="1"/>
      <c r="B2023" s="6" t="s">
        <v>27</v>
      </c>
      <c r="C2023" s="6">
        <v>1128299</v>
      </c>
      <c r="D2023" s="7">
        <v>44219</v>
      </c>
      <c r="E2023" s="6" t="s">
        <v>28</v>
      </c>
      <c r="F2023" s="6" t="s">
        <v>80</v>
      </c>
      <c r="G2023" s="6" t="s">
        <v>81</v>
      </c>
      <c r="H2023" s="6" t="s">
        <v>18</v>
      </c>
      <c r="I2023" s="8">
        <v>0.4</v>
      </c>
      <c r="J2023" s="9">
        <v>4250</v>
      </c>
      <c r="K2023" s="10">
        <f t="shared" si="0"/>
        <v>1700</v>
      </c>
      <c r="L2023" s="10">
        <f t="shared" si="1"/>
        <v>680</v>
      </c>
      <c r="M2023" s="11">
        <v>0.4</v>
      </c>
      <c r="O2023" s="16"/>
      <c r="P2023" s="14"/>
      <c r="Q2023" s="12"/>
      <c r="R2023" s="13"/>
    </row>
    <row r="2024" spans="1:18" ht="15.75" customHeight="1">
      <c r="A2024" s="1"/>
      <c r="B2024" s="6" t="s">
        <v>27</v>
      </c>
      <c r="C2024" s="6">
        <v>1128299</v>
      </c>
      <c r="D2024" s="7">
        <v>44219</v>
      </c>
      <c r="E2024" s="6" t="s">
        <v>28</v>
      </c>
      <c r="F2024" s="6" t="s">
        <v>80</v>
      </c>
      <c r="G2024" s="6" t="s">
        <v>81</v>
      </c>
      <c r="H2024" s="6" t="s">
        <v>19</v>
      </c>
      <c r="I2024" s="8">
        <v>0.4</v>
      </c>
      <c r="J2024" s="9">
        <v>4250</v>
      </c>
      <c r="K2024" s="10">
        <f t="shared" si="0"/>
        <v>1700</v>
      </c>
      <c r="L2024" s="10">
        <f t="shared" si="1"/>
        <v>595</v>
      </c>
      <c r="M2024" s="11">
        <v>0.35</v>
      </c>
      <c r="O2024" s="16"/>
      <c r="P2024" s="14"/>
      <c r="Q2024" s="12"/>
      <c r="R2024" s="13"/>
    </row>
    <row r="2025" spans="1:18" ht="15.75" customHeight="1">
      <c r="A2025" s="1"/>
      <c r="B2025" s="6" t="s">
        <v>27</v>
      </c>
      <c r="C2025" s="6">
        <v>1128299</v>
      </c>
      <c r="D2025" s="7">
        <v>44219</v>
      </c>
      <c r="E2025" s="6" t="s">
        <v>28</v>
      </c>
      <c r="F2025" s="6" t="s">
        <v>80</v>
      </c>
      <c r="G2025" s="6" t="s">
        <v>81</v>
      </c>
      <c r="H2025" s="6" t="s">
        <v>20</v>
      </c>
      <c r="I2025" s="8">
        <v>0.4</v>
      </c>
      <c r="J2025" s="9">
        <v>2750</v>
      </c>
      <c r="K2025" s="10">
        <f t="shared" si="0"/>
        <v>1100</v>
      </c>
      <c r="L2025" s="10">
        <f t="shared" si="1"/>
        <v>385</v>
      </c>
      <c r="M2025" s="11">
        <v>0.35</v>
      </c>
      <c r="O2025" s="16"/>
      <c r="P2025" s="14"/>
      <c r="Q2025" s="12"/>
      <c r="R2025" s="13"/>
    </row>
    <row r="2026" spans="1:18" ht="15.75" customHeight="1">
      <c r="A2026" s="1"/>
      <c r="B2026" s="6" t="s">
        <v>27</v>
      </c>
      <c r="C2026" s="6">
        <v>1128299</v>
      </c>
      <c r="D2026" s="7">
        <v>44219</v>
      </c>
      <c r="E2026" s="6" t="s">
        <v>28</v>
      </c>
      <c r="F2026" s="6" t="s">
        <v>80</v>
      </c>
      <c r="G2026" s="6" t="s">
        <v>81</v>
      </c>
      <c r="H2026" s="6" t="s">
        <v>21</v>
      </c>
      <c r="I2026" s="8">
        <v>0.45000000000000007</v>
      </c>
      <c r="J2026" s="9">
        <v>2250</v>
      </c>
      <c r="K2026" s="10">
        <f t="shared" si="0"/>
        <v>1012.5000000000001</v>
      </c>
      <c r="L2026" s="10">
        <f t="shared" si="1"/>
        <v>303.75</v>
      </c>
      <c r="M2026" s="11">
        <v>0.3</v>
      </c>
      <c r="O2026" s="16"/>
      <c r="P2026" s="14"/>
      <c r="Q2026" s="12"/>
      <c r="R2026" s="13"/>
    </row>
    <row r="2027" spans="1:18" ht="15.75" customHeight="1">
      <c r="A2027" s="1"/>
      <c r="B2027" s="6" t="s">
        <v>27</v>
      </c>
      <c r="C2027" s="6">
        <v>1128299</v>
      </c>
      <c r="D2027" s="7">
        <v>44219</v>
      </c>
      <c r="E2027" s="6" t="s">
        <v>28</v>
      </c>
      <c r="F2027" s="6" t="s">
        <v>80</v>
      </c>
      <c r="G2027" s="6" t="s">
        <v>81</v>
      </c>
      <c r="H2027" s="6" t="s">
        <v>22</v>
      </c>
      <c r="I2027" s="8">
        <v>0.4</v>
      </c>
      <c r="J2027" s="9">
        <v>4250</v>
      </c>
      <c r="K2027" s="10">
        <f t="shared" si="0"/>
        <v>1700</v>
      </c>
      <c r="L2027" s="10">
        <f t="shared" si="1"/>
        <v>425</v>
      </c>
      <c r="M2027" s="11">
        <v>0.25</v>
      </c>
      <c r="O2027" s="16"/>
      <c r="P2027" s="14"/>
      <c r="Q2027" s="12"/>
      <c r="R2027" s="13"/>
    </row>
    <row r="2028" spans="1:18" ht="15.75" customHeight="1">
      <c r="A2028" s="1"/>
      <c r="B2028" s="6" t="s">
        <v>27</v>
      </c>
      <c r="C2028" s="6">
        <v>1128299</v>
      </c>
      <c r="D2028" s="7">
        <v>44250</v>
      </c>
      <c r="E2028" s="6" t="s">
        <v>28</v>
      </c>
      <c r="F2028" s="6" t="s">
        <v>80</v>
      </c>
      <c r="G2028" s="6" t="s">
        <v>81</v>
      </c>
      <c r="H2028" s="6" t="s">
        <v>17</v>
      </c>
      <c r="I2028" s="8">
        <v>0.29999999999999993</v>
      </c>
      <c r="J2028" s="9">
        <v>4750</v>
      </c>
      <c r="K2028" s="10">
        <f t="shared" si="0"/>
        <v>1424.9999999999998</v>
      </c>
      <c r="L2028" s="10">
        <f t="shared" si="1"/>
        <v>498.74999999999989</v>
      </c>
      <c r="M2028" s="11">
        <v>0.35</v>
      </c>
      <c r="O2028" s="16"/>
      <c r="P2028" s="14"/>
      <c r="Q2028" s="12"/>
      <c r="R2028" s="13"/>
    </row>
    <row r="2029" spans="1:18" ht="15.75" customHeight="1">
      <c r="A2029" s="1"/>
      <c r="B2029" s="6" t="s">
        <v>27</v>
      </c>
      <c r="C2029" s="6">
        <v>1128299</v>
      </c>
      <c r="D2029" s="7">
        <v>44250</v>
      </c>
      <c r="E2029" s="6" t="s">
        <v>28</v>
      </c>
      <c r="F2029" s="6" t="s">
        <v>80</v>
      </c>
      <c r="G2029" s="6" t="s">
        <v>81</v>
      </c>
      <c r="H2029" s="6" t="s">
        <v>18</v>
      </c>
      <c r="I2029" s="8">
        <v>0.4</v>
      </c>
      <c r="J2029" s="9">
        <v>3750</v>
      </c>
      <c r="K2029" s="10">
        <f t="shared" si="0"/>
        <v>1500</v>
      </c>
      <c r="L2029" s="10">
        <f t="shared" si="1"/>
        <v>600</v>
      </c>
      <c r="M2029" s="11">
        <v>0.4</v>
      </c>
      <c r="O2029" s="16"/>
      <c r="P2029" s="14"/>
      <c r="Q2029" s="12"/>
      <c r="R2029" s="13"/>
    </row>
    <row r="2030" spans="1:18" ht="15.75" customHeight="1">
      <c r="A2030" s="1"/>
      <c r="B2030" s="6" t="s">
        <v>27</v>
      </c>
      <c r="C2030" s="6">
        <v>1128299</v>
      </c>
      <c r="D2030" s="7">
        <v>44250</v>
      </c>
      <c r="E2030" s="6" t="s">
        <v>28</v>
      </c>
      <c r="F2030" s="6" t="s">
        <v>80</v>
      </c>
      <c r="G2030" s="6" t="s">
        <v>81</v>
      </c>
      <c r="H2030" s="6" t="s">
        <v>19</v>
      </c>
      <c r="I2030" s="8">
        <v>0.4</v>
      </c>
      <c r="J2030" s="9">
        <v>3750</v>
      </c>
      <c r="K2030" s="10">
        <f t="shared" si="0"/>
        <v>1500</v>
      </c>
      <c r="L2030" s="10">
        <f t="shared" si="1"/>
        <v>525</v>
      </c>
      <c r="M2030" s="11">
        <v>0.35</v>
      </c>
      <c r="O2030" s="16"/>
      <c r="P2030" s="14"/>
      <c r="Q2030" s="12"/>
      <c r="R2030" s="13"/>
    </row>
    <row r="2031" spans="1:18" ht="15.75" customHeight="1">
      <c r="A2031" s="1"/>
      <c r="B2031" s="6" t="s">
        <v>27</v>
      </c>
      <c r="C2031" s="6">
        <v>1128299</v>
      </c>
      <c r="D2031" s="7">
        <v>44250</v>
      </c>
      <c r="E2031" s="6" t="s">
        <v>28</v>
      </c>
      <c r="F2031" s="6" t="s">
        <v>80</v>
      </c>
      <c r="G2031" s="6" t="s">
        <v>81</v>
      </c>
      <c r="H2031" s="6" t="s">
        <v>20</v>
      </c>
      <c r="I2031" s="8">
        <v>0.4</v>
      </c>
      <c r="J2031" s="9">
        <v>2250</v>
      </c>
      <c r="K2031" s="10">
        <f t="shared" si="0"/>
        <v>900</v>
      </c>
      <c r="L2031" s="10">
        <f t="shared" si="1"/>
        <v>315</v>
      </c>
      <c r="M2031" s="11">
        <v>0.35</v>
      </c>
      <c r="O2031" s="16"/>
      <c r="P2031" s="14"/>
      <c r="Q2031" s="12"/>
      <c r="R2031" s="13"/>
    </row>
    <row r="2032" spans="1:18" ht="15.75" customHeight="1">
      <c r="A2032" s="1"/>
      <c r="B2032" s="6" t="s">
        <v>27</v>
      </c>
      <c r="C2032" s="6">
        <v>1128299</v>
      </c>
      <c r="D2032" s="7">
        <v>44250</v>
      </c>
      <c r="E2032" s="6" t="s">
        <v>28</v>
      </c>
      <c r="F2032" s="6" t="s">
        <v>80</v>
      </c>
      <c r="G2032" s="6" t="s">
        <v>81</v>
      </c>
      <c r="H2032" s="6" t="s">
        <v>21</v>
      </c>
      <c r="I2032" s="8">
        <v>0.45000000000000007</v>
      </c>
      <c r="J2032" s="9">
        <v>1500</v>
      </c>
      <c r="K2032" s="10">
        <f t="shared" si="0"/>
        <v>675.00000000000011</v>
      </c>
      <c r="L2032" s="10">
        <f t="shared" si="1"/>
        <v>202.50000000000003</v>
      </c>
      <c r="M2032" s="11">
        <v>0.3</v>
      </c>
      <c r="O2032" s="16"/>
      <c r="P2032" s="14"/>
      <c r="Q2032" s="12"/>
      <c r="R2032" s="13"/>
    </row>
    <row r="2033" spans="1:18" ht="15.75" customHeight="1">
      <c r="A2033" s="1"/>
      <c r="B2033" s="6" t="s">
        <v>27</v>
      </c>
      <c r="C2033" s="6">
        <v>1128299</v>
      </c>
      <c r="D2033" s="7">
        <v>44250</v>
      </c>
      <c r="E2033" s="6" t="s">
        <v>28</v>
      </c>
      <c r="F2033" s="6" t="s">
        <v>80</v>
      </c>
      <c r="G2033" s="6" t="s">
        <v>81</v>
      </c>
      <c r="H2033" s="6" t="s">
        <v>22</v>
      </c>
      <c r="I2033" s="8">
        <v>0.4</v>
      </c>
      <c r="J2033" s="9">
        <v>3500</v>
      </c>
      <c r="K2033" s="10">
        <f t="shared" si="0"/>
        <v>1400</v>
      </c>
      <c r="L2033" s="10">
        <f t="shared" si="1"/>
        <v>350</v>
      </c>
      <c r="M2033" s="11">
        <v>0.25</v>
      </c>
      <c r="O2033" s="16"/>
      <c r="P2033" s="14"/>
      <c r="Q2033" s="12"/>
      <c r="R2033" s="13"/>
    </row>
    <row r="2034" spans="1:18" ht="15.75" customHeight="1">
      <c r="A2034" s="1"/>
      <c r="B2034" s="6" t="s">
        <v>27</v>
      </c>
      <c r="C2034" s="6">
        <v>1128299</v>
      </c>
      <c r="D2034" s="7">
        <v>44277</v>
      </c>
      <c r="E2034" s="6" t="s">
        <v>28</v>
      </c>
      <c r="F2034" s="6" t="s">
        <v>80</v>
      </c>
      <c r="G2034" s="6" t="s">
        <v>81</v>
      </c>
      <c r="H2034" s="6" t="s">
        <v>17</v>
      </c>
      <c r="I2034" s="8">
        <v>0.4</v>
      </c>
      <c r="J2034" s="9">
        <v>5000</v>
      </c>
      <c r="K2034" s="10">
        <f t="shared" si="0"/>
        <v>2000</v>
      </c>
      <c r="L2034" s="10">
        <f t="shared" si="1"/>
        <v>700</v>
      </c>
      <c r="M2034" s="11">
        <v>0.35</v>
      </c>
      <c r="O2034" s="16"/>
      <c r="P2034" s="14"/>
      <c r="Q2034" s="12"/>
      <c r="R2034" s="13"/>
    </row>
    <row r="2035" spans="1:18" ht="15.75" customHeight="1">
      <c r="A2035" s="1"/>
      <c r="B2035" s="6" t="s">
        <v>27</v>
      </c>
      <c r="C2035" s="6">
        <v>1128299</v>
      </c>
      <c r="D2035" s="7">
        <v>44277</v>
      </c>
      <c r="E2035" s="6" t="s">
        <v>28</v>
      </c>
      <c r="F2035" s="6" t="s">
        <v>80</v>
      </c>
      <c r="G2035" s="6" t="s">
        <v>81</v>
      </c>
      <c r="H2035" s="6" t="s">
        <v>18</v>
      </c>
      <c r="I2035" s="8">
        <v>0.5</v>
      </c>
      <c r="J2035" s="9">
        <v>3500</v>
      </c>
      <c r="K2035" s="10">
        <f t="shared" si="0"/>
        <v>1750</v>
      </c>
      <c r="L2035" s="10">
        <f t="shared" si="1"/>
        <v>700</v>
      </c>
      <c r="M2035" s="11">
        <v>0.4</v>
      </c>
      <c r="O2035" s="16"/>
      <c r="P2035" s="14"/>
      <c r="Q2035" s="12"/>
      <c r="R2035" s="13"/>
    </row>
    <row r="2036" spans="1:18" ht="15.75" customHeight="1">
      <c r="A2036" s="1"/>
      <c r="B2036" s="6" t="s">
        <v>27</v>
      </c>
      <c r="C2036" s="6">
        <v>1128299</v>
      </c>
      <c r="D2036" s="7">
        <v>44277</v>
      </c>
      <c r="E2036" s="6" t="s">
        <v>28</v>
      </c>
      <c r="F2036" s="6" t="s">
        <v>80</v>
      </c>
      <c r="G2036" s="6" t="s">
        <v>81</v>
      </c>
      <c r="H2036" s="6" t="s">
        <v>19</v>
      </c>
      <c r="I2036" s="8">
        <v>0.5</v>
      </c>
      <c r="J2036" s="9">
        <v>3500</v>
      </c>
      <c r="K2036" s="10">
        <f t="shared" si="0"/>
        <v>1750</v>
      </c>
      <c r="L2036" s="10">
        <f t="shared" si="1"/>
        <v>612.5</v>
      </c>
      <c r="M2036" s="11">
        <v>0.35</v>
      </c>
      <c r="O2036" s="16"/>
      <c r="P2036" s="14"/>
      <c r="Q2036" s="12"/>
      <c r="R2036" s="13"/>
    </row>
    <row r="2037" spans="1:18" ht="15.75" customHeight="1">
      <c r="A2037" s="1"/>
      <c r="B2037" s="6" t="s">
        <v>27</v>
      </c>
      <c r="C2037" s="6">
        <v>1128299</v>
      </c>
      <c r="D2037" s="7">
        <v>44277</v>
      </c>
      <c r="E2037" s="6" t="s">
        <v>28</v>
      </c>
      <c r="F2037" s="6" t="s">
        <v>80</v>
      </c>
      <c r="G2037" s="6" t="s">
        <v>81</v>
      </c>
      <c r="H2037" s="6" t="s">
        <v>20</v>
      </c>
      <c r="I2037" s="8">
        <v>0.5</v>
      </c>
      <c r="J2037" s="9">
        <v>2250</v>
      </c>
      <c r="K2037" s="10">
        <f t="shared" si="0"/>
        <v>1125</v>
      </c>
      <c r="L2037" s="10">
        <f t="shared" si="1"/>
        <v>393.75</v>
      </c>
      <c r="M2037" s="11">
        <v>0.35</v>
      </c>
      <c r="O2037" s="16"/>
      <c r="P2037" s="14"/>
      <c r="Q2037" s="12"/>
      <c r="R2037" s="13"/>
    </row>
    <row r="2038" spans="1:18" ht="15.75" customHeight="1">
      <c r="A2038" s="1"/>
      <c r="B2038" s="6" t="s">
        <v>27</v>
      </c>
      <c r="C2038" s="6">
        <v>1128299</v>
      </c>
      <c r="D2038" s="7">
        <v>44277</v>
      </c>
      <c r="E2038" s="6" t="s">
        <v>28</v>
      </c>
      <c r="F2038" s="6" t="s">
        <v>80</v>
      </c>
      <c r="G2038" s="6" t="s">
        <v>81</v>
      </c>
      <c r="H2038" s="6" t="s">
        <v>21</v>
      </c>
      <c r="I2038" s="8">
        <v>0.55000000000000004</v>
      </c>
      <c r="J2038" s="9">
        <v>1250</v>
      </c>
      <c r="K2038" s="10">
        <f t="shared" si="0"/>
        <v>687.5</v>
      </c>
      <c r="L2038" s="10">
        <f t="shared" si="1"/>
        <v>206.25</v>
      </c>
      <c r="M2038" s="11">
        <v>0.3</v>
      </c>
      <c r="O2038" s="16"/>
      <c r="P2038" s="14"/>
      <c r="Q2038" s="12"/>
      <c r="R2038" s="13"/>
    </row>
    <row r="2039" spans="1:18" ht="15.75" customHeight="1">
      <c r="A2039" s="1"/>
      <c r="B2039" s="6" t="s">
        <v>27</v>
      </c>
      <c r="C2039" s="6">
        <v>1128299</v>
      </c>
      <c r="D2039" s="7">
        <v>44277</v>
      </c>
      <c r="E2039" s="6" t="s">
        <v>28</v>
      </c>
      <c r="F2039" s="6" t="s">
        <v>80</v>
      </c>
      <c r="G2039" s="6" t="s">
        <v>81</v>
      </c>
      <c r="H2039" s="6" t="s">
        <v>22</v>
      </c>
      <c r="I2039" s="8">
        <v>0.5</v>
      </c>
      <c r="J2039" s="9">
        <v>3250</v>
      </c>
      <c r="K2039" s="10">
        <f t="shared" si="0"/>
        <v>1625</v>
      </c>
      <c r="L2039" s="10">
        <f t="shared" si="1"/>
        <v>406.25</v>
      </c>
      <c r="M2039" s="11">
        <v>0.25</v>
      </c>
      <c r="O2039" s="16"/>
      <c r="P2039" s="14"/>
      <c r="Q2039" s="12"/>
      <c r="R2039" s="13"/>
    </row>
    <row r="2040" spans="1:18" ht="15.75" customHeight="1">
      <c r="A2040" s="1"/>
      <c r="B2040" s="6" t="s">
        <v>27</v>
      </c>
      <c r="C2040" s="6">
        <v>1128299</v>
      </c>
      <c r="D2040" s="7">
        <v>44309</v>
      </c>
      <c r="E2040" s="6" t="s">
        <v>28</v>
      </c>
      <c r="F2040" s="6" t="s">
        <v>80</v>
      </c>
      <c r="G2040" s="6" t="s">
        <v>81</v>
      </c>
      <c r="H2040" s="6" t="s">
        <v>17</v>
      </c>
      <c r="I2040" s="8">
        <v>0.5</v>
      </c>
      <c r="J2040" s="9">
        <v>5000</v>
      </c>
      <c r="K2040" s="10">
        <f t="shared" si="0"/>
        <v>2500</v>
      </c>
      <c r="L2040" s="10">
        <f t="shared" si="1"/>
        <v>875</v>
      </c>
      <c r="M2040" s="11">
        <v>0.35</v>
      </c>
      <c r="O2040" s="16"/>
      <c r="P2040" s="14"/>
      <c r="Q2040" s="12"/>
      <c r="R2040" s="13"/>
    </row>
    <row r="2041" spans="1:18" ht="15.75" customHeight="1">
      <c r="A2041" s="1"/>
      <c r="B2041" s="6" t="s">
        <v>27</v>
      </c>
      <c r="C2041" s="6">
        <v>1128299</v>
      </c>
      <c r="D2041" s="7">
        <v>44309</v>
      </c>
      <c r="E2041" s="6" t="s">
        <v>28</v>
      </c>
      <c r="F2041" s="6" t="s">
        <v>80</v>
      </c>
      <c r="G2041" s="6" t="s">
        <v>81</v>
      </c>
      <c r="H2041" s="6" t="s">
        <v>18</v>
      </c>
      <c r="I2041" s="8">
        <v>0.55000000000000004</v>
      </c>
      <c r="J2041" s="9">
        <v>3000</v>
      </c>
      <c r="K2041" s="10">
        <f t="shared" si="0"/>
        <v>1650.0000000000002</v>
      </c>
      <c r="L2041" s="10">
        <f t="shared" si="1"/>
        <v>660.00000000000011</v>
      </c>
      <c r="M2041" s="11">
        <v>0.4</v>
      </c>
      <c r="O2041" s="16"/>
      <c r="P2041" s="14"/>
      <c r="Q2041" s="12"/>
      <c r="R2041" s="13"/>
    </row>
    <row r="2042" spans="1:18" ht="15.75" customHeight="1">
      <c r="A2042" s="1"/>
      <c r="B2042" s="6" t="s">
        <v>27</v>
      </c>
      <c r="C2042" s="6">
        <v>1128299</v>
      </c>
      <c r="D2042" s="7">
        <v>44309</v>
      </c>
      <c r="E2042" s="6" t="s">
        <v>28</v>
      </c>
      <c r="F2042" s="6" t="s">
        <v>80</v>
      </c>
      <c r="G2042" s="6" t="s">
        <v>81</v>
      </c>
      <c r="H2042" s="6" t="s">
        <v>19</v>
      </c>
      <c r="I2042" s="8">
        <v>0.55000000000000004</v>
      </c>
      <c r="J2042" s="9">
        <v>3500</v>
      </c>
      <c r="K2042" s="10">
        <f t="shared" si="0"/>
        <v>1925.0000000000002</v>
      </c>
      <c r="L2042" s="10">
        <f t="shared" si="1"/>
        <v>673.75</v>
      </c>
      <c r="M2042" s="11">
        <v>0.35</v>
      </c>
      <c r="O2042" s="16"/>
      <c r="P2042" s="14"/>
      <c r="Q2042" s="12"/>
      <c r="R2042" s="13"/>
    </row>
    <row r="2043" spans="1:18" ht="15.75" customHeight="1">
      <c r="A2043" s="1"/>
      <c r="B2043" s="6" t="s">
        <v>27</v>
      </c>
      <c r="C2043" s="6">
        <v>1128299</v>
      </c>
      <c r="D2043" s="7">
        <v>44309</v>
      </c>
      <c r="E2043" s="6" t="s">
        <v>28</v>
      </c>
      <c r="F2043" s="6" t="s">
        <v>80</v>
      </c>
      <c r="G2043" s="6" t="s">
        <v>81</v>
      </c>
      <c r="H2043" s="6" t="s">
        <v>20</v>
      </c>
      <c r="I2043" s="8">
        <v>0.5</v>
      </c>
      <c r="J2043" s="9">
        <v>2500</v>
      </c>
      <c r="K2043" s="10">
        <f t="shared" si="0"/>
        <v>1250</v>
      </c>
      <c r="L2043" s="10">
        <f t="shared" si="1"/>
        <v>437.5</v>
      </c>
      <c r="M2043" s="11">
        <v>0.35</v>
      </c>
      <c r="O2043" s="16"/>
      <c r="P2043" s="14"/>
      <c r="Q2043" s="12"/>
      <c r="R2043" s="13"/>
    </row>
    <row r="2044" spans="1:18" ht="15.75" customHeight="1">
      <c r="A2044" s="1"/>
      <c r="B2044" s="6" t="s">
        <v>27</v>
      </c>
      <c r="C2044" s="6">
        <v>1128299</v>
      </c>
      <c r="D2044" s="7">
        <v>44309</v>
      </c>
      <c r="E2044" s="6" t="s">
        <v>28</v>
      </c>
      <c r="F2044" s="6" t="s">
        <v>80</v>
      </c>
      <c r="G2044" s="6" t="s">
        <v>81</v>
      </c>
      <c r="H2044" s="6" t="s">
        <v>21</v>
      </c>
      <c r="I2044" s="8">
        <v>0.55000000000000004</v>
      </c>
      <c r="J2044" s="9">
        <v>1500</v>
      </c>
      <c r="K2044" s="10">
        <f t="shared" si="0"/>
        <v>825.00000000000011</v>
      </c>
      <c r="L2044" s="10">
        <f t="shared" si="1"/>
        <v>247.50000000000003</v>
      </c>
      <c r="M2044" s="11">
        <v>0.3</v>
      </c>
      <c r="O2044" s="16"/>
      <c r="P2044" s="14"/>
      <c r="Q2044" s="12"/>
      <c r="R2044" s="13"/>
    </row>
    <row r="2045" spans="1:18" ht="15.75" customHeight="1">
      <c r="A2045" s="1"/>
      <c r="B2045" s="6" t="s">
        <v>27</v>
      </c>
      <c r="C2045" s="6">
        <v>1128299</v>
      </c>
      <c r="D2045" s="7">
        <v>44309</v>
      </c>
      <c r="E2045" s="6" t="s">
        <v>28</v>
      </c>
      <c r="F2045" s="6" t="s">
        <v>80</v>
      </c>
      <c r="G2045" s="6" t="s">
        <v>81</v>
      </c>
      <c r="H2045" s="6" t="s">
        <v>22</v>
      </c>
      <c r="I2045" s="8">
        <v>0.70000000000000007</v>
      </c>
      <c r="J2045" s="9">
        <v>3250</v>
      </c>
      <c r="K2045" s="10">
        <f t="shared" si="0"/>
        <v>2275</v>
      </c>
      <c r="L2045" s="10">
        <f t="shared" si="1"/>
        <v>568.75</v>
      </c>
      <c r="M2045" s="11">
        <v>0.25</v>
      </c>
      <c r="O2045" s="16"/>
      <c r="P2045" s="14"/>
      <c r="Q2045" s="12"/>
      <c r="R2045" s="13"/>
    </row>
    <row r="2046" spans="1:18" ht="15.75" customHeight="1">
      <c r="A2046" s="1"/>
      <c r="B2046" s="6" t="s">
        <v>27</v>
      </c>
      <c r="C2046" s="6">
        <v>1128299</v>
      </c>
      <c r="D2046" s="7">
        <v>44340</v>
      </c>
      <c r="E2046" s="6" t="s">
        <v>28</v>
      </c>
      <c r="F2046" s="6" t="s">
        <v>80</v>
      </c>
      <c r="G2046" s="6" t="s">
        <v>81</v>
      </c>
      <c r="H2046" s="6" t="s">
        <v>17</v>
      </c>
      <c r="I2046" s="8">
        <v>0.5</v>
      </c>
      <c r="J2046" s="9">
        <v>5250</v>
      </c>
      <c r="K2046" s="10">
        <f t="shared" si="0"/>
        <v>2625</v>
      </c>
      <c r="L2046" s="10">
        <f t="shared" si="1"/>
        <v>918.74999999999989</v>
      </c>
      <c r="M2046" s="11">
        <v>0.35</v>
      </c>
      <c r="O2046" s="16"/>
      <c r="P2046" s="14"/>
      <c r="Q2046" s="12"/>
      <c r="R2046" s="13"/>
    </row>
    <row r="2047" spans="1:18" ht="15.75" customHeight="1">
      <c r="A2047" s="1"/>
      <c r="B2047" s="6" t="s">
        <v>27</v>
      </c>
      <c r="C2047" s="6">
        <v>1128299</v>
      </c>
      <c r="D2047" s="7">
        <v>44340</v>
      </c>
      <c r="E2047" s="6" t="s">
        <v>28</v>
      </c>
      <c r="F2047" s="6" t="s">
        <v>80</v>
      </c>
      <c r="G2047" s="6" t="s">
        <v>81</v>
      </c>
      <c r="H2047" s="6" t="s">
        <v>18</v>
      </c>
      <c r="I2047" s="8">
        <v>0.55000000000000004</v>
      </c>
      <c r="J2047" s="9">
        <v>3750</v>
      </c>
      <c r="K2047" s="10">
        <f t="shared" si="0"/>
        <v>2062.5</v>
      </c>
      <c r="L2047" s="10">
        <f t="shared" si="1"/>
        <v>825</v>
      </c>
      <c r="M2047" s="11">
        <v>0.4</v>
      </c>
      <c r="O2047" s="16"/>
      <c r="P2047" s="14"/>
      <c r="Q2047" s="12"/>
      <c r="R2047" s="13"/>
    </row>
    <row r="2048" spans="1:18" ht="15.75" customHeight="1">
      <c r="A2048" s="1"/>
      <c r="B2048" s="6" t="s">
        <v>27</v>
      </c>
      <c r="C2048" s="6">
        <v>1128299</v>
      </c>
      <c r="D2048" s="7">
        <v>44340</v>
      </c>
      <c r="E2048" s="6" t="s">
        <v>28</v>
      </c>
      <c r="F2048" s="6" t="s">
        <v>80</v>
      </c>
      <c r="G2048" s="6" t="s">
        <v>81</v>
      </c>
      <c r="H2048" s="6" t="s">
        <v>19</v>
      </c>
      <c r="I2048" s="8">
        <v>0.55000000000000004</v>
      </c>
      <c r="J2048" s="9">
        <v>4000</v>
      </c>
      <c r="K2048" s="10">
        <f t="shared" si="0"/>
        <v>2200</v>
      </c>
      <c r="L2048" s="10">
        <f t="shared" si="1"/>
        <v>770</v>
      </c>
      <c r="M2048" s="11">
        <v>0.35</v>
      </c>
      <c r="O2048" s="16"/>
      <c r="P2048" s="14"/>
      <c r="Q2048" s="12"/>
      <c r="R2048" s="13"/>
    </row>
    <row r="2049" spans="1:18" ht="15.75" customHeight="1">
      <c r="A2049" s="1"/>
      <c r="B2049" s="6" t="s">
        <v>27</v>
      </c>
      <c r="C2049" s="6">
        <v>1128299</v>
      </c>
      <c r="D2049" s="7">
        <v>44340</v>
      </c>
      <c r="E2049" s="6" t="s">
        <v>28</v>
      </c>
      <c r="F2049" s="6" t="s">
        <v>80</v>
      </c>
      <c r="G2049" s="6" t="s">
        <v>81</v>
      </c>
      <c r="H2049" s="6" t="s">
        <v>20</v>
      </c>
      <c r="I2049" s="8">
        <v>0.5</v>
      </c>
      <c r="J2049" s="9">
        <v>3000</v>
      </c>
      <c r="K2049" s="10">
        <f t="shared" si="0"/>
        <v>1500</v>
      </c>
      <c r="L2049" s="10">
        <f t="shared" si="1"/>
        <v>525</v>
      </c>
      <c r="M2049" s="11">
        <v>0.35</v>
      </c>
      <c r="O2049" s="16"/>
      <c r="P2049" s="14"/>
      <c r="Q2049" s="12"/>
      <c r="R2049" s="13"/>
    </row>
    <row r="2050" spans="1:18" ht="15.75" customHeight="1">
      <c r="A2050" s="1"/>
      <c r="B2050" s="6" t="s">
        <v>27</v>
      </c>
      <c r="C2050" s="6">
        <v>1128299</v>
      </c>
      <c r="D2050" s="7">
        <v>44340</v>
      </c>
      <c r="E2050" s="6" t="s">
        <v>28</v>
      </c>
      <c r="F2050" s="6" t="s">
        <v>80</v>
      </c>
      <c r="G2050" s="6" t="s">
        <v>81</v>
      </c>
      <c r="H2050" s="6" t="s">
        <v>21</v>
      </c>
      <c r="I2050" s="8">
        <v>0.55000000000000004</v>
      </c>
      <c r="J2050" s="9">
        <v>2000</v>
      </c>
      <c r="K2050" s="10">
        <f t="shared" si="0"/>
        <v>1100</v>
      </c>
      <c r="L2050" s="10">
        <f t="shared" si="1"/>
        <v>330</v>
      </c>
      <c r="M2050" s="11">
        <v>0.3</v>
      </c>
      <c r="O2050" s="16"/>
      <c r="P2050" s="14"/>
      <c r="Q2050" s="12"/>
      <c r="R2050" s="13"/>
    </row>
    <row r="2051" spans="1:18" ht="15.75" customHeight="1">
      <c r="A2051" s="1"/>
      <c r="B2051" s="6" t="s">
        <v>27</v>
      </c>
      <c r="C2051" s="6">
        <v>1128299</v>
      </c>
      <c r="D2051" s="7">
        <v>44340</v>
      </c>
      <c r="E2051" s="6" t="s">
        <v>28</v>
      </c>
      <c r="F2051" s="6" t="s">
        <v>80</v>
      </c>
      <c r="G2051" s="6" t="s">
        <v>81</v>
      </c>
      <c r="H2051" s="6" t="s">
        <v>22</v>
      </c>
      <c r="I2051" s="8">
        <v>0.70000000000000007</v>
      </c>
      <c r="J2051" s="9">
        <v>3750</v>
      </c>
      <c r="K2051" s="10">
        <f t="shared" si="0"/>
        <v>2625.0000000000005</v>
      </c>
      <c r="L2051" s="10">
        <f t="shared" si="1"/>
        <v>656.25000000000011</v>
      </c>
      <c r="M2051" s="11">
        <v>0.25</v>
      </c>
      <c r="O2051" s="16"/>
      <c r="P2051" s="14"/>
      <c r="Q2051" s="12"/>
      <c r="R2051" s="13"/>
    </row>
    <row r="2052" spans="1:18" ht="15.75" customHeight="1">
      <c r="A2052" s="1"/>
      <c r="B2052" s="6" t="s">
        <v>27</v>
      </c>
      <c r="C2052" s="6">
        <v>1128299</v>
      </c>
      <c r="D2052" s="7">
        <v>44370</v>
      </c>
      <c r="E2052" s="6" t="s">
        <v>28</v>
      </c>
      <c r="F2052" s="6" t="s">
        <v>80</v>
      </c>
      <c r="G2052" s="6" t="s">
        <v>81</v>
      </c>
      <c r="H2052" s="6" t="s">
        <v>17</v>
      </c>
      <c r="I2052" s="8">
        <v>0.5</v>
      </c>
      <c r="J2052" s="9">
        <v>6250</v>
      </c>
      <c r="K2052" s="10">
        <f t="shared" si="0"/>
        <v>3125</v>
      </c>
      <c r="L2052" s="10">
        <f t="shared" si="1"/>
        <v>1093.75</v>
      </c>
      <c r="M2052" s="11">
        <v>0.35</v>
      </c>
      <c r="O2052" s="16"/>
      <c r="P2052" s="14"/>
      <c r="Q2052" s="12"/>
      <c r="R2052" s="13"/>
    </row>
    <row r="2053" spans="1:18" ht="15.75" customHeight="1">
      <c r="A2053" s="1"/>
      <c r="B2053" s="6" t="s">
        <v>27</v>
      </c>
      <c r="C2053" s="6">
        <v>1128299</v>
      </c>
      <c r="D2053" s="7">
        <v>44370</v>
      </c>
      <c r="E2053" s="6" t="s">
        <v>28</v>
      </c>
      <c r="F2053" s="6" t="s">
        <v>80</v>
      </c>
      <c r="G2053" s="6" t="s">
        <v>81</v>
      </c>
      <c r="H2053" s="6" t="s">
        <v>18</v>
      </c>
      <c r="I2053" s="8">
        <v>0.55000000000000004</v>
      </c>
      <c r="J2053" s="9">
        <v>4750</v>
      </c>
      <c r="K2053" s="10">
        <f t="shared" si="0"/>
        <v>2612.5</v>
      </c>
      <c r="L2053" s="10">
        <f t="shared" si="1"/>
        <v>1045</v>
      </c>
      <c r="M2053" s="11">
        <v>0.4</v>
      </c>
      <c r="O2053" s="16"/>
      <c r="P2053" s="14"/>
      <c r="Q2053" s="12"/>
      <c r="R2053" s="13"/>
    </row>
    <row r="2054" spans="1:18" ht="15.75" customHeight="1">
      <c r="A2054" s="1"/>
      <c r="B2054" s="6" t="s">
        <v>27</v>
      </c>
      <c r="C2054" s="6">
        <v>1128299</v>
      </c>
      <c r="D2054" s="7">
        <v>44370</v>
      </c>
      <c r="E2054" s="6" t="s">
        <v>28</v>
      </c>
      <c r="F2054" s="6" t="s">
        <v>80</v>
      </c>
      <c r="G2054" s="6" t="s">
        <v>81</v>
      </c>
      <c r="H2054" s="6" t="s">
        <v>19</v>
      </c>
      <c r="I2054" s="8">
        <v>0.55000000000000004</v>
      </c>
      <c r="J2054" s="9">
        <v>4750</v>
      </c>
      <c r="K2054" s="10">
        <f t="shared" si="0"/>
        <v>2612.5</v>
      </c>
      <c r="L2054" s="10">
        <f t="shared" si="1"/>
        <v>914.37499999999989</v>
      </c>
      <c r="M2054" s="11">
        <v>0.35</v>
      </c>
      <c r="O2054" s="16"/>
      <c r="P2054" s="14"/>
      <c r="Q2054" s="12"/>
      <c r="R2054" s="13"/>
    </row>
    <row r="2055" spans="1:18" ht="15.75" customHeight="1">
      <c r="A2055" s="1"/>
      <c r="B2055" s="6" t="s">
        <v>27</v>
      </c>
      <c r="C2055" s="6">
        <v>1128299</v>
      </c>
      <c r="D2055" s="7">
        <v>44370</v>
      </c>
      <c r="E2055" s="6" t="s">
        <v>28</v>
      </c>
      <c r="F2055" s="6" t="s">
        <v>80</v>
      </c>
      <c r="G2055" s="6" t="s">
        <v>81</v>
      </c>
      <c r="H2055" s="6" t="s">
        <v>20</v>
      </c>
      <c r="I2055" s="8">
        <v>0.5</v>
      </c>
      <c r="J2055" s="9">
        <v>3500</v>
      </c>
      <c r="K2055" s="10">
        <f t="shared" si="0"/>
        <v>1750</v>
      </c>
      <c r="L2055" s="10">
        <f t="shared" si="1"/>
        <v>612.5</v>
      </c>
      <c r="M2055" s="11">
        <v>0.35</v>
      </c>
      <c r="O2055" s="16"/>
      <c r="P2055" s="14"/>
      <c r="Q2055" s="12"/>
      <c r="R2055" s="13"/>
    </row>
    <row r="2056" spans="1:18" ht="15.75" customHeight="1">
      <c r="A2056" s="1"/>
      <c r="B2056" s="6" t="s">
        <v>27</v>
      </c>
      <c r="C2056" s="6">
        <v>1128299</v>
      </c>
      <c r="D2056" s="7">
        <v>44370</v>
      </c>
      <c r="E2056" s="6" t="s">
        <v>28</v>
      </c>
      <c r="F2056" s="6" t="s">
        <v>80</v>
      </c>
      <c r="G2056" s="6" t="s">
        <v>81</v>
      </c>
      <c r="H2056" s="6" t="s">
        <v>21</v>
      </c>
      <c r="I2056" s="8">
        <v>0.55000000000000004</v>
      </c>
      <c r="J2056" s="9">
        <v>2250</v>
      </c>
      <c r="K2056" s="10">
        <f t="shared" si="0"/>
        <v>1237.5</v>
      </c>
      <c r="L2056" s="10">
        <f t="shared" si="1"/>
        <v>371.25</v>
      </c>
      <c r="M2056" s="11">
        <v>0.3</v>
      </c>
      <c r="O2056" s="16"/>
      <c r="P2056" s="14"/>
      <c r="Q2056" s="12"/>
      <c r="R2056" s="13"/>
    </row>
    <row r="2057" spans="1:18" ht="15.75" customHeight="1">
      <c r="A2057" s="1"/>
      <c r="B2057" s="6" t="s">
        <v>27</v>
      </c>
      <c r="C2057" s="6">
        <v>1128299</v>
      </c>
      <c r="D2057" s="7">
        <v>44370</v>
      </c>
      <c r="E2057" s="6" t="s">
        <v>28</v>
      </c>
      <c r="F2057" s="6" t="s">
        <v>80</v>
      </c>
      <c r="G2057" s="6" t="s">
        <v>81</v>
      </c>
      <c r="H2057" s="6" t="s">
        <v>22</v>
      </c>
      <c r="I2057" s="8">
        <v>0.70000000000000007</v>
      </c>
      <c r="J2057" s="9">
        <v>5250</v>
      </c>
      <c r="K2057" s="10">
        <f t="shared" si="0"/>
        <v>3675.0000000000005</v>
      </c>
      <c r="L2057" s="10">
        <f t="shared" si="1"/>
        <v>918.75000000000011</v>
      </c>
      <c r="M2057" s="11">
        <v>0.25</v>
      </c>
      <c r="O2057" s="16"/>
      <c r="P2057" s="14"/>
      <c r="Q2057" s="12"/>
      <c r="R2057" s="13"/>
    </row>
    <row r="2058" spans="1:18" ht="15.75" customHeight="1">
      <c r="A2058" s="1"/>
      <c r="B2058" s="6" t="s">
        <v>27</v>
      </c>
      <c r="C2058" s="6">
        <v>1128299</v>
      </c>
      <c r="D2058" s="7">
        <v>44399</v>
      </c>
      <c r="E2058" s="6" t="s">
        <v>28</v>
      </c>
      <c r="F2058" s="6" t="s">
        <v>80</v>
      </c>
      <c r="G2058" s="6" t="s">
        <v>81</v>
      </c>
      <c r="H2058" s="6" t="s">
        <v>17</v>
      </c>
      <c r="I2058" s="8">
        <v>0.5</v>
      </c>
      <c r="J2058" s="9">
        <v>6750</v>
      </c>
      <c r="K2058" s="10">
        <f t="shared" si="0"/>
        <v>3375</v>
      </c>
      <c r="L2058" s="10">
        <f t="shared" si="1"/>
        <v>1181.25</v>
      </c>
      <c r="M2058" s="11">
        <v>0.35</v>
      </c>
      <c r="O2058" s="16"/>
      <c r="P2058" s="14"/>
      <c r="Q2058" s="12"/>
      <c r="R2058" s="13"/>
    </row>
    <row r="2059" spans="1:18" ht="15.75" customHeight="1">
      <c r="A2059" s="1"/>
      <c r="B2059" s="6" t="s">
        <v>27</v>
      </c>
      <c r="C2059" s="6">
        <v>1128299</v>
      </c>
      <c r="D2059" s="7">
        <v>44399</v>
      </c>
      <c r="E2059" s="6" t="s">
        <v>28</v>
      </c>
      <c r="F2059" s="6" t="s">
        <v>80</v>
      </c>
      <c r="G2059" s="6" t="s">
        <v>81</v>
      </c>
      <c r="H2059" s="6" t="s">
        <v>18</v>
      </c>
      <c r="I2059" s="8">
        <v>0.55000000000000004</v>
      </c>
      <c r="J2059" s="9">
        <v>5250</v>
      </c>
      <c r="K2059" s="10">
        <f t="shared" si="0"/>
        <v>2887.5000000000005</v>
      </c>
      <c r="L2059" s="10">
        <f t="shared" si="1"/>
        <v>1155.0000000000002</v>
      </c>
      <c r="M2059" s="11">
        <v>0.4</v>
      </c>
      <c r="O2059" s="16"/>
      <c r="P2059" s="14"/>
      <c r="Q2059" s="12"/>
      <c r="R2059" s="13"/>
    </row>
    <row r="2060" spans="1:18" ht="15.75" customHeight="1">
      <c r="A2060" s="1"/>
      <c r="B2060" s="6" t="s">
        <v>27</v>
      </c>
      <c r="C2060" s="6">
        <v>1128299</v>
      </c>
      <c r="D2060" s="7">
        <v>44399</v>
      </c>
      <c r="E2060" s="6" t="s">
        <v>28</v>
      </c>
      <c r="F2060" s="6" t="s">
        <v>80</v>
      </c>
      <c r="G2060" s="6" t="s">
        <v>81</v>
      </c>
      <c r="H2060" s="6" t="s">
        <v>19</v>
      </c>
      <c r="I2060" s="8">
        <v>0.55000000000000004</v>
      </c>
      <c r="J2060" s="9">
        <v>4750</v>
      </c>
      <c r="K2060" s="10">
        <f t="shared" si="0"/>
        <v>2612.5</v>
      </c>
      <c r="L2060" s="10">
        <f t="shared" si="1"/>
        <v>914.37499999999989</v>
      </c>
      <c r="M2060" s="11">
        <v>0.35</v>
      </c>
      <c r="O2060" s="16"/>
      <c r="P2060" s="14"/>
      <c r="Q2060" s="12"/>
      <c r="R2060" s="13"/>
    </row>
    <row r="2061" spans="1:18" ht="15.75" customHeight="1">
      <c r="A2061" s="1"/>
      <c r="B2061" s="6" t="s">
        <v>27</v>
      </c>
      <c r="C2061" s="6">
        <v>1128299</v>
      </c>
      <c r="D2061" s="7">
        <v>44399</v>
      </c>
      <c r="E2061" s="6" t="s">
        <v>28</v>
      </c>
      <c r="F2061" s="6" t="s">
        <v>80</v>
      </c>
      <c r="G2061" s="6" t="s">
        <v>81</v>
      </c>
      <c r="H2061" s="6" t="s">
        <v>20</v>
      </c>
      <c r="I2061" s="8">
        <v>0.5</v>
      </c>
      <c r="J2061" s="9">
        <v>3750</v>
      </c>
      <c r="K2061" s="10">
        <f t="shared" si="0"/>
        <v>1875</v>
      </c>
      <c r="L2061" s="10">
        <f t="shared" si="1"/>
        <v>656.25</v>
      </c>
      <c r="M2061" s="11">
        <v>0.35</v>
      </c>
      <c r="O2061" s="16"/>
      <c r="P2061" s="14"/>
      <c r="Q2061" s="12"/>
      <c r="R2061" s="13"/>
    </row>
    <row r="2062" spans="1:18" ht="15.75" customHeight="1">
      <c r="A2062" s="1"/>
      <c r="B2062" s="6" t="s">
        <v>27</v>
      </c>
      <c r="C2062" s="6">
        <v>1128299</v>
      </c>
      <c r="D2062" s="7">
        <v>44399</v>
      </c>
      <c r="E2062" s="6" t="s">
        <v>28</v>
      </c>
      <c r="F2062" s="6" t="s">
        <v>80</v>
      </c>
      <c r="G2062" s="6" t="s">
        <v>81</v>
      </c>
      <c r="H2062" s="6" t="s">
        <v>21</v>
      </c>
      <c r="I2062" s="8">
        <v>0.55000000000000004</v>
      </c>
      <c r="J2062" s="9">
        <v>4250</v>
      </c>
      <c r="K2062" s="10">
        <f t="shared" si="0"/>
        <v>2337.5</v>
      </c>
      <c r="L2062" s="10">
        <f t="shared" si="1"/>
        <v>701.25</v>
      </c>
      <c r="M2062" s="11">
        <v>0.3</v>
      </c>
      <c r="O2062" s="16"/>
      <c r="P2062" s="14"/>
      <c r="Q2062" s="12"/>
      <c r="R2062" s="13"/>
    </row>
    <row r="2063" spans="1:18" ht="15.75" customHeight="1">
      <c r="A2063" s="1"/>
      <c r="B2063" s="6" t="s">
        <v>27</v>
      </c>
      <c r="C2063" s="6">
        <v>1128299</v>
      </c>
      <c r="D2063" s="7">
        <v>44399</v>
      </c>
      <c r="E2063" s="6" t="s">
        <v>28</v>
      </c>
      <c r="F2063" s="6" t="s">
        <v>80</v>
      </c>
      <c r="G2063" s="6" t="s">
        <v>81</v>
      </c>
      <c r="H2063" s="6" t="s">
        <v>22</v>
      </c>
      <c r="I2063" s="8">
        <v>0.70000000000000007</v>
      </c>
      <c r="J2063" s="9">
        <v>4250</v>
      </c>
      <c r="K2063" s="10">
        <f t="shared" si="0"/>
        <v>2975.0000000000005</v>
      </c>
      <c r="L2063" s="10">
        <f t="shared" si="1"/>
        <v>743.75000000000011</v>
      </c>
      <c r="M2063" s="11">
        <v>0.25</v>
      </c>
      <c r="O2063" s="16"/>
      <c r="P2063" s="14"/>
      <c r="Q2063" s="12"/>
      <c r="R2063" s="13"/>
    </row>
    <row r="2064" spans="1:18" ht="15.75" customHeight="1">
      <c r="A2064" s="1"/>
      <c r="B2064" s="6" t="s">
        <v>27</v>
      </c>
      <c r="C2064" s="6">
        <v>1128299</v>
      </c>
      <c r="D2064" s="7">
        <v>44431</v>
      </c>
      <c r="E2064" s="6" t="s">
        <v>28</v>
      </c>
      <c r="F2064" s="6" t="s">
        <v>80</v>
      </c>
      <c r="G2064" s="6" t="s">
        <v>81</v>
      </c>
      <c r="H2064" s="6" t="s">
        <v>17</v>
      </c>
      <c r="I2064" s="8">
        <v>0.55000000000000004</v>
      </c>
      <c r="J2064" s="9">
        <v>6250</v>
      </c>
      <c r="K2064" s="10">
        <f t="shared" si="0"/>
        <v>3437.5000000000005</v>
      </c>
      <c r="L2064" s="10">
        <f t="shared" si="1"/>
        <v>1203.125</v>
      </c>
      <c r="M2064" s="11">
        <v>0.35</v>
      </c>
      <c r="O2064" s="16"/>
      <c r="P2064" s="14"/>
      <c r="Q2064" s="12"/>
      <c r="R2064" s="13"/>
    </row>
    <row r="2065" spans="1:18" ht="15.75" customHeight="1">
      <c r="A2065" s="1"/>
      <c r="B2065" s="6" t="s">
        <v>27</v>
      </c>
      <c r="C2065" s="6">
        <v>1128299</v>
      </c>
      <c r="D2065" s="7">
        <v>44431</v>
      </c>
      <c r="E2065" s="6" t="s">
        <v>28</v>
      </c>
      <c r="F2065" s="6" t="s">
        <v>80</v>
      </c>
      <c r="G2065" s="6" t="s">
        <v>81</v>
      </c>
      <c r="H2065" s="6" t="s">
        <v>18</v>
      </c>
      <c r="I2065" s="8">
        <v>0.60000000000000009</v>
      </c>
      <c r="J2065" s="9">
        <v>5750</v>
      </c>
      <c r="K2065" s="10">
        <f t="shared" si="0"/>
        <v>3450.0000000000005</v>
      </c>
      <c r="L2065" s="10">
        <f t="shared" si="1"/>
        <v>1380.0000000000002</v>
      </c>
      <c r="M2065" s="11">
        <v>0.4</v>
      </c>
      <c r="O2065" s="16"/>
      <c r="P2065" s="14"/>
      <c r="Q2065" s="12"/>
      <c r="R2065" s="13"/>
    </row>
    <row r="2066" spans="1:18" ht="15.75" customHeight="1">
      <c r="A2066" s="1"/>
      <c r="B2066" s="6" t="s">
        <v>27</v>
      </c>
      <c r="C2066" s="6">
        <v>1128299</v>
      </c>
      <c r="D2066" s="7">
        <v>44431</v>
      </c>
      <c r="E2066" s="6" t="s">
        <v>28</v>
      </c>
      <c r="F2066" s="6" t="s">
        <v>80</v>
      </c>
      <c r="G2066" s="6" t="s">
        <v>81</v>
      </c>
      <c r="H2066" s="6" t="s">
        <v>19</v>
      </c>
      <c r="I2066" s="8">
        <v>0.55000000000000004</v>
      </c>
      <c r="J2066" s="9">
        <v>4500</v>
      </c>
      <c r="K2066" s="10">
        <f t="shared" si="0"/>
        <v>2475</v>
      </c>
      <c r="L2066" s="10">
        <f t="shared" si="1"/>
        <v>866.25</v>
      </c>
      <c r="M2066" s="11">
        <v>0.35</v>
      </c>
      <c r="O2066" s="16"/>
      <c r="P2066" s="14"/>
      <c r="Q2066" s="12"/>
      <c r="R2066" s="13"/>
    </row>
    <row r="2067" spans="1:18" ht="15.75" customHeight="1">
      <c r="A2067" s="1"/>
      <c r="B2067" s="6" t="s">
        <v>27</v>
      </c>
      <c r="C2067" s="6">
        <v>1128299</v>
      </c>
      <c r="D2067" s="7">
        <v>44431</v>
      </c>
      <c r="E2067" s="6" t="s">
        <v>28</v>
      </c>
      <c r="F2067" s="6" t="s">
        <v>80</v>
      </c>
      <c r="G2067" s="6" t="s">
        <v>81</v>
      </c>
      <c r="H2067" s="6" t="s">
        <v>20</v>
      </c>
      <c r="I2067" s="8">
        <v>0.55000000000000004</v>
      </c>
      <c r="J2067" s="9">
        <v>4000</v>
      </c>
      <c r="K2067" s="10">
        <f t="shared" si="0"/>
        <v>2200</v>
      </c>
      <c r="L2067" s="10">
        <f t="shared" si="1"/>
        <v>770</v>
      </c>
      <c r="M2067" s="11">
        <v>0.35</v>
      </c>
      <c r="O2067" s="16"/>
      <c r="P2067" s="14"/>
      <c r="Q2067" s="12"/>
      <c r="R2067" s="13"/>
    </row>
    <row r="2068" spans="1:18" ht="15.75" customHeight="1">
      <c r="A2068" s="1"/>
      <c r="B2068" s="6" t="s">
        <v>27</v>
      </c>
      <c r="C2068" s="6">
        <v>1128299</v>
      </c>
      <c r="D2068" s="7">
        <v>44431</v>
      </c>
      <c r="E2068" s="6" t="s">
        <v>28</v>
      </c>
      <c r="F2068" s="6" t="s">
        <v>80</v>
      </c>
      <c r="G2068" s="6" t="s">
        <v>81</v>
      </c>
      <c r="H2068" s="6" t="s">
        <v>21</v>
      </c>
      <c r="I2068" s="8">
        <v>0.65</v>
      </c>
      <c r="J2068" s="9">
        <v>4000</v>
      </c>
      <c r="K2068" s="10">
        <f t="shared" si="0"/>
        <v>2600</v>
      </c>
      <c r="L2068" s="10">
        <f t="shared" si="1"/>
        <v>780</v>
      </c>
      <c r="M2068" s="11">
        <v>0.3</v>
      </c>
      <c r="O2068" s="16"/>
      <c r="P2068" s="14"/>
      <c r="Q2068" s="12"/>
      <c r="R2068" s="13"/>
    </row>
    <row r="2069" spans="1:18" ht="15.75" customHeight="1">
      <c r="A2069" s="1"/>
      <c r="B2069" s="6" t="s">
        <v>27</v>
      </c>
      <c r="C2069" s="6">
        <v>1128299</v>
      </c>
      <c r="D2069" s="7">
        <v>44431</v>
      </c>
      <c r="E2069" s="6" t="s">
        <v>28</v>
      </c>
      <c r="F2069" s="6" t="s">
        <v>80</v>
      </c>
      <c r="G2069" s="6" t="s">
        <v>81</v>
      </c>
      <c r="H2069" s="6" t="s">
        <v>22</v>
      </c>
      <c r="I2069" s="8">
        <v>0.70000000000000007</v>
      </c>
      <c r="J2069" s="9">
        <v>3750</v>
      </c>
      <c r="K2069" s="10">
        <f t="shared" si="0"/>
        <v>2625.0000000000005</v>
      </c>
      <c r="L2069" s="10">
        <f t="shared" si="1"/>
        <v>656.25000000000011</v>
      </c>
      <c r="M2069" s="11">
        <v>0.25</v>
      </c>
      <c r="O2069" s="16"/>
      <c r="P2069" s="14"/>
      <c r="Q2069" s="12"/>
      <c r="R2069" s="13"/>
    </row>
    <row r="2070" spans="1:18" ht="15.75" customHeight="1">
      <c r="A2070" s="1"/>
      <c r="B2070" s="6" t="s">
        <v>27</v>
      </c>
      <c r="C2070" s="6">
        <v>1128299</v>
      </c>
      <c r="D2070" s="7">
        <v>44463</v>
      </c>
      <c r="E2070" s="6" t="s">
        <v>28</v>
      </c>
      <c r="F2070" s="6" t="s">
        <v>80</v>
      </c>
      <c r="G2070" s="6" t="s">
        <v>81</v>
      </c>
      <c r="H2070" s="6" t="s">
        <v>17</v>
      </c>
      <c r="I2070" s="8">
        <v>0.45000000000000007</v>
      </c>
      <c r="J2070" s="9">
        <v>5750</v>
      </c>
      <c r="K2070" s="10">
        <f t="shared" si="0"/>
        <v>2587.5000000000005</v>
      </c>
      <c r="L2070" s="10">
        <f t="shared" si="1"/>
        <v>905.62500000000011</v>
      </c>
      <c r="M2070" s="11">
        <v>0.35</v>
      </c>
      <c r="O2070" s="16"/>
      <c r="P2070" s="14"/>
      <c r="Q2070" s="12"/>
      <c r="R2070" s="13"/>
    </row>
    <row r="2071" spans="1:18" ht="15.75" customHeight="1">
      <c r="A2071" s="1"/>
      <c r="B2071" s="6" t="s">
        <v>27</v>
      </c>
      <c r="C2071" s="6">
        <v>1128299</v>
      </c>
      <c r="D2071" s="7">
        <v>44463</v>
      </c>
      <c r="E2071" s="6" t="s">
        <v>28</v>
      </c>
      <c r="F2071" s="6" t="s">
        <v>80</v>
      </c>
      <c r="G2071" s="6" t="s">
        <v>81</v>
      </c>
      <c r="H2071" s="6" t="s">
        <v>18</v>
      </c>
      <c r="I2071" s="8">
        <v>0.50000000000000011</v>
      </c>
      <c r="J2071" s="9">
        <v>5750</v>
      </c>
      <c r="K2071" s="10">
        <f t="shared" si="0"/>
        <v>2875.0000000000005</v>
      </c>
      <c r="L2071" s="10">
        <f t="shared" si="1"/>
        <v>1150.0000000000002</v>
      </c>
      <c r="M2071" s="11">
        <v>0.4</v>
      </c>
      <c r="O2071" s="16"/>
      <c r="P2071" s="14"/>
      <c r="Q2071" s="12"/>
      <c r="R2071" s="13"/>
    </row>
    <row r="2072" spans="1:18" ht="15.75" customHeight="1">
      <c r="A2072" s="1"/>
      <c r="B2072" s="6" t="s">
        <v>27</v>
      </c>
      <c r="C2072" s="6">
        <v>1128299</v>
      </c>
      <c r="D2072" s="7">
        <v>44463</v>
      </c>
      <c r="E2072" s="6" t="s">
        <v>28</v>
      </c>
      <c r="F2072" s="6" t="s">
        <v>80</v>
      </c>
      <c r="G2072" s="6" t="s">
        <v>81</v>
      </c>
      <c r="H2072" s="6" t="s">
        <v>19</v>
      </c>
      <c r="I2072" s="8">
        <v>0.45000000000000007</v>
      </c>
      <c r="J2072" s="9">
        <v>4250</v>
      </c>
      <c r="K2072" s="10">
        <f t="shared" si="0"/>
        <v>1912.5000000000002</v>
      </c>
      <c r="L2072" s="10">
        <f t="shared" si="1"/>
        <v>669.375</v>
      </c>
      <c r="M2072" s="11">
        <v>0.35</v>
      </c>
      <c r="O2072" s="16"/>
      <c r="P2072" s="14"/>
      <c r="Q2072" s="12"/>
      <c r="R2072" s="13"/>
    </row>
    <row r="2073" spans="1:18" ht="15.75" customHeight="1">
      <c r="A2073" s="1"/>
      <c r="B2073" s="6" t="s">
        <v>27</v>
      </c>
      <c r="C2073" s="6">
        <v>1128299</v>
      </c>
      <c r="D2073" s="7">
        <v>44463</v>
      </c>
      <c r="E2073" s="6" t="s">
        <v>28</v>
      </c>
      <c r="F2073" s="6" t="s">
        <v>80</v>
      </c>
      <c r="G2073" s="6" t="s">
        <v>81</v>
      </c>
      <c r="H2073" s="6" t="s">
        <v>20</v>
      </c>
      <c r="I2073" s="8">
        <v>0.45000000000000007</v>
      </c>
      <c r="J2073" s="9">
        <v>3750</v>
      </c>
      <c r="K2073" s="10">
        <f t="shared" si="0"/>
        <v>1687.5000000000002</v>
      </c>
      <c r="L2073" s="10">
        <f t="shared" si="1"/>
        <v>590.625</v>
      </c>
      <c r="M2073" s="11">
        <v>0.35</v>
      </c>
      <c r="O2073" s="16"/>
      <c r="P2073" s="14"/>
      <c r="Q2073" s="12"/>
      <c r="R2073" s="13"/>
    </row>
    <row r="2074" spans="1:18" ht="15.75" customHeight="1">
      <c r="A2074" s="1"/>
      <c r="B2074" s="6" t="s">
        <v>27</v>
      </c>
      <c r="C2074" s="6">
        <v>1128299</v>
      </c>
      <c r="D2074" s="7">
        <v>44463</v>
      </c>
      <c r="E2074" s="6" t="s">
        <v>28</v>
      </c>
      <c r="F2074" s="6" t="s">
        <v>80</v>
      </c>
      <c r="G2074" s="6" t="s">
        <v>81</v>
      </c>
      <c r="H2074" s="6" t="s">
        <v>21</v>
      </c>
      <c r="I2074" s="8">
        <v>0.55000000000000004</v>
      </c>
      <c r="J2074" s="9">
        <v>3750</v>
      </c>
      <c r="K2074" s="10">
        <f t="shared" si="0"/>
        <v>2062.5</v>
      </c>
      <c r="L2074" s="10">
        <f t="shared" si="1"/>
        <v>618.75</v>
      </c>
      <c r="M2074" s="11">
        <v>0.3</v>
      </c>
      <c r="O2074" s="16"/>
      <c r="P2074" s="14"/>
      <c r="Q2074" s="12"/>
      <c r="R2074" s="13"/>
    </row>
    <row r="2075" spans="1:18" ht="15.75" customHeight="1">
      <c r="A2075" s="1"/>
      <c r="B2075" s="6" t="s">
        <v>27</v>
      </c>
      <c r="C2075" s="6">
        <v>1128299</v>
      </c>
      <c r="D2075" s="7">
        <v>44463</v>
      </c>
      <c r="E2075" s="6" t="s">
        <v>28</v>
      </c>
      <c r="F2075" s="6" t="s">
        <v>80</v>
      </c>
      <c r="G2075" s="6" t="s">
        <v>81</v>
      </c>
      <c r="H2075" s="6" t="s">
        <v>22</v>
      </c>
      <c r="I2075" s="8">
        <v>0.60000000000000009</v>
      </c>
      <c r="J2075" s="9">
        <v>4250</v>
      </c>
      <c r="K2075" s="10">
        <f t="shared" si="0"/>
        <v>2550.0000000000005</v>
      </c>
      <c r="L2075" s="10">
        <f t="shared" si="1"/>
        <v>637.50000000000011</v>
      </c>
      <c r="M2075" s="11">
        <v>0.25</v>
      </c>
      <c r="O2075" s="16"/>
      <c r="P2075" s="14"/>
      <c r="Q2075" s="12"/>
      <c r="R2075" s="13"/>
    </row>
    <row r="2076" spans="1:18" ht="15.75" customHeight="1">
      <c r="A2076" s="1"/>
      <c r="B2076" s="6" t="s">
        <v>27</v>
      </c>
      <c r="C2076" s="6">
        <v>1128299</v>
      </c>
      <c r="D2076" s="7">
        <v>44492</v>
      </c>
      <c r="E2076" s="6" t="s">
        <v>28</v>
      </c>
      <c r="F2076" s="6" t="s">
        <v>80</v>
      </c>
      <c r="G2076" s="6" t="s">
        <v>81</v>
      </c>
      <c r="H2076" s="6" t="s">
        <v>17</v>
      </c>
      <c r="I2076" s="8">
        <v>0.45000000000000007</v>
      </c>
      <c r="J2076" s="9">
        <v>5000</v>
      </c>
      <c r="K2076" s="10">
        <f t="shared" si="0"/>
        <v>2250.0000000000005</v>
      </c>
      <c r="L2076" s="10">
        <f t="shared" si="1"/>
        <v>787.50000000000011</v>
      </c>
      <c r="M2076" s="11">
        <v>0.35</v>
      </c>
      <c r="O2076" s="16"/>
      <c r="P2076" s="14"/>
      <c r="Q2076" s="12"/>
      <c r="R2076" s="13"/>
    </row>
    <row r="2077" spans="1:18" ht="15.75" customHeight="1">
      <c r="A2077" s="1"/>
      <c r="B2077" s="6" t="s">
        <v>27</v>
      </c>
      <c r="C2077" s="6">
        <v>1128299</v>
      </c>
      <c r="D2077" s="7">
        <v>44492</v>
      </c>
      <c r="E2077" s="6" t="s">
        <v>28</v>
      </c>
      <c r="F2077" s="6" t="s">
        <v>80</v>
      </c>
      <c r="G2077" s="6" t="s">
        <v>81</v>
      </c>
      <c r="H2077" s="6" t="s">
        <v>18</v>
      </c>
      <c r="I2077" s="8">
        <v>0.50000000000000011</v>
      </c>
      <c r="J2077" s="9">
        <v>5000</v>
      </c>
      <c r="K2077" s="10">
        <f t="shared" si="0"/>
        <v>2500.0000000000005</v>
      </c>
      <c r="L2077" s="10">
        <f t="shared" si="1"/>
        <v>1000.0000000000002</v>
      </c>
      <c r="M2077" s="11">
        <v>0.4</v>
      </c>
      <c r="O2077" s="16"/>
      <c r="P2077" s="14"/>
      <c r="Q2077" s="12"/>
      <c r="R2077" s="13"/>
    </row>
    <row r="2078" spans="1:18" ht="15.75" customHeight="1">
      <c r="A2078" s="1"/>
      <c r="B2078" s="6" t="s">
        <v>27</v>
      </c>
      <c r="C2078" s="6">
        <v>1128299</v>
      </c>
      <c r="D2078" s="7">
        <v>44492</v>
      </c>
      <c r="E2078" s="6" t="s">
        <v>28</v>
      </c>
      <c r="F2078" s="6" t="s">
        <v>80</v>
      </c>
      <c r="G2078" s="6" t="s">
        <v>81</v>
      </c>
      <c r="H2078" s="6" t="s">
        <v>19</v>
      </c>
      <c r="I2078" s="8">
        <v>0.45000000000000007</v>
      </c>
      <c r="J2078" s="9">
        <v>3250</v>
      </c>
      <c r="K2078" s="10">
        <f t="shared" si="0"/>
        <v>1462.5000000000002</v>
      </c>
      <c r="L2078" s="10">
        <f t="shared" si="1"/>
        <v>511.87500000000006</v>
      </c>
      <c r="M2078" s="11">
        <v>0.35</v>
      </c>
      <c r="O2078" s="16"/>
      <c r="P2078" s="14"/>
      <c r="Q2078" s="12"/>
      <c r="R2078" s="13"/>
    </row>
    <row r="2079" spans="1:18" ht="15.75" customHeight="1">
      <c r="A2079" s="1"/>
      <c r="B2079" s="6" t="s">
        <v>27</v>
      </c>
      <c r="C2079" s="6">
        <v>1128299</v>
      </c>
      <c r="D2079" s="7">
        <v>44492</v>
      </c>
      <c r="E2079" s="6" t="s">
        <v>28</v>
      </c>
      <c r="F2079" s="6" t="s">
        <v>80</v>
      </c>
      <c r="G2079" s="6" t="s">
        <v>81</v>
      </c>
      <c r="H2079" s="6" t="s">
        <v>20</v>
      </c>
      <c r="I2079" s="8">
        <v>0.45000000000000007</v>
      </c>
      <c r="J2079" s="9">
        <v>3000</v>
      </c>
      <c r="K2079" s="10">
        <f t="shared" si="0"/>
        <v>1350.0000000000002</v>
      </c>
      <c r="L2079" s="10">
        <f t="shared" si="1"/>
        <v>472.50000000000006</v>
      </c>
      <c r="M2079" s="11">
        <v>0.35</v>
      </c>
      <c r="O2079" s="16"/>
      <c r="P2079" s="14"/>
      <c r="Q2079" s="12"/>
      <c r="R2079" s="13"/>
    </row>
    <row r="2080" spans="1:18" ht="15.75" customHeight="1">
      <c r="A2080" s="1"/>
      <c r="B2080" s="6" t="s">
        <v>27</v>
      </c>
      <c r="C2080" s="6">
        <v>1128299</v>
      </c>
      <c r="D2080" s="7">
        <v>44492</v>
      </c>
      <c r="E2080" s="6" t="s">
        <v>28</v>
      </c>
      <c r="F2080" s="6" t="s">
        <v>80</v>
      </c>
      <c r="G2080" s="6" t="s">
        <v>81</v>
      </c>
      <c r="H2080" s="6" t="s">
        <v>21</v>
      </c>
      <c r="I2080" s="8">
        <v>0.55000000000000004</v>
      </c>
      <c r="J2080" s="9">
        <v>2750</v>
      </c>
      <c r="K2080" s="10">
        <f t="shared" si="0"/>
        <v>1512.5000000000002</v>
      </c>
      <c r="L2080" s="10">
        <f t="shared" si="1"/>
        <v>453.75000000000006</v>
      </c>
      <c r="M2080" s="11">
        <v>0.3</v>
      </c>
      <c r="O2080" s="16"/>
      <c r="P2080" s="14"/>
      <c r="Q2080" s="12"/>
      <c r="R2080" s="13"/>
    </row>
    <row r="2081" spans="1:18" ht="15.75" customHeight="1">
      <c r="A2081" s="1"/>
      <c r="B2081" s="6" t="s">
        <v>27</v>
      </c>
      <c r="C2081" s="6">
        <v>1128299</v>
      </c>
      <c r="D2081" s="7">
        <v>44492</v>
      </c>
      <c r="E2081" s="6" t="s">
        <v>28</v>
      </c>
      <c r="F2081" s="6" t="s">
        <v>80</v>
      </c>
      <c r="G2081" s="6" t="s">
        <v>81</v>
      </c>
      <c r="H2081" s="6" t="s">
        <v>22</v>
      </c>
      <c r="I2081" s="8">
        <v>0.60000000000000009</v>
      </c>
      <c r="J2081" s="9">
        <v>3250</v>
      </c>
      <c r="K2081" s="10">
        <f t="shared" si="0"/>
        <v>1950.0000000000002</v>
      </c>
      <c r="L2081" s="10">
        <f t="shared" si="1"/>
        <v>487.50000000000006</v>
      </c>
      <c r="M2081" s="11">
        <v>0.25</v>
      </c>
      <c r="O2081" s="16"/>
      <c r="P2081" s="14"/>
      <c r="Q2081" s="12"/>
      <c r="R2081" s="13"/>
    </row>
    <row r="2082" spans="1:18" ht="15.75" customHeight="1">
      <c r="A2082" s="1"/>
      <c r="B2082" s="6" t="s">
        <v>27</v>
      </c>
      <c r="C2082" s="6">
        <v>1128299</v>
      </c>
      <c r="D2082" s="7">
        <v>44523</v>
      </c>
      <c r="E2082" s="6" t="s">
        <v>28</v>
      </c>
      <c r="F2082" s="6" t="s">
        <v>80</v>
      </c>
      <c r="G2082" s="6" t="s">
        <v>81</v>
      </c>
      <c r="H2082" s="6" t="s">
        <v>17</v>
      </c>
      <c r="I2082" s="8">
        <v>0.45000000000000007</v>
      </c>
      <c r="J2082" s="9">
        <v>5000</v>
      </c>
      <c r="K2082" s="10">
        <f t="shared" si="0"/>
        <v>2250.0000000000005</v>
      </c>
      <c r="L2082" s="10">
        <f t="shared" si="1"/>
        <v>787.50000000000011</v>
      </c>
      <c r="M2082" s="11">
        <v>0.35</v>
      </c>
      <c r="O2082" s="16"/>
      <c r="P2082" s="14"/>
      <c r="Q2082" s="12"/>
      <c r="R2082" s="13"/>
    </row>
    <row r="2083" spans="1:18" ht="15.75" customHeight="1">
      <c r="A2083" s="1"/>
      <c r="B2083" s="6" t="s">
        <v>27</v>
      </c>
      <c r="C2083" s="6">
        <v>1128299</v>
      </c>
      <c r="D2083" s="7">
        <v>44523</v>
      </c>
      <c r="E2083" s="6" t="s">
        <v>28</v>
      </c>
      <c r="F2083" s="6" t="s">
        <v>80</v>
      </c>
      <c r="G2083" s="6" t="s">
        <v>81</v>
      </c>
      <c r="H2083" s="6" t="s">
        <v>18</v>
      </c>
      <c r="I2083" s="8">
        <v>0.50000000000000011</v>
      </c>
      <c r="J2083" s="9">
        <v>5250</v>
      </c>
      <c r="K2083" s="10">
        <f t="shared" si="0"/>
        <v>2625.0000000000005</v>
      </c>
      <c r="L2083" s="10">
        <f t="shared" si="1"/>
        <v>1050.0000000000002</v>
      </c>
      <c r="M2083" s="11">
        <v>0.4</v>
      </c>
      <c r="O2083" s="16"/>
      <c r="P2083" s="14"/>
      <c r="Q2083" s="12"/>
      <c r="R2083" s="13"/>
    </row>
    <row r="2084" spans="1:18" ht="15.75" customHeight="1">
      <c r="A2084" s="1"/>
      <c r="B2084" s="6" t="s">
        <v>27</v>
      </c>
      <c r="C2084" s="6">
        <v>1128299</v>
      </c>
      <c r="D2084" s="7">
        <v>44523</v>
      </c>
      <c r="E2084" s="6" t="s">
        <v>28</v>
      </c>
      <c r="F2084" s="6" t="s">
        <v>80</v>
      </c>
      <c r="G2084" s="6" t="s">
        <v>81</v>
      </c>
      <c r="H2084" s="6" t="s">
        <v>19</v>
      </c>
      <c r="I2084" s="8">
        <v>0.45000000000000007</v>
      </c>
      <c r="J2084" s="9">
        <v>3750</v>
      </c>
      <c r="K2084" s="10">
        <f t="shared" si="0"/>
        <v>1687.5000000000002</v>
      </c>
      <c r="L2084" s="10">
        <f t="shared" si="1"/>
        <v>590.625</v>
      </c>
      <c r="M2084" s="11">
        <v>0.35</v>
      </c>
      <c r="O2084" s="16"/>
      <c r="P2084" s="14"/>
      <c r="Q2084" s="12"/>
      <c r="R2084" s="13"/>
    </row>
    <row r="2085" spans="1:18" ht="15.75" customHeight="1">
      <c r="A2085" s="1"/>
      <c r="B2085" s="6" t="s">
        <v>27</v>
      </c>
      <c r="C2085" s="6">
        <v>1128299</v>
      </c>
      <c r="D2085" s="7">
        <v>44523</v>
      </c>
      <c r="E2085" s="6" t="s">
        <v>28</v>
      </c>
      <c r="F2085" s="6" t="s">
        <v>80</v>
      </c>
      <c r="G2085" s="6" t="s">
        <v>81</v>
      </c>
      <c r="H2085" s="6" t="s">
        <v>20</v>
      </c>
      <c r="I2085" s="8">
        <v>0.45000000000000007</v>
      </c>
      <c r="J2085" s="9">
        <v>3500</v>
      </c>
      <c r="K2085" s="10">
        <f t="shared" si="0"/>
        <v>1575.0000000000002</v>
      </c>
      <c r="L2085" s="10">
        <f t="shared" si="1"/>
        <v>551.25</v>
      </c>
      <c r="M2085" s="11">
        <v>0.35</v>
      </c>
      <c r="O2085" s="16"/>
      <c r="P2085" s="14"/>
      <c r="Q2085" s="12"/>
      <c r="R2085" s="13"/>
    </row>
    <row r="2086" spans="1:18" ht="15.75" customHeight="1">
      <c r="A2086" s="1"/>
      <c r="B2086" s="6" t="s">
        <v>27</v>
      </c>
      <c r="C2086" s="6">
        <v>1128299</v>
      </c>
      <c r="D2086" s="7">
        <v>44523</v>
      </c>
      <c r="E2086" s="6" t="s">
        <v>28</v>
      </c>
      <c r="F2086" s="6" t="s">
        <v>80</v>
      </c>
      <c r="G2086" s="6" t="s">
        <v>81</v>
      </c>
      <c r="H2086" s="6" t="s">
        <v>21</v>
      </c>
      <c r="I2086" s="8">
        <v>0.55000000000000004</v>
      </c>
      <c r="J2086" s="9">
        <v>3000</v>
      </c>
      <c r="K2086" s="10">
        <f t="shared" si="0"/>
        <v>1650.0000000000002</v>
      </c>
      <c r="L2086" s="10">
        <f t="shared" si="1"/>
        <v>495.00000000000006</v>
      </c>
      <c r="M2086" s="11">
        <v>0.3</v>
      </c>
      <c r="O2086" s="16"/>
      <c r="P2086" s="14"/>
      <c r="Q2086" s="12"/>
      <c r="R2086" s="13"/>
    </row>
    <row r="2087" spans="1:18" ht="15.75" customHeight="1">
      <c r="A2087" s="1"/>
      <c r="B2087" s="6" t="s">
        <v>27</v>
      </c>
      <c r="C2087" s="6">
        <v>1128299</v>
      </c>
      <c r="D2087" s="7">
        <v>44523</v>
      </c>
      <c r="E2087" s="6" t="s">
        <v>28</v>
      </c>
      <c r="F2087" s="6" t="s">
        <v>80</v>
      </c>
      <c r="G2087" s="6" t="s">
        <v>81</v>
      </c>
      <c r="H2087" s="6" t="s">
        <v>22</v>
      </c>
      <c r="I2087" s="8">
        <v>0.60000000000000009</v>
      </c>
      <c r="J2087" s="9">
        <v>4250</v>
      </c>
      <c r="K2087" s="10">
        <f t="shared" si="0"/>
        <v>2550.0000000000005</v>
      </c>
      <c r="L2087" s="10">
        <f t="shared" si="1"/>
        <v>637.50000000000011</v>
      </c>
      <c r="M2087" s="11">
        <v>0.25</v>
      </c>
      <c r="O2087" s="16"/>
      <c r="P2087" s="14"/>
      <c r="Q2087" s="12"/>
      <c r="R2087" s="13"/>
    </row>
    <row r="2088" spans="1:18" ht="15.75" customHeight="1">
      <c r="A2088" s="1"/>
      <c r="B2088" s="6" t="s">
        <v>27</v>
      </c>
      <c r="C2088" s="6">
        <v>1128299</v>
      </c>
      <c r="D2088" s="7">
        <v>44552</v>
      </c>
      <c r="E2088" s="6" t="s">
        <v>28</v>
      </c>
      <c r="F2088" s="6" t="s">
        <v>80</v>
      </c>
      <c r="G2088" s="6" t="s">
        <v>81</v>
      </c>
      <c r="H2088" s="6" t="s">
        <v>17</v>
      </c>
      <c r="I2088" s="8">
        <v>0.45000000000000007</v>
      </c>
      <c r="J2088" s="9">
        <v>6250</v>
      </c>
      <c r="K2088" s="10">
        <f t="shared" si="0"/>
        <v>2812.5000000000005</v>
      </c>
      <c r="L2088" s="10">
        <f t="shared" si="1"/>
        <v>984.37500000000011</v>
      </c>
      <c r="M2088" s="11">
        <v>0.35</v>
      </c>
      <c r="O2088" s="16"/>
      <c r="P2088" s="14"/>
      <c r="Q2088" s="12"/>
      <c r="R2088" s="13"/>
    </row>
    <row r="2089" spans="1:18" ht="15.75" customHeight="1">
      <c r="A2089" s="1"/>
      <c r="B2089" s="6" t="s">
        <v>27</v>
      </c>
      <c r="C2089" s="6">
        <v>1128299</v>
      </c>
      <c r="D2089" s="7">
        <v>44552</v>
      </c>
      <c r="E2089" s="6" t="s">
        <v>28</v>
      </c>
      <c r="F2089" s="6" t="s">
        <v>80</v>
      </c>
      <c r="G2089" s="6" t="s">
        <v>81</v>
      </c>
      <c r="H2089" s="6" t="s">
        <v>18</v>
      </c>
      <c r="I2089" s="8">
        <v>0.50000000000000011</v>
      </c>
      <c r="J2089" s="9">
        <v>6250</v>
      </c>
      <c r="K2089" s="10">
        <f t="shared" si="0"/>
        <v>3125.0000000000009</v>
      </c>
      <c r="L2089" s="10">
        <f t="shared" si="1"/>
        <v>1250.0000000000005</v>
      </c>
      <c r="M2089" s="11">
        <v>0.4</v>
      </c>
      <c r="O2089" s="16"/>
      <c r="P2089" s="14"/>
      <c r="Q2089" s="12"/>
      <c r="R2089" s="13"/>
    </row>
    <row r="2090" spans="1:18" ht="15.75" customHeight="1">
      <c r="A2090" s="1"/>
      <c r="B2090" s="6" t="s">
        <v>27</v>
      </c>
      <c r="C2090" s="6">
        <v>1128299</v>
      </c>
      <c r="D2090" s="7">
        <v>44552</v>
      </c>
      <c r="E2090" s="6" t="s">
        <v>28</v>
      </c>
      <c r="F2090" s="6" t="s">
        <v>80</v>
      </c>
      <c r="G2090" s="6" t="s">
        <v>81</v>
      </c>
      <c r="H2090" s="6" t="s">
        <v>19</v>
      </c>
      <c r="I2090" s="8">
        <v>0.45000000000000007</v>
      </c>
      <c r="J2090" s="9">
        <v>4250</v>
      </c>
      <c r="K2090" s="10">
        <f t="shared" si="0"/>
        <v>1912.5000000000002</v>
      </c>
      <c r="L2090" s="10">
        <f t="shared" si="1"/>
        <v>669.375</v>
      </c>
      <c r="M2090" s="11">
        <v>0.35</v>
      </c>
      <c r="O2090" s="16"/>
      <c r="P2090" s="14"/>
      <c r="Q2090" s="12"/>
      <c r="R2090" s="13"/>
    </row>
    <row r="2091" spans="1:18" ht="15.75" customHeight="1">
      <c r="A2091" s="1"/>
      <c r="B2091" s="6" t="s">
        <v>27</v>
      </c>
      <c r="C2091" s="6">
        <v>1128299</v>
      </c>
      <c r="D2091" s="7">
        <v>44552</v>
      </c>
      <c r="E2091" s="6" t="s">
        <v>28</v>
      </c>
      <c r="F2091" s="6" t="s">
        <v>80</v>
      </c>
      <c r="G2091" s="6" t="s">
        <v>81</v>
      </c>
      <c r="H2091" s="6" t="s">
        <v>20</v>
      </c>
      <c r="I2091" s="8">
        <v>0.45000000000000007</v>
      </c>
      <c r="J2091" s="9">
        <v>4250</v>
      </c>
      <c r="K2091" s="10">
        <f t="shared" si="0"/>
        <v>1912.5000000000002</v>
      </c>
      <c r="L2091" s="10">
        <f t="shared" si="1"/>
        <v>669.375</v>
      </c>
      <c r="M2091" s="11">
        <v>0.35</v>
      </c>
      <c r="O2091" s="16"/>
      <c r="P2091" s="14"/>
      <c r="Q2091" s="12"/>
      <c r="R2091" s="13"/>
    </row>
    <row r="2092" spans="1:18" ht="15.75" customHeight="1">
      <c r="A2092" s="1"/>
      <c r="B2092" s="6" t="s">
        <v>27</v>
      </c>
      <c r="C2092" s="6">
        <v>1128299</v>
      </c>
      <c r="D2092" s="7">
        <v>44552</v>
      </c>
      <c r="E2092" s="6" t="s">
        <v>28</v>
      </c>
      <c r="F2092" s="6" t="s">
        <v>80</v>
      </c>
      <c r="G2092" s="6" t="s">
        <v>81</v>
      </c>
      <c r="H2092" s="6" t="s">
        <v>21</v>
      </c>
      <c r="I2092" s="8">
        <v>0.55000000000000004</v>
      </c>
      <c r="J2092" s="9">
        <v>3500</v>
      </c>
      <c r="K2092" s="10">
        <f t="shared" si="0"/>
        <v>1925.0000000000002</v>
      </c>
      <c r="L2092" s="10">
        <f t="shared" si="1"/>
        <v>577.5</v>
      </c>
      <c r="M2092" s="11">
        <v>0.3</v>
      </c>
      <c r="O2092" s="16"/>
      <c r="P2092" s="14"/>
      <c r="Q2092" s="12"/>
      <c r="R2092" s="13"/>
    </row>
    <row r="2093" spans="1:18" ht="15.75" customHeight="1">
      <c r="A2093" s="1"/>
      <c r="B2093" s="6" t="s">
        <v>27</v>
      </c>
      <c r="C2093" s="6">
        <v>1128299</v>
      </c>
      <c r="D2093" s="7">
        <v>44552</v>
      </c>
      <c r="E2093" s="6" t="s">
        <v>28</v>
      </c>
      <c r="F2093" s="6" t="s">
        <v>80</v>
      </c>
      <c r="G2093" s="6" t="s">
        <v>81</v>
      </c>
      <c r="H2093" s="6" t="s">
        <v>22</v>
      </c>
      <c r="I2093" s="8">
        <v>0.60000000000000009</v>
      </c>
      <c r="J2093" s="9">
        <v>4500</v>
      </c>
      <c r="K2093" s="10">
        <f t="shared" si="0"/>
        <v>2700.0000000000005</v>
      </c>
      <c r="L2093" s="10">
        <f t="shared" si="1"/>
        <v>675.00000000000011</v>
      </c>
      <c r="M2093" s="11">
        <v>0.25</v>
      </c>
      <c r="O2093" s="16"/>
      <c r="P2093" s="14"/>
      <c r="Q2093" s="12"/>
      <c r="R2093" s="13"/>
    </row>
    <row r="2094" spans="1:18" ht="15.75" customHeight="1">
      <c r="A2094" s="1" t="s">
        <v>39</v>
      </c>
      <c r="B2094" s="6" t="s">
        <v>27</v>
      </c>
      <c r="C2094" s="6">
        <v>1128299</v>
      </c>
      <c r="D2094" s="7">
        <v>44222</v>
      </c>
      <c r="E2094" s="6" t="s">
        <v>28</v>
      </c>
      <c r="F2094" s="6" t="s">
        <v>82</v>
      </c>
      <c r="G2094" s="6" t="s">
        <v>83</v>
      </c>
      <c r="H2094" s="6" t="s">
        <v>17</v>
      </c>
      <c r="I2094" s="8">
        <v>0.34999999999999992</v>
      </c>
      <c r="J2094" s="9">
        <v>4750</v>
      </c>
      <c r="K2094" s="10">
        <f t="shared" si="0"/>
        <v>1662.4999999999995</v>
      </c>
      <c r="L2094" s="10">
        <f t="shared" si="1"/>
        <v>581.87499999999977</v>
      </c>
      <c r="M2094" s="11">
        <v>0.35</v>
      </c>
      <c r="O2094" s="16"/>
      <c r="P2094" s="14"/>
      <c r="Q2094" s="12"/>
      <c r="R2094" s="13"/>
    </row>
    <row r="2095" spans="1:18" ht="15.75" customHeight="1">
      <c r="A2095" s="1"/>
      <c r="B2095" s="6" t="s">
        <v>27</v>
      </c>
      <c r="C2095" s="6">
        <v>1128299</v>
      </c>
      <c r="D2095" s="7">
        <v>44222</v>
      </c>
      <c r="E2095" s="6" t="s">
        <v>28</v>
      </c>
      <c r="F2095" s="6" t="s">
        <v>82</v>
      </c>
      <c r="G2095" s="6" t="s">
        <v>83</v>
      </c>
      <c r="H2095" s="6" t="s">
        <v>18</v>
      </c>
      <c r="I2095" s="8">
        <v>0.45</v>
      </c>
      <c r="J2095" s="9">
        <v>4750</v>
      </c>
      <c r="K2095" s="10">
        <f t="shared" si="0"/>
        <v>2137.5</v>
      </c>
      <c r="L2095" s="10">
        <f t="shared" si="1"/>
        <v>855</v>
      </c>
      <c r="M2095" s="11">
        <v>0.4</v>
      </c>
      <c r="O2095" s="16"/>
      <c r="P2095" s="14"/>
      <c r="Q2095" s="12"/>
      <c r="R2095" s="13"/>
    </row>
    <row r="2096" spans="1:18" ht="15.75" customHeight="1">
      <c r="A2096" s="1"/>
      <c r="B2096" s="6" t="s">
        <v>27</v>
      </c>
      <c r="C2096" s="6">
        <v>1128299</v>
      </c>
      <c r="D2096" s="7">
        <v>44222</v>
      </c>
      <c r="E2096" s="6" t="s">
        <v>28</v>
      </c>
      <c r="F2096" s="6" t="s">
        <v>82</v>
      </c>
      <c r="G2096" s="6" t="s">
        <v>83</v>
      </c>
      <c r="H2096" s="6" t="s">
        <v>19</v>
      </c>
      <c r="I2096" s="8">
        <v>0.45</v>
      </c>
      <c r="J2096" s="9">
        <v>4750</v>
      </c>
      <c r="K2096" s="10">
        <f t="shared" si="0"/>
        <v>2137.5</v>
      </c>
      <c r="L2096" s="10">
        <f t="shared" si="1"/>
        <v>748.125</v>
      </c>
      <c r="M2096" s="11">
        <v>0.35</v>
      </c>
      <c r="O2096" s="16"/>
      <c r="P2096" s="14"/>
      <c r="Q2096" s="12"/>
      <c r="R2096" s="13"/>
    </row>
    <row r="2097" spans="1:18" ht="15.75" customHeight="1">
      <c r="A2097" s="1"/>
      <c r="B2097" s="6" t="s">
        <v>27</v>
      </c>
      <c r="C2097" s="6">
        <v>1128299</v>
      </c>
      <c r="D2097" s="7">
        <v>44222</v>
      </c>
      <c r="E2097" s="6" t="s">
        <v>28</v>
      </c>
      <c r="F2097" s="6" t="s">
        <v>82</v>
      </c>
      <c r="G2097" s="6" t="s">
        <v>83</v>
      </c>
      <c r="H2097" s="6" t="s">
        <v>20</v>
      </c>
      <c r="I2097" s="8">
        <v>0.45</v>
      </c>
      <c r="J2097" s="9">
        <v>3250</v>
      </c>
      <c r="K2097" s="10">
        <f t="shared" si="0"/>
        <v>1462.5</v>
      </c>
      <c r="L2097" s="10">
        <f t="shared" si="1"/>
        <v>511.87499999999994</v>
      </c>
      <c r="M2097" s="11">
        <v>0.35</v>
      </c>
      <c r="O2097" s="16"/>
      <c r="P2097" s="14"/>
      <c r="Q2097" s="12"/>
      <c r="R2097" s="13"/>
    </row>
    <row r="2098" spans="1:18" ht="15.75" customHeight="1">
      <c r="A2098" s="1"/>
      <c r="B2098" s="6" t="s">
        <v>27</v>
      </c>
      <c r="C2098" s="6">
        <v>1128299</v>
      </c>
      <c r="D2098" s="7">
        <v>44222</v>
      </c>
      <c r="E2098" s="6" t="s">
        <v>28</v>
      </c>
      <c r="F2098" s="6" t="s">
        <v>82</v>
      </c>
      <c r="G2098" s="6" t="s">
        <v>83</v>
      </c>
      <c r="H2098" s="6" t="s">
        <v>21</v>
      </c>
      <c r="I2098" s="8">
        <v>0.50000000000000011</v>
      </c>
      <c r="J2098" s="9">
        <v>2750</v>
      </c>
      <c r="K2098" s="10">
        <f t="shared" si="0"/>
        <v>1375.0000000000002</v>
      </c>
      <c r="L2098" s="10">
        <f t="shared" si="1"/>
        <v>412.50000000000006</v>
      </c>
      <c r="M2098" s="11">
        <v>0.3</v>
      </c>
      <c r="O2098" s="16"/>
      <c r="P2098" s="14"/>
      <c r="Q2098" s="12"/>
      <c r="R2098" s="13"/>
    </row>
    <row r="2099" spans="1:18" ht="15.75" customHeight="1">
      <c r="A2099" s="1"/>
      <c r="B2099" s="6" t="s">
        <v>27</v>
      </c>
      <c r="C2099" s="6">
        <v>1128299</v>
      </c>
      <c r="D2099" s="7">
        <v>44222</v>
      </c>
      <c r="E2099" s="6" t="s">
        <v>28</v>
      </c>
      <c r="F2099" s="6" t="s">
        <v>82</v>
      </c>
      <c r="G2099" s="6" t="s">
        <v>83</v>
      </c>
      <c r="H2099" s="6" t="s">
        <v>22</v>
      </c>
      <c r="I2099" s="8">
        <v>0.45</v>
      </c>
      <c r="J2099" s="9">
        <v>4750</v>
      </c>
      <c r="K2099" s="10">
        <f t="shared" si="0"/>
        <v>2137.5</v>
      </c>
      <c r="L2099" s="10">
        <f t="shared" si="1"/>
        <v>534.375</v>
      </c>
      <c r="M2099" s="11">
        <v>0.25</v>
      </c>
      <c r="O2099" s="16"/>
      <c r="P2099" s="14"/>
      <c r="Q2099" s="12"/>
      <c r="R2099" s="13"/>
    </row>
    <row r="2100" spans="1:18" ht="15.75" customHeight="1">
      <c r="A2100" s="1"/>
      <c r="B2100" s="6" t="s">
        <v>27</v>
      </c>
      <c r="C2100" s="6">
        <v>1128299</v>
      </c>
      <c r="D2100" s="7">
        <v>44253</v>
      </c>
      <c r="E2100" s="6" t="s">
        <v>28</v>
      </c>
      <c r="F2100" s="6" t="s">
        <v>82</v>
      </c>
      <c r="G2100" s="6" t="s">
        <v>83</v>
      </c>
      <c r="H2100" s="6" t="s">
        <v>17</v>
      </c>
      <c r="I2100" s="8">
        <v>0.34999999999999992</v>
      </c>
      <c r="J2100" s="9">
        <v>5250</v>
      </c>
      <c r="K2100" s="10">
        <f t="shared" si="0"/>
        <v>1837.4999999999995</v>
      </c>
      <c r="L2100" s="10">
        <f t="shared" si="1"/>
        <v>643.12499999999977</v>
      </c>
      <c r="M2100" s="11">
        <v>0.35</v>
      </c>
      <c r="O2100" s="16"/>
      <c r="P2100" s="14"/>
      <c r="Q2100" s="12"/>
      <c r="R2100" s="13"/>
    </row>
    <row r="2101" spans="1:18" ht="15.75" customHeight="1">
      <c r="A2101" s="1"/>
      <c r="B2101" s="6" t="s">
        <v>27</v>
      </c>
      <c r="C2101" s="6">
        <v>1128299</v>
      </c>
      <c r="D2101" s="7">
        <v>44253</v>
      </c>
      <c r="E2101" s="6" t="s">
        <v>28</v>
      </c>
      <c r="F2101" s="6" t="s">
        <v>82</v>
      </c>
      <c r="G2101" s="6" t="s">
        <v>83</v>
      </c>
      <c r="H2101" s="6" t="s">
        <v>18</v>
      </c>
      <c r="I2101" s="8">
        <v>0.45</v>
      </c>
      <c r="J2101" s="9">
        <v>4250</v>
      </c>
      <c r="K2101" s="10">
        <f t="shared" si="0"/>
        <v>1912.5</v>
      </c>
      <c r="L2101" s="10">
        <f t="shared" si="1"/>
        <v>765</v>
      </c>
      <c r="M2101" s="11">
        <v>0.4</v>
      </c>
      <c r="O2101" s="16"/>
      <c r="P2101" s="14"/>
      <c r="Q2101" s="12"/>
      <c r="R2101" s="13"/>
    </row>
    <row r="2102" spans="1:18" ht="15.75" customHeight="1">
      <c r="A2102" s="1"/>
      <c r="B2102" s="6" t="s">
        <v>27</v>
      </c>
      <c r="C2102" s="6">
        <v>1128299</v>
      </c>
      <c r="D2102" s="7">
        <v>44253</v>
      </c>
      <c r="E2102" s="6" t="s">
        <v>28</v>
      </c>
      <c r="F2102" s="6" t="s">
        <v>82</v>
      </c>
      <c r="G2102" s="6" t="s">
        <v>83</v>
      </c>
      <c r="H2102" s="6" t="s">
        <v>19</v>
      </c>
      <c r="I2102" s="8">
        <v>0.45</v>
      </c>
      <c r="J2102" s="9">
        <v>4250</v>
      </c>
      <c r="K2102" s="10">
        <f t="shared" si="0"/>
        <v>1912.5</v>
      </c>
      <c r="L2102" s="10">
        <f t="shared" si="1"/>
        <v>669.375</v>
      </c>
      <c r="M2102" s="11">
        <v>0.35</v>
      </c>
      <c r="O2102" s="16"/>
      <c r="P2102" s="14"/>
      <c r="Q2102" s="12"/>
      <c r="R2102" s="13"/>
    </row>
    <row r="2103" spans="1:18" ht="15.75" customHeight="1">
      <c r="A2103" s="1"/>
      <c r="B2103" s="6" t="s">
        <v>27</v>
      </c>
      <c r="C2103" s="6">
        <v>1128299</v>
      </c>
      <c r="D2103" s="7">
        <v>44253</v>
      </c>
      <c r="E2103" s="6" t="s">
        <v>28</v>
      </c>
      <c r="F2103" s="6" t="s">
        <v>82</v>
      </c>
      <c r="G2103" s="6" t="s">
        <v>83</v>
      </c>
      <c r="H2103" s="6" t="s">
        <v>20</v>
      </c>
      <c r="I2103" s="8">
        <v>0.45</v>
      </c>
      <c r="J2103" s="9">
        <v>2750</v>
      </c>
      <c r="K2103" s="10">
        <f t="shared" si="0"/>
        <v>1237.5</v>
      </c>
      <c r="L2103" s="10">
        <f t="shared" si="1"/>
        <v>433.125</v>
      </c>
      <c r="M2103" s="11">
        <v>0.35</v>
      </c>
      <c r="O2103" s="16"/>
      <c r="P2103" s="14"/>
      <c r="Q2103" s="12"/>
      <c r="R2103" s="13"/>
    </row>
    <row r="2104" spans="1:18" ht="15.75" customHeight="1">
      <c r="A2104" s="1"/>
      <c r="B2104" s="6" t="s">
        <v>27</v>
      </c>
      <c r="C2104" s="6">
        <v>1128299</v>
      </c>
      <c r="D2104" s="7">
        <v>44253</v>
      </c>
      <c r="E2104" s="6" t="s">
        <v>28</v>
      </c>
      <c r="F2104" s="6" t="s">
        <v>82</v>
      </c>
      <c r="G2104" s="6" t="s">
        <v>83</v>
      </c>
      <c r="H2104" s="6" t="s">
        <v>21</v>
      </c>
      <c r="I2104" s="8">
        <v>0.50000000000000011</v>
      </c>
      <c r="J2104" s="9">
        <v>2000</v>
      </c>
      <c r="K2104" s="10">
        <f t="shared" si="0"/>
        <v>1000.0000000000002</v>
      </c>
      <c r="L2104" s="10">
        <f t="shared" si="1"/>
        <v>300.00000000000006</v>
      </c>
      <c r="M2104" s="11">
        <v>0.3</v>
      </c>
      <c r="O2104" s="16"/>
      <c r="P2104" s="14"/>
      <c r="Q2104" s="12"/>
      <c r="R2104" s="13"/>
    </row>
    <row r="2105" spans="1:18" ht="15.75" customHeight="1">
      <c r="A2105" s="1"/>
      <c r="B2105" s="6" t="s">
        <v>27</v>
      </c>
      <c r="C2105" s="6">
        <v>1128299</v>
      </c>
      <c r="D2105" s="7">
        <v>44253</v>
      </c>
      <c r="E2105" s="6" t="s">
        <v>28</v>
      </c>
      <c r="F2105" s="6" t="s">
        <v>82</v>
      </c>
      <c r="G2105" s="6" t="s">
        <v>83</v>
      </c>
      <c r="H2105" s="6" t="s">
        <v>22</v>
      </c>
      <c r="I2105" s="8">
        <v>0.45</v>
      </c>
      <c r="J2105" s="9">
        <v>4000</v>
      </c>
      <c r="K2105" s="10">
        <f t="shared" si="0"/>
        <v>1800</v>
      </c>
      <c r="L2105" s="10">
        <f t="shared" si="1"/>
        <v>450</v>
      </c>
      <c r="M2105" s="11">
        <v>0.25</v>
      </c>
      <c r="O2105" s="16"/>
      <c r="P2105" s="14"/>
      <c r="Q2105" s="12"/>
      <c r="R2105" s="13"/>
    </row>
    <row r="2106" spans="1:18" ht="15.75" customHeight="1">
      <c r="A2106" s="1"/>
      <c r="B2106" s="6" t="s">
        <v>27</v>
      </c>
      <c r="C2106" s="6">
        <v>1128299</v>
      </c>
      <c r="D2106" s="7">
        <v>44280</v>
      </c>
      <c r="E2106" s="6" t="s">
        <v>28</v>
      </c>
      <c r="F2106" s="6" t="s">
        <v>82</v>
      </c>
      <c r="G2106" s="6" t="s">
        <v>83</v>
      </c>
      <c r="H2106" s="6" t="s">
        <v>17</v>
      </c>
      <c r="I2106" s="8">
        <v>0.45</v>
      </c>
      <c r="J2106" s="9">
        <v>5500</v>
      </c>
      <c r="K2106" s="10">
        <f t="shared" si="0"/>
        <v>2475</v>
      </c>
      <c r="L2106" s="10">
        <f t="shared" si="1"/>
        <v>866.25</v>
      </c>
      <c r="M2106" s="11">
        <v>0.35</v>
      </c>
      <c r="O2106" s="16"/>
      <c r="P2106" s="14"/>
      <c r="Q2106" s="12"/>
      <c r="R2106" s="13"/>
    </row>
    <row r="2107" spans="1:18" ht="15.75" customHeight="1">
      <c r="A2107" s="1"/>
      <c r="B2107" s="6" t="s">
        <v>27</v>
      </c>
      <c r="C2107" s="6">
        <v>1128299</v>
      </c>
      <c r="D2107" s="7">
        <v>44280</v>
      </c>
      <c r="E2107" s="6" t="s">
        <v>28</v>
      </c>
      <c r="F2107" s="6" t="s">
        <v>82</v>
      </c>
      <c r="G2107" s="6" t="s">
        <v>83</v>
      </c>
      <c r="H2107" s="6" t="s">
        <v>18</v>
      </c>
      <c r="I2107" s="8">
        <v>0.55000000000000004</v>
      </c>
      <c r="J2107" s="9">
        <v>4000</v>
      </c>
      <c r="K2107" s="10">
        <f t="shared" si="0"/>
        <v>2200</v>
      </c>
      <c r="L2107" s="10">
        <f t="shared" si="1"/>
        <v>880</v>
      </c>
      <c r="M2107" s="11">
        <v>0.4</v>
      </c>
      <c r="O2107" s="16"/>
      <c r="P2107" s="14"/>
      <c r="Q2107" s="12"/>
      <c r="R2107" s="13"/>
    </row>
    <row r="2108" spans="1:18" ht="15.75" customHeight="1">
      <c r="A2108" s="1"/>
      <c r="B2108" s="6" t="s">
        <v>27</v>
      </c>
      <c r="C2108" s="6">
        <v>1128299</v>
      </c>
      <c r="D2108" s="7">
        <v>44280</v>
      </c>
      <c r="E2108" s="6" t="s">
        <v>28</v>
      </c>
      <c r="F2108" s="6" t="s">
        <v>82</v>
      </c>
      <c r="G2108" s="6" t="s">
        <v>83</v>
      </c>
      <c r="H2108" s="6" t="s">
        <v>19</v>
      </c>
      <c r="I2108" s="8">
        <v>0.55000000000000004</v>
      </c>
      <c r="J2108" s="9">
        <v>4000</v>
      </c>
      <c r="K2108" s="10">
        <f t="shared" si="0"/>
        <v>2200</v>
      </c>
      <c r="L2108" s="10">
        <f t="shared" si="1"/>
        <v>770</v>
      </c>
      <c r="M2108" s="11">
        <v>0.35</v>
      </c>
      <c r="O2108" s="16"/>
      <c r="P2108" s="14"/>
      <c r="Q2108" s="12"/>
      <c r="R2108" s="13"/>
    </row>
    <row r="2109" spans="1:18" ht="15.75" customHeight="1">
      <c r="A2109" s="1"/>
      <c r="B2109" s="6" t="s">
        <v>27</v>
      </c>
      <c r="C2109" s="6">
        <v>1128299</v>
      </c>
      <c r="D2109" s="7">
        <v>44280</v>
      </c>
      <c r="E2109" s="6" t="s">
        <v>28</v>
      </c>
      <c r="F2109" s="6" t="s">
        <v>82</v>
      </c>
      <c r="G2109" s="6" t="s">
        <v>83</v>
      </c>
      <c r="H2109" s="6" t="s">
        <v>20</v>
      </c>
      <c r="I2109" s="8">
        <v>0.55000000000000004</v>
      </c>
      <c r="J2109" s="9">
        <v>2750</v>
      </c>
      <c r="K2109" s="10">
        <f t="shared" si="0"/>
        <v>1512.5000000000002</v>
      </c>
      <c r="L2109" s="10">
        <f t="shared" si="1"/>
        <v>529.375</v>
      </c>
      <c r="M2109" s="11">
        <v>0.35</v>
      </c>
      <c r="O2109" s="16"/>
      <c r="P2109" s="14"/>
      <c r="Q2109" s="12"/>
      <c r="R2109" s="13"/>
    </row>
    <row r="2110" spans="1:18" ht="15.75" customHeight="1">
      <c r="A2110" s="1"/>
      <c r="B2110" s="6" t="s">
        <v>27</v>
      </c>
      <c r="C2110" s="6">
        <v>1128299</v>
      </c>
      <c r="D2110" s="7">
        <v>44280</v>
      </c>
      <c r="E2110" s="6" t="s">
        <v>28</v>
      </c>
      <c r="F2110" s="6" t="s">
        <v>82</v>
      </c>
      <c r="G2110" s="6" t="s">
        <v>83</v>
      </c>
      <c r="H2110" s="6" t="s">
        <v>21</v>
      </c>
      <c r="I2110" s="8">
        <v>0.60000000000000009</v>
      </c>
      <c r="J2110" s="9">
        <v>1750</v>
      </c>
      <c r="K2110" s="10">
        <f t="shared" si="0"/>
        <v>1050.0000000000002</v>
      </c>
      <c r="L2110" s="10">
        <f t="shared" si="1"/>
        <v>315.00000000000006</v>
      </c>
      <c r="M2110" s="11">
        <v>0.3</v>
      </c>
      <c r="O2110" s="16"/>
      <c r="P2110" s="14"/>
      <c r="Q2110" s="12"/>
      <c r="R2110" s="13"/>
    </row>
    <row r="2111" spans="1:18" ht="15.75" customHeight="1">
      <c r="A2111" s="1"/>
      <c r="B2111" s="6" t="s">
        <v>27</v>
      </c>
      <c r="C2111" s="6">
        <v>1128299</v>
      </c>
      <c r="D2111" s="7">
        <v>44280</v>
      </c>
      <c r="E2111" s="6" t="s">
        <v>28</v>
      </c>
      <c r="F2111" s="6" t="s">
        <v>82</v>
      </c>
      <c r="G2111" s="6" t="s">
        <v>83</v>
      </c>
      <c r="H2111" s="6" t="s">
        <v>22</v>
      </c>
      <c r="I2111" s="8">
        <v>0.55000000000000004</v>
      </c>
      <c r="J2111" s="9">
        <v>3750</v>
      </c>
      <c r="K2111" s="10">
        <f t="shared" si="0"/>
        <v>2062.5</v>
      </c>
      <c r="L2111" s="10">
        <f t="shared" si="1"/>
        <v>515.625</v>
      </c>
      <c r="M2111" s="11">
        <v>0.25</v>
      </c>
      <c r="O2111" s="16"/>
      <c r="P2111" s="14"/>
      <c r="Q2111" s="12"/>
      <c r="R2111" s="13"/>
    </row>
    <row r="2112" spans="1:18" ht="15.75" customHeight="1">
      <c r="A2112" s="1"/>
      <c r="B2112" s="6" t="s">
        <v>27</v>
      </c>
      <c r="C2112" s="6">
        <v>1128299</v>
      </c>
      <c r="D2112" s="7">
        <v>44312</v>
      </c>
      <c r="E2112" s="6" t="s">
        <v>28</v>
      </c>
      <c r="F2112" s="6" t="s">
        <v>82</v>
      </c>
      <c r="G2112" s="6" t="s">
        <v>83</v>
      </c>
      <c r="H2112" s="6" t="s">
        <v>17</v>
      </c>
      <c r="I2112" s="8">
        <v>0.55000000000000004</v>
      </c>
      <c r="J2112" s="9">
        <v>5500</v>
      </c>
      <c r="K2112" s="10">
        <f t="shared" si="0"/>
        <v>3025.0000000000005</v>
      </c>
      <c r="L2112" s="10">
        <f t="shared" si="1"/>
        <v>1058.75</v>
      </c>
      <c r="M2112" s="11">
        <v>0.35</v>
      </c>
      <c r="O2112" s="16"/>
      <c r="P2112" s="14"/>
      <c r="Q2112" s="12"/>
      <c r="R2112" s="13"/>
    </row>
    <row r="2113" spans="1:18" ht="15.75" customHeight="1">
      <c r="A2113" s="1"/>
      <c r="B2113" s="6" t="s">
        <v>27</v>
      </c>
      <c r="C2113" s="6">
        <v>1128299</v>
      </c>
      <c r="D2113" s="7">
        <v>44312</v>
      </c>
      <c r="E2113" s="6" t="s">
        <v>28</v>
      </c>
      <c r="F2113" s="6" t="s">
        <v>82</v>
      </c>
      <c r="G2113" s="6" t="s">
        <v>83</v>
      </c>
      <c r="H2113" s="6" t="s">
        <v>18</v>
      </c>
      <c r="I2113" s="8">
        <v>0.60000000000000009</v>
      </c>
      <c r="J2113" s="9">
        <v>3500</v>
      </c>
      <c r="K2113" s="10">
        <f t="shared" si="0"/>
        <v>2100.0000000000005</v>
      </c>
      <c r="L2113" s="10">
        <f t="shared" si="1"/>
        <v>840.00000000000023</v>
      </c>
      <c r="M2113" s="11">
        <v>0.4</v>
      </c>
      <c r="O2113" s="16"/>
      <c r="P2113" s="14"/>
      <c r="Q2113" s="12"/>
      <c r="R2113" s="13"/>
    </row>
    <row r="2114" spans="1:18" ht="15.75" customHeight="1">
      <c r="A2114" s="1"/>
      <c r="B2114" s="6" t="s">
        <v>27</v>
      </c>
      <c r="C2114" s="6">
        <v>1128299</v>
      </c>
      <c r="D2114" s="7">
        <v>44312</v>
      </c>
      <c r="E2114" s="6" t="s">
        <v>28</v>
      </c>
      <c r="F2114" s="6" t="s">
        <v>82</v>
      </c>
      <c r="G2114" s="6" t="s">
        <v>83</v>
      </c>
      <c r="H2114" s="6" t="s">
        <v>19</v>
      </c>
      <c r="I2114" s="8">
        <v>0.60000000000000009</v>
      </c>
      <c r="J2114" s="9">
        <v>4000</v>
      </c>
      <c r="K2114" s="10">
        <f t="shared" si="0"/>
        <v>2400.0000000000005</v>
      </c>
      <c r="L2114" s="10">
        <f t="shared" si="1"/>
        <v>840.00000000000011</v>
      </c>
      <c r="M2114" s="11">
        <v>0.35</v>
      </c>
      <c r="O2114" s="16"/>
      <c r="P2114" s="14"/>
      <c r="Q2114" s="12"/>
      <c r="R2114" s="13"/>
    </row>
    <row r="2115" spans="1:18" ht="15.75" customHeight="1">
      <c r="A2115" s="1"/>
      <c r="B2115" s="6" t="s">
        <v>27</v>
      </c>
      <c r="C2115" s="6">
        <v>1128299</v>
      </c>
      <c r="D2115" s="7">
        <v>44312</v>
      </c>
      <c r="E2115" s="6" t="s">
        <v>28</v>
      </c>
      <c r="F2115" s="6" t="s">
        <v>82</v>
      </c>
      <c r="G2115" s="6" t="s">
        <v>83</v>
      </c>
      <c r="H2115" s="6" t="s">
        <v>20</v>
      </c>
      <c r="I2115" s="8">
        <v>0.55000000000000004</v>
      </c>
      <c r="J2115" s="9">
        <v>3000</v>
      </c>
      <c r="K2115" s="10">
        <f t="shared" si="0"/>
        <v>1650.0000000000002</v>
      </c>
      <c r="L2115" s="10">
        <f t="shared" si="1"/>
        <v>577.5</v>
      </c>
      <c r="M2115" s="11">
        <v>0.35</v>
      </c>
      <c r="O2115" s="16"/>
      <c r="P2115" s="14"/>
      <c r="Q2115" s="12"/>
      <c r="R2115" s="13"/>
    </row>
    <row r="2116" spans="1:18" ht="15.75" customHeight="1">
      <c r="A2116" s="1"/>
      <c r="B2116" s="6" t="s">
        <v>27</v>
      </c>
      <c r="C2116" s="6">
        <v>1128299</v>
      </c>
      <c r="D2116" s="7">
        <v>44312</v>
      </c>
      <c r="E2116" s="6" t="s">
        <v>28</v>
      </c>
      <c r="F2116" s="6" t="s">
        <v>82</v>
      </c>
      <c r="G2116" s="6" t="s">
        <v>83</v>
      </c>
      <c r="H2116" s="6" t="s">
        <v>21</v>
      </c>
      <c r="I2116" s="8">
        <v>0.60000000000000009</v>
      </c>
      <c r="J2116" s="9">
        <v>2000</v>
      </c>
      <c r="K2116" s="10">
        <f t="shared" si="0"/>
        <v>1200.0000000000002</v>
      </c>
      <c r="L2116" s="10">
        <f t="shared" si="1"/>
        <v>360.00000000000006</v>
      </c>
      <c r="M2116" s="11">
        <v>0.3</v>
      </c>
      <c r="O2116" s="16"/>
      <c r="P2116" s="14"/>
      <c r="Q2116" s="12"/>
      <c r="R2116" s="13"/>
    </row>
    <row r="2117" spans="1:18" ht="15.75" customHeight="1">
      <c r="A2117" s="1"/>
      <c r="B2117" s="6" t="s">
        <v>27</v>
      </c>
      <c r="C2117" s="6">
        <v>1128299</v>
      </c>
      <c r="D2117" s="7">
        <v>44312</v>
      </c>
      <c r="E2117" s="6" t="s">
        <v>28</v>
      </c>
      <c r="F2117" s="6" t="s">
        <v>82</v>
      </c>
      <c r="G2117" s="6" t="s">
        <v>83</v>
      </c>
      <c r="H2117" s="6" t="s">
        <v>22</v>
      </c>
      <c r="I2117" s="8">
        <v>0.75000000000000011</v>
      </c>
      <c r="J2117" s="9">
        <v>3750</v>
      </c>
      <c r="K2117" s="10">
        <f t="shared" si="0"/>
        <v>2812.5000000000005</v>
      </c>
      <c r="L2117" s="10">
        <f t="shared" si="1"/>
        <v>703.12500000000011</v>
      </c>
      <c r="M2117" s="11">
        <v>0.25</v>
      </c>
      <c r="O2117" s="16"/>
      <c r="P2117" s="14"/>
      <c r="Q2117" s="12"/>
      <c r="R2117" s="13"/>
    </row>
    <row r="2118" spans="1:18" ht="15.75" customHeight="1">
      <c r="A2118" s="1"/>
      <c r="B2118" s="6" t="s">
        <v>27</v>
      </c>
      <c r="C2118" s="6">
        <v>1128299</v>
      </c>
      <c r="D2118" s="7">
        <v>44343</v>
      </c>
      <c r="E2118" s="6" t="s">
        <v>28</v>
      </c>
      <c r="F2118" s="6" t="s">
        <v>82</v>
      </c>
      <c r="G2118" s="6" t="s">
        <v>83</v>
      </c>
      <c r="H2118" s="6" t="s">
        <v>17</v>
      </c>
      <c r="I2118" s="8">
        <v>0.55000000000000004</v>
      </c>
      <c r="J2118" s="9">
        <v>5750</v>
      </c>
      <c r="K2118" s="10">
        <f t="shared" si="0"/>
        <v>3162.5000000000005</v>
      </c>
      <c r="L2118" s="10">
        <f t="shared" si="1"/>
        <v>1106.875</v>
      </c>
      <c r="M2118" s="11">
        <v>0.35</v>
      </c>
      <c r="O2118" s="16"/>
      <c r="P2118" s="14"/>
      <c r="Q2118" s="12"/>
      <c r="R2118" s="13"/>
    </row>
    <row r="2119" spans="1:18" ht="15.75" customHeight="1">
      <c r="A2119" s="1"/>
      <c r="B2119" s="6" t="s">
        <v>27</v>
      </c>
      <c r="C2119" s="6">
        <v>1128299</v>
      </c>
      <c r="D2119" s="7">
        <v>44343</v>
      </c>
      <c r="E2119" s="6" t="s">
        <v>28</v>
      </c>
      <c r="F2119" s="6" t="s">
        <v>82</v>
      </c>
      <c r="G2119" s="6" t="s">
        <v>83</v>
      </c>
      <c r="H2119" s="6" t="s">
        <v>18</v>
      </c>
      <c r="I2119" s="8">
        <v>0.60000000000000009</v>
      </c>
      <c r="J2119" s="9">
        <v>4250</v>
      </c>
      <c r="K2119" s="10">
        <f t="shared" si="0"/>
        <v>2550.0000000000005</v>
      </c>
      <c r="L2119" s="10">
        <f t="shared" si="1"/>
        <v>1020.0000000000002</v>
      </c>
      <c r="M2119" s="11">
        <v>0.4</v>
      </c>
      <c r="O2119" s="16"/>
      <c r="P2119" s="14"/>
      <c r="Q2119" s="12"/>
      <c r="R2119" s="13"/>
    </row>
    <row r="2120" spans="1:18" ht="15.75" customHeight="1">
      <c r="A2120" s="1"/>
      <c r="B2120" s="6" t="s">
        <v>27</v>
      </c>
      <c r="C2120" s="6">
        <v>1128299</v>
      </c>
      <c r="D2120" s="7">
        <v>44343</v>
      </c>
      <c r="E2120" s="6" t="s">
        <v>28</v>
      </c>
      <c r="F2120" s="6" t="s">
        <v>82</v>
      </c>
      <c r="G2120" s="6" t="s">
        <v>83</v>
      </c>
      <c r="H2120" s="6" t="s">
        <v>19</v>
      </c>
      <c r="I2120" s="8">
        <v>0.60000000000000009</v>
      </c>
      <c r="J2120" s="9">
        <v>4500</v>
      </c>
      <c r="K2120" s="10">
        <f t="shared" si="0"/>
        <v>2700.0000000000005</v>
      </c>
      <c r="L2120" s="10">
        <f t="shared" si="1"/>
        <v>945.00000000000011</v>
      </c>
      <c r="M2120" s="11">
        <v>0.35</v>
      </c>
      <c r="O2120" s="16"/>
      <c r="P2120" s="14"/>
      <c r="Q2120" s="12"/>
      <c r="R2120" s="13"/>
    </row>
    <row r="2121" spans="1:18" ht="15.75" customHeight="1">
      <c r="A2121" s="1"/>
      <c r="B2121" s="6" t="s">
        <v>27</v>
      </c>
      <c r="C2121" s="6">
        <v>1128299</v>
      </c>
      <c r="D2121" s="7">
        <v>44343</v>
      </c>
      <c r="E2121" s="6" t="s">
        <v>28</v>
      </c>
      <c r="F2121" s="6" t="s">
        <v>82</v>
      </c>
      <c r="G2121" s="6" t="s">
        <v>83</v>
      </c>
      <c r="H2121" s="6" t="s">
        <v>20</v>
      </c>
      <c r="I2121" s="8">
        <v>0.55000000000000004</v>
      </c>
      <c r="J2121" s="9">
        <v>3500</v>
      </c>
      <c r="K2121" s="10">
        <f t="shared" si="0"/>
        <v>1925.0000000000002</v>
      </c>
      <c r="L2121" s="10">
        <f t="shared" si="1"/>
        <v>673.75</v>
      </c>
      <c r="M2121" s="11">
        <v>0.35</v>
      </c>
      <c r="O2121" s="16"/>
      <c r="P2121" s="14"/>
      <c r="Q2121" s="12"/>
      <c r="R2121" s="13"/>
    </row>
    <row r="2122" spans="1:18" ht="15.75" customHeight="1">
      <c r="A2122" s="1"/>
      <c r="B2122" s="6" t="s">
        <v>27</v>
      </c>
      <c r="C2122" s="6">
        <v>1128299</v>
      </c>
      <c r="D2122" s="7">
        <v>44343</v>
      </c>
      <c r="E2122" s="6" t="s">
        <v>28</v>
      </c>
      <c r="F2122" s="6" t="s">
        <v>82</v>
      </c>
      <c r="G2122" s="6" t="s">
        <v>83</v>
      </c>
      <c r="H2122" s="6" t="s">
        <v>21</v>
      </c>
      <c r="I2122" s="8">
        <v>0.60000000000000009</v>
      </c>
      <c r="J2122" s="9">
        <v>2500</v>
      </c>
      <c r="K2122" s="10">
        <f t="shared" si="0"/>
        <v>1500.0000000000002</v>
      </c>
      <c r="L2122" s="10">
        <f t="shared" si="1"/>
        <v>450.00000000000006</v>
      </c>
      <c r="M2122" s="11">
        <v>0.3</v>
      </c>
      <c r="O2122" s="16"/>
      <c r="P2122" s="14"/>
      <c r="Q2122" s="12"/>
      <c r="R2122" s="13"/>
    </row>
    <row r="2123" spans="1:18" ht="15.75" customHeight="1">
      <c r="A2123" s="1"/>
      <c r="B2123" s="6" t="s">
        <v>27</v>
      </c>
      <c r="C2123" s="6">
        <v>1128299</v>
      </c>
      <c r="D2123" s="7">
        <v>44343</v>
      </c>
      <c r="E2123" s="6" t="s">
        <v>28</v>
      </c>
      <c r="F2123" s="6" t="s">
        <v>82</v>
      </c>
      <c r="G2123" s="6" t="s">
        <v>83</v>
      </c>
      <c r="H2123" s="6" t="s">
        <v>22</v>
      </c>
      <c r="I2123" s="8">
        <v>0.75000000000000011</v>
      </c>
      <c r="J2123" s="9">
        <v>4250</v>
      </c>
      <c r="K2123" s="10">
        <f t="shared" si="0"/>
        <v>3187.5000000000005</v>
      </c>
      <c r="L2123" s="10">
        <f t="shared" si="1"/>
        <v>796.87500000000011</v>
      </c>
      <c r="M2123" s="11">
        <v>0.25</v>
      </c>
      <c r="O2123" s="16"/>
      <c r="P2123" s="14"/>
      <c r="Q2123" s="12"/>
      <c r="R2123" s="13"/>
    </row>
    <row r="2124" spans="1:18" ht="15.75" customHeight="1">
      <c r="A2124" s="1"/>
      <c r="B2124" s="6" t="s">
        <v>27</v>
      </c>
      <c r="C2124" s="6">
        <v>1128299</v>
      </c>
      <c r="D2124" s="7">
        <v>44373</v>
      </c>
      <c r="E2124" s="6" t="s">
        <v>28</v>
      </c>
      <c r="F2124" s="6" t="s">
        <v>82</v>
      </c>
      <c r="G2124" s="6" t="s">
        <v>83</v>
      </c>
      <c r="H2124" s="6" t="s">
        <v>17</v>
      </c>
      <c r="I2124" s="8">
        <v>0.55000000000000004</v>
      </c>
      <c r="J2124" s="9">
        <v>7000</v>
      </c>
      <c r="K2124" s="10">
        <f t="shared" si="0"/>
        <v>3850.0000000000005</v>
      </c>
      <c r="L2124" s="10">
        <f t="shared" si="1"/>
        <v>1347.5</v>
      </c>
      <c r="M2124" s="11">
        <v>0.35</v>
      </c>
      <c r="O2124" s="16"/>
      <c r="P2124" s="14"/>
      <c r="Q2124" s="12"/>
      <c r="R2124" s="13"/>
    </row>
    <row r="2125" spans="1:18" ht="15.75" customHeight="1">
      <c r="A2125" s="1"/>
      <c r="B2125" s="6" t="s">
        <v>27</v>
      </c>
      <c r="C2125" s="6">
        <v>1128299</v>
      </c>
      <c r="D2125" s="7">
        <v>44373</v>
      </c>
      <c r="E2125" s="6" t="s">
        <v>28</v>
      </c>
      <c r="F2125" s="6" t="s">
        <v>82</v>
      </c>
      <c r="G2125" s="6" t="s">
        <v>83</v>
      </c>
      <c r="H2125" s="6" t="s">
        <v>18</v>
      </c>
      <c r="I2125" s="8">
        <v>0.60000000000000009</v>
      </c>
      <c r="J2125" s="9">
        <v>5500</v>
      </c>
      <c r="K2125" s="10">
        <f t="shared" si="0"/>
        <v>3300.0000000000005</v>
      </c>
      <c r="L2125" s="10">
        <f t="shared" si="1"/>
        <v>1320.0000000000002</v>
      </c>
      <c r="M2125" s="11">
        <v>0.4</v>
      </c>
      <c r="O2125" s="16"/>
      <c r="P2125" s="14"/>
      <c r="Q2125" s="12"/>
      <c r="R2125" s="13"/>
    </row>
    <row r="2126" spans="1:18" ht="15.75" customHeight="1">
      <c r="A2126" s="1"/>
      <c r="B2126" s="6" t="s">
        <v>27</v>
      </c>
      <c r="C2126" s="6">
        <v>1128299</v>
      </c>
      <c r="D2126" s="7">
        <v>44373</v>
      </c>
      <c r="E2126" s="6" t="s">
        <v>28</v>
      </c>
      <c r="F2126" s="6" t="s">
        <v>82</v>
      </c>
      <c r="G2126" s="6" t="s">
        <v>83</v>
      </c>
      <c r="H2126" s="6" t="s">
        <v>19</v>
      </c>
      <c r="I2126" s="8">
        <v>0.60000000000000009</v>
      </c>
      <c r="J2126" s="9">
        <v>5500</v>
      </c>
      <c r="K2126" s="10">
        <f t="shared" si="0"/>
        <v>3300.0000000000005</v>
      </c>
      <c r="L2126" s="10">
        <f t="shared" si="1"/>
        <v>1155</v>
      </c>
      <c r="M2126" s="11">
        <v>0.35</v>
      </c>
      <c r="O2126" s="16"/>
      <c r="P2126" s="14"/>
      <c r="Q2126" s="12"/>
      <c r="R2126" s="13"/>
    </row>
    <row r="2127" spans="1:18" ht="15.75" customHeight="1">
      <c r="A2127" s="1"/>
      <c r="B2127" s="6" t="s">
        <v>27</v>
      </c>
      <c r="C2127" s="6">
        <v>1128299</v>
      </c>
      <c r="D2127" s="7">
        <v>44373</v>
      </c>
      <c r="E2127" s="6" t="s">
        <v>28</v>
      </c>
      <c r="F2127" s="6" t="s">
        <v>82</v>
      </c>
      <c r="G2127" s="6" t="s">
        <v>83</v>
      </c>
      <c r="H2127" s="6" t="s">
        <v>20</v>
      </c>
      <c r="I2127" s="8">
        <v>0.55000000000000004</v>
      </c>
      <c r="J2127" s="9">
        <v>4250</v>
      </c>
      <c r="K2127" s="10">
        <f t="shared" si="0"/>
        <v>2337.5</v>
      </c>
      <c r="L2127" s="10">
        <f t="shared" si="1"/>
        <v>818.125</v>
      </c>
      <c r="M2127" s="11">
        <v>0.35</v>
      </c>
      <c r="O2127" s="16"/>
      <c r="P2127" s="14"/>
      <c r="Q2127" s="12"/>
      <c r="R2127" s="13"/>
    </row>
    <row r="2128" spans="1:18" ht="15.75" customHeight="1">
      <c r="A2128" s="1"/>
      <c r="B2128" s="6" t="s">
        <v>27</v>
      </c>
      <c r="C2128" s="6">
        <v>1128299</v>
      </c>
      <c r="D2128" s="7">
        <v>44373</v>
      </c>
      <c r="E2128" s="6" t="s">
        <v>28</v>
      </c>
      <c r="F2128" s="6" t="s">
        <v>82</v>
      </c>
      <c r="G2128" s="6" t="s">
        <v>83</v>
      </c>
      <c r="H2128" s="6" t="s">
        <v>21</v>
      </c>
      <c r="I2128" s="8">
        <v>0.60000000000000009</v>
      </c>
      <c r="J2128" s="9">
        <v>3000</v>
      </c>
      <c r="K2128" s="10">
        <f t="shared" si="0"/>
        <v>1800.0000000000002</v>
      </c>
      <c r="L2128" s="10">
        <f t="shared" si="1"/>
        <v>540</v>
      </c>
      <c r="M2128" s="11">
        <v>0.3</v>
      </c>
      <c r="O2128" s="16"/>
      <c r="P2128" s="14"/>
      <c r="Q2128" s="12"/>
      <c r="R2128" s="13"/>
    </row>
    <row r="2129" spans="1:18" ht="15.75" customHeight="1">
      <c r="A2129" s="1"/>
      <c r="B2129" s="6" t="s">
        <v>27</v>
      </c>
      <c r="C2129" s="6">
        <v>1128299</v>
      </c>
      <c r="D2129" s="7">
        <v>44373</v>
      </c>
      <c r="E2129" s="6" t="s">
        <v>28</v>
      </c>
      <c r="F2129" s="6" t="s">
        <v>82</v>
      </c>
      <c r="G2129" s="6" t="s">
        <v>83</v>
      </c>
      <c r="H2129" s="6" t="s">
        <v>22</v>
      </c>
      <c r="I2129" s="8">
        <v>0.75000000000000011</v>
      </c>
      <c r="J2129" s="9">
        <v>6000</v>
      </c>
      <c r="K2129" s="10">
        <f t="shared" si="0"/>
        <v>4500.0000000000009</v>
      </c>
      <c r="L2129" s="10">
        <f t="shared" si="1"/>
        <v>1125.0000000000002</v>
      </c>
      <c r="M2129" s="11">
        <v>0.25</v>
      </c>
      <c r="O2129" s="16"/>
      <c r="P2129" s="14"/>
      <c r="Q2129" s="12"/>
      <c r="R2129" s="13"/>
    </row>
    <row r="2130" spans="1:18" ht="15.75" customHeight="1">
      <c r="A2130" s="1"/>
      <c r="B2130" s="6" t="s">
        <v>27</v>
      </c>
      <c r="C2130" s="6">
        <v>1128299</v>
      </c>
      <c r="D2130" s="7">
        <v>44402</v>
      </c>
      <c r="E2130" s="6" t="s">
        <v>28</v>
      </c>
      <c r="F2130" s="6" t="s">
        <v>82</v>
      </c>
      <c r="G2130" s="6" t="s">
        <v>83</v>
      </c>
      <c r="H2130" s="6" t="s">
        <v>17</v>
      </c>
      <c r="I2130" s="8">
        <v>0.55000000000000004</v>
      </c>
      <c r="J2130" s="9">
        <v>7500</v>
      </c>
      <c r="K2130" s="10">
        <f t="shared" si="0"/>
        <v>4125</v>
      </c>
      <c r="L2130" s="10">
        <f t="shared" si="1"/>
        <v>1443.75</v>
      </c>
      <c r="M2130" s="11">
        <v>0.35</v>
      </c>
      <c r="O2130" s="16"/>
      <c r="P2130" s="14"/>
      <c r="Q2130" s="12"/>
      <c r="R2130" s="13"/>
    </row>
    <row r="2131" spans="1:18" ht="15.75" customHeight="1">
      <c r="A2131" s="1"/>
      <c r="B2131" s="6" t="s">
        <v>27</v>
      </c>
      <c r="C2131" s="6">
        <v>1128299</v>
      </c>
      <c r="D2131" s="7">
        <v>44402</v>
      </c>
      <c r="E2131" s="6" t="s">
        <v>28</v>
      </c>
      <c r="F2131" s="6" t="s">
        <v>82</v>
      </c>
      <c r="G2131" s="6" t="s">
        <v>83</v>
      </c>
      <c r="H2131" s="6" t="s">
        <v>18</v>
      </c>
      <c r="I2131" s="8">
        <v>0.60000000000000009</v>
      </c>
      <c r="J2131" s="9">
        <v>6000</v>
      </c>
      <c r="K2131" s="10">
        <f t="shared" si="0"/>
        <v>3600.0000000000005</v>
      </c>
      <c r="L2131" s="10">
        <f t="shared" si="1"/>
        <v>1440.0000000000002</v>
      </c>
      <c r="M2131" s="11">
        <v>0.4</v>
      </c>
      <c r="O2131" s="16"/>
      <c r="P2131" s="14"/>
      <c r="Q2131" s="12"/>
      <c r="R2131" s="13"/>
    </row>
    <row r="2132" spans="1:18" ht="15.75" customHeight="1">
      <c r="A2132" s="1"/>
      <c r="B2132" s="6" t="s">
        <v>27</v>
      </c>
      <c r="C2132" s="6">
        <v>1128299</v>
      </c>
      <c r="D2132" s="7">
        <v>44402</v>
      </c>
      <c r="E2132" s="6" t="s">
        <v>28</v>
      </c>
      <c r="F2132" s="6" t="s">
        <v>82</v>
      </c>
      <c r="G2132" s="6" t="s">
        <v>83</v>
      </c>
      <c r="H2132" s="6" t="s">
        <v>19</v>
      </c>
      <c r="I2132" s="8">
        <v>0.60000000000000009</v>
      </c>
      <c r="J2132" s="9">
        <v>5500</v>
      </c>
      <c r="K2132" s="10">
        <f t="shared" si="0"/>
        <v>3300.0000000000005</v>
      </c>
      <c r="L2132" s="10">
        <f t="shared" si="1"/>
        <v>1155</v>
      </c>
      <c r="M2132" s="11">
        <v>0.35</v>
      </c>
      <c r="O2132" s="16"/>
      <c r="P2132" s="14"/>
      <c r="Q2132" s="12"/>
      <c r="R2132" s="13"/>
    </row>
    <row r="2133" spans="1:18" ht="15.75" customHeight="1">
      <c r="A2133" s="1"/>
      <c r="B2133" s="6" t="s">
        <v>27</v>
      </c>
      <c r="C2133" s="6">
        <v>1128299</v>
      </c>
      <c r="D2133" s="7">
        <v>44402</v>
      </c>
      <c r="E2133" s="6" t="s">
        <v>28</v>
      </c>
      <c r="F2133" s="6" t="s">
        <v>82</v>
      </c>
      <c r="G2133" s="6" t="s">
        <v>83</v>
      </c>
      <c r="H2133" s="6" t="s">
        <v>20</v>
      </c>
      <c r="I2133" s="8">
        <v>0.55000000000000004</v>
      </c>
      <c r="J2133" s="9">
        <v>4500</v>
      </c>
      <c r="K2133" s="10">
        <f t="shared" si="0"/>
        <v>2475</v>
      </c>
      <c r="L2133" s="10">
        <f t="shared" si="1"/>
        <v>866.25</v>
      </c>
      <c r="M2133" s="11">
        <v>0.35</v>
      </c>
      <c r="O2133" s="16"/>
      <c r="P2133" s="14"/>
      <c r="Q2133" s="12"/>
      <c r="R2133" s="13"/>
    </row>
    <row r="2134" spans="1:18" ht="15.75" customHeight="1">
      <c r="A2134" s="1"/>
      <c r="B2134" s="6" t="s">
        <v>27</v>
      </c>
      <c r="C2134" s="6">
        <v>1128299</v>
      </c>
      <c r="D2134" s="7">
        <v>44402</v>
      </c>
      <c r="E2134" s="6" t="s">
        <v>28</v>
      </c>
      <c r="F2134" s="6" t="s">
        <v>82</v>
      </c>
      <c r="G2134" s="6" t="s">
        <v>83</v>
      </c>
      <c r="H2134" s="6" t="s">
        <v>21</v>
      </c>
      <c r="I2134" s="8">
        <v>0.60000000000000009</v>
      </c>
      <c r="J2134" s="9">
        <v>5000</v>
      </c>
      <c r="K2134" s="10">
        <f t="shared" si="0"/>
        <v>3000.0000000000005</v>
      </c>
      <c r="L2134" s="10">
        <f t="shared" si="1"/>
        <v>900.00000000000011</v>
      </c>
      <c r="M2134" s="11">
        <v>0.3</v>
      </c>
      <c r="O2134" s="16"/>
      <c r="P2134" s="14"/>
      <c r="Q2134" s="12"/>
      <c r="R2134" s="13"/>
    </row>
    <row r="2135" spans="1:18" ht="15.75" customHeight="1">
      <c r="A2135" s="1"/>
      <c r="B2135" s="6" t="s">
        <v>27</v>
      </c>
      <c r="C2135" s="6">
        <v>1128299</v>
      </c>
      <c r="D2135" s="7">
        <v>44402</v>
      </c>
      <c r="E2135" s="6" t="s">
        <v>28</v>
      </c>
      <c r="F2135" s="6" t="s">
        <v>82</v>
      </c>
      <c r="G2135" s="6" t="s">
        <v>83</v>
      </c>
      <c r="H2135" s="6" t="s">
        <v>22</v>
      </c>
      <c r="I2135" s="8">
        <v>0.75000000000000011</v>
      </c>
      <c r="J2135" s="9">
        <v>5000</v>
      </c>
      <c r="K2135" s="10">
        <f t="shared" si="0"/>
        <v>3750.0000000000005</v>
      </c>
      <c r="L2135" s="10">
        <f t="shared" si="1"/>
        <v>937.50000000000011</v>
      </c>
      <c r="M2135" s="11">
        <v>0.25</v>
      </c>
      <c r="O2135" s="16"/>
      <c r="P2135" s="14"/>
      <c r="Q2135" s="12"/>
      <c r="R2135" s="13"/>
    </row>
    <row r="2136" spans="1:18" ht="15.75" customHeight="1">
      <c r="A2136" s="1"/>
      <c r="B2136" s="6" t="s">
        <v>27</v>
      </c>
      <c r="C2136" s="6">
        <v>1128299</v>
      </c>
      <c r="D2136" s="7">
        <v>44434</v>
      </c>
      <c r="E2136" s="6" t="s">
        <v>28</v>
      </c>
      <c r="F2136" s="6" t="s">
        <v>82</v>
      </c>
      <c r="G2136" s="6" t="s">
        <v>83</v>
      </c>
      <c r="H2136" s="6" t="s">
        <v>17</v>
      </c>
      <c r="I2136" s="8">
        <v>0.60000000000000009</v>
      </c>
      <c r="J2136" s="9">
        <v>7000</v>
      </c>
      <c r="K2136" s="10">
        <f t="shared" si="0"/>
        <v>4200.0000000000009</v>
      </c>
      <c r="L2136" s="10">
        <f t="shared" si="1"/>
        <v>1470.0000000000002</v>
      </c>
      <c r="M2136" s="11">
        <v>0.35</v>
      </c>
      <c r="O2136" s="16"/>
      <c r="P2136" s="14"/>
      <c r="Q2136" s="12"/>
      <c r="R2136" s="13"/>
    </row>
    <row r="2137" spans="1:18" ht="15.75" customHeight="1">
      <c r="A2137" s="1"/>
      <c r="B2137" s="6" t="s">
        <v>27</v>
      </c>
      <c r="C2137" s="6">
        <v>1128299</v>
      </c>
      <c r="D2137" s="7">
        <v>44434</v>
      </c>
      <c r="E2137" s="6" t="s">
        <v>28</v>
      </c>
      <c r="F2137" s="6" t="s">
        <v>82</v>
      </c>
      <c r="G2137" s="6" t="s">
        <v>83</v>
      </c>
      <c r="H2137" s="6" t="s">
        <v>18</v>
      </c>
      <c r="I2137" s="8">
        <v>0.65000000000000013</v>
      </c>
      <c r="J2137" s="9">
        <v>6500</v>
      </c>
      <c r="K2137" s="10">
        <f t="shared" si="0"/>
        <v>4225.0000000000009</v>
      </c>
      <c r="L2137" s="10">
        <f t="shared" si="1"/>
        <v>1690.0000000000005</v>
      </c>
      <c r="M2137" s="11">
        <v>0.4</v>
      </c>
      <c r="O2137" s="16"/>
      <c r="P2137" s="14"/>
      <c r="Q2137" s="12"/>
      <c r="R2137" s="13"/>
    </row>
    <row r="2138" spans="1:18" ht="15.75" customHeight="1">
      <c r="A2138" s="1"/>
      <c r="B2138" s="6" t="s">
        <v>27</v>
      </c>
      <c r="C2138" s="6">
        <v>1128299</v>
      </c>
      <c r="D2138" s="7">
        <v>44434</v>
      </c>
      <c r="E2138" s="6" t="s">
        <v>28</v>
      </c>
      <c r="F2138" s="6" t="s">
        <v>82</v>
      </c>
      <c r="G2138" s="6" t="s">
        <v>83</v>
      </c>
      <c r="H2138" s="6" t="s">
        <v>19</v>
      </c>
      <c r="I2138" s="8">
        <v>0.60000000000000009</v>
      </c>
      <c r="J2138" s="9">
        <v>5250</v>
      </c>
      <c r="K2138" s="10">
        <f t="shared" si="0"/>
        <v>3150.0000000000005</v>
      </c>
      <c r="L2138" s="10">
        <f t="shared" si="1"/>
        <v>1102.5</v>
      </c>
      <c r="M2138" s="11">
        <v>0.35</v>
      </c>
      <c r="O2138" s="16"/>
      <c r="P2138" s="14"/>
      <c r="Q2138" s="12"/>
      <c r="R2138" s="13"/>
    </row>
    <row r="2139" spans="1:18" ht="15.75" customHeight="1">
      <c r="A2139" s="1"/>
      <c r="B2139" s="6" t="s">
        <v>27</v>
      </c>
      <c r="C2139" s="6">
        <v>1128299</v>
      </c>
      <c r="D2139" s="7">
        <v>44434</v>
      </c>
      <c r="E2139" s="6" t="s">
        <v>28</v>
      </c>
      <c r="F2139" s="6" t="s">
        <v>82</v>
      </c>
      <c r="G2139" s="6" t="s">
        <v>83</v>
      </c>
      <c r="H2139" s="6" t="s">
        <v>20</v>
      </c>
      <c r="I2139" s="8">
        <v>0.60000000000000009</v>
      </c>
      <c r="J2139" s="9">
        <v>4750</v>
      </c>
      <c r="K2139" s="10">
        <f t="shared" si="0"/>
        <v>2850.0000000000005</v>
      </c>
      <c r="L2139" s="10">
        <f t="shared" si="1"/>
        <v>997.50000000000011</v>
      </c>
      <c r="M2139" s="11">
        <v>0.35</v>
      </c>
      <c r="O2139" s="16"/>
      <c r="P2139" s="14"/>
      <c r="Q2139" s="12"/>
      <c r="R2139" s="13"/>
    </row>
    <row r="2140" spans="1:18" ht="15.75" customHeight="1">
      <c r="A2140" s="1"/>
      <c r="B2140" s="6" t="s">
        <v>27</v>
      </c>
      <c r="C2140" s="6">
        <v>1128299</v>
      </c>
      <c r="D2140" s="7">
        <v>44434</v>
      </c>
      <c r="E2140" s="6" t="s">
        <v>28</v>
      </c>
      <c r="F2140" s="6" t="s">
        <v>82</v>
      </c>
      <c r="G2140" s="6" t="s">
        <v>83</v>
      </c>
      <c r="H2140" s="6" t="s">
        <v>21</v>
      </c>
      <c r="I2140" s="8">
        <v>0.70000000000000007</v>
      </c>
      <c r="J2140" s="9">
        <v>4750</v>
      </c>
      <c r="K2140" s="10">
        <f t="shared" si="0"/>
        <v>3325.0000000000005</v>
      </c>
      <c r="L2140" s="10">
        <f t="shared" si="1"/>
        <v>997.50000000000011</v>
      </c>
      <c r="M2140" s="11">
        <v>0.3</v>
      </c>
      <c r="O2140" s="16"/>
      <c r="P2140" s="14"/>
      <c r="Q2140" s="12"/>
      <c r="R2140" s="13"/>
    </row>
    <row r="2141" spans="1:18" ht="15.75" customHeight="1">
      <c r="A2141" s="1"/>
      <c r="B2141" s="6" t="s">
        <v>27</v>
      </c>
      <c r="C2141" s="6">
        <v>1128299</v>
      </c>
      <c r="D2141" s="7">
        <v>44434</v>
      </c>
      <c r="E2141" s="6" t="s">
        <v>28</v>
      </c>
      <c r="F2141" s="6" t="s">
        <v>82</v>
      </c>
      <c r="G2141" s="6" t="s">
        <v>83</v>
      </c>
      <c r="H2141" s="6" t="s">
        <v>22</v>
      </c>
      <c r="I2141" s="8">
        <v>0.75000000000000011</v>
      </c>
      <c r="J2141" s="9">
        <v>4500</v>
      </c>
      <c r="K2141" s="10">
        <f t="shared" si="0"/>
        <v>3375.0000000000005</v>
      </c>
      <c r="L2141" s="10">
        <f t="shared" si="1"/>
        <v>843.75000000000011</v>
      </c>
      <c r="M2141" s="11">
        <v>0.25</v>
      </c>
      <c r="O2141" s="16"/>
      <c r="P2141" s="14"/>
      <c r="Q2141" s="12"/>
      <c r="R2141" s="13"/>
    </row>
    <row r="2142" spans="1:18" ht="15.75" customHeight="1">
      <c r="A2142" s="1"/>
      <c r="B2142" s="6" t="s">
        <v>27</v>
      </c>
      <c r="C2142" s="6">
        <v>1128299</v>
      </c>
      <c r="D2142" s="7">
        <v>44466</v>
      </c>
      <c r="E2142" s="6" t="s">
        <v>28</v>
      </c>
      <c r="F2142" s="6" t="s">
        <v>82</v>
      </c>
      <c r="G2142" s="6" t="s">
        <v>83</v>
      </c>
      <c r="H2142" s="6" t="s">
        <v>17</v>
      </c>
      <c r="I2142" s="8">
        <v>0.50000000000000011</v>
      </c>
      <c r="J2142" s="9">
        <v>6250</v>
      </c>
      <c r="K2142" s="10">
        <f t="shared" si="0"/>
        <v>3125.0000000000009</v>
      </c>
      <c r="L2142" s="10">
        <f t="shared" si="1"/>
        <v>1093.7500000000002</v>
      </c>
      <c r="M2142" s="11">
        <v>0.35</v>
      </c>
      <c r="O2142" s="16"/>
      <c r="P2142" s="14"/>
      <c r="Q2142" s="12"/>
      <c r="R2142" s="13"/>
    </row>
    <row r="2143" spans="1:18" ht="15.75" customHeight="1">
      <c r="A2143" s="1"/>
      <c r="B2143" s="6" t="s">
        <v>27</v>
      </c>
      <c r="C2143" s="6">
        <v>1128299</v>
      </c>
      <c r="D2143" s="7">
        <v>44466</v>
      </c>
      <c r="E2143" s="6" t="s">
        <v>28</v>
      </c>
      <c r="F2143" s="6" t="s">
        <v>82</v>
      </c>
      <c r="G2143" s="6" t="s">
        <v>83</v>
      </c>
      <c r="H2143" s="6" t="s">
        <v>18</v>
      </c>
      <c r="I2143" s="8">
        <v>0.55000000000000016</v>
      </c>
      <c r="J2143" s="9">
        <v>6250</v>
      </c>
      <c r="K2143" s="10">
        <f t="shared" si="0"/>
        <v>3437.5000000000009</v>
      </c>
      <c r="L2143" s="10">
        <f t="shared" si="1"/>
        <v>1375.0000000000005</v>
      </c>
      <c r="M2143" s="11">
        <v>0.4</v>
      </c>
      <c r="O2143" s="16"/>
      <c r="P2143" s="14"/>
      <c r="Q2143" s="12"/>
      <c r="R2143" s="13"/>
    </row>
    <row r="2144" spans="1:18" ht="15.75" customHeight="1">
      <c r="A2144" s="1"/>
      <c r="B2144" s="6" t="s">
        <v>27</v>
      </c>
      <c r="C2144" s="6">
        <v>1128299</v>
      </c>
      <c r="D2144" s="7">
        <v>44466</v>
      </c>
      <c r="E2144" s="6" t="s">
        <v>28</v>
      </c>
      <c r="F2144" s="6" t="s">
        <v>82</v>
      </c>
      <c r="G2144" s="6" t="s">
        <v>83</v>
      </c>
      <c r="H2144" s="6" t="s">
        <v>19</v>
      </c>
      <c r="I2144" s="8">
        <v>0.50000000000000011</v>
      </c>
      <c r="J2144" s="9">
        <v>4750</v>
      </c>
      <c r="K2144" s="10">
        <f t="shared" si="0"/>
        <v>2375.0000000000005</v>
      </c>
      <c r="L2144" s="10">
        <f t="shared" si="1"/>
        <v>831.25000000000011</v>
      </c>
      <c r="M2144" s="11">
        <v>0.35</v>
      </c>
      <c r="O2144" s="16"/>
      <c r="P2144" s="14"/>
      <c r="Q2144" s="12"/>
      <c r="R2144" s="13"/>
    </row>
    <row r="2145" spans="1:18" ht="15.75" customHeight="1">
      <c r="A2145" s="1"/>
      <c r="B2145" s="6" t="s">
        <v>27</v>
      </c>
      <c r="C2145" s="6">
        <v>1128299</v>
      </c>
      <c r="D2145" s="7">
        <v>44466</v>
      </c>
      <c r="E2145" s="6" t="s">
        <v>28</v>
      </c>
      <c r="F2145" s="6" t="s">
        <v>82</v>
      </c>
      <c r="G2145" s="6" t="s">
        <v>83</v>
      </c>
      <c r="H2145" s="6" t="s">
        <v>20</v>
      </c>
      <c r="I2145" s="8">
        <v>0.50000000000000011</v>
      </c>
      <c r="J2145" s="9">
        <v>4250</v>
      </c>
      <c r="K2145" s="10">
        <f t="shared" si="0"/>
        <v>2125.0000000000005</v>
      </c>
      <c r="L2145" s="10">
        <f t="shared" si="1"/>
        <v>743.75000000000011</v>
      </c>
      <c r="M2145" s="11">
        <v>0.35</v>
      </c>
      <c r="O2145" s="16"/>
      <c r="P2145" s="14"/>
      <c r="Q2145" s="12"/>
      <c r="R2145" s="13"/>
    </row>
    <row r="2146" spans="1:18" ht="15.75" customHeight="1">
      <c r="A2146" s="1"/>
      <c r="B2146" s="6" t="s">
        <v>27</v>
      </c>
      <c r="C2146" s="6">
        <v>1128299</v>
      </c>
      <c r="D2146" s="7">
        <v>44466</v>
      </c>
      <c r="E2146" s="6" t="s">
        <v>28</v>
      </c>
      <c r="F2146" s="6" t="s">
        <v>82</v>
      </c>
      <c r="G2146" s="6" t="s">
        <v>83</v>
      </c>
      <c r="H2146" s="6" t="s">
        <v>21</v>
      </c>
      <c r="I2146" s="8">
        <v>0.60000000000000009</v>
      </c>
      <c r="J2146" s="9">
        <v>4250</v>
      </c>
      <c r="K2146" s="10">
        <f t="shared" si="0"/>
        <v>2550.0000000000005</v>
      </c>
      <c r="L2146" s="10">
        <f t="shared" si="1"/>
        <v>765.00000000000011</v>
      </c>
      <c r="M2146" s="11">
        <v>0.3</v>
      </c>
      <c r="O2146" s="16"/>
      <c r="P2146" s="14"/>
      <c r="Q2146" s="12"/>
      <c r="R2146" s="13"/>
    </row>
    <row r="2147" spans="1:18" ht="15.75" customHeight="1">
      <c r="A2147" s="1"/>
      <c r="B2147" s="6" t="s">
        <v>27</v>
      </c>
      <c r="C2147" s="6">
        <v>1128299</v>
      </c>
      <c r="D2147" s="7">
        <v>44466</v>
      </c>
      <c r="E2147" s="6" t="s">
        <v>28</v>
      </c>
      <c r="F2147" s="6" t="s">
        <v>82</v>
      </c>
      <c r="G2147" s="6" t="s">
        <v>83</v>
      </c>
      <c r="H2147" s="6" t="s">
        <v>22</v>
      </c>
      <c r="I2147" s="8">
        <v>0.65000000000000013</v>
      </c>
      <c r="J2147" s="9">
        <v>4750</v>
      </c>
      <c r="K2147" s="10">
        <f t="shared" si="0"/>
        <v>3087.5000000000005</v>
      </c>
      <c r="L2147" s="10">
        <f t="shared" si="1"/>
        <v>771.87500000000011</v>
      </c>
      <c r="M2147" s="11">
        <v>0.25</v>
      </c>
      <c r="O2147" s="16"/>
      <c r="P2147" s="14"/>
      <c r="Q2147" s="12"/>
      <c r="R2147" s="13"/>
    </row>
    <row r="2148" spans="1:18" ht="15.75" customHeight="1">
      <c r="A2148" s="1"/>
      <c r="B2148" s="6" t="s">
        <v>27</v>
      </c>
      <c r="C2148" s="6">
        <v>1128299</v>
      </c>
      <c r="D2148" s="7">
        <v>44495</v>
      </c>
      <c r="E2148" s="6" t="s">
        <v>28</v>
      </c>
      <c r="F2148" s="6" t="s">
        <v>82</v>
      </c>
      <c r="G2148" s="6" t="s">
        <v>83</v>
      </c>
      <c r="H2148" s="6" t="s">
        <v>17</v>
      </c>
      <c r="I2148" s="8">
        <v>0.50000000000000011</v>
      </c>
      <c r="J2148" s="9">
        <v>5500</v>
      </c>
      <c r="K2148" s="10">
        <f t="shared" si="0"/>
        <v>2750.0000000000005</v>
      </c>
      <c r="L2148" s="10">
        <f t="shared" si="1"/>
        <v>962.50000000000011</v>
      </c>
      <c r="M2148" s="11">
        <v>0.35</v>
      </c>
      <c r="O2148" s="16"/>
      <c r="P2148" s="14"/>
      <c r="Q2148" s="12"/>
      <c r="R2148" s="13"/>
    </row>
    <row r="2149" spans="1:18" ht="15.75" customHeight="1">
      <c r="A2149" s="1"/>
      <c r="B2149" s="6" t="s">
        <v>27</v>
      </c>
      <c r="C2149" s="6">
        <v>1128299</v>
      </c>
      <c r="D2149" s="7">
        <v>44495</v>
      </c>
      <c r="E2149" s="6" t="s">
        <v>28</v>
      </c>
      <c r="F2149" s="6" t="s">
        <v>82</v>
      </c>
      <c r="G2149" s="6" t="s">
        <v>83</v>
      </c>
      <c r="H2149" s="6" t="s">
        <v>18</v>
      </c>
      <c r="I2149" s="8">
        <v>0.55000000000000016</v>
      </c>
      <c r="J2149" s="9">
        <v>5500</v>
      </c>
      <c r="K2149" s="10">
        <f t="shared" si="0"/>
        <v>3025.0000000000009</v>
      </c>
      <c r="L2149" s="10">
        <f t="shared" si="1"/>
        <v>1210.0000000000005</v>
      </c>
      <c r="M2149" s="11">
        <v>0.4</v>
      </c>
      <c r="O2149" s="16"/>
      <c r="P2149" s="14"/>
      <c r="Q2149" s="12"/>
      <c r="R2149" s="13"/>
    </row>
    <row r="2150" spans="1:18" ht="15.75" customHeight="1">
      <c r="A2150" s="1"/>
      <c r="B2150" s="6" t="s">
        <v>27</v>
      </c>
      <c r="C2150" s="6">
        <v>1128299</v>
      </c>
      <c r="D2150" s="7">
        <v>44495</v>
      </c>
      <c r="E2150" s="6" t="s">
        <v>28</v>
      </c>
      <c r="F2150" s="6" t="s">
        <v>82</v>
      </c>
      <c r="G2150" s="6" t="s">
        <v>83</v>
      </c>
      <c r="H2150" s="6" t="s">
        <v>19</v>
      </c>
      <c r="I2150" s="8">
        <v>0.50000000000000011</v>
      </c>
      <c r="J2150" s="9">
        <v>3750</v>
      </c>
      <c r="K2150" s="10">
        <f t="shared" si="0"/>
        <v>1875.0000000000005</v>
      </c>
      <c r="L2150" s="10">
        <f t="shared" si="1"/>
        <v>656.25000000000011</v>
      </c>
      <c r="M2150" s="11">
        <v>0.35</v>
      </c>
      <c r="O2150" s="16"/>
      <c r="P2150" s="14"/>
      <c r="Q2150" s="12"/>
      <c r="R2150" s="13"/>
    </row>
    <row r="2151" spans="1:18" ht="15.75" customHeight="1">
      <c r="A2151" s="1"/>
      <c r="B2151" s="6" t="s">
        <v>27</v>
      </c>
      <c r="C2151" s="6">
        <v>1128299</v>
      </c>
      <c r="D2151" s="7">
        <v>44495</v>
      </c>
      <c r="E2151" s="6" t="s">
        <v>28</v>
      </c>
      <c r="F2151" s="6" t="s">
        <v>82</v>
      </c>
      <c r="G2151" s="6" t="s">
        <v>83</v>
      </c>
      <c r="H2151" s="6" t="s">
        <v>20</v>
      </c>
      <c r="I2151" s="8">
        <v>0.50000000000000011</v>
      </c>
      <c r="J2151" s="9">
        <v>3500</v>
      </c>
      <c r="K2151" s="10">
        <f t="shared" si="0"/>
        <v>1750.0000000000005</v>
      </c>
      <c r="L2151" s="10">
        <f t="shared" si="1"/>
        <v>612.50000000000011</v>
      </c>
      <c r="M2151" s="11">
        <v>0.35</v>
      </c>
      <c r="O2151" s="16"/>
      <c r="P2151" s="14"/>
      <c r="Q2151" s="12"/>
      <c r="R2151" s="13"/>
    </row>
    <row r="2152" spans="1:18" ht="15.75" customHeight="1">
      <c r="A2152" s="1"/>
      <c r="B2152" s="6" t="s">
        <v>27</v>
      </c>
      <c r="C2152" s="6">
        <v>1128299</v>
      </c>
      <c r="D2152" s="7">
        <v>44495</v>
      </c>
      <c r="E2152" s="6" t="s">
        <v>28</v>
      </c>
      <c r="F2152" s="6" t="s">
        <v>82</v>
      </c>
      <c r="G2152" s="6" t="s">
        <v>83</v>
      </c>
      <c r="H2152" s="6" t="s">
        <v>21</v>
      </c>
      <c r="I2152" s="8">
        <v>0.60000000000000009</v>
      </c>
      <c r="J2152" s="9">
        <v>3250</v>
      </c>
      <c r="K2152" s="10">
        <f t="shared" si="0"/>
        <v>1950.0000000000002</v>
      </c>
      <c r="L2152" s="10">
        <f t="shared" si="1"/>
        <v>585</v>
      </c>
      <c r="M2152" s="11">
        <v>0.3</v>
      </c>
      <c r="O2152" s="16"/>
      <c r="P2152" s="14"/>
      <c r="Q2152" s="12"/>
      <c r="R2152" s="13"/>
    </row>
    <row r="2153" spans="1:18" ht="15.75" customHeight="1">
      <c r="A2153" s="1"/>
      <c r="B2153" s="6" t="s">
        <v>27</v>
      </c>
      <c r="C2153" s="6">
        <v>1128299</v>
      </c>
      <c r="D2153" s="7">
        <v>44495</v>
      </c>
      <c r="E2153" s="6" t="s">
        <v>28</v>
      </c>
      <c r="F2153" s="6" t="s">
        <v>82</v>
      </c>
      <c r="G2153" s="6" t="s">
        <v>83</v>
      </c>
      <c r="H2153" s="6" t="s">
        <v>22</v>
      </c>
      <c r="I2153" s="8">
        <v>0.75000000000000011</v>
      </c>
      <c r="J2153" s="9">
        <v>3750</v>
      </c>
      <c r="K2153" s="10">
        <f t="shared" si="0"/>
        <v>2812.5000000000005</v>
      </c>
      <c r="L2153" s="10">
        <f t="shared" si="1"/>
        <v>703.12500000000011</v>
      </c>
      <c r="M2153" s="11">
        <v>0.25</v>
      </c>
      <c r="O2153" s="16"/>
      <c r="P2153" s="14"/>
      <c r="Q2153" s="12"/>
      <c r="R2153" s="13"/>
    </row>
    <row r="2154" spans="1:18" ht="15.75" customHeight="1">
      <c r="A2154" s="1"/>
      <c r="B2154" s="6" t="s">
        <v>27</v>
      </c>
      <c r="C2154" s="6">
        <v>1128299</v>
      </c>
      <c r="D2154" s="7">
        <v>44526</v>
      </c>
      <c r="E2154" s="6" t="s">
        <v>28</v>
      </c>
      <c r="F2154" s="6" t="s">
        <v>82</v>
      </c>
      <c r="G2154" s="6" t="s">
        <v>83</v>
      </c>
      <c r="H2154" s="6" t="s">
        <v>17</v>
      </c>
      <c r="I2154" s="8">
        <v>0.60000000000000009</v>
      </c>
      <c r="J2154" s="9">
        <v>5500</v>
      </c>
      <c r="K2154" s="10">
        <f t="shared" si="0"/>
        <v>3300.0000000000005</v>
      </c>
      <c r="L2154" s="10">
        <f t="shared" si="1"/>
        <v>1155</v>
      </c>
      <c r="M2154" s="11">
        <v>0.35</v>
      </c>
      <c r="O2154" s="16"/>
      <c r="P2154" s="14"/>
      <c r="Q2154" s="12"/>
      <c r="R2154" s="13"/>
    </row>
    <row r="2155" spans="1:18" ht="15.75" customHeight="1">
      <c r="A2155" s="1"/>
      <c r="B2155" s="6" t="s">
        <v>27</v>
      </c>
      <c r="C2155" s="6">
        <v>1128299</v>
      </c>
      <c r="D2155" s="7">
        <v>44526</v>
      </c>
      <c r="E2155" s="6" t="s">
        <v>28</v>
      </c>
      <c r="F2155" s="6" t="s">
        <v>82</v>
      </c>
      <c r="G2155" s="6" t="s">
        <v>83</v>
      </c>
      <c r="H2155" s="6" t="s">
        <v>18</v>
      </c>
      <c r="I2155" s="8">
        <v>0.65000000000000013</v>
      </c>
      <c r="J2155" s="9">
        <v>6000</v>
      </c>
      <c r="K2155" s="10">
        <f t="shared" si="0"/>
        <v>3900.0000000000009</v>
      </c>
      <c r="L2155" s="10">
        <f t="shared" si="1"/>
        <v>1560.0000000000005</v>
      </c>
      <c r="M2155" s="11">
        <v>0.4</v>
      </c>
      <c r="O2155" s="16"/>
      <c r="P2155" s="14"/>
      <c r="Q2155" s="12"/>
      <c r="R2155" s="13"/>
    </row>
    <row r="2156" spans="1:18" ht="15.75" customHeight="1">
      <c r="A2156" s="1"/>
      <c r="B2156" s="6" t="s">
        <v>27</v>
      </c>
      <c r="C2156" s="6">
        <v>1128299</v>
      </c>
      <c r="D2156" s="7">
        <v>44526</v>
      </c>
      <c r="E2156" s="6" t="s">
        <v>28</v>
      </c>
      <c r="F2156" s="6" t="s">
        <v>82</v>
      </c>
      <c r="G2156" s="6" t="s">
        <v>83</v>
      </c>
      <c r="H2156" s="6" t="s">
        <v>19</v>
      </c>
      <c r="I2156" s="8">
        <v>0.60000000000000009</v>
      </c>
      <c r="J2156" s="9">
        <v>4500</v>
      </c>
      <c r="K2156" s="10">
        <f t="shared" si="0"/>
        <v>2700.0000000000005</v>
      </c>
      <c r="L2156" s="10">
        <f t="shared" si="1"/>
        <v>945.00000000000011</v>
      </c>
      <c r="M2156" s="11">
        <v>0.35</v>
      </c>
      <c r="O2156" s="16"/>
      <c r="P2156" s="14"/>
      <c r="Q2156" s="12"/>
      <c r="R2156" s="13"/>
    </row>
    <row r="2157" spans="1:18" ht="15.75" customHeight="1">
      <c r="A2157" s="1"/>
      <c r="B2157" s="6" t="s">
        <v>27</v>
      </c>
      <c r="C2157" s="6">
        <v>1128299</v>
      </c>
      <c r="D2157" s="7">
        <v>44526</v>
      </c>
      <c r="E2157" s="6" t="s">
        <v>28</v>
      </c>
      <c r="F2157" s="6" t="s">
        <v>82</v>
      </c>
      <c r="G2157" s="6" t="s">
        <v>83</v>
      </c>
      <c r="H2157" s="6" t="s">
        <v>20</v>
      </c>
      <c r="I2157" s="8">
        <v>0.60000000000000009</v>
      </c>
      <c r="J2157" s="9">
        <v>4250</v>
      </c>
      <c r="K2157" s="10">
        <f t="shared" si="0"/>
        <v>2550.0000000000005</v>
      </c>
      <c r="L2157" s="10">
        <f t="shared" si="1"/>
        <v>892.50000000000011</v>
      </c>
      <c r="M2157" s="11">
        <v>0.35</v>
      </c>
      <c r="O2157" s="16"/>
      <c r="P2157" s="14"/>
      <c r="Q2157" s="12"/>
      <c r="R2157" s="13"/>
    </row>
    <row r="2158" spans="1:18" ht="15.75" customHeight="1">
      <c r="A2158" s="1"/>
      <c r="B2158" s="6" t="s">
        <v>27</v>
      </c>
      <c r="C2158" s="6">
        <v>1128299</v>
      </c>
      <c r="D2158" s="7">
        <v>44526</v>
      </c>
      <c r="E2158" s="6" t="s">
        <v>28</v>
      </c>
      <c r="F2158" s="6" t="s">
        <v>82</v>
      </c>
      <c r="G2158" s="6" t="s">
        <v>83</v>
      </c>
      <c r="H2158" s="6" t="s">
        <v>21</v>
      </c>
      <c r="I2158" s="8">
        <v>0.70000000000000007</v>
      </c>
      <c r="J2158" s="9">
        <v>3750</v>
      </c>
      <c r="K2158" s="10">
        <f t="shared" si="0"/>
        <v>2625.0000000000005</v>
      </c>
      <c r="L2158" s="10">
        <f t="shared" si="1"/>
        <v>787.50000000000011</v>
      </c>
      <c r="M2158" s="11">
        <v>0.3</v>
      </c>
      <c r="O2158" s="16"/>
      <c r="P2158" s="14"/>
      <c r="Q2158" s="12"/>
      <c r="R2158" s="13"/>
    </row>
    <row r="2159" spans="1:18" ht="15.75" customHeight="1">
      <c r="A2159" s="1"/>
      <c r="B2159" s="6" t="s">
        <v>27</v>
      </c>
      <c r="C2159" s="6">
        <v>1128299</v>
      </c>
      <c r="D2159" s="7">
        <v>44526</v>
      </c>
      <c r="E2159" s="6" t="s">
        <v>28</v>
      </c>
      <c r="F2159" s="6" t="s">
        <v>82</v>
      </c>
      <c r="G2159" s="6" t="s">
        <v>83</v>
      </c>
      <c r="H2159" s="6" t="s">
        <v>22</v>
      </c>
      <c r="I2159" s="8">
        <v>0.75000000000000011</v>
      </c>
      <c r="J2159" s="9">
        <v>5000</v>
      </c>
      <c r="K2159" s="10">
        <f t="shared" si="0"/>
        <v>3750.0000000000005</v>
      </c>
      <c r="L2159" s="10">
        <f t="shared" si="1"/>
        <v>937.50000000000011</v>
      </c>
      <c r="M2159" s="11">
        <v>0.25</v>
      </c>
      <c r="O2159" s="16"/>
      <c r="P2159" s="14"/>
      <c r="Q2159" s="12"/>
      <c r="R2159" s="13"/>
    </row>
    <row r="2160" spans="1:18" ht="15.75" customHeight="1">
      <c r="A2160" s="1"/>
      <c r="B2160" s="6" t="s">
        <v>27</v>
      </c>
      <c r="C2160" s="6">
        <v>1128299</v>
      </c>
      <c r="D2160" s="7">
        <v>44555</v>
      </c>
      <c r="E2160" s="6" t="s">
        <v>28</v>
      </c>
      <c r="F2160" s="6" t="s">
        <v>82</v>
      </c>
      <c r="G2160" s="6" t="s">
        <v>83</v>
      </c>
      <c r="H2160" s="6" t="s">
        <v>17</v>
      </c>
      <c r="I2160" s="8">
        <v>0.60000000000000009</v>
      </c>
      <c r="J2160" s="9">
        <v>7000</v>
      </c>
      <c r="K2160" s="10">
        <f t="shared" si="0"/>
        <v>4200.0000000000009</v>
      </c>
      <c r="L2160" s="10">
        <f t="shared" si="1"/>
        <v>1470.0000000000002</v>
      </c>
      <c r="M2160" s="11">
        <v>0.35</v>
      </c>
      <c r="O2160" s="16"/>
      <c r="P2160" s="14"/>
      <c r="Q2160" s="12"/>
      <c r="R2160" s="13"/>
    </row>
    <row r="2161" spans="1:18" ht="15.75" customHeight="1">
      <c r="A2161" s="1"/>
      <c r="B2161" s="6" t="s">
        <v>27</v>
      </c>
      <c r="C2161" s="6">
        <v>1128299</v>
      </c>
      <c r="D2161" s="7">
        <v>44555</v>
      </c>
      <c r="E2161" s="6" t="s">
        <v>28</v>
      </c>
      <c r="F2161" s="6" t="s">
        <v>82</v>
      </c>
      <c r="G2161" s="6" t="s">
        <v>83</v>
      </c>
      <c r="H2161" s="6" t="s">
        <v>18</v>
      </c>
      <c r="I2161" s="8">
        <v>0.65000000000000013</v>
      </c>
      <c r="J2161" s="9">
        <v>7000</v>
      </c>
      <c r="K2161" s="10">
        <f t="shared" si="0"/>
        <v>4550.0000000000009</v>
      </c>
      <c r="L2161" s="10">
        <f t="shared" si="1"/>
        <v>1820.0000000000005</v>
      </c>
      <c r="M2161" s="11">
        <v>0.4</v>
      </c>
      <c r="O2161" s="16"/>
      <c r="P2161" s="14"/>
      <c r="Q2161" s="12"/>
      <c r="R2161" s="13"/>
    </row>
    <row r="2162" spans="1:18" ht="15.75" customHeight="1">
      <c r="A2162" s="1"/>
      <c r="B2162" s="6" t="s">
        <v>27</v>
      </c>
      <c r="C2162" s="6">
        <v>1128299</v>
      </c>
      <c r="D2162" s="7">
        <v>44555</v>
      </c>
      <c r="E2162" s="6" t="s">
        <v>28</v>
      </c>
      <c r="F2162" s="6" t="s">
        <v>82</v>
      </c>
      <c r="G2162" s="6" t="s">
        <v>83</v>
      </c>
      <c r="H2162" s="6" t="s">
        <v>19</v>
      </c>
      <c r="I2162" s="8">
        <v>0.60000000000000009</v>
      </c>
      <c r="J2162" s="9">
        <v>5000</v>
      </c>
      <c r="K2162" s="10">
        <f t="shared" si="0"/>
        <v>3000.0000000000005</v>
      </c>
      <c r="L2162" s="10">
        <f t="shared" si="1"/>
        <v>1050</v>
      </c>
      <c r="M2162" s="11">
        <v>0.35</v>
      </c>
      <c r="O2162" s="16"/>
      <c r="P2162" s="14"/>
      <c r="Q2162" s="12"/>
      <c r="R2162" s="13"/>
    </row>
    <row r="2163" spans="1:18" ht="15.75" customHeight="1">
      <c r="A2163" s="1"/>
      <c r="B2163" s="6" t="s">
        <v>27</v>
      </c>
      <c r="C2163" s="6">
        <v>1128299</v>
      </c>
      <c r="D2163" s="7">
        <v>44555</v>
      </c>
      <c r="E2163" s="6" t="s">
        <v>28</v>
      </c>
      <c r="F2163" s="6" t="s">
        <v>82</v>
      </c>
      <c r="G2163" s="6" t="s">
        <v>83</v>
      </c>
      <c r="H2163" s="6" t="s">
        <v>20</v>
      </c>
      <c r="I2163" s="8">
        <v>0.60000000000000009</v>
      </c>
      <c r="J2163" s="9">
        <v>5000</v>
      </c>
      <c r="K2163" s="10">
        <f t="shared" si="0"/>
        <v>3000.0000000000005</v>
      </c>
      <c r="L2163" s="10">
        <f t="shared" si="1"/>
        <v>1050</v>
      </c>
      <c r="M2163" s="11">
        <v>0.35</v>
      </c>
      <c r="O2163" s="16"/>
      <c r="P2163" s="14"/>
      <c r="Q2163" s="12"/>
      <c r="R2163" s="13"/>
    </row>
    <row r="2164" spans="1:18" ht="15.75" customHeight="1">
      <c r="A2164" s="1"/>
      <c r="B2164" s="6" t="s">
        <v>27</v>
      </c>
      <c r="C2164" s="6">
        <v>1128299</v>
      </c>
      <c r="D2164" s="7">
        <v>44555</v>
      </c>
      <c r="E2164" s="6" t="s">
        <v>28</v>
      </c>
      <c r="F2164" s="6" t="s">
        <v>82</v>
      </c>
      <c r="G2164" s="6" t="s">
        <v>83</v>
      </c>
      <c r="H2164" s="6" t="s">
        <v>21</v>
      </c>
      <c r="I2164" s="8">
        <v>0.70000000000000007</v>
      </c>
      <c r="J2164" s="9">
        <v>4250</v>
      </c>
      <c r="K2164" s="10">
        <f t="shared" si="0"/>
        <v>2975.0000000000005</v>
      </c>
      <c r="L2164" s="10">
        <f t="shared" si="1"/>
        <v>892.50000000000011</v>
      </c>
      <c r="M2164" s="11">
        <v>0.3</v>
      </c>
      <c r="O2164" s="16"/>
      <c r="P2164" s="14"/>
      <c r="Q2164" s="12"/>
      <c r="R2164" s="13"/>
    </row>
    <row r="2165" spans="1:18" ht="15.75" customHeight="1">
      <c r="A2165" s="1"/>
      <c r="B2165" s="6" t="s">
        <v>27</v>
      </c>
      <c r="C2165" s="6">
        <v>1128299</v>
      </c>
      <c r="D2165" s="7">
        <v>44555</v>
      </c>
      <c r="E2165" s="6" t="s">
        <v>28</v>
      </c>
      <c r="F2165" s="6" t="s">
        <v>82</v>
      </c>
      <c r="G2165" s="6" t="s">
        <v>83</v>
      </c>
      <c r="H2165" s="6" t="s">
        <v>22</v>
      </c>
      <c r="I2165" s="8">
        <v>0.75000000000000011</v>
      </c>
      <c r="J2165" s="9">
        <v>5250</v>
      </c>
      <c r="K2165" s="10">
        <f t="shared" si="0"/>
        <v>3937.5000000000005</v>
      </c>
      <c r="L2165" s="10">
        <f t="shared" si="1"/>
        <v>984.37500000000011</v>
      </c>
      <c r="M2165" s="11">
        <v>0.25</v>
      </c>
      <c r="O2165" s="16"/>
      <c r="P2165" s="14"/>
      <c r="Q2165" s="12"/>
      <c r="R2165" s="13"/>
    </row>
    <row r="2166" spans="1:18" ht="15.75" customHeight="1">
      <c r="A2166" s="1" t="s">
        <v>39</v>
      </c>
      <c r="B2166" s="6" t="s">
        <v>27</v>
      </c>
      <c r="C2166" s="6">
        <v>1128299</v>
      </c>
      <c r="D2166" s="7">
        <v>44209</v>
      </c>
      <c r="E2166" s="6" t="s">
        <v>28</v>
      </c>
      <c r="F2166" s="6" t="s">
        <v>84</v>
      </c>
      <c r="G2166" s="6" t="s">
        <v>85</v>
      </c>
      <c r="H2166" s="6" t="s">
        <v>17</v>
      </c>
      <c r="I2166" s="8">
        <v>0.29999999999999993</v>
      </c>
      <c r="J2166" s="9">
        <v>4500</v>
      </c>
      <c r="K2166" s="10">
        <f t="shared" si="0"/>
        <v>1349.9999999999998</v>
      </c>
      <c r="L2166" s="10">
        <f t="shared" si="1"/>
        <v>539.99999999999989</v>
      </c>
      <c r="M2166" s="11">
        <v>0.4</v>
      </c>
      <c r="O2166" s="16"/>
      <c r="P2166" s="14"/>
      <c r="Q2166" s="12"/>
      <c r="R2166" s="13"/>
    </row>
    <row r="2167" spans="1:18" ht="15.75" customHeight="1">
      <c r="A2167" s="1"/>
      <c r="B2167" s="6" t="s">
        <v>27</v>
      </c>
      <c r="C2167" s="6">
        <v>1128299</v>
      </c>
      <c r="D2167" s="7">
        <v>44209</v>
      </c>
      <c r="E2167" s="6" t="s">
        <v>28</v>
      </c>
      <c r="F2167" s="6" t="s">
        <v>84</v>
      </c>
      <c r="G2167" s="6" t="s">
        <v>85</v>
      </c>
      <c r="H2167" s="6" t="s">
        <v>18</v>
      </c>
      <c r="I2167" s="8">
        <v>0.4</v>
      </c>
      <c r="J2167" s="9">
        <v>4500</v>
      </c>
      <c r="K2167" s="10">
        <f t="shared" si="0"/>
        <v>1800</v>
      </c>
      <c r="L2167" s="10">
        <f t="shared" si="1"/>
        <v>720</v>
      </c>
      <c r="M2167" s="11">
        <v>0.4</v>
      </c>
      <c r="O2167" s="16"/>
      <c r="P2167" s="14"/>
      <c r="Q2167" s="12"/>
      <c r="R2167" s="13"/>
    </row>
    <row r="2168" spans="1:18" ht="15.75" customHeight="1">
      <c r="A2168" s="1"/>
      <c r="B2168" s="6" t="s">
        <v>27</v>
      </c>
      <c r="C2168" s="6">
        <v>1128299</v>
      </c>
      <c r="D2168" s="7">
        <v>44209</v>
      </c>
      <c r="E2168" s="6" t="s">
        <v>28</v>
      </c>
      <c r="F2168" s="6" t="s">
        <v>84</v>
      </c>
      <c r="G2168" s="6" t="s">
        <v>85</v>
      </c>
      <c r="H2168" s="6" t="s">
        <v>19</v>
      </c>
      <c r="I2168" s="8">
        <v>0.4</v>
      </c>
      <c r="J2168" s="9">
        <v>4500</v>
      </c>
      <c r="K2168" s="10">
        <f t="shared" si="0"/>
        <v>1800</v>
      </c>
      <c r="L2168" s="10">
        <f t="shared" si="1"/>
        <v>630</v>
      </c>
      <c r="M2168" s="11">
        <v>0.35</v>
      </c>
      <c r="O2168" s="16"/>
      <c r="P2168" s="14"/>
      <c r="Q2168" s="12"/>
      <c r="R2168" s="13"/>
    </row>
    <row r="2169" spans="1:18" ht="15.75" customHeight="1">
      <c r="A2169" s="1"/>
      <c r="B2169" s="6" t="s">
        <v>27</v>
      </c>
      <c r="C2169" s="6">
        <v>1128299</v>
      </c>
      <c r="D2169" s="7">
        <v>44209</v>
      </c>
      <c r="E2169" s="6" t="s">
        <v>28</v>
      </c>
      <c r="F2169" s="6" t="s">
        <v>84</v>
      </c>
      <c r="G2169" s="6" t="s">
        <v>85</v>
      </c>
      <c r="H2169" s="6" t="s">
        <v>20</v>
      </c>
      <c r="I2169" s="8">
        <v>0.4</v>
      </c>
      <c r="J2169" s="9">
        <v>3000</v>
      </c>
      <c r="K2169" s="10">
        <f t="shared" si="0"/>
        <v>1200</v>
      </c>
      <c r="L2169" s="10">
        <f t="shared" si="1"/>
        <v>480</v>
      </c>
      <c r="M2169" s="11">
        <v>0.4</v>
      </c>
      <c r="O2169" s="16"/>
      <c r="P2169" s="14"/>
      <c r="Q2169" s="12"/>
      <c r="R2169" s="13"/>
    </row>
    <row r="2170" spans="1:18" ht="15.75" customHeight="1">
      <c r="A2170" s="1"/>
      <c r="B2170" s="6" t="s">
        <v>27</v>
      </c>
      <c r="C2170" s="6">
        <v>1128299</v>
      </c>
      <c r="D2170" s="7">
        <v>44209</v>
      </c>
      <c r="E2170" s="6" t="s">
        <v>28</v>
      </c>
      <c r="F2170" s="6" t="s">
        <v>84</v>
      </c>
      <c r="G2170" s="6" t="s">
        <v>85</v>
      </c>
      <c r="H2170" s="6" t="s">
        <v>21</v>
      </c>
      <c r="I2170" s="8">
        <v>0.45000000000000012</v>
      </c>
      <c r="J2170" s="9">
        <v>2500</v>
      </c>
      <c r="K2170" s="10">
        <f t="shared" si="0"/>
        <v>1125.0000000000002</v>
      </c>
      <c r="L2170" s="10">
        <f t="shared" si="1"/>
        <v>393.75000000000006</v>
      </c>
      <c r="M2170" s="11">
        <v>0.35</v>
      </c>
      <c r="O2170" s="16"/>
      <c r="P2170" s="14"/>
      <c r="Q2170" s="12"/>
      <c r="R2170" s="13"/>
    </row>
    <row r="2171" spans="1:18" ht="15.75" customHeight="1">
      <c r="A2171" s="1"/>
      <c r="B2171" s="6" t="s">
        <v>27</v>
      </c>
      <c r="C2171" s="6">
        <v>1128299</v>
      </c>
      <c r="D2171" s="7">
        <v>44209</v>
      </c>
      <c r="E2171" s="6" t="s">
        <v>28</v>
      </c>
      <c r="F2171" s="6" t="s">
        <v>84</v>
      </c>
      <c r="G2171" s="6" t="s">
        <v>85</v>
      </c>
      <c r="H2171" s="6" t="s">
        <v>22</v>
      </c>
      <c r="I2171" s="8">
        <v>0.4</v>
      </c>
      <c r="J2171" s="9">
        <v>4500</v>
      </c>
      <c r="K2171" s="10">
        <f t="shared" si="0"/>
        <v>1800</v>
      </c>
      <c r="L2171" s="10">
        <f t="shared" si="1"/>
        <v>450</v>
      </c>
      <c r="M2171" s="11">
        <v>0.25</v>
      </c>
      <c r="O2171" s="16"/>
      <c r="P2171" s="14"/>
      <c r="Q2171" s="12"/>
      <c r="R2171" s="13"/>
    </row>
    <row r="2172" spans="1:18" ht="15.75" customHeight="1">
      <c r="A2172" s="1"/>
      <c r="B2172" s="6" t="s">
        <v>27</v>
      </c>
      <c r="C2172" s="6">
        <v>1128299</v>
      </c>
      <c r="D2172" s="7">
        <v>44240</v>
      </c>
      <c r="E2172" s="6" t="s">
        <v>28</v>
      </c>
      <c r="F2172" s="6" t="s">
        <v>84</v>
      </c>
      <c r="G2172" s="6" t="s">
        <v>85</v>
      </c>
      <c r="H2172" s="6" t="s">
        <v>17</v>
      </c>
      <c r="I2172" s="8">
        <v>0.29999999999999993</v>
      </c>
      <c r="J2172" s="9">
        <v>5000</v>
      </c>
      <c r="K2172" s="10">
        <f t="shared" si="0"/>
        <v>1499.9999999999998</v>
      </c>
      <c r="L2172" s="10">
        <f t="shared" si="1"/>
        <v>599.99999999999989</v>
      </c>
      <c r="M2172" s="11">
        <v>0.4</v>
      </c>
      <c r="O2172" s="16"/>
      <c r="P2172" s="14"/>
      <c r="Q2172" s="12"/>
      <c r="R2172" s="13"/>
    </row>
    <row r="2173" spans="1:18" ht="15.75" customHeight="1">
      <c r="A2173" s="1"/>
      <c r="B2173" s="6" t="s">
        <v>27</v>
      </c>
      <c r="C2173" s="6">
        <v>1128299</v>
      </c>
      <c r="D2173" s="7">
        <v>44240</v>
      </c>
      <c r="E2173" s="6" t="s">
        <v>28</v>
      </c>
      <c r="F2173" s="6" t="s">
        <v>84</v>
      </c>
      <c r="G2173" s="6" t="s">
        <v>85</v>
      </c>
      <c r="H2173" s="6" t="s">
        <v>18</v>
      </c>
      <c r="I2173" s="8">
        <v>0.4</v>
      </c>
      <c r="J2173" s="9">
        <v>4000</v>
      </c>
      <c r="K2173" s="10">
        <f t="shared" si="0"/>
        <v>1600</v>
      </c>
      <c r="L2173" s="10">
        <f t="shared" si="1"/>
        <v>640</v>
      </c>
      <c r="M2173" s="11">
        <v>0.4</v>
      </c>
      <c r="O2173" s="16"/>
      <c r="P2173" s="14"/>
      <c r="Q2173" s="12"/>
      <c r="R2173" s="13"/>
    </row>
    <row r="2174" spans="1:18" ht="15.75" customHeight="1">
      <c r="A2174" s="1"/>
      <c r="B2174" s="6" t="s">
        <v>27</v>
      </c>
      <c r="C2174" s="6">
        <v>1128299</v>
      </c>
      <c r="D2174" s="7">
        <v>44240</v>
      </c>
      <c r="E2174" s="6" t="s">
        <v>28</v>
      </c>
      <c r="F2174" s="6" t="s">
        <v>84</v>
      </c>
      <c r="G2174" s="6" t="s">
        <v>85</v>
      </c>
      <c r="H2174" s="6" t="s">
        <v>19</v>
      </c>
      <c r="I2174" s="8">
        <v>0.4</v>
      </c>
      <c r="J2174" s="9">
        <v>4000</v>
      </c>
      <c r="K2174" s="10">
        <f t="shared" si="0"/>
        <v>1600</v>
      </c>
      <c r="L2174" s="10">
        <f t="shared" si="1"/>
        <v>560</v>
      </c>
      <c r="M2174" s="11">
        <v>0.35</v>
      </c>
      <c r="O2174" s="16"/>
      <c r="P2174" s="14"/>
      <c r="Q2174" s="12"/>
      <c r="R2174" s="13"/>
    </row>
    <row r="2175" spans="1:18" ht="15.75" customHeight="1">
      <c r="A2175" s="1"/>
      <c r="B2175" s="6" t="s">
        <v>27</v>
      </c>
      <c r="C2175" s="6">
        <v>1128299</v>
      </c>
      <c r="D2175" s="7">
        <v>44240</v>
      </c>
      <c r="E2175" s="6" t="s">
        <v>28</v>
      </c>
      <c r="F2175" s="6" t="s">
        <v>84</v>
      </c>
      <c r="G2175" s="6" t="s">
        <v>85</v>
      </c>
      <c r="H2175" s="6" t="s">
        <v>20</v>
      </c>
      <c r="I2175" s="8">
        <v>0.4</v>
      </c>
      <c r="J2175" s="9">
        <v>2500</v>
      </c>
      <c r="K2175" s="10">
        <f t="shared" si="0"/>
        <v>1000</v>
      </c>
      <c r="L2175" s="10">
        <f t="shared" si="1"/>
        <v>400</v>
      </c>
      <c r="M2175" s="11">
        <v>0.4</v>
      </c>
      <c r="O2175" s="16"/>
      <c r="P2175" s="14"/>
      <c r="Q2175" s="12"/>
      <c r="R2175" s="13"/>
    </row>
    <row r="2176" spans="1:18" ht="15.75" customHeight="1">
      <c r="A2176" s="1"/>
      <c r="B2176" s="6" t="s">
        <v>27</v>
      </c>
      <c r="C2176" s="6">
        <v>1128299</v>
      </c>
      <c r="D2176" s="7">
        <v>44240</v>
      </c>
      <c r="E2176" s="6" t="s">
        <v>28</v>
      </c>
      <c r="F2176" s="6" t="s">
        <v>84</v>
      </c>
      <c r="G2176" s="6" t="s">
        <v>85</v>
      </c>
      <c r="H2176" s="6" t="s">
        <v>21</v>
      </c>
      <c r="I2176" s="8">
        <v>0.45000000000000012</v>
      </c>
      <c r="J2176" s="9">
        <v>1750</v>
      </c>
      <c r="K2176" s="10">
        <f t="shared" si="0"/>
        <v>787.50000000000023</v>
      </c>
      <c r="L2176" s="10">
        <f t="shared" si="1"/>
        <v>275.62500000000006</v>
      </c>
      <c r="M2176" s="11">
        <v>0.35</v>
      </c>
      <c r="O2176" s="16"/>
      <c r="P2176" s="14"/>
      <c r="Q2176" s="12"/>
      <c r="R2176" s="13"/>
    </row>
    <row r="2177" spans="1:18" ht="15.75" customHeight="1">
      <c r="A2177" s="1"/>
      <c r="B2177" s="6" t="s">
        <v>27</v>
      </c>
      <c r="C2177" s="6">
        <v>1128299</v>
      </c>
      <c r="D2177" s="7">
        <v>44240</v>
      </c>
      <c r="E2177" s="6" t="s">
        <v>28</v>
      </c>
      <c r="F2177" s="6" t="s">
        <v>84</v>
      </c>
      <c r="G2177" s="6" t="s">
        <v>85</v>
      </c>
      <c r="H2177" s="6" t="s">
        <v>22</v>
      </c>
      <c r="I2177" s="8">
        <v>0.4</v>
      </c>
      <c r="J2177" s="9">
        <v>3750</v>
      </c>
      <c r="K2177" s="10">
        <f t="shared" si="0"/>
        <v>1500</v>
      </c>
      <c r="L2177" s="10">
        <f t="shared" si="1"/>
        <v>375</v>
      </c>
      <c r="M2177" s="11">
        <v>0.25</v>
      </c>
      <c r="O2177" s="16"/>
      <c r="P2177" s="14"/>
      <c r="Q2177" s="12"/>
      <c r="R2177" s="13"/>
    </row>
    <row r="2178" spans="1:18" ht="15.75" customHeight="1">
      <c r="A2178" s="1"/>
      <c r="B2178" s="6" t="s">
        <v>27</v>
      </c>
      <c r="C2178" s="6">
        <v>1128299</v>
      </c>
      <c r="D2178" s="7">
        <v>44267</v>
      </c>
      <c r="E2178" s="6" t="s">
        <v>28</v>
      </c>
      <c r="F2178" s="6" t="s">
        <v>84</v>
      </c>
      <c r="G2178" s="6" t="s">
        <v>85</v>
      </c>
      <c r="H2178" s="6" t="s">
        <v>17</v>
      </c>
      <c r="I2178" s="8">
        <v>0.4</v>
      </c>
      <c r="J2178" s="9">
        <v>5250</v>
      </c>
      <c r="K2178" s="10">
        <f t="shared" si="0"/>
        <v>2100</v>
      </c>
      <c r="L2178" s="10">
        <f t="shared" si="1"/>
        <v>840</v>
      </c>
      <c r="M2178" s="11">
        <v>0.4</v>
      </c>
      <c r="O2178" s="16"/>
      <c r="P2178" s="14"/>
      <c r="Q2178" s="12"/>
      <c r="R2178" s="13"/>
    </row>
    <row r="2179" spans="1:18" ht="15.75" customHeight="1">
      <c r="A2179" s="1"/>
      <c r="B2179" s="6" t="s">
        <v>27</v>
      </c>
      <c r="C2179" s="6">
        <v>1128299</v>
      </c>
      <c r="D2179" s="7">
        <v>44267</v>
      </c>
      <c r="E2179" s="6" t="s">
        <v>28</v>
      </c>
      <c r="F2179" s="6" t="s">
        <v>84</v>
      </c>
      <c r="G2179" s="6" t="s">
        <v>85</v>
      </c>
      <c r="H2179" s="6" t="s">
        <v>18</v>
      </c>
      <c r="I2179" s="8">
        <v>0.5</v>
      </c>
      <c r="J2179" s="9">
        <v>3750</v>
      </c>
      <c r="K2179" s="10">
        <f t="shared" si="0"/>
        <v>1875</v>
      </c>
      <c r="L2179" s="10">
        <f t="shared" si="1"/>
        <v>750</v>
      </c>
      <c r="M2179" s="11">
        <v>0.4</v>
      </c>
      <c r="O2179" s="16"/>
      <c r="P2179" s="14"/>
      <c r="Q2179" s="12"/>
      <c r="R2179" s="13"/>
    </row>
    <row r="2180" spans="1:18" ht="15.75" customHeight="1">
      <c r="A2180" s="1"/>
      <c r="B2180" s="6" t="s">
        <v>27</v>
      </c>
      <c r="C2180" s="6">
        <v>1128299</v>
      </c>
      <c r="D2180" s="7">
        <v>44267</v>
      </c>
      <c r="E2180" s="6" t="s">
        <v>28</v>
      </c>
      <c r="F2180" s="6" t="s">
        <v>84</v>
      </c>
      <c r="G2180" s="6" t="s">
        <v>85</v>
      </c>
      <c r="H2180" s="6" t="s">
        <v>19</v>
      </c>
      <c r="I2180" s="8">
        <v>0.5</v>
      </c>
      <c r="J2180" s="9">
        <v>3750</v>
      </c>
      <c r="K2180" s="10">
        <f t="shared" si="0"/>
        <v>1875</v>
      </c>
      <c r="L2180" s="10">
        <f t="shared" si="1"/>
        <v>656.25</v>
      </c>
      <c r="M2180" s="11">
        <v>0.35</v>
      </c>
      <c r="O2180" s="16"/>
      <c r="P2180" s="14"/>
      <c r="Q2180" s="12"/>
      <c r="R2180" s="13"/>
    </row>
    <row r="2181" spans="1:18" ht="15.75" customHeight="1">
      <c r="A2181" s="1"/>
      <c r="B2181" s="6" t="s">
        <v>27</v>
      </c>
      <c r="C2181" s="6">
        <v>1128299</v>
      </c>
      <c r="D2181" s="7">
        <v>44267</v>
      </c>
      <c r="E2181" s="6" t="s">
        <v>28</v>
      </c>
      <c r="F2181" s="6" t="s">
        <v>84</v>
      </c>
      <c r="G2181" s="6" t="s">
        <v>85</v>
      </c>
      <c r="H2181" s="6" t="s">
        <v>20</v>
      </c>
      <c r="I2181" s="8">
        <v>0.5</v>
      </c>
      <c r="J2181" s="9">
        <v>2500</v>
      </c>
      <c r="K2181" s="10">
        <f t="shared" si="0"/>
        <v>1250</v>
      </c>
      <c r="L2181" s="10">
        <f t="shared" si="1"/>
        <v>500</v>
      </c>
      <c r="M2181" s="11">
        <v>0.4</v>
      </c>
      <c r="O2181" s="16"/>
      <c r="P2181" s="14"/>
      <c r="Q2181" s="12"/>
      <c r="R2181" s="13"/>
    </row>
    <row r="2182" spans="1:18" ht="15.75" customHeight="1">
      <c r="A2182" s="1"/>
      <c r="B2182" s="6" t="s">
        <v>27</v>
      </c>
      <c r="C2182" s="6">
        <v>1128299</v>
      </c>
      <c r="D2182" s="7">
        <v>44267</v>
      </c>
      <c r="E2182" s="6" t="s">
        <v>28</v>
      </c>
      <c r="F2182" s="6" t="s">
        <v>84</v>
      </c>
      <c r="G2182" s="6" t="s">
        <v>85</v>
      </c>
      <c r="H2182" s="6" t="s">
        <v>21</v>
      </c>
      <c r="I2182" s="8">
        <v>0.55000000000000004</v>
      </c>
      <c r="J2182" s="9">
        <v>1500</v>
      </c>
      <c r="K2182" s="10">
        <f t="shared" si="0"/>
        <v>825.00000000000011</v>
      </c>
      <c r="L2182" s="10">
        <f t="shared" si="1"/>
        <v>288.75</v>
      </c>
      <c r="M2182" s="11">
        <v>0.35</v>
      </c>
      <c r="O2182" s="16"/>
      <c r="P2182" s="14"/>
      <c r="Q2182" s="12"/>
      <c r="R2182" s="13"/>
    </row>
    <row r="2183" spans="1:18" ht="15.75" customHeight="1">
      <c r="A2183" s="1"/>
      <c r="B2183" s="6" t="s">
        <v>27</v>
      </c>
      <c r="C2183" s="6">
        <v>1128299</v>
      </c>
      <c r="D2183" s="7">
        <v>44267</v>
      </c>
      <c r="E2183" s="6" t="s">
        <v>28</v>
      </c>
      <c r="F2183" s="6" t="s">
        <v>84</v>
      </c>
      <c r="G2183" s="6" t="s">
        <v>85</v>
      </c>
      <c r="H2183" s="6" t="s">
        <v>22</v>
      </c>
      <c r="I2183" s="8">
        <v>0.5</v>
      </c>
      <c r="J2183" s="9">
        <v>3500</v>
      </c>
      <c r="K2183" s="10">
        <f t="shared" si="0"/>
        <v>1750</v>
      </c>
      <c r="L2183" s="10">
        <f t="shared" si="1"/>
        <v>437.5</v>
      </c>
      <c r="M2183" s="11">
        <v>0.25</v>
      </c>
      <c r="O2183" s="16"/>
      <c r="P2183" s="14"/>
      <c r="Q2183" s="12"/>
      <c r="R2183" s="13"/>
    </row>
    <row r="2184" spans="1:18" ht="15.75" customHeight="1">
      <c r="A2184" s="1"/>
      <c r="B2184" s="6" t="s">
        <v>27</v>
      </c>
      <c r="C2184" s="6">
        <v>1128299</v>
      </c>
      <c r="D2184" s="7">
        <v>44299</v>
      </c>
      <c r="E2184" s="6" t="s">
        <v>28</v>
      </c>
      <c r="F2184" s="6" t="s">
        <v>84</v>
      </c>
      <c r="G2184" s="6" t="s">
        <v>85</v>
      </c>
      <c r="H2184" s="6" t="s">
        <v>17</v>
      </c>
      <c r="I2184" s="8">
        <v>0.5</v>
      </c>
      <c r="J2184" s="9">
        <v>5250</v>
      </c>
      <c r="K2184" s="10">
        <f t="shared" si="0"/>
        <v>2625</v>
      </c>
      <c r="L2184" s="10">
        <f t="shared" si="1"/>
        <v>1050</v>
      </c>
      <c r="M2184" s="11">
        <v>0.4</v>
      </c>
      <c r="O2184" s="16"/>
      <c r="P2184" s="14"/>
      <c r="Q2184" s="12"/>
      <c r="R2184" s="13"/>
    </row>
    <row r="2185" spans="1:18" ht="15.75" customHeight="1">
      <c r="A2185" s="1"/>
      <c r="B2185" s="6" t="s">
        <v>27</v>
      </c>
      <c r="C2185" s="6">
        <v>1128299</v>
      </c>
      <c r="D2185" s="7">
        <v>44299</v>
      </c>
      <c r="E2185" s="6" t="s">
        <v>28</v>
      </c>
      <c r="F2185" s="6" t="s">
        <v>84</v>
      </c>
      <c r="G2185" s="6" t="s">
        <v>85</v>
      </c>
      <c r="H2185" s="6" t="s">
        <v>18</v>
      </c>
      <c r="I2185" s="8">
        <v>0.55000000000000004</v>
      </c>
      <c r="J2185" s="9">
        <v>3250</v>
      </c>
      <c r="K2185" s="10">
        <f t="shared" si="0"/>
        <v>1787.5000000000002</v>
      </c>
      <c r="L2185" s="10">
        <f t="shared" si="1"/>
        <v>715.00000000000011</v>
      </c>
      <c r="M2185" s="11">
        <v>0.4</v>
      </c>
      <c r="O2185" s="16"/>
      <c r="P2185" s="14"/>
      <c r="Q2185" s="12"/>
      <c r="R2185" s="13"/>
    </row>
    <row r="2186" spans="1:18" ht="15.75" customHeight="1">
      <c r="A2186" s="1"/>
      <c r="B2186" s="6" t="s">
        <v>27</v>
      </c>
      <c r="C2186" s="6">
        <v>1128299</v>
      </c>
      <c r="D2186" s="7">
        <v>44299</v>
      </c>
      <c r="E2186" s="6" t="s">
        <v>28</v>
      </c>
      <c r="F2186" s="6" t="s">
        <v>84</v>
      </c>
      <c r="G2186" s="6" t="s">
        <v>85</v>
      </c>
      <c r="H2186" s="6" t="s">
        <v>19</v>
      </c>
      <c r="I2186" s="8">
        <v>0.55000000000000004</v>
      </c>
      <c r="J2186" s="9">
        <v>3750</v>
      </c>
      <c r="K2186" s="10">
        <f t="shared" si="0"/>
        <v>2062.5</v>
      </c>
      <c r="L2186" s="10">
        <f t="shared" si="1"/>
        <v>721.875</v>
      </c>
      <c r="M2186" s="11">
        <v>0.35</v>
      </c>
      <c r="O2186" s="16"/>
      <c r="P2186" s="14"/>
      <c r="Q2186" s="12"/>
      <c r="R2186" s="13"/>
    </row>
    <row r="2187" spans="1:18" ht="15.75" customHeight="1">
      <c r="A2187" s="1"/>
      <c r="B2187" s="6" t="s">
        <v>27</v>
      </c>
      <c r="C2187" s="6">
        <v>1128299</v>
      </c>
      <c r="D2187" s="7">
        <v>44299</v>
      </c>
      <c r="E2187" s="6" t="s">
        <v>28</v>
      </c>
      <c r="F2187" s="6" t="s">
        <v>84</v>
      </c>
      <c r="G2187" s="6" t="s">
        <v>85</v>
      </c>
      <c r="H2187" s="6" t="s">
        <v>20</v>
      </c>
      <c r="I2187" s="8">
        <v>0.5</v>
      </c>
      <c r="J2187" s="9">
        <v>2750</v>
      </c>
      <c r="K2187" s="10">
        <f t="shared" si="0"/>
        <v>1375</v>
      </c>
      <c r="L2187" s="10">
        <f t="shared" si="1"/>
        <v>550</v>
      </c>
      <c r="M2187" s="11">
        <v>0.4</v>
      </c>
      <c r="O2187" s="16"/>
      <c r="P2187" s="14"/>
      <c r="Q2187" s="12"/>
      <c r="R2187" s="13"/>
    </row>
    <row r="2188" spans="1:18" ht="15.75" customHeight="1">
      <c r="A2188" s="1"/>
      <c r="B2188" s="6" t="s">
        <v>27</v>
      </c>
      <c r="C2188" s="6">
        <v>1128299</v>
      </c>
      <c r="D2188" s="7">
        <v>44299</v>
      </c>
      <c r="E2188" s="6" t="s">
        <v>28</v>
      </c>
      <c r="F2188" s="6" t="s">
        <v>84</v>
      </c>
      <c r="G2188" s="6" t="s">
        <v>85</v>
      </c>
      <c r="H2188" s="6" t="s">
        <v>21</v>
      </c>
      <c r="I2188" s="8">
        <v>0.55000000000000004</v>
      </c>
      <c r="J2188" s="9">
        <v>1750</v>
      </c>
      <c r="K2188" s="10">
        <f t="shared" si="0"/>
        <v>962.50000000000011</v>
      </c>
      <c r="L2188" s="10">
        <f t="shared" si="1"/>
        <v>336.875</v>
      </c>
      <c r="M2188" s="11">
        <v>0.35</v>
      </c>
      <c r="O2188" s="16"/>
      <c r="P2188" s="14"/>
      <c r="Q2188" s="12"/>
      <c r="R2188" s="13"/>
    </row>
    <row r="2189" spans="1:18" ht="15.75" customHeight="1">
      <c r="A2189" s="1"/>
      <c r="B2189" s="6" t="s">
        <v>27</v>
      </c>
      <c r="C2189" s="6">
        <v>1128299</v>
      </c>
      <c r="D2189" s="7">
        <v>44299</v>
      </c>
      <c r="E2189" s="6" t="s">
        <v>28</v>
      </c>
      <c r="F2189" s="6" t="s">
        <v>84</v>
      </c>
      <c r="G2189" s="6" t="s">
        <v>85</v>
      </c>
      <c r="H2189" s="6" t="s">
        <v>22</v>
      </c>
      <c r="I2189" s="8">
        <v>0.70000000000000007</v>
      </c>
      <c r="J2189" s="9">
        <v>3500</v>
      </c>
      <c r="K2189" s="10">
        <f t="shared" si="0"/>
        <v>2450.0000000000005</v>
      </c>
      <c r="L2189" s="10">
        <f t="shared" si="1"/>
        <v>612.50000000000011</v>
      </c>
      <c r="M2189" s="11">
        <v>0.25</v>
      </c>
      <c r="O2189" s="16"/>
      <c r="P2189" s="14"/>
      <c r="Q2189" s="12"/>
      <c r="R2189" s="13"/>
    </row>
    <row r="2190" spans="1:18" ht="15.75" customHeight="1">
      <c r="A2190" s="1"/>
      <c r="B2190" s="6" t="s">
        <v>27</v>
      </c>
      <c r="C2190" s="6">
        <v>1128299</v>
      </c>
      <c r="D2190" s="7">
        <v>44330</v>
      </c>
      <c r="E2190" s="6" t="s">
        <v>28</v>
      </c>
      <c r="F2190" s="6" t="s">
        <v>84</v>
      </c>
      <c r="G2190" s="6" t="s">
        <v>85</v>
      </c>
      <c r="H2190" s="6" t="s">
        <v>17</v>
      </c>
      <c r="I2190" s="8">
        <v>0.5</v>
      </c>
      <c r="J2190" s="9">
        <v>5500</v>
      </c>
      <c r="K2190" s="10">
        <f t="shared" si="0"/>
        <v>2750</v>
      </c>
      <c r="L2190" s="10">
        <f t="shared" si="1"/>
        <v>1100</v>
      </c>
      <c r="M2190" s="11">
        <v>0.4</v>
      </c>
      <c r="O2190" s="16"/>
      <c r="P2190" s="14"/>
      <c r="Q2190" s="12"/>
      <c r="R2190" s="13"/>
    </row>
    <row r="2191" spans="1:18" ht="15.75" customHeight="1">
      <c r="A2191" s="1"/>
      <c r="B2191" s="6" t="s">
        <v>27</v>
      </c>
      <c r="C2191" s="6">
        <v>1128299</v>
      </c>
      <c r="D2191" s="7">
        <v>44330</v>
      </c>
      <c r="E2191" s="6" t="s">
        <v>28</v>
      </c>
      <c r="F2191" s="6" t="s">
        <v>84</v>
      </c>
      <c r="G2191" s="6" t="s">
        <v>85</v>
      </c>
      <c r="H2191" s="6" t="s">
        <v>18</v>
      </c>
      <c r="I2191" s="8">
        <v>0.55000000000000004</v>
      </c>
      <c r="J2191" s="9">
        <v>4000</v>
      </c>
      <c r="K2191" s="10">
        <f t="shared" si="0"/>
        <v>2200</v>
      </c>
      <c r="L2191" s="10">
        <f t="shared" si="1"/>
        <v>880</v>
      </c>
      <c r="M2191" s="11">
        <v>0.4</v>
      </c>
      <c r="O2191" s="16"/>
      <c r="P2191" s="14"/>
      <c r="Q2191" s="12"/>
      <c r="R2191" s="13"/>
    </row>
    <row r="2192" spans="1:18" ht="15.75" customHeight="1">
      <c r="A2192" s="1"/>
      <c r="B2192" s="6" t="s">
        <v>27</v>
      </c>
      <c r="C2192" s="6">
        <v>1128299</v>
      </c>
      <c r="D2192" s="7">
        <v>44330</v>
      </c>
      <c r="E2192" s="6" t="s">
        <v>28</v>
      </c>
      <c r="F2192" s="6" t="s">
        <v>84</v>
      </c>
      <c r="G2192" s="6" t="s">
        <v>85</v>
      </c>
      <c r="H2192" s="6" t="s">
        <v>19</v>
      </c>
      <c r="I2192" s="8">
        <v>0.55000000000000004</v>
      </c>
      <c r="J2192" s="9">
        <v>4250</v>
      </c>
      <c r="K2192" s="10">
        <f t="shared" si="0"/>
        <v>2337.5</v>
      </c>
      <c r="L2192" s="10">
        <f t="shared" si="1"/>
        <v>818.125</v>
      </c>
      <c r="M2192" s="11">
        <v>0.35</v>
      </c>
      <c r="O2192" s="16"/>
      <c r="P2192" s="14"/>
      <c r="Q2192" s="12"/>
      <c r="R2192" s="13"/>
    </row>
    <row r="2193" spans="1:18" ht="15.75" customHeight="1">
      <c r="A2193" s="1"/>
      <c r="B2193" s="6" t="s">
        <v>27</v>
      </c>
      <c r="C2193" s="6">
        <v>1128299</v>
      </c>
      <c r="D2193" s="7">
        <v>44330</v>
      </c>
      <c r="E2193" s="6" t="s">
        <v>28</v>
      </c>
      <c r="F2193" s="6" t="s">
        <v>84</v>
      </c>
      <c r="G2193" s="6" t="s">
        <v>85</v>
      </c>
      <c r="H2193" s="6" t="s">
        <v>20</v>
      </c>
      <c r="I2193" s="8">
        <v>0.5</v>
      </c>
      <c r="J2193" s="9">
        <v>3250</v>
      </c>
      <c r="K2193" s="10">
        <f t="shared" si="0"/>
        <v>1625</v>
      </c>
      <c r="L2193" s="10">
        <f t="shared" si="1"/>
        <v>650</v>
      </c>
      <c r="M2193" s="11">
        <v>0.4</v>
      </c>
      <c r="O2193" s="16"/>
      <c r="P2193" s="14"/>
      <c r="Q2193" s="12"/>
      <c r="R2193" s="13"/>
    </row>
    <row r="2194" spans="1:18" ht="15.75" customHeight="1">
      <c r="A2194" s="1"/>
      <c r="B2194" s="6" t="s">
        <v>27</v>
      </c>
      <c r="C2194" s="6">
        <v>1128299</v>
      </c>
      <c r="D2194" s="7">
        <v>44330</v>
      </c>
      <c r="E2194" s="6" t="s">
        <v>28</v>
      </c>
      <c r="F2194" s="6" t="s">
        <v>84</v>
      </c>
      <c r="G2194" s="6" t="s">
        <v>85</v>
      </c>
      <c r="H2194" s="6" t="s">
        <v>21</v>
      </c>
      <c r="I2194" s="8">
        <v>0.55000000000000004</v>
      </c>
      <c r="J2194" s="9">
        <v>2250</v>
      </c>
      <c r="K2194" s="10">
        <f t="shared" si="0"/>
        <v>1237.5</v>
      </c>
      <c r="L2194" s="10">
        <f t="shared" si="1"/>
        <v>433.125</v>
      </c>
      <c r="M2194" s="11">
        <v>0.35</v>
      </c>
      <c r="O2194" s="16"/>
      <c r="P2194" s="14"/>
      <c r="Q2194" s="12"/>
      <c r="R2194" s="13"/>
    </row>
    <row r="2195" spans="1:18" ht="15.75" customHeight="1">
      <c r="A2195" s="1"/>
      <c r="B2195" s="6" t="s">
        <v>27</v>
      </c>
      <c r="C2195" s="6">
        <v>1128299</v>
      </c>
      <c r="D2195" s="7">
        <v>44330</v>
      </c>
      <c r="E2195" s="6" t="s">
        <v>28</v>
      </c>
      <c r="F2195" s="6" t="s">
        <v>84</v>
      </c>
      <c r="G2195" s="6" t="s">
        <v>85</v>
      </c>
      <c r="H2195" s="6" t="s">
        <v>22</v>
      </c>
      <c r="I2195" s="8">
        <v>0.70000000000000007</v>
      </c>
      <c r="J2195" s="9">
        <v>4000</v>
      </c>
      <c r="K2195" s="10">
        <f t="shared" si="0"/>
        <v>2800.0000000000005</v>
      </c>
      <c r="L2195" s="10">
        <f t="shared" si="1"/>
        <v>700.00000000000011</v>
      </c>
      <c r="M2195" s="11">
        <v>0.25</v>
      </c>
      <c r="O2195" s="16"/>
      <c r="P2195" s="14"/>
      <c r="Q2195" s="12"/>
      <c r="R2195" s="13"/>
    </row>
    <row r="2196" spans="1:18" ht="15.75" customHeight="1">
      <c r="A2196" s="1"/>
      <c r="B2196" s="6" t="s">
        <v>27</v>
      </c>
      <c r="C2196" s="6">
        <v>1128299</v>
      </c>
      <c r="D2196" s="7">
        <v>44360</v>
      </c>
      <c r="E2196" s="6" t="s">
        <v>28</v>
      </c>
      <c r="F2196" s="6" t="s">
        <v>84</v>
      </c>
      <c r="G2196" s="6" t="s">
        <v>85</v>
      </c>
      <c r="H2196" s="6" t="s">
        <v>17</v>
      </c>
      <c r="I2196" s="8">
        <v>0.5</v>
      </c>
      <c r="J2196" s="9">
        <v>6750</v>
      </c>
      <c r="K2196" s="10">
        <f t="shared" si="0"/>
        <v>3375</v>
      </c>
      <c r="L2196" s="10">
        <f t="shared" si="1"/>
        <v>1350</v>
      </c>
      <c r="M2196" s="11">
        <v>0.4</v>
      </c>
      <c r="O2196" s="16"/>
      <c r="P2196" s="14"/>
      <c r="Q2196" s="12"/>
      <c r="R2196" s="13"/>
    </row>
    <row r="2197" spans="1:18" ht="15.75" customHeight="1">
      <c r="A2197" s="1"/>
      <c r="B2197" s="6" t="s">
        <v>27</v>
      </c>
      <c r="C2197" s="6">
        <v>1128299</v>
      </c>
      <c r="D2197" s="7">
        <v>44360</v>
      </c>
      <c r="E2197" s="6" t="s">
        <v>28</v>
      </c>
      <c r="F2197" s="6" t="s">
        <v>84</v>
      </c>
      <c r="G2197" s="6" t="s">
        <v>85</v>
      </c>
      <c r="H2197" s="6" t="s">
        <v>18</v>
      </c>
      <c r="I2197" s="8">
        <v>0.55000000000000004</v>
      </c>
      <c r="J2197" s="9">
        <v>5250</v>
      </c>
      <c r="K2197" s="10">
        <f t="shared" si="0"/>
        <v>2887.5000000000005</v>
      </c>
      <c r="L2197" s="10">
        <f t="shared" si="1"/>
        <v>1155.0000000000002</v>
      </c>
      <c r="M2197" s="11">
        <v>0.4</v>
      </c>
      <c r="O2197" s="16"/>
      <c r="P2197" s="14"/>
      <c r="Q2197" s="12"/>
      <c r="R2197" s="13"/>
    </row>
    <row r="2198" spans="1:18" ht="15.75" customHeight="1">
      <c r="A2198" s="1"/>
      <c r="B2198" s="6" t="s">
        <v>27</v>
      </c>
      <c r="C2198" s="6">
        <v>1128299</v>
      </c>
      <c r="D2198" s="7">
        <v>44360</v>
      </c>
      <c r="E2198" s="6" t="s">
        <v>28</v>
      </c>
      <c r="F2198" s="6" t="s">
        <v>84</v>
      </c>
      <c r="G2198" s="6" t="s">
        <v>85</v>
      </c>
      <c r="H2198" s="6" t="s">
        <v>19</v>
      </c>
      <c r="I2198" s="8">
        <v>0.55000000000000004</v>
      </c>
      <c r="J2198" s="9">
        <v>5250</v>
      </c>
      <c r="K2198" s="10">
        <f t="shared" si="0"/>
        <v>2887.5000000000005</v>
      </c>
      <c r="L2198" s="10">
        <f t="shared" si="1"/>
        <v>1010.6250000000001</v>
      </c>
      <c r="M2198" s="11">
        <v>0.35</v>
      </c>
      <c r="O2198" s="16"/>
      <c r="P2198" s="14"/>
      <c r="Q2198" s="12"/>
      <c r="R2198" s="13"/>
    </row>
    <row r="2199" spans="1:18" ht="15.75" customHeight="1">
      <c r="A2199" s="1"/>
      <c r="B2199" s="6" t="s">
        <v>27</v>
      </c>
      <c r="C2199" s="6">
        <v>1128299</v>
      </c>
      <c r="D2199" s="7">
        <v>44360</v>
      </c>
      <c r="E2199" s="6" t="s">
        <v>28</v>
      </c>
      <c r="F2199" s="6" t="s">
        <v>84</v>
      </c>
      <c r="G2199" s="6" t="s">
        <v>85</v>
      </c>
      <c r="H2199" s="6" t="s">
        <v>20</v>
      </c>
      <c r="I2199" s="8">
        <v>0.5</v>
      </c>
      <c r="J2199" s="9">
        <v>4000</v>
      </c>
      <c r="K2199" s="10">
        <f t="shared" si="0"/>
        <v>2000</v>
      </c>
      <c r="L2199" s="10">
        <f t="shared" si="1"/>
        <v>800</v>
      </c>
      <c r="M2199" s="11">
        <v>0.4</v>
      </c>
      <c r="O2199" s="16"/>
      <c r="P2199" s="14"/>
      <c r="Q2199" s="12"/>
      <c r="R2199" s="13"/>
    </row>
    <row r="2200" spans="1:18" ht="15.75" customHeight="1">
      <c r="A2200" s="1"/>
      <c r="B2200" s="6" t="s">
        <v>27</v>
      </c>
      <c r="C2200" s="6">
        <v>1128299</v>
      </c>
      <c r="D2200" s="7">
        <v>44360</v>
      </c>
      <c r="E2200" s="6" t="s">
        <v>28</v>
      </c>
      <c r="F2200" s="6" t="s">
        <v>84</v>
      </c>
      <c r="G2200" s="6" t="s">
        <v>85</v>
      </c>
      <c r="H2200" s="6" t="s">
        <v>21</v>
      </c>
      <c r="I2200" s="8">
        <v>0.55000000000000004</v>
      </c>
      <c r="J2200" s="9">
        <v>2750</v>
      </c>
      <c r="K2200" s="10">
        <f t="shared" si="0"/>
        <v>1512.5000000000002</v>
      </c>
      <c r="L2200" s="10">
        <f t="shared" si="1"/>
        <v>529.375</v>
      </c>
      <c r="M2200" s="11">
        <v>0.35</v>
      </c>
      <c r="O2200" s="16"/>
      <c r="P2200" s="14"/>
      <c r="Q2200" s="12"/>
      <c r="R2200" s="13"/>
    </row>
    <row r="2201" spans="1:18" ht="15.75" customHeight="1">
      <c r="A2201" s="1"/>
      <c r="B2201" s="6" t="s">
        <v>27</v>
      </c>
      <c r="C2201" s="6">
        <v>1128299</v>
      </c>
      <c r="D2201" s="7">
        <v>44360</v>
      </c>
      <c r="E2201" s="6" t="s">
        <v>28</v>
      </c>
      <c r="F2201" s="6" t="s">
        <v>84</v>
      </c>
      <c r="G2201" s="6" t="s">
        <v>85</v>
      </c>
      <c r="H2201" s="6" t="s">
        <v>22</v>
      </c>
      <c r="I2201" s="8">
        <v>0.70000000000000007</v>
      </c>
      <c r="J2201" s="9">
        <v>5750</v>
      </c>
      <c r="K2201" s="10">
        <f t="shared" si="0"/>
        <v>4025.0000000000005</v>
      </c>
      <c r="L2201" s="10">
        <f t="shared" si="1"/>
        <v>1006.2500000000001</v>
      </c>
      <c r="M2201" s="11">
        <v>0.25</v>
      </c>
      <c r="O2201" s="16"/>
      <c r="P2201" s="14"/>
      <c r="Q2201" s="12"/>
      <c r="R2201" s="13"/>
    </row>
    <row r="2202" spans="1:18" ht="15.75" customHeight="1">
      <c r="A2202" s="1"/>
      <c r="B2202" s="6" t="s">
        <v>27</v>
      </c>
      <c r="C2202" s="6">
        <v>1128299</v>
      </c>
      <c r="D2202" s="7">
        <v>44389</v>
      </c>
      <c r="E2202" s="6" t="s">
        <v>28</v>
      </c>
      <c r="F2202" s="6" t="s">
        <v>84</v>
      </c>
      <c r="G2202" s="6" t="s">
        <v>85</v>
      </c>
      <c r="H2202" s="6" t="s">
        <v>17</v>
      </c>
      <c r="I2202" s="8">
        <v>0.5</v>
      </c>
      <c r="J2202" s="9">
        <v>7250</v>
      </c>
      <c r="K2202" s="10">
        <f t="shared" si="0"/>
        <v>3625</v>
      </c>
      <c r="L2202" s="10">
        <f t="shared" si="1"/>
        <v>1450</v>
      </c>
      <c r="M2202" s="11">
        <v>0.4</v>
      </c>
      <c r="O2202" s="16"/>
      <c r="P2202" s="14"/>
      <c r="Q2202" s="12"/>
      <c r="R2202" s="13"/>
    </row>
    <row r="2203" spans="1:18" ht="15.75" customHeight="1">
      <c r="A2203" s="1"/>
      <c r="B2203" s="6" t="s">
        <v>27</v>
      </c>
      <c r="C2203" s="6">
        <v>1128299</v>
      </c>
      <c r="D2203" s="7">
        <v>44389</v>
      </c>
      <c r="E2203" s="6" t="s">
        <v>28</v>
      </c>
      <c r="F2203" s="6" t="s">
        <v>84</v>
      </c>
      <c r="G2203" s="6" t="s">
        <v>85</v>
      </c>
      <c r="H2203" s="6" t="s">
        <v>18</v>
      </c>
      <c r="I2203" s="8">
        <v>0.55000000000000004</v>
      </c>
      <c r="J2203" s="9">
        <v>5750</v>
      </c>
      <c r="K2203" s="10">
        <f t="shared" si="0"/>
        <v>3162.5000000000005</v>
      </c>
      <c r="L2203" s="10">
        <f t="shared" si="1"/>
        <v>1265.0000000000002</v>
      </c>
      <c r="M2203" s="11">
        <v>0.4</v>
      </c>
      <c r="O2203" s="16"/>
      <c r="P2203" s="14"/>
      <c r="Q2203" s="12"/>
      <c r="R2203" s="13"/>
    </row>
    <row r="2204" spans="1:18" ht="15.75" customHeight="1">
      <c r="A2204" s="1"/>
      <c r="B2204" s="6" t="s">
        <v>27</v>
      </c>
      <c r="C2204" s="6">
        <v>1128299</v>
      </c>
      <c r="D2204" s="7">
        <v>44389</v>
      </c>
      <c r="E2204" s="6" t="s">
        <v>28</v>
      </c>
      <c r="F2204" s="6" t="s">
        <v>84</v>
      </c>
      <c r="G2204" s="6" t="s">
        <v>85</v>
      </c>
      <c r="H2204" s="6" t="s">
        <v>19</v>
      </c>
      <c r="I2204" s="8">
        <v>0.55000000000000004</v>
      </c>
      <c r="J2204" s="9">
        <v>5250</v>
      </c>
      <c r="K2204" s="10">
        <f t="shared" si="0"/>
        <v>2887.5000000000005</v>
      </c>
      <c r="L2204" s="10">
        <f t="shared" si="1"/>
        <v>1010.6250000000001</v>
      </c>
      <c r="M2204" s="11">
        <v>0.35</v>
      </c>
      <c r="O2204" s="16"/>
      <c r="P2204" s="14"/>
      <c r="Q2204" s="12"/>
      <c r="R2204" s="13"/>
    </row>
    <row r="2205" spans="1:18" ht="15.75" customHeight="1">
      <c r="A2205" s="1"/>
      <c r="B2205" s="6" t="s">
        <v>27</v>
      </c>
      <c r="C2205" s="6">
        <v>1128299</v>
      </c>
      <c r="D2205" s="7">
        <v>44389</v>
      </c>
      <c r="E2205" s="6" t="s">
        <v>28</v>
      </c>
      <c r="F2205" s="6" t="s">
        <v>84</v>
      </c>
      <c r="G2205" s="6" t="s">
        <v>85</v>
      </c>
      <c r="H2205" s="6" t="s">
        <v>20</v>
      </c>
      <c r="I2205" s="8">
        <v>0.5</v>
      </c>
      <c r="J2205" s="9">
        <v>4250</v>
      </c>
      <c r="K2205" s="10">
        <f t="shared" si="0"/>
        <v>2125</v>
      </c>
      <c r="L2205" s="10">
        <f t="shared" si="1"/>
        <v>850</v>
      </c>
      <c r="M2205" s="11">
        <v>0.4</v>
      </c>
      <c r="O2205" s="16"/>
      <c r="P2205" s="14"/>
      <c r="Q2205" s="12"/>
      <c r="R2205" s="13"/>
    </row>
    <row r="2206" spans="1:18" ht="15.75" customHeight="1">
      <c r="A2206" s="1"/>
      <c r="B2206" s="6" t="s">
        <v>27</v>
      </c>
      <c r="C2206" s="6">
        <v>1128299</v>
      </c>
      <c r="D2206" s="7">
        <v>44389</v>
      </c>
      <c r="E2206" s="6" t="s">
        <v>28</v>
      </c>
      <c r="F2206" s="6" t="s">
        <v>84</v>
      </c>
      <c r="G2206" s="6" t="s">
        <v>85</v>
      </c>
      <c r="H2206" s="6" t="s">
        <v>21</v>
      </c>
      <c r="I2206" s="8">
        <v>0.55000000000000004</v>
      </c>
      <c r="J2206" s="9">
        <v>4750</v>
      </c>
      <c r="K2206" s="10">
        <f t="shared" si="0"/>
        <v>2612.5</v>
      </c>
      <c r="L2206" s="10">
        <f t="shared" si="1"/>
        <v>914.37499999999989</v>
      </c>
      <c r="M2206" s="11">
        <v>0.35</v>
      </c>
      <c r="O2206" s="16"/>
      <c r="P2206" s="14"/>
      <c r="Q2206" s="12"/>
      <c r="R2206" s="13"/>
    </row>
    <row r="2207" spans="1:18" ht="15.75" customHeight="1">
      <c r="A2207" s="1"/>
      <c r="B2207" s="6" t="s">
        <v>27</v>
      </c>
      <c r="C2207" s="6">
        <v>1128299</v>
      </c>
      <c r="D2207" s="7">
        <v>44389</v>
      </c>
      <c r="E2207" s="6" t="s">
        <v>28</v>
      </c>
      <c r="F2207" s="6" t="s">
        <v>84</v>
      </c>
      <c r="G2207" s="6" t="s">
        <v>85</v>
      </c>
      <c r="H2207" s="6" t="s">
        <v>22</v>
      </c>
      <c r="I2207" s="8">
        <v>0.70000000000000007</v>
      </c>
      <c r="J2207" s="9">
        <v>4750</v>
      </c>
      <c r="K2207" s="10">
        <f t="shared" si="0"/>
        <v>3325.0000000000005</v>
      </c>
      <c r="L2207" s="10">
        <f t="shared" si="1"/>
        <v>831.25000000000011</v>
      </c>
      <c r="M2207" s="11">
        <v>0.25</v>
      </c>
      <c r="O2207" s="16"/>
      <c r="P2207" s="14"/>
      <c r="Q2207" s="12"/>
      <c r="R2207" s="13"/>
    </row>
    <row r="2208" spans="1:18" ht="15.75" customHeight="1">
      <c r="A2208" s="1"/>
      <c r="B2208" s="6" t="s">
        <v>27</v>
      </c>
      <c r="C2208" s="6">
        <v>1128299</v>
      </c>
      <c r="D2208" s="7">
        <v>44421</v>
      </c>
      <c r="E2208" s="6" t="s">
        <v>28</v>
      </c>
      <c r="F2208" s="6" t="s">
        <v>84</v>
      </c>
      <c r="G2208" s="6" t="s">
        <v>85</v>
      </c>
      <c r="H2208" s="6" t="s">
        <v>17</v>
      </c>
      <c r="I2208" s="8">
        <v>0.55000000000000004</v>
      </c>
      <c r="J2208" s="9">
        <v>6750</v>
      </c>
      <c r="K2208" s="10">
        <f t="shared" si="0"/>
        <v>3712.5000000000005</v>
      </c>
      <c r="L2208" s="10">
        <f t="shared" si="1"/>
        <v>1485.0000000000002</v>
      </c>
      <c r="M2208" s="11">
        <v>0.4</v>
      </c>
      <c r="O2208" s="16"/>
      <c r="P2208" s="14"/>
      <c r="Q2208" s="12"/>
      <c r="R2208" s="13"/>
    </row>
    <row r="2209" spans="1:18" ht="15.75" customHeight="1">
      <c r="A2209" s="1"/>
      <c r="B2209" s="6" t="s">
        <v>27</v>
      </c>
      <c r="C2209" s="6">
        <v>1128299</v>
      </c>
      <c r="D2209" s="7">
        <v>44421</v>
      </c>
      <c r="E2209" s="6" t="s">
        <v>28</v>
      </c>
      <c r="F2209" s="6" t="s">
        <v>84</v>
      </c>
      <c r="G2209" s="6" t="s">
        <v>85</v>
      </c>
      <c r="H2209" s="6" t="s">
        <v>18</v>
      </c>
      <c r="I2209" s="8">
        <v>0.60000000000000009</v>
      </c>
      <c r="J2209" s="9">
        <v>6250</v>
      </c>
      <c r="K2209" s="10">
        <f t="shared" si="0"/>
        <v>3750.0000000000005</v>
      </c>
      <c r="L2209" s="10">
        <f t="shared" si="1"/>
        <v>1500.0000000000002</v>
      </c>
      <c r="M2209" s="11">
        <v>0.4</v>
      </c>
      <c r="O2209" s="16"/>
      <c r="P2209" s="14"/>
      <c r="Q2209" s="12"/>
      <c r="R2209" s="13"/>
    </row>
    <row r="2210" spans="1:18" ht="15.75" customHeight="1">
      <c r="A2210" s="1"/>
      <c r="B2210" s="6" t="s">
        <v>27</v>
      </c>
      <c r="C2210" s="6">
        <v>1128299</v>
      </c>
      <c r="D2210" s="7">
        <v>44421</v>
      </c>
      <c r="E2210" s="6" t="s">
        <v>28</v>
      </c>
      <c r="F2210" s="6" t="s">
        <v>84</v>
      </c>
      <c r="G2210" s="6" t="s">
        <v>85</v>
      </c>
      <c r="H2210" s="6" t="s">
        <v>19</v>
      </c>
      <c r="I2210" s="8">
        <v>0.55000000000000004</v>
      </c>
      <c r="J2210" s="9">
        <v>5000</v>
      </c>
      <c r="K2210" s="10">
        <f t="shared" si="0"/>
        <v>2750</v>
      </c>
      <c r="L2210" s="10">
        <f t="shared" si="1"/>
        <v>962.49999999999989</v>
      </c>
      <c r="M2210" s="11">
        <v>0.35</v>
      </c>
      <c r="O2210" s="16"/>
      <c r="P2210" s="14"/>
      <c r="Q2210" s="12"/>
      <c r="R2210" s="13"/>
    </row>
    <row r="2211" spans="1:18" ht="15.75" customHeight="1">
      <c r="A2211" s="1"/>
      <c r="B2211" s="6" t="s">
        <v>27</v>
      </c>
      <c r="C2211" s="6">
        <v>1128299</v>
      </c>
      <c r="D2211" s="7">
        <v>44421</v>
      </c>
      <c r="E2211" s="6" t="s">
        <v>28</v>
      </c>
      <c r="F2211" s="6" t="s">
        <v>84</v>
      </c>
      <c r="G2211" s="6" t="s">
        <v>85</v>
      </c>
      <c r="H2211" s="6" t="s">
        <v>20</v>
      </c>
      <c r="I2211" s="8">
        <v>0.55000000000000004</v>
      </c>
      <c r="J2211" s="9">
        <v>4500</v>
      </c>
      <c r="K2211" s="10">
        <f t="shared" si="0"/>
        <v>2475</v>
      </c>
      <c r="L2211" s="10">
        <f t="shared" si="1"/>
        <v>990</v>
      </c>
      <c r="M2211" s="11">
        <v>0.4</v>
      </c>
      <c r="O2211" s="16"/>
      <c r="P2211" s="14"/>
      <c r="Q2211" s="12"/>
      <c r="R2211" s="13"/>
    </row>
    <row r="2212" spans="1:18" ht="15.75" customHeight="1">
      <c r="A2212" s="1"/>
      <c r="B2212" s="6" t="s">
        <v>27</v>
      </c>
      <c r="C2212" s="6">
        <v>1128299</v>
      </c>
      <c r="D2212" s="7">
        <v>44421</v>
      </c>
      <c r="E2212" s="6" t="s">
        <v>28</v>
      </c>
      <c r="F2212" s="6" t="s">
        <v>84</v>
      </c>
      <c r="G2212" s="6" t="s">
        <v>85</v>
      </c>
      <c r="H2212" s="6" t="s">
        <v>21</v>
      </c>
      <c r="I2212" s="8">
        <v>0.65</v>
      </c>
      <c r="J2212" s="9">
        <v>4500</v>
      </c>
      <c r="K2212" s="10">
        <f t="shared" si="0"/>
        <v>2925</v>
      </c>
      <c r="L2212" s="10">
        <f t="shared" si="1"/>
        <v>1023.7499999999999</v>
      </c>
      <c r="M2212" s="11">
        <v>0.35</v>
      </c>
      <c r="O2212" s="16"/>
      <c r="P2212" s="14"/>
      <c r="Q2212" s="12"/>
      <c r="R2212" s="13"/>
    </row>
    <row r="2213" spans="1:18" ht="15.75" customHeight="1">
      <c r="A2213" s="1"/>
      <c r="B2213" s="6" t="s">
        <v>27</v>
      </c>
      <c r="C2213" s="6">
        <v>1128299</v>
      </c>
      <c r="D2213" s="7">
        <v>44421</v>
      </c>
      <c r="E2213" s="6" t="s">
        <v>28</v>
      </c>
      <c r="F2213" s="6" t="s">
        <v>84</v>
      </c>
      <c r="G2213" s="6" t="s">
        <v>85</v>
      </c>
      <c r="H2213" s="6" t="s">
        <v>22</v>
      </c>
      <c r="I2213" s="8">
        <v>0.70000000000000007</v>
      </c>
      <c r="J2213" s="9">
        <v>4250</v>
      </c>
      <c r="K2213" s="10">
        <f t="shared" si="0"/>
        <v>2975.0000000000005</v>
      </c>
      <c r="L2213" s="10">
        <f t="shared" si="1"/>
        <v>743.75000000000011</v>
      </c>
      <c r="M2213" s="11">
        <v>0.25</v>
      </c>
      <c r="O2213" s="16"/>
      <c r="P2213" s="14"/>
      <c r="Q2213" s="12"/>
      <c r="R2213" s="13"/>
    </row>
    <row r="2214" spans="1:18" ht="15.75" customHeight="1">
      <c r="A2214" s="1"/>
      <c r="B2214" s="6" t="s">
        <v>27</v>
      </c>
      <c r="C2214" s="6">
        <v>1128299</v>
      </c>
      <c r="D2214" s="7">
        <v>44453</v>
      </c>
      <c r="E2214" s="6" t="s">
        <v>28</v>
      </c>
      <c r="F2214" s="6" t="s">
        <v>84</v>
      </c>
      <c r="G2214" s="6" t="s">
        <v>85</v>
      </c>
      <c r="H2214" s="6" t="s">
        <v>17</v>
      </c>
      <c r="I2214" s="8">
        <v>0.45000000000000012</v>
      </c>
      <c r="J2214" s="9">
        <v>6000</v>
      </c>
      <c r="K2214" s="10">
        <f t="shared" si="0"/>
        <v>2700.0000000000009</v>
      </c>
      <c r="L2214" s="10">
        <f t="shared" si="1"/>
        <v>1080.0000000000005</v>
      </c>
      <c r="M2214" s="11">
        <v>0.4</v>
      </c>
      <c r="O2214" s="16"/>
      <c r="P2214" s="14"/>
      <c r="Q2214" s="12"/>
      <c r="R2214" s="13"/>
    </row>
    <row r="2215" spans="1:18" ht="15.75" customHeight="1">
      <c r="A2215" s="1"/>
      <c r="B2215" s="6" t="s">
        <v>27</v>
      </c>
      <c r="C2215" s="6">
        <v>1128299</v>
      </c>
      <c r="D2215" s="7">
        <v>44453</v>
      </c>
      <c r="E2215" s="6" t="s">
        <v>28</v>
      </c>
      <c r="F2215" s="6" t="s">
        <v>84</v>
      </c>
      <c r="G2215" s="6" t="s">
        <v>85</v>
      </c>
      <c r="H2215" s="6" t="s">
        <v>18</v>
      </c>
      <c r="I2215" s="8">
        <v>0.50000000000000011</v>
      </c>
      <c r="J2215" s="9">
        <v>6000</v>
      </c>
      <c r="K2215" s="10">
        <f t="shared" si="0"/>
        <v>3000.0000000000005</v>
      </c>
      <c r="L2215" s="10">
        <f t="shared" si="1"/>
        <v>1200.0000000000002</v>
      </c>
      <c r="M2215" s="11">
        <v>0.4</v>
      </c>
      <c r="O2215" s="16"/>
      <c r="P2215" s="14"/>
      <c r="Q2215" s="12"/>
      <c r="R2215" s="13"/>
    </row>
    <row r="2216" spans="1:18" ht="15.75" customHeight="1">
      <c r="A2216" s="1"/>
      <c r="B2216" s="6" t="s">
        <v>27</v>
      </c>
      <c r="C2216" s="6">
        <v>1128299</v>
      </c>
      <c r="D2216" s="7">
        <v>44453</v>
      </c>
      <c r="E2216" s="6" t="s">
        <v>28</v>
      </c>
      <c r="F2216" s="6" t="s">
        <v>84</v>
      </c>
      <c r="G2216" s="6" t="s">
        <v>85</v>
      </c>
      <c r="H2216" s="6" t="s">
        <v>19</v>
      </c>
      <c r="I2216" s="8">
        <v>0.45000000000000012</v>
      </c>
      <c r="J2216" s="9">
        <v>4500</v>
      </c>
      <c r="K2216" s="10">
        <f t="shared" si="0"/>
        <v>2025.0000000000005</v>
      </c>
      <c r="L2216" s="10">
        <f t="shared" si="1"/>
        <v>708.75000000000011</v>
      </c>
      <c r="M2216" s="11">
        <v>0.35</v>
      </c>
      <c r="O2216" s="16"/>
      <c r="P2216" s="14"/>
      <c r="Q2216" s="12"/>
      <c r="R2216" s="13"/>
    </row>
    <row r="2217" spans="1:18" ht="15.75" customHeight="1">
      <c r="A2217" s="1"/>
      <c r="B2217" s="6" t="s">
        <v>27</v>
      </c>
      <c r="C2217" s="6">
        <v>1128299</v>
      </c>
      <c r="D2217" s="7">
        <v>44453</v>
      </c>
      <c r="E2217" s="6" t="s">
        <v>28</v>
      </c>
      <c r="F2217" s="6" t="s">
        <v>84</v>
      </c>
      <c r="G2217" s="6" t="s">
        <v>85</v>
      </c>
      <c r="H2217" s="6" t="s">
        <v>20</v>
      </c>
      <c r="I2217" s="8">
        <v>0.45000000000000012</v>
      </c>
      <c r="J2217" s="9">
        <v>4000</v>
      </c>
      <c r="K2217" s="10">
        <f t="shared" si="0"/>
        <v>1800.0000000000005</v>
      </c>
      <c r="L2217" s="10">
        <f t="shared" si="1"/>
        <v>720.00000000000023</v>
      </c>
      <c r="M2217" s="11">
        <v>0.4</v>
      </c>
      <c r="O2217" s="16"/>
      <c r="P2217" s="14"/>
      <c r="Q2217" s="12"/>
      <c r="R2217" s="13"/>
    </row>
    <row r="2218" spans="1:18" ht="15.75" customHeight="1">
      <c r="A2218" s="1"/>
      <c r="B2218" s="6" t="s">
        <v>27</v>
      </c>
      <c r="C2218" s="6">
        <v>1128299</v>
      </c>
      <c r="D2218" s="7">
        <v>44453</v>
      </c>
      <c r="E2218" s="6" t="s">
        <v>28</v>
      </c>
      <c r="F2218" s="6" t="s">
        <v>84</v>
      </c>
      <c r="G2218" s="6" t="s">
        <v>85</v>
      </c>
      <c r="H2218" s="6" t="s">
        <v>21</v>
      </c>
      <c r="I2218" s="8">
        <v>0.55000000000000004</v>
      </c>
      <c r="J2218" s="9">
        <v>4000</v>
      </c>
      <c r="K2218" s="10">
        <f t="shared" si="0"/>
        <v>2200</v>
      </c>
      <c r="L2218" s="10">
        <f t="shared" si="1"/>
        <v>770</v>
      </c>
      <c r="M2218" s="11">
        <v>0.35</v>
      </c>
      <c r="O2218" s="16"/>
      <c r="P2218" s="14"/>
      <c r="Q2218" s="12"/>
      <c r="R2218" s="13"/>
    </row>
    <row r="2219" spans="1:18" ht="15.75" customHeight="1">
      <c r="A2219" s="1"/>
      <c r="B2219" s="6" t="s">
        <v>27</v>
      </c>
      <c r="C2219" s="6">
        <v>1128299</v>
      </c>
      <c r="D2219" s="7">
        <v>44453</v>
      </c>
      <c r="E2219" s="6" t="s">
        <v>28</v>
      </c>
      <c r="F2219" s="6" t="s">
        <v>84</v>
      </c>
      <c r="G2219" s="6" t="s">
        <v>85</v>
      </c>
      <c r="H2219" s="6" t="s">
        <v>22</v>
      </c>
      <c r="I2219" s="8">
        <v>0.60000000000000009</v>
      </c>
      <c r="J2219" s="9">
        <v>4500</v>
      </c>
      <c r="K2219" s="10">
        <f t="shared" si="0"/>
        <v>2700.0000000000005</v>
      </c>
      <c r="L2219" s="10">
        <f t="shared" si="1"/>
        <v>675.00000000000011</v>
      </c>
      <c r="M2219" s="11">
        <v>0.25</v>
      </c>
      <c r="O2219" s="16"/>
      <c r="P2219" s="14"/>
      <c r="Q2219" s="12"/>
      <c r="R2219" s="13"/>
    </row>
    <row r="2220" spans="1:18" ht="15.75" customHeight="1">
      <c r="A2220" s="1"/>
      <c r="B2220" s="6" t="s">
        <v>27</v>
      </c>
      <c r="C2220" s="6">
        <v>1128299</v>
      </c>
      <c r="D2220" s="7">
        <v>44482</v>
      </c>
      <c r="E2220" s="6" t="s">
        <v>28</v>
      </c>
      <c r="F2220" s="6" t="s">
        <v>84</v>
      </c>
      <c r="G2220" s="6" t="s">
        <v>85</v>
      </c>
      <c r="H2220" s="6" t="s">
        <v>17</v>
      </c>
      <c r="I2220" s="8">
        <v>0.45000000000000012</v>
      </c>
      <c r="J2220" s="9">
        <v>5250</v>
      </c>
      <c r="K2220" s="10">
        <f t="shared" si="0"/>
        <v>2362.5000000000005</v>
      </c>
      <c r="L2220" s="10">
        <f t="shared" si="1"/>
        <v>945.00000000000023</v>
      </c>
      <c r="M2220" s="11">
        <v>0.4</v>
      </c>
      <c r="O2220" s="16"/>
      <c r="P2220" s="14"/>
      <c r="Q2220" s="12"/>
      <c r="R2220" s="13"/>
    </row>
    <row r="2221" spans="1:18" ht="15.75" customHeight="1">
      <c r="A2221" s="1"/>
      <c r="B2221" s="6" t="s">
        <v>27</v>
      </c>
      <c r="C2221" s="6">
        <v>1128299</v>
      </c>
      <c r="D2221" s="7">
        <v>44482</v>
      </c>
      <c r="E2221" s="6" t="s">
        <v>28</v>
      </c>
      <c r="F2221" s="6" t="s">
        <v>84</v>
      </c>
      <c r="G2221" s="6" t="s">
        <v>85</v>
      </c>
      <c r="H2221" s="6" t="s">
        <v>18</v>
      </c>
      <c r="I2221" s="8">
        <v>0.50000000000000011</v>
      </c>
      <c r="J2221" s="9">
        <v>5250</v>
      </c>
      <c r="K2221" s="10">
        <f t="shared" si="0"/>
        <v>2625.0000000000005</v>
      </c>
      <c r="L2221" s="10">
        <f t="shared" si="1"/>
        <v>1050.0000000000002</v>
      </c>
      <c r="M2221" s="11">
        <v>0.4</v>
      </c>
      <c r="O2221" s="16"/>
      <c r="P2221" s="14"/>
      <c r="Q2221" s="12"/>
      <c r="R2221" s="13"/>
    </row>
    <row r="2222" spans="1:18" ht="15.75" customHeight="1">
      <c r="A2222" s="1"/>
      <c r="B2222" s="6" t="s">
        <v>27</v>
      </c>
      <c r="C2222" s="6">
        <v>1128299</v>
      </c>
      <c r="D2222" s="7">
        <v>44482</v>
      </c>
      <c r="E2222" s="6" t="s">
        <v>28</v>
      </c>
      <c r="F2222" s="6" t="s">
        <v>84</v>
      </c>
      <c r="G2222" s="6" t="s">
        <v>85</v>
      </c>
      <c r="H2222" s="6" t="s">
        <v>19</v>
      </c>
      <c r="I2222" s="8">
        <v>0.45000000000000012</v>
      </c>
      <c r="J2222" s="9">
        <v>3500</v>
      </c>
      <c r="K2222" s="10">
        <f t="shared" si="0"/>
        <v>1575.0000000000005</v>
      </c>
      <c r="L2222" s="10">
        <f t="shared" si="1"/>
        <v>551.25000000000011</v>
      </c>
      <c r="M2222" s="11">
        <v>0.35</v>
      </c>
      <c r="O2222" s="16"/>
      <c r="P2222" s="14"/>
      <c r="Q2222" s="12"/>
      <c r="R2222" s="13"/>
    </row>
    <row r="2223" spans="1:18" ht="15.75" customHeight="1">
      <c r="A2223" s="1"/>
      <c r="B2223" s="6" t="s">
        <v>27</v>
      </c>
      <c r="C2223" s="6">
        <v>1128299</v>
      </c>
      <c r="D2223" s="7">
        <v>44482</v>
      </c>
      <c r="E2223" s="6" t="s">
        <v>28</v>
      </c>
      <c r="F2223" s="6" t="s">
        <v>84</v>
      </c>
      <c r="G2223" s="6" t="s">
        <v>85</v>
      </c>
      <c r="H2223" s="6" t="s">
        <v>20</v>
      </c>
      <c r="I2223" s="8">
        <v>0.45000000000000012</v>
      </c>
      <c r="J2223" s="9">
        <v>3250</v>
      </c>
      <c r="K2223" s="10">
        <f t="shared" si="0"/>
        <v>1462.5000000000005</v>
      </c>
      <c r="L2223" s="10">
        <f t="shared" si="1"/>
        <v>585.00000000000023</v>
      </c>
      <c r="M2223" s="11">
        <v>0.4</v>
      </c>
      <c r="O2223" s="16"/>
      <c r="P2223" s="14"/>
      <c r="Q2223" s="12"/>
      <c r="R2223" s="13"/>
    </row>
    <row r="2224" spans="1:18" ht="15.75" customHeight="1">
      <c r="A2224" s="1"/>
      <c r="B2224" s="6" t="s">
        <v>27</v>
      </c>
      <c r="C2224" s="6">
        <v>1128299</v>
      </c>
      <c r="D2224" s="7">
        <v>44482</v>
      </c>
      <c r="E2224" s="6" t="s">
        <v>28</v>
      </c>
      <c r="F2224" s="6" t="s">
        <v>84</v>
      </c>
      <c r="G2224" s="6" t="s">
        <v>85</v>
      </c>
      <c r="H2224" s="6" t="s">
        <v>21</v>
      </c>
      <c r="I2224" s="8">
        <v>0.55000000000000004</v>
      </c>
      <c r="J2224" s="9">
        <v>3000</v>
      </c>
      <c r="K2224" s="10">
        <f t="shared" si="0"/>
        <v>1650.0000000000002</v>
      </c>
      <c r="L2224" s="10">
        <f t="shared" si="1"/>
        <v>577.5</v>
      </c>
      <c r="M2224" s="11">
        <v>0.35</v>
      </c>
      <c r="O2224" s="16"/>
      <c r="P2224" s="14"/>
      <c r="Q2224" s="12"/>
      <c r="R2224" s="13"/>
    </row>
    <row r="2225" spans="1:18" ht="15.75" customHeight="1">
      <c r="A2225" s="1"/>
      <c r="B2225" s="6" t="s">
        <v>27</v>
      </c>
      <c r="C2225" s="6">
        <v>1128299</v>
      </c>
      <c r="D2225" s="7">
        <v>44482</v>
      </c>
      <c r="E2225" s="6" t="s">
        <v>28</v>
      </c>
      <c r="F2225" s="6" t="s">
        <v>84</v>
      </c>
      <c r="G2225" s="6" t="s">
        <v>85</v>
      </c>
      <c r="H2225" s="6" t="s">
        <v>22</v>
      </c>
      <c r="I2225" s="8">
        <v>0.70000000000000007</v>
      </c>
      <c r="J2225" s="9">
        <v>3500</v>
      </c>
      <c r="K2225" s="10">
        <f t="shared" si="0"/>
        <v>2450.0000000000005</v>
      </c>
      <c r="L2225" s="10">
        <f t="shared" si="1"/>
        <v>612.50000000000011</v>
      </c>
      <c r="M2225" s="11">
        <v>0.25</v>
      </c>
      <c r="O2225" s="16"/>
      <c r="P2225" s="14"/>
      <c r="Q2225" s="12"/>
      <c r="R2225" s="13"/>
    </row>
    <row r="2226" spans="1:18" ht="15.75" customHeight="1">
      <c r="A2226" s="1"/>
      <c r="B2226" s="6" t="s">
        <v>27</v>
      </c>
      <c r="C2226" s="6">
        <v>1128299</v>
      </c>
      <c r="D2226" s="7">
        <v>44513</v>
      </c>
      <c r="E2226" s="6" t="s">
        <v>28</v>
      </c>
      <c r="F2226" s="6" t="s">
        <v>84</v>
      </c>
      <c r="G2226" s="6" t="s">
        <v>85</v>
      </c>
      <c r="H2226" s="6" t="s">
        <v>17</v>
      </c>
      <c r="I2226" s="8">
        <v>0.55000000000000004</v>
      </c>
      <c r="J2226" s="9">
        <v>5250</v>
      </c>
      <c r="K2226" s="10">
        <f t="shared" si="0"/>
        <v>2887.5000000000005</v>
      </c>
      <c r="L2226" s="10">
        <f t="shared" si="1"/>
        <v>1155.0000000000002</v>
      </c>
      <c r="M2226" s="11">
        <v>0.4</v>
      </c>
      <c r="O2226" s="16"/>
      <c r="P2226" s="14"/>
      <c r="Q2226" s="12"/>
      <c r="R2226" s="13"/>
    </row>
    <row r="2227" spans="1:18" ht="15.75" customHeight="1">
      <c r="A2227" s="1"/>
      <c r="B2227" s="6" t="s">
        <v>27</v>
      </c>
      <c r="C2227" s="6">
        <v>1128299</v>
      </c>
      <c r="D2227" s="7">
        <v>44513</v>
      </c>
      <c r="E2227" s="6" t="s">
        <v>28</v>
      </c>
      <c r="F2227" s="6" t="s">
        <v>84</v>
      </c>
      <c r="G2227" s="6" t="s">
        <v>85</v>
      </c>
      <c r="H2227" s="6" t="s">
        <v>18</v>
      </c>
      <c r="I2227" s="8">
        <v>0.60000000000000009</v>
      </c>
      <c r="J2227" s="9">
        <v>5750</v>
      </c>
      <c r="K2227" s="10">
        <f t="shared" si="0"/>
        <v>3450.0000000000005</v>
      </c>
      <c r="L2227" s="10">
        <f t="shared" si="1"/>
        <v>1380.0000000000002</v>
      </c>
      <c r="M2227" s="11">
        <v>0.4</v>
      </c>
      <c r="O2227" s="16"/>
      <c r="P2227" s="14"/>
      <c r="Q2227" s="12"/>
      <c r="R2227" s="13"/>
    </row>
    <row r="2228" spans="1:18" ht="15.75" customHeight="1">
      <c r="A2228" s="1"/>
      <c r="B2228" s="6" t="s">
        <v>27</v>
      </c>
      <c r="C2228" s="6">
        <v>1128299</v>
      </c>
      <c r="D2228" s="7">
        <v>44513</v>
      </c>
      <c r="E2228" s="6" t="s">
        <v>28</v>
      </c>
      <c r="F2228" s="6" t="s">
        <v>84</v>
      </c>
      <c r="G2228" s="6" t="s">
        <v>85</v>
      </c>
      <c r="H2228" s="6" t="s">
        <v>19</v>
      </c>
      <c r="I2228" s="8">
        <v>0.55000000000000004</v>
      </c>
      <c r="J2228" s="9">
        <v>4250</v>
      </c>
      <c r="K2228" s="10">
        <f t="shared" si="0"/>
        <v>2337.5</v>
      </c>
      <c r="L2228" s="10">
        <f t="shared" si="1"/>
        <v>818.125</v>
      </c>
      <c r="M2228" s="11">
        <v>0.35</v>
      </c>
      <c r="O2228" s="16"/>
      <c r="P2228" s="14"/>
      <c r="Q2228" s="12"/>
      <c r="R2228" s="13"/>
    </row>
    <row r="2229" spans="1:18" ht="15.75" customHeight="1">
      <c r="A2229" s="1"/>
      <c r="B2229" s="6" t="s">
        <v>27</v>
      </c>
      <c r="C2229" s="6">
        <v>1128299</v>
      </c>
      <c r="D2229" s="7">
        <v>44513</v>
      </c>
      <c r="E2229" s="6" t="s">
        <v>28</v>
      </c>
      <c r="F2229" s="6" t="s">
        <v>84</v>
      </c>
      <c r="G2229" s="6" t="s">
        <v>85</v>
      </c>
      <c r="H2229" s="6" t="s">
        <v>20</v>
      </c>
      <c r="I2229" s="8">
        <v>0.55000000000000004</v>
      </c>
      <c r="J2229" s="9">
        <v>4000</v>
      </c>
      <c r="K2229" s="10">
        <f t="shared" si="0"/>
        <v>2200</v>
      </c>
      <c r="L2229" s="10">
        <f t="shared" si="1"/>
        <v>880</v>
      </c>
      <c r="M2229" s="11">
        <v>0.4</v>
      </c>
      <c r="O2229" s="16"/>
      <c r="P2229" s="14"/>
      <c r="Q2229" s="12"/>
      <c r="R2229" s="13"/>
    </row>
    <row r="2230" spans="1:18" ht="15.75" customHeight="1">
      <c r="A2230" s="1"/>
      <c r="B2230" s="6" t="s">
        <v>27</v>
      </c>
      <c r="C2230" s="6">
        <v>1128299</v>
      </c>
      <c r="D2230" s="7">
        <v>44513</v>
      </c>
      <c r="E2230" s="6" t="s">
        <v>28</v>
      </c>
      <c r="F2230" s="6" t="s">
        <v>84</v>
      </c>
      <c r="G2230" s="6" t="s">
        <v>85</v>
      </c>
      <c r="H2230" s="6" t="s">
        <v>21</v>
      </c>
      <c r="I2230" s="8">
        <v>0.65</v>
      </c>
      <c r="J2230" s="9">
        <v>3500</v>
      </c>
      <c r="K2230" s="10">
        <f t="shared" si="0"/>
        <v>2275</v>
      </c>
      <c r="L2230" s="10">
        <f t="shared" si="1"/>
        <v>796.25</v>
      </c>
      <c r="M2230" s="11">
        <v>0.35</v>
      </c>
      <c r="O2230" s="16"/>
      <c r="P2230" s="14"/>
      <c r="Q2230" s="12"/>
      <c r="R2230" s="13"/>
    </row>
    <row r="2231" spans="1:18" ht="15.75" customHeight="1">
      <c r="A2231" s="1"/>
      <c r="B2231" s="6" t="s">
        <v>27</v>
      </c>
      <c r="C2231" s="6">
        <v>1128299</v>
      </c>
      <c r="D2231" s="7">
        <v>44513</v>
      </c>
      <c r="E2231" s="6" t="s">
        <v>28</v>
      </c>
      <c r="F2231" s="6" t="s">
        <v>84</v>
      </c>
      <c r="G2231" s="6" t="s">
        <v>85</v>
      </c>
      <c r="H2231" s="6" t="s">
        <v>22</v>
      </c>
      <c r="I2231" s="8">
        <v>0.70000000000000007</v>
      </c>
      <c r="J2231" s="9">
        <v>4750</v>
      </c>
      <c r="K2231" s="10">
        <f t="shared" si="0"/>
        <v>3325.0000000000005</v>
      </c>
      <c r="L2231" s="10">
        <f t="shared" si="1"/>
        <v>831.25000000000011</v>
      </c>
      <c r="M2231" s="11">
        <v>0.25</v>
      </c>
      <c r="O2231" s="16"/>
      <c r="P2231" s="14"/>
      <c r="Q2231" s="12"/>
      <c r="R2231" s="13"/>
    </row>
    <row r="2232" spans="1:18" ht="15.75" customHeight="1">
      <c r="A2232" s="1"/>
      <c r="B2232" s="6" t="s">
        <v>27</v>
      </c>
      <c r="C2232" s="6">
        <v>1128299</v>
      </c>
      <c r="D2232" s="7">
        <v>44542</v>
      </c>
      <c r="E2232" s="6" t="s">
        <v>28</v>
      </c>
      <c r="F2232" s="6" t="s">
        <v>84</v>
      </c>
      <c r="G2232" s="6" t="s">
        <v>85</v>
      </c>
      <c r="H2232" s="6" t="s">
        <v>17</v>
      </c>
      <c r="I2232" s="8">
        <v>0.55000000000000004</v>
      </c>
      <c r="J2232" s="9">
        <v>6750</v>
      </c>
      <c r="K2232" s="10">
        <f t="shared" si="0"/>
        <v>3712.5000000000005</v>
      </c>
      <c r="L2232" s="10">
        <f t="shared" si="1"/>
        <v>1485.0000000000002</v>
      </c>
      <c r="M2232" s="11">
        <v>0.4</v>
      </c>
      <c r="O2232" s="16"/>
      <c r="P2232" s="14"/>
      <c r="Q2232" s="12"/>
      <c r="R2232" s="13"/>
    </row>
    <row r="2233" spans="1:18" ht="15.75" customHeight="1">
      <c r="A2233" s="1"/>
      <c r="B2233" s="6" t="s">
        <v>27</v>
      </c>
      <c r="C2233" s="6">
        <v>1128299</v>
      </c>
      <c r="D2233" s="7">
        <v>44542</v>
      </c>
      <c r="E2233" s="6" t="s">
        <v>28</v>
      </c>
      <c r="F2233" s="6" t="s">
        <v>84</v>
      </c>
      <c r="G2233" s="6" t="s">
        <v>85</v>
      </c>
      <c r="H2233" s="6" t="s">
        <v>18</v>
      </c>
      <c r="I2233" s="8">
        <v>0.60000000000000009</v>
      </c>
      <c r="J2233" s="9">
        <v>6750</v>
      </c>
      <c r="K2233" s="10">
        <f t="shared" si="0"/>
        <v>4050.0000000000005</v>
      </c>
      <c r="L2233" s="10">
        <f t="shared" si="1"/>
        <v>1620.0000000000002</v>
      </c>
      <c r="M2233" s="11">
        <v>0.4</v>
      </c>
      <c r="O2233" s="16"/>
      <c r="P2233" s="14"/>
      <c r="Q2233" s="12"/>
      <c r="R2233" s="13"/>
    </row>
    <row r="2234" spans="1:18" ht="15.75" customHeight="1">
      <c r="A2234" s="1"/>
      <c r="B2234" s="6" t="s">
        <v>27</v>
      </c>
      <c r="C2234" s="6">
        <v>1128299</v>
      </c>
      <c r="D2234" s="7">
        <v>44542</v>
      </c>
      <c r="E2234" s="6" t="s">
        <v>28</v>
      </c>
      <c r="F2234" s="6" t="s">
        <v>84</v>
      </c>
      <c r="G2234" s="6" t="s">
        <v>85</v>
      </c>
      <c r="H2234" s="6" t="s">
        <v>19</v>
      </c>
      <c r="I2234" s="8">
        <v>0.55000000000000004</v>
      </c>
      <c r="J2234" s="9">
        <v>4750</v>
      </c>
      <c r="K2234" s="10">
        <f t="shared" si="0"/>
        <v>2612.5</v>
      </c>
      <c r="L2234" s="10">
        <f t="shared" si="1"/>
        <v>914.37499999999989</v>
      </c>
      <c r="M2234" s="11">
        <v>0.35</v>
      </c>
      <c r="O2234" s="16"/>
      <c r="P2234" s="14"/>
      <c r="Q2234" s="12"/>
      <c r="R2234" s="13"/>
    </row>
    <row r="2235" spans="1:18" ht="15.75" customHeight="1">
      <c r="A2235" s="1"/>
      <c r="B2235" s="6" t="s">
        <v>27</v>
      </c>
      <c r="C2235" s="6">
        <v>1128299</v>
      </c>
      <c r="D2235" s="7">
        <v>44542</v>
      </c>
      <c r="E2235" s="6" t="s">
        <v>28</v>
      </c>
      <c r="F2235" s="6" t="s">
        <v>84</v>
      </c>
      <c r="G2235" s="6" t="s">
        <v>85</v>
      </c>
      <c r="H2235" s="6" t="s">
        <v>20</v>
      </c>
      <c r="I2235" s="8">
        <v>0.55000000000000004</v>
      </c>
      <c r="J2235" s="9">
        <v>4750</v>
      </c>
      <c r="K2235" s="10">
        <f t="shared" si="0"/>
        <v>2612.5</v>
      </c>
      <c r="L2235" s="10">
        <f t="shared" si="1"/>
        <v>1045</v>
      </c>
      <c r="M2235" s="11">
        <v>0.4</v>
      </c>
      <c r="O2235" s="16"/>
      <c r="P2235" s="14"/>
      <c r="Q2235" s="12"/>
      <c r="R2235" s="13"/>
    </row>
    <row r="2236" spans="1:18" ht="15.75" customHeight="1">
      <c r="A2236" s="1"/>
      <c r="B2236" s="6" t="s">
        <v>27</v>
      </c>
      <c r="C2236" s="6">
        <v>1128299</v>
      </c>
      <c r="D2236" s="7">
        <v>44542</v>
      </c>
      <c r="E2236" s="6" t="s">
        <v>28</v>
      </c>
      <c r="F2236" s="6" t="s">
        <v>84</v>
      </c>
      <c r="G2236" s="6" t="s">
        <v>85</v>
      </c>
      <c r="H2236" s="6" t="s">
        <v>21</v>
      </c>
      <c r="I2236" s="8">
        <v>0.65</v>
      </c>
      <c r="J2236" s="9">
        <v>4000</v>
      </c>
      <c r="K2236" s="10">
        <f t="shared" si="0"/>
        <v>2600</v>
      </c>
      <c r="L2236" s="10">
        <f t="shared" si="1"/>
        <v>909.99999999999989</v>
      </c>
      <c r="M2236" s="11">
        <v>0.35</v>
      </c>
      <c r="O2236" s="16"/>
      <c r="P2236" s="14"/>
      <c r="Q2236" s="12"/>
      <c r="R2236" s="13"/>
    </row>
    <row r="2237" spans="1:18" ht="15.75" customHeight="1">
      <c r="A2237" s="1"/>
      <c r="B2237" s="6" t="s">
        <v>27</v>
      </c>
      <c r="C2237" s="6">
        <v>1128299</v>
      </c>
      <c r="D2237" s="7">
        <v>44542</v>
      </c>
      <c r="E2237" s="6" t="s">
        <v>28</v>
      </c>
      <c r="F2237" s="6" t="s">
        <v>84</v>
      </c>
      <c r="G2237" s="6" t="s">
        <v>85</v>
      </c>
      <c r="H2237" s="6" t="s">
        <v>22</v>
      </c>
      <c r="I2237" s="8">
        <v>0.70000000000000007</v>
      </c>
      <c r="J2237" s="9">
        <v>5000</v>
      </c>
      <c r="K2237" s="10">
        <f t="shared" si="0"/>
        <v>3500.0000000000005</v>
      </c>
      <c r="L2237" s="10">
        <f t="shared" si="1"/>
        <v>875.00000000000011</v>
      </c>
      <c r="M2237" s="11">
        <v>0.25</v>
      </c>
      <c r="O2237" s="16"/>
      <c r="P2237" s="14"/>
      <c r="Q2237" s="12"/>
      <c r="R2237" s="13"/>
    </row>
    <row r="2238" spans="1:18" ht="15.75" customHeight="1">
      <c r="A2238" s="1" t="s">
        <v>39</v>
      </c>
      <c r="B2238" s="6" t="s">
        <v>14</v>
      </c>
      <c r="C2238" s="6">
        <v>1185732</v>
      </c>
      <c r="D2238" s="7">
        <v>44205</v>
      </c>
      <c r="E2238" s="6" t="s">
        <v>46</v>
      </c>
      <c r="F2238" s="6" t="s">
        <v>86</v>
      </c>
      <c r="G2238" s="6" t="s">
        <v>87</v>
      </c>
      <c r="H2238" s="6" t="s">
        <v>17</v>
      </c>
      <c r="I2238" s="8">
        <v>0.4</v>
      </c>
      <c r="J2238" s="9">
        <v>10250</v>
      </c>
      <c r="K2238" s="10">
        <f t="shared" si="0"/>
        <v>4100</v>
      </c>
      <c r="L2238" s="10">
        <f t="shared" si="1"/>
        <v>1845</v>
      </c>
      <c r="M2238" s="11">
        <v>0.45</v>
      </c>
      <c r="O2238" s="16"/>
      <c r="P2238" s="14"/>
      <c r="Q2238" s="12"/>
      <c r="R2238" s="13"/>
    </row>
    <row r="2239" spans="1:18" ht="15.75" customHeight="1">
      <c r="A2239" s="1"/>
      <c r="B2239" s="6" t="s">
        <v>14</v>
      </c>
      <c r="C2239" s="6">
        <v>1185732</v>
      </c>
      <c r="D2239" s="7">
        <v>44205</v>
      </c>
      <c r="E2239" s="6" t="s">
        <v>46</v>
      </c>
      <c r="F2239" s="6" t="s">
        <v>86</v>
      </c>
      <c r="G2239" s="6" t="s">
        <v>87</v>
      </c>
      <c r="H2239" s="6" t="s">
        <v>18</v>
      </c>
      <c r="I2239" s="8">
        <v>0.4</v>
      </c>
      <c r="J2239" s="9">
        <v>8250</v>
      </c>
      <c r="K2239" s="10">
        <f t="shared" si="0"/>
        <v>3300</v>
      </c>
      <c r="L2239" s="10">
        <f t="shared" si="1"/>
        <v>1155</v>
      </c>
      <c r="M2239" s="11">
        <v>0.35</v>
      </c>
      <c r="O2239" s="16"/>
      <c r="P2239" s="14"/>
      <c r="Q2239" s="12"/>
      <c r="R2239" s="13"/>
    </row>
    <row r="2240" spans="1:18" ht="15.75" customHeight="1">
      <c r="A2240" s="1"/>
      <c r="B2240" s="6" t="s">
        <v>14</v>
      </c>
      <c r="C2240" s="6">
        <v>1185732</v>
      </c>
      <c r="D2240" s="7">
        <v>44205</v>
      </c>
      <c r="E2240" s="6" t="s">
        <v>46</v>
      </c>
      <c r="F2240" s="6" t="s">
        <v>86</v>
      </c>
      <c r="G2240" s="6" t="s">
        <v>87</v>
      </c>
      <c r="H2240" s="6" t="s">
        <v>19</v>
      </c>
      <c r="I2240" s="8">
        <v>0.30000000000000004</v>
      </c>
      <c r="J2240" s="9">
        <v>8250</v>
      </c>
      <c r="K2240" s="10">
        <f t="shared" si="0"/>
        <v>2475.0000000000005</v>
      </c>
      <c r="L2240" s="10">
        <f t="shared" si="1"/>
        <v>618.75000000000011</v>
      </c>
      <c r="M2240" s="11">
        <v>0.25</v>
      </c>
      <c r="O2240" s="16"/>
      <c r="P2240" s="14"/>
      <c r="Q2240" s="12"/>
      <c r="R2240" s="13"/>
    </row>
    <row r="2241" spans="1:18" ht="15.75" customHeight="1">
      <c r="A2241" s="1"/>
      <c r="B2241" s="6" t="s">
        <v>14</v>
      </c>
      <c r="C2241" s="6">
        <v>1185732</v>
      </c>
      <c r="D2241" s="7">
        <v>44205</v>
      </c>
      <c r="E2241" s="6" t="s">
        <v>46</v>
      </c>
      <c r="F2241" s="6" t="s">
        <v>86</v>
      </c>
      <c r="G2241" s="6" t="s">
        <v>87</v>
      </c>
      <c r="H2241" s="6" t="s">
        <v>20</v>
      </c>
      <c r="I2241" s="8">
        <v>0.35</v>
      </c>
      <c r="J2241" s="9">
        <v>6750</v>
      </c>
      <c r="K2241" s="10">
        <f t="shared" si="0"/>
        <v>2362.5</v>
      </c>
      <c r="L2241" s="10">
        <f t="shared" si="1"/>
        <v>708.75</v>
      </c>
      <c r="M2241" s="11">
        <v>0.3</v>
      </c>
      <c r="O2241" s="16"/>
      <c r="P2241" s="14"/>
      <c r="Q2241" s="12"/>
      <c r="R2241" s="13"/>
    </row>
    <row r="2242" spans="1:18" ht="15.75" customHeight="1">
      <c r="A2242" s="1"/>
      <c r="B2242" s="6" t="s">
        <v>14</v>
      </c>
      <c r="C2242" s="6">
        <v>1185732</v>
      </c>
      <c r="D2242" s="7">
        <v>44205</v>
      </c>
      <c r="E2242" s="6" t="s">
        <v>46</v>
      </c>
      <c r="F2242" s="6" t="s">
        <v>86</v>
      </c>
      <c r="G2242" s="6" t="s">
        <v>87</v>
      </c>
      <c r="H2242" s="6" t="s">
        <v>21</v>
      </c>
      <c r="I2242" s="8">
        <v>0.5</v>
      </c>
      <c r="J2242" s="9">
        <v>7250</v>
      </c>
      <c r="K2242" s="10">
        <f t="shared" si="0"/>
        <v>3625</v>
      </c>
      <c r="L2242" s="10">
        <f t="shared" si="1"/>
        <v>1268.75</v>
      </c>
      <c r="M2242" s="11">
        <v>0.35</v>
      </c>
      <c r="O2242" s="16"/>
      <c r="P2242" s="14"/>
      <c r="Q2242" s="12"/>
      <c r="R2242" s="13"/>
    </row>
    <row r="2243" spans="1:18" ht="15.75" customHeight="1">
      <c r="A2243" s="1"/>
      <c r="B2243" s="6" t="s">
        <v>14</v>
      </c>
      <c r="C2243" s="6">
        <v>1185732</v>
      </c>
      <c r="D2243" s="7">
        <v>44205</v>
      </c>
      <c r="E2243" s="6" t="s">
        <v>46</v>
      </c>
      <c r="F2243" s="6" t="s">
        <v>86</v>
      </c>
      <c r="G2243" s="6" t="s">
        <v>87</v>
      </c>
      <c r="H2243" s="6" t="s">
        <v>22</v>
      </c>
      <c r="I2243" s="8">
        <v>0.4</v>
      </c>
      <c r="J2243" s="9">
        <v>8250</v>
      </c>
      <c r="K2243" s="10">
        <f t="shared" si="0"/>
        <v>3300</v>
      </c>
      <c r="L2243" s="10">
        <f t="shared" si="1"/>
        <v>1650</v>
      </c>
      <c r="M2243" s="11">
        <v>0.5</v>
      </c>
      <c r="O2243" s="16"/>
      <c r="P2243" s="14"/>
      <c r="Q2243" s="12"/>
      <c r="R2243" s="13"/>
    </row>
    <row r="2244" spans="1:18" ht="15.75" customHeight="1">
      <c r="A2244" s="1"/>
      <c r="B2244" s="6" t="s">
        <v>14</v>
      </c>
      <c r="C2244" s="6">
        <v>1185732</v>
      </c>
      <c r="D2244" s="7">
        <v>44234</v>
      </c>
      <c r="E2244" s="6" t="s">
        <v>46</v>
      </c>
      <c r="F2244" s="6" t="s">
        <v>86</v>
      </c>
      <c r="G2244" s="6" t="s">
        <v>87</v>
      </c>
      <c r="H2244" s="6" t="s">
        <v>17</v>
      </c>
      <c r="I2244" s="8">
        <v>0.4</v>
      </c>
      <c r="J2244" s="9">
        <v>10750</v>
      </c>
      <c r="K2244" s="10">
        <f t="shared" si="0"/>
        <v>4300</v>
      </c>
      <c r="L2244" s="10">
        <f t="shared" si="1"/>
        <v>1935</v>
      </c>
      <c r="M2244" s="11">
        <v>0.45</v>
      </c>
      <c r="O2244" s="16"/>
      <c r="P2244" s="14"/>
      <c r="Q2244" s="12"/>
      <c r="R2244" s="13"/>
    </row>
    <row r="2245" spans="1:18" ht="15.75" customHeight="1">
      <c r="A2245" s="1"/>
      <c r="B2245" s="6" t="s">
        <v>14</v>
      </c>
      <c r="C2245" s="6">
        <v>1185732</v>
      </c>
      <c r="D2245" s="7">
        <v>44234</v>
      </c>
      <c r="E2245" s="6" t="s">
        <v>46</v>
      </c>
      <c r="F2245" s="6" t="s">
        <v>86</v>
      </c>
      <c r="G2245" s="6" t="s">
        <v>87</v>
      </c>
      <c r="H2245" s="6" t="s">
        <v>18</v>
      </c>
      <c r="I2245" s="8">
        <v>0.4</v>
      </c>
      <c r="J2245" s="9">
        <v>7250</v>
      </c>
      <c r="K2245" s="10">
        <f t="shared" si="0"/>
        <v>2900</v>
      </c>
      <c r="L2245" s="10">
        <f t="shared" si="1"/>
        <v>1014.9999999999999</v>
      </c>
      <c r="M2245" s="11">
        <v>0.35</v>
      </c>
      <c r="O2245" s="16"/>
      <c r="P2245" s="14"/>
      <c r="Q2245" s="12"/>
      <c r="R2245" s="13"/>
    </row>
    <row r="2246" spans="1:18" ht="15.75" customHeight="1">
      <c r="A2246" s="1"/>
      <c r="B2246" s="6" t="s">
        <v>14</v>
      </c>
      <c r="C2246" s="6">
        <v>1185732</v>
      </c>
      <c r="D2246" s="7">
        <v>44234</v>
      </c>
      <c r="E2246" s="6" t="s">
        <v>46</v>
      </c>
      <c r="F2246" s="6" t="s">
        <v>86</v>
      </c>
      <c r="G2246" s="6" t="s">
        <v>87</v>
      </c>
      <c r="H2246" s="6" t="s">
        <v>19</v>
      </c>
      <c r="I2246" s="8">
        <v>0.30000000000000004</v>
      </c>
      <c r="J2246" s="9">
        <v>7750</v>
      </c>
      <c r="K2246" s="10">
        <f t="shared" si="0"/>
        <v>2325.0000000000005</v>
      </c>
      <c r="L2246" s="10">
        <f t="shared" si="1"/>
        <v>581.25000000000011</v>
      </c>
      <c r="M2246" s="11">
        <v>0.25</v>
      </c>
      <c r="O2246" s="16"/>
      <c r="P2246" s="14"/>
      <c r="Q2246" s="12"/>
      <c r="R2246" s="13"/>
    </row>
    <row r="2247" spans="1:18" ht="15.75" customHeight="1">
      <c r="A2247" s="1"/>
      <c r="B2247" s="6" t="s">
        <v>14</v>
      </c>
      <c r="C2247" s="6">
        <v>1185732</v>
      </c>
      <c r="D2247" s="7">
        <v>44234</v>
      </c>
      <c r="E2247" s="6" t="s">
        <v>46</v>
      </c>
      <c r="F2247" s="6" t="s">
        <v>86</v>
      </c>
      <c r="G2247" s="6" t="s">
        <v>87</v>
      </c>
      <c r="H2247" s="6" t="s">
        <v>20</v>
      </c>
      <c r="I2247" s="8">
        <v>0.35</v>
      </c>
      <c r="J2247" s="9">
        <v>6250</v>
      </c>
      <c r="K2247" s="10">
        <f t="shared" si="0"/>
        <v>2187.5</v>
      </c>
      <c r="L2247" s="10">
        <f t="shared" si="1"/>
        <v>656.25</v>
      </c>
      <c r="M2247" s="11">
        <v>0.3</v>
      </c>
      <c r="O2247" s="16"/>
      <c r="P2247" s="14"/>
      <c r="Q2247" s="12"/>
      <c r="R2247" s="13"/>
    </row>
    <row r="2248" spans="1:18" ht="15.75" customHeight="1">
      <c r="A2248" s="1"/>
      <c r="B2248" s="6" t="s">
        <v>14</v>
      </c>
      <c r="C2248" s="6">
        <v>1185732</v>
      </c>
      <c r="D2248" s="7">
        <v>44234</v>
      </c>
      <c r="E2248" s="6" t="s">
        <v>46</v>
      </c>
      <c r="F2248" s="6" t="s">
        <v>86</v>
      </c>
      <c r="G2248" s="6" t="s">
        <v>87</v>
      </c>
      <c r="H2248" s="6" t="s">
        <v>21</v>
      </c>
      <c r="I2248" s="8">
        <v>0.5</v>
      </c>
      <c r="J2248" s="9">
        <v>7000</v>
      </c>
      <c r="K2248" s="10">
        <f t="shared" si="0"/>
        <v>3500</v>
      </c>
      <c r="L2248" s="10">
        <f t="shared" si="1"/>
        <v>1225</v>
      </c>
      <c r="M2248" s="11">
        <v>0.35</v>
      </c>
      <c r="O2248" s="16"/>
      <c r="P2248" s="14"/>
      <c r="Q2248" s="12"/>
      <c r="R2248" s="13"/>
    </row>
    <row r="2249" spans="1:18" ht="15.75" customHeight="1">
      <c r="A2249" s="1"/>
      <c r="B2249" s="6" t="s">
        <v>14</v>
      </c>
      <c r="C2249" s="6">
        <v>1185732</v>
      </c>
      <c r="D2249" s="7">
        <v>44234</v>
      </c>
      <c r="E2249" s="6" t="s">
        <v>46</v>
      </c>
      <c r="F2249" s="6" t="s">
        <v>86</v>
      </c>
      <c r="G2249" s="6" t="s">
        <v>87</v>
      </c>
      <c r="H2249" s="6" t="s">
        <v>22</v>
      </c>
      <c r="I2249" s="8">
        <v>0.35</v>
      </c>
      <c r="J2249" s="9">
        <v>8000</v>
      </c>
      <c r="K2249" s="10">
        <f t="shared" si="0"/>
        <v>2800</v>
      </c>
      <c r="L2249" s="10">
        <f t="shared" si="1"/>
        <v>1400</v>
      </c>
      <c r="M2249" s="11">
        <v>0.5</v>
      </c>
      <c r="O2249" s="16"/>
      <c r="P2249" s="14"/>
      <c r="Q2249" s="12"/>
      <c r="R2249" s="13"/>
    </row>
    <row r="2250" spans="1:18" ht="15.75" customHeight="1">
      <c r="A2250" s="1"/>
      <c r="B2250" s="6" t="s">
        <v>14</v>
      </c>
      <c r="C2250" s="6">
        <v>1185732</v>
      </c>
      <c r="D2250" s="7">
        <v>44260</v>
      </c>
      <c r="E2250" s="6" t="s">
        <v>46</v>
      </c>
      <c r="F2250" s="6" t="s">
        <v>86</v>
      </c>
      <c r="G2250" s="6" t="s">
        <v>87</v>
      </c>
      <c r="H2250" s="6" t="s">
        <v>17</v>
      </c>
      <c r="I2250" s="8">
        <v>0.35</v>
      </c>
      <c r="J2250" s="9">
        <v>10200</v>
      </c>
      <c r="K2250" s="10">
        <f t="shared" si="0"/>
        <v>3570</v>
      </c>
      <c r="L2250" s="10">
        <f t="shared" si="1"/>
        <v>1606.5</v>
      </c>
      <c r="M2250" s="11">
        <v>0.45</v>
      </c>
      <c r="O2250" s="16"/>
      <c r="P2250" s="14"/>
      <c r="Q2250" s="12"/>
      <c r="R2250" s="13"/>
    </row>
    <row r="2251" spans="1:18" ht="15.75" customHeight="1">
      <c r="A2251" s="1"/>
      <c r="B2251" s="6" t="s">
        <v>14</v>
      </c>
      <c r="C2251" s="6">
        <v>1185732</v>
      </c>
      <c r="D2251" s="7">
        <v>44260</v>
      </c>
      <c r="E2251" s="6" t="s">
        <v>46</v>
      </c>
      <c r="F2251" s="6" t="s">
        <v>86</v>
      </c>
      <c r="G2251" s="6" t="s">
        <v>87</v>
      </c>
      <c r="H2251" s="6" t="s">
        <v>18</v>
      </c>
      <c r="I2251" s="8">
        <v>0.35</v>
      </c>
      <c r="J2251" s="9">
        <v>7000</v>
      </c>
      <c r="K2251" s="10">
        <f t="shared" si="0"/>
        <v>2450</v>
      </c>
      <c r="L2251" s="10">
        <f t="shared" si="1"/>
        <v>857.5</v>
      </c>
      <c r="M2251" s="11">
        <v>0.35</v>
      </c>
      <c r="O2251" s="16"/>
      <c r="P2251" s="14"/>
      <c r="Q2251" s="12"/>
      <c r="R2251" s="13"/>
    </row>
    <row r="2252" spans="1:18" ht="15.75" customHeight="1">
      <c r="A2252" s="1"/>
      <c r="B2252" s="6" t="s">
        <v>14</v>
      </c>
      <c r="C2252" s="6">
        <v>1185732</v>
      </c>
      <c r="D2252" s="7">
        <v>44260</v>
      </c>
      <c r="E2252" s="6" t="s">
        <v>46</v>
      </c>
      <c r="F2252" s="6" t="s">
        <v>86</v>
      </c>
      <c r="G2252" s="6" t="s">
        <v>87</v>
      </c>
      <c r="H2252" s="6" t="s">
        <v>19</v>
      </c>
      <c r="I2252" s="8">
        <v>0.25</v>
      </c>
      <c r="J2252" s="9">
        <v>7250</v>
      </c>
      <c r="K2252" s="10">
        <f t="shared" si="0"/>
        <v>1812.5</v>
      </c>
      <c r="L2252" s="10">
        <f t="shared" si="1"/>
        <v>453.125</v>
      </c>
      <c r="M2252" s="11">
        <v>0.25</v>
      </c>
      <c r="O2252" s="16"/>
      <c r="P2252" s="14"/>
      <c r="Q2252" s="12"/>
      <c r="R2252" s="13"/>
    </row>
    <row r="2253" spans="1:18" ht="15.75" customHeight="1">
      <c r="A2253" s="1"/>
      <c r="B2253" s="6" t="s">
        <v>14</v>
      </c>
      <c r="C2253" s="6">
        <v>1185732</v>
      </c>
      <c r="D2253" s="7">
        <v>44260</v>
      </c>
      <c r="E2253" s="6" t="s">
        <v>46</v>
      </c>
      <c r="F2253" s="6" t="s">
        <v>86</v>
      </c>
      <c r="G2253" s="6" t="s">
        <v>87</v>
      </c>
      <c r="H2253" s="6" t="s">
        <v>20</v>
      </c>
      <c r="I2253" s="8">
        <v>0.29999999999999993</v>
      </c>
      <c r="J2253" s="9">
        <v>5750</v>
      </c>
      <c r="K2253" s="10">
        <f t="shared" si="0"/>
        <v>1724.9999999999995</v>
      </c>
      <c r="L2253" s="10">
        <f t="shared" si="1"/>
        <v>517.49999999999989</v>
      </c>
      <c r="M2253" s="11">
        <v>0.3</v>
      </c>
      <c r="O2253" s="16"/>
      <c r="P2253" s="14"/>
      <c r="Q2253" s="12"/>
      <c r="R2253" s="13"/>
    </row>
    <row r="2254" spans="1:18" ht="15.75" customHeight="1">
      <c r="A2254" s="1"/>
      <c r="B2254" s="6" t="s">
        <v>14</v>
      </c>
      <c r="C2254" s="6">
        <v>1185732</v>
      </c>
      <c r="D2254" s="7">
        <v>44260</v>
      </c>
      <c r="E2254" s="6" t="s">
        <v>46</v>
      </c>
      <c r="F2254" s="6" t="s">
        <v>86</v>
      </c>
      <c r="G2254" s="6" t="s">
        <v>87</v>
      </c>
      <c r="H2254" s="6" t="s">
        <v>21</v>
      </c>
      <c r="I2254" s="8">
        <v>0.45000000000000007</v>
      </c>
      <c r="J2254" s="9">
        <v>6250</v>
      </c>
      <c r="K2254" s="10">
        <f t="shared" si="0"/>
        <v>2812.5000000000005</v>
      </c>
      <c r="L2254" s="10">
        <f t="shared" si="1"/>
        <v>984.37500000000011</v>
      </c>
      <c r="M2254" s="11">
        <v>0.35</v>
      </c>
      <c r="O2254" s="16"/>
      <c r="P2254" s="14"/>
      <c r="Q2254" s="12"/>
      <c r="R2254" s="13"/>
    </row>
    <row r="2255" spans="1:18" ht="15.75" customHeight="1">
      <c r="A2255" s="1"/>
      <c r="B2255" s="6" t="s">
        <v>14</v>
      </c>
      <c r="C2255" s="6">
        <v>1185732</v>
      </c>
      <c r="D2255" s="7">
        <v>44260</v>
      </c>
      <c r="E2255" s="6" t="s">
        <v>46</v>
      </c>
      <c r="F2255" s="6" t="s">
        <v>86</v>
      </c>
      <c r="G2255" s="6" t="s">
        <v>87</v>
      </c>
      <c r="H2255" s="6" t="s">
        <v>22</v>
      </c>
      <c r="I2255" s="8">
        <v>0.35</v>
      </c>
      <c r="J2255" s="9">
        <v>7250</v>
      </c>
      <c r="K2255" s="10">
        <f t="shared" si="0"/>
        <v>2537.5</v>
      </c>
      <c r="L2255" s="10">
        <f t="shared" si="1"/>
        <v>1268.75</v>
      </c>
      <c r="M2255" s="11">
        <v>0.5</v>
      </c>
      <c r="O2255" s="16"/>
      <c r="P2255" s="14"/>
      <c r="Q2255" s="12"/>
      <c r="R2255" s="13"/>
    </row>
    <row r="2256" spans="1:18" ht="15.75" customHeight="1">
      <c r="A2256" s="1"/>
      <c r="B2256" s="6" t="s">
        <v>14</v>
      </c>
      <c r="C2256" s="6">
        <v>1185732</v>
      </c>
      <c r="D2256" s="7">
        <v>44292</v>
      </c>
      <c r="E2256" s="6" t="s">
        <v>46</v>
      </c>
      <c r="F2256" s="6" t="s">
        <v>86</v>
      </c>
      <c r="G2256" s="6" t="s">
        <v>87</v>
      </c>
      <c r="H2256" s="6" t="s">
        <v>17</v>
      </c>
      <c r="I2256" s="8">
        <v>0.35</v>
      </c>
      <c r="J2256" s="9">
        <v>9750</v>
      </c>
      <c r="K2256" s="10">
        <f t="shared" si="0"/>
        <v>3412.5</v>
      </c>
      <c r="L2256" s="10">
        <f t="shared" si="1"/>
        <v>1535.625</v>
      </c>
      <c r="M2256" s="11">
        <v>0.45</v>
      </c>
      <c r="O2256" s="16"/>
      <c r="P2256" s="14"/>
      <c r="Q2256" s="12"/>
      <c r="R2256" s="13"/>
    </row>
    <row r="2257" spans="1:18" ht="15.75" customHeight="1">
      <c r="A2257" s="1"/>
      <c r="B2257" s="6" t="s">
        <v>14</v>
      </c>
      <c r="C2257" s="6">
        <v>1185732</v>
      </c>
      <c r="D2257" s="7">
        <v>44292</v>
      </c>
      <c r="E2257" s="6" t="s">
        <v>46</v>
      </c>
      <c r="F2257" s="6" t="s">
        <v>86</v>
      </c>
      <c r="G2257" s="6" t="s">
        <v>87</v>
      </c>
      <c r="H2257" s="6" t="s">
        <v>18</v>
      </c>
      <c r="I2257" s="8">
        <v>0.35</v>
      </c>
      <c r="J2257" s="9">
        <v>6750</v>
      </c>
      <c r="K2257" s="10">
        <f t="shared" si="0"/>
        <v>2362.5</v>
      </c>
      <c r="L2257" s="10">
        <f t="shared" si="1"/>
        <v>826.875</v>
      </c>
      <c r="M2257" s="11">
        <v>0.35</v>
      </c>
      <c r="O2257" s="16"/>
      <c r="P2257" s="14"/>
      <c r="Q2257" s="12"/>
      <c r="R2257" s="13"/>
    </row>
    <row r="2258" spans="1:18" ht="15.75" customHeight="1">
      <c r="A2258" s="1"/>
      <c r="B2258" s="6" t="s">
        <v>14</v>
      </c>
      <c r="C2258" s="6">
        <v>1185732</v>
      </c>
      <c r="D2258" s="7">
        <v>44292</v>
      </c>
      <c r="E2258" s="6" t="s">
        <v>46</v>
      </c>
      <c r="F2258" s="6" t="s">
        <v>86</v>
      </c>
      <c r="G2258" s="6" t="s">
        <v>87</v>
      </c>
      <c r="H2258" s="6" t="s">
        <v>19</v>
      </c>
      <c r="I2258" s="8">
        <v>0.25</v>
      </c>
      <c r="J2258" s="9">
        <v>6750</v>
      </c>
      <c r="K2258" s="10">
        <f t="shared" si="0"/>
        <v>1687.5</v>
      </c>
      <c r="L2258" s="10">
        <f t="shared" si="1"/>
        <v>421.875</v>
      </c>
      <c r="M2258" s="11">
        <v>0.25</v>
      </c>
      <c r="O2258" s="16"/>
      <c r="P2258" s="14"/>
      <c r="Q2258" s="12"/>
      <c r="R2258" s="13"/>
    </row>
    <row r="2259" spans="1:18" ht="15.75" customHeight="1">
      <c r="A2259" s="1"/>
      <c r="B2259" s="6" t="s">
        <v>14</v>
      </c>
      <c r="C2259" s="6">
        <v>1185732</v>
      </c>
      <c r="D2259" s="7">
        <v>44292</v>
      </c>
      <c r="E2259" s="6" t="s">
        <v>46</v>
      </c>
      <c r="F2259" s="6" t="s">
        <v>86</v>
      </c>
      <c r="G2259" s="6" t="s">
        <v>87</v>
      </c>
      <c r="H2259" s="6" t="s">
        <v>20</v>
      </c>
      <c r="I2259" s="8">
        <v>0.29999999999999993</v>
      </c>
      <c r="J2259" s="9">
        <v>6000</v>
      </c>
      <c r="K2259" s="10">
        <f t="shared" si="0"/>
        <v>1799.9999999999995</v>
      </c>
      <c r="L2259" s="10">
        <f t="shared" si="1"/>
        <v>539.99999999999989</v>
      </c>
      <c r="M2259" s="11">
        <v>0.3</v>
      </c>
      <c r="O2259" s="16"/>
      <c r="P2259" s="14"/>
      <c r="Q2259" s="12"/>
      <c r="R2259" s="13"/>
    </row>
    <row r="2260" spans="1:18" ht="15.75" customHeight="1">
      <c r="A2260" s="1"/>
      <c r="B2260" s="6" t="s">
        <v>14</v>
      </c>
      <c r="C2260" s="6">
        <v>1185732</v>
      </c>
      <c r="D2260" s="7">
        <v>44292</v>
      </c>
      <c r="E2260" s="6" t="s">
        <v>46</v>
      </c>
      <c r="F2260" s="6" t="s">
        <v>86</v>
      </c>
      <c r="G2260" s="6" t="s">
        <v>87</v>
      </c>
      <c r="H2260" s="6" t="s">
        <v>21</v>
      </c>
      <c r="I2260" s="8">
        <v>0.5</v>
      </c>
      <c r="J2260" s="9">
        <v>6250</v>
      </c>
      <c r="K2260" s="10">
        <f t="shared" si="0"/>
        <v>3125</v>
      </c>
      <c r="L2260" s="10">
        <f t="shared" si="1"/>
        <v>1093.75</v>
      </c>
      <c r="M2260" s="11">
        <v>0.35</v>
      </c>
      <c r="O2260" s="16"/>
      <c r="P2260" s="14"/>
      <c r="Q2260" s="12"/>
      <c r="R2260" s="13"/>
    </row>
    <row r="2261" spans="1:18" ht="15.75" customHeight="1">
      <c r="A2261" s="1"/>
      <c r="B2261" s="6" t="s">
        <v>14</v>
      </c>
      <c r="C2261" s="6">
        <v>1185732</v>
      </c>
      <c r="D2261" s="7">
        <v>44292</v>
      </c>
      <c r="E2261" s="6" t="s">
        <v>46</v>
      </c>
      <c r="F2261" s="6" t="s">
        <v>86</v>
      </c>
      <c r="G2261" s="6" t="s">
        <v>87</v>
      </c>
      <c r="H2261" s="6" t="s">
        <v>22</v>
      </c>
      <c r="I2261" s="8">
        <v>0.4</v>
      </c>
      <c r="J2261" s="9">
        <v>7750</v>
      </c>
      <c r="K2261" s="10">
        <f t="shared" si="0"/>
        <v>3100</v>
      </c>
      <c r="L2261" s="10">
        <f t="shared" si="1"/>
        <v>1550</v>
      </c>
      <c r="M2261" s="11">
        <v>0.5</v>
      </c>
      <c r="O2261" s="16"/>
      <c r="P2261" s="14"/>
      <c r="Q2261" s="12"/>
      <c r="R2261" s="13"/>
    </row>
    <row r="2262" spans="1:18" ht="15.75" customHeight="1">
      <c r="A2262" s="1"/>
      <c r="B2262" s="6" t="s">
        <v>14</v>
      </c>
      <c r="C2262" s="6">
        <v>1185732</v>
      </c>
      <c r="D2262" s="7">
        <v>44321</v>
      </c>
      <c r="E2262" s="6" t="s">
        <v>46</v>
      </c>
      <c r="F2262" s="6" t="s">
        <v>86</v>
      </c>
      <c r="G2262" s="6" t="s">
        <v>87</v>
      </c>
      <c r="H2262" s="6" t="s">
        <v>17</v>
      </c>
      <c r="I2262" s="8">
        <v>0.5</v>
      </c>
      <c r="J2262" s="9">
        <v>10450</v>
      </c>
      <c r="K2262" s="10">
        <f t="shared" si="0"/>
        <v>5225</v>
      </c>
      <c r="L2262" s="10">
        <f t="shared" si="1"/>
        <v>2351.25</v>
      </c>
      <c r="M2262" s="11">
        <v>0.45</v>
      </c>
      <c r="O2262" s="16"/>
      <c r="P2262" s="14"/>
      <c r="Q2262" s="12"/>
      <c r="R2262" s="13"/>
    </row>
    <row r="2263" spans="1:18" ht="15.75" customHeight="1">
      <c r="A2263" s="1"/>
      <c r="B2263" s="6" t="s">
        <v>14</v>
      </c>
      <c r="C2263" s="6">
        <v>1185732</v>
      </c>
      <c r="D2263" s="7">
        <v>44321</v>
      </c>
      <c r="E2263" s="6" t="s">
        <v>46</v>
      </c>
      <c r="F2263" s="6" t="s">
        <v>86</v>
      </c>
      <c r="G2263" s="6" t="s">
        <v>87</v>
      </c>
      <c r="H2263" s="6" t="s">
        <v>18</v>
      </c>
      <c r="I2263" s="8">
        <v>0.5</v>
      </c>
      <c r="J2263" s="9">
        <v>7500</v>
      </c>
      <c r="K2263" s="10">
        <f t="shared" si="0"/>
        <v>3750</v>
      </c>
      <c r="L2263" s="10">
        <f t="shared" si="1"/>
        <v>1312.5</v>
      </c>
      <c r="M2263" s="11">
        <v>0.35</v>
      </c>
      <c r="O2263" s="16"/>
      <c r="P2263" s="14"/>
      <c r="Q2263" s="12"/>
      <c r="R2263" s="13"/>
    </row>
    <row r="2264" spans="1:18" ht="15.75" customHeight="1">
      <c r="A2264" s="1"/>
      <c r="B2264" s="6" t="s">
        <v>14</v>
      </c>
      <c r="C2264" s="6">
        <v>1185732</v>
      </c>
      <c r="D2264" s="7">
        <v>44321</v>
      </c>
      <c r="E2264" s="6" t="s">
        <v>46</v>
      </c>
      <c r="F2264" s="6" t="s">
        <v>86</v>
      </c>
      <c r="G2264" s="6" t="s">
        <v>87</v>
      </c>
      <c r="H2264" s="6" t="s">
        <v>19</v>
      </c>
      <c r="I2264" s="8">
        <v>0.45</v>
      </c>
      <c r="J2264" s="9">
        <v>7250</v>
      </c>
      <c r="K2264" s="10">
        <f t="shared" si="0"/>
        <v>3262.5</v>
      </c>
      <c r="L2264" s="10">
        <f t="shared" si="1"/>
        <v>815.625</v>
      </c>
      <c r="M2264" s="11">
        <v>0.25</v>
      </c>
      <c r="O2264" s="16"/>
      <c r="P2264" s="14"/>
      <c r="Q2264" s="12"/>
      <c r="R2264" s="13"/>
    </row>
    <row r="2265" spans="1:18" ht="15.75" customHeight="1">
      <c r="A2265" s="1"/>
      <c r="B2265" s="6" t="s">
        <v>14</v>
      </c>
      <c r="C2265" s="6">
        <v>1185732</v>
      </c>
      <c r="D2265" s="7">
        <v>44321</v>
      </c>
      <c r="E2265" s="6" t="s">
        <v>46</v>
      </c>
      <c r="F2265" s="6" t="s">
        <v>86</v>
      </c>
      <c r="G2265" s="6" t="s">
        <v>87</v>
      </c>
      <c r="H2265" s="6" t="s">
        <v>20</v>
      </c>
      <c r="I2265" s="8">
        <v>0.45</v>
      </c>
      <c r="J2265" s="9">
        <v>6750</v>
      </c>
      <c r="K2265" s="10">
        <f t="shared" si="0"/>
        <v>3037.5</v>
      </c>
      <c r="L2265" s="10">
        <f t="shared" si="1"/>
        <v>911.25</v>
      </c>
      <c r="M2265" s="11">
        <v>0.3</v>
      </c>
      <c r="O2265" s="16"/>
      <c r="P2265" s="14"/>
      <c r="Q2265" s="12"/>
      <c r="R2265" s="13"/>
    </row>
    <row r="2266" spans="1:18" ht="15.75" customHeight="1">
      <c r="A2266" s="1"/>
      <c r="B2266" s="6" t="s">
        <v>14</v>
      </c>
      <c r="C2266" s="6">
        <v>1185732</v>
      </c>
      <c r="D2266" s="7">
        <v>44321</v>
      </c>
      <c r="E2266" s="6" t="s">
        <v>46</v>
      </c>
      <c r="F2266" s="6" t="s">
        <v>86</v>
      </c>
      <c r="G2266" s="6" t="s">
        <v>87</v>
      </c>
      <c r="H2266" s="6" t="s">
        <v>21</v>
      </c>
      <c r="I2266" s="8">
        <v>0.54999999999999993</v>
      </c>
      <c r="J2266" s="9">
        <v>7000</v>
      </c>
      <c r="K2266" s="10">
        <f t="shared" si="0"/>
        <v>3849.9999999999995</v>
      </c>
      <c r="L2266" s="10">
        <f t="shared" si="1"/>
        <v>1347.4999999999998</v>
      </c>
      <c r="M2266" s="11">
        <v>0.35</v>
      </c>
      <c r="O2266" s="16"/>
      <c r="P2266" s="14"/>
      <c r="Q2266" s="12"/>
      <c r="R2266" s="13"/>
    </row>
    <row r="2267" spans="1:18" ht="15.75" customHeight="1">
      <c r="A2267" s="1"/>
      <c r="B2267" s="6" t="s">
        <v>14</v>
      </c>
      <c r="C2267" s="6">
        <v>1185732</v>
      </c>
      <c r="D2267" s="7">
        <v>44321</v>
      </c>
      <c r="E2267" s="6" t="s">
        <v>46</v>
      </c>
      <c r="F2267" s="6" t="s">
        <v>86</v>
      </c>
      <c r="G2267" s="6" t="s">
        <v>87</v>
      </c>
      <c r="H2267" s="6" t="s">
        <v>22</v>
      </c>
      <c r="I2267" s="8">
        <v>0.6</v>
      </c>
      <c r="J2267" s="9">
        <v>8000</v>
      </c>
      <c r="K2267" s="10">
        <f t="shared" si="0"/>
        <v>4800</v>
      </c>
      <c r="L2267" s="10">
        <f t="shared" si="1"/>
        <v>2400</v>
      </c>
      <c r="M2267" s="11">
        <v>0.5</v>
      </c>
      <c r="O2267" s="16"/>
      <c r="P2267" s="14"/>
      <c r="Q2267" s="12"/>
      <c r="R2267" s="13"/>
    </row>
    <row r="2268" spans="1:18" ht="15.75" customHeight="1">
      <c r="A2268" s="1"/>
      <c r="B2268" s="6" t="s">
        <v>14</v>
      </c>
      <c r="C2268" s="6">
        <v>1185732</v>
      </c>
      <c r="D2268" s="7">
        <v>44354</v>
      </c>
      <c r="E2268" s="6" t="s">
        <v>46</v>
      </c>
      <c r="F2268" s="6" t="s">
        <v>86</v>
      </c>
      <c r="G2268" s="6" t="s">
        <v>87</v>
      </c>
      <c r="H2268" s="6" t="s">
        <v>17</v>
      </c>
      <c r="I2268" s="8">
        <v>0.54999999999999993</v>
      </c>
      <c r="J2268" s="9">
        <v>10500</v>
      </c>
      <c r="K2268" s="10">
        <f t="shared" si="0"/>
        <v>5774.9999999999991</v>
      </c>
      <c r="L2268" s="10">
        <f t="shared" si="1"/>
        <v>2598.7499999999995</v>
      </c>
      <c r="M2268" s="11">
        <v>0.45</v>
      </c>
      <c r="O2268" s="16"/>
      <c r="P2268" s="14"/>
      <c r="Q2268" s="12"/>
      <c r="R2268" s="13"/>
    </row>
    <row r="2269" spans="1:18" ht="15.75" customHeight="1">
      <c r="A2269" s="1"/>
      <c r="B2269" s="6" t="s">
        <v>14</v>
      </c>
      <c r="C2269" s="6">
        <v>1185732</v>
      </c>
      <c r="D2269" s="7">
        <v>44354</v>
      </c>
      <c r="E2269" s="6" t="s">
        <v>46</v>
      </c>
      <c r="F2269" s="6" t="s">
        <v>86</v>
      </c>
      <c r="G2269" s="6" t="s">
        <v>87</v>
      </c>
      <c r="H2269" s="6" t="s">
        <v>18</v>
      </c>
      <c r="I2269" s="8">
        <v>0.5</v>
      </c>
      <c r="J2269" s="9">
        <v>8000</v>
      </c>
      <c r="K2269" s="10">
        <f t="shared" si="0"/>
        <v>4000</v>
      </c>
      <c r="L2269" s="10">
        <f t="shared" si="1"/>
        <v>1400</v>
      </c>
      <c r="M2269" s="11">
        <v>0.35</v>
      </c>
      <c r="O2269" s="16"/>
      <c r="P2269" s="14"/>
      <c r="Q2269" s="12"/>
      <c r="R2269" s="13"/>
    </row>
    <row r="2270" spans="1:18" ht="15.75" customHeight="1">
      <c r="A2270" s="1"/>
      <c r="B2270" s="6" t="s">
        <v>14</v>
      </c>
      <c r="C2270" s="6">
        <v>1185732</v>
      </c>
      <c r="D2270" s="7">
        <v>44354</v>
      </c>
      <c r="E2270" s="6" t="s">
        <v>46</v>
      </c>
      <c r="F2270" s="6" t="s">
        <v>86</v>
      </c>
      <c r="G2270" s="6" t="s">
        <v>87</v>
      </c>
      <c r="H2270" s="6" t="s">
        <v>19</v>
      </c>
      <c r="I2270" s="8">
        <v>0.5</v>
      </c>
      <c r="J2270" s="9">
        <v>7750</v>
      </c>
      <c r="K2270" s="10">
        <f t="shared" si="0"/>
        <v>3875</v>
      </c>
      <c r="L2270" s="10">
        <f t="shared" si="1"/>
        <v>968.75</v>
      </c>
      <c r="M2270" s="11">
        <v>0.25</v>
      </c>
      <c r="O2270" s="16"/>
      <c r="P2270" s="14"/>
      <c r="Q2270" s="12"/>
      <c r="R2270" s="13"/>
    </row>
    <row r="2271" spans="1:18" ht="15.75" customHeight="1">
      <c r="A2271" s="1"/>
      <c r="B2271" s="6" t="s">
        <v>14</v>
      </c>
      <c r="C2271" s="6">
        <v>1185732</v>
      </c>
      <c r="D2271" s="7">
        <v>44354</v>
      </c>
      <c r="E2271" s="6" t="s">
        <v>46</v>
      </c>
      <c r="F2271" s="6" t="s">
        <v>86</v>
      </c>
      <c r="G2271" s="6" t="s">
        <v>87</v>
      </c>
      <c r="H2271" s="6" t="s">
        <v>20</v>
      </c>
      <c r="I2271" s="8">
        <v>0.5</v>
      </c>
      <c r="J2271" s="9">
        <v>7500</v>
      </c>
      <c r="K2271" s="10">
        <f t="shared" si="0"/>
        <v>3750</v>
      </c>
      <c r="L2271" s="10">
        <f t="shared" si="1"/>
        <v>1125</v>
      </c>
      <c r="M2271" s="11">
        <v>0.3</v>
      </c>
      <c r="O2271" s="16"/>
      <c r="P2271" s="14"/>
      <c r="Q2271" s="12"/>
      <c r="R2271" s="13"/>
    </row>
    <row r="2272" spans="1:18" ht="15.75" customHeight="1">
      <c r="A2272" s="1"/>
      <c r="B2272" s="6" t="s">
        <v>14</v>
      </c>
      <c r="C2272" s="6">
        <v>1185732</v>
      </c>
      <c r="D2272" s="7">
        <v>44354</v>
      </c>
      <c r="E2272" s="6" t="s">
        <v>46</v>
      </c>
      <c r="F2272" s="6" t="s">
        <v>86</v>
      </c>
      <c r="G2272" s="6" t="s">
        <v>87</v>
      </c>
      <c r="H2272" s="6" t="s">
        <v>21</v>
      </c>
      <c r="I2272" s="8">
        <v>0.65</v>
      </c>
      <c r="J2272" s="9">
        <v>7500</v>
      </c>
      <c r="K2272" s="10">
        <f t="shared" si="0"/>
        <v>4875</v>
      </c>
      <c r="L2272" s="10">
        <f t="shared" si="1"/>
        <v>1706.25</v>
      </c>
      <c r="M2272" s="11">
        <v>0.35</v>
      </c>
      <c r="O2272" s="16"/>
      <c r="P2272" s="14"/>
      <c r="Q2272" s="12"/>
      <c r="R2272" s="13"/>
    </row>
    <row r="2273" spans="1:18" ht="15.75" customHeight="1">
      <c r="A2273" s="1"/>
      <c r="B2273" s="6" t="s">
        <v>14</v>
      </c>
      <c r="C2273" s="6">
        <v>1185732</v>
      </c>
      <c r="D2273" s="7">
        <v>44354</v>
      </c>
      <c r="E2273" s="6" t="s">
        <v>46</v>
      </c>
      <c r="F2273" s="6" t="s">
        <v>86</v>
      </c>
      <c r="G2273" s="6" t="s">
        <v>87</v>
      </c>
      <c r="H2273" s="6" t="s">
        <v>22</v>
      </c>
      <c r="I2273" s="8">
        <v>0.70000000000000007</v>
      </c>
      <c r="J2273" s="9">
        <v>9250</v>
      </c>
      <c r="K2273" s="10">
        <f t="shared" si="0"/>
        <v>6475.0000000000009</v>
      </c>
      <c r="L2273" s="10">
        <f t="shared" si="1"/>
        <v>3237.5000000000005</v>
      </c>
      <c r="M2273" s="11">
        <v>0.5</v>
      </c>
      <c r="O2273" s="16"/>
      <c r="P2273" s="14"/>
      <c r="Q2273" s="12"/>
      <c r="R2273" s="13"/>
    </row>
    <row r="2274" spans="1:18" ht="15.75" customHeight="1">
      <c r="A2274" s="1"/>
      <c r="B2274" s="6" t="s">
        <v>14</v>
      </c>
      <c r="C2274" s="6">
        <v>1185732</v>
      </c>
      <c r="D2274" s="7">
        <v>44382</v>
      </c>
      <c r="E2274" s="6" t="s">
        <v>46</v>
      </c>
      <c r="F2274" s="6" t="s">
        <v>86</v>
      </c>
      <c r="G2274" s="6" t="s">
        <v>87</v>
      </c>
      <c r="H2274" s="6" t="s">
        <v>17</v>
      </c>
      <c r="I2274" s="8">
        <v>0.65</v>
      </c>
      <c r="J2274" s="9">
        <v>11500</v>
      </c>
      <c r="K2274" s="10">
        <f t="shared" si="0"/>
        <v>7475</v>
      </c>
      <c r="L2274" s="10">
        <f t="shared" si="1"/>
        <v>3363.75</v>
      </c>
      <c r="M2274" s="11">
        <v>0.45</v>
      </c>
      <c r="O2274" s="16"/>
      <c r="P2274" s="14"/>
      <c r="Q2274" s="12"/>
      <c r="R2274" s="13"/>
    </row>
    <row r="2275" spans="1:18" ht="15.75" customHeight="1">
      <c r="A2275" s="1"/>
      <c r="B2275" s="6" t="s">
        <v>14</v>
      </c>
      <c r="C2275" s="6">
        <v>1185732</v>
      </c>
      <c r="D2275" s="7">
        <v>44382</v>
      </c>
      <c r="E2275" s="6" t="s">
        <v>46</v>
      </c>
      <c r="F2275" s="6" t="s">
        <v>86</v>
      </c>
      <c r="G2275" s="6" t="s">
        <v>87</v>
      </c>
      <c r="H2275" s="6" t="s">
        <v>18</v>
      </c>
      <c r="I2275" s="8">
        <v>0.60000000000000009</v>
      </c>
      <c r="J2275" s="9">
        <v>9000</v>
      </c>
      <c r="K2275" s="10">
        <f t="shared" si="0"/>
        <v>5400.0000000000009</v>
      </c>
      <c r="L2275" s="10">
        <f t="shared" si="1"/>
        <v>1890.0000000000002</v>
      </c>
      <c r="M2275" s="11">
        <v>0.35</v>
      </c>
      <c r="O2275" s="16"/>
      <c r="P2275" s="14"/>
      <c r="Q2275" s="12"/>
      <c r="R2275" s="13"/>
    </row>
    <row r="2276" spans="1:18" ht="15.75" customHeight="1">
      <c r="A2276" s="1"/>
      <c r="B2276" s="6" t="s">
        <v>14</v>
      </c>
      <c r="C2276" s="6">
        <v>1185732</v>
      </c>
      <c r="D2276" s="7">
        <v>44382</v>
      </c>
      <c r="E2276" s="6" t="s">
        <v>46</v>
      </c>
      <c r="F2276" s="6" t="s">
        <v>86</v>
      </c>
      <c r="G2276" s="6" t="s">
        <v>87</v>
      </c>
      <c r="H2276" s="6" t="s">
        <v>19</v>
      </c>
      <c r="I2276" s="8">
        <v>0.55000000000000004</v>
      </c>
      <c r="J2276" s="9">
        <v>8250</v>
      </c>
      <c r="K2276" s="10">
        <f t="shared" si="0"/>
        <v>4537.5</v>
      </c>
      <c r="L2276" s="10">
        <f t="shared" si="1"/>
        <v>1134.375</v>
      </c>
      <c r="M2276" s="11">
        <v>0.25</v>
      </c>
      <c r="O2276" s="16"/>
      <c r="P2276" s="14"/>
      <c r="Q2276" s="12"/>
      <c r="R2276" s="13"/>
    </row>
    <row r="2277" spans="1:18" ht="15.75" customHeight="1">
      <c r="A2277" s="1"/>
      <c r="B2277" s="6" t="s">
        <v>14</v>
      </c>
      <c r="C2277" s="6">
        <v>1185732</v>
      </c>
      <c r="D2277" s="7">
        <v>44382</v>
      </c>
      <c r="E2277" s="6" t="s">
        <v>46</v>
      </c>
      <c r="F2277" s="6" t="s">
        <v>86</v>
      </c>
      <c r="G2277" s="6" t="s">
        <v>87</v>
      </c>
      <c r="H2277" s="6" t="s">
        <v>20</v>
      </c>
      <c r="I2277" s="8">
        <v>0.55000000000000004</v>
      </c>
      <c r="J2277" s="9">
        <v>7750</v>
      </c>
      <c r="K2277" s="10">
        <f t="shared" si="0"/>
        <v>4262.5</v>
      </c>
      <c r="L2277" s="10">
        <f t="shared" si="1"/>
        <v>1278.75</v>
      </c>
      <c r="M2277" s="11">
        <v>0.3</v>
      </c>
      <c r="O2277" s="16"/>
      <c r="P2277" s="14"/>
      <c r="Q2277" s="12"/>
      <c r="R2277" s="13"/>
    </row>
    <row r="2278" spans="1:18" ht="15.75" customHeight="1">
      <c r="A2278" s="1"/>
      <c r="B2278" s="6" t="s">
        <v>14</v>
      </c>
      <c r="C2278" s="6">
        <v>1185732</v>
      </c>
      <c r="D2278" s="7">
        <v>44382</v>
      </c>
      <c r="E2278" s="6" t="s">
        <v>46</v>
      </c>
      <c r="F2278" s="6" t="s">
        <v>86</v>
      </c>
      <c r="G2278" s="6" t="s">
        <v>87</v>
      </c>
      <c r="H2278" s="6" t="s">
        <v>21</v>
      </c>
      <c r="I2278" s="8">
        <v>0.65</v>
      </c>
      <c r="J2278" s="9">
        <v>8000</v>
      </c>
      <c r="K2278" s="10">
        <f t="shared" si="0"/>
        <v>5200</v>
      </c>
      <c r="L2278" s="10">
        <f t="shared" si="1"/>
        <v>1819.9999999999998</v>
      </c>
      <c r="M2278" s="11">
        <v>0.35</v>
      </c>
      <c r="O2278" s="16"/>
      <c r="P2278" s="14"/>
      <c r="Q2278" s="12"/>
      <c r="R2278" s="13"/>
    </row>
    <row r="2279" spans="1:18" ht="15.75" customHeight="1">
      <c r="A2279" s="1"/>
      <c r="B2279" s="6" t="s">
        <v>14</v>
      </c>
      <c r="C2279" s="6">
        <v>1185732</v>
      </c>
      <c r="D2279" s="7">
        <v>44382</v>
      </c>
      <c r="E2279" s="6" t="s">
        <v>46</v>
      </c>
      <c r="F2279" s="6" t="s">
        <v>86</v>
      </c>
      <c r="G2279" s="6" t="s">
        <v>87</v>
      </c>
      <c r="H2279" s="6" t="s">
        <v>22</v>
      </c>
      <c r="I2279" s="8">
        <v>0.70000000000000007</v>
      </c>
      <c r="J2279" s="9">
        <v>9750</v>
      </c>
      <c r="K2279" s="10">
        <f t="shared" si="0"/>
        <v>6825.0000000000009</v>
      </c>
      <c r="L2279" s="10">
        <f t="shared" si="1"/>
        <v>3412.5000000000005</v>
      </c>
      <c r="M2279" s="11">
        <v>0.5</v>
      </c>
      <c r="O2279" s="16"/>
      <c r="P2279" s="14"/>
      <c r="Q2279" s="12"/>
      <c r="R2279" s="13"/>
    </row>
    <row r="2280" spans="1:18" ht="15.75" customHeight="1">
      <c r="A2280" s="1"/>
      <c r="B2280" s="6" t="s">
        <v>14</v>
      </c>
      <c r="C2280" s="6">
        <v>1185732</v>
      </c>
      <c r="D2280" s="7">
        <v>44414</v>
      </c>
      <c r="E2280" s="6" t="s">
        <v>46</v>
      </c>
      <c r="F2280" s="6" t="s">
        <v>86</v>
      </c>
      <c r="G2280" s="6" t="s">
        <v>87</v>
      </c>
      <c r="H2280" s="6" t="s">
        <v>17</v>
      </c>
      <c r="I2280" s="8">
        <v>0.65</v>
      </c>
      <c r="J2280" s="9">
        <v>11250</v>
      </c>
      <c r="K2280" s="10">
        <f t="shared" si="0"/>
        <v>7312.5</v>
      </c>
      <c r="L2280" s="10">
        <f t="shared" si="1"/>
        <v>3290.625</v>
      </c>
      <c r="M2280" s="11">
        <v>0.45</v>
      </c>
      <c r="O2280" s="16"/>
      <c r="P2280" s="14"/>
      <c r="Q2280" s="12"/>
      <c r="R2280" s="13"/>
    </row>
    <row r="2281" spans="1:18" ht="15.75" customHeight="1">
      <c r="A2281" s="1"/>
      <c r="B2281" s="6" t="s">
        <v>14</v>
      </c>
      <c r="C2281" s="6">
        <v>1185732</v>
      </c>
      <c r="D2281" s="7">
        <v>44414</v>
      </c>
      <c r="E2281" s="6" t="s">
        <v>46</v>
      </c>
      <c r="F2281" s="6" t="s">
        <v>86</v>
      </c>
      <c r="G2281" s="6" t="s">
        <v>87</v>
      </c>
      <c r="H2281" s="6" t="s">
        <v>18</v>
      </c>
      <c r="I2281" s="8">
        <v>0.60000000000000009</v>
      </c>
      <c r="J2281" s="9">
        <v>9000</v>
      </c>
      <c r="K2281" s="10">
        <f t="shared" si="0"/>
        <v>5400.0000000000009</v>
      </c>
      <c r="L2281" s="10">
        <f t="shared" si="1"/>
        <v>1890.0000000000002</v>
      </c>
      <c r="M2281" s="11">
        <v>0.35</v>
      </c>
      <c r="O2281" s="16"/>
      <c r="P2281" s="14"/>
      <c r="Q2281" s="12"/>
      <c r="R2281" s="13"/>
    </row>
    <row r="2282" spans="1:18" ht="15.75" customHeight="1">
      <c r="A2282" s="1"/>
      <c r="B2282" s="6" t="s">
        <v>14</v>
      </c>
      <c r="C2282" s="6">
        <v>1185732</v>
      </c>
      <c r="D2282" s="7">
        <v>44414</v>
      </c>
      <c r="E2282" s="6" t="s">
        <v>46</v>
      </c>
      <c r="F2282" s="6" t="s">
        <v>86</v>
      </c>
      <c r="G2282" s="6" t="s">
        <v>87</v>
      </c>
      <c r="H2282" s="6" t="s">
        <v>19</v>
      </c>
      <c r="I2282" s="8">
        <v>0.55000000000000004</v>
      </c>
      <c r="J2282" s="9">
        <v>8250</v>
      </c>
      <c r="K2282" s="10">
        <f t="shared" si="0"/>
        <v>4537.5</v>
      </c>
      <c r="L2282" s="10">
        <f t="shared" si="1"/>
        <v>1134.375</v>
      </c>
      <c r="M2282" s="11">
        <v>0.25</v>
      </c>
      <c r="O2282" s="16"/>
      <c r="P2282" s="14"/>
      <c r="Q2282" s="12"/>
      <c r="R2282" s="13"/>
    </row>
    <row r="2283" spans="1:18" ht="15.75" customHeight="1">
      <c r="A2283" s="1"/>
      <c r="B2283" s="6" t="s">
        <v>14</v>
      </c>
      <c r="C2283" s="6">
        <v>1185732</v>
      </c>
      <c r="D2283" s="7">
        <v>44414</v>
      </c>
      <c r="E2283" s="6" t="s">
        <v>46</v>
      </c>
      <c r="F2283" s="6" t="s">
        <v>86</v>
      </c>
      <c r="G2283" s="6" t="s">
        <v>87</v>
      </c>
      <c r="H2283" s="6" t="s">
        <v>20</v>
      </c>
      <c r="I2283" s="8">
        <v>0.45</v>
      </c>
      <c r="J2283" s="9">
        <v>7750</v>
      </c>
      <c r="K2283" s="10">
        <f t="shared" si="0"/>
        <v>3487.5</v>
      </c>
      <c r="L2283" s="10">
        <f t="shared" si="1"/>
        <v>1046.25</v>
      </c>
      <c r="M2283" s="11">
        <v>0.3</v>
      </c>
      <c r="O2283" s="16"/>
      <c r="P2283" s="14"/>
      <c r="Q2283" s="12"/>
      <c r="R2283" s="13"/>
    </row>
    <row r="2284" spans="1:18" ht="15.75" customHeight="1">
      <c r="A2284" s="1"/>
      <c r="B2284" s="6" t="s">
        <v>14</v>
      </c>
      <c r="C2284" s="6">
        <v>1185732</v>
      </c>
      <c r="D2284" s="7">
        <v>44414</v>
      </c>
      <c r="E2284" s="6" t="s">
        <v>46</v>
      </c>
      <c r="F2284" s="6" t="s">
        <v>86</v>
      </c>
      <c r="G2284" s="6" t="s">
        <v>87</v>
      </c>
      <c r="H2284" s="6" t="s">
        <v>21</v>
      </c>
      <c r="I2284" s="8">
        <v>0.55000000000000004</v>
      </c>
      <c r="J2284" s="9">
        <v>7500</v>
      </c>
      <c r="K2284" s="10">
        <f t="shared" si="0"/>
        <v>4125</v>
      </c>
      <c r="L2284" s="10">
        <f t="shared" si="1"/>
        <v>1443.75</v>
      </c>
      <c r="M2284" s="11">
        <v>0.35</v>
      </c>
      <c r="O2284" s="16"/>
      <c r="P2284" s="14"/>
      <c r="Q2284" s="12"/>
      <c r="R2284" s="13"/>
    </row>
    <row r="2285" spans="1:18" ht="15.75" customHeight="1">
      <c r="A2285" s="1"/>
      <c r="B2285" s="6" t="s">
        <v>14</v>
      </c>
      <c r="C2285" s="6">
        <v>1185732</v>
      </c>
      <c r="D2285" s="7">
        <v>44414</v>
      </c>
      <c r="E2285" s="6" t="s">
        <v>46</v>
      </c>
      <c r="F2285" s="6" t="s">
        <v>86</v>
      </c>
      <c r="G2285" s="6" t="s">
        <v>87</v>
      </c>
      <c r="H2285" s="6" t="s">
        <v>22</v>
      </c>
      <c r="I2285" s="8">
        <v>0.60000000000000009</v>
      </c>
      <c r="J2285" s="9">
        <v>9250</v>
      </c>
      <c r="K2285" s="10">
        <f t="shared" si="0"/>
        <v>5550.0000000000009</v>
      </c>
      <c r="L2285" s="10">
        <f t="shared" si="1"/>
        <v>2775.0000000000005</v>
      </c>
      <c r="M2285" s="11">
        <v>0.5</v>
      </c>
      <c r="O2285" s="16"/>
      <c r="P2285" s="14"/>
      <c r="Q2285" s="12"/>
      <c r="R2285" s="13"/>
    </row>
    <row r="2286" spans="1:18" ht="15.75" customHeight="1">
      <c r="A2286" s="1"/>
      <c r="B2286" s="6" t="s">
        <v>14</v>
      </c>
      <c r="C2286" s="6">
        <v>1185732</v>
      </c>
      <c r="D2286" s="7">
        <v>44444</v>
      </c>
      <c r="E2286" s="6" t="s">
        <v>46</v>
      </c>
      <c r="F2286" s="6" t="s">
        <v>86</v>
      </c>
      <c r="G2286" s="6" t="s">
        <v>87</v>
      </c>
      <c r="H2286" s="6" t="s">
        <v>17</v>
      </c>
      <c r="I2286" s="8">
        <v>0.55000000000000004</v>
      </c>
      <c r="J2286" s="9">
        <v>10250</v>
      </c>
      <c r="K2286" s="10">
        <f t="shared" si="0"/>
        <v>5637.5000000000009</v>
      </c>
      <c r="L2286" s="10">
        <f t="shared" si="1"/>
        <v>2536.8750000000005</v>
      </c>
      <c r="M2286" s="11">
        <v>0.45</v>
      </c>
      <c r="O2286" s="16"/>
      <c r="P2286" s="14"/>
      <c r="Q2286" s="12"/>
      <c r="R2286" s="13"/>
    </row>
    <row r="2287" spans="1:18" ht="15.75" customHeight="1">
      <c r="A2287" s="1"/>
      <c r="B2287" s="6" t="s">
        <v>14</v>
      </c>
      <c r="C2287" s="6">
        <v>1185732</v>
      </c>
      <c r="D2287" s="7">
        <v>44444</v>
      </c>
      <c r="E2287" s="6" t="s">
        <v>46</v>
      </c>
      <c r="F2287" s="6" t="s">
        <v>86</v>
      </c>
      <c r="G2287" s="6" t="s">
        <v>87</v>
      </c>
      <c r="H2287" s="6" t="s">
        <v>18</v>
      </c>
      <c r="I2287" s="8">
        <v>0.50000000000000011</v>
      </c>
      <c r="J2287" s="9">
        <v>8250</v>
      </c>
      <c r="K2287" s="10">
        <f t="shared" si="0"/>
        <v>4125.0000000000009</v>
      </c>
      <c r="L2287" s="10">
        <f t="shared" si="1"/>
        <v>1443.7500000000002</v>
      </c>
      <c r="M2287" s="11">
        <v>0.35</v>
      </c>
      <c r="O2287" s="16"/>
      <c r="P2287" s="14"/>
      <c r="Q2287" s="12"/>
      <c r="R2287" s="13"/>
    </row>
    <row r="2288" spans="1:18" ht="15.75" customHeight="1">
      <c r="A2288" s="1"/>
      <c r="B2288" s="6" t="s">
        <v>14</v>
      </c>
      <c r="C2288" s="6">
        <v>1185732</v>
      </c>
      <c r="D2288" s="7">
        <v>44444</v>
      </c>
      <c r="E2288" s="6" t="s">
        <v>46</v>
      </c>
      <c r="F2288" s="6" t="s">
        <v>86</v>
      </c>
      <c r="G2288" s="6" t="s">
        <v>87</v>
      </c>
      <c r="H2288" s="6" t="s">
        <v>19</v>
      </c>
      <c r="I2288" s="8">
        <v>0.4</v>
      </c>
      <c r="J2288" s="9">
        <v>7250</v>
      </c>
      <c r="K2288" s="10">
        <f t="shared" si="0"/>
        <v>2900</v>
      </c>
      <c r="L2288" s="10">
        <f t="shared" si="1"/>
        <v>725</v>
      </c>
      <c r="M2288" s="11">
        <v>0.25</v>
      </c>
      <c r="O2288" s="16"/>
      <c r="P2288" s="14"/>
      <c r="Q2288" s="12"/>
      <c r="R2288" s="13"/>
    </row>
    <row r="2289" spans="1:18" ht="15.75" customHeight="1">
      <c r="A2289" s="1"/>
      <c r="B2289" s="6" t="s">
        <v>14</v>
      </c>
      <c r="C2289" s="6">
        <v>1185732</v>
      </c>
      <c r="D2289" s="7">
        <v>44444</v>
      </c>
      <c r="E2289" s="6" t="s">
        <v>46</v>
      </c>
      <c r="F2289" s="6" t="s">
        <v>86</v>
      </c>
      <c r="G2289" s="6" t="s">
        <v>87</v>
      </c>
      <c r="H2289" s="6" t="s">
        <v>20</v>
      </c>
      <c r="I2289" s="8">
        <v>0.4</v>
      </c>
      <c r="J2289" s="9">
        <v>7000</v>
      </c>
      <c r="K2289" s="10">
        <f t="shared" si="0"/>
        <v>2800</v>
      </c>
      <c r="L2289" s="10">
        <f t="shared" si="1"/>
        <v>840</v>
      </c>
      <c r="M2289" s="11">
        <v>0.3</v>
      </c>
      <c r="O2289" s="16"/>
      <c r="P2289" s="14"/>
      <c r="Q2289" s="12"/>
      <c r="R2289" s="13"/>
    </row>
    <row r="2290" spans="1:18" ht="15.75" customHeight="1">
      <c r="A2290" s="1"/>
      <c r="B2290" s="6" t="s">
        <v>14</v>
      </c>
      <c r="C2290" s="6">
        <v>1185732</v>
      </c>
      <c r="D2290" s="7">
        <v>44444</v>
      </c>
      <c r="E2290" s="6" t="s">
        <v>46</v>
      </c>
      <c r="F2290" s="6" t="s">
        <v>86</v>
      </c>
      <c r="G2290" s="6" t="s">
        <v>87</v>
      </c>
      <c r="H2290" s="6" t="s">
        <v>21</v>
      </c>
      <c r="I2290" s="8">
        <v>0.5</v>
      </c>
      <c r="J2290" s="9">
        <v>7000</v>
      </c>
      <c r="K2290" s="10">
        <f t="shared" si="0"/>
        <v>3500</v>
      </c>
      <c r="L2290" s="10">
        <f t="shared" si="1"/>
        <v>1225</v>
      </c>
      <c r="M2290" s="11">
        <v>0.35</v>
      </c>
      <c r="O2290" s="16"/>
      <c r="P2290" s="14"/>
      <c r="Q2290" s="12"/>
      <c r="R2290" s="13"/>
    </row>
    <row r="2291" spans="1:18" ht="15.75" customHeight="1">
      <c r="A2291" s="1"/>
      <c r="B2291" s="6" t="s">
        <v>14</v>
      </c>
      <c r="C2291" s="6">
        <v>1185732</v>
      </c>
      <c r="D2291" s="7">
        <v>44444</v>
      </c>
      <c r="E2291" s="6" t="s">
        <v>46</v>
      </c>
      <c r="F2291" s="6" t="s">
        <v>86</v>
      </c>
      <c r="G2291" s="6" t="s">
        <v>87</v>
      </c>
      <c r="H2291" s="6" t="s">
        <v>22</v>
      </c>
      <c r="I2291" s="8">
        <v>0.55000000000000004</v>
      </c>
      <c r="J2291" s="9">
        <v>8000</v>
      </c>
      <c r="K2291" s="10">
        <f t="shared" si="0"/>
        <v>4400</v>
      </c>
      <c r="L2291" s="10">
        <f t="shared" si="1"/>
        <v>2200</v>
      </c>
      <c r="M2291" s="11">
        <v>0.5</v>
      </c>
      <c r="O2291" s="16"/>
      <c r="P2291" s="14"/>
      <c r="Q2291" s="12"/>
      <c r="R2291" s="13"/>
    </row>
    <row r="2292" spans="1:18" ht="15.75" customHeight="1">
      <c r="A2292" s="1"/>
      <c r="B2292" s="6" t="s">
        <v>14</v>
      </c>
      <c r="C2292" s="6">
        <v>1185732</v>
      </c>
      <c r="D2292" s="7">
        <v>44476</v>
      </c>
      <c r="E2292" s="6" t="s">
        <v>46</v>
      </c>
      <c r="F2292" s="6" t="s">
        <v>86</v>
      </c>
      <c r="G2292" s="6" t="s">
        <v>87</v>
      </c>
      <c r="H2292" s="6" t="s">
        <v>17</v>
      </c>
      <c r="I2292" s="8">
        <v>0.55000000000000004</v>
      </c>
      <c r="J2292" s="9">
        <v>9750</v>
      </c>
      <c r="K2292" s="10">
        <f t="shared" si="0"/>
        <v>5362.5</v>
      </c>
      <c r="L2292" s="10">
        <f t="shared" si="1"/>
        <v>2413.125</v>
      </c>
      <c r="M2292" s="11">
        <v>0.45</v>
      </c>
      <c r="O2292" s="16"/>
      <c r="P2292" s="14"/>
      <c r="Q2292" s="12"/>
      <c r="R2292" s="13"/>
    </row>
    <row r="2293" spans="1:18" ht="15.75" customHeight="1">
      <c r="A2293" s="1"/>
      <c r="B2293" s="6" t="s">
        <v>14</v>
      </c>
      <c r="C2293" s="6">
        <v>1185732</v>
      </c>
      <c r="D2293" s="7">
        <v>44476</v>
      </c>
      <c r="E2293" s="6" t="s">
        <v>46</v>
      </c>
      <c r="F2293" s="6" t="s">
        <v>86</v>
      </c>
      <c r="G2293" s="6" t="s">
        <v>87</v>
      </c>
      <c r="H2293" s="6" t="s">
        <v>18</v>
      </c>
      <c r="I2293" s="8">
        <v>0.45000000000000012</v>
      </c>
      <c r="J2293" s="9">
        <v>8000</v>
      </c>
      <c r="K2293" s="10">
        <f t="shared" si="0"/>
        <v>3600.0000000000009</v>
      </c>
      <c r="L2293" s="10">
        <f t="shared" si="1"/>
        <v>1260.0000000000002</v>
      </c>
      <c r="M2293" s="11">
        <v>0.35</v>
      </c>
      <c r="O2293" s="16"/>
      <c r="P2293" s="14"/>
      <c r="Q2293" s="12"/>
      <c r="R2293" s="13"/>
    </row>
    <row r="2294" spans="1:18" ht="15.75" customHeight="1">
      <c r="A2294" s="1"/>
      <c r="B2294" s="6" t="s">
        <v>14</v>
      </c>
      <c r="C2294" s="6">
        <v>1185732</v>
      </c>
      <c r="D2294" s="7">
        <v>44476</v>
      </c>
      <c r="E2294" s="6" t="s">
        <v>46</v>
      </c>
      <c r="F2294" s="6" t="s">
        <v>86</v>
      </c>
      <c r="G2294" s="6" t="s">
        <v>87</v>
      </c>
      <c r="H2294" s="6" t="s">
        <v>19</v>
      </c>
      <c r="I2294" s="8">
        <v>0.45000000000000012</v>
      </c>
      <c r="J2294" s="9">
        <v>6750</v>
      </c>
      <c r="K2294" s="10">
        <f t="shared" si="0"/>
        <v>3037.5000000000009</v>
      </c>
      <c r="L2294" s="10">
        <f t="shared" si="1"/>
        <v>759.37500000000023</v>
      </c>
      <c r="M2294" s="11">
        <v>0.25</v>
      </c>
      <c r="O2294" s="16"/>
      <c r="P2294" s="14"/>
      <c r="Q2294" s="12"/>
      <c r="R2294" s="13"/>
    </row>
    <row r="2295" spans="1:18" ht="15.75" customHeight="1">
      <c r="A2295" s="1"/>
      <c r="B2295" s="6" t="s">
        <v>14</v>
      </c>
      <c r="C2295" s="6">
        <v>1185732</v>
      </c>
      <c r="D2295" s="7">
        <v>44476</v>
      </c>
      <c r="E2295" s="6" t="s">
        <v>46</v>
      </c>
      <c r="F2295" s="6" t="s">
        <v>86</v>
      </c>
      <c r="G2295" s="6" t="s">
        <v>87</v>
      </c>
      <c r="H2295" s="6" t="s">
        <v>20</v>
      </c>
      <c r="I2295" s="8">
        <v>0.45000000000000012</v>
      </c>
      <c r="J2295" s="9">
        <v>6500</v>
      </c>
      <c r="K2295" s="10">
        <f t="shared" si="0"/>
        <v>2925.0000000000009</v>
      </c>
      <c r="L2295" s="10">
        <f t="shared" si="1"/>
        <v>877.50000000000023</v>
      </c>
      <c r="M2295" s="11">
        <v>0.3</v>
      </c>
      <c r="O2295" s="16"/>
      <c r="P2295" s="14"/>
      <c r="Q2295" s="12"/>
      <c r="R2295" s="13"/>
    </row>
    <row r="2296" spans="1:18" ht="15.75" customHeight="1">
      <c r="A2296" s="1"/>
      <c r="B2296" s="6" t="s">
        <v>14</v>
      </c>
      <c r="C2296" s="6">
        <v>1185732</v>
      </c>
      <c r="D2296" s="7">
        <v>44476</v>
      </c>
      <c r="E2296" s="6" t="s">
        <v>46</v>
      </c>
      <c r="F2296" s="6" t="s">
        <v>86</v>
      </c>
      <c r="G2296" s="6" t="s">
        <v>87</v>
      </c>
      <c r="H2296" s="6" t="s">
        <v>21</v>
      </c>
      <c r="I2296" s="8">
        <v>0.55000000000000004</v>
      </c>
      <c r="J2296" s="9">
        <v>6500</v>
      </c>
      <c r="K2296" s="10">
        <f t="shared" si="0"/>
        <v>3575.0000000000005</v>
      </c>
      <c r="L2296" s="10">
        <f t="shared" si="1"/>
        <v>1251.25</v>
      </c>
      <c r="M2296" s="11">
        <v>0.35</v>
      </c>
      <c r="O2296" s="16"/>
      <c r="P2296" s="14"/>
      <c r="Q2296" s="12"/>
      <c r="R2296" s="13"/>
    </row>
    <row r="2297" spans="1:18" ht="15.75" customHeight="1">
      <c r="A2297" s="1"/>
      <c r="B2297" s="6" t="s">
        <v>14</v>
      </c>
      <c r="C2297" s="6">
        <v>1185732</v>
      </c>
      <c r="D2297" s="7">
        <v>44476</v>
      </c>
      <c r="E2297" s="6" t="s">
        <v>46</v>
      </c>
      <c r="F2297" s="6" t="s">
        <v>86</v>
      </c>
      <c r="G2297" s="6" t="s">
        <v>87</v>
      </c>
      <c r="H2297" s="6" t="s">
        <v>22</v>
      </c>
      <c r="I2297" s="8">
        <v>0.6</v>
      </c>
      <c r="J2297" s="9">
        <v>7750</v>
      </c>
      <c r="K2297" s="10">
        <f t="shared" si="0"/>
        <v>4650</v>
      </c>
      <c r="L2297" s="10">
        <f t="shared" si="1"/>
        <v>2325</v>
      </c>
      <c r="M2297" s="11">
        <v>0.5</v>
      </c>
      <c r="O2297" s="16"/>
      <c r="P2297" s="14"/>
      <c r="Q2297" s="12"/>
      <c r="R2297" s="13"/>
    </row>
    <row r="2298" spans="1:18" ht="15.75" customHeight="1">
      <c r="A2298" s="1"/>
      <c r="B2298" s="6" t="s">
        <v>14</v>
      </c>
      <c r="C2298" s="6">
        <v>1185732</v>
      </c>
      <c r="D2298" s="7">
        <v>44506</v>
      </c>
      <c r="E2298" s="6" t="s">
        <v>46</v>
      </c>
      <c r="F2298" s="6" t="s">
        <v>86</v>
      </c>
      <c r="G2298" s="6" t="s">
        <v>87</v>
      </c>
      <c r="H2298" s="6" t="s">
        <v>17</v>
      </c>
      <c r="I2298" s="8">
        <v>0.55000000000000004</v>
      </c>
      <c r="J2298" s="9">
        <v>9250</v>
      </c>
      <c r="K2298" s="10">
        <f t="shared" si="0"/>
        <v>5087.5</v>
      </c>
      <c r="L2298" s="10">
        <f t="shared" si="1"/>
        <v>2289.375</v>
      </c>
      <c r="M2298" s="11">
        <v>0.45</v>
      </c>
      <c r="O2298" s="16"/>
      <c r="P2298" s="14"/>
      <c r="Q2298" s="12"/>
      <c r="R2298" s="13"/>
    </row>
    <row r="2299" spans="1:18" ht="15.75" customHeight="1">
      <c r="A2299" s="1"/>
      <c r="B2299" s="6" t="s">
        <v>14</v>
      </c>
      <c r="C2299" s="6">
        <v>1185732</v>
      </c>
      <c r="D2299" s="7">
        <v>44506</v>
      </c>
      <c r="E2299" s="6" t="s">
        <v>46</v>
      </c>
      <c r="F2299" s="6" t="s">
        <v>86</v>
      </c>
      <c r="G2299" s="6" t="s">
        <v>87</v>
      </c>
      <c r="H2299" s="6" t="s">
        <v>18</v>
      </c>
      <c r="I2299" s="8">
        <v>0.45000000000000012</v>
      </c>
      <c r="J2299" s="9">
        <v>7500</v>
      </c>
      <c r="K2299" s="10">
        <f t="shared" si="0"/>
        <v>3375.0000000000009</v>
      </c>
      <c r="L2299" s="10">
        <f t="shared" si="1"/>
        <v>1181.2500000000002</v>
      </c>
      <c r="M2299" s="11">
        <v>0.35</v>
      </c>
      <c r="O2299" s="16"/>
      <c r="P2299" s="14"/>
      <c r="Q2299" s="12"/>
      <c r="R2299" s="13"/>
    </row>
    <row r="2300" spans="1:18" ht="15.75" customHeight="1">
      <c r="A2300" s="1"/>
      <c r="B2300" s="6" t="s">
        <v>14</v>
      </c>
      <c r="C2300" s="6">
        <v>1185732</v>
      </c>
      <c r="D2300" s="7">
        <v>44506</v>
      </c>
      <c r="E2300" s="6" t="s">
        <v>46</v>
      </c>
      <c r="F2300" s="6" t="s">
        <v>86</v>
      </c>
      <c r="G2300" s="6" t="s">
        <v>87</v>
      </c>
      <c r="H2300" s="6" t="s">
        <v>19</v>
      </c>
      <c r="I2300" s="8">
        <v>0.45000000000000012</v>
      </c>
      <c r="J2300" s="9">
        <v>6950</v>
      </c>
      <c r="K2300" s="10">
        <f t="shared" si="0"/>
        <v>3127.5000000000009</v>
      </c>
      <c r="L2300" s="10">
        <f t="shared" si="1"/>
        <v>781.87500000000023</v>
      </c>
      <c r="M2300" s="11">
        <v>0.25</v>
      </c>
      <c r="O2300" s="16"/>
      <c r="P2300" s="14"/>
      <c r="Q2300" s="12"/>
      <c r="R2300" s="13"/>
    </row>
    <row r="2301" spans="1:18" ht="15.75" customHeight="1">
      <c r="A2301" s="1"/>
      <c r="B2301" s="6" t="s">
        <v>14</v>
      </c>
      <c r="C2301" s="6">
        <v>1185732</v>
      </c>
      <c r="D2301" s="7">
        <v>44506</v>
      </c>
      <c r="E2301" s="6" t="s">
        <v>46</v>
      </c>
      <c r="F2301" s="6" t="s">
        <v>86</v>
      </c>
      <c r="G2301" s="6" t="s">
        <v>87</v>
      </c>
      <c r="H2301" s="6" t="s">
        <v>20</v>
      </c>
      <c r="I2301" s="8">
        <v>0.55000000000000016</v>
      </c>
      <c r="J2301" s="9">
        <v>7500</v>
      </c>
      <c r="K2301" s="10">
        <f t="shared" si="0"/>
        <v>4125.0000000000009</v>
      </c>
      <c r="L2301" s="10">
        <f t="shared" si="1"/>
        <v>1237.5000000000002</v>
      </c>
      <c r="M2301" s="11">
        <v>0.3</v>
      </c>
      <c r="O2301" s="16"/>
      <c r="P2301" s="14"/>
      <c r="Q2301" s="12"/>
      <c r="R2301" s="13"/>
    </row>
    <row r="2302" spans="1:18" ht="15.75" customHeight="1">
      <c r="A2302" s="1"/>
      <c r="B2302" s="6" t="s">
        <v>14</v>
      </c>
      <c r="C2302" s="6">
        <v>1185732</v>
      </c>
      <c r="D2302" s="7">
        <v>44506</v>
      </c>
      <c r="E2302" s="6" t="s">
        <v>46</v>
      </c>
      <c r="F2302" s="6" t="s">
        <v>86</v>
      </c>
      <c r="G2302" s="6" t="s">
        <v>87</v>
      </c>
      <c r="H2302" s="6" t="s">
        <v>21</v>
      </c>
      <c r="I2302" s="8">
        <v>0.70000000000000007</v>
      </c>
      <c r="J2302" s="9">
        <v>7250</v>
      </c>
      <c r="K2302" s="10">
        <f t="shared" si="0"/>
        <v>5075.0000000000009</v>
      </c>
      <c r="L2302" s="10">
        <f t="shared" si="1"/>
        <v>1776.2500000000002</v>
      </c>
      <c r="M2302" s="11">
        <v>0.35</v>
      </c>
      <c r="O2302" s="16"/>
      <c r="P2302" s="14"/>
      <c r="Q2302" s="12"/>
      <c r="R2302" s="13"/>
    </row>
    <row r="2303" spans="1:18" ht="15.75" customHeight="1">
      <c r="A2303" s="1"/>
      <c r="B2303" s="6" t="s">
        <v>14</v>
      </c>
      <c r="C2303" s="6">
        <v>1185732</v>
      </c>
      <c r="D2303" s="7">
        <v>44506</v>
      </c>
      <c r="E2303" s="6" t="s">
        <v>46</v>
      </c>
      <c r="F2303" s="6" t="s">
        <v>86</v>
      </c>
      <c r="G2303" s="6" t="s">
        <v>87</v>
      </c>
      <c r="H2303" s="6" t="s">
        <v>22</v>
      </c>
      <c r="I2303" s="8">
        <v>0.75</v>
      </c>
      <c r="J2303" s="9">
        <v>8250</v>
      </c>
      <c r="K2303" s="10">
        <f t="shared" si="0"/>
        <v>6187.5</v>
      </c>
      <c r="L2303" s="10">
        <f t="shared" si="1"/>
        <v>3093.75</v>
      </c>
      <c r="M2303" s="11">
        <v>0.5</v>
      </c>
      <c r="O2303" s="16"/>
      <c r="P2303" s="14"/>
      <c r="Q2303" s="12"/>
      <c r="R2303" s="13"/>
    </row>
    <row r="2304" spans="1:18" ht="15.75" customHeight="1">
      <c r="A2304" s="1"/>
      <c r="B2304" s="6" t="s">
        <v>14</v>
      </c>
      <c r="C2304" s="6">
        <v>1185732</v>
      </c>
      <c r="D2304" s="7">
        <v>44535</v>
      </c>
      <c r="E2304" s="6" t="s">
        <v>46</v>
      </c>
      <c r="F2304" s="6" t="s">
        <v>86</v>
      </c>
      <c r="G2304" s="6" t="s">
        <v>87</v>
      </c>
      <c r="H2304" s="6" t="s">
        <v>17</v>
      </c>
      <c r="I2304" s="8">
        <v>0.70000000000000007</v>
      </c>
      <c r="J2304" s="9">
        <v>10750</v>
      </c>
      <c r="K2304" s="10">
        <f t="shared" si="0"/>
        <v>7525.0000000000009</v>
      </c>
      <c r="L2304" s="10">
        <f t="shared" si="1"/>
        <v>3386.2500000000005</v>
      </c>
      <c r="M2304" s="11">
        <v>0.45</v>
      </c>
      <c r="O2304" s="16"/>
      <c r="P2304" s="14"/>
      <c r="Q2304" s="12"/>
      <c r="R2304" s="13"/>
    </row>
    <row r="2305" spans="1:18" ht="15.75" customHeight="1">
      <c r="A2305" s="1"/>
      <c r="B2305" s="6" t="s">
        <v>14</v>
      </c>
      <c r="C2305" s="6">
        <v>1185732</v>
      </c>
      <c r="D2305" s="7">
        <v>44535</v>
      </c>
      <c r="E2305" s="6" t="s">
        <v>46</v>
      </c>
      <c r="F2305" s="6" t="s">
        <v>86</v>
      </c>
      <c r="G2305" s="6" t="s">
        <v>87</v>
      </c>
      <c r="H2305" s="6" t="s">
        <v>18</v>
      </c>
      <c r="I2305" s="8">
        <v>0.60000000000000009</v>
      </c>
      <c r="J2305" s="9">
        <v>8750</v>
      </c>
      <c r="K2305" s="10">
        <f t="shared" si="0"/>
        <v>5250.0000000000009</v>
      </c>
      <c r="L2305" s="10">
        <f t="shared" si="1"/>
        <v>1837.5000000000002</v>
      </c>
      <c r="M2305" s="11">
        <v>0.35</v>
      </c>
      <c r="O2305" s="16"/>
      <c r="P2305" s="14"/>
      <c r="Q2305" s="12"/>
      <c r="R2305" s="13"/>
    </row>
    <row r="2306" spans="1:18" ht="15.75" customHeight="1">
      <c r="A2306" s="1"/>
      <c r="B2306" s="6" t="s">
        <v>14</v>
      </c>
      <c r="C2306" s="6">
        <v>1185732</v>
      </c>
      <c r="D2306" s="7">
        <v>44535</v>
      </c>
      <c r="E2306" s="6" t="s">
        <v>46</v>
      </c>
      <c r="F2306" s="6" t="s">
        <v>86</v>
      </c>
      <c r="G2306" s="6" t="s">
        <v>87</v>
      </c>
      <c r="H2306" s="6" t="s">
        <v>19</v>
      </c>
      <c r="I2306" s="8">
        <v>0.60000000000000009</v>
      </c>
      <c r="J2306" s="9">
        <v>8250</v>
      </c>
      <c r="K2306" s="10">
        <f t="shared" si="0"/>
        <v>4950.0000000000009</v>
      </c>
      <c r="L2306" s="10">
        <f t="shared" si="1"/>
        <v>1237.5000000000002</v>
      </c>
      <c r="M2306" s="11">
        <v>0.25</v>
      </c>
      <c r="O2306" s="16"/>
      <c r="P2306" s="14"/>
      <c r="Q2306" s="12"/>
      <c r="R2306" s="13"/>
    </row>
    <row r="2307" spans="1:18" ht="15.75" customHeight="1">
      <c r="A2307" s="1"/>
      <c r="B2307" s="6" t="s">
        <v>14</v>
      </c>
      <c r="C2307" s="6">
        <v>1185732</v>
      </c>
      <c r="D2307" s="7">
        <v>44535</v>
      </c>
      <c r="E2307" s="6" t="s">
        <v>46</v>
      </c>
      <c r="F2307" s="6" t="s">
        <v>86</v>
      </c>
      <c r="G2307" s="6" t="s">
        <v>87</v>
      </c>
      <c r="H2307" s="6" t="s">
        <v>20</v>
      </c>
      <c r="I2307" s="8">
        <v>0.60000000000000009</v>
      </c>
      <c r="J2307" s="9">
        <v>7750</v>
      </c>
      <c r="K2307" s="10">
        <f t="shared" si="0"/>
        <v>4650.0000000000009</v>
      </c>
      <c r="L2307" s="10">
        <f t="shared" si="1"/>
        <v>1395.0000000000002</v>
      </c>
      <c r="M2307" s="11">
        <v>0.3</v>
      </c>
      <c r="O2307" s="16"/>
      <c r="P2307" s="14"/>
      <c r="Q2307" s="12"/>
      <c r="R2307" s="13"/>
    </row>
    <row r="2308" spans="1:18" ht="15.75" customHeight="1">
      <c r="A2308" s="1"/>
      <c r="B2308" s="6" t="s">
        <v>14</v>
      </c>
      <c r="C2308" s="6">
        <v>1185732</v>
      </c>
      <c r="D2308" s="7">
        <v>44535</v>
      </c>
      <c r="E2308" s="6" t="s">
        <v>46</v>
      </c>
      <c r="F2308" s="6" t="s">
        <v>86</v>
      </c>
      <c r="G2308" s="6" t="s">
        <v>87</v>
      </c>
      <c r="H2308" s="6" t="s">
        <v>21</v>
      </c>
      <c r="I2308" s="8">
        <v>0.70000000000000007</v>
      </c>
      <c r="J2308" s="9">
        <v>7750</v>
      </c>
      <c r="K2308" s="10">
        <f t="shared" si="0"/>
        <v>5425.0000000000009</v>
      </c>
      <c r="L2308" s="10">
        <f t="shared" si="1"/>
        <v>1898.7500000000002</v>
      </c>
      <c r="M2308" s="11">
        <v>0.35</v>
      </c>
      <c r="O2308" s="16"/>
      <c r="P2308" s="14"/>
      <c r="Q2308" s="12"/>
      <c r="R2308" s="13"/>
    </row>
    <row r="2309" spans="1:18" ht="15.75" customHeight="1">
      <c r="A2309" s="1"/>
      <c r="B2309" s="6" t="s">
        <v>14</v>
      </c>
      <c r="C2309" s="6">
        <v>1185732</v>
      </c>
      <c r="D2309" s="7">
        <v>44535</v>
      </c>
      <c r="E2309" s="6" t="s">
        <v>46</v>
      </c>
      <c r="F2309" s="6" t="s">
        <v>86</v>
      </c>
      <c r="G2309" s="6" t="s">
        <v>87</v>
      </c>
      <c r="H2309" s="6" t="s">
        <v>22</v>
      </c>
      <c r="I2309" s="8">
        <v>0.75</v>
      </c>
      <c r="J2309" s="9">
        <v>8750</v>
      </c>
      <c r="K2309" s="10">
        <f t="shared" si="0"/>
        <v>6562.5</v>
      </c>
      <c r="L2309" s="10">
        <f t="shared" si="1"/>
        <v>3281.25</v>
      </c>
      <c r="M2309" s="11">
        <v>0.5</v>
      </c>
      <c r="O2309" s="16"/>
      <c r="P2309" s="14"/>
      <c r="Q2309" s="12"/>
      <c r="R2309" s="13"/>
    </row>
    <row r="2310" spans="1:18" ht="15.75" customHeight="1">
      <c r="A2310" s="1" t="s">
        <v>39</v>
      </c>
      <c r="B2310" s="6" t="s">
        <v>14</v>
      </c>
      <c r="C2310" s="6">
        <v>1185732</v>
      </c>
      <c r="D2310" s="7">
        <v>44202</v>
      </c>
      <c r="E2310" s="6" t="s">
        <v>46</v>
      </c>
      <c r="F2310" s="6" t="s">
        <v>88</v>
      </c>
      <c r="G2310" s="6" t="s">
        <v>89</v>
      </c>
      <c r="H2310" s="6" t="s">
        <v>17</v>
      </c>
      <c r="I2310" s="8">
        <v>0.35000000000000003</v>
      </c>
      <c r="J2310" s="9">
        <v>9250</v>
      </c>
      <c r="K2310" s="10">
        <f t="shared" si="0"/>
        <v>3237.5000000000005</v>
      </c>
      <c r="L2310" s="10">
        <f t="shared" si="1"/>
        <v>1295.0000000000002</v>
      </c>
      <c r="M2310" s="11">
        <v>0.4</v>
      </c>
      <c r="O2310" s="16"/>
      <c r="P2310" s="14"/>
      <c r="Q2310" s="12"/>
      <c r="R2310" s="13"/>
    </row>
    <row r="2311" spans="1:18" ht="15.75" customHeight="1">
      <c r="A2311" s="1"/>
      <c r="B2311" s="6" t="s">
        <v>14</v>
      </c>
      <c r="C2311" s="6">
        <v>1185732</v>
      </c>
      <c r="D2311" s="7">
        <v>44202</v>
      </c>
      <c r="E2311" s="6" t="s">
        <v>46</v>
      </c>
      <c r="F2311" s="6" t="s">
        <v>88</v>
      </c>
      <c r="G2311" s="6" t="s">
        <v>89</v>
      </c>
      <c r="H2311" s="6" t="s">
        <v>18</v>
      </c>
      <c r="I2311" s="8">
        <v>0.35000000000000003</v>
      </c>
      <c r="J2311" s="9">
        <v>7250</v>
      </c>
      <c r="K2311" s="10">
        <f t="shared" si="0"/>
        <v>2537.5000000000005</v>
      </c>
      <c r="L2311" s="10">
        <f t="shared" si="1"/>
        <v>888.12500000000011</v>
      </c>
      <c r="M2311" s="11">
        <v>0.35</v>
      </c>
      <c r="O2311" s="16"/>
      <c r="P2311" s="14"/>
      <c r="Q2311" s="12"/>
      <c r="R2311" s="13"/>
    </row>
    <row r="2312" spans="1:18" ht="15.75" customHeight="1">
      <c r="A2312" s="1"/>
      <c r="B2312" s="6" t="s">
        <v>14</v>
      </c>
      <c r="C2312" s="6">
        <v>1185732</v>
      </c>
      <c r="D2312" s="7">
        <v>44202</v>
      </c>
      <c r="E2312" s="6" t="s">
        <v>46</v>
      </c>
      <c r="F2312" s="6" t="s">
        <v>88</v>
      </c>
      <c r="G2312" s="6" t="s">
        <v>89</v>
      </c>
      <c r="H2312" s="6" t="s">
        <v>19</v>
      </c>
      <c r="I2312" s="8">
        <v>0.25000000000000006</v>
      </c>
      <c r="J2312" s="9">
        <v>7250</v>
      </c>
      <c r="K2312" s="10">
        <f t="shared" si="0"/>
        <v>1812.5000000000005</v>
      </c>
      <c r="L2312" s="10">
        <f t="shared" si="1"/>
        <v>725.00000000000023</v>
      </c>
      <c r="M2312" s="11">
        <v>0.4</v>
      </c>
      <c r="O2312" s="16"/>
      <c r="P2312" s="14"/>
      <c r="Q2312" s="12"/>
      <c r="R2312" s="13"/>
    </row>
    <row r="2313" spans="1:18" ht="15.75" customHeight="1">
      <c r="A2313" s="1"/>
      <c r="B2313" s="6" t="s">
        <v>14</v>
      </c>
      <c r="C2313" s="6">
        <v>1185732</v>
      </c>
      <c r="D2313" s="7">
        <v>44202</v>
      </c>
      <c r="E2313" s="6" t="s">
        <v>46</v>
      </c>
      <c r="F2313" s="6" t="s">
        <v>88</v>
      </c>
      <c r="G2313" s="6" t="s">
        <v>89</v>
      </c>
      <c r="H2313" s="6" t="s">
        <v>20</v>
      </c>
      <c r="I2313" s="8">
        <v>0.3</v>
      </c>
      <c r="J2313" s="9">
        <v>5750</v>
      </c>
      <c r="K2313" s="10">
        <f t="shared" si="0"/>
        <v>1725</v>
      </c>
      <c r="L2313" s="10">
        <f t="shared" si="1"/>
        <v>690</v>
      </c>
      <c r="M2313" s="11">
        <v>0.4</v>
      </c>
      <c r="O2313" s="16"/>
      <c r="P2313" s="14"/>
      <c r="Q2313" s="12"/>
      <c r="R2313" s="13"/>
    </row>
    <row r="2314" spans="1:18" ht="15.75" customHeight="1">
      <c r="A2314" s="1"/>
      <c r="B2314" s="6" t="s">
        <v>14</v>
      </c>
      <c r="C2314" s="6">
        <v>1185732</v>
      </c>
      <c r="D2314" s="7">
        <v>44202</v>
      </c>
      <c r="E2314" s="6" t="s">
        <v>46</v>
      </c>
      <c r="F2314" s="6" t="s">
        <v>88</v>
      </c>
      <c r="G2314" s="6" t="s">
        <v>89</v>
      </c>
      <c r="H2314" s="6" t="s">
        <v>21</v>
      </c>
      <c r="I2314" s="8">
        <v>0.45</v>
      </c>
      <c r="J2314" s="9">
        <v>6250</v>
      </c>
      <c r="K2314" s="10">
        <f t="shared" si="0"/>
        <v>2812.5</v>
      </c>
      <c r="L2314" s="10">
        <f t="shared" si="1"/>
        <v>984.37499999999989</v>
      </c>
      <c r="M2314" s="11">
        <v>0.35</v>
      </c>
      <c r="O2314" s="16"/>
      <c r="P2314" s="14"/>
      <c r="Q2314" s="12"/>
      <c r="R2314" s="13"/>
    </row>
    <row r="2315" spans="1:18" ht="15.75" customHeight="1">
      <c r="A2315" s="1"/>
      <c r="B2315" s="6" t="s">
        <v>14</v>
      </c>
      <c r="C2315" s="6">
        <v>1185732</v>
      </c>
      <c r="D2315" s="7">
        <v>44202</v>
      </c>
      <c r="E2315" s="6" t="s">
        <v>46</v>
      </c>
      <c r="F2315" s="6" t="s">
        <v>88</v>
      </c>
      <c r="G2315" s="6" t="s">
        <v>89</v>
      </c>
      <c r="H2315" s="6" t="s">
        <v>22</v>
      </c>
      <c r="I2315" s="8">
        <v>0.35000000000000003</v>
      </c>
      <c r="J2315" s="9">
        <v>7250</v>
      </c>
      <c r="K2315" s="10">
        <f t="shared" si="0"/>
        <v>2537.5000000000005</v>
      </c>
      <c r="L2315" s="10">
        <f t="shared" si="1"/>
        <v>1268.7500000000002</v>
      </c>
      <c r="M2315" s="11">
        <v>0.5</v>
      </c>
      <c r="O2315" s="16"/>
      <c r="P2315" s="14"/>
      <c r="Q2315" s="12"/>
      <c r="R2315" s="13"/>
    </row>
    <row r="2316" spans="1:18" ht="15.75" customHeight="1">
      <c r="A2316" s="1"/>
      <c r="B2316" s="6" t="s">
        <v>14</v>
      </c>
      <c r="C2316" s="6">
        <v>1185732</v>
      </c>
      <c r="D2316" s="7">
        <v>44231</v>
      </c>
      <c r="E2316" s="6" t="s">
        <v>46</v>
      </c>
      <c r="F2316" s="6" t="s">
        <v>88</v>
      </c>
      <c r="G2316" s="6" t="s">
        <v>89</v>
      </c>
      <c r="H2316" s="6" t="s">
        <v>17</v>
      </c>
      <c r="I2316" s="8">
        <v>0.35000000000000003</v>
      </c>
      <c r="J2316" s="9">
        <v>9750</v>
      </c>
      <c r="K2316" s="10">
        <f t="shared" si="0"/>
        <v>3412.5000000000005</v>
      </c>
      <c r="L2316" s="10">
        <f t="shared" si="1"/>
        <v>1365.0000000000002</v>
      </c>
      <c r="M2316" s="11">
        <v>0.4</v>
      </c>
      <c r="O2316" s="16"/>
      <c r="P2316" s="14"/>
      <c r="Q2316" s="12"/>
      <c r="R2316" s="13"/>
    </row>
    <row r="2317" spans="1:18" ht="15.75" customHeight="1">
      <c r="A2317" s="1"/>
      <c r="B2317" s="6" t="s">
        <v>14</v>
      </c>
      <c r="C2317" s="6">
        <v>1185732</v>
      </c>
      <c r="D2317" s="7">
        <v>44231</v>
      </c>
      <c r="E2317" s="6" t="s">
        <v>46</v>
      </c>
      <c r="F2317" s="6" t="s">
        <v>88</v>
      </c>
      <c r="G2317" s="6" t="s">
        <v>89</v>
      </c>
      <c r="H2317" s="6" t="s">
        <v>18</v>
      </c>
      <c r="I2317" s="8">
        <v>0.35000000000000003</v>
      </c>
      <c r="J2317" s="9">
        <v>6250</v>
      </c>
      <c r="K2317" s="10">
        <f t="shared" si="0"/>
        <v>2187.5</v>
      </c>
      <c r="L2317" s="10">
        <f t="shared" si="1"/>
        <v>765.625</v>
      </c>
      <c r="M2317" s="11">
        <v>0.35</v>
      </c>
      <c r="O2317" s="16"/>
      <c r="P2317" s="14"/>
      <c r="Q2317" s="12"/>
      <c r="R2317" s="13"/>
    </row>
    <row r="2318" spans="1:18" ht="15.75" customHeight="1">
      <c r="A2318" s="1"/>
      <c r="B2318" s="6" t="s">
        <v>14</v>
      </c>
      <c r="C2318" s="6">
        <v>1185732</v>
      </c>
      <c r="D2318" s="7">
        <v>44231</v>
      </c>
      <c r="E2318" s="6" t="s">
        <v>46</v>
      </c>
      <c r="F2318" s="6" t="s">
        <v>88</v>
      </c>
      <c r="G2318" s="6" t="s">
        <v>89</v>
      </c>
      <c r="H2318" s="6" t="s">
        <v>19</v>
      </c>
      <c r="I2318" s="8">
        <v>0.25000000000000006</v>
      </c>
      <c r="J2318" s="9">
        <v>6750</v>
      </c>
      <c r="K2318" s="10">
        <f t="shared" si="0"/>
        <v>1687.5000000000005</v>
      </c>
      <c r="L2318" s="10">
        <f t="shared" si="1"/>
        <v>675.00000000000023</v>
      </c>
      <c r="M2318" s="11">
        <v>0.4</v>
      </c>
      <c r="O2318" s="16"/>
      <c r="P2318" s="14"/>
      <c r="Q2318" s="12"/>
      <c r="R2318" s="13"/>
    </row>
    <row r="2319" spans="1:18" ht="15.75" customHeight="1">
      <c r="A2319" s="1"/>
      <c r="B2319" s="6" t="s">
        <v>14</v>
      </c>
      <c r="C2319" s="6">
        <v>1185732</v>
      </c>
      <c r="D2319" s="7">
        <v>44231</v>
      </c>
      <c r="E2319" s="6" t="s">
        <v>46</v>
      </c>
      <c r="F2319" s="6" t="s">
        <v>88</v>
      </c>
      <c r="G2319" s="6" t="s">
        <v>89</v>
      </c>
      <c r="H2319" s="6" t="s">
        <v>20</v>
      </c>
      <c r="I2319" s="8">
        <v>0.3</v>
      </c>
      <c r="J2319" s="9">
        <v>5250</v>
      </c>
      <c r="K2319" s="10">
        <f t="shared" si="0"/>
        <v>1575</v>
      </c>
      <c r="L2319" s="10">
        <f t="shared" si="1"/>
        <v>630</v>
      </c>
      <c r="M2319" s="11">
        <v>0.4</v>
      </c>
      <c r="O2319" s="16"/>
      <c r="P2319" s="14"/>
      <c r="Q2319" s="12"/>
      <c r="R2319" s="13"/>
    </row>
    <row r="2320" spans="1:18" ht="15.75" customHeight="1">
      <c r="A2320" s="1"/>
      <c r="B2320" s="6" t="s">
        <v>14</v>
      </c>
      <c r="C2320" s="6">
        <v>1185732</v>
      </c>
      <c r="D2320" s="7">
        <v>44231</v>
      </c>
      <c r="E2320" s="6" t="s">
        <v>46</v>
      </c>
      <c r="F2320" s="6" t="s">
        <v>88</v>
      </c>
      <c r="G2320" s="6" t="s">
        <v>89</v>
      </c>
      <c r="H2320" s="6" t="s">
        <v>21</v>
      </c>
      <c r="I2320" s="8">
        <v>0.45</v>
      </c>
      <c r="J2320" s="9">
        <v>6000</v>
      </c>
      <c r="K2320" s="10">
        <f t="shared" si="0"/>
        <v>2700</v>
      </c>
      <c r="L2320" s="10">
        <f t="shared" si="1"/>
        <v>944.99999999999989</v>
      </c>
      <c r="M2320" s="11">
        <v>0.35</v>
      </c>
      <c r="O2320" s="16"/>
      <c r="P2320" s="14"/>
      <c r="Q2320" s="12"/>
      <c r="R2320" s="13"/>
    </row>
    <row r="2321" spans="1:18" ht="15.75" customHeight="1">
      <c r="A2321" s="1"/>
      <c r="B2321" s="6" t="s">
        <v>14</v>
      </c>
      <c r="C2321" s="6">
        <v>1185732</v>
      </c>
      <c r="D2321" s="7">
        <v>44231</v>
      </c>
      <c r="E2321" s="6" t="s">
        <v>46</v>
      </c>
      <c r="F2321" s="6" t="s">
        <v>88</v>
      </c>
      <c r="G2321" s="6" t="s">
        <v>89</v>
      </c>
      <c r="H2321" s="6" t="s">
        <v>22</v>
      </c>
      <c r="I2321" s="8">
        <v>0.3</v>
      </c>
      <c r="J2321" s="9">
        <v>7000</v>
      </c>
      <c r="K2321" s="10">
        <f t="shared" si="0"/>
        <v>2100</v>
      </c>
      <c r="L2321" s="10">
        <f t="shared" si="1"/>
        <v>1050</v>
      </c>
      <c r="M2321" s="11">
        <v>0.5</v>
      </c>
      <c r="O2321" s="16"/>
      <c r="P2321" s="14"/>
      <c r="Q2321" s="12"/>
      <c r="R2321" s="13"/>
    </row>
    <row r="2322" spans="1:18" ht="15.75" customHeight="1">
      <c r="A2322" s="1"/>
      <c r="B2322" s="6" t="s">
        <v>14</v>
      </c>
      <c r="C2322" s="6">
        <v>1185732</v>
      </c>
      <c r="D2322" s="7">
        <v>44257</v>
      </c>
      <c r="E2322" s="6" t="s">
        <v>46</v>
      </c>
      <c r="F2322" s="6" t="s">
        <v>88</v>
      </c>
      <c r="G2322" s="6" t="s">
        <v>89</v>
      </c>
      <c r="H2322" s="6" t="s">
        <v>17</v>
      </c>
      <c r="I2322" s="8">
        <v>0.3</v>
      </c>
      <c r="J2322" s="9">
        <v>9200</v>
      </c>
      <c r="K2322" s="10">
        <f t="shared" si="0"/>
        <v>2760</v>
      </c>
      <c r="L2322" s="10">
        <f t="shared" si="1"/>
        <v>1104</v>
      </c>
      <c r="M2322" s="11">
        <v>0.4</v>
      </c>
      <c r="O2322" s="16"/>
      <c r="P2322" s="14"/>
      <c r="Q2322" s="12"/>
      <c r="R2322" s="13"/>
    </row>
    <row r="2323" spans="1:18" ht="15.75" customHeight="1">
      <c r="A2323" s="1"/>
      <c r="B2323" s="6" t="s">
        <v>14</v>
      </c>
      <c r="C2323" s="6">
        <v>1185732</v>
      </c>
      <c r="D2323" s="7">
        <v>44257</v>
      </c>
      <c r="E2323" s="6" t="s">
        <v>46</v>
      </c>
      <c r="F2323" s="6" t="s">
        <v>88</v>
      </c>
      <c r="G2323" s="6" t="s">
        <v>89</v>
      </c>
      <c r="H2323" s="6" t="s">
        <v>18</v>
      </c>
      <c r="I2323" s="8">
        <v>0.3</v>
      </c>
      <c r="J2323" s="9">
        <v>6000</v>
      </c>
      <c r="K2323" s="10">
        <f t="shared" si="0"/>
        <v>1800</v>
      </c>
      <c r="L2323" s="10">
        <f t="shared" si="1"/>
        <v>630</v>
      </c>
      <c r="M2323" s="11">
        <v>0.35</v>
      </c>
      <c r="O2323" s="16"/>
      <c r="P2323" s="14"/>
      <c r="Q2323" s="12"/>
      <c r="R2323" s="13"/>
    </row>
    <row r="2324" spans="1:18" ht="15.75" customHeight="1">
      <c r="A2324" s="1"/>
      <c r="B2324" s="6" t="s">
        <v>14</v>
      </c>
      <c r="C2324" s="6">
        <v>1185732</v>
      </c>
      <c r="D2324" s="7">
        <v>44257</v>
      </c>
      <c r="E2324" s="6" t="s">
        <v>46</v>
      </c>
      <c r="F2324" s="6" t="s">
        <v>88</v>
      </c>
      <c r="G2324" s="6" t="s">
        <v>89</v>
      </c>
      <c r="H2324" s="6" t="s">
        <v>19</v>
      </c>
      <c r="I2324" s="8">
        <v>0.2</v>
      </c>
      <c r="J2324" s="9">
        <v>6250</v>
      </c>
      <c r="K2324" s="10">
        <f t="shared" si="0"/>
        <v>1250</v>
      </c>
      <c r="L2324" s="10">
        <f t="shared" si="1"/>
        <v>500</v>
      </c>
      <c r="M2324" s="11">
        <v>0.4</v>
      </c>
      <c r="O2324" s="16"/>
      <c r="P2324" s="14"/>
      <c r="Q2324" s="12"/>
      <c r="R2324" s="13"/>
    </row>
    <row r="2325" spans="1:18" ht="15.75" customHeight="1">
      <c r="A2325" s="1"/>
      <c r="B2325" s="6" t="s">
        <v>14</v>
      </c>
      <c r="C2325" s="6">
        <v>1185732</v>
      </c>
      <c r="D2325" s="7">
        <v>44257</v>
      </c>
      <c r="E2325" s="6" t="s">
        <v>46</v>
      </c>
      <c r="F2325" s="6" t="s">
        <v>88</v>
      </c>
      <c r="G2325" s="6" t="s">
        <v>89</v>
      </c>
      <c r="H2325" s="6" t="s">
        <v>20</v>
      </c>
      <c r="I2325" s="8">
        <v>0.24999999999999994</v>
      </c>
      <c r="J2325" s="9">
        <v>4750</v>
      </c>
      <c r="K2325" s="10">
        <f t="shared" si="0"/>
        <v>1187.4999999999998</v>
      </c>
      <c r="L2325" s="10">
        <f t="shared" si="1"/>
        <v>474.99999999999994</v>
      </c>
      <c r="M2325" s="11">
        <v>0.4</v>
      </c>
      <c r="O2325" s="16"/>
      <c r="P2325" s="14"/>
      <c r="Q2325" s="12"/>
      <c r="R2325" s="13"/>
    </row>
    <row r="2326" spans="1:18" ht="15.75" customHeight="1">
      <c r="A2326" s="1"/>
      <c r="B2326" s="6" t="s">
        <v>14</v>
      </c>
      <c r="C2326" s="6">
        <v>1185732</v>
      </c>
      <c r="D2326" s="7">
        <v>44257</v>
      </c>
      <c r="E2326" s="6" t="s">
        <v>46</v>
      </c>
      <c r="F2326" s="6" t="s">
        <v>88</v>
      </c>
      <c r="G2326" s="6" t="s">
        <v>89</v>
      </c>
      <c r="H2326" s="6" t="s">
        <v>21</v>
      </c>
      <c r="I2326" s="8">
        <v>0.40000000000000008</v>
      </c>
      <c r="J2326" s="9">
        <v>5250</v>
      </c>
      <c r="K2326" s="10">
        <f t="shared" si="0"/>
        <v>2100.0000000000005</v>
      </c>
      <c r="L2326" s="10">
        <f t="shared" si="1"/>
        <v>735.00000000000011</v>
      </c>
      <c r="M2326" s="11">
        <v>0.35</v>
      </c>
      <c r="O2326" s="16"/>
      <c r="P2326" s="14"/>
      <c r="Q2326" s="12"/>
      <c r="R2326" s="13"/>
    </row>
    <row r="2327" spans="1:18" ht="15.75" customHeight="1">
      <c r="A2327" s="1"/>
      <c r="B2327" s="6" t="s">
        <v>14</v>
      </c>
      <c r="C2327" s="6">
        <v>1185732</v>
      </c>
      <c r="D2327" s="7">
        <v>44257</v>
      </c>
      <c r="E2327" s="6" t="s">
        <v>46</v>
      </c>
      <c r="F2327" s="6" t="s">
        <v>88</v>
      </c>
      <c r="G2327" s="6" t="s">
        <v>89</v>
      </c>
      <c r="H2327" s="6" t="s">
        <v>22</v>
      </c>
      <c r="I2327" s="8">
        <v>0.3</v>
      </c>
      <c r="J2327" s="9">
        <v>6250</v>
      </c>
      <c r="K2327" s="10">
        <f t="shared" si="0"/>
        <v>1875</v>
      </c>
      <c r="L2327" s="10">
        <f t="shared" si="1"/>
        <v>937.5</v>
      </c>
      <c r="M2327" s="11">
        <v>0.5</v>
      </c>
      <c r="O2327" s="16"/>
      <c r="P2327" s="14"/>
      <c r="Q2327" s="12"/>
      <c r="R2327" s="13"/>
    </row>
    <row r="2328" spans="1:18" ht="15.75" customHeight="1">
      <c r="A2328" s="1"/>
      <c r="B2328" s="6" t="s">
        <v>14</v>
      </c>
      <c r="C2328" s="6">
        <v>1185732</v>
      </c>
      <c r="D2328" s="7">
        <v>44289</v>
      </c>
      <c r="E2328" s="6" t="s">
        <v>46</v>
      </c>
      <c r="F2328" s="6" t="s">
        <v>88</v>
      </c>
      <c r="G2328" s="6" t="s">
        <v>89</v>
      </c>
      <c r="H2328" s="6" t="s">
        <v>17</v>
      </c>
      <c r="I2328" s="8">
        <v>0.3</v>
      </c>
      <c r="J2328" s="9">
        <v>8750</v>
      </c>
      <c r="K2328" s="10">
        <f t="shared" si="0"/>
        <v>2625</v>
      </c>
      <c r="L2328" s="10">
        <f t="shared" si="1"/>
        <v>1050</v>
      </c>
      <c r="M2328" s="11">
        <v>0.4</v>
      </c>
      <c r="O2328" s="16"/>
      <c r="P2328" s="14"/>
      <c r="Q2328" s="12"/>
      <c r="R2328" s="13"/>
    </row>
    <row r="2329" spans="1:18" ht="15.75" customHeight="1">
      <c r="A2329" s="1"/>
      <c r="B2329" s="6" t="s">
        <v>14</v>
      </c>
      <c r="C2329" s="6">
        <v>1185732</v>
      </c>
      <c r="D2329" s="7">
        <v>44289</v>
      </c>
      <c r="E2329" s="6" t="s">
        <v>46</v>
      </c>
      <c r="F2329" s="6" t="s">
        <v>88</v>
      </c>
      <c r="G2329" s="6" t="s">
        <v>89</v>
      </c>
      <c r="H2329" s="6" t="s">
        <v>18</v>
      </c>
      <c r="I2329" s="8">
        <v>0.3</v>
      </c>
      <c r="J2329" s="9">
        <v>5750</v>
      </c>
      <c r="K2329" s="10">
        <f t="shared" si="0"/>
        <v>1725</v>
      </c>
      <c r="L2329" s="10">
        <f t="shared" si="1"/>
        <v>603.75</v>
      </c>
      <c r="M2329" s="11">
        <v>0.35</v>
      </c>
      <c r="O2329" s="16"/>
      <c r="P2329" s="14"/>
      <c r="Q2329" s="12"/>
      <c r="R2329" s="13"/>
    </row>
    <row r="2330" spans="1:18" ht="15.75" customHeight="1">
      <c r="A2330" s="1"/>
      <c r="B2330" s="6" t="s">
        <v>14</v>
      </c>
      <c r="C2330" s="6">
        <v>1185732</v>
      </c>
      <c r="D2330" s="7">
        <v>44289</v>
      </c>
      <c r="E2330" s="6" t="s">
        <v>46</v>
      </c>
      <c r="F2330" s="6" t="s">
        <v>88</v>
      </c>
      <c r="G2330" s="6" t="s">
        <v>89</v>
      </c>
      <c r="H2330" s="6" t="s">
        <v>19</v>
      </c>
      <c r="I2330" s="8">
        <v>0.2</v>
      </c>
      <c r="J2330" s="9">
        <v>5750</v>
      </c>
      <c r="K2330" s="10">
        <f t="shared" si="0"/>
        <v>1150</v>
      </c>
      <c r="L2330" s="10">
        <f t="shared" si="1"/>
        <v>460</v>
      </c>
      <c r="M2330" s="11">
        <v>0.4</v>
      </c>
      <c r="O2330" s="16"/>
      <c r="P2330" s="14"/>
      <c r="Q2330" s="12"/>
      <c r="R2330" s="13"/>
    </row>
    <row r="2331" spans="1:18" ht="15.75" customHeight="1">
      <c r="A2331" s="1"/>
      <c r="B2331" s="6" t="s">
        <v>14</v>
      </c>
      <c r="C2331" s="6">
        <v>1185732</v>
      </c>
      <c r="D2331" s="7">
        <v>44289</v>
      </c>
      <c r="E2331" s="6" t="s">
        <v>46</v>
      </c>
      <c r="F2331" s="6" t="s">
        <v>88</v>
      </c>
      <c r="G2331" s="6" t="s">
        <v>89</v>
      </c>
      <c r="H2331" s="6" t="s">
        <v>20</v>
      </c>
      <c r="I2331" s="8">
        <v>0.24999999999999994</v>
      </c>
      <c r="J2331" s="9">
        <v>5000</v>
      </c>
      <c r="K2331" s="10">
        <f t="shared" si="0"/>
        <v>1249.9999999999998</v>
      </c>
      <c r="L2331" s="10">
        <f t="shared" si="1"/>
        <v>499.99999999999994</v>
      </c>
      <c r="M2331" s="11">
        <v>0.4</v>
      </c>
      <c r="O2331" s="16"/>
      <c r="P2331" s="14"/>
      <c r="Q2331" s="12"/>
      <c r="R2331" s="13"/>
    </row>
    <row r="2332" spans="1:18" ht="15.75" customHeight="1">
      <c r="A2332" s="1"/>
      <c r="B2332" s="6" t="s">
        <v>14</v>
      </c>
      <c r="C2332" s="6">
        <v>1185732</v>
      </c>
      <c r="D2332" s="7">
        <v>44289</v>
      </c>
      <c r="E2332" s="6" t="s">
        <v>46</v>
      </c>
      <c r="F2332" s="6" t="s">
        <v>88</v>
      </c>
      <c r="G2332" s="6" t="s">
        <v>89</v>
      </c>
      <c r="H2332" s="6" t="s">
        <v>21</v>
      </c>
      <c r="I2332" s="8">
        <v>0.45</v>
      </c>
      <c r="J2332" s="9">
        <v>5250</v>
      </c>
      <c r="K2332" s="10">
        <f t="shared" si="0"/>
        <v>2362.5</v>
      </c>
      <c r="L2332" s="10">
        <f t="shared" si="1"/>
        <v>826.875</v>
      </c>
      <c r="M2332" s="11">
        <v>0.35</v>
      </c>
      <c r="O2332" s="16"/>
      <c r="P2332" s="14"/>
      <c r="Q2332" s="12"/>
      <c r="R2332" s="13"/>
    </row>
    <row r="2333" spans="1:18" ht="15.75" customHeight="1">
      <c r="A2333" s="1"/>
      <c r="B2333" s="6" t="s">
        <v>14</v>
      </c>
      <c r="C2333" s="6">
        <v>1185732</v>
      </c>
      <c r="D2333" s="7">
        <v>44289</v>
      </c>
      <c r="E2333" s="6" t="s">
        <v>46</v>
      </c>
      <c r="F2333" s="6" t="s">
        <v>88</v>
      </c>
      <c r="G2333" s="6" t="s">
        <v>89</v>
      </c>
      <c r="H2333" s="6" t="s">
        <v>22</v>
      </c>
      <c r="I2333" s="8">
        <v>0.35000000000000003</v>
      </c>
      <c r="J2333" s="9">
        <v>6750</v>
      </c>
      <c r="K2333" s="10">
        <f t="shared" si="0"/>
        <v>2362.5</v>
      </c>
      <c r="L2333" s="10">
        <f t="shared" si="1"/>
        <v>1181.25</v>
      </c>
      <c r="M2333" s="11">
        <v>0.5</v>
      </c>
      <c r="O2333" s="16"/>
      <c r="P2333" s="14"/>
      <c r="Q2333" s="12"/>
      <c r="R2333" s="13"/>
    </row>
    <row r="2334" spans="1:18" ht="15.75" customHeight="1">
      <c r="A2334" s="1"/>
      <c r="B2334" s="6" t="s">
        <v>14</v>
      </c>
      <c r="C2334" s="6">
        <v>1185732</v>
      </c>
      <c r="D2334" s="7">
        <v>44318</v>
      </c>
      <c r="E2334" s="6" t="s">
        <v>46</v>
      </c>
      <c r="F2334" s="6" t="s">
        <v>88</v>
      </c>
      <c r="G2334" s="6" t="s">
        <v>89</v>
      </c>
      <c r="H2334" s="6" t="s">
        <v>17</v>
      </c>
      <c r="I2334" s="8">
        <v>0.45</v>
      </c>
      <c r="J2334" s="9">
        <v>9450</v>
      </c>
      <c r="K2334" s="10">
        <f t="shared" si="0"/>
        <v>4252.5</v>
      </c>
      <c r="L2334" s="10">
        <f t="shared" si="1"/>
        <v>1701</v>
      </c>
      <c r="M2334" s="11">
        <v>0.4</v>
      </c>
      <c r="O2334" s="16"/>
      <c r="P2334" s="14"/>
      <c r="Q2334" s="12"/>
      <c r="R2334" s="13"/>
    </row>
    <row r="2335" spans="1:18" ht="15.75" customHeight="1">
      <c r="A2335" s="1"/>
      <c r="B2335" s="6" t="s">
        <v>14</v>
      </c>
      <c r="C2335" s="6">
        <v>1185732</v>
      </c>
      <c r="D2335" s="7">
        <v>44318</v>
      </c>
      <c r="E2335" s="6" t="s">
        <v>46</v>
      </c>
      <c r="F2335" s="6" t="s">
        <v>88</v>
      </c>
      <c r="G2335" s="6" t="s">
        <v>89</v>
      </c>
      <c r="H2335" s="6" t="s">
        <v>18</v>
      </c>
      <c r="I2335" s="8">
        <v>0.45</v>
      </c>
      <c r="J2335" s="9">
        <v>6500</v>
      </c>
      <c r="K2335" s="10">
        <f t="shared" si="0"/>
        <v>2925</v>
      </c>
      <c r="L2335" s="10">
        <f t="shared" si="1"/>
        <v>1023.7499999999999</v>
      </c>
      <c r="M2335" s="11">
        <v>0.35</v>
      </c>
      <c r="O2335" s="16"/>
      <c r="P2335" s="14"/>
      <c r="Q2335" s="12"/>
      <c r="R2335" s="13"/>
    </row>
    <row r="2336" spans="1:18" ht="15.75" customHeight="1">
      <c r="A2336" s="1"/>
      <c r="B2336" s="6" t="s">
        <v>14</v>
      </c>
      <c r="C2336" s="6">
        <v>1185732</v>
      </c>
      <c r="D2336" s="7">
        <v>44318</v>
      </c>
      <c r="E2336" s="6" t="s">
        <v>46</v>
      </c>
      <c r="F2336" s="6" t="s">
        <v>88</v>
      </c>
      <c r="G2336" s="6" t="s">
        <v>89</v>
      </c>
      <c r="H2336" s="6" t="s">
        <v>19</v>
      </c>
      <c r="I2336" s="8">
        <v>0.4</v>
      </c>
      <c r="J2336" s="9">
        <v>6250</v>
      </c>
      <c r="K2336" s="10">
        <f t="shared" si="0"/>
        <v>2500</v>
      </c>
      <c r="L2336" s="10">
        <f t="shared" si="1"/>
        <v>1000</v>
      </c>
      <c r="M2336" s="11">
        <v>0.4</v>
      </c>
      <c r="O2336" s="16"/>
      <c r="P2336" s="14"/>
      <c r="Q2336" s="12"/>
      <c r="R2336" s="13"/>
    </row>
    <row r="2337" spans="1:18" ht="15.75" customHeight="1">
      <c r="A2337" s="1"/>
      <c r="B2337" s="6" t="s">
        <v>14</v>
      </c>
      <c r="C2337" s="6">
        <v>1185732</v>
      </c>
      <c r="D2337" s="7">
        <v>44318</v>
      </c>
      <c r="E2337" s="6" t="s">
        <v>46</v>
      </c>
      <c r="F2337" s="6" t="s">
        <v>88</v>
      </c>
      <c r="G2337" s="6" t="s">
        <v>89</v>
      </c>
      <c r="H2337" s="6" t="s">
        <v>20</v>
      </c>
      <c r="I2337" s="8">
        <v>0.4</v>
      </c>
      <c r="J2337" s="9">
        <v>5750</v>
      </c>
      <c r="K2337" s="10">
        <f t="shared" si="0"/>
        <v>2300</v>
      </c>
      <c r="L2337" s="10">
        <f t="shared" si="1"/>
        <v>920</v>
      </c>
      <c r="M2337" s="11">
        <v>0.4</v>
      </c>
      <c r="O2337" s="16"/>
      <c r="P2337" s="14"/>
      <c r="Q2337" s="12"/>
      <c r="R2337" s="13"/>
    </row>
    <row r="2338" spans="1:18" ht="15.75" customHeight="1">
      <c r="A2338" s="1"/>
      <c r="B2338" s="6" t="s">
        <v>14</v>
      </c>
      <c r="C2338" s="6">
        <v>1185732</v>
      </c>
      <c r="D2338" s="7">
        <v>44318</v>
      </c>
      <c r="E2338" s="6" t="s">
        <v>46</v>
      </c>
      <c r="F2338" s="6" t="s">
        <v>88</v>
      </c>
      <c r="G2338" s="6" t="s">
        <v>89</v>
      </c>
      <c r="H2338" s="6" t="s">
        <v>21</v>
      </c>
      <c r="I2338" s="8">
        <v>0.49999999999999994</v>
      </c>
      <c r="J2338" s="9">
        <v>6000</v>
      </c>
      <c r="K2338" s="10">
        <f t="shared" si="0"/>
        <v>2999.9999999999995</v>
      </c>
      <c r="L2338" s="10">
        <f t="shared" si="1"/>
        <v>1049.9999999999998</v>
      </c>
      <c r="M2338" s="11">
        <v>0.35</v>
      </c>
      <c r="O2338" s="16"/>
      <c r="P2338" s="14"/>
      <c r="Q2338" s="12"/>
      <c r="R2338" s="13"/>
    </row>
    <row r="2339" spans="1:18" ht="15.75" customHeight="1">
      <c r="A2339" s="1"/>
      <c r="B2339" s="6" t="s">
        <v>14</v>
      </c>
      <c r="C2339" s="6">
        <v>1185732</v>
      </c>
      <c r="D2339" s="7">
        <v>44318</v>
      </c>
      <c r="E2339" s="6" t="s">
        <v>46</v>
      </c>
      <c r="F2339" s="6" t="s">
        <v>88</v>
      </c>
      <c r="G2339" s="6" t="s">
        <v>89</v>
      </c>
      <c r="H2339" s="6" t="s">
        <v>22</v>
      </c>
      <c r="I2339" s="8">
        <v>0.54999999999999993</v>
      </c>
      <c r="J2339" s="9">
        <v>7000</v>
      </c>
      <c r="K2339" s="10">
        <f t="shared" si="0"/>
        <v>3849.9999999999995</v>
      </c>
      <c r="L2339" s="10">
        <f t="shared" si="1"/>
        <v>1924.9999999999998</v>
      </c>
      <c r="M2339" s="11">
        <v>0.5</v>
      </c>
      <c r="O2339" s="16"/>
      <c r="P2339" s="14"/>
      <c r="Q2339" s="12"/>
      <c r="R2339" s="13"/>
    </row>
    <row r="2340" spans="1:18" ht="15.75" customHeight="1">
      <c r="A2340" s="1"/>
      <c r="B2340" s="6" t="s">
        <v>14</v>
      </c>
      <c r="C2340" s="6">
        <v>1185732</v>
      </c>
      <c r="D2340" s="7">
        <v>44351</v>
      </c>
      <c r="E2340" s="6" t="s">
        <v>46</v>
      </c>
      <c r="F2340" s="6" t="s">
        <v>88</v>
      </c>
      <c r="G2340" s="6" t="s">
        <v>89</v>
      </c>
      <c r="H2340" s="6" t="s">
        <v>17</v>
      </c>
      <c r="I2340" s="8">
        <v>0.49999999999999994</v>
      </c>
      <c r="J2340" s="9">
        <v>9500</v>
      </c>
      <c r="K2340" s="10">
        <f t="shared" si="0"/>
        <v>4749.9999999999991</v>
      </c>
      <c r="L2340" s="10">
        <f t="shared" si="1"/>
        <v>1899.9999999999998</v>
      </c>
      <c r="M2340" s="11">
        <v>0.4</v>
      </c>
      <c r="O2340" s="16"/>
      <c r="P2340" s="14"/>
      <c r="Q2340" s="12"/>
      <c r="R2340" s="13"/>
    </row>
    <row r="2341" spans="1:18" ht="15.75" customHeight="1">
      <c r="A2341" s="1"/>
      <c r="B2341" s="6" t="s">
        <v>14</v>
      </c>
      <c r="C2341" s="6">
        <v>1185732</v>
      </c>
      <c r="D2341" s="7">
        <v>44351</v>
      </c>
      <c r="E2341" s="6" t="s">
        <v>46</v>
      </c>
      <c r="F2341" s="6" t="s">
        <v>88</v>
      </c>
      <c r="G2341" s="6" t="s">
        <v>89</v>
      </c>
      <c r="H2341" s="6" t="s">
        <v>18</v>
      </c>
      <c r="I2341" s="8">
        <v>0.45</v>
      </c>
      <c r="J2341" s="9">
        <v>7000</v>
      </c>
      <c r="K2341" s="10">
        <f t="shared" si="0"/>
        <v>3150</v>
      </c>
      <c r="L2341" s="10">
        <f t="shared" si="1"/>
        <v>1102.5</v>
      </c>
      <c r="M2341" s="11">
        <v>0.35</v>
      </c>
      <c r="O2341" s="16"/>
      <c r="P2341" s="14"/>
      <c r="Q2341" s="12"/>
      <c r="R2341" s="13"/>
    </row>
    <row r="2342" spans="1:18" ht="15.75" customHeight="1">
      <c r="A2342" s="1"/>
      <c r="B2342" s="6" t="s">
        <v>14</v>
      </c>
      <c r="C2342" s="6">
        <v>1185732</v>
      </c>
      <c r="D2342" s="7">
        <v>44351</v>
      </c>
      <c r="E2342" s="6" t="s">
        <v>46</v>
      </c>
      <c r="F2342" s="6" t="s">
        <v>88</v>
      </c>
      <c r="G2342" s="6" t="s">
        <v>89</v>
      </c>
      <c r="H2342" s="6" t="s">
        <v>19</v>
      </c>
      <c r="I2342" s="8">
        <v>0.5</v>
      </c>
      <c r="J2342" s="9">
        <v>6750</v>
      </c>
      <c r="K2342" s="10">
        <f t="shared" si="0"/>
        <v>3375</v>
      </c>
      <c r="L2342" s="10">
        <f t="shared" si="1"/>
        <v>1350</v>
      </c>
      <c r="M2342" s="11">
        <v>0.4</v>
      </c>
      <c r="O2342" s="16"/>
      <c r="P2342" s="14"/>
      <c r="Q2342" s="12"/>
      <c r="R2342" s="13"/>
    </row>
    <row r="2343" spans="1:18" ht="15.75" customHeight="1">
      <c r="A2343" s="1"/>
      <c r="B2343" s="6" t="s">
        <v>14</v>
      </c>
      <c r="C2343" s="6">
        <v>1185732</v>
      </c>
      <c r="D2343" s="7">
        <v>44351</v>
      </c>
      <c r="E2343" s="6" t="s">
        <v>46</v>
      </c>
      <c r="F2343" s="6" t="s">
        <v>88</v>
      </c>
      <c r="G2343" s="6" t="s">
        <v>89</v>
      </c>
      <c r="H2343" s="6" t="s">
        <v>20</v>
      </c>
      <c r="I2343" s="8">
        <v>0.5</v>
      </c>
      <c r="J2343" s="9">
        <v>6500</v>
      </c>
      <c r="K2343" s="10">
        <f t="shared" si="0"/>
        <v>3250</v>
      </c>
      <c r="L2343" s="10">
        <f t="shared" si="1"/>
        <v>1300</v>
      </c>
      <c r="M2343" s="11">
        <v>0.4</v>
      </c>
      <c r="O2343" s="16"/>
      <c r="P2343" s="14"/>
      <c r="Q2343" s="12"/>
      <c r="R2343" s="13"/>
    </row>
    <row r="2344" spans="1:18" ht="15.75" customHeight="1">
      <c r="A2344" s="1"/>
      <c r="B2344" s="6" t="s">
        <v>14</v>
      </c>
      <c r="C2344" s="6">
        <v>1185732</v>
      </c>
      <c r="D2344" s="7">
        <v>44351</v>
      </c>
      <c r="E2344" s="6" t="s">
        <v>46</v>
      </c>
      <c r="F2344" s="6" t="s">
        <v>88</v>
      </c>
      <c r="G2344" s="6" t="s">
        <v>89</v>
      </c>
      <c r="H2344" s="6" t="s">
        <v>21</v>
      </c>
      <c r="I2344" s="8">
        <v>0.65</v>
      </c>
      <c r="J2344" s="9">
        <v>6500</v>
      </c>
      <c r="K2344" s="10">
        <f t="shared" si="0"/>
        <v>4225</v>
      </c>
      <c r="L2344" s="10">
        <f t="shared" si="1"/>
        <v>1478.75</v>
      </c>
      <c r="M2344" s="11">
        <v>0.35</v>
      </c>
      <c r="O2344" s="16"/>
      <c r="P2344" s="14"/>
      <c r="Q2344" s="12"/>
      <c r="R2344" s="13"/>
    </row>
    <row r="2345" spans="1:18" ht="15.75" customHeight="1">
      <c r="A2345" s="1"/>
      <c r="B2345" s="6" t="s">
        <v>14</v>
      </c>
      <c r="C2345" s="6">
        <v>1185732</v>
      </c>
      <c r="D2345" s="7">
        <v>44351</v>
      </c>
      <c r="E2345" s="6" t="s">
        <v>46</v>
      </c>
      <c r="F2345" s="6" t="s">
        <v>88</v>
      </c>
      <c r="G2345" s="6" t="s">
        <v>89</v>
      </c>
      <c r="H2345" s="6" t="s">
        <v>22</v>
      </c>
      <c r="I2345" s="8">
        <v>0.70000000000000007</v>
      </c>
      <c r="J2345" s="9">
        <v>8250</v>
      </c>
      <c r="K2345" s="10">
        <f t="shared" si="0"/>
        <v>5775.0000000000009</v>
      </c>
      <c r="L2345" s="10">
        <f t="shared" si="1"/>
        <v>2887.5000000000005</v>
      </c>
      <c r="M2345" s="11">
        <v>0.5</v>
      </c>
      <c r="O2345" s="16"/>
      <c r="P2345" s="14"/>
      <c r="Q2345" s="12"/>
      <c r="R2345" s="13"/>
    </row>
    <row r="2346" spans="1:18" ht="15.75" customHeight="1">
      <c r="A2346" s="1"/>
      <c r="B2346" s="6" t="s">
        <v>14</v>
      </c>
      <c r="C2346" s="6">
        <v>1185732</v>
      </c>
      <c r="D2346" s="7">
        <v>44379</v>
      </c>
      <c r="E2346" s="6" t="s">
        <v>46</v>
      </c>
      <c r="F2346" s="6" t="s">
        <v>88</v>
      </c>
      <c r="G2346" s="6" t="s">
        <v>89</v>
      </c>
      <c r="H2346" s="6" t="s">
        <v>17</v>
      </c>
      <c r="I2346" s="8">
        <v>0.65</v>
      </c>
      <c r="J2346" s="9">
        <v>10500</v>
      </c>
      <c r="K2346" s="10">
        <f t="shared" si="0"/>
        <v>6825</v>
      </c>
      <c r="L2346" s="10">
        <f t="shared" si="1"/>
        <v>2730</v>
      </c>
      <c r="M2346" s="11">
        <v>0.4</v>
      </c>
      <c r="O2346" s="16"/>
      <c r="P2346" s="14"/>
      <c r="Q2346" s="12"/>
      <c r="R2346" s="13"/>
    </row>
    <row r="2347" spans="1:18" ht="15.75" customHeight="1">
      <c r="A2347" s="1"/>
      <c r="B2347" s="6" t="s">
        <v>14</v>
      </c>
      <c r="C2347" s="6">
        <v>1185732</v>
      </c>
      <c r="D2347" s="7">
        <v>44379</v>
      </c>
      <c r="E2347" s="6" t="s">
        <v>46</v>
      </c>
      <c r="F2347" s="6" t="s">
        <v>88</v>
      </c>
      <c r="G2347" s="6" t="s">
        <v>89</v>
      </c>
      <c r="H2347" s="6" t="s">
        <v>18</v>
      </c>
      <c r="I2347" s="8">
        <v>0.60000000000000009</v>
      </c>
      <c r="J2347" s="9">
        <v>8000</v>
      </c>
      <c r="K2347" s="10">
        <f t="shared" si="0"/>
        <v>4800.0000000000009</v>
      </c>
      <c r="L2347" s="10">
        <f t="shared" si="1"/>
        <v>1680.0000000000002</v>
      </c>
      <c r="M2347" s="11">
        <v>0.35</v>
      </c>
      <c r="O2347" s="16"/>
      <c r="P2347" s="14"/>
      <c r="Q2347" s="12"/>
      <c r="R2347" s="13"/>
    </row>
    <row r="2348" spans="1:18" ht="15.75" customHeight="1">
      <c r="A2348" s="1"/>
      <c r="B2348" s="6" t="s">
        <v>14</v>
      </c>
      <c r="C2348" s="6">
        <v>1185732</v>
      </c>
      <c r="D2348" s="7">
        <v>44379</v>
      </c>
      <c r="E2348" s="6" t="s">
        <v>46</v>
      </c>
      <c r="F2348" s="6" t="s">
        <v>88</v>
      </c>
      <c r="G2348" s="6" t="s">
        <v>89</v>
      </c>
      <c r="H2348" s="6" t="s">
        <v>19</v>
      </c>
      <c r="I2348" s="8">
        <v>0.55000000000000004</v>
      </c>
      <c r="J2348" s="9">
        <v>7250</v>
      </c>
      <c r="K2348" s="10">
        <f t="shared" si="0"/>
        <v>3987.5000000000005</v>
      </c>
      <c r="L2348" s="10">
        <f t="shared" si="1"/>
        <v>1595.0000000000002</v>
      </c>
      <c r="M2348" s="11">
        <v>0.4</v>
      </c>
      <c r="O2348" s="16"/>
      <c r="P2348" s="14"/>
      <c r="Q2348" s="12"/>
      <c r="R2348" s="13"/>
    </row>
    <row r="2349" spans="1:18" ht="15.75" customHeight="1">
      <c r="A2349" s="1"/>
      <c r="B2349" s="6" t="s">
        <v>14</v>
      </c>
      <c r="C2349" s="6">
        <v>1185732</v>
      </c>
      <c r="D2349" s="7">
        <v>44379</v>
      </c>
      <c r="E2349" s="6" t="s">
        <v>46</v>
      </c>
      <c r="F2349" s="6" t="s">
        <v>88</v>
      </c>
      <c r="G2349" s="6" t="s">
        <v>89</v>
      </c>
      <c r="H2349" s="6" t="s">
        <v>20</v>
      </c>
      <c r="I2349" s="8">
        <v>0.55000000000000004</v>
      </c>
      <c r="J2349" s="9">
        <v>6750</v>
      </c>
      <c r="K2349" s="10">
        <f t="shared" si="0"/>
        <v>3712.5000000000005</v>
      </c>
      <c r="L2349" s="10">
        <f t="shared" si="1"/>
        <v>1485.0000000000002</v>
      </c>
      <c r="M2349" s="11">
        <v>0.4</v>
      </c>
      <c r="O2349" s="16"/>
      <c r="P2349" s="14"/>
      <c r="Q2349" s="12"/>
      <c r="R2349" s="13"/>
    </row>
    <row r="2350" spans="1:18" ht="15.75" customHeight="1">
      <c r="A2350" s="1"/>
      <c r="B2350" s="6" t="s">
        <v>14</v>
      </c>
      <c r="C2350" s="6">
        <v>1185732</v>
      </c>
      <c r="D2350" s="7">
        <v>44379</v>
      </c>
      <c r="E2350" s="6" t="s">
        <v>46</v>
      </c>
      <c r="F2350" s="6" t="s">
        <v>88</v>
      </c>
      <c r="G2350" s="6" t="s">
        <v>89</v>
      </c>
      <c r="H2350" s="6" t="s">
        <v>21</v>
      </c>
      <c r="I2350" s="8">
        <v>0.65</v>
      </c>
      <c r="J2350" s="9">
        <v>7000</v>
      </c>
      <c r="K2350" s="10">
        <f t="shared" si="0"/>
        <v>4550</v>
      </c>
      <c r="L2350" s="10">
        <f t="shared" si="1"/>
        <v>1592.5</v>
      </c>
      <c r="M2350" s="11">
        <v>0.35</v>
      </c>
      <c r="O2350" s="16"/>
      <c r="P2350" s="14"/>
      <c r="Q2350" s="12"/>
      <c r="R2350" s="13"/>
    </row>
    <row r="2351" spans="1:18" ht="15.75" customHeight="1">
      <c r="A2351" s="1"/>
      <c r="B2351" s="6" t="s">
        <v>14</v>
      </c>
      <c r="C2351" s="6">
        <v>1185732</v>
      </c>
      <c r="D2351" s="7">
        <v>44379</v>
      </c>
      <c r="E2351" s="6" t="s">
        <v>46</v>
      </c>
      <c r="F2351" s="6" t="s">
        <v>88</v>
      </c>
      <c r="G2351" s="6" t="s">
        <v>89</v>
      </c>
      <c r="H2351" s="6" t="s">
        <v>22</v>
      </c>
      <c r="I2351" s="8">
        <v>0.70000000000000007</v>
      </c>
      <c r="J2351" s="9">
        <v>8750</v>
      </c>
      <c r="K2351" s="10">
        <f t="shared" si="0"/>
        <v>6125.0000000000009</v>
      </c>
      <c r="L2351" s="10">
        <f t="shared" si="1"/>
        <v>3062.5000000000005</v>
      </c>
      <c r="M2351" s="11">
        <v>0.5</v>
      </c>
      <c r="O2351" s="16"/>
      <c r="P2351" s="14"/>
      <c r="Q2351" s="12"/>
      <c r="R2351" s="13"/>
    </row>
    <row r="2352" spans="1:18" ht="15.75" customHeight="1">
      <c r="A2352" s="1"/>
      <c r="B2352" s="6" t="s">
        <v>14</v>
      </c>
      <c r="C2352" s="6">
        <v>1185732</v>
      </c>
      <c r="D2352" s="7">
        <v>44411</v>
      </c>
      <c r="E2352" s="6" t="s">
        <v>46</v>
      </c>
      <c r="F2352" s="6" t="s">
        <v>88</v>
      </c>
      <c r="G2352" s="6" t="s">
        <v>89</v>
      </c>
      <c r="H2352" s="6" t="s">
        <v>17</v>
      </c>
      <c r="I2352" s="8">
        <v>0.65</v>
      </c>
      <c r="J2352" s="9">
        <v>10250</v>
      </c>
      <c r="K2352" s="10">
        <f t="shared" si="0"/>
        <v>6662.5</v>
      </c>
      <c r="L2352" s="10">
        <f t="shared" si="1"/>
        <v>2665</v>
      </c>
      <c r="M2352" s="11">
        <v>0.4</v>
      </c>
      <c r="O2352" s="16"/>
      <c r="P2352" s="14"/>
      <c r="Q2352" s="12"/>
      <c r="R2352" s="13"/>
    </row>
    <row r="2353" spans="1:18" ht="15.75" customHeight="1">
      <c r="A2353" s="1"/>
      <c r="B2353" s="6" t="s">
        <v>14</v>
      </c>
      <c r="C2353" s="6">
        <v>1185732</v>
      </c>
      <c r="D2353" s="7">
        <v>44411</v>
      </c>
      <c r="E2353" s="6" t="s">
        <v>46</v>
      </c>
      <c r="F2353" s="6" t="s">
        <v>88</v>
      </c>
      <c r="G2353" s="6" t="s">
        <v>89</v>
      </c>
      <c r="H2353" s="6" t="s">
        <v>18</v>
      </c>
      <c r="I2353" s="8">
        <v>0.60000000000000009</v>
      </c>
      <c r="J2353" s="9">
        <v>8000</v>
      </c>
      <c r="K2353" s="10">
        <f t="shared" si="0"/>
        <v>4800.0000000000009</v>
      </c>
      <c r="L2353" s="10">
        <f t="shared" si="1"/>
        <v>1680.0000000000002</v>
      </c>
      <c r="M2353" s="11">
        <v>0.35</v>
      </c>
      <c r="O2353" s="16"/>
      <c r="P2353" s="14"/>
      <c r="Q2353" s="12"/>
      <c r="R2353" s="13"/>
    </row>
    <row r="2354" spans="1:18" ht="15.75" customHeight="1">
      <c r="A2354" s="1"/>
      <c r="B2354" s="6" t="s">
        <v>14</v>
      </c>
      <c r="C2354" s="6">
        <v>1185732</v>
      </c>
      <c r="D2354" s="7">
        <v>44411</v>
      </c>
      <c r="E2354" s="6" t="s">
        <v>46</v>
      </c>
      <c r="F2354" s="6" t="s">
        <v>88</v>
      </c>
      <c r="G2354" s="6" t="s">
        <v>89</v>
      </c>
      <c r="H2354" s="6" t="s">
        <v>19</v>
      </c>
      <c r="I2354" s="8">
        <v>0.55000000000000004</v>
      </c>
      <c r="J2354" s="9">
        <v>7250</v>
      </c>
      <c r="K2354" s="10">
        <f t="shared" si="0"/>
        <v>3987.5000000000005</v>
      </c>
      <c r="L2354" s="10">
        <f t="shared" si="1"/>
        <v>1595.0000000000002</v>
      </c>
      <c r="M2354" s="11">
        <v>0.4</v>
      </c>
      <c r="O2354" s="16"/>
      <c r="P2354" s="14"/>
      <c r="Q2354" s="12"/>
      <c r="R2354" s="13"/>
    </row>
    <row r="2355" spans="1:18" ht="15.75" customHeight="1">
      <c r="A2355" s="1"/>
      <c r="B2355" s="6" t="s">
        <v>14</v>
      </c>
      <c r="C2355" s="6">
        <v>1185732</v>
      </c>
      <c r="D2355" s="7">
        <v>44411</v>
      </c>
      <c r="E2355" s="6" t="s">
        <v>46</v>
      </c>
      <c r="F2355" s="6" t="s">
        <v>88</v>
      </c>
      <c r="G2355" s="6" t="s">
        <v>89</v>
      </c>
      <c r="H2355" s="6" t="s">
        <v>20</v>
      </c>
      <c r="I2355" s="8">
        <v>0.45</v>
      </c>
      <c r="J2355" s="9">
        <v>6750</v>
      </c>
      <c r="K2355" s="10">
        <f t="shared" si="0"/>
        <v>3037.5</v>
      </c>
      <c r="L2355" s="10">
        <f t="shared" si="1"/>
        <v>1215</v>
      </c>
      <c r="M2355" s="11">
        <v>0.4</v>
      </c>
      <c r="O2355" s="16"/>
      <c r="P2355" s="14"/>
      <c r="Q2355" s="12"/>
      <c r="R2355" s="13"/>
    </row>
    <row r="2356" spans="1:18" ht="15.75" customHeight="1">
      <c r="A2356" s="1"/>
      <c r="B2356" s="6" t="s">
        <v>14</v>
      </c>
      <c r="C2356" s="6">
        <v>1185732</v>
      </c>
      <c r="D2356" s="7">
        <v>44411</v>
      </c>
      <c r="E2356" s="6" t="s">
        <v>46</v>
      </c>
      <c r="F2356" s="6" t="s">
        <v>88</v>
      </c>
      <c r="G2356" s="6" t="s">
        <v>89</v>
      </c>
      <c r="H2356" s="6" t="s">
        <v>21</v>
      </c>
      <c r="I2356" s="8">
        <v>0.55000000000000004</v>
      </c>
      <c r="J2356" s="9">
        <v>6500</v>
      </c>
      <c r="K2356" s="10">
        <f t="shared" si="0"/>
        <v>3575.0000000000005</v>
      </c>
      <c r="L2356" s="10">
        <f t="shared" si="1"/>
        <v>1251.25</v>
      </c>
      <c r="M2356" s="11">
        <v>0.35</v>
      </c>
      <c r="O2356" s="16"/>
      <c r="P2356" s="14"/>
      <c r="Q2356" s="12"/>
      <c r="R2356" s="13"/>
    </row>
    <row r="2357" spans="1:18" ht="15.75" customHeight="1">
      <c r="A2357" s="1"/>
      <c r="B2357" s="6" t="s">
        <v>14</v>
      </c>
      <c r="C2357" s="6">
        <v>1185732</v>
      </c>
      <c r="D2357" s="7">
        <v>44411</v>
      </c>
      <c r="E2357" s="6" t="s">
        <v>46</v>
      </c>
      <c r="F2357" s="6" t="s">
        <v>88</v>
      </c>
      <c r="G2357" s="6" t="s">
        <v>89</v>
      </c>
      <c r="H2357" s="6" t="s">
        <v>22</v>
      </c>
      <c r="I2357" s="8">
        <v>0.60000000000000009</v>
      </c>
      <c r="J2357" s="9">
        <v>8250</v>
      </c>
      <c r="K2357" s="10">
        <f t="shared" si="0"/>
        <v>4950.0000000000009</v>
      </c>
      <c r="L2357" s="10">
        <f t="shared" si="1"/>
        <v>2475.0000000000005</v>
      </c>
      <c r="M2357" s="11">
        <v>0.5</v>
      </c>
      <c r="O2357" s="16"/>
      <c r="P2357" s="14"/>
      <c r="Q2357" s="12"/>
      <c r="R2357" s="13"/>
    </row>
    <row r="2358" spans="1:18" ht="15.75" customHeight="1">
      <c r="A2358" s="1"/>
      <c r="B2358" s="6" t="s">
        <v>14</v>
      </c>
      <c r="C2358" s="6">
        <v>1185732</v>
      </c>
      <c r="D2358" s="7">
        <v>44441</v>
      </c>
      <c r="E2358" s="6" t="s">
        <v>46</v>
      </c>
      <c r="F2358" s="6" t="s">
        <v>88</v>
      </c>
      <c r="G2358" s="6" t="s">
        <v>89</v>
      </c>
      <c r="H2358" s="6" t="s">
        <v>17</v>
      </c>
      <c r="I2358" s="8">
        <v>0.55000000000000004</v>
      </c>
      <c r="J2358" s="9">
        <v>9250</v>
      </c>
      <c r="K2358" s="10">
        <f t="shared" si="0"/>
        <v>5087.5</v>
      </c>
      <c r="L2358" s="10">
        <f t="shared" si="1"/>
        <v>2035</v>
      </c>
      <c r="M2358" s="11">
        <v>0.4</v>
      </c>
      <c r="O2358" s="16"/>
      <c r="P2358" s="14"/>
      <c r="Q2358" s="12"/>
      <c r="R2358" s="13"/>
    </row>
    <row r="2359" spans="1:18" ht="15.75" customHeight="1">
      <c r="A2359" s="1"/>
      <c r="B2359" s="6" t="s">
        <v>14</v>
      </c>
      <c r="C2359" s="6">
        <v>1185732</v>
      </c>
      <c r="D2359" s="7">
        <v>44441</v>
      </c>
      <c r="E2359" s="6" t="s">
        <v>46</v>
      </c>
      <c r="F2359" s="6" t="s">
        <v>88</v>
      </c>
      <c r="G2359" s="6" t="s">
        <v>89</v>
      </c>
      <c r="H2359" s="6" t="s">
        <v>18</v>
      </c>
      <c r="I2359" s="8">
        <v>0.50000000000000011</v>
      </c>
      <c r="J2359" s="9">
        <v>7250</v>
      </c>
      <c r="K2359" s="10">
        <f t="shared" si="0"/>
        <v>3625.0000000000009</v>
      </c>
      <c r="L2359" s="10">
        <f t="shared" si="1"/>
        <v>1268.7500000000002</v>
      </c>
      <c r="M2359" s="11">
        <v>0.35</v>
      </c>
      <c r="O2359" s="16"/>
      <c r="P2359" s="14"/>
      <c r="Q2359" s="12"/>
      <c r="R2359" s="13"/>
    </row>
    <row r="2360" spans="1:18" ht="15.75" customHeight="1">
      <c r="A2360" s="1"/>
      <c r="B2360" s="6" t="s">
        <v>14</v>
      </c>
      <c r="C2360" s="6">
        <v>1185732</v>
      </c>
      <c r="D2360" s="7">
        <v>44441</v>
      </c>
      <c r="E2360" s="6" t="s">
        <v>46</v>
      </c>
      <c r="F2360" s="6" t="s">
        <v>88</v>
      </c>
      <c r="G2360" s="6" t="s">
        <v>89</v>
      </c>
      <c r="H2360" s="6" t="s">
        <v>19</v>
      </c>
      <c r="I2360" s="8">
        <v>0.30000000000000004</v>
      </c>
      <c r="J2360" s="9">
        <v>6250</v>
      </c>
      <c r="K2360" s="10">
        <f t="shared" si="0"/>
        <v>1875.0000000000002</v>
      </c>
      <c r="L2360" s="10">
        <f t="shared" si="1"/>
        <v>750.00000000000011</v>
      </c>
      <c r="M2360" s="11">
        <v>0.4</v>
      </c>
      <c r="O2360" s="16"/>
      <c r="P2360" s="14"/>
      <c r="Q2360" s="12"/>
      <c r="R2360" s="13"/>
    </row>
    <row r="2361" spans="1:18" ht="15.75" customHeight="1">
      <c r="A2361" s="1"/>
      <c r="B2361" s="6" t="s">
        <v>14</v>
      </c>
      <c r="C2361" s="6">
        <v>1185732</v>
      </c>
      <c r="D2361" s="7">
        <v>44441</v>
      </c>
      <c r="E2361" s="6" t="s">
        <v>46</v>
      </c>
      <c r="F2361" s="6" t="s">
        <v>88</v>
      </c>
      <c r="G2361" s="6" t="s">
        <v>89</v>
      </c>
      <c r="H2361" s="6" t="s">
        <v>20</v>
      </c>
      <c r="I2361" s="8">
        <v>0.30000000000000004</v>
      </c>
      <c r="J2361" s="9">
        <v>6000</v>
      </c>
      <c r="K2361" s="10">
        <f t="shared" si="0"/>
        <v>1800.0000000000002</v>
      </c>
      <c r="L2361" s="10">
        <f t="shared" si="1"/>
        <v>720.00000000000011</v>
      </c>
      <c r="M2361" s="11">
        <v>0.4</v>
      </c>
      <c r="O2361" s="16"/>
      <c r="P2361" s="14"/>
      <c r="Q2361" s="12"/>
      <c r="R2361" s="13"/>
    </row>
    <row r="2362" spans="1:18" ht="15.75" customHeight="1">
      <c r="A2362" s="1"/>
      <c r="B2362" s="6" t="s">
        <v>14</v>
      </c>
      <c r="C2362" s="6">
        <v>1185732</v>
      </c>
      <c r="D2362" s="7">
        <v>44441</v>
      </c>
      <c r="E2362" s="6" t="s">
        <v>46</v>
      </c>
      <c r="F2362" s="6" t="s">
        <v>88</v>
      </c>
      <c r="G2362" s="6" t="s">
        <v>89</v>
      </c>
      <c r="H2362" s="6" t="s">
        <v>21</v>
      </c>
      <c r="I2362" s="8">
        <v>0.4</v>
      </c>
      <c r="J2362" s="9">
        <v>6000</v>
      </c>
      <c r="K2362" s="10">
        <f t="shared" si="0"/>
        <v>2400</v>
      </c>
      <c r="L2362" s="10">
        <f t="shared" si="1"/>
        <v>840</v>
      </c>
      <c r="M2362" s="11">
        <v>0.35</v>
      </c>
      <c r="O2362" s="16"/>
      <c r="P2362" s="14"/>
      <c r="Q2362" s="12"/>
      <c r="R2362" s="13"/>
    </row>
    <row r="2363" spans="1:18" ht="15.75" customHeight="1">
      <c r="A2363" s="1"/>
      <c r="B2363" s="6" t="s">
        <v>14</v>
      </c>
      <c r="C2363" s="6">
        <v>1185732</v>
      </c>
      <c r="D2363" s="7">
        <v>44441</v>
      </c>
      <c r="E2363" s="6" t="s">
        <v>46</v>
      </c>
      <c r="F2363" s="6" t="s">
        <v>88</v>
      </c>
      <c r="G2363" s="6" t="s">
        <v>89</v>
      </c>
      <c r="H2363" s="6" t="s">
        <v>22</v>
      </c>
      <c r="I2363" s="8">
        <v>0.45000000000000007</v>
      </c>
      <c r="J2363" s="9">
        <v>7000</v>
      </c>
      <c r="K2363" s="10">
        <f t="shared" si="0"/>
        <v>3150.0000000000005</v>
      </c>
      <c r="L2363" s="10">
        <f t="shared" si="1"/>
        <v>1575.0000000000002</v>
      </c>
      <c r="M2363" s="11">
        <v>0.5</v>
      </c>
      <c r="O2363" s="16"/>
      <c r="P2363" s="14"/>
      <c r="Q2363" s="12"/>
      <c r="R2363" s="13"/>
    </row>
    <row r="2364" spans="1:18" ht="15.75" customHeight="1">
      <c r="A2364" s="1"/>
      <c r="B2364" s="6" t="s">
        <v>14</v>
      </c>
      <c r="C2364" s="6">
        <v>1185732</v>
      </c>
      <c r="D2364" s="7">
        <v>44473</v>
      </c>
      <c r="E2364" s="6" t="s">
        <v>46</v>
      </c>
      <c r="F2364" s="6" t="s">
        <v>88</v>
      </c>
      <c r="G2364" s="6" t="s">
        <v>89</v>
      </c>
      <c r="H2364" s="6" t="s">
        <v>17</v>
      </c>
      <c r="I2364" s="8">
        <v>0.45000000000000007</v>
      </c>
      <c r="J2364" s="9">
        <v>8750</v>
      </c>
      <c r="K2364" s="10">
        <f t="shared" si="0"/>
        <v>3937.5000000000005</v>
      </c>
      <c r="L2364" s="10">
        <f t="shared" si="1"/>
        <v>1575.0000000000002</v>
      </c>
      <c r="M2364" s="11">
        <v>0.4</v>
      </c>
      <c r="O2364" s="16"/>
      <c r="P2364" s="14"/>
      <c r="Q2364" s="12"/>
      <c r="R2364" s="13"/>
    </row>
    <row r="2365" spans="1:18" ht="15.75" customHeight="1">
      <c r="A2365" s="1"/>
      <c r="B2365" s="6" t="s">
        <v>14</v>
      </c>
      <c r="C2365" s="6">
        <v>1185732</v>
      </c>
      <c r="D2365" s="7">
        <v>44473</v>
      </c>
      <c r="E2365" s="6" t="s">
        <v>46</v>
      </c>
      <c r="F2365" s="6" t="s">
        <v>88</v>
      </c>
      <c r="G2365" s="6" t="s">
        <v>89</v>
      </c>
      <c r="H2365" s="6" t="s">
        <v>18</v>
      </c>
      <c r="I2365" s="8">
        <v>0.35000000000000009</v>
      </c>
      <c r="J2365" s="9">
        <v>7000</v>
      </c>
      <c r="K2365" s="10">
        <f t="shared" si="0"/>
        <v>2450.0000000000005</v>
      </c>
      <c r="L2365" s="10">
        <f t="shared" si="1"/>
        <v>857.50000000000011</v>
      </c>
      <c r="M2365" s="11">
        <v>0.35</v>
      </c>
      <c r="O2365" s="16"/>
      <c r="P2365" s="14"/>
      <c r="Q2365" s="12"/>
      <c r="R2365" s="13"/>
    </row>
    <row r="2366" spans="1:18" ht="15.75" customHeight="1">
      <c r="A2366" s="1"/>
      <c r="B2366" s="6" t="s">
        <v>14</v>
      </c>
      <c r="C2366" s="6">
        <v>1185732</v>
      </c>
      <c r="D2366" s="7">
        <v>44473</v>
      </c>
      <c r="E2366" s="6" t="s">
        <v>46</v>
      </c>
      <c r="F2366" s="6" t="s">
        <v>88</v>
      </c>
      <c r="G2366" s="6" t="s">
        <v>89</v>
      </c>
      <c r="H2366" s="6" t="s">
        <v>19</v>
      </c>
      <c r="I2366" s="8">
        <v>0.35000000000000009</v>
      </c>
      <c r="J2366" s="9">
        <v>5750</v>
      </c>
      <c r="K2366" s="10">
        <f t="shared" si="0"/>
        <v>2012.5000000000005</v>
      </c>
      <c r="L2366" s="10">
        <f t="shared" si="1"/>
        <v>805.00000000000023</v>
      </c>
      <c r="M2366" s="11">
        <v>0.4</v>
      </c>
      <c r="O2366" s="16"/>
      <c r="P2366" s="14"/>
      <c r="Q2366" s="12"/>
      <c r="R2366" s="13"/>
    </row>
    <row r="2367" spans="1:18" ht="15.75" customHeight="1">
      <c r="A2367" s="1"/>
      <c r="B2367" s="6" t="s">
        <v>14</v>
      </c>
      <c r="C2367" s="6">
        <v>1185732</v>
      </c>
      <c r="D2367" s="7">
        <v>44473</v>
      </c>
      <c r="E2367" s="6" t="s">
        <v>46</v>
      </c>
      <c r="F2367" s="6" t="s">
        <v>88</v>
      </c>
      <c r="G2367" s="6" t="s">
        <v>89</v>
      </c>
      <c r="H2367" s="6" t="s">
        <v>20</v>
      </c>
      <c r="I2367" s="8">
        <v>0.35000000000000009</v>
      </c>
      <c r="J2367" s="9">
        <v>5500</v>
      </c>
      <c r="K2367" s="10">
        <f t="shared" si="0"/>
        <v>1925.0000000000005</v>
      </c>
      <c r="L2367" s="10">
        <f t="shared" si="1"/>
        <v>770.00000000000023</v>
      </c>
      <c r="M2367" s="11">
        <v>0.4</v>
      </c>
      <c r="O2367" s="16"/>
      <c r="P2367" s="14"/>
      <c r="Q2367" s="12"/>
      <c r="R2367" s="13"/>
    </row>
    <row r="2368" spans="1:18" ht="15.75" customHeight="1">
      <c r="A2368" s="1"/>
      <c r="B2368" s="6" t="s">
        <v>14</v>
      </c>
      <c r="C2368" s="6">
        <v>1185732</v>
      </c>
      <c r="D2368" s="7">
        <v>44473</v>
      </c>
      <c r="E2368" s="6" t="s">
        <v>46</v>
      </c>
      <c r="F2368" s="6" t="s">
        <v>88</v>
      </c>
      <c r="G2368" s="6" t="s">
        <v>89</v>
      </c>
      <c r="H2368" s="6" t="s">
        <v>21</v>
      </c>
      <c r="I2368" s="8">
        <v>0.45000000000000007</v>
      </c>
      <c r="J2368" s="9">
        <v>5500</v>
      </c>
      <c r="K2368" s="10">
        <f t="shared" si="0"/>
        <v>2475.0000000000005</v>
      </c>
      <c r="L2368" s="10">
        <f t="shared" si="1"/>
        <v>866.25000000000011</v>
      </c>
      <c r="M2368" s="11">
        <v>0.35</v>
      </c>
      <c r="O2368" s="16"/>
      <c r="P2368" s="14"/>
      <c r="Q2368" s="12"/>
      <c r="R2368" s="13"/>
    </row>
    <row r="2369" spans="1:18" ht="15.75" customHeight="1">
      <c r="A2369" s="1"/>
      <c r="B2369" s="6" t="s">
        <v>14</v>
      </c>
      <c r="C2369" s="6">
        <v>1185732</v>
      </c>
      <c r="D2369" s="7">
        <v>44473</v>
      </c>
      <c r="E2369" s="6" t="s">
        <v>46</v>
      </c>
      <c r="F2369" s="6" t="s">
        <v>88</v>
      </c>
      <c r="G2369" s="6" t="s">
        <v>89</v>
      </c>
      <c r="H2369" s="6" t="s">
        <v>22</v>
      </c>
      <c r="I2369" s="8">
        <v>0.5</v>
      </c>
      <c r="J2369" s="9">
        <v>6750</v>
      </c>
      <c r="K2369" s="10">
        <f t="shared" si="0"/>
        <v>3375</v>
      </c>
      <c r="L2369" s="10">
        <f t="shared" si="1"/>
        <v>1687.5</v>
      </c>
      <c r="M2369" s="11">
        <v>0.5</v>
      </c>
      <c r="O2369" s="16"/>
      <c r="P2369" s="14"/>
      <c r="Q2369" s="12"/>
      <c r="R2369" s="13"/>
    </row>
    <row r="2370" spans="1:18" ht="15.75" customHeight="1">
      <c r="A2370" s="1"/>
      <c r="B2370" s="6" t="s">
        <v>14</v>
      </c>
      <c r="C2370" s="6">
        <v>1185732</v>
      </c>
      <c r="D2370" s="7">
        <v>44503</v>
      </c>
      <c r="E2370" s="6" t="s">
        <v>46</v>
      </c>
      <c r="F2370" s="6" t="s">
        <v>88</v>
      </c>
      <c r="G2370" s="6" t="s">
        <v>89</v>
      </c>
      <c r="H2370" s="6" t="s">
        <v>17</v>
      </c>
      <c r="I2370" s="8">
        <v>0.45000000000000007</v>
      </c>
      <c r="J2370" s="9">
        <v>8250</v>
      </c>
      <c r="K2370" s="10">
        <f t="shared" si="0"/>
        <v>3712.5000000000005</v>
      </c>
      <c r="L2370" s="10">
        <f t="shared" si="1"/>
        <v>1485.0000000000002</v>
      </c>
      <c r="M2370" s="11">
        <v>0.4</v>
      </c>
      <c r="O2370" s="16"/>
      <c r="P2370" s="14"/>
      <c r="Q2370" s="12"/>
      <c r="R2370" s="13"/>
    </row>
    <row r="2371" spans="1:18" ht="15.75" customHeight="1">
      <c r="A2371" s="1"/>
      <c r="B2371" s="6" t="s">
        <v>14</v>
      </c>
      <c r="C2371" s="6">
        <v>1185732</v>
      </c>
      <c r="D2371" s="7">
        <v>44503</v>
      </c>
      <c r="E2371" s="6" t="s">
        <v>46</v>
      </c>
      <c r="F2371" s="6" t="s">
        <v>88</v>
      </c>
      <c r="G2371" s="6" t="s">
        <v>89</v>
      </c>
      <c r="H2371" s="6" t="s">
        <v>18</v>
      </c>
      <c r="I2371" s="8">
        <v>0.35000000000000009</v>
      </c>
      <c r="J2371" s="9">
        <v>6500</v>
      </c>
      <c r="K2371" s="10">
        <f t="shared" si="0"/>
        <v>2275.0000000000005</v>
      </c>
      <c r="L2371" s="10">
        <f t="shared" si="1"/>
        <v>796.25000000000011</v>
      </c>
      <c r="M2371" s="11">
        <v>0.35</v>
      </c>
      <c r="O2371" s="16"/>
      <c r="P2371" s="14"/>
      <c r="Q2371" s="12"/>
      <c r="R2371" s="13"/>
    </row>
    <row r="2372" spans="1:18" ht="15.75" customHeight="1">
      <c r="A2372" s="1"/>
      <c r="B2372" s="6" t="s">
        <v>14</v>
      </c>
      <c r="C2372" s="6">
        <v>1185732</v>
      </c>
      <c r="D2372" s="7">
        <v>44503</v>
      </c>
      <c r="E2372" s="6" t="s">
        <v>46</v>
      </c>
      <c r="F2372" s="6" t="s">
        <v>88</v>
      </c>
      <c r="G2372" s="6" t="s">
        <v>89</v>
      </c>
      <c r="H2372" s="6" t="s">
        <v>19</v>
      </c>
      <c r="I2372" s="8">
        <v>0.40000000000000013</v>
      </c>
      <c r="J2372" s="9">
        <v>5950</v>
      </c>
      <c r="K2372" s="10">
        <f t="shared" si="0"/>
        <v>2380.0000000000009</v>
      </c>
      <c r="L2372" s="10">
        <f t="shared" si="1"/>
        <v>952.00000000000045</v>
      </c>
      <c r="M2372" s="11">
        <v>0.4</v>
      </c>
      <c r="O2372" s="16"/>
      <c r="P2372" s="14"/>
      <c r="Q2372" s="12"/>
      <c r="R2372" s="13"/>
    </row>
    <row r="2373" spans="1:18" ht="15.75" customHeight="1">
      <c r="A2373" s="1"/>
      <c r="B2373" s="6" t="s">
        <v>14</v>
      </c>
      <c r="C2373" s="6">
        <v>1185732</v>
      </c>
      <c r="D2373" s="7">
        <v>44503</v>
      </c>
      <c r="E2373" s="6" t="s">
        <v>46</v>
      </c>
      <c r="F2373" s="6" t="s">
        <v>88</v>
      </c>
      <c r="G2373" s="6" t="s">
        <v>89</v>
      </c>
      <c r="H2373" s="6" t="s">
        <v>20</v>
      </c>
      <c r="I2373" s="8">
        <v>0.6000000000000002</v>
      </c>
      <c r="J2373" s="9">
        <v>6500</v>
      </c>
      <c r="K2373" s="10">
        <f t="shared" si="0"/>
        <v>3900.0000000000014</v>
      </c>
      <c r="L2373" s="10">
        <f t="shared" si="1"/>
        <v>1560.0000000000007</v>
      </c>
      <c r="M2373" s="11">
        <v>0.4</v>
      </c>
      <c r="O2373" s="16"/>
      <c r="P2373" s="14"/>
      <c r="Q2373" s="12"/>
      <c r="R2373" s="13"/>
    </row>
    <row r="2374" spans="1:18" ht="15.75" customHeight="1">
      <c r="A2374" s="1"/>
      <c r="B2374" s="6" t="s">
        <v>14</v>
      </c>
      <c r="C2374" s="6">
        <v>1185732</v>
      </c>
      <c r="D2374" s="7">
        <v>44503</v>
      </c>
      <c r="E2374" s="6" t="s">
        <v>46</v>
      </c>
      <c r="F2374" s="6" t="s">
        <v>88</v>
      </c>
      <c r="G2374" s="6" t="s">
        <v>89</v>
      </c>
      <c r="H2374" s="6" t="s">
        <v>21</v>
      </c>
      <c r="I2374" s="8">
        <v>0.75000000000000011</v>
      </c>
      <c r="J2374" s="9">
        <v>6250</v>
      </c>
      <c r="K2374" s="10">
        <f t="shared" si="0"/>
        <v>4687.5000000000009</v>
      </c>
      <c r="L2374" s="10">
        <f t="shared" si="1"/>
        <v>1640.6250000000002</v>
      </c>
      <c r="M2374" s="11">
        <v>0.35</v>
      </c>
      <c r="O2374" s="16"/>
      <c r="P2374" s="14"/>
      <c r="Q2374" s="12"/>
      <c r="R2374" s="13"/>
    </row>
    <row r="2375" spans="1:18" ht="15.75" customHeight="1">
      <c r="A2375" s="1"/>
      <c r="B2375" s="6" t="s">
        <v>14</v>
      </c>
      <c r="C2375" s="6">
        <v>1185732</v>
      </c>
      <c r="D2375" s="7">
        <v>44503</v>
      </c>
      <c r="E2375" s="6" t="s">
        <v>46</v>
      </c>
      <c r="F2375" s="6" t="s">
        <v>88</v>
      </c>
      <c r="G2375" s="6" t="s">
        <v>89</v>
      </c>
      <c r="H2375" s="6" t="s">
        <v>22</v>
      </c>
      <c r="I2375" s="8">
        <v>0.75</v>
      </c>
      <c r="J2375" s="9">
        <v>7250</v>
      </c>
      <c r="K2375" s="10">
        <f t="shared" si="0"/>
        <v>5437.5</v>
      </c>
      <c r="L2375" s="10">
        <f t="shared" si="1"/>
        <v>2718.75</v>
      </c>
      <c r="M2375" s="11">
        <v>0.5</v>
      </c>
      <c r="O2375" s="16"/>
      <c r="P2375" s="14"/>
      <c r="Q2375" s="12"/>
      <c r="R2375" s="13"/>
    </row>
    <row r="2376" spans="1:18" ht="15.75" customHeight="1">
      <c r="A2376" s="1"/>
      <c r="B2376" s="6" t="s">
        <v>14</v>
      </c>
      <c r="C2376" s="6">
        <v>1185732</v>
      </c>
      <c r="D2376" s="7">
        <v>44532</v>
      </c>
      <c r="E2376" s="6" t="s">
        <v>46</v>
      </c>
      <c r="F2376" s="6" t="s">
        <v>88</v>
      </c>
      <c r="G2376" s="6" t="s">
        <v>89</v>
      </c>
      <c r="H2376" s="6" t="s">
        <v>17</v>
      </c>
      <c r="I2376" s="8">
        <v>0.70000000000000007</v>
      </c>
      <c r="J2376" s="9">
        <v>9750</v>
      </c>
      <c r="K2376" s="10">
        <f t="shared" si="0"/>
        <v>6825.0000000000009</v>
      </c>
      <c r="L2376" s="10">
        <f t="shared" si="1"/>
        <v>2730.0000000000005</v>
      </c>
      <c r="M2376" s="11">
        <v>0.4</v>
      </c>
      <c r="O2376" s="16"/>
      <c r="P2376" s="14"/>
      <c r="Q2376" s="12"/>
      <c r="R2376" s="13"/>
    </row>
    <row r="2377" spans="1:18" ht="15.75" customHeight="1">
      <c r="A2377" s="1"/>
      <c r="B2377" s="6" t="s">
        <v>14</v>
      </c>
      <c r="C2377" s="6">
        <v>1185732</v>
      </c>
      <c r="D2377" s="7">
        <v>44532</v>
      </c>
      <c r="E2377" s="6" t="s">
        <v>46</v>
      </c>
      <c r="F2377" s="6" t="s">
        <v>88</v>
      </c>
      <c r="G2377" s="6" t="s">
        <v>89</v>
      </c>
      <c r="H2377" s="6" t="s">
        <v>18</v>
      </c>
      <c r="I2377" s="8">
        <v>0.60000000000000009</v>
      </c>
      <c r="J2377" s="9">
        <v>7750</v>
      </c>
      <c r="K2377" s="10">
        <f t="shared" si="0"/>
        <v>4650.0000000000009</v>
      </c>
      <c r="L2377" s="10">
        <f t="shared" si="1"/>
        <v>1627.5000000000002</v>
      </c>
      <c r="M2377" s="11">
        <v>0.35</v>
      </c>
      <c r="O2377" s="16"/>
      <c r="P2377" s="14"/>
      <c r="Q2377" s="12"/>
      <c r="R2377" s="13"/>
    </row>
    <row r="2378" spans="1:18" ht="15.75" customHeight="1">
      <c r="A2378" s="1"/>
      <c r="B2378" s="6" t="s">
        <v>14</v>
      </c>
      <c r="C2378" s="6">
        <v>1185732</v>
      </c>
      <c r="D2378" s="7">
        <v>44532</v>
      </c>
      <c r="E2378" s="6" t="s">
        <v>46</v>
      </c>
      <c r="F2378" s="6" t="s">
        <v>88</v>
      </c>
      <c r="G2378" s="6" t="s">
        <v>89</v>
      </c>
      <c r="H2378" s="6" t="s">
        <v>19</v>
      </c>
      <c r="I2378" s="8">
        <v>0.60000000000000009</v>
      </c>
      <c r="J2378" s="9">
        <v>7250</v>
      </c>
      <c r="K2378" s="10">
        <f t="shared" si="0"/>
        <v>4350.0000000000009</v>
      </c>
      <c r="L2378" s="10">
        <f t="shared" si="1"/>
        <v>1740.0000000000005</v>
      </c>
      <c r="M2378" s="11">
        <v>0.4</v>
      </c>
      <c r="O2378" s="16"/>
      <c r="P2378" s="14"/>
      <c r="Q2378" s="12"/>
      <c r="R2378" s="13"/>
    </row>
    <row r="2379" spans="1:18" ht="15.75" customHeight="1">
      <c r="A2379" s="1"/>
      <c r="B2379" s="6" t="s">
        <v>14</v>
      </c>
      <c r="C2379" s="6">
        <v>1185732</v>
      </c>
      <c r="D2379" s="7">
        <v>44532</v>
      </c>
      <c r="E2379" s="6" t="s">
        <v>46</v>
      </c>
      <c r="F2379" s="6" t="s">
        <v>88</v>
      </c>
      <c r="G2379" s="6" t="s">
        <v>89</v>
      </c>
      <c r="H2379" s="6" t="s">
        <v>20</v>
      </c>
      <c r="I2379" s="8">
        <v>0.60000000000000009</v>
      </c>
      <c r="J2379" s="9">
        <v>6750</v>
      </c>
      <c r="K2379" s="10">
        <f t="shared" si="0"/>
        <v>4050.0000000000005</v>
      </c>
      <c r="L2379" s="10">
        <f t="shared" si="1"/>
        <v>1620.0000000000002</v>
      </c>
      <c r="M2379" s="11">
        <v>0.4</v>
      </c>
      <c r="O2379" s="16"/>
      <c r="P2379" s="14"/>
      <c r="Q2379" s="12"/>
      <c r="R2379" s="13"/>
    </row>
    <row r="2380" spans="1:18" ht="15.75" customHeight="1">
      <c r="A2380" s="1"/>
      <c r="B2380" s="6" t="s">
        <v>14</v>
      </c>
      <c r="C2380" s="6">
        <v>1185732</v>
      </c>
      <c r="D2380" s="7">
        <v>44532</v>
      </c>
      <c r="E2380" s="6" t="s">
        <v>46</v>
      </c>
      <c r="F2380" s="6" t="s">
        <v>88</v>
      </c>
      <c r="G2380" s="6" t="s">
        <v>89</v>
      </c>
      <c r="H2380" s="6" t="s">
        <v>21</v>
      </c>
      <c r="I2380" s="8">
        <v>0.70000000000000007</v>
      </c>
      <c r="J2380" s="9">
        <v>6750</v>
      </c>
      <c r="K2380" s="10">
        <f t="shared" si="0"/>
        <v>4725</v>
      </c>
      <c r="L2380" s="10">
        <f t="shared" si="1"/>
        <v>1653.75</v>
      </c>
      <c r="M2380" s="11">
        <v>0.35</v>
      </c>
      <c r="O2380" s="16"/>
      <c r="P2380" s="14"/>
      <c r="Q2380" s="12"/>
      <c r="R2380" s="13"/>
    </row>
    <row r="2381" spans="1:18" ht="15.75" customHeight="1">
      <c r="A2381" s="1"/>
      <c r="B2381" s="6" t="s">
        <v>14</v>
      </c>
      <c r="C2381" s="6">
        <v>1185732</v>
      </c>
      <c r="D2381" s="7">
        <v>44532</v>
      </c>
      <c r="E2381" s="6" t="s">
        <v>46</v>
      </c>
      <c r="F2381" s="6" t="s">
        <v>88</v>
      </c>
      <c r="G2381" s="6" t="s">
        <v>89</v>
      </c>
      <c r="H2381" s="6" t="s">
        <v>22</v>
      </c>
      <c r="I2381" s="8">
        <v>0.75</v>
      </c>
      <c r="J2381" s="9">
        <v>7750</v>
      </c>
      <c r="K2381" s="10">
        <f t="shared" si="0"/>
        <v>5812.5</v>
      </c>
      <c r="L2381" s="10">
        <f t="shared" si="1"/>
        <v>2906.25</v>
      </c>
      <c r="M2381" s="11">
        <v>0.5</v>
      </c>
      <c r="O2381" s="16"/>
      <c r="P2381" s="14"/>
      <c r="Q2381" s="12"/>
      <c r="R2381" s="13"/>
    </row>
    <row r="2382" spans="1:18" ht="15.75" customHeight="1">
      <c r="A2382" s="1" t="s">
        <v>39</v>
      </c>
      <c r="B2382" s="6" t="s">
        <v>14</v>
      </c>
      <c r="C2382" s="6">
        <v>1185732</v>
      </c>
      <c r="D2382" s="7">
        <v>44209</v>
      </c>
      <c r="E2382" s="6" t="s">
        <v>46</v>
      </c>
      <c r="F2382" s="6" t="s">
        <v>90</v>
      </c>
      <c r="G2382" s="6" t="s">
        <v>91</v>
      </c>
      <c r="H2382" s="6" t="s">
        <v>17</v>
      </c>
      <c r="I2382" s="8">
        <v>0.35000000000000003</v>
      </c>
      <c r="J2382" s="9">
        <v>7750</v>
      </c>
      <c r="K2382" s="10">
        <f t="shared" si="0"/>
        <v>2712.5000000000005</v>
      </c>
      <c r="L2382" s="10">
        <f t="shared" si="1"/>
        <v>1085.0000000000002</v>
      </c>
      <c r="M2382" s="11">
        <v>0.4</v>
      </c>
      <c r="O2382" s="16"/>
      <c r="P2382" s="14"/>
      <c r="Q2382" s="12"/>
      <c r="R2382" s="13"/>
    </row>
    <row r="2383" spans="1:18" ht="15.75" customHeight="1">
      <c r="A2383" s="1"/>
      <c r="B2383" s="6" t="s">
        <v>14</v>
      </c>
      <c r="C2383" s="6">
        <v>1185732</v>
      </c>
      <c r="D2383" s="7">
        <v>44209</v>
      </c>
      <c r="E2383" s="6" t="s">
        <v>46</v>
      </c>
      <c r="F2383" s="6" t="s">
        <v>90</v>
      </c>
      <c r="G2383" s="6" t="s">
        <v>91</v>
      </c>
      <c r="H2383" s="6" t="s">
        <v>18</v>
      </c>
      <c r="I2383" s="8">
        <v>0.35000000000000003</v>
      </c>
      <c r="J2383" s="9">
        <v>5750</v>
      </c>
      <c r="K2383" s="10">
        <f t="shared" si="0"/>
        <v>2012.5000000000002</v>
      </c>
      <c r="L2383" s="10">
        <f t="shared" si="1"/>
        <v>704.375</v>
      </c>
      <c r="M2383" s="11">
        <v>0.35</v>
      </c>
      <c r="O2383" s="16"/>
      <c r="P2383" s="14"/>
      <c r="Q2383" s="12"/>
      <c r="R2383" s="13"/>
    </row>
    <row r="2384" spans="1:18" ht="15.75" customHeight="1">
      <c r="A2384" s="1"/>
      <c r="B2384" s="6" t="s">
        <v>14</v>
      </c>
      <c r="C2384" s="6">
        <v>1185732</v>
      </c>
      <c r="D2384" s="7">
        <v>44209</v>
      </c>
      <c r="E2384" s="6" t="s">
        <v>46</v>
      </c>
      <c r="F2384" s="6" t="s">
        <v>90</v>
      </c>
      <c r="G2384" s="6" t="s">
        <v>91</v>
      </c>
      <c r="H2384" s="6" t="s">
        <v>19</v>
      </c>
      <c r="I2384" s="8">
        <v>0.25000000000000006</v>
      </c>
      <c r="J2384" s="9">
        <v>5750</v>
      </c>
      <c r="K2384" s="10">
        <f t="shared" si="0"/>
        <v>1437.5000000000002</v>
      </c>
      <c r="L2384" s="10">
        <f t="shared" si="1"/>
        <v>575.00000000000011</v>
      </c>
      <c r="M2384" s="11">
        <v>0.4</v>
      </c>
      <c r="O2384" s="16"/>
      <c r="P2384" s="14"/>
      <c r="Q2384" s="12"/>
      <c r="R2384" s="13"/>
    </row>
    <row r="2385" spans="1:18" ht="15.75" customHeight="1">
      <c r="A2385" s="1"/>
      <c r="B2385" s="6" t="s">
        <v>14</v>
      </c>
      <c r="C2385" s="6">
        <v>1185732</v>
      </c>
      <c r="D2385" s="7">
        <v>44209</v>
      </c>
      <c r="E2385" s="6" t="s">
        <v>46</v>
      </c>
      <c r="F2385" s="6" t="s">
        <v>90</v>
      </c>
      <c r="G2385" s="6" t="s">
        <v>91</v>
      </c>
      <c r="H2385" s="6" t="s">
        <v>20</v>
      </c>
      <c r="I2385" s="8">
        <v>0.3</v>
      </c>
      <c r="J2385" s="9">
        <v>4250</v>
      </c>
      <c r="K2385" s="10">
        <f t="shared" si="0"/>
        <v>1275</v>
      </c>
      <c r="L2385" s="10">
        <f t="shared" si="1"/>
        <v>510</v>
      </c>
      <c r="M2385" s="11">
        <v>0.4</v>
      </c>
      <c r="O2385" s="16"/>
      <c r="P2385" s="14"/>
      <c r="Q2385" s="12"/>
      <c r="R2385" s="13"/>
    </row>
    <row r="2386" spans="1:18" ht="15.75" customHeight="1">
      <c r="A2386" s="1"/>
      <c r="B2386" s="6" t="s">
        <v>14</v>
      </c>
      <c r="C2386" s="6">
        <v>1185732</v>
      </c>
      <c r="D2386" s="7">
        <v>44209</v>
      </c>
      <c r="E2386" s="6" t="s">
        <v>46</v>
      </c>
      <c r="F2386" s="6" t="s">
        <v>90</v>
      </c>
      <c r="G2386" s="6" t="s">
        <v>91</v>
      </c>
      <c r="H2386" s="6" t="s">
        <v>21</v>
      </c>
      <c r="I2386" s="8">
        <v>0.45</v>
      </c>
      <c r="J2386" s="9">
        <v>4750</v>
      </c>
      <c r="K2386" s="10">
        <f t="shared" si="0"/>
        <v>2137.5</v>
      </c>
      <c r="L2386" s="10">
        <f t="shared" si="1"/>
        <v>748.125</v>
      </c>
      <c r="M2386" s="11">
        <v>0.35</v>
      </c>
      <c r="O2386" s="16"/>
      <c r="P2386" s="14"/>
      <c r="Q2386" s="12"/>
      <c r="R2386" s="13"/>
    </row>
    <row r="2387" spans="1:18" ht="15.75" customHeight="1">
      <c r="A2387" s="1"/>
      <c r="B2387" s="6" t="s">
        <v>14</v>
      </c>
      <c r="C2387" s="6">
        <v>1185732</v>
      </c>
      <c r="D2387" s="7">
        <v>44209</v>
      </c>
      <c r="E2387" s="6" t="s">
        <v>46</v>
      </c>
      <c r="F2387" s="6" t="s">
        <v>90</v>
      </c>
      <c r="G2387" s="6" t="s">
        <v>91</v>
      </c>
      <c r="H2387" s="6" t="s">
        <v>22</v>
      </c>
      <c r="I2387" s="8">
        <v>0.35000000000000003</v>
      </c>
      <c r="J2387" s="9">
        <v>5750</v>
      </c>
      <c r="K2387" s="10">
        <f t="shared" si="0"/>
        <v>2012.5000000000002</v>
      </c>
      <c r="L2387" s="10">
        <f t="shared" si="1"/>
        <v>1006.2500000000001</v>
      </c>
      <c r="M2387" s="11">
        <v>0.5</v>
      </c>
      <c r="O2387" s="16"/>
      <c r="P2387" s="14"/>
      <c r="Q2387" s="12"/>
      <c r="R2387" s="13"/>
    </row>
    <row r="2388" spans="1:18" ht="15.75" customHeight="1">
      <c r="A2388" s="1"/>
      <c r="B2388" s="6" t="s">
        <v>14</v>
      </c>
      <c r="C2388" s="6">
        <v>1185732</v>
      </c>
      <c r="D2388" s="7">
        <v>44238</v>
      </c>
      <c r="E2388" s="6" t="s">
        <v>46</v>
      </c>
      <c r="F2388" s="6" t="s">
        <v>90</v>
      </c>
      <c r="G2388" s="6" t="s">
        <v>91</v>
      </c>
      <c r="H2388" s="6" t="s">
        <v>17</v>
      </c>
      <c r="I2388" s="8">
        <v>0.35000000000000003</v>
      </c>
      <c r="J2388" s="9">
        <v>8250</v>
      </c>
      <c r="K2388" s="10">
        <f t="shared" si="0"/>
        <v>2887.5000000000005</v>
      </c>
      <c r="L2388" s="10">
        <f t="shared" si="1"/>
        <v>1155.0000000000002</v>
      </c>
      <c r="M2388" s="11">
        <v>0.4</v>
      </c>
      <c r="O2388" s="16"/>
      <c r="P2388" s="14"/>
      <c r="Q2388" s="12"/>
      <c r="R2388" s="13"/>
    </row>
    <row r="2389" spans="1:18" ht="15.75" customHeight="1">
      <c r="A2389" s="1"/>
      <c r="B2389" s="6" t="s">
        <v>14</v>
      </c>
      <c r="C2389" s="6">
        <v>1185732</v>
      </c>
      <c r="D2389" s="7">
        <v>44238</v>
      </c>
      <c r="E2389" s="6" t="s">
        <v>46</v>
      </c>
      <c r="F2389" s="6" t="s">
        <v>90</v>
      </c>
      <c r="G2389" s="6" t="s">
        <v>91</v>
      </c>
      <c r="H2389" s="6" t="s">
        <v>18</v>
      </c>
      <c r="I2389" s="8">
        <v>0.35000000000000003</v>
      </c>
      <c r="J2389" s="9">
        <v>4750</v>
      </c>
      <c r="K2389" s="10">
        <f t="shared" si="0"/>
        <v>1662.5000000000002</v>
      </c>
      <c r="L2389" s="10">
        <f t="shared" si="1"/>
        <v>581.875</v>
      </c>
      <c r="M2389" s="11">
        <v>0.35</v>
      </c>
      <c r="O2389" s="16"/>
      <c r="P2389" s="14"/>
      <c r="Q2389" s="12"/>
      <c r="R2389" s="13"/>
    </row>
    <row r="2390" spans="1:18" ht="15.75" customHeight="1">
      <c r="A2390" s="1"/>
      <c r="B2390" s="6" t="s">
        <v>14</v>
      </c>
      <c r="C2390" s="6">
        <v>1185732</v>
      </c>
      <c r="D2390" s="7">
        <v>44238</v>
      </c>
      <c r="E2390" s="6" t="s">
        <v>46</v>
      </c>
      <c r="F2390" s="6" t="s">
        <v>90</v>
      </c>
      <c r="G2390" s="6" t="s">
        <v>91</v>
      </c>
      <c r="H2390" s="6" t="s">
        <v>19</v>
      </c>
      <c r="I2390" s="8">
        <v>0.25000000000000006</v>
      </c>
      <c r="J2390" s="9">
        <v>5250</v>
      </c>
      <c r="K2390" s="10">
        <f t="shared" si="0"/>
        <v>1312.5000000000002</v>
      </c>
      <c r="L2390" s="10">
        <f t="shared" si="1"/>
        <v>525.00000000000011</v>
      </c>
      <c r="M2390" s="11">
        <v>0.4</v>
      </c>
      <c r="O2390" s="16"/>
      <c r="P2390" s="14"/>
      <c r="Q2390" s="12"/>
      <c r="R2390" s="13"/>
    </row>
    <row r="2391" spans="1:18" ht="15.75" customHeight="1">
      <c r="A2391" s="1"/>
      <c r="B2391" s="6" t="s">
        <v>14</v>
      </c>
      <c r="C2391" s="6">
        <v>1185732</v>
      </c>
      <c r="D2391" s="7">
        <v>44238</v>
      </c>
      <c r="E2391" s="6" t="s">
        <v>46</v>
      </c>
      <c r="F2391" s="6" t="s">
        <v>90</v>
      </c>
      <c r="G2391" s="6" t="s">
        <v>91</v>
      </c>
      <c r="H2391" s="6" t="s">
        <v>20</v>
      </c>
      <c r="I2391" s="8">
        <v>0.3</v>
      </c>
      <c r="J2391" s="9">
        <v>3750</v>
      </c>
      <c r="K2391" s="10">
        <f t="shared" si="0"/>
        <v>1125</v>
      </c>
      <c r="L2391" s="10">
        <f t="shared" si="1"/>
        <v>450</v>
      </c>
      <c r="M2391" s="11">
        <v>0.4</v>
      </c>
      <c r="O2391" s="16"/>
      <c r="P2391" s="14"/>
      <c r="Q2391" s="12"/>
      <c r="R2391" s="13"/>
    </row>
    <row r="2392" spans="1:18" ht="15.75" customHeight="1">
      <c r="A2392" s="1"/>
      <c r="B2392" s="6" t="s">
        <v>14</v>
      </c>
      <c r="C2392" s="6">
        <v>1185732</v>
      </c>
      <c r="D2392" s="7">
        <v>44238</v>
      </c>
      <c r="E2392" s="6" t="s">
        <v>46</v>
      </c>
      <c r="F2392" s="6" t="s">
        <v>90</v>
      </c>
      <c r="G2392" s="6" t="s">
        <v>91</v>
      </c>
      <c r="H2392" s="6" t="s">
        <v>21</v>
      </c>
      <c r="I2392" s="8">
        <v>0.45</v>
      </c>
      <c r="J2392" s="9">
        <v>4500</v>
      </c>
      <c r="K2392" s="10">
        <f t="shared" si="0"/>
        <v>2025</v>
      </c>
      <c r="L2392" s="10">
        <f t="shared" si="1"/>
        <v>708.75</v>
      </c>
      <c r="M2392" s="11">
        <v>0.35</v>
      </c>
      <c r="O2392" s="16"/>
      <c r="P2392" s="14"/>
      <c r="Q2392" s="12"/>
      <c r="R2392" s="13"/>
    </row>
    <row r="2393" spans="1:18" ht="15.75" customHeight="1">
      <c r="A2393" s="1"/>
      <c r="B2393" s="6" t="s">
        <v>14</v>
      </c>
      <c r="C2393" s="6">
        <v>1185732</v>
      </c>
      <c r="D2393" s="7">
        <v>44238</v>
      </c>
      <c r="E2393" s="6" t="s">
        <v>46</v>
      </c>
      <c r="F2393" s="6" t="s">
        <v>90</v>
      </c>
      <c r="G2393" s="6" t="s">
        <v>91</v>
      </c>
      <c r="H2393" s="6" t="s">
        <v>22</v>
      </c>
      <c r="I2393" s="8">
        <v>0.3</v>
      </c>
      <c r="J2393" s="9">
        <v>5500</v>
      </c>
      <c r="K2393" s="10">
        <f t="shared" si="0"/>
        <v>1650</v>
      </c>
      <c r="L2393" s="10">
        <f t="shared" si="1"/>
        <v>825</v>
      </c>
      <c r="M2393" s="11">
        <v>0.5</v>
      </c>
      <c r="O2393" s="16"/>
      <c r="P2393" s="14"/>
      <c r="Q2393" s="12"/>
      <c r="R2393" s="13"/>
    </row>
    <row r="2394" spans="1:18" ht="15.75" customHeight="1">
      <c r="A2394" s="1"/>
      <c r="B2394" s="6" t="s">
        <v>14</v>
      </c>
      <c r="C2394" s="6">
        <v>1185732</v>
      </c>
      <c r="D2394" s="7">
        <v>44264</v>
      </c>
      <c r="E2394" s="6" t="s">
        <v>46</v>
      </c>
      <c r="F2394" s="6" t="s">
        <v>90</v>
      </c>
      <c r="G2394" s="6" t="s">
        <v>91</v>
      </c>
      <c r="H2394" s="6" t="s">
        <v>17</v>
      </c>
      <c r="I2394" s="8">
        <v>0.3</v>
      </c>
      <c r="J2394" s="9">
        <v>7700</v>
      </c>
      <c r="K2394" s="10">
        <f t="shared" si="0"/>
        <v>2310</v>
      </c>
      <c r="L2394" s="10">
        <f t="shared" si="1"/>
        <v>924</v>
      </c>
      <c r="M2394" s="11">
        <v>0.4</v>
      </c>
      <c r="O2394" s="16"/>
      <c r="P2394" s="14"/>
      <c r="Q2394" s="12"/>
      <c r="R2394" s="13"/>
    </row>
    <row r="2395" spans="1:18" ht="15.75" customHeight="1">
      <c r="A2395" s="1"/>
      <c r="B2395" s="6" t="s">
        <v>14</v>
      </c>
      <c r="C2395" s="6">
        <v>1185732</v>
      </c>
      <c r="D2395" s="7">
        <v>44264</v>
      </c>
      <c r="E2395" s="6" t="s">
        <v>46</v>
      </c>
      <c r="F2395" s="6" t="s">
        <v>90</v>
      </c>
      <c r="G2395" s="6" t="s">
        <v>91</v>
      </c>
      <c r="H2395" s="6" t="s">
        <v>18</v>
      </c>
      <c r="I2395" s="8">
        <v>0.3</v>
      </c>
      <c r="J2395" s="9">
        <v>4500</v>
      </c>
      <c r="K2395" s="10">
        <f t="shared" si="0"/>
        <v>1350</v>
      </c>
      <c r="L2395" s="10">
        <f t="shared" si="1"/>
        <v>472.49999999999994</v>
      </c>
      <c r="M2395" s="11">
        <v>0.35</v>
      </c>
      <c r="O2395" s="16"/>
      <c r="P2395" s="14"/>
      <c r="Q2395" s="12"/>
      <c r="R2395" s="13"/>
    </row>
    <row r="2396" spans="1:18" ht="15.75" customHeight="1">
      <c r="A2396" s="1"/>
      <c r="B2396" s="6" t="s">
        <v>14</v>
      </c>
      <c r="C2396" s="6">
        <v>1185732</v>
      </c>
      <c r="D2396" s="7">
        <v>44264</v>
      </c>
      <c r="E2396" s="6" t="s">
        <v>46</v>
      </c>
      <c r="F2396" s="6" t="s">
        <v>90</v>
      </c>
      <c r="G2396" s="6" t="s">
        <v>91</v>
      </c>
      <c r="H2396" s="6" t="s">
        <v>19</v>
      </c>
      <c r="I2396" s="8">
        <v>0.2</v>
      </c>
      <c r="J2396" s="9">
        <v>4750</v>
      </c>
      <c r="K2396" s="10">
        <f t="shared" si="0"/>
        <v>950</v>
      </c>
      <c r="L2396" s="10">
        <f t="shared" si="1"/>
        <v>380</v>
      </c>
      <c r="M2396" s="11">
        <v>0.4</v>
      </c>
      <c r="O2396" s="16"/>
      <c r="P2396" s="14"/>
      <c r="Q2396" s="12"/>
      <c r="R2396" s="13"/>
    </row>
    <row r="2397" spans="1:18" ht="15.75" customHeight="1">
      <c r="A2397" s="1"/>
      <c r="B2397" s="6" t="s">
        <v>14</v>
      </c>
      <c r="C2397" s="6">
        <v>1185732</v>
      </c>
      <c r="D2397" s="7">
        <v>44264</v>
      </c>
      <c r="E2397" s="6" t="s">
        <v>46</v>
      </c>
      <c r="F2397" s="6" t="s">
        <v>90</v>
      </c>
      <c r="G2397" s="6" t="s">
        <v>91</v>
      </c>
      <c r="H2397" s="6" t="s">
        <v>20</v>
      </c>
      <c r="I2397" s="8">
        <v>0.24999999999999994</v>
      </c>
      <c r="J2397" s="9">
        <v>3250</v>
      </c>
      <c r="K2397" s="10">
        <f t="shared" si="0"/>
        <v>812.49999999999977</v>
      </c>
      <c r="L2397" s="10">
        <f t="shared" si="1"/>
        <v>324.99999999999994</v>
      </c>
      <c r="M2397" s="11">
        <v>0.4</v>
      </c>
      <c r="O2397" s="16"/>
      <c r="P2397" s="14"/>
      <c r="Q2397" s="12"/>
      <c r="R2397" s="13"/>
    </row>
    <row r="2398" spans="1:18" ht="15.75" customHeight="1">
      <c r="A2398" s="1"/>
      <c r="B2398" s="6" t="s">
        <v>14</v>
      </c>
      <c r="C2398" s="6">
        <v>1185732</v>
      </c>
      <c r="D2398" s="7">
        <v>44264</v>
      </c>
      <c r="E2398" s="6" t="s">
        <v>46</v>
      </c>
      <c r="F2398" s="6" t="s">
        <v>90</v>
      </c>
      <c r="G2398" s="6" t="s">
        <v>91</v>
      </c>
      <c r="H2398" s="6" t="s">
        <v>21</v>
      </c>
      <c r="I2398" s="8">
        <v>0.40000000000000008</v>
      </c>
      <c r="J2398" s="9">
        <v>3750</v>
      </c>
      <c r="K2398" s="10">
        <f t="shared" si="0"/>
        <v>1500.0000000000002</v>
      </c>
      <c r="L2398" s="10">
        <f t="shared" si="1"/>
        <v>525</v>
      </c>
      <c r="M2398" s="11">
        <v>0.35</v>
      </c>
      <c r="O2398" s="16"/>
      <c r="P2398" s="14"/>
      <c r="Q2398" s="12"/>
      <c r="R2398" s="13"/>
    </row>
    <row r="2399" spans="1:18" ht="15.75" customHeight="1">
      <c r="A2399" s="1"/>
      <c r="B2399" s="6" t="s">
        <v>14</v>
      </c>
      <c r="C2399" s="6">
        <v>1185732</v>
      </c>
      <c r="D2399" s="7">
        <v>44264</v>
      </c>
      <c r="E2399" s="6" t="s">
        <v>46</v>
      </c>
      <c r="F2399" s="6" t="s">
        <v>90</v>
      </c>
      <c r="G2399" s="6" t="s">
        <v>91</v>
      </c>
      <c r="H2399" s="6" t="s">
        <v>22</v>
      </c>
      <c r="I2399" s="8">
        <v>0.3</v>
      </c>
      <c r="J2399" s="9">
        <v>4750</v>
      </c>
      <c r="K2399" s="10">
        <f t="shared" si="0"/>
        <v>1425</v>
      </c>
      <c r="L2399" s="10">
        <f t="shared" si="1"/>
        <v>712.5</v>
      </c>
      <c r="M2399" s="11">
        <v>0.5</v>
      </c>
      <c r="O2399" s="16"/>
      <c r="P2399" s="14"/>
      <c r="Q2399" s="12"/>
      <c r="R2399" s="13"/>
    </row>
    <row r="2400" spans="1:18" ht="15.75" customHeight="1">
      <c r="A2400" s="1"/>
      <c r="B2400" s="6" t="s">
        <v>14</v>
      </c>
      <c r="C2400" s="6">
        <v>1185732</v>
      </c>
      <c r="D2400" s="7">
        <v>44296</v>
      </c>
      <c r="E2400" s="6" t="s">
        <v>46</v>
      </c>
      <c r="F2400" s="6" t="s">
        <v>90</v>
      </c>
      <c r="G2400" s="6" t="s">
        <v>91</v>
      </c>
      <c r="H2400" s="6" t="s">
        <v>17</v>
      </c>
      <c r="I2400" s="8">
        <v>0.3</v>
      </c>
      <c r="J2400" s="9">
        <v>7250</v>
      </c>
      <c r="K2400" s="10">
        <f t="shared" si="0"/>
        <v>2175</v>
      </c>
      <c r="L2400" s="10">
        <f t="shared" si="1"/>
        <v>870</v>
      </c>
      <c r="M2400" s="11">
        <v>0.4</v>
      </c>
      <c r="O2400" s="16"/>
      <c r="P2400" s="14"/>
      <c r="Q2400" s="12"/>
      <c r="R2400" s="13"/>
    </row>
    <row r="2401" spans="1:18" ht="15.75" customHeight="1">
      <c r="A2401" s="1"/>
      <c r="B2401" s="6" t="s">
        <v>14</v>
      </c>
      <c r="C2401" s="6">
        <v>1185732</v>
      </c>
      <c r="D2401" s="7">
        <v>44296</v>
      </c>
      <c r="E2401" s="6" t="s">
        <v>46</v>
      </c>
      <c r="F2401" s="6" t="s">
        <v>90</v>
      </c>
      <c r="G2401" s="6" t="s">
        <v>91</v>
      </c>
      <c r="H2401" s="6" t="s">
        <v>18</v>
      </c>
      <c r="I2401" s="8">
        <v>0.3</v>
      </c>
      <c r="J2401" s="9">
        <v>4250</v>
      </c>
      <c r="K2401" s="10">
        <f t="shared" si="0"/>
        <v>1275</v>
      </c>
      <c r="L2401" s="10">
        <f t="shared" si="1"/>
        <v>446.25</v>
      </c>
      <c r="M2401" s="11">
        <v>0.35</v>
      </c>
      <c r="O2401" s="16"/>
      <c r="P2401" s="14"/>
      <c r="Q2401" s="12"/>
      <c r="R2401" s="13"/>
    </row>
    <row r="2402" spans="1:18" ht="15.75" customHeight="1">
      <c r="A2402" s="1"/>
      <c r="B2402" s="6" t="s">
        <v>14</v>
      </c>
      <c r="C2402" s="6">
        <v>1185732</v>
      </c>
      <c r="D2402" s="7">
        <v>44296</v>
      </c>
      <c r="E2402" s="6" t="s">
        <v>46</v>
      </c>
      <c r="F2402" s="6" t="s">
        <v>90</v>
      </c>
      <c r="G2402" s="6" t="s">
        <v>91</v>
      </c>
      <c r="H2402" s="6" t="s">
        <v>19</v>
      </c>
      <c r="I2402" s="8">
        <v>0.2</v>
      </c>
      <c r="J2402" s="9">
        <v>4250</v>
      </c>
      <c r="K2402" s="10">
        <f t="shared" si="0"/>
        <v>850</v>
      </c>
      <c r="L2402" s="10">
        <f t="shared" si="1"/>
        <v>340</v>
      </c>
      <c r="M2402" s="11">
        <v>0.4</v>
      </c>
      <c r="O2402" s="16"/>
      <c r="P2402" s="14"/>
      <c r="Q2402" s="12"/>
      <c r="R2402" s="13"/>
    </row>
    <row r="2403" spans="1:18" ht="15.75" customHeight="1">
      <c r="A2403" s="1"/>
      <c r="B2403" s="6" t="s">
        <v>14</v>
      </c>
      <c r="C2403" s="6">
        <v>1185732</v>
      </c>
      <c r="D2403" s="7">
        <v>44296</v>
      </c>
      <c r="E2403" s="6" t="s">
        <v>46</v>
      </c>
      <c r="F2403" s="6" t="s">
        <v>90</v>
      </c>
      <c r="G2403" s="6" t="s">
        <v>91</v>
      </c>
      <c r="H2403" s="6" t="s">
        <v>20</v>
      </c>
      <c r="I2403" s="8">
        <v>0.24999999999999994</v>
      </c>
      <c r="J2403" s="9">
        <v>3500</v>
      </c>
      <c r="K2403" s="10">
        <f t="shared" si="0"/>
        <v>874.99999999999977</v>
      </c>
      <c r="L2403" s="10">
        <f t="shared" si="1"/>
        <v>349.99999999999994</v>
      </c>
      <c r="M2403" s="11">
        <v>0.4</v>
      </c>
      <c r="O2403" s="16"/>
      <c r="P2403" s="14"/>
      <c r="Q2403" s="12"/>
      <c r="R2403" s="13"/>
    </row>
    <row r="2404" spans="1:18" ht="15.75" customHeight="1">
      <c r="A2404" s="1"/>
      <c r="B2404" s="6" t="s">
        <v>14</v>
      </c>
      <c r="C2404" s="6">
        <v>1185732</v>
      </c>
      <c r="D2404" s="7">
        <v>44296</v>
      </c>
      <c r="E2404" s="6" t="s">
        <v>46</v>
      </c>
      <c r="F2404" s="6" t="s">
        <v>90</v>
      </c>
      <c r="G2404" s="6" t="s">
        <v>91</v>
      </c>
      <c r="H2404" s="6" t="s">
        <v>21</v>
      </c>
      <c r="I2404" s="8">
        <v>0.45</v>
      </c>
      <c r="J2404" s="9">
        <v>3750</v>
      </c>
      <c r="K2404" s="10">
        <f t="shared" si="0"/>
        <v>1687.5</v>
      </c>
      <c r="L2404" s="10">
        <f t="shared" si="1"/>
        <v>590.625</v>
      </c>
      <c r="M2404" s="11">
        <v>0.35</v>
      </c>
      <c r="O2404" s="16"/>
      <c r="P2404" s="14"/>
      <c r="Q2404" s="12"/>
      <c r="R2404" s="13"/>
    </row>
    <row r="2405" spans="1:18" ht="15.75" customHeight="1">
      <c r="A2405" s="1"/>
      <c r="B2405" s="6" t="s">
        <v>14</v>
      </c>
      <c r="C2405" s="6">
        <v>1185732</v>
      </c>
      <c r="D2405" s="7">
        <v>44296</v>
      </c>
      <c r="E2405" s="6" t="s">
        <v>46</v>
      </c>
      <c r="F2405" s="6" t="s">
        <v>90</v>
      </c>
      <c r="G2405" s="6" t="s">
        <v>91</v>
      </c>
      <c r="H2405" s="6" t="s">
        <v>22</v>
      </c>
      <c r="I2405" s="8">
        <v>0.35000000000000003</v>
      </c>
      <c r="J2405" s="9">
        <v>5250</v>
      </c>
      <c r="K2405" s="10">
        <f t="shared" si="0"/>
        <v>1837.5000000000002</v>
      </c>
      <c r="L2405" s="10">
        <f t="shared" si="1"/>
        <v>918.75000000000011</v>
      </c>
      <c r="M2405" s="11">
        <v>0.5</v>
      </c>
      <c r="O2405" s="16"/>
      <c r="P2405" s="14"/>
      <c r="Q2405" s="12"/>
      <c r="R2405" s="13"/>
    </row>
    <row r="2406" spans="1:18" ht="15.75" customHeight="1">
      <c r="A2406" s="1"/>
      <c r="B2406" s="6" t="s">
        <v>14</v>
      </c>
      <c r="C2406" s="6">
        <v>1185732</v>
      </c>
      <c r="D2406" s="7">
        <v>44325</v>
      </c>
      <c r="E2406" s="6" t="s">
        <v>46</v>
      </c>
      <c r="F2406" s="6" t="s">
        <v>90</v>
      </c>
      <c r="G2406" s="6" t="s">
        <v>91</v>
      </c>
      <c r="H2406" s="6" t="s">
        <v>17</v>
      </c>
      <c r="I2406" s="8">
        <v>0.45</v>
      </c>
      <c r="J2406" s="9">
        <v>7950</v>
      </c>
      <c r="K2406" s="10">
        <f t="shared" si="0"/>
        <v>3577.5</v>
      </c>
      <c r="L2406" s="10">
        <f t="shared" si="1"/>
        <v>1431</v>
      </c>
      <c r="M2406" s="11">
        <v>0.4</v>
      </c>
      <c r="O2406" s="16"/>
      <c r="P2406" s="14"/>
      <c r="Q2406" s="12"/>
      <c r="R2406" s="13"/>
    </row>
    <row r="2407" spans="1:18" ht="15.75" customHeight="1">
      <c r="A2407" s="1"/>
      <c r="B2407" s="6" t="s">
        <v>14</v>
      </c>
      <c r="C2407" s="6">
        <v>1185732</v>
      </c>
      <c r="D2407" s="7">
        <v>44325</v>
      </c>
      <c r="E2407" s="6" t="s">
        <v>46</v>
      </c>
      <c r="F2407" s="6" t="s">
        <v>90</v>
      </c>
      <c r="G2407" s="6" t="s">
        <v>91</v>
      </c>
      <c r="H2407" s="6" t="s">
        <v>18</v>
      </c>
      <c r="I2407" s="8">
        <v>0.45</v>
      </c>
      <c r="J2407" s="9">
        <v>5000</v>
      </c>
      <c r="K2407" s="10">
        <f t="shared" si="0"/>
        <v>2250</v>
      </c>
      <c r="L2407" s="10">
        <f t="shared" si="1"/>
        <v>787.5</v>
      </c>
      <c r="M2407" s="11">
        <v>0.35</v>
      </c>
      <c r="O2407" s="16"/>
      <c r="P2407" s="14"/>
      <c r="Q2407" s="12"/>
      <c r="R2407" s="13"/>
    </row>
    <row r="2408" spans="1:18" ht="15.75" customHeight="1">
      <c r="A2408" s="1"/>
      <c r="B2408" s="6" t="s">
        <v>14</v>
      </c>
      <c r="C2408" s="6">
        <v>1185732</v>
      </c>
      <c r="D2408" s="7">
        <v>44325</v>
      </c>
      <c r="E2408" s="6" t="s">
        <v>46</v>
      </c>
      <c r="F2408" s="6" t="s">
        <v>90</v>
      </c>
      <c r="G2408" s="6" t="s">
        <v>91</v>
      </c>
      <c r="H2408" s="6" t="s">
        <v>19</v>
      </c>
      <c r="I2408" s="8">
        <v>0.4</v>
      </c>
      <c r="J2408" s="9">
        <v>4750</v>
      </c>
      <c r="K2408" s="10">
        <f t="shared" si="0"/>
        <v>1900</v>
      </c>
      <c r="L2408" s="10">
        <f t="shared" si="1"/>
        <v>760</v>
      </c>
      <c r="M2408" s="11">
        <v>0.4</v>
      </c>
      <c r="O2408" s="16"/>
      <c r="P2408" s="14"/>
      <c r="Q2408" s="12"/>
      <c r="R2408" s="13"/>
    </row>
    <row r="2409" spans="1:18" ht="15.75" customHeight="1">
      <c r="A2409" s="1"/>
      <c r="B2409" s="6" t="s">
        <v>14</v>
      </c>
      <c r="C2409" s="6">
        <v>1185732</v>
      </c>
      <c r="D2409" s="7">
        <v>44325</v>
      </c>
      <c r="E2409" s="6" t="s">
        <v>46</v>
      </c>
      <c r="F2409" s="6" t="s">
        <v>90</v>
      </c>
      <c r="G2409" s="6" t="s">
        <v>91</v>
      </c>
      <c r="H2409" s="6" t="s">
        <v>20</v>
      </c>
      <c r="I2409" s="8">
        <v>0.4</v>
      </c>
      <c r="J2409" s="9">
        <v>4250</v>
      </c>
      <c r="K2409" s="10">
        <f t="shared" si="0"/>
        <v>1700</v>
      </c>
      <c r="L2409" s="10">
        <f t="shared" si="1"/>
        <v>680</v>
      </c>
      <c r="M2409" s="11">
        <v>0.4</v>
      </c>
      <c r="O2409" s="16"/>
      <c r="P2409" s="14"/>
      <c r="Q2409" s="12"/>
      <c r="R2409" s="13"/>
    </row>
    <row r="2410" spans="1:18" ht="15.75" customHeight="1">
      <c r="A2410" s="1"/>
      <c r="B2410" s="6" t="s">
        <v>14</v>
      </c>
      <c r="C2410" s="6">
        <v>1185732</v>
      </c>
      <c r="D2410" s="7">
        <v>44325</v>
      </c>
      <c r="E2410" s="6" t="s">
        <v>46</v>
      </c>
      <c r="F2410" s="6" t="s">
        <v>90</v>
      </c>
      <c r="G2410" s="6" t="s">
        <v>91</v>
      </c>
      <c r="H2410" s="6" t="s">
        <v>21</v>
      </c>
      <c r="I2410" s="8">
        <v>0.49999999999999994</v>
      </c>
      <c r="J2410" s="9">
        <v>4500</v>
      </c>
      <c r="K2410" s="10">
        <f t="shared" si="0"/>
        <v>2249.9999999999995</v>
      </c>
      <c r="L2410" s="10">
        <f t="shared" si="1"/>
        <v>787.49999999999977</v>
      </c>
      <c r="M2410" s="11">
        <v>0.35</v>
      </c>
      <c r="O2410" s="16"/>
      <c r="P2410" s="14"/>
      <c r="Q2410" s="12"/>
      <c r="R2410" s="13"/>
    </row>
    <row r="2411" spans="1:18" ht="15.75" customHeight="1">
      <c r="A2411" s="1"/>
      <c r="B2411" s="6" t="s">
        <v>14</v>
      </c>
      <c r="C2411" s="6">
        <v>1185732</v>
      </c>
      <c r="D2411" s="7">
        <v>44325</v>
      </c>
      <c r="E2411" s="6" t="s">
        <v>46</v>
      </c>
      <c r="F2411" s="6" t="s">
        <v>90</v>
      </c>
      <c r="G2411" s="6" t="s">
        <v>91</v>
      </c>
      <c r="H2411" s="6" t="s">
        <v>22</v>
      </c>
      <c r="I2411" s="8">
        <v>0.54999999999999993</v>
      </c>
      <c r="J2411" s="9">
        <v>5500</v>
      </c>
      <c r="K2411" s="10">
        <f t="shared" si="0"/>
        <v>3024.9999999999995</v>
      </c>
      <c r="L2411" s="10">
        <f t="shared" si="1"/>
        <v>1512.4999999999998</v>
      </c>
      <c r="M2411" s="11">
        <v>0.5</v>
      </c>
      <c r="O2411" s="16"/>
      <c r="P2411" s="14"/>
      <c r="Q2411" s="12"/>
      <c r="R2411" s="13"/>
    </row>
    <row r="2412" spans="1:18" ht="15.75" customHeight="1">
      <c r="A2412" s="1"/>
      <c r="B2412" s="6" t="s">
        <v>14</v>
      </c>
      <c r="C2412" s="6">
        <v>1185732</v>
      </c>
      <c r="D2412" s="7">
        <v>44358</v>
      </c>
      <c r="E2412" s="6" t="s">
        <v>46</v>
      </c>
      <c r="F2412" s="6" t="s">
        <v>90</v>
      </c>
      <c r="G2412" s="6" t="s">
        <v>91</v>
      </c>
      <c r="H2412" s="6" t="s">
        <v>17</v>
      </c>
      <c r="I2412" s="8">
        <v>0.49999999999999994</v>
      </c>
      <c r="J2412" s="9">
        <v>8000</v>
      </c>
      <c r="K2412" s="10">
        <f t="shared" si="0"/>
        <v>3999.9999999999995</v>
      </c>
      <c r="L2412" s="10">
        <f t="shared" si="1"/>
        <v>1600</v>
      </c>
      <c r="M2412" s="11">
        <v>0.4</v>
      </c>
      <c r="O2412" s="16"/>
      <c r="P2412" s="14"/>
      <c r="Q2412" s="12"/>
      <c r="R2412" s="13"/>
    </row>
    <row r="2413" spans="1:18" ht="15.75" customHeight="1">
      <c r="A2413" s="1"/>
      <c r="B2413" s="6" t="s">
        <v>14</v>
      </c>
      <c r="C2413" s="6">
        <v>1185732</v>
      </c>
      <c r="D2413" s="7">
        <v>44358</v>
      </c>
      <c r="E2413" s="6" t="s">
        <v>46</v>
      </c>
      <c r="F2413" s="6" t="s">
        <v>90</v>
      </c>
      <c r="G2413" s="6" t="s">
        <v>91</v>
      </c>
      <c r="H2413" s="6" t="s">
        <v>18</v>
      </c>
      <c r="I2413" s="8">
        <v>0.45</v>
      </c>
      <c r="J2413" s="9">
        <v>5500</v>
      </c>
      <c r="K2413" s="10">
        <f t="shared" si="0"/>
        <v>2475</v>
      </c>
      <c r="L2413" s="10">
        <f t="shared" si="1"/>
        <v>866.25</v>
      </c>
      <c r="M2413" s="11">
        <v>0.35</v>
      </c>
      <c r="O2413" s="16"/>
      <c r="P2413" s="14"/>
      <c r="Q2413" s="12"/>
      <c r="R2413" s="13"/>
    </row>
    <row r="2414" spans="1:18" ht="15.75" customHeight="1">
      <c r="A2414" s="1"/>
      <c r="B2414" s="6" t="s">
        <v>14</v>
      </c>
      <c r="C2414" s="6">
        <v>1185732</v>
      </c>
      <c r="D2414" s="7">
        <v>44358</v>
      </c>
      <c r="E2414" s="6" t="s">
        <v>46</v>
      </c>
      <c r="F2414" s="6" t="s">
        <v>90</v>
      </c>
      <c r="G2414" s="6" t="s">
        <v>91</v>
      </c>
      <c r="H2414" s="6" t="s">
        <v>19</v>
      </c>
      <c r="I2414" s="8">
        <v>0.5</v>
      </c>
      <c r="J2414" s="9">
        <v>5250</v>
      </c>
      <c r="K2414" s="10">
        <f t="shared" si="0"/>
        <v>2625</v>
      </c>
      <c r="L2414" s="10">
        <f t="shared" si="1"/>
        <v>1050</v>
      </c>
      <c r="M2414" s="11">
        <v>0.4</v>
      </c>
      <c r="O2414" s="16"/>
      <c r="P2414" s="14"/>
      <c r="Q2414" s="12"/>
      <c r="R2414" s="13"/>
    </row>
    <row r="2415" spans="1:18" ht="15.75" customHeight="1">
      <c r="A2415" s="1"/>
      <c r="B2415" s="6" t="s">
        <v>14</v>
      </c>
      <c r="C2415" s="6">
        <v>1185732</v>
      </c>
      <c r="D2415" s="7">
        <v>44358</v>
      </c>
      <c r="E2415" s="6" t="s">
        <v>46</v>
      </c>
      <c r="F2415" s="6" t="s">
        <v>90</v>
      </c>
      <c r="G2415" s="6" t="s">
        <v>91</v>
      </c>
      <c r="H2415" s="6" t="s">
        <v>20</v>
      </c>
      <c r="I2415" s="8">
        <v>0.5</v>
      </c>
      <c r="J2415" s="9">
        <v>5000</v>
      </c>
      <c r="K2415" s="10">
        <f t="shared" si="0"/>
        <v>2500</v>
      </c>
      <c r="L2415" s="10">
        <f t="shared" si="1"/>
        <v>1000</v>
      </c>
      <c r="M2415" s="11">
        <v>0.4</v>
      </c>
      <c r="O2415" s="16"/>
      <c r="P2415" s="14"/>
      <c r="Q2415" s="12"/>
      <c r="R2415" s="13"/>
    </row>
    <row r="2416" spans="1:18" ht="15.75" customHeight="1">
      <c r="A2416" s="1"/>
      <c r="B2416" s="6" t="s">
        <v>14</v>
      </c>
      <c r="C2416" s="6">
        <v>1185732</v>
      </c>
      <c r="D2416" s="7">
        <v>44358</v>
      </c>
      <c r="E2416" s="6" t="s">
        <v>46</v>
      </c>
      <c r="F2416" s="6" t="s">
        <v>90</v>
      </c>
      <c r="G2416" s="6" t="s">
        <v>91</v>
      </c>
      <c r="H2416" s="6" t="s">
        <v>21</v>
      </c>
      <c r="I2416" s="8">
        <v>0.65</v>
      </c>
      <c r="J2416" s="9">
        <v>5000</v>
      </c>
      <c r="K2416" s="10">
        <f t="shared" si="0"/>
        <v>3250</v>
      </c>
      <c r="L2416" s="10">
        <f t="shared" si="1"/>
        <v>1137.5</v>
      </c>
      <c r="M2416" s="11">
        <v>0.35</v>
      </c>
      <c r="O2416" s="16"/>
      <c r="P2416" s="14"/>
      <c r="Q2416" s="12"/>
      <c r="R2416" s="13"/>
    </row>
    <row r="2417" spans="1:18" ht="15.75" customHeight="1">
      <c r="A2417" s="1"/>
      <c r="B2417" s="6" t="s">
        <v>14</v>
      </c>
      <c r="C2417" s="6">
        <v>1185732</v>
      </c>
      <c r="D2417" s="7">
        <v>44358</v>
      </c>
      <c r="E2417" s="6" t="s">
        <v>46</v>
      </c>
      <c r="F2417" s="6" t="s">
        <v>90</v>
      </c>
      <c r="G2417" s="6" t="s">
        <v>91</v>
      </c>
      <c r="H2417" s="6" t="s">
        <v>22</v>
      </c>
      <c r="I2417" s="8">
        <v>0.70000000000000007</v>
      </c>
      <c r="J2417" s="9">
        <v>6750</v>
      </c>
      <c r="K2417" s="10">
        <f t="shared" si="0"/>
        <v>4725</v>
      </c>
      <c r="L2417" s="10">
        <f t="shared" si="1"/>
        <v>2362.5</v>
      </c>
      <c r="M2417" s="11">
        <v>0.5</v>
      </c>
      <c r="O2417" s="16"/>
      <c r="P2417" s="14"/>
      <c r="Q2417" s="12"/>
      <c r="R2417" s="13"/>
    </row>
    <row r="2418" spans="1:18" ht="15.75" customHeight="1">
      <c r="A2418" s="1"/>
      <c r="B2418" s="6" t="s">
        <v>14</v>
      </c>
      <c r="C2418" s="6">
        <v>1185732</v>
      </c>
      <c r="D2418" s="7">
        <v>44386</v>
      </c>
      <c r="E2418" s="6" t="s">
        <v>46</v>
      </c>
      <c r="F2418" s="6" t="s">
        <v>90</v>
      </c>
      <c r="G2418" s="6" t="s">
        <v>91</v>
      </c>
      <c r="H2418" s="6" t="s">
        <v>17</v>
      </c>
      <c r="I2418" s="8">
        <v>0.65</v>
      </c>
      <c r="J2418" s="9">
        <v>9000</v>
      </c>
      <c r="K2418" s="10">
        <f t="shared" si="0"/>
        <v>5850</v>
      </c>
      <c r="L2418" s="10">
        <f t="shared" si="1"/>
        <v>2340</v>
      </c>
      <c r="M2418" s="11">
        <v>0.4</v>
      </c>
      <c r="O2418" s="16"/>
      <c r="P2418" s="14"/>
      <c r="Q2418" s="12"/>
      <c r="R2418" s="13"/>
    </row>
    <row r="2419" spans="1:18" ht="15.75" customHeight="1">
      <c r="A2419" s="1"/>
      <c r="B2419" s="6" t="s">
        <v>14</v>
      </c>
      <c r="C2419" s="6">
        <v>1185732</v>
      </c>
      <c r="D2419" s="7">
        <v>44386</v>
      </c>
      <c r="E2419" s="6" t="s">
        <v>46</v>
      </c>
      <c r="F2419" s="6" t="s">
        <v>90</v>
      </c>
      <c r="G2419" s="6" t="s">
        <v>91</v>
      </c>
      <c r="H2419" s="6" t="s">
        <v>18</v>
      </c>
      <c r="I2419" s="8">
        <v>0.60000000000000009</v>
      </c>
      <c r="J2419" s="9">
        <v>6500</v>
      </c>
      <c r="K2419" s="10">
        <f t="shared" si="0"/>
        <v>3900.0000000000005</v>
      </c>
      <c r="L2419" s="10">
        <f t="shared" si="1"/>
        <v>1365</v>
      </c>
      <c r="M2419" s="11">
        <v>0.35</v>
      </c>
      <c r="O2419" s="16"/>
      <c r="P2419" s="14"/>
      <c r="Q2419" s="12"/>
      <c r="R2419" s="13"/>
    </row>
    <row r="2420" spans="1:18" ht="15.75" customHeight="1">
      <c r="A2420" s="1"/>
      <c r="B2420" s="6" t="s">
        <v>14</v>
      </c>
      <c r="C2420" s="6">
        <v>1185732</v>
      </c>
      <c r="D2420" s="7">
        <v>44386</v>
      </c>
      <c r="E2420" s="6" t="s">
        <v>46</v>
      </c>
      <c r="F2420" s="6" t="s">
        <v>90</v>
      </c>
      <c r="G2420" s="6" t="s">
        <v>91</v>
      </c>
      <c r="H2420" s="6" t="s">
        <v>19</v>
      </c>
      <c r="I2420" s="8">
        <v>0.55000000000000004</v>
      </c>
      <c r="J2420" s="9">
        <v>5750</v>
      </c>
      <c r="K2420" s="10">
        <f t="shared" si="0"/>
        <v>3162.5000000000005</v>
      </c>
      <c r="L2420" s="10">
        <f t="shared" si="1"/>
        <v>1265.0000000000002</v>
      </c>
      <c r="M2420" s="11">
        <v>0.4</v>
      </c>
      <c r="O2420" s="16"/>
      <c r="P2420" s="14"/>
      <c r="Q2420" s="12"/>
      <c r="R2420" s="13"/>
    </row>
    <row r="2421" spans="1:18" ht="15.75" customHeight="1">
      <c r="A2421" s="1"/>
      <c r="B2421" s="6" t="s">
        <v>14</v>
      </c>
      <c r="C2421" s="6">
        <v>1185732</v>
      </c>
      <c r="D2421" s="7">
        <v>44386</v>
      </c>
      <c r="E2421" s="6" t="s">
        <v>46</v>
      </c>
      <c r="F2421" s="6" t="s">
        <v>90</v>
      </c>
      <c r="G2421" s="6" t="s">
        <v>91</v>
      </c>
      <c r="H2421" s="6" t="s">
        <v>20</v>
      </c>
      <c r="I2421" s="8">
        <v>0.55000000000000004</v>
      </c>
      <c r="J2421" s="9">
        <v>5250</v>
      </c>
      <c r="K2421" s="10">
        <f t="shared" si="0"/>
        <v>2887.5000000000005</v>
      </c>
      <c r="L2421" s="10">
        <f t="shared" si="1"/>
        <v>1155.0000000000002</v>
      </c>
      <c r="M2421" s="11">
        <v>0.4</v>
      </c>
      <c r="O2421" s="16"/>
      <c r="P2421" s="14"/>
      <c r="Q2421" s="12"/>
      <c r="R2421" s="13"/>
    </row>
    <row r="2422" spans="1:18" ht="15.75" customHeight="1">
      <c r="A2422" s="1"/>
      <c r="B2422" s="6" t="s">
        <v>14</v>
      </c>
      <c r="C2422" s="6">
        <v>1185732</v>
      </c>
      <c r="D2422" s="7">
        <v>44386</v>
      </c>
      <c r="E2422" s="6" t="s">
        <v>46</v>
      </c>
      <c r="F2422" s="6" t="s">
        <v>90</v>
      </c>
      <c r="G2422" s="6" t="s">
        <v>91</v>
      </c>
      <c r="H2422" s="6" t="s">
        <v>21</v>
      </c>
      <c r="I2422" s="8">
        <v>0.65</v>
      </c>
      <c r="J2422" s="9">
        <v>5500</v>
      </c>
      <c r="K2422" s="10">
        <f t="shared" si="0"/>
        <v>3575</v>
      </c>
      <c r="L2422" s="10">
        <f t="shared" si="1"/>
        <v>1251.25</v>
      </c>
      <c r="M2422" s="11">
        <v>0.35</v>
      </c>
      <c r="O2422" s="16"/>
      <c r="P2422" s="14"/>
      <c r="Q2422" s="12"/>
      <c r="R2422" s="13"/>
    </row>
    <row r="2423" spans="1:18" ht="15.75" customHeight="1">
      <c r="A2423" s="1"/>
      <c r="B2423" s="6" t="s">
        <v>14</v>
      </c>
      <c r="C2423" s="6">
        <v>1185732</v>
      </c>
      <c r="D2423" s="7">
        <v>44386</v>
      </c>
      <c r="E2423" s="6" t="s">
        <v>46</v>
      </c>
      <c r="F2423" s="6" t="s">
        <v>90</v>
      </c>
      <c r="G2423" s="6" t="s">
        <v>91</v>
      </c>
      <c r="H2423" s="6" t="s">
        <v>22</v>
      </c>
      <c r="I2423" s="8">
        <v>0.70000000000000007</v>
      </c>
      <c r="J2423" s="9">
        <v>7250</v>
      </c>
      <c r="K2423" s="10">
        <f t="shared" si="0"/>
        <v>5075.0000000000009</v>
      </c>
      <c r="L2423" s="10">
        <f t="shared" si="1"/>
        <v>2537.5000000000005</v>
      </c>
      <c r="M2423" s="11">
        <v>0.5</v>
      </c>
      <c r="O2423" s="16"/>
      <c r="P2423" s="14"/>
      <c r="Q2423" s="12"/>
      <c r="R2423" s="13"/>
    </row>
    <row r="2424" spans="1:18" ht="15.75" customHeight="1">
      <c r="A2424" s="1"/>
      <c r="B2424" s="6" t="s">
        <v>14</v>
      </c>
      <c r="C2424" s="6">
        <v>1185732</v>
      </c>
      <c r="D2424" s="7">
        <v>44418</v>
      </c>
      <c r="E2424" s="6" t="s">
        <v>46</v>
      </c>
      <c r="F2424" s="6" t="s">
        <v>90</v>
      </c>
      <c r="G2424" s="6" t="s">
        <v>91</v>
      </c>
      <c r="H2424" s="6" t="s">
        <v>17</v>
      </c>
      <c r="I2424" s="8">
        <v>0.65</v>
      </c>
      <c r="J2424" s="9">
        <v>8750</v>
      </c>
      <c r="K2424" s="10">
        <f t="shared" si="0"/>
        <v>5687.5</v>
      </c>
      <c r="L2424" s="10">
        <f t="shared" si="1"/>
        <v>2275</v>
      </c>
      <c r="M2424" s="11">
        <v>0.4</v>
      </c>
      <c r="O2424" s="16"/>
      <c r="P2424" s="14"/>
      <c r="Q2424" s="12"/>
      <c r="R2424" s="13"/>
    </row>
    <row r="2425" spans="1:18" ht="15.75" customHeight="1">
      <c r="A2425" s="1"/>
      <c r="B2425" s="6" t="s">
        <v>14</v>
      </c>
      <c r="C2425" s="6">
        <v>1185732</v>
      </c>
      <c r="D2425" s="7">
        <v>44418</v>
      </c>
      <c r="E2425" s="6" t="s">
        <v>46</v>
      </c>
      <c r="F2425" s="6" t="s">
        <v>90</v>
      </c>
      <c r="G2425" s="6" t="s">
        <v>91</v>
      </c>
      <c r="H2425" s="6" t="s">
        <v>18</v>
      </c>
      <c r="I2425" s="8">
        <v>0.60000000000000009</v>
      </c>
      <c r="J2425" s="9">
        <v>6500</v>
      </c>
      <c r="K2425" s="10">
        <f t="shared" si="0"/>
        <v>3900.0000000000005</v>
      </c>
      <c r="L2425" s="10">
        <f t="shared" si="1"/>
        <v>1365</v>
      </c>
      <c r="M2425" s="11">
        <v>0.35</v>
      </c>
      <c r="O2425" s="16"/>
      <c r="P2425" s="14"/>
      <c r="Q2425" s="12"/>
      <c r="R2425" s="13"/>
    </row>
    <row r="2426" spans="1:18" ht="15.75" customHeight="1">
      <c r="A2426" s="1"/>
      <c r="B2426" s="6" t="s">
        <v>14</v>
      </c>
      <c r="C2426" s="6">
        <v>1185732</v>
      </c>
      <c r="D2426" s="7">
        <v>44418</v>
      </c>
      <c r="E2426" s="6" t="s">
        <v>46</v>
      </c>
      <c r="F2426" s="6" t="s">
        <v>90</v>
      </c>
      <c r="G2426" s="6" t="s">
        <v>91</v>
      </c>
      <c r="H2426" s="6" t="s">
        <v>19</v>
      </c>
      <c r="I2426" s="8">
        <v>0.55000000000000004</v>
      </c>
      <c r="J2426" s="9">
        <v>5750</v>
      </c>
      <c r="K2426" s="10">
        <f t="shared" si="0"/>
        <v>3162.5000000000005</v>
      </c>
      <c r="L2426" s="10">
        <f t="shared" si="1"/>
        <v>1265.0000000000002</v>
      </c>
      <c r="M2426" s="11">
        <v>0.4</v>
      </c>
      <c r="O2426" s="16"/>
      <c r="P2426" s="14"/>
      <c r="Q2426" s="12"/>
      <c r="R2426" s="13"/>
    </row>
    <row r="2427" spans="1:18" ht="15.75" customHeight="1">
      <c r="A2427" s="1"/>
      <c r="B2427" s="6" t="s">
        <v>14</v>
      </c>
      <c r="C2427" s="6">
        <v>1185732</v>
      </c>
      <c r="D2427" s="7">
        <v>44418</v>
      </c>
      <c r="E2427" s="6" t="s">
        <v>46</v>
      </c>
      <c r="F2427" s="6" t="s">
        <v>90</v>
      </c>
      <c r="G2427" s="6" t="s">
        <v>91</v>
      </c>
      <c r="H2427" s="6" t="s">
        <v>20</v>
      </c>
      <c r="I2427" s="8">
        <v>0.45</v>
      </c>
      <c r="J2427" s="9">
        <v>5250</v>
      </c>
      <c r="K2427" s="10">
        <f t="shared" si="0"/>
        <v>2362.5</v>
      </c>
      <c r="L2427" s="10">
        <f t="shared" si="1"/>
        <v>945</v>
      </c>
      <c r="M2427" s="11">
        <v>0.4</v>
      </c>
      <c r="O2427" s="16"/>
      <c r="P2427" s="14"/>
      <c r="Q2427" s="12"/>
      <c r="R2427" s="13"/>
    </row>
    <row r="2428" spans="1:18" ht="15.75" customHeight="1">
      <c r="A2428" s="1"/>
      <c r="B2428" s="6" t="s">
        <v>14</v>
      </c>
      <c r="C2428" s="6">
        <v>1185732</v>
      </c>
      <c r="D2428" s="7">
        <v>44418</v>
      </c>
      <c r="E2428" s="6" t="s">
        <v>46</v>
      </c>
      <c r="F2428" s="6" t="s">
        <v>90</v>
      </c>
      <c r="G2428" s="6" t="s">
        <v>91</v>
      </c>
      <c r="H2428" s="6" t="s">
        <v>21</v>
      </c>
      <c r="I2428" s="8">
        <v>0.55000000000000004</v>
      </c>
      <c r="J2428" s="9">
        <v>5000</v>
      </c>
      <c r="K2428" s="10">
        <f t="shared" si="0"/>
        <v>2750</v>
      </c>
      <c r="L2428" s="10">
        <f t="shared" si="1"/>
        <v>962.49999999999989</v>
      </c>
      <c r="M2428" s="11">
        <v>0.35</v>
      </c>
      <c r="O2428" s="16"/>
      <c r="P2428" s="14"/>
      <c r="Q2428" s="12"/>
      <c r="R2428" s="13"/>
    </row>
    <row r="2429" spans="1:18" ht="15.75" customHeight="1">
      <c r="A2429" s="1"/>
      <c r="B2429" s="6" t="s">
        <v>14</v>
      </c>
      <c r="C2429" s="6">
        <v>1185732</v>
      </c>
      <c r="D2429" s="7">
        <v>44418</v>
      </c>
      <c r="E2429" s="6" t="s">
        <v>46</v>
      </c>
      <c r="F2429" s="6" t="s">
        <v>90</v>
      </c>
      <c r="G2429" s="6" t="s">
        <v>91</v>
      </c>
      <c r="H2429" s="6" t="s">
        <v>22</v>
      </c>
      <c r="I2429" s="8">
        <v>0.60000000000000009</v>
      </c>
      <c r="J2429" s="9">
        <v>6750</v>
      </c>
      <c r="K2429" s="10">
        <f t="shared" si="0"/>
        <v>4050.0000000000005</v>
      </c>
      <c r="L2429" s="10">
        <f t="shared" si="1"/>
        <v>2025.0000000000002</v>
      </c>
      <c r="M2429" s="11">
        <v>0.5</v>
      </c>
      <c r="O2429" s="16"/>
      <c r="P2429" s="14"/>
      <c r="Q2429" s="12"/>
      <c r="R2429" s="13"/>
    </row>
    <row r="2430" spans="1:18" ht="15.75" customHeight="1">
      <c r="A2430" s="1"/>
      <c r="B2430" s="6" t="s">
        <v>14</v>
      </c>
      <c r="C2430" s="6">
        <v>1185732</v>
      </c>
      <c r="D2430" s="7">
        <v>44448</v>
      </c>
      <c r="E2430" s="6" t="s">
        <v>46</v>
      </c>
      <c r="F2430" s="6" t="s">
        <v>90</v>
      </c>
      <c r="G2430" s="6" t="s">
        <v>91</v>
      </c>
      <c r="H2430" s="6" t="s">
        <v>17</v>
      </c>
      <c r="I2430" s="8">
        <v>0.55000000000000004</v>
      </c>
      <c r="J2430" s="9">
        <v>7750</v>
      </c>
      <c r="K2430" s="10">
        <f t="shared" si="0"/>
        <v>4262.5</v>
      </c>
      <c r="L2430" s="10">
        <f t="shared" si="1"/>
        <v>1705</v>
      </c>
      <c r="M2430" s="11">
        <v>0.4</v>
      </c>
      <c r="O2430" s="16"/>
      <c r="P2430" s="14"/>
      <c r="Q2430" s="12"/>
      <c r="R2430" s="13"/>
    </row>
    <row r="2431" spans="1:18" ht="15.75" customHeight="1">
      <c r="A2431" s="1"/>
      <c r="B2431" s="6" t="s">
        <v>14</v>
      </c>
      <c r="C2431" s="6">
        <v>1185732</v>
      </c>
      <c r="D2431" s="7">
        <v>44448</v>
      </c>
      <c r="E2431" s="6" t="s">
        <v>46</v>
      </c>
      <c r="F2431" s="6" t="s">
        <v>90</v>
      </c>
      <c r="G2431" s="6" t="s">
        <v>91</v>
      </c>
      <c r="H2431" s="6" t="s">
        <v>18</v>
      </c>
      <c r="I2431" s="8">
        <v>0.50000000000000011</v>
      </c>
      <c r="J2431" s="9">
        <v>5750</v>
      </c>
      <c r="K2431" s="10">
        <f t="shared" si="0"/>
        <v>2875.0000000000005</v>
      </c>
      <c r="L2431" s="10">
        <f t="shared" si="1"/>
        <v>1006.2500000000001</v>
      </c>
      <c r="M2431" s="11">
        <v>0.35</v>
      </c>
      <c r="O2431" s="16"/>
      <c r="P2431" s="14"/>
      <c r="Q2431" s="12"/>
      <c r="R2431" s="13"/>
    </row>
    <row r="2432" spans="1:18" ht="15.75" customHeight="1">
      <c r="A2432" s="1"/>
      <c r="B2432" s="6" t="s">
        <v>14</v>
      </c>
      <c r="C2432" s="6">
        <v>1185732</v>
      </c>
      <c r="D2432" s="7">
        <v>44448</v>
      </c>
      <c r="E2432" s="6" t="s">
        <v>46</v>
      </c>
      <c r="F2432" s="6" t="s">
        <v>90</v>
      </c>
      <c r="G2432" s="6" t="s">
        <v>91</v>
      </c>
      <c r="H2432" s="6" t="s">
        <v>19</v>
      </c>
      <c r="I2432" s="8">
        <v>0.25000000000000006</v>
      </c>
      <c r="J2432" s="9">
        <v>4750</v>
      </c>
      <c r="K2432" s="10">
        <f t="shared" si="0"/>
        <v>1187.5000000000002</v>
      </c>
      <c r="L2432" s="10">
        <f t="shared" si="1"/>
        <v>475.00000000000011</v>
      </c>
      <c r="M2432" s="11">
        <v>0.4</v>
      </c>
      <c r="O2432" s="16"/>
      <c r="P2432" s="14"/>
      <c r="Q2432" s="12"/>
      <c r="R2432" s="13"/>
    </row>
    <row r="2433" spans="1:18" ht="15.75" customHeight="1">
      <c r="A2433" s="1"/>
      <c r="B2433" s="6" t="s">
        <v>14</v>
      </c>
      <c r="C2433" s="6">
        <v>1185732</v>
      </c>
      <c r="D2433" s="7">
        <v>44448</v>
      </c>
      <c r="E2433" s="6" t="s">
        <v>46</v>
      </c>
      <c r="F2433" s="6" t="s">
        <v>90</v>
      </c>
      <c r="G2433" s="6" t="s">
        <v>91</v>
      </c>
      <c r="H2433" s="6" t="s">
        <v>20</v>
      </c>
      <c r="I2433" s="8">
        <v>0.25000000000000006</v>
      </c>
      <c r="J2433" s="9">
        <v>4500</v>
      </c>
      <c r="K2433" s="10">
        <f t="shared" si="0"/>
        <v>1125.0000000000002</v>
      </c>
      <c r="L2433" s="10">
        <f t="shared" si="1"/>
        <v>450.00000000000011</v>
      </c>
      <c r="M2433" s="11">
        <v>0.4</v>
      </c>
      <c r="O2433" s="16"/>
      <c r="P2433" s="14"/>
      <c r="Q2433" s="12"/>
      <c r="R2433" s="13"/>
    </row>
    <row r="2434" spans="1:18" ht="15.75" customHeight="1">
      <c r="A2434" s="1"/>
      <c r="B2434" s="6" t="s">
        <v>14</v>
      </c>
      <c r="C2434" s="6">
        <v>1185732</v>
      </c>
      <c r="D2434" s="7">
        <v>44448</v>
      </c>
      <c r="E2434" s="6" t="s">
        <v>46</v>
      </c>
      <c r="F2434" s="6" t="s">
        <v>90</v>
      </c>
      <c r="G2434" s="6" t="s">
        <v>91</v>
      </c>
      <c r="H2434" s="6" t="s">
        <v>21</v>
      </c>
      <c r="I2434" s="8">
        <v>0.35000000000000003</v>
      </c>
      <c r="J2434" s="9">
        <v>4500</v>
      </c>
      <c r="K2434" s="10">
        <f t="shared" si="0"/>
        <v>1575.0000000000002</v>
      </c>
      <c r="L2434" s="10">
        <f t="shared" si="1"/>
        <v>551.25</v>
      </c>
      <c r="M2434" s="11">
        <v>0.35</v>
      </c>
      <c r="O2434" s="16"/>
      <c r="P2434" s="14"/>
      <c r="Q2434" s="12"/>
      <c r="R2434" s="13"/>
    </row>
    <row r="2435" spans="1:18" ht="15.75" customHeight="1">
      <c r="A2435" s="1"/>
      <c r="B2435" s="6" t="s">
        <v>14</v>
      </c>
      <c r="C2435" s="6">
        <v>1185732</v>
      </c>
      <c r="D2435" s="7">
        <v>44448</v>
      </c>
      <c r="E2435" s="6" t="s">
        <v>46</v>
      </c>
      <c r="F2435" s="6" t="s">
        <v>90</v>
      </c>
      <c r="G2435" s="6" t="s">
        <v>91</v>
      </c>
      <c r="H2435" s="6" t="s">
        <v>22</v>
      </c>
      <c r="I2435" s="8">
        <v>0.40000000000000008</v>
      </c>
      <c r="J2435" s="9">
        <v>5500</v>
      </c>
      <c r="K2435" s="10">
        <f t="shared" si="0"/>
        <v>2200.0000000000005</v>
      </c>
      <c r="L2435" s="10">
        <f t="shared" si="1"/>
        <v>1100.0000000000002</v>
      </c>
      <c r="M2435" s="11">
        <v>0.5</v>
      </c>
      <c r="O2435" s="16"/>
      <c r="P2435" s="14"/>
      <c r="Q2435" s="12"/>
      <c r="R2435" s="13"/>
    </row>
    <row r="2436" spans="1:18" ht="15.75" customHeight="1">
      <c r="A2436" s="1"/>
      <c r="B2436" s="6" t="s">
        <v>14</v>
      </c>
      <c r="C2436" s="6">
        <v>1185732</v>
      </c>
      <c r="D2436" s="7">
        <v>44480</v>
      </c>
      <c r="E2436" s="6" t="s">
        <v>46</v>
      </c>
      <c r="F2436" s="6" t="s">
        <v>90</v>
      </c>
      <c r="G2436" s="6" t="s">
        <v>91</v>
      </c>
      <c r="H2436" s="6" t="s">
        <v>17</v>
      </c>
      <c r="I2436" s="8">
        <v>0.40000000000000008</v>
      </c>
      <c r="J2436" s="9">
        <v>7250</v>
      </c>
      <c r="K2436" s="10">
        <f t="shared" si="0"/>
        <v>2900.0000000000005</v>
      </c>
      <c r="L2436" s="10">
        <f t="shared" si="1"/>
        <v>1160.0000000000002</v>
      </c>
      <c r="M2436" s="11">
        <v>0.4</v>
      </c>
      <c r="O2436" s="16"/>
      <c r="P2436" s="14"/>
      <c r="Q2436" s="12"/>
      <c r="R2436" s="13"/>
    </row>
    <row r="2437" spans="1:18" ht="15.75" customHeight="1">
      <c r="A2437" s="1"/>
      <c r="B2437" s="6" t="s">
        <v>14</v>
      </c>
      <c r="C2437" s="6">
        <v>1185732</v>
      </c>
      <c r="D2437" s="7">
        <v>44480</v>
      </c>
      <c r="E2437" s="6" t="s">
        <v>46</v>
      </c>
      <c r="F2437" s="6" t="s">
        <v>90</v>
      </c>
      <c r="G2437" s="6" t="s">
        <v>91</v>
      </c>
      <c r="H2437" s="6" t="s">
        <v>18</v>
      </c>
      <c r="I2437" s="8">
        <v>0.3000000000000001</v>
      </c>
      <c r="J2437" s="9">
        <v>5500</v>
      </c>
      <c r="K2437" s="10">
        <f t="shared" si="0"/>
        <v>1650.0000000000005</v>
      </c>
      <c r="L2437" s="10">
        <f t="shared" si="1"/>
        <v>577.50000000000011</v>
      </c>
      <c r="M2437" s="11">
        <v>0.35</v>
      </c>
      <c r="O2437" s="16"/>
      <c r="P2437" s="14"/>
      <c r="Q2437" s="12"/>
      <c r="R2437" s="13"/>
    </row>
    <row r="2438" spans="1:18" ht="15.75" customHeight="1">
      <c r="A2438" s="1"/>
      <c r="B2438" s="6" t="s">
        <v>14</v>
      </c>
      <c r="C2438" s="6">
        <v>1185732</v>
      </c>
      <c r="D2438" s="7">
        <v>44480</v>
      </c>
      <c r="E2438" s="6" t="s">
        <v>46</v>
      </c>
      <c r="F2438" s="6" t="s">
        <v>90</v>
      </c>
      <c r="G2438" s="6" t="s">
        <v>91</v>
      </c>
      <c r="H2438" s="6" t="s">
        <v>19</v>
      </c>
      <c r="I2438" s="8">
        <v>0.3000000000000001</v>
      </c>
      <c r="J2438" s="9">
        <v>4250</v>
      </c>
      <c r="K2438" s="10">
        <f t="shared" si="0"/>
        <v>1275.0000000000005</v>
      </c>
      <c r="L2438" s="10">
        <f t="shared" si="1"/>
        <v>510.00000000000023</v>
      </c>
      <c r="M2438" s="11">
        <v>0.4</v>
      </c>
      <c r="O2438" s="16"/>
      <c r="P2438" s="14"/>
      <c r="Q2438" s="12"/>
      <c r="R2438" s="13"/>
    </row>
    <row r="2439" spans="1:18" ht="15.75" customHeight="1">
      <c r="A2439" s="1"/>
      <c r="B2439" s="6" t="s">
        <v>14</v>
      </c>
      <c r="C2439" s="6">
        <v>1185732</v>
      </c>
      <c r="D2439" s="7">
        <v>44480</v>
      </c>
      <c r="E2439" s="6" t="s">
        <v>46</v>
      </c>
      <c r="F2439" s="6" t="s">
        <v>90</v>
      </c>
      <c r="G2439" s="6" t="s">
        <v>91</v>
      </c>
      <c r="H2439" s="6" t="s">
        <v>20</v>
      </c>
      <c r="I2439" s="8">
        <v>0.3000000000000001</v>
      </c>
      <c r="J2439" s="9">
        <v>4000</v>
      </c>
      <c r="K2439" s="10">
        <f t="shared" si="0"/>
        <v>1200.0000000000005</v>
      </c>
      <c r="L2439" s="10">
        <f t="shared" si="1"/>
        <v>480.00000000000023</v>
      </c>
      <c r="M2439" s="11">
        <v>0.4</v>
      </c>
      <c r="O2439" s="16"/>
      <c r="P2439" s="14"/>
      <c r="Q2439" s="12"/>
      <c r="R2439" s="13"/>
    </row>
    <row r="2440" spans="1:18" ht="15.75" customHeight="1">
      <c r="A2440" s="1"/>
      <c r="B2440" s="6" t="s">
        <v>14</v>
      </c>
      <c r="C2440" s="6">
        <v>1185732</v>
      </c>
      <c r="D2440" s="7">
        <v>44480</v>
      </c>
      <c r="E2440" s="6" t="s">
        <v>46</v>
      </c>
      <c r="F2440" s="6" t="s">
        <v>90</v>
      </c>
      <c r="G2440" s="6" t="s">
        <v>91</v>
      </c>
      <c r="H2440" s="6" t="s">
        <v>21</v>
      </c>
      <c r="I2440" s="8">
        <v>0.40000000000000008</v>
      </c>
      <c r="J2440" s="9">
        <v>4000</v>
      </c>
      <c r="K2440" s="10">
        <f t="shared" si="0"/>
        <v>1600.0000000000002</v>
      </c>
      <c r="L2440" s="10">
        <f t="shared" si="1"/>
        <v>560</v>
      </c>
      <c r="M2440" s="11">
        <v>0.35</v>
      </c>
      <c r="O2440" s="16"/>
      <c r="P2440" s="14"/>
      <c r="Q2440" s="12"/>
      <c r="R2440" s="13"/>
    </row>
    <row r="2441" spans="1:18" ht="15.75" customHeight="1">
      <c r="A2441" s="1"/>
      <c r="B2441" s="6" t="s">
        <v>14</v>
      </c>
      <c r="C2441" s="6">
        <v>1185732</v>
      </c>
      <c r="D2441" s="7">
        <v>44480</v>
      </c>
      <c r="E2441" s="6" t="s">
        <v>46</v>
      </c>
      <c r="F2441" s="6" t="s">
        <v>90</v>
      </c>
      <c r="G2441" s="6" t="s">
        <v>91</v>
      </c>
      <c r="H2441" s="6" t="s">
        <v>22</v>
      </c>
      <c r="I2441" s="8">
        <v>0.4</v>
      </c>
      <c r="J2441" s="9">
        <v>5250</v>
      </c>
      <c r="K2441" s="10">
        <f t="shared" si="0"/>
        <v>2100</v>
      </c>
      <c r="L2441" s="10">
        <f t="shared" si="1"/>
        <v>1050</v>
      </c>
      <c r="M2441" s="11">
        <v>0.5</v>
      </c>
      <c r="O2441" s="16"/>
      <c r="P2441" s="14"/>
      <c r="Q2441" s="12"/>
      <c r="R2441" s="13"/>
    </row>
    <row r="2442" spans="1:18" ht="15.75" customHeight="1">
      <c r="A2442" s="1"/>
      <c r="B2442" s="6" t="s">
        <v>14</v>
      </c>
      <c r="C2442" s="6">
        <v>1185732</v>
      </c>
      <c r="D2442" s="7">
        <v>44510</v>
      </c>
      <c r="E2442" s="6" t="s">
        <v>46</v>
      </c>
      <c r="F2442" s="6" t="s">
        <v>90</v>
      </c>
      <c r="G2442" s="6" t="s">
        <v>91</v>
      </c>
      <c r="H2442" s="6" t="s">
        <v>17</v>
      </c>
      <c r="I2442" s="8">
        <v>0.35000000000000009</v>
      </c>
      <c r="J2442" s="9">
        <v>6750</v>
      </c>
      <c r="K2442" s="10">
        <f t="shared" si="0"/>
        <v>2362.5000000000005</v>
      </c>
      <c r="L2442" s="10">
        <f t="shared" si="1"/>
        <v>945.00000000000023</v>
      </c>
      <c r="M2442" s="11">
        <v>0.4</v>
      </c>
      <c r="O2442" s="16"/>
      <c r="P2442" s="14"/>
      <c r="Q2442" s="12"/>
      <c r="R2442" s="13"/>
    </row>
    <row r="2443" spans="1:18" ht="15.75" customHeight="1">
      <c r="A2443" s="1"/>
      <c r="B2443" s="6" t="s">
        <v>14</v>
      </c>
      <c r="C2443" s="6">
        <v>1185732</v>
      </c>
      <c r="D2443" s="7">
        <v>44510</v>
      </c>
      <c r="E2443" s="6" t="s">
        <v>46</v>
      </c>
      <c r="F2443" s="6" t="s">
        <v>90</v>
      </c>
      <c r="G2443" s="6" t="s">
        <v>91</v>
      </c>
      <c r="H2443" s="6" t="s">
        <v>18</v>
      </c>
      <c r="I2443" s="8">
        <v>0.25000000000000011</v>
      </c>
      <c r="J2443" s="9">
        <v>5000</v>
      </c>
      <c r="K2443" s="10">
        <f t="shared" si="0"/>
        <v>1250.0000000000005</v>
      </c>
      <c r="L2443" s="10">
        <f t="shared" si="1"/>
        <v>437.50000000000011</v>
      </c>
      <c r="M2443" s="11">
        <v>0.35</v>
      </c>
      <c r="O2443" s="16"/>
      <c r="P2443" s="14"/>
      <c r="Q2443" s="12"/>
      <c r="R2443" s="13"/>
    </row>
    <row r="2444" spans="1:18" ht="15.75" customHeight="1">
      <c r="A2444" s="1"/>
      <c r="B2444" s="6" t="s">
        <v>14</v>
      </c>
      <c r="C2444" s="6">
        <v>1185732</v>
      </c>
      <c r="D2444" s="7">
        <v>44510</v>
      </c>
      <c r="E2444" s="6" t="s">
        <v>46</v>
      </c>
      <c r="F2444" s="6" t="s">
        <v>90</v>
      </c>
      <c r="G2444" s="6" t="s">
        <v>91</v>
      </c>
      <c r="H2444" s="6" t="s">
        <v>19</v>
      </c>
      <c r="I2444" s="8">
        <v>0.35000000000000014</v>
      </c>
      <c r="J2444" s="9">
        <v>4450</v>
      </c>
      <c r="K2444" s="10">
        <f t="shared" si="0"/>
        <v>1557.5000000000007</v>
      </c>
      <c r="L2444" s="10">
        <f t="shared" si="1"/>
        <v>623.00000000000034</v>
      </c>
      <c r="M2444" s="11">
        <v>0.4</v>
      </c>
      <c r="O2444" s="16"/>
      <c r="P2444" s="14"/>
      <c r="Q2444" s="12"/>
      <c r="R2444" s="13"/>
    </row>
    <row r="2445" spans="1:18" ht="15.75" customHeight="1">
      <c r="A2445" s="1"/>
      <c r="B2445" s="6" t="s">
        <v>14</v>
      </c>
      <c r="C2445" s="6">
        <v>1185732</v>
      </c>
      <c r="D2445" s="7">
        <v>44510</v>
      </c>
      <c r="E2445" s="6" t="s">
        <v>46</v>
      </c>
      <c r="F2445" s="6" t="s">
        <v>90</v>
      </c>
      <c r="G2445" s="6" t="s">
        <v>91</v>
      </c>
      <c r="H2445" s="6" t="s">
        <v>20</v>
      </c>
      <c r="I2445" s="8">
        <v>0.65000000000000024</v>
      </c>
      <c r="J2445" s="9">
        <v>5000</v>
      </c>
      <c r="K2445" s="10">
        <f t="shared" si="0"/>
        <v>3250.0000000000014</v>
      </c>
      <c r="L2445" s="10">
        <f t="shared" si="1"/>
        <v>1300.0000000000007</v>
      </c>
      <c r="M2445" s="11">
        <v>0.4</v>
      </c>
      <c r="O2445" s="16"/>
      <c r="P2445" s="14"/>
      <c r="Q2445" s="12"/>
      <c r="R2445" s="13"/>
    </row>
    <row r="2446" spans="1:18" ht="15.75" customHeight="1">
      <c r="A2446" s="1"/>
      <c r="B2446" s="6" t="s">
        <v>14</v>
      </c>
      <c r="C2446" s="6">
        <v>1185732</v>
      </c>
      <c r="D2446" s="7">
        <v>44510</v>
      </c>
      <c r="E2446" s="6" t="s">
        <v>46</v>
      </c>
      <c r="F2446" s="6" t="s">
        <v>90</v>
      </c>
      <c r="G2446" s="6" t="s">
        <v>91</v>
      </c>
      <c r="H2446" s="6" t="s">
        <v>21</v>
      </c>
      <c r="I2446" s="8">
        <v>0.80000000000000016</v>
      </c>
      <c r="J2446" s="9">
        <v>4750</v>
      </c>
      <c r="K2446" s="10">
        <f t="shared" si="0"/>
        <v>3800.0000000000009</v>
      </c>
      <c r="L2446" s="10">
        <f t="shared" si="1"/>
        <v>1330.0000000000002</v>
      </c>
      <c r="M2446" s="11">
        <v>0.35</v>
      </c>
      <c r="O2446" s="16"/>
      <c r="P2446" s="14"/>
      <c r="Q2446" s="12"/>
      <c r="R2446" s="13"/>
    </row>
    <row r="2447" spans="1:18" ht="15.75" customHeight="1">
      <c r="A2447" s="1"/>
      <c r="B2447" s="6" t="s">
        <v>14</v>
      </c>
      <c r="C2447" s="6">
        <v>1185732</v>
      </c>
      <c r="D2447" s="7">
        <v>44510</v>
      </c>
      <c r="E2447" s="6" t="s">
        <v>46</v>
      </c>
      <c r="F2447" s="6" t="s">
        <v>90</v>
      </c>
      <c r="G2447" s="6" t="s">
        <v>91</v>
      </c>
      <c r="H2447" s="6" t="s">
        <v>22</v>
      </c>
      <c r="I2447" s="8">
        <v>0.8</v>
      </c>
      <c r="J2447" s="9">
        <v>5750</v>
      </c>
      <c r="K2447" s="10">
        <f t="shared" si="0"/>
        <v>4600</v>
      </c>
      <c r="L2447" s="10">
        <f t="shared" si="1"/>
        <v>2300</v>
      </c>
      <c r="M2447" s="11">
        <v>0.5</v>
      </c>
      <c r="O2447" s="16"/>
      <c r="P2447" s="14"/>
      <c r="Q2447" s="12"/>
      <c r="R2447" s="13"/>
    </row>
    <row r="2448" spans="1:18" ht="15.75" customHeight="1">
      <c r="A2448" s="1"/>
      <c r="B2448" s="6" t="s">
        <v>14</v>
      </c>
      <c r="C2448" s="6">
        <v>1185732</v>
      </c>
      <c r="D2448" s="7">
        <v>44539</v>
      </c>
      <c r="E2448" s="6" t="s">
        <v>46</v>
      </c>
      <c r="F2448" s="6" t="s">
        <v>90</v>
      </c>
      <c r="G2448" s="6" t="s">
        <v>91</v>
      </c>
      <c r="H2448" s="6" t="s">
        <v>17</v>
      </c>
      <c r="I2448" s="8">
        <v>0.75000000000000011</v>
      </c>
      <c r="J2448" s="9">
        <v>8250</v>
      </c>
      <c r="K2448" s="10">
        <f t="shared" si="0"/>
        <v>6187.5000000000009</v>
      </c>
      <c r="L2448" s="10">
        <f t="shared" si="1"/>
        <v>2475.0000000000005</v>
      </c>
      <c r="M2448" s="11">
        <v>0.4</v>
      </c>
      <c r="O2448" s="16"/>
      <c r="P2448" s="14"/>
      <c r="Q2448" s="12"/>
      <c r="R2448" s="13"/>
    </row>
    <row r="2449" spans="1:18" ht="15.75" customHeight="1">
      <c r="A2449" s="1"/>
      <c r="B2449" s="6" t="s">
        <v>14</v>
      </c>
      <c r="C2449" s="6">
        <v>1185732</v>
      </c>
      <c r="D2449" s="7">
        <v>44539</v>
      </c>
      <c r="E2449" s="6" t="s">
        <v>46</v>
      </c>
      <c r="F2449" s="6" t="s">
        <v>90</v>
      </c>
      <c r="G2449" s="6" t="s">
        <v>91</v>
      </c>
      <c r="H2449" s="6" t="s">
        <v>18</v>
      </c>
      <c r="I2449" s="8">
        <v>0.65000000000000013</v>
      </c>
      <c r="J2449" s="9">
        <v>6250</v>
      </c>
      <c r="K2449" s="10">
        <f t="shared" si="0"/>
        <v>4062.5000000000009</v>
      </c>
      <c r="L2449" s="10">
        <f t="shared" si="1"/>
        <v>1421.8750000000002</v>
      </c>
      <c r="M2449" s="11">
        <v>0.35</v>
      </c>
      <c r="O2449" s="16"/>
      <c r="P2449" s="14"/>
      <c r="Q2449" s="12"/>
      <c r="R2449" s="13"/>
    </row>
    <row r="2450" spans="1:18" ht="15.75" customHeight="1">
      <c r="A2450" s="1"/>
      <c r="B2450" s="6" t="s">
        <v>14</v>
      </c>
      <c r="C2450" s="6">
        <v>1185732</v>
      </c>
      <c r="D2450" s="7">
        <v>44539</v>
      </c>
      <c r="E2450" s="6" t="s">
        <v>46</v>
      </c>
      <c r="F2450" s="6" t="s">
        <v>90</v>
      </c>
      <c r="G2450" s="6" t="s">
        <v>91</v>
      </c>
      <c r="H2450" s="6" t="s">
        <v>19</v>
      </c>
      <c r="I2450" s="8">
        <v>0.65000000000000013</v>
      </c>
      <c r="J2450" s="9">
        <v>5750</v>
      </c>
      <c r="K2450" s="10">
        <f t="shared" si="0"/>
        <v>3737.5000000000009</v>
      </c>
      <c r="L2450" s="10">
        <f t="shared" si="1"/>
        <v>1495.0000000000005</v>
      </c>
      <c r="M2450" s="11">
        <v>0.4</v>
      </c>
      <c r="O2450" s="16"/>
      <c r="P2450" s="14"/>
      <c r="Q2450" s="12"/>
      <c r="R2450" s="13"/>
    </row>
    <row r="2451" spans="1:18" ht="15.75" customHeight="1">
      <c r="A2451" s="1"/>
      <c r="B2451" s="6" t="s">
        <v>14</v>
      </c>
      <c r="C2451" s="6">
        <v>1185732</v>
      </c>
      <c r="D2451" s="7">
        <v>44539</v>
      </c>
      <c r="E2451" s="6" t="s">
        <v>46</v>
      </c>
      <c r="F2451" s="6" t="s">
        <v>90</v>
      </c>
      <c r="G2451" s="6" t="s">
        <v>91</v>
      </c>
      <c r="H2451" s="6" t="s">
        <v>20</v>
      </c>
      <c r="I2451" s="8">
        <v>0.65000000000000013</v>
      </c>
      <c r="J2451" s="9">
        <v>5250</v>
      </c>
      <c r="K2451" s="10">
        <f t="shared" si="0"/>
        <v>3412.5000000000009</v>
      </c>
      <c r="L2451" s="10">
        <f t="shared" si="1"/>
        <v>1365.0000000000005</v>
      </c>
      <c r="M2451" s="11">
        <v>0.4</v>
      </c>
      <c r="O2451" s="16"/>
      <c r="P2451" s="14"/>
      <c r="Q2451" s="12"/>
      <c r="R2451" s="13"/>
    </row>
    <row r="2452" spans="1:18" ht="15.75" customHeight="1">
      <c r="A2452" s="1"/>
      <c r="B2452" s="6" t="s">
        <v>14</v>
      </c>
      <c r="C2452" s="6">
        <v>1185732</v>
      </c>
      <c r="D2452" s="7">
        <v>44539</v>
      </c>
      <c r="E2452" s="6" t="s">
        <v>46</v>
      </c>
      <c r="F2452" s="6" t="s">
        <v>90</v>
      </c>
      <c r="G2452" s="6" t="s">
        <v>91</v>
      </c>
      <c r="H2452" s="6" t="s">
        <v>21</v>
      </c>
      <c r="I2452" s="8">
        <v>0.75000000000000011</v>
      </c>
      <c r="J2452" s="9">
        <v>5250</v>
      </c>
      <c r="K2452" s="10">
        <f t="shared" si="0"/>
        <v>3937.5000000000005</v>
      </c>
      <c r="L2452" s="10">
        <f t="shared" si="1"/>
        <v>1378.125</v>
      </c>
      <c r="M2452" s="11">
        <v>0.35</v>
      </c>
      <c r="O2452" s="16"/>
      <c r="P2452" s="14"/>
      <c r="Q2452" s="12"/>
      <c r="R2452" s="13"/>
    </row>
    <row r="2453" spans="1:18" ht="15.75" customHeight="1">
      <c r="A2453" s="1"/>
      <c r="B2453" s="6" t="s">
        <v>14</v>
      </c>
      <c r="C2453" s="6">
        <v>1185732</v>
      </c>
      <c r="D2453" s="7">
        <v>44539</v>
      </c>
      <c r="E2453" s="6" t="s">
        <v>46</v>
      </c>
      <c r="F2453" s="6" t="s">
        <v>90</v>
      </c>
      <c r="G2453" s="6" t="s">
        <v>91</v>
      </c>
      <c r="H2453" s="6" t="s">
        <v>22</v>
      </c>
      <c r="I2453" s="8">
        <v>0.8</v>
      </c>
      <c r="J2453" s="9">
        <v>6250</v>
      </c>
      <c r="K2453" s="10">
        <f t="shared" si="0"/>
        <v>5000</v>
      </c>
      <c r="L2453" s="10">
        <f t="shared" si="1"/>
        <v>2500</v>
      </c>
      <c r="M2453" s="11">
        <v>0.5</v>
      </c>
      <c r="O2453" s="16"/>
      <c r="P2453" s="14"/>
      <c r="Q2453" s="12"/>
      <c r="R2453" s="13"/>
    </row>
    <row r="2454" spans="1:18" ht="15.75" customHeight="1">
      <c r="A2454" s="1" t="s">
        <v>39</v>
      </c>
      <c r="B2454" s="6" t="s">
        <v>14</v>
      </c>
      <c r="C2454" s="6">
        <v>1185732</v>
      </c>
      <c r="D2454" s="7">
        <v>44218</v>
      </c>
      <c r="E2454" s="6" t="s">
        <v>33</v>
      </c>
      <c r="F2454" s="6" t="s">
        <v>92</v>
      </c>
      <c r="G2454" s="6" t="s">
        <v>93</v>
      </c>
      <c r="H2454" s="6" t="s">
        <v>17</v>
      </c>
      <c r="I2454" s="8">
        <v>0.4</v>
      </c>
      <c r="J2454" s="9">
        <v>5000</v>
      </c>
      <c r="K2454" s="10">
        <f t="shared" si="0"/>
        <v>2000</v>
      </c>
      <c r="L2454" s="10">
        <f t="shared" si="1"/>
        <v>800</v>
      </c>
      <c r="M2454" s="11">
        <v>0.4</v>
      </c>
      <c r="O2454" s="16"/>
      <c r="P2454" s="14"/>
      <c r="Q2454" s="12"/>
      <c r="R2454" s="13"/>
    </row>
    <row r="2455" spans="1:18" ht="15.75" customHeight="1">
      <c r="A2455" s="1"/>
      <c r="B2455" s="6" t="s">
        <v>14</v>
      </c>
      <c r="C2455" s="6">
        <v>1185732</v>
      </c>
      <c r="D2455" s="7">
        <v>44218</v>
      </c>
      <c r="E2455" s="6" t="s">
        <v>33</v>
      </c>
      <c r="F2455" s="6" t="s">
        <v>92</v>
      </c>
      <c r="G2455" s="6" t="s">
        <v>93</v>
      </c>
      <c r="H2455" s="6" t="s">
        <v>18</v>
      </c>
      <c r="I2455" s="8">
        <v>0.4</v>
      </c>
      <c r="J2455" s="9">
        <v>3000</v>
      </c>
      <c r="K2455" s="10">
        <f t="shared" si="0"/>
        <v>1200</v>
      </c>
      <c r="L2455" s="10">
        <f t="shared" si="1"/>
        <v>420</v>
      </c>
      <c r="M2455" s="11">
        <v>0.35</v>
      </c>
      <c r="O2455" s="16"/>
      <c r="P2455" s="14"/>
      <c r="Q2455" s="12"/>
      <c r="R2455" s="13"/>
    </row>
    <row r="2456" spans="1:18" ht="15.75" customHeight="1">
      <c r="A2456" s="1"/>
      <c r="B2456" s="6" t="s">
        <v>14</v>
      </c>
      <c r="C2456" s="6">
        <v>1185732</v>
      </c>
      <c r="D2456" s="7">
        <v>44218</v>
      </c>
      <c r="E2456" s="6" t="s">
        <v>33</v>
      </c>
      <c r="F2456" s="6" t="s">
        <v>92</v>
      </c>
      <c r="G2456" s="6" t="s">
        <v>93</v>
      </c>
      <c r="H2456" s="6" t="s">
        <v>19</v>
      </c>
      <c r="I2456" s="8">
        <v>0.30000000000000004</v>
      </c>
      <c r="J2456" s="9">
        <v>3000</v>
      </c>
      <c r="K2456" s="10">
        <f t="shared" si="0"/>
        <v>900.00000000000011</v>
      </c>
      <c r="L2456" s="10">
        <f t="shared" si="1"/>
        <v>360.00000000000006</v>
      </c>
      <c r="M2456" s="11">
        <v>0.4</v>
      </c>
      <c r="O2456" s="16"/>
      <c r="P2456" s="14"/>
      <c r="Q2456" s="12"/>
      <c r="R2456" s="13"/>
    </row>
    <row r="2457" spans="1:18" ht="15.75" customHeight="1">
      <c r="A2457" s="1"/>
      <c r="B2457" s="6" t="s">
        <v>14</v>
      </c>
      <c r="C2457" s="6">
        <v>1185732</v>
      </c>
      <c r="D2457" s="7">
        <v>44218</v>
      </c>
      <c r="E2457" s="6" t="s">
        <v>33</v>
      </c>
      <c r="F2457" s="6" t="s">
        <v>92</v>
      </c>
      <c r="G2457" s="6" t="s">
        <v>93</v>
      </c>
      <c r="H2457" s="6" t="s">
        <v>20</v>
      </c>
      <c r="I2457" s="8">
        <v>0.35000000000000003</v>
      </c>
      <c r="J2457" s="9">
        <v>1500</v>
      </c>
      <c r="K2457" s="10">
        <f t="shared" si="0"/>
        <v>525</v>
      </c>
      <c r="L2457" s="10">
        <f t="shared" si="1"/>
        <v>210</v>
      </c>
      <c r="M2457" s="11">
        <v>0.4</v>
      </c>
      <c r="O2457" s="16"/>
      <c r="P2457" s="14"/>
      <c r="Q2457" s="12"/>
      <c r="R2457" s="13"/>
    </row>
    <row r="2458" spans="1:18" ht="15.75" customHeight="1">
      <c r="A2458" s="1"/>
      <c r="B2458" s="6" t="s">
        <v>14</v>
      </c>
      <c r="C2458" s="6">
        <v>1185732</v>
      </c>
      <c r="D2458" s="7">
        <v>44218</v>
      </c>
      <c r="E2458" s="6" t="s">
        <v>33</v>
      </c>
      <c r="F2458" s="6" t="s">
        <v>92</v>
      </c>
      <c r="G2458" s="6" t="s">
        <v>93</v>
      </c>
      <c r="H2458" s="6" t="s">
        <v>21</v>
      </c>
      <c r="I2458" s="8">
        <v>0.49999999999999994</v>
      </c>
      <c r="J2458" s="9">
        <v>2000</v>
      </c>
      <c r="K2458" s="10">
        <f t="shared" si="0"/>
        <v>999.99999999999989</v>
      </c>
      <c r="L2458" s="10">
        <f t="shared" si="1"/>
        <v>349.99999999999994</v>
      </c>
      <c r="M2458" s="11">
        <v>0.35</v>
      </c>
      <c r="O2458" s="16"/>
      <c r="P2458" s="14"/>
      <c r="Q2458" s="12"/>
      <c r="R2458" s="13"/>
    </row>
    <row r="2459" spans="1:18" ht="15.75" customHeight="1">
      <c r="A2459" s="1"/>
      <c r="B2459" s="6" t="s">
        <v>14</v>
      </c>
      <c r="C2459" s="6">
        <v>1185732</v>
      </c>
      <c r="D2459" s="7">
        <v>44218</v>
      </c>
      <c r="E2459" s="6" t="s">
        <v>33</v>
      </c>
      <c r="F2459" s="6" t="s">
        <v>92</v>
      </c>
      <c r="G2459" s="6" t="s">
        <v>93</v>
      </c>
      <c r="H2459" s="6" t="s">
        <v>22</v>
      </c>
      <c r="I2459" s="8">
        <v>0.4</v>
      </c>
      <c r="J2459" s="9">
        <v>3000</v>
      </c>
      <c r="K2459" s="10">
        <f t="shared" si="0"/>
        <v>1200</v>
      </c>
      <c r="L2459" s="10">
        <f t="shared" si="1"/>
        <v>480</v>
      </c>
      <c r="M2459" s="11">
        <v>0.4</v>
      </c>
      <c r="O2459" s="16"/>
      <c r="P2459" s="14"/>
      <c r="Q2459" s="12"/>
      <c r="R2459" s="13"/>
    </row>
    <row r="2460" spans="1:18" ht="15.75" customHeight="1">
      <c r="A2460" s="1"/>
      <c r="B2460" s="6" t="s">
        <v>14</v>
      </c>
      <c r="C2460" s="6">
        <v>1185732</v>
      </c>
      <c r="D2460" s="7">
        <v>44249</v>
      </c>
      <c r="E2460" s="6" t="s">
        <v>33</v>
      </c>
      <c r="F2460" s="6" t="s">
        <v>92</v>
      </c>
      <c r="G2460" s="6" t="s">
        <v>93</v>
      </c>
      <c r="H2460" s="6" t="s">
        <v>17</v>
      </c>
      <c r="I2460" s="8">
        <v>0.4</v>
      </c>
      <c r="J2460" s="9">
        <v>5500</v>
      </c>
      <c r="K2460" s="10">
        <f t="shared" si="0"/>
        <v>2200</v>
      </c>
      <c r="L2460" s="10">
        <f t="shared" si="1"/>
        <v>880</v>
      </c>
      <c r="M2460" s="11">
        <v>0.4</v>
      </c>
      <c r="O2460" s="16"/>
      <c r="P2460" s="14"/>
      <c r="Q2460" s="12"/>
      <c r="R2460" s="13"/>
    </row>
    <row r="2461" spans="1:18" ht="15.75" customHeight="1">
      <c r="A2461" s="1"/>
      <c r="B2461" s="6" t="s">
        <v>14</v>
      </c>
      <c r="C2461" s="6">
        <v>1185732</v>
      </c>
      <c r="D2461" s="7">
        <v>44249</v>
      </c>
      <c r="E2461" s="6" t="s">
        <v>33</v>
      </c>
      <c r="F2461" s="6" t="s">
        <v>92</v>
      </c>
      <c r="G2461" s="6" t="s">
        <v>93</v>
      </c>
      <c r="H2461" s="6" t="s">
        <v>18</v>
      </c>
      <c r="I2461" s="8">
        <v>0.4</v>
      </c>
      <c r="J2461" s="9">
        <v>2000</v>
      </c>
      <c r="K2461" s="10">
        <f t="shared" si="0"/>
        <v>800</v>
      </c>
      <c r="L2461" s="10">
        <f t="shared" si="1"/>
        <v>280</v>
      </c>
      <c r="M2461" s="11">
        <v>0.35</v>
      </c>
      <c r="O2461" s="16"/>
      <c r="P2461" s="14"/>
      <c r="Q2461" s="12"/>
      <c r="R2461" s="13"/>
    </row>
    <row r="2462" spans="1:18" ht="15.75" customHeight="1">
      <c r="A2462" s="1"/>
      <c r="B2462" s="6" t="s">
        <v>14</v>
      </c>
      <c r="C2462" s="6">
        <v>1185732</v>
      </c>
      <c r="D2462" s="7">
        <v>44249</v>
      </c>
      <c r="E2462" s="6" t="s">
        <v>33</v>
      </c>
      <c r="F2462" s="6" t="s">
        <v>92</v>
      </c>
      <c r="G2462" s="6" t="s">
        <v>93</v>
      </c>
      <c r="H2462" s="6" t="s">
        <v>19</v>
      </c>
      <c r="I2462" s="8">
        <v>0.30000000000000004</v>
      </c>
      <c r="J2462" s="9">
        <v>2500</v>
      </c>
      <c r="K2462" s="10">
        <f t="shared" si="0"/>
        <v>750.00000000000011</v>
      </c>
      <c r="L2462" s="10">
        <f t="shared" si="1"/>
        <v>300.00000000000006</v>
      </c>
      <c r="M2462" s="11">
        <v>0.4</v>
      </c>
      <c r="O2462" s="16"/>
      <c r="P2462" s="14"/>
      <c r="Q2462" s="12"/>
      <c r="R2462" s="13"/>
    </row>
    <row r="2463" spans="1:18" ht="15.75" customHeight="1">
      <c r="A2463" s="1"/>
      <c r="B2463" s="6" t="s">
        <v>14</v>
      </c>
      <c r="C2463" s="6">
        <v>1185732</v>
      </c>
      <c r="D2463" s="7">
        <v>44249</v>
      </c>
      <c r="E2463" s="6" t="s">
        <v>33</v>
      </c>
      <c r="F2463" s="6" t="s">
        <v>92</v>
      </c>
      <c r="G2463" s="6" t="s">
        <v>93</v>
      </c>
      <c r="H2463" s="6" t="s">
        <v>20</v>
      </c>
      <c r="I2463" s="8">
        <v>0.35000000000000003</v>
      </c>
      <c r="J2463" s="9">
        <v>1250</v>
      </c>
      <c r="K2463" s="10">
        <f t="shared" si="0"/>
        <v>437.50000000000006</v>
      </c>
      <c r="L2463" s="10">
        <f t="shared" si="1"/>
        <v>175.00000000000003</v>
      </c>
      <c r="M2463" s="11">
        <v>0.4</v>
      </c>
      <c r="O2463" s="16"/>
      <c r="P2463" s="14"/>
      <c r="Q2463" s="12"/>
      <c r="R2463" s="13"/>
    </row>
    <row r="2464" spans="1:18" ht="15.75" customHeight="1">
      <c r="A2464" s="1"/>
      <c r="B2464" s="6" t="s">
        <v>14</v>
      </c>
      <c r="C2464" s="6">
        <v>1185732</v>
      </c>
      <c r="D2464" s="7">
        <v>44249</v>
      </c>
      <c r="E2464" s="6" t="s">
        <v>33</v>
      </c>
      <c r="F2464" s="6" t="s">
        <v>92</v>
      </c>
      <c r="G2464" s="6" t="s">
        <v>93</v>
      </c>
      <c r="H2464" s="6" t="s">
        <v>21</v>
      </c>
      <c r="I2464" s="8">
        <v>0.49999999999999994</v>
      </c>
      <c r="J2464" s="9">
        <v>2000</v>
      </c>
      <c r="K2464" s="10">
        <f t="shared" si="0"/>
        <v>999.99999999999989</v>
      </c>
      <c r="L2464" s="10">
        <f t="shared" si="1"/>
        <v>349.99999999999994</v>
      </c>
      <c r="M2464" s="11">
        <v>0.35</v>
      </c>
      <c r="O2464" s="16"/>
      <c r="P2464" s="14"/>
      <c r="Q2464" s="12"/>
      <c r="R2464" s="13"/>
    </row>
    <row r="2465" spans="1:18" ht="15.75" customHeight="1">
      <c r="A2465" s="1"/>
      <c r="B2465" s="6" t="s">
        <v>14</v>
      </c>
      <c r="C2465" s="6">
        <v>1185732</v>
      </c>
      <c r="D2465" s="7">
        <v>44249</v>
      </c>
      <c r="E2465" s="6" t="s">
        <v>33</v>
      </c>
      <c r="F2465" s="6" t="s">
        <v>92</v>
      </c>
      <c r="G2465" s="6" t="s">
        <v>93</v>
      </c>
      <c r="H2465" s="6" t="s">
        <v>22</v>
      </c>
      <c r="I2465" s="8">
        <v>0.4</v>
      </c>
      <c r="J2465" s="9">
        <v>3000</v>
      </c>
      <c r="K2465" s="10">
        <f t="shared" si="0"/>
        <v>1200</v>
      </c>
      <c r="L2465" s="10">
        <f t="shared" si="1"/>
        <v>480</v>
      </c>
      <c r="M2465" s="11">
        <v>0.4</v>
      </c>
      <c r="O2465" s="16"/>
      <c r="P2465" s="14"/>
      <c r="Q2465" s="12"/>
      <c r="R2465" s="13"/>
    </row>
    <row r="2466" spans="1:18" ht="15.75" customHeight="1">
      <c r="A2466" s="1"/>
      <c r="B2466" s="6" t="s">
        <v>14</v>
      </c>
      <c r="C2466" s="6">
        <v>1185732</v>
      </c>
      <c r="D2466" s="7">
        <v>44276</v>
      </c>
      <c r="E2466" s="6" t="s">
        <v>33</v>
      </c>
      <c r="F2466" s="6" t="s">
        <v>92</v>
      </c>
      <c r="G2466" s="6" t="s">
        <v>93</v>
      </c>
      <c r="H2466" s="6" t="s">
        <v>17</v>
      </c>
      <c r="I2466" s="8">
        <v>0.45</v>
      </c>
      <c r="J2466" s="9">
        <v>5200</v>
      </c>
      <c r="K2466" s="10">
        <f t="shared" si="0"/>
        <v>2340</v>
      </c>
      <c r="L2466" s="10">
        <f t="shared" si="1"/>
        <v>936</v>
      </c>
      <c r="M2466" s="11">
        <v>0.4</v>
      </c>
      <c r="O2466" s="16"/>
      <c r="P2466" s="14"/>
      <c r="Q2466" s="12"/>
      <c r="R2466" s="13"/>
    </row>
    <row r="2467" spans="1:18" ht="15.75" customHeight="1">
      <c r="A2467" s="1"/>
      <c r="B2467" s="6" t="s">
        <v>14</v>
      </c>
      <c r="C2467" s="6">
        <v>1185732</v>
      </c>
      <c r="D2467" s="7">
        <v>44276</v>
      </c>
      <c r="E2467" s="6" t="s">
        <v>33</v>
      </c>
      <c r="F2467" s="6" t="s">
        <v>92</v>
      </c>
      <c r="G2467" s="6" t="s">
        <v>93</v>
      </c>
      <c r="H2467" s="6" t="s">
        <v>18</v>
      </c>
      <c r="I2467" s="8">
        <v>0.45</v>
      </c>
      <c r="J2467" s="9">
        <v>2250</v>
      </c>
      <c r="K2467" s="10">
        <f t="shared" si="0"/>
        <v>1012.5</v>
      </c>
      <c r="L2467" s="10">
        <f t="shared" si="1"/>
        <v>354.375</v>
      </c>
      <c r="M2467" s="11">
        <v>0.35</v>
      </c>
      <c r="O2467" s="16"/>
      <c r="P2467" s="14"/>
      <c r="Q2467" s="12"/>
      <c r="R2467" s="13"/>
    </row>
    <row r="2468" spans="1:18" ht="15.75" customHeight="1">
      <c r="A2468" s="1"/>
      <c r="B2468" s="6" t="s">
        <v>14</v>
      </c>
      <c r="C2468" s="6">
        <v>1185732</v>
      </c>
      <c r="D2468" s="7">
        <v>44276</v>
      </c>
      <c r="E2468" s="6" t="s">
        <v>33</v>
      </c>
      <c r="F2468" s="6" t="s">
        <v>92</v>
      </c>
      <c r="G2468" s="6" t="s">
        <v>93</v>
      </c>
      <c r="H2468" s="6" t="s">
        <v>19</v>
      </c>
      <c r="I2468" s="8">
        <v>0.35000000000000003</v>
      </c>
      <c r="J2468" s="9">
        <v>2500</v>
      </c>
      <c r="K2468" s="10">
        <f t="shared" si="0"/>
        <v>875.00000000000011</v>
      </c>
      <c r="L2468" s="10">
        <f t="shared" si="1"/>
        <v>350.00000000000006</v>
      </c>
      <c r="M2468" s="11">
        <v>0.4</v>
      </c>
      <c r="O2468" s="16"/>
      <c r="P2468" s="14"/>
      <c r="Q2468" s="12"/>
      <c r="R2468" s="13"/>
    </row>
    <row r="2469" spans="1:18" ht="15.75" customHeight="1">
      <c r="A2469" s="1"/>
      <c r="B2469" s="6" t="s">
        <v>14</v>
      </c>
      <c r="C2469" s="6">
        <v>1185732</v>
      </c>
      <c r="D2469" s="7">
        <v>44276</v>
      </c>
      <c r="E2469" s="6" t="s">
        <v>33</v>
      </c>
      <c r="F2469" s="6" t="s">
        <v>92</v>
      </c>
      <c r="G2469" s="6" t="s">
        <v>93</v>
      </c>
      <c r="H2469" s="6" t="s">
        <v>20</v>
      </c>
      <c r="I2469" s="8">
        <v>0.4</v>
      </c>
      <c r="J2469" s="9">
        <v>1000</v>
      </c>
      <c r="K2469" s="10">
        <f t="shared" si="0"/>
        <v>400</v>
      </c>
      <c r="L2469" s="10">
        <f t="shared" si="1"/>
        <v>160</v>
      </c>
      <c r="M2469" s="11">
        <v>0.4</v>
      </c>
      <c r="O2469" s="16"/>
      <c r="P2469" s="14"/>
      <c r="Q2469" s="12"/>
      <c r="R2469" s="13"/>
    </row>
    <row r="2470" spans="1:18" ht="15.75" customHeight="1">
      <c r="A2470" s="1"/>
      <c r="B2470" s="6" t="s">
        <v>14</v>
      </c>
      <c r="C2470" s="6">
        <v>1185732</v>
      </c>
      <c r="D2470" s="7">
        <v>44276</v>
      </c>
      <c r="E2470" s="6" t="s">
        <v>33</v>
      </c>
      <c r="F2470" s="6" t="s">
        <v>92</v>
      </c>
      <c r="G2470" s="6" t="s">
        <v>93</v>
      </c>
      <c r="H2470" s="6" t="s">
        <v>21</v>
      </c>
      <c r="I2470" s="8">
        <v>0.54999999999999993</v>
      </c>
      <c r="J2470" s="9">
        <v>1500</v>
      </c>
      <c r="K2470" s="10">
        <f t="shared" si="0"/>
        <v>824.99999999999989</v>
      </c>
      <c r="L2470" s="10">
        <f t="shared" si="1"/>
        <v>288.74999999999994</v>
      </c>
      <c r="M2470" s="11">
        <v>0.35</v>
      </c>
      <c r="O2470" s="16"/>
      <c r="P2470" s="14"/>
      <c r="Q2470" s="12"/>
      <c r="R2470" s="13"/>
    </row>
    <row r="2471" spans="1:18" ht="15.75" customHeight="1">
      <c r="A2471" s="1"/>
      <c r="B2471" s="6" t="s">
        <v>14</v>
      </c>
      <c r="C2471" s="6">
        <v>1185732</v>
      </c>
      <c r="D2471" s="7">
        <v>44276</v>
      </c>
      <c r="E2471" s="6" t="s">
        <v>33</v>
      </c>
      <c r="F2471" s="6" t="s">
        <v>92</v>
      </c>
      <c r="G2471" s="6" t="s">
        <v>93</v>
      </c>
      <c r="H2471" s="6" t="s">
        <v>22</v>
      </c>
      <c r="I2471" s="8">
        <v>0.45</v>
      </c>
      <c r="J2471" s="9">
        <v>2500</v>
      </c>
      <c r="K2471" s="10">
        <f t="shared" si="0"/>
        <v>1125</v>
      </c>
      <c r="L2471" s="10">
        <f t="shared" si="1"/>
        <v>450</v>
      </c>
      <c r="M2471" s="11">
        <v>0.4</v>
      </c>
      <c r="O2471" s="16"/>
      <c r="P2471" s="14"/>
      <c r="Q2471" s="12"/>
      <c r="R2471" s="13"/>
    </row>
    <row r="2472" spans="1:18" ht="15.75" customHeight="1">
      <c r="A2472" s="1"/>
      <c r="B2472" s="6" t="s">
        <v>14</v>
      </c>
      <c r="C2472" s="6">
        <v>1185732</v>
      </c>
      <c r="D2472" s="7">
        <v>44308</v>
      </c>
      <c r="E2472" s="6" t="s">
        <v>33</v>
      </c>
      <c r="F2472" s="6" t="s">
        <v>92</v>
      </c>
      <c r="G2472" s="6" t="s">
        <v>93</v>
      </c>
      <c r="H2472" s="6" t="s">
        <v>17</v>
      </c>
      <c r="I2472" s="8">
        <v>0.45</v>
      </c>
      <c r="J2472" s="9">
        <v>4750</v>
      </c>
      <c r="K2472" s="10">
        <f t="shared" si="0"/>
        <v>2137.5</v>
      </c>
      <c r="L2472" s="10">
        <f t="shared" si="1"/>
        <v>855</v>
      </c>
      <c r="M2472" s="11">
        <v>0.4</v>
      </c>
      <c r="O2472" s="16"/>
      <c r="P2472" s="14"/>
      <c r="Q2472" s="12"/>
      <c r="R2472" s="13"/>
    </row>
    <row r="2473" spans="1:18" ht="15.75" customHeight="1">
      <c r="A2473" s="1"/>
      <c r="B2473" s="6" t="s">
        <v>14</v>
      </c>
      <c r="C2473" s="6">
        <v>1185732</v>
      </c>
      <c r="D2473" s="7">
        <v>44308</v>
      </c>
      <c r="E2473" s="6" t="s">
        <v>33</v>
      </c>
      <c r="F2473" s="6" t="s">
        <v>92</v>
      </c>
      <c r="G2473" s="6" t="s">
        <v>93</v>
      </c>
      <c r="H2473" s="6" t="s">
        <v>18</v>
      </c>
      <c r="I2473" s="8">
        <v>0.45</v>
      </c>
      <c r="J2473" s="9">
        <v>1750</v>
      </c>
      <c r="K2473" s="10">
        <f t="shared" si="0"/>
        <v>787.5</v>
      </c>
      <c r="L2473" s="10">
        <f t="shared" si="1"/>
        <v>275.625</v>
      </c>
      <c r="M2473" s="11">
        <v>0.35</v>
      </c>
      <c r="O2473" s="16"/>
      <c r="P2473" s="14"/>
      <c r="Q2473" s="12"/>
      <c r="R2473" s="13"/>
    </row>
    <row r="2474" spans="1:18" ht="15.75" customHeight="1">
      <c r="A2474" s="1"/>
      <c r="B2474" s="6" t="s">
        <v>14</v>
      </c>
      <c r="C2474" s="6">
        <v>1185732</v>
      </c>
      <c r="D2474" s="7">
        <v>44308</v>
      </c>
      <c r="E2474" s="6" t="s">
        <v>33</v>
      </c>
      <c r="F2474" s="6" t="s">
        <v>92</v>
      </c>
      <c r="G2474" s="6" t="s">
        <v>93</v>
      </c>
      <c r="H2474" s="6" t="s">
        <v>19</v>
      </c>
      <c r="I2474" s="8">
        <v>0.4</v>
      </c>
      <c r="J2474" s="9">
        <v>1750</v>
      </c>
      <c r="K2474" s="10">
        <f t="shared" si="0"/>
        <v>700</v>
      </c>
      <c r="L2474" s="10">
        <f t="shared" si="1"/>
        <v>280</v>
      </c>
      <c r="M2474" s="11">
        <v>0.4</v>
      </c>
      <c r="O2474" s="16"/>
      <c r="P2474" s="14"/>
      <c r="Q2474" s="12"/>
      <c r="R2474" s="13"/>
    </row>
    <row r="2475" spans="1:18" ht="15.75" customHeight="1">
      <c r="A2475" s="1"/>
      <c r="B2475" s="6" t="s">
        <v>14</v>
      </c>
      <c r="C2475" s="6">
        <v>1185732</v>
      </c>
      <c r="D2475" s="7">
        <v>44308</v>
      </c>
      <c r="E2475" s="6" t="s">
        <v>33</v>
      </c>
      <c r="F2475" s="6" t="s">
        <v>92</v>
      </c>
      <c r="G2475" s="6" t="s">
        <v>93</v>
      </c>
      <c r="H2475" s="6" t="s">
        <v>20</v>
      </c>
      <c r="I2475" s="8">
        <v>0.45</v>
      </c>
      <c r="J2475" s="9">
        <v>1000</v>
      </c>
      <c r="K2475" s="10">
        <f t="shared" si="0"/>
        <v>450</v>
      </c>
      <c r="L2475" s="10">
        <f t="shared" si="1"/>
        <v>180</v>
      </c>
      <c r="M2475" s="11">
        <v>0.4</v>
      </c>
      <c r="O2475" s="16"/>
      <c r="P2475" s="14"/>
      <c r="Q2475" s="12"/>
      <c r="R2475" s="13"/>
    </row>
    <row r="2476" spans="1:18" ht="15.75" customHeight="1">
      <c r="A2476" s="1"/>
      <c r="B2476" s="6" t="s">
        <v>14</v>
      </c>
      <c r="C2476" s="6">
        <v>1185732</v>
      </c>
      <c r="D2476" s="7">
        <v>44308</v>
      </c>
      <c r="E2476" s="6" t="s">
        <v>33</v>
      </c>
      <c r="F2476" s="6" t="s">
        <v>92</v>
      </c>
      <c r="G2476" s="6" t="s">
        <v>93</v>
      </c>
      <c r="H2476" s="6" t="s">
        <v>21</v>
      </c>
      <c r="I2476" s="8">
        <v>0.5</v>
      </c>
      <c r="J2476" s="9">
        <v>1250</v>
      </c>
      <c r="K2476" s="10">
        <f t="shared" si="0"/>
        <v>625</v>
      </c>
      <c r="L2476" s="10">
        <f t="shared" si="1"/>
        <v>218.75</v>
      </c>
      <c r="M2476" s="11">
        <v>0.35</v>
      </c>
      <c r="O2476" s="16"/>
      <c r="P2476" s="14"/>
      <c r="Q2476" s="12"/>
      <c r="R2476" s="13"/>
    </row>
    <row r="2477" spans="1:18" ht="15.75" customHeight="1">
      <c r="A2477" s="1"/>
      <c r="B2477" s="6" t="s">
        <v>14</v>
      </c>
      <c r="C2477" s="6">
        <v>1185732</v>
      </c>
      <c r="D2477" s="7">
        <v>44308</v>
      </c>
      <c r="E2477" s="6" t="s">
        <v>33</v>
      </c>
      <c r="F2477" s="6" t="s">
        <v>92</v>
      </c>
      <c r="G2477" s="6" t="s">
        <v>93</v>
      </c>
      <c r="H2477" s="6" t="s">
        <v>22</v>
      </c>
      <c r="I2477" s="8">
        <v>0.4</v>
      </c>
      <c r="J2477" s="9">
        <v>2500</v>
      </c>
      <c r="K2477" s="10">
        <f t="shared" si="0"/>
        <v>1000</v>
      </c>
      <c r="L2477" s="10">
        <f t="shared" si="1"/>
        <v>400</v>
      </c>
      <c r="M2477" s="11">
        <v>0.4</v>
      </c>
      <c r="O2477" s="16"/>
      <c r="P2477" s="14"/>
      <c r="Q2477" s="12"/>
      <c r="R2477" s="13"/>
    </row>
    <row r="2478" spans="1:18" ht="15.75" customHeight="1">
      <c r="A2478" s="1"/>
      <c r="B2478" s="6" t="s">
        <v>14</v>
      </c>
      <c r="C2478" s="6">
        <v>1185732</v>
      </c>
      <c r="D2478" s="7">
        <v>44339</v>
      </c>
      <c r="E2478" s="6" t="s">
        <v>33</v>
      </c>
      <c r="F2478" s="6" t="s">
        <v>92</v>
      </c>
      <c r="G2478" s="6" t="s">
        <v>93</v>
      </c>
      <c r="H2478" s="6" t="s">
        <v>17</v>
      </c>
      <c r="I2478" s="8">
        <v>0.5</v>
      </c>
      <c r="J2478" s="9">
        <v>5200</v>
      </c>
      <c r="K2478" s="10">
        <f t="shared" si="0"/>
        <v>2600</v>
      </c>
      <c r="L2478" s="10">
        <f t="shared" si="1"/>
        <v>1040</v>
      </c>
      <c r="M2478" s="11">
        <v>0.4</v>
      </c>
      <c r="O2478" s="16"/>
      <c r="P2478" s="14"/>
      <c r="Q2478" s="12"/>
      <c r="R2478" s="13"/>
    </row>
    <row r="2479" spans="1:18" ht="15.75" customHeight="1">
      <c r="A2479" s="1"/>
      <c r="B2479" s="6" t="s">
        <v>14</v>
      </c>
      <c r="C2479" s="6">
        <v>1185732</v>
      </c>
      <c r="D2479" s="7">
        <v>44339</v>
      </c>
      <c r="E2479" s="6" t="s">
        <v>33</v>
      </c>
      <c r="F2479" s="6" t="s">
        <v>92</v>
      </c>
      <c r="G2479" s="6" t="s">
        <v>93</v>
      </c>
      <c r="H2479" s="6" t="s">
        <v>18</v>
      </c>
      <c r="I2479" s="8">
        <v>0.45000000000000007</v>
      </c>
      <c r="J2479" s="9">
        <v>2250</v>
      </c>
      <c r="K2479" s="10">
        <f t="shared" si="0"/>
        <v>1012.5000000000001</v>
      </c>
      <c r="L2479" s="10">
        <f t="shared" si="1"/>
        <v>354.375</v>
      </c>
      <c r="M2479" s="11">
        <v>0.35</v>
      </c>
      <c r="O2479" s="16"/>
      <c r="P2479" s="14"/>
      <c r="Q2479" s="12"/>
      <c r="R2479" s="13"/>
    </row>
    <row r="2480" spans="1:18" ht="15.75" customHeight="1">
      <c r="A2480" s="1"/>
      <c r="B2480" s="6" t="s">
        <v>14</v>
      </c>
      <c r="C2480" s="6">
        <v>1185732</v>
      </c>
      <c r="D2480" s="7">
        <v>44339</v>
      </c>
      <c r="E2480" s="6" t="s">
        <v>33</v>
      </c>
      <c r="F2480" s="6" t="s">
        <v>92</v>
      </c>
      <c r="G2480" s="6" t="s">
        <v>93</v>
      </c>
      <c r="H2480" s="6" t="s">
        <v>19</v>
      </c>
      <c r="I2480" s="8">
        <v>0.4</v>
      </c>
      <c r="J2480" s="9">
        <v>2000</v>
      </c>
      <c r="K2480" s="10">
        <f t="shared" si="0"/>
        <v>800</v>
      </c>
      <c r="L2480" s="10">
        <f t="shared" si="1"/>
        <v>320</v>
      </c>
      <c r="M2480" s="11">
        <v>0.4</v>
      </c>
      <c r="O2480" s="16"/>
      <c r="P2480" s="14"/>
      <c r="Q2480" s="12"/>
      <c r="R2480" s="13"/>
    </row>
    <row r="2481" spans="1:18" ht="15.75" customHeight="1">
      <c r="A2481" s="1"/>
      <c r="B2481" s="6" t="s">
        <v>14</v>
      </c>
      <c r="C2481" s="6">
        <v>1185732</v>
      </c>
      <c r="D2481" s="7">
        <v>44339</v>
      </c>
      <c r="E2481" s="6" t="s">
        <v>33</v>
      </c>
      <c r="F2481" s="6" t="s">
        <v>92</v>
      </c>
      <c r="G2481" s="6" t="s">
        <v>93</v>
      </c>
      <c r="H2481" s="6" t="s">
        <v>20</v>
      </c>
      <c r="I2481" s="8">
        <v>0.4</v>
      </c>
      <c r="J2481" s="9">
        <v>1250</v>
      </c>
      <c r="K2481" s="10">
        <f t="shared" si="0"/>
        <v>500</v>
      </c>
      <c r="L2481" s="10">
        <f t="shared" si="1"/>
        <v>200</v>
      </c>
      <c r="M2481" s="11">
        <v>0.4</v>
      </c>
      <c r="O2481" s="16"/>
      <c r="P2481" s="14"/>
      <c r="Q2481" s="12"/>
      <c r="R2481" s="13"/>
    </row>
    <row r="2482" spans="1:18" ht="15.75" customHeight="1">
      <c r="A2482" s="1"/>
      <c r="B2482" s="6" t="s">
        <v>14</v>
      </c>
      <c r="C2482" s="6">
        <v>1185732</v>
      </c>
      <c r="D2482" s="7">
        <v>44339</v>
      </c>
      <c r="E2482" s="6" t="s">
        <v>33</v>
      </c>
      <c r="F2482" s="6" t="s">
        <v>92</v>
      </c>
      <c r="G2482" s="6" t="s">
        <v>93</v>
      </c>
      <c r="H2482" s="6" t="s">
        <v>21</v>
      </c>
      <c r="I2482" s="8">
        <v>0.5</v>
      </c>
      <c r="J2482" s="9">
        <v>1500</v>
      </c>
      <c r="K2482" s="10">
        <f t="shared" si="0"/>
        <v>750</v>
      </c>
      <c r="L2482" s="10">
        <f t="shared" si="1"/>
        <v>262.5</v>
      </c>
      <c r="M2482" s="11">
        <v>0.35</v>
      </c>
      <c r="O2482" s="16"/>
      <c r="P2482" s="14"/>
      <c r="Q2482" s="12"/>
      <c r="R2482" s="13"/>
    </row>
    <row r="2483" spans="1:18" ht="15.75" customHeight="1">
      <c r="A2483" s="1"/>
      <c r="B2483" s="6" t="s">
        <v>14</v>
      </c>
      <c r="C2483" s="6">
        <v>1185732</v>
      </c>
      <c r="D2483" s="7">
        <v>44339</v>
      </c>
      <c r="E2483" s="6" t="s">
        <v>33</v>
      </c>
      <c r="F2483" s="6" t="s">
        <v>92</v>
      </c>
      <c r="G2483" s="6" t="s">
        <v>93</v>
      </c>
      <c r="H2483" s="6" t="s">
        <v>22</v>
      </c>
      <c r="I2483" s="8">
        <v>0.55000000000000004</v>
      </c>
      <c r="J2483" s="9">
        <v>2750</v>
      </c>
      <c r="K2483" s="10">
        <f t="shared" si="0"/>
        <v>1512.5000000000002</v>
      </c>
      <c r="L2483" s="10">
        <f t="shared" si="1"/>
        <v>605.00000000000011</v>
      </c>
      <c r="M2483" s="11">
        <v>0.4</v>
      </c>
      <c r="O2483" s="16"/>
      <c r="P2483" s="14"/>
      <c r="Q2483" s="12"/>
      <c r="R2483" s="13"/>
    </row>
    <row r="2484" spans="1:18" ht="15.75" customHeight="1">
      <c r="A2484" s="1"/>
      <c r="B2484" s="6" t="s">
        <v>14</v>
      </c>
      <c r="C2484" s="6">
        <v>1185732</v>
      </c>
      <c r="D2484" s="7">
        <v>44369</v>
      </c>
      <c r="E2484" s="6" t="s">
        <v>33</v>
      </c>
      <c r="F2484" s="6" t="s">
        <v>92</v>
      </c>
      <c r="G2484" s="6" t="s">
        <v>93</v>
      </c>
      <c r="H2484" s="6" t="s">
        <v>17</v>
      </c>
      <c r="I2484" s="8">
        <v>0.4</v>
      </c>
      <c r="J2484" s="9">
        <v>5250</v>
      </c>
      <c r="K2484" s="10">
        <f t="shared" si="0"/>
        <v>2100</v>
      </c>
      <c r="L2484" s="10">
        <f t="shared" si="1"/>
        <v>840</v>
      </c>
      <c r="M2484" s="11">
        <v>0.4</v>
      </c>
      <c r="O2484" s="16"/>
      <c r="P2484" s="14"/>
      <c r="Q2484" s="12"/>
      <c r="R2484" s="13"/>
    </row>
    <row r="2485" spans="1:18" ht="15.75" customHeight="1">
      <c r="A2485" s="1"/>
      <c r="B2485" s="6" t="s">
        <v>14</v>
      </c>
      <c r="C2485" s="6">
        <v>1185732</v>
      </c>
      <c r="D2485" s="7">
        <v>44369</v>
      </c>
      <c r="E2485" s="6" t="s">
        <v>33</v>
      </c>
      <c r="F2485" s="6" t="s">
        <v>92</v>
      </c>
      <c r="G2485" s="6" t="s">
        <v>93</v>
      </c>
      <c r="H2485" s="6" t="s">
        <v>18</v>
      </c>
      <c r="I2485" s="8">
        <v>0.35000000000000009</v>
      </c>
      <c r="J2485" s="9">
        <v>2750</v>
      </c>
      <c r="K2485" s="10">
        <f t="shared" si="0"/>
        <v>962.50000000000023</v>
      </c>
      <c r="L2485" s="10">
        <f t="shared" si="1"/>
        <v>336.87500000000006</v>
      </c>
      <c r="M2485" s="11">
        <v>0.35</v>
      </c>
      <c r="O2485" s="16"/>
      <c r="P2485" s="14"/>
      <c r="Q2485" s="12"/>
      <c r="R2485" s="13"/>
    </row>
    <row r="2486" spans="1:18" ht="15.75" customHeight="1">
      <c r="A2486" s="1"/>
      <c r="B2486" s="6" t="s">
        <v>14</v>
      </c>
      <c r="C2486" s="6">
        <v>1185732</v>
      </c>
      <c r="D2486" s="7">
        <v>44369</v>
      </c>
      <c r="E2486" s="6" t="s">
        <v>33</v>
      </c>
      <c r="F2486" s="6" t="s">
        <v>92</v>
      </c>
      <c r="G2486" s="6" t="s">
        <v>93</v>
      </c>
      <c r="H2486" s="6" t="s">
        <v>19</v>
      </c>
      <c r="I2486" s="8">
        <v>0.30000000000000004</v>
      </c>
      <c r="J2486" s="9">
        <v>2250</v>
      </c>
      <c r="K2486" s="10">
        <f t="shared" si="0"/>
        <v>675.00000000000011</v>
      </c>
      <c r="L2486" s="10">
        <f t="shared" si="1"/>
        <v>270.00000000000006</v>
      </c>
      <c r="M2486" s="11">
        <v>0.4</v>
      </c>
      <c r="O2486" s="16"/>
      <c r="P2486" s="14"/>
      <c r="Q2486" s="12"/>
      <c r="R2486" s="13"/>
    </row>
    <row r="2487" spans="1:18" ht="15.75" customHeight="1">
      <c r="A2487" s="1"/>
      <c r="B2487" s="6" t="s">
        <v>14</v>
      </c>
      <c r="C2487" s="6">
        <v>1185732</v>
      </c>
      <c r="D2487" s="7">
        <v>44369</v>
      </c>
      <c r="E2487" s="6" t="s">
        <v>33</v>
      </c>
      <c r="F2487" s="6" t="s">
        <v>92</v>
      </c>
      <c r="G2487" s="6" t="s">
        <v>93</v>
      </c>
      <c r="H2487" s="6" t="s">
        <v>20</v>
      </c>
      <c r="I2487" s="8">
        <v>0.30000000000000004</v>
      </c>
      <c r="J2487" s="9">
        <v>2000</v>
      </c>
      <c r="K2487" s="10">
        <f t="shared" si="0"/>
        <v>600.00000000000011</v>
      </c>
      <c r="L2487" s="10">
        <f t="shared" si="1"/>
        <v>240.00000000000006</v>
      </c>
      <c r="M2487" s="11">
        <v>0.4</v>
      </c>
      <c r="O2487" s="16"/>
      <c r="P2487" s="14"/>
      <c r="Q2487" s="12"/>
      <c r="R2487" s="13"/>
    </row>
    <row r="2488" spans="1:18" ht="15.75" customHeight="1">
      <c r="A2488" s="1"/>
      <c r="B2488" s="6" t="s">
        <v>14</v>
      </c>
      <c r="C2488" s="6">
        <v>1185732</v>
      </c>
      <c r="D2488" s="7">
        <v>44369</v>
      </c>
      <c r="E2488" s="6" t="s">
        <v>33</v>
      </c>
      <c r="F2488" s="6" t="s">
        <v>92</v>
      </c>
      <c r="G2488" s="6" t="s">
        <v>93</v>
      </c>
      <c r="H2488" s="6" t="s">
        <v>21</v>
      </c>
      <c r="I2488" s="8">
        <v>0.5</v>
      </c>
      <c r="J2488" s="9">
        <v>2000</v>
      </c>
      <c r="K2488" s="10">
        <f t="shared" si="0"/>
        <v>1000</v>
      </c>
      <c r="L2488" s="10">
        <f t="shared" si="1"/>
        <v>350</v>
      </c>
      <c r="M2488" s="11">
        <v>0.35</v>
      </c>
      <c r="O2488" s="16"/>
      <c r="P2488" s="14"/>
      <c r="Q2488" s="12"/>
      <c r="R2488" s="13"/>
    </row>
    <row r="2489" spans="1:18" ht="15.75" customHeight="1">
      <c r="A2489" s="1"/>
      <c r="B2489" s="6" t="s">
        <v>14</v>
      </c>
      <c r="C2489" s="6">
        <v>1185732</v>
      </c>
      <c r="D2489" s="7">
        <v>44369</v>
      </c>
      <c r="E2489" s="6" t="s">
        <v>33</v>
      </c>
      <c r="F2489" s="6" t="s">
        <v>92</v>
      </c>
      <c r="G2489" s="6" t="s">
        <v>93</v>
      </c>
      <c r="H2489" s="6" t="s">
        <v>22</v>
      </c>
      <c r="I2489" s="8">
        <v>0.55000000000000004</v>
      </c>
      <c r="J2489" s="9">
        <v>3750</v>
      </c>
      <c r="K2489" s="10">
        <f t="shared" si="0"/>
        <v>2062.5</v>
      </c>
      <c r="L2489" s="10">
        <f t="shared" si="1"/>
        <v>825</v>
      </c>
      <c r="M2489" s="11">
        <v>0.4</v>
      </c>
      <c r="O2489" s="16"/>
      <c r="P2489" s="14"/>
      <c r="Q2489" s="12"/>
      <c r="R2489" s="13"/>
    </row>
    <row r="2490" spans="1:18" ht="15.75" customHeight="1">
      <c r="A2490" s="1"/>
      <c r="B2490" s="6" t="s">
        <v>14</v>
      </c>
      <c r="C2490" s="6">
        <v>1185732</v>
      </c>
      <c r="D2490" s="7">
        <v>44398</v>
      </c>
      <c r="E2490" s="6" t="s">
        <v>33</v>
      </c>
      <c r="F2490" s="6" t="s">
        <v>92</v>
      </c>
      <c r="G2490" s="6" t="s">
        <v>93</v>
      </c>
      <c r="H2490" s="6" t="s">
        <v>17</v>
      </c>
      <c r="I2490" s="8">
        <v>0.5</v>
      </c>
      <c r="J2490" s="9">
        <v>6000</v>
      </c>
      <c r="K2490" s="10">
        <f t="shared" si="0"/>
        <v>3000</v>
      </c>
      <c r="L2490" s="10">
        <f t="shared" si="1"/>
        <v>1200</v>
      </c>
      <c r="M2490" s="11">
        <v>0.4</v>
      </c>
      <c r="O2490" s="16"/>
      <c r="P2490" s="14"/>
      <c r="Q2490" s="12"/>
      <c r="R2490" s="13"/>
    </row>
    <row r="2491" spans="1:18" ht="15.75" customHeight="1">
      <c r="A2491" s="1"/>
      <c r="B2491" s="6" t="s">
        <v>14</v>
      </c>
      <c r="C2491" s="6">
        <v>1185732</v>
      </c>
      <c r="D2491" s="7">
        <v>44398</v>
      </c>
      <c r="E2491" s="6" t="s">
        <v>33</v>
      </c>
      <c r="F2491" s="6" t="s">
        <v>92</v>
      </c>
      <c r="G2491" s="6" t="s">
        <v>93</v>
      </c>
      <c r="H2491" s="6" t="s">
        <v>18</v>
      </c>
      <c r="I2491" s="8">
        <v>0.45000000000000007</v>
      </c>
      <c r="J2491" s="9">
        <v>3500</v>
      </c>
      <c r="K2491" s="10">
        <f t="shared" si="0"/>
        <v>1575.0000000000002</v>
      </c>
      <c r="L2491" s="10">
        <f t="shared" si="1"/>
        <v>551.25</v>
      </c>
      <c r="M2491" s="11">
        <v>0.35</v>
      </c>
      <c r="O2491" s="16"/>
      <c r="P2491" s="14"/>
      <c r="Q2491" s="12"/>
      <c r="R2491" s="13"/>
    </row>
    <row r="2492" spans="1:18" ht="15.75" customHeight="1">
      <c r="A2492" s="1"/>
      <c r="B2492" s="6" t="s">
        <v>14</v>
      </c>
      <c r="C2492" s="6">
        <v>1185732</v>
      </c>
      <c r="D2492" s="7">
        <v>44398</v>
      </c>
      <c r="E2492" s="6" t="s">
        <v>33</v>
      </c>
      <c r="F2492" s="6" t="s">
        <v>92</v>
      </c>
      <c r="G2492" s="6" t="s">
        <v>93</v>
      </c>
      <c r="H2492" s="6" t="s">
        <v>19</v>
      </c>
      <c r="I2492" s="8">
        <v>0.4</v>
      </c>
      <c r="J2492" s="9">
        <v>2750</v>
      </c>
      <c r="K2492" s="10">
        <f t="shared" si="0"/>
        <v>1100</v>
      </c>
      <c r="L2492" s="10">
        <f t="shared" si="1"/>
        <v>440</v>
      </c>
      <c r="M2492" s="11">
        <v>0.4</v>
      </c>
      <c r="O2492" s="16"/>
      <c r="P2492" s="14"/>
      <c r="Q2492" s="12"/>
      <c r="R2492" s="13"/>
    </row>
    <row r="2493" spans="1:18" ht="15.75" customHeight="1">
      <c r="A2493" s="1"/>
      <c r="B2493" s="6" t="s">
        <v>14</v>
      </c>
      <c r="C2493" s="6">
        <v>1185732</v>
      </c>
      <c r="D2493" s="7">
        <v>44398</v>
      </c>
      <c r="E2493" s="6" t="s">
        <v>33</v>
      </c>
      <c r="F2493" s="6" t="s">
        <v>92</v>
      </c>
      <c r="G2493" s="6" t="s">
        <v>93</v>
      </c>
      <c r="H2493" s="6" t="s">
        <v>20</v>
      </c>
      <c r="I2493" s="8">
        <v>0.4</v>
      </c>
      <c r="J2493" s="9">
        <v>2250</v>
      </c>
      <c r="K2493" s="10">
        <f t="shared" si="0"/>
        <v>900</v>
      </c>
      <c r="L2493" s="10">
        <f t="shared" si="1"/>
        <v>360</v>
      </c>
      <c r="M2493" s="11">
        <v>0.4</v>
      </c>
      <c r="O2493" s="16"/>
      <c r="P2493" s="14"/>
      <c r="Q2493" s="12"/>
      <c r="R2493" s="13"/>
    </row>
    <row r="2494" spans="1:18" ht="15.75" customHeight="1">
      <c r="A2494" s="1"/>
      <c r="B2494" s="6" t="s">
        <v>14</v>
      </c>
      <c r="C2494" s="6">
        <v>1185732</v>
      </c>
      <c r="D2494" s="7">
        <v>44398</v>
      </c>
      <c r="E2494" s="6" t="s">
        <v>33</v>
      </c>
      <c r="F2494" s="6" t="s">
        <v>92</v>
      </c>
      <c r="G2494" s="6" t="s">
        <v>93</v>
      </c>
      <c r="H2494" s="6" t="s">
        <v>21</v>
      </c>
      <c r="I2494" s="8">
        <v>0.5</v>
      </c>
      <c r="J2494" s="9">
        <v>2500</v>
      </c>
      <c r="K2494" s="10">
        <f t="shared" si="0"/>
        <v>1250</v>
      </c>
      <c r="L2494" s="10">
        <f t="shared" si="1"/>
        <v>437.5</v>
      </c>
      <c r="M2494" s="11">
        <v>0.35</v>
      </c>
      <c r="O2494" s="16"/>
      <c r="P2494" s="14"/>
      <c r="Q2494" s="12"/>
      <c r="R2494" s="13"/>
    </row>
    <row r="2495" spans="1:18" ht="15.75" customHeight="1">
      <c r="A2495" s="1"/>
      <c r="B2495" s="6" t="s">
        <v>14</v>
      </c>
      <c r="C2495" s="6">
        <v>1185732</v>
      </c>
      <c r="D2495" s="7">
        <v>44398</v>
      </c>
      <c r="E2495" s="6" t="s">
        <v>33</v>
      </c>
      <c r="F2495" s="6" t="s">
        <v>92</v>
      </c>
      <c r="G2495" s="6" t="s">
        <v>93</v>
      </c>
      <c r="H2495" s="6" t="s">
        <v>22</v>
      </c>
      <c r="I2495" s="8">
        <v>0.55000000000000004</v>
      </c>
      <c r="J2495" s="9">
        <v>4250</v>
      </c>
      <c r="K2495" s="10">
        <f t="shared" si="0"/>
        <v>2337.5</v>
      </c>
      <c r="L2495" s="10">
        <f t="shared" si="1"/>
        <v>935</v>
      </c>
      <c r="M2495" s="11">
        <v>0.4</v>
      </c>
      <c r="O2495" s="16"/>
      <c r="P2495" s="14"/>
      <c r="Q2495" s="12"/>
      <c r="R2495" s="13"/>
    </row>
    <row r="2496" spans="1:18" ht="15.75" customHeight="1">
      <c r="A2496" s="1"/>
      <c r="B2496" s="6" t="s">
        <v>14</v>
      </c>
      <c r="C2496" s="6">
        <v>1185732</v>
      </c>
      <c r="D2496" s="7">
        <v>44430</v>
      </c>
      <c r="E2496" s="6" t="s">
        <v>33</v>
      </c>
      <c r="F2496" s="6" t="s">
        <v>92</v>
      </c>
      <c r="G2496" s="6" t="s">
        <v>93</v>
      </c>
      <c r="H2496" s="6" t="s">
        <v>17</v>
      </c>
      <c r="I2496" s="8">
        <v>0.5</v>
      </c>
      <c r="J2496" s="9">
        <v>5750</v>
      </c>
      <c r="K2496" s="10">
        <f t="shared" si="0"/>
        <v>2875</v>
      </c>
      <c r="L2496" s="10">
        <f t="shared" si="1"/>
        <v>1150</v>
      </c>
      <c r="M2496" s="11">
        <v>0.4</v>
      </c>
      <c r="O2496" s="16"/>
      <c r="P2496" s="14"/>
      <c r="Q2496" s="12"/>
      <c r="R2496" s="13"/>
    </row>
    <row r="2497" spans="1:18" ht="15.75" customHeight="1">
      <c r="A2497" s="1"/>
      <c r="B2497" s="6" t="s">
        <v>14</v>
      </c>
      <c r="C2497" s="6">
        <v>1185732</v>
      </c>
      <c r="D2497" s="7">
        <v>44430</v>
      </c>
      <c r="E2497" s="6" t="s">
        <v>33</v>
      </c>
      <c r="F2497" s="6" t="s">
        <v>92</v>
      </c>
      <c r="G2497" s="6" t="s">
        <v>93</v>
      </c>
      <c r="H2497" s="6" t="s">
        <v>18</v>
      </c>
      <c r="I2497" s="8">
        <v>0.45000000000000007</v>
      </c>
      <c r="J2497" s="9">
        <v>3500</v>
      </c>
      <c r="K2497" s="10">
        <f t="shared" si="0"/>
        <v>1575.0000000000002</v>
      </c>
      <c r="L2497" s="10">
        <f t="shared" si="1"/>
        <v>551.25</v>
      </c>
      <c r="M2497" s="11">
        <v>0.35</v>
      </c>
      <c r="O2497" s="16"/>
      <c r="P2497" s="14"/>
      <c r="Q2497" s="12"/>
      <c r="R2497" s="13"/>
    </row>
    <row r="2498" spans="1:18" ht="15.75" customHeight="1">
      <c r="A2498" s="1"/>
      <c r="B2498" s="6" t="s">
        <v>14</v>
      </c>
      <c r="C2498" s="6">
        <v>1185732</v>
      </c>
      <c r="D2498" s="7">
        <v>44430</v>
      </c>
      <c r="E2498" s="6" t="s">
        <v>33</v>
      </c>
      <c r="F2498" s="6" t="s">
        <v>92</v>
      </c>
      <c r="G2498" s="6" t="s">
        <v>93</v>
      </c>
      <c r="H2498" s="6" t="s">
        <v>19</v>
      </c>
      <c r="I2498" s="8">
        <v>0.4</v>
      </c>
      <c r="J2498" s="9">
        <v>2750</v>
      </c>
      <c r="K2498" s="10">
        <f t="shared" si="0"/>
        <v>1100</v>
      </c>
      <c r="L2498" s="10">
        <f t="shared" si="1"/>
        <v>440</v>
      </c>
      <c r="M2498" s="11">
        <v>0.4</v>
      </c>
      <c r="O2498" s="16"/>
      <c r="P2498" s="14"/>
      <c r="Q2498" s="12"/>
      <c r="R2498" s="13"/>
    </row>
    <row r="2499" spans="1:18" ht="15.75" customHeight="1">
      <c r="A2499" s="1"/>
      <c r="B2499" s="6" t="s">
        <v>14</v>
      </c>
      <c r="C2499" s="6">
        <v>1185732</v>
      </c>
      <c r="D2499" s="7">
        <v>44430</v>
      </c>
      <c r="E2499" s="6" t="s">
        <v>33</v>
      </c>
      <c r="F2499" s="6" t="s">
        <v>92</v>
      </c>
      <c r="G2499" s="6" t="s">
        <v>93</v>
      </c>
      <c r="H2499" s="6" t="s">
        <v>20</v>
      </c>
      <c r="I2499" s="8">
        <v>0.4</v>
      </c>
      <c r="J2499" s="9">
        <v>2500</v>
      </c>
      <c r="K2499" s="10">
        <f t="shared" si="0"/>
        <v>1000</v>
      </c>
      <c r="L2499" s="10">
        <f t="shared" si="1"/>
        <v>400</v>
      </c>
      <c r="M2499" s="11">
        <v>0.4</v>
      </c>
      <c r="O2499" s="16"/>
      <c r="P2499" s="14"/>
      <c r="Q2499" s="12"/>
      <c r="R2499" s="13"/>
    </row>
    <row r="2500" spans="1:18" ht="15.75" customHeight="1">
      <c r="A2500" s="1"/>
      <c r="B2500" s="6" t="s">
        <v>14</v>
      </c>
      <c r="C2500" s="6">
        <v>1185732</v>
      </c>
      <c r="D2500" s="7">
        <v>44430</v>
      </c>
      <c r="E2500" s="6" t="s">
        <v>33</v>
      </c>
      <c r="F2500" s="6" t="s">
        <v>92</v>
      </c>
      <c r="G2500" s="6" t="s">
        <v>93</v>
      </c>
      <c r="H2500" s="6" t="s">
        <v>21</v>
      </c>
      <c r="I2500" s="8">
        <v>0.5</v>
      </c>
      <c r="J2500" s="9">
        <v>2250</v>
      </c>
      <c r="K2500" s="10">
        <f t="shared" si="0"/>
        <v>1125</v>
      </c>
      <c r="L2500" s="10">
        <f t="shared" si="1"/>
        <v>393.75</v>
      </c>
      <c r="M2500" s="11">
        <v>0.35</v>
      </c>
      <c r="O2500" s="16"/>
      <c r="P2500" s="14"/>
      <c r="Q2500" s="12"/>
      <c r="R2500" s="13"/>
    </row>
    <row r="2501" spans="1:18" ht="15.75" customHeight="1">
      <c r="A2501" s="1"/>
      <c r="B2501" s="6" t="s">
        <v>14</v>
      </c>
      <c r="C2501" s="6">
        <v>1185732</v>
      </c>
      <c r="D2501" s="7">
        <v>44430</v>
      </c>
      <c r="E2501" s="6" t="s">
        <v>33</v>
      </c>
      <c r="F2501" s="6" t="s">
        <v>92</v>
      </c>
      <c r="G2501" s="6" t="s">
        <v>93</v>
      </c>
      <c r="H2501" s="6" t="s">
        <v>22</v>
      </c>
      <c r="I2501" s="8">
        <v>0.55000000000000004</v>
      </c>
      <c r="J2501" s="9">
        <v>4000</v>
      </c>
      <c r="K2501" s="10">
        <f t="shared" si="0"/>
        <v>2200</v>
      </c>
      <c r="L2501" s="10">
        <f t="shared" si="1"/>
        <v>880</v>
      </c>
      <c r="M2501" s="11">
        <v>0.4</v>
      </c>
      <c r="O2501" s="16"/>
      <c r="P2501" s="14"/>
      <c r="Q2501" s="12"/>
      <c r="R2501" s="13"/>
    </row>
    <row r="2502" spans="1:18" ht="15.75" customHeight="1">
      <c r="A2502" s="1"/>
      <c r="B2502" s="6" t="s">
        <v>14</v>
      </c>
      <c r="C2502" s="6">
        <v>1185732</v>
      </c>
      <c r="D2502" s="7">
        <v>44462</v>
      </c>
      <c r="E2502" s="6" t="s">
        <v>33</v>
      </c>
      <c r="F2502" s="6" t="s">
        <v>92</v>
      </c>
      <c r="G2502" s="6" t="s">
        <v>93</v>
      </c>
      <c r="H2502" s="6" t="s">
        <v>17</v>
      </c>
      <c r="I2502" s="8">
        <v>0.5</v>
      </c>
      <c r="J2502" s="9">
        <v>5250</v>
      </c>
      <c r="K2502" s="10">
        <f t="shared" si="0"/>
        <v>2625</v>
      </c>
      <c r="L2502" s="10">
        <f t="shared" si="1"/>
        <v>1050</v>
      </c>
      <c r="M2502" s="11">
        <v>0.4</v>
      </c>
      <c r="O2502" s="16"/>
      <c r="P2502" s="14"/>
      <c r="Q2502" s="12"/>
      <c r="R2502" s="13"/>
    </row>
    <row r="2503" spans="1:18" ht="15.75" customHeight="1">
      <c r="A2503" s="1"/>
      <c r="B2503" s="6" t="s">
        <v>14</v>
      </c>
      <c r="C2503" s="6">
        <v>1185732</v>
      </c>
      <c r="D2503" s="7">
        <v>44462</v>
      </c>
      <c r="E2503" s="6" t="s">
        <v>33</v>
      </c>
      <c r="F2503" s="6" t="s">
        <v>92</v>
      </c>
      <c r="G2503" s="6" t="s">
        <v>93</v>
      </c>
      <c r="H2503" s="6" t="s">
        <v>18</v>
      </c>
      <c r="I2503" s="8">
        <v>0.45000000000000007</v>
      </c>
      <c r="J2503" s="9">
        <v>3250</v>
      </c>
      <c r="K2503" s="10">
        <f t="shared" si="0"/>
        <v>1462.5000000000002</v>
      </c>
      <c r="L2503" s="10">
        <f t="shared" si="1"/>
        <v>511.87500000000006</v>
      </c>
      <c r="M2503" s="11">
        <v>0.35</v>
      </c>
      <c r="O2503" s="16"/>
      <c r="P2503" s="14"/>
      <c r="Q2503" s="12"/>
      <c r="R2503" s="13"/>
    </row>
    <row r="2504" spans="1:18" ht="15.75" customHeight="1">
      <c r="A2504" s="1"/>
      <c r="B2504" s="6" t="s">
        <v>14</v>
      </c>
      <c r="C2504" s="6">
        <v>1185732</v>
      </c>
      <c r="D2504" s="7">
        <v>44462</v>
      </c>
      <c r="E2504" s="6" t="s">
        <v>33</v>
      </c>
      <c r="F2504" s="6" t="s">
        <v>92</v>
      </c>
      <c r="G2504" s="6" t="s">
        <v>93</v>
      </c>
      <c r="H2504" s="6" t="s">
        <v>19</v>
      </c>
      <c r="I2504" s="8">
        <v>0.35000000000000003</v>
      </c>
      <c r="J2504" s="9">
        <v>2250</v>
      </c>
      <c r="K2504" s="10">
        <f t="shared" si="0"/>
        <v>787.50000000000011</v>
      </c>
      <c r="L2504" s="10">
        <f t="shared" si="1"/>
        <v>315.00000000000006</v>
      </c>
      <c r="M2504" s="11">
        <v>0.4</v>
      </c>
      <c r="O2504" s="16"/>
      <c r="P2504" s="14"/>
      <c r="Q2504" s="12"/>
      <c r="R2504" s="13"/>
    </row>
    <row r="2505" spans="1:18" ht="15.75" customHeight="1">
      <c r="A2505" s="1"/>
      <c r="B2505" s="6" t="s">
        <v>14</v>
      </c>
      <c r="C2505" s="6">
        <v>1185732</v>
      </c>
      <c r="D2505" s="7">
        <v>44462</v>
      </c>
      <c r="E2505" s="6" t="s">
        <v>33</v>
      </c>
      <c r="F2505" s="6" t="s">
        <v>92</v>
      </c>
      <c r="G2505" s="6" t="s">
        <v>93</v>
      </c>
      <c r="H2505" s="6" t="s">
        <v>20</v>
      </c>
      <c r="I2505" s="8">
        <v>0.35000000000000003</v>
      </c>
      <c r="J2505" s="9">
        <v>2000</v>
      </c>
      <c r="K2505" s="10">
        <f t="shared" si="0"/>
        <v>700.00000000000011</v>
      </c>
      <c r="L2505" s="10">
        <f t="shared" si="1"/>
        <v>280.00000000000006</v>
      </c>
      <c r="M2505" s="11">
        <v>0.4</v>
      </c>
      <c r="O2505" s="16"/>
      <c r="P2505" s="14"/>
      <c r="Q2505" s="12"/>
      <c r="R2505" s="13"/>
    </row>
    <row r="2506" spans="1:18" ht="15.75" customHeight="1">
      <c r="A2506" s="1"/>
      <c r="B2506" s="6" t="s">
        <v>14</v>
      </c>
      <c r="C2506" s="6">
        <v>1185732</v>
      </c>
      <c r="D2506" s="7">
        <v>44462</v>
      </c>
      <c r="E2506" s="6" t="s">
        <v>33</v>
      </c>
      <c r="F2506" s="6" t="s">
        <v>92</v>
      </c>
      <c r="G2506" s="6" t="s">
        <v>93</v>
      </c>
      <c r="H2506" s="6" t="s">
        <v>21</v>
      </c>
      <c r="I2506" s="8">
        <v>0.45</v>
      </c>
      <c r="J2506" s="9">
        <v>2000</v>
      </c>
      <c r="K2506" s="10">
        <f t="shared" si="0"/>
        <v>900</v>
      </c>
      <c r="L2506" s="10">
        <f t="shared" si="1"/>
        <v>315</v>
      </c>
      <c r="M2506" s="11">
        <v>0.35</v>
      </c>
      <c r="O2506" s="16"/>
      <c r="P2506" s="14"/>
      <c r="Q2506" s="12"/>
      <c r="R2506" s="13"/>
    </row>
    <row r="2507" spans="1:18" ht="15.75" customHeight="1">
      <c r="A2507" s="1"/>
      <c r="B2507" s="6" t="s">
        <v>14</v>
      </c>
      <c r="C2507" s="6">
        <v>1185732</v>
      </c>
      <c r="D2507" s="7">
        <v>44462</v>
      </c>
      <c r="E2507" s="6" t="s">
        <v>33</v>
      </c>
      <c r="F2507" s="6" t="s">
        <v>92</v>
      </c>
      <c r="G2507" s="6" t="s">
        <v>93</v>
      </c>
      <c r="H2507" s="6" t="s">
        <v>22</v>
      </c>
      <c r="I2507" s="8">
        <v>0.5</v>
      </c>
      <c r="J2507" s="9">
        <v>2750</v>
      </c>
      <c r="K2507" s="10">
        <f t="shared" si="0"/>
        <v>1375</v>
      </c>
      <c r="L2507" s="10">
        <f t="shared" si="1"/>
        <v>550</v>
      </c>
      <c r="M2507" s="11">
        <v>0.4</v>
      </c>
      <c r="O2507" s="16"/>
      <c r="P2507" s="14"/>
      <c r="Q2507" s="12"/>
      <c r="R2507" s="13"/>
    </row>
    <row r="2508" spans="1:18" ht="15.75" customHeight="1">
      <c r="A2508" s="1"/>
      <c r="B2508" s="6" t="s">
        <v>14</v>
      </c>
      <c r="C2508" s="6">
        <v>1185732</v>
      </c>
      <c r="D2508" s="7">
        <v>44491</v>
      </c>
      <c r="E2508" s="6" t="s">
        <v>33</v>
      </c>
      <c r="F2508" s="6" t="s">
        <v>92</v>
      </c>
      <c r="G2508" s="6" t="s">
        <v>93</v>
      </c>
      <c r="H2508" s="6" t="s">
        <v>17</v>
      </c>
      <c r="I2508" s="8">
        <v>0.54999999999999993</v>
      </c>
      <c r="J2508" s="9">
        <v>4500</v>
      </c>
      <c r="K2508" s="10">
        <f t="shared" si="0"/>
        <v>2474.9999999999995</v>
      </c>
      <c r="L2508" s="10">
        <f t="shared" si="1"/>
        <v>989.99999999999989</v>
      </c>
      <c r="M2508" s="11">
        <v>0.4</v>
      </c>
      <c r="O2508" s="16"/>
      <c r="P2508" s="14"/>
      <c r="Q2508" s="12"/>
      <c r="R2508" s="13"/>
    </row>
    <row r="2509" spans="1:18" ht="15.75" customHeight="1">
      <c r="A2509" s="1"/>
      <c r="B2509" s="6" t="s">
        <v>14</v>
      </c>
      <c r="C2509" s="6">
        <v>1185732</v>
      </c>
      <c r="D2509" s="7">
        <v>44491</v>
      </c>
      <c r="E2509" s="6" t="s">
        <v>33</v>
      </c>
      <c r="F2509" s="6" t="s">
        <v>92</v>
      </c>
      <c r="G2509" s="6" t="s">
        <v>93</v>
      </c>
      <c r="H2509" s="6" t="s">
        <v>18</v>
      </c>
      <c r="I2509" s="8">
        <v>0.45</v>
      </c>
      <c r="J2509" s="9">
        <v>2750</v>
      </c>
      <c r="K2509" s="10">
        <f t="shared" si="0"/>
        <v>1237.5</v>
      </c>
      <c r="L2509" s="10">
        <f t="shared" si="1"/>
        <v>433.125</v>
      </c>
      <c r="M2509" s="11">
        <v>0.35</v>
      </c>
      <c r="O2509" s="16"/>
      <c r="P2509" s="14"/>
      <c r="Q2509" s="12"/>
      <c r="R2509" s="13"/>
    </row>
    <row r="2510" spans="1:18" ht="15.75" customHeight="1">
      <c r="A2510" s="1"/>
      <c r="B2510" s="6" t="s">
        <v>14</v>
      </c>
      <c r="C2510" s="6">
        <v>1185732</v>
      </c>
      <c r="D2510" s="7">
        <v>44491</v>
      </c>
      <c r="E2510" s="6" t="s">
        <v>33</v>
      </c>
      <c r="F2510" s="6" t="s">
        <v>92</v>
      </c>
      <c r="G2510" s="6" t="s">
        <v>93</v>
      </c>
      <c r="H2510" s="6" t="s">
        <v>19</v>
      </c>
      <c r="I2510" s="8">
        <v>0.45</v>
      </c>
      <c r="J2510" s="9">
        <v>1750</v>
      </c>
      <c r="K2510" s="10">
        <f t="shared" si="0"/>
        <v>787.5</v>
      </c>
      <c r="L2510" s="10">
        <f t="shared" si="1"/>
        <v>315</v>
      </c>
      <c r="M2510" s="11">
        <v>0.4</v>
      </c>
      <c r="O2510" s="16"/>
      <c r="P2510" s="14"/>
      <c r="Q2510" s="12"/>
      <c r="R2510" s="13"/>
    </row>
    <row r="2511" spans="1:18" ht="15.75" customHeight="1">
      <c r="A2511" s="1"/>
      <c r="B2511" s="6" t="s">
        <v>14</v>
      </c>
      <c r="C2511" s="6">
        <v>1185732</v>
      </c>
      <c r="D2511" s="7">
        <v>44491</v>
      </c>
      <c r="E2511" s="6" t="s">
        <v>33</v>
      </c>
      <c r="F2511" s="6" t="s">
        <v>92</v>
      </c>
      <c r="G2511" s="6" t="s">
        <v>93</v>
      </c>
      <c r="H2511" s="6" t="s">
        <v>20</v>
      </c>
      <c r="I2511" s="8">
        <v>0.45</v>
      </c>
      <c r="J2511" s="9">
        <v>1500</v>
      </c>
      <c r="K2511" s="10">
        <f t="shared" si="0"/>
        <v>675</v>
      </c>
      <c r="L2511" s="10">
        <f t="shared" si="1"/>
        <v>270</v>
      </c>
      <c r="M2511" s="11">
        <v>0.4</v>
      </c>
      <c r="O2511" s="16"/>
      <c r="P2511" s="14"/>
      <c r="Q2511" s="12"/>
      <c r="R2511" s="13"/>
    </row>
    <row r="2512" spans="1:18" ht="15.75" customHeight="1">
      <c r="A2512" s="1"/>
      <c r="B2512" s="6" t="s">
        <v>14</v>
      </c>
      <c r="C2512" s="6">
        <v>1185732</v>
      </c>
      <c r="D2512" s="7">
        <v>44491</v>
      </c>
      <c r="E2512" s="6" t="s">
        <v>33</v>
      </c>
      <c r="F2512" s="6" t="s">
        <v>92</v>
      </c>
      <c r="G2512" s="6" t="s">
        <v>93</v>
      </c>
      <c r="H2512" s="6" t="s">
        <v>21</v>
      </c>
      <c r="I2512" s="8">
        <v>0.54999999999999993</v>
      </c>
      <c r="J2512" s="9">
        <v>1500</v>
      </c>
      <c r="K2512" s="10">
        <f t="shared" si="0"/>
        <v>824.99999999999989</v>
      </c>
      <c r="L2512" s="10">
        <f t="shared" si="1"/>
        <v>288.74999999999994</v>
      </c>
      <c r="M2512" s="11">
        <v>0.35</v>
      </c>
      <c r="O2512" s="16"/>
      <c r="P2512" s="14"/>
      <c r="Q2512" s="12"/>
      <c r="R2512" s="13"/>
    </row>
    <row r="2513" spans="1:18" ht="15.75" customHeight="1">
      <c r="A2513" s="1"/>
      <c r="B2513" s="6" t="s">
        <v>14</v>
      </c>
      <c r="C2513" s="6">
        <v>1185732</v>
      </c>
      <c r="D2513" s="7">
        <v>44491</v>
      </c>
      <c r="E2513" s="6" t="s">
        <v>33</v>
      </c>
      <c r="F2513" s="6" t="s">
        <v>92</v>
      </c>
      <c r="G2513" s="6" t="s">
        <v>93</v>
      </c>
      <c r="H2513" s="6" t="s">
        <v>22</v>
      </c>
      <c r="I2513" s="8">
        <v>0.54999999999999993</v>
      </c>
      <c r="J2513" s="9">
        <v>2750</v>
      </c>
      <c r="K2513" s="10">
        <f t="shared" si="0"/>
        <v>1512.4999999999998</v>
      </c>
      <c r="L2513" s="10">
        <f t="shared" si="1"/>
        <v>604.99999999999989</v>
      </c>
      <c r="M2513" s="11">
        <v>0.4</v>
      </c>
      <c r="O2513" s="16"/>
      <c r="P2513" s="14"/>
      <c r="Q2513" s="12"/>
      <c r="R2513" s="13"/>
    </row>
    <row r="2514" spans="1:18" ht="15.75" customHeight="1">
      <c r="A2514" s="1"/>
      <c r="B2514" s="6" t="s">
        <v>14</v>
      </c>
      <c r="C2514" s="6">
        <v>1185732</v>
      </c>
      <c r="D2514" s="7">
        <v>44522</v>
      </c>
      <c r="E2514" s="6" t="s">
        <v>33</v>
      </c>
      <c r="F2514" s="6" t="s">
        <v>92</v>
      </c>
      <c r="G2514" s="6" t="s">
        <v>93</v>
      </c>
      <c r="H2514" s="6" t="s">
        <v>17</v>
      </c>
      <c r="I2514" s="8">
        <v>0.5</v>
      </c>
      <c r="J2514" s="9">
        <v>4250</v>
      </c>
      <c r="K2514" s="10">
        <f t="shared" si="0"/>
        <v>2125</v>
      </c>
      <c r="L2514" s="10">
        <f t="shared" si="1"/>
        <v>850</v>
      </c>
      <c r="M2514" s="11">
        <v>0.4</v>
      </c>
      <c r="O2514" s="16"/>
      <c r="P2514" s="14"/>
      <c r="Q2514" s="12"/>
      <c r="R2514" s="13"/>
    </row>
    <row r="2515" spans="1:18" ht="15.75" customHeight="1">
      <c r="A2515" s="1"/>
      <c r="B2515" s="6" t="s">
        <v>14</v>
      </c>
      <c r="C2515" s="6">
        <v>1185732</v>
      </c>
      <c r="D2515" s="7">
        <v>44522</v>
      </c>
      <c r="E2515" s="6" t="s">
        <v>33</v>
      </c>
      <c r="F2515" s="6" t="s">
        <v>92</v>
      </c>
      <c r="G2515" s="6" t="s">
        <v>93</v>
      </c>
      <c r="H2515" s="6" t="s">
        <v>18</v>
      </c>
      <c r="I2515" s="8">
        <v>0.4</v>
      </c>
      <c r="J2515" s="9">
        <v>2750</v>
      </c>
      <c r="K2515" s="10">
        <f t="shared" si="0"/>
        <v>1100</v>
      </c>
      <c r="L2515" s="10">
        <f t="shared" si="1"/>
        <v>385</v>
      </c>
      <c r="M2515" s="11">
        <v>0.35</v>
      </c>
      <c r="O2515" s="16"/>
      <c r="P2515" s="14"/>
      <c r="Q2515" s="12"/>
      <c r="R2515" s="13"/>
    </row>
    <row r="2516" spans="1:18" ht="15.75" customHeight="1">
      <c r="A2516" s="1"/>
      <c r="B2516" s="6" t="s">
        <v>14</v>
      </c>
      <c r="C2516" s="6">
        <v>1185732</v>
      </c>
      <c r="D2516" s="7">
        <v>44522</v>
      </c>
      <c r="E2516" s="6" t="s">
        <v>33</v>
      </c>
      <c r="F2516" s="6" t="s">
        <v>92</v>
      </c>
      <c r="G2516" s="6" t="s">
        <v>93</v>
      </c>
      <c r="H2516" s="6" t="s">
        <v>19</v>
      </c>
      <c r="I2516" s="8">
        <v>0.45</v>
      </c>
      <c r="J2516" s="9">
        <v>2200</v>
      </c>
      <c r="K2516" s="10">
        <f t="shared" si="0"/>
        <v>990</v>
      </c>
      <c r="L2516" s="10">
        <f t="shared" si="1"/>
        <v>396</v>
      </c>
      <c r="M2516" s="11">
        <v>0.4</v>
      </c>
      <c r="O2516" s="16"/>
      <c r="P2516" s="14"/>
      <c r="Q2516" s="12"/>
      <c r="R2516" s="13"/>
    </row>
    <row r="2517" spans="1:18" ht="15.75" customHeight="1">
      <c r="A2517" s="1"/>
      <c r="B2517" s="6" t="s">
        <v>14</v>
      </c>
      <c r="C2517" s="6">
        <v>1185732</v>
      </c>
      <c r="D2517" s="7">
        <v>44522</v>
      </c>
      <c r="E2517" s="6" t="s">
        <v>33</v>
      </c>
      <c r="F2517" s="6" t="s">
        <v>92</v>
      </c>
      <c r="G2517" s="6" t="s">
        <v>93</v>
      </c>
      <c r="H2517" s="6" t="s">
        <v>20</v>
      </c>
      <c r="I2517" s="8">
        <v>0.55000000000000004</v>
      </c>
      <c r="J2517" s="9">
        <v>2000</v>
      </c>
      <c r="K2517" s="10">
        <f t="shared" si="0"/>
        <v>1100</v>
      </c>
      <c r="L2517" s="10">
        <f t="shared" si="1"/>
        <v>440</v>
      </c>
      <c r="M2517" s="11">
        <v>0.4</v>
      </c>
      <c r="O2517" s="16"/>
      <c r="P2517" s="14"/>
      <c r="Q2517" s="12"/>
      <c r="R2517" s="13"/>
    </row>
    <row r="2518" spans="1:18" ht="15.75" customHeight="1">
      <c r="A2518" s="1"/>
      <c r="B2518" s="6" t="s">
        <v>14</v>
      </c>
      <c r="C2518" s="6">
        <v>1185732</v>
      </c>
      <c r="D2518" s="7">
        <v>44522</v>
      </c>
      <c r="E2518" s="6" t="s">
        <v>33</v>
      </c>
      <c r="F2518" s="6" t="s">
        <v>92</v>
      </c>
      <c r="G2518" s="6" t="s">
        <v>93</v>
      </c>
      <c r="H2518" s="6" t="s">
        <v>21</v>
      </c>
      <c r="I2518" s="8">
        <v>0.65</v>
      </c>
      <c r="J2518" s="9">
        <v>1750</v>
      </c>
      <c r="K2518" s="10">
        <f t="shared" si="0"/>
        <v>1137.5</v>
      </c>
      <c r="L2518" s="10">
        <f t="shared" si="1"/>
        <v>398.125</v>
      </c>
      <c r="M2518" s="11">
        <v>0.35</v>
      </c>
      <c r="O2518" s="16"/>
      <c r="P2518" s="14"/>
      <c r="Q2518" s="12"/>
      <c r="R2518" s="13"/>
    </row>
    <row r="2519" spans="1:18" ht="15.75" customHeight="1">
      <c r="A2519" s="1"/>
      <c r="B2519" s="6" t="s">
        <v>14</v>
      </c>
      <c r="C2519" s="6">
        <v>1185732</v>
      </c>
      <c r="D2519" s="7">
        <v>44522</v>
      </c>
      <c r="E2519" s="6" t="s">
        <v>33</v>
      </c>
      <c r="F2519" s="6" t="s">
        <v>92</v>
      </c>
      <c r="G2519" s="6" t="s">
        <v>93</v>
      </c>
      <c r="H2519" s="6" t="s">
        <v>22</v>
      </c>
      <c r="I2519" s="8">
        <v>0.7</v>
      </c>
      <c r="J2519" s="9">
        <v>2750</v>
      </c>
      <c r="K2519" s="10">
        <f t="shared" si="0"/>
        <v>1924.9999999999998</v>
      </c>
      <c r="L2519" s="10">
        <f t="shared" si="1"/>
        <v>770</v>
      </c>
      <c r="M2519" s="11">
        <v>0.4</v>
      </c>
      <c r="O2519" s="16"/>
      <c r="P2519" s="14"/>
      <c r="Q2519" s="12"/>
      <c r="R2519" s="13"/>
    </row>
    <row r="2520" spans="1:18" ht="15.75" customHeight="1">
      <c r="A2520" s="1"/>
      <c r="B2520" s="6" t="s">
        <v>14</v>
      </c>
      <c r="C2520" s="6">
        <v>1185732</v>
      </c>
      <c r="D2520" s="7">
        <v>44551</v>
      </c>
      <c r="E2520" s="6" t="s">
        <v>33</v>
      </c>
      <c r="F2520" s="6" t="s">
        <v>92</v>
      </c>
      <c r="G2520" s="6" t="s">
        <v>93</v>
      </c>
      <c r="H2520" s="6" t="s">
        <v>17</v>
      </c>
      <c r="I2520" s="8">
        <v>0.65</v>
      </c>
      <c r="J2520" s="9">
        <v>5250</v>
      </c>
      <c r="K2520" s="10">
        <f t="shared" si="0"/>
        <v>3412.5</v>
      </c>
      <c r="L2520" s="10">
        <f t="shared" si="1"/>
        <v>1365</v>
      </c>
      <c r="M2520" s="11">
        <v>0.4</v>
      </c>
      <c r="O2520" s="16"/>
      <c r="P2520" s="14"/>
      <c r="Q2520" s="12"/>
      <c r="R2520" s="13"/>
    </row>
    <row r="2521" spans="1:18" ht="15.75" customHeight="1">
      <c r="A2521" s="1"/>
      <c r="B2521" s="6" t="s">
        <v>14</v>
      </c>
      <c r="C2521" s="6">
        <v>1185732</v>
      </c>
      <c r="D2521" s="7">
        <v>44551</v>
      </c>
      <c r="E2521" s="6" t="s">
        <v>33</v>
      </c>
      <c r="F2521" s="6" t="s">
        <v>92</v>
      </c>
      <c r="G2521" s="6" t="s">
        <v>93</v>
      </c>
      <c r="H2521" s="6" t="s">
        <v>18</v>
      </c>
      <c r="I2521" s="8">
        <v>0.55000000000000004</v>
      </c>
      <c r="J2521" s="9">
        <v>3250</v>
      </c>
      <c r="K2521" s="10">
        <f t="shared" si="0"/>
        <v>1787.5000000000002</v>
      </c>
      <c r="L2521" s="10">
        <f t="shared" si="1"/>
        <v>625.625</v>
      </c>
      <c r="M2521" s="11">
        <v>0.35</v>
      </c>
      <c r="O2521" s="16"/>
      <c r="P2521" s="14"/>
      <c r="Q2521" s="12"/>
      <c r="R2521" s="13"/>
    </row>
    <row r="2522" spans="1:18" ht="15.75" customHeight="1">
      <c r="A2522" s="1"/>
      <c r="B2522" s="6" t="s">
        <v>14</v>
      </c>
      <c r="C2522" s="6">
        <v>1185732</v>
      </c>
      <c r="D2522" s="7">
        <v>44551</v>
      </c>
      <c r="E2522" s="6" t="s">
        <v>33</v>
      </c>
      <c r="F2522" s="6" t="s">
        <v>92</v>
      </c>
      <c r="G2522" s="6" t="s">
        <v>93</v>
      </c>
      <c r="H2522" s="6" t="s">
        <v>19</v>
      </c>
      <c r="I2522" s="8">
        <v>0.55000000000000004</v>
      </c>
      <c r="J2522" s="9">
        <v>2750</v>
      </c>
      <c r="K2522" s="10">
        <f t="shared" si="0"/>
        <v>1512.5000000000002</v>
      </c>
      <c r="L2522" s="10">
        <f t="shared" si="1"/>
        <v>605.00000000000011</v>
      </c>
      <c r="M2522" s="11">
        <v>0.4</v>
      </c>
      <c r="O2522" s="16"/>
      <c r="P2522" s="14"/>
      <c r="Q2522" s="12"/>
      <c r="R2522" s="13"/>
    </row>
    <row r="2523" spans="1:18" ht="15.75" customHeight="1">
      <c r="A2523" s="1"/>
      <c r="B2523" s="6" t="s">
        <v>14</v>
      </c>
      <c r="C2523" s="6">
        <v>1185732</v>
      </c>
      <c r="D2523" s="7">
        <v>44551</v>
      </c>
      <c r="E2523" s="6" t="s">
        <v>33</v>
      </c>
      <c r="F2523" s="6" t="s">
        <v>92</v>
      </c>
      <c r="G2523" s="6" t="s">
        <v>93</v>
      </c>
      <c r="H2523" s="6" t="s">
        <v>20</v>
      </c>
      <c r="I2523" s="8">
        <v>0.5</v>
      </c>
      <c r="J2523" s="9">
        <v>2250</v>
      </c>
      <c r="K2523" s="10">
        <f t="shared" si="0"/>
        <v>1125</v>
      </c>
      <c r="L2523" s="10">
        <f t="shared" si="1"/>
        <v>450</v>
      </c>
      <c r="M2523" s="11">
        <v>0.4</v>
      </c>
      <c r="O2523" s="16"/>
      <c r="P2523" s="14"/>
      <c r="Q2523" s="12"/>
      <c r="R2523" s="13"/>
    </row>
    <row r="2524" spans="1:18" ht="15.75" customHeight="1">
      <c r="A2524" s="1"/>
      <c r="B2524" s="6" t="s">
        <v>14</v>
      </c>
      <c r="C2524" s="6">
        <v>1185732</v>
      </c>
      <c r="D2524" s="7">
        <v>44551</v>
      </c>
      <c r="E2524" s="6" t="s">
        <v>33</v>
      </c>
      <c r="F2524" s="6" t="s">
        <v>92</v>
      </c>
      <c r="G2524" s="6" t="s">
        <v>93</v>
      </c>
      <c r="H2524" s="6" t="s">
        <v>21</v>
      </c>
      <c r="I2524" s="8">
        <v>0.6</v>
      </c>
      <c r="J2524" s="9">
        <v>2250</v>
      </c>
      <c r="K2524" s="10">
        <f t="shared" si="0"/>
        <v>1350</v>
      </c>
      <c r="L2524" s="10">
        <f t="shared" si="1"/>
        <v>472.49999999999994</v>
      </c>
      <c r="M2524" s="11">
        <v>0.35</v>
      </c>
      <c r="O2524" s="16"/>
      <c r="P2524" s="14"/>
      <c r="Q2524" s="12"/>
      <c r="R2524" s="13"/>
    </row>
    <row r="2525" spans="1:18" ht="15.75" customHeight="1">
      <c r="A2525" s="1"/>
      <c r="B2525" s="6" t="s">
        <v>14</v>
      </c>
      <c r="C2525" s="6">
        <v>1185732</v>
      </c>
      <c r="D2525" s="7">
        <v>44551</v>
      </c>
      <c r="E2525" s="6" t="s">
        <v>33</v>
      </c>
      <c r="F2525" s="6" t="s">
        <v>92</v>
      </c>
      <c r="G2525" s="6" t="s">
        <v>93</v>
      </c>
      <c r="H2525" s="6" t="s">
        <v>22</v>
      </c>
      <c r="I2525" s="8">
        <v>0.64999999999999991</v>
      </c>
      <c r="J2525" s="9">
        <v>3250</v>
      </c>
      <c r="K2525" s="10">
        <f t="shared" si="0"/>
        <v>2112.4999999999995</v>
      </c>
      <c r="L2525" s="10">
        <f t="shared" si="1"/>
        <v>844.99999999999989</v>
      </c>
      <c r="M2525" s="11">
        <v>0.4</v>
      </c>
      <c r="O2525" s="16"/>
      <c r="P2525" s="14"/>
      <c r="Q2525" s="12"/>
      <c r="R2525" s="13"/>
    </row>
    <row r="2526" spans="1:18" ht="15.75" customHeight="1">
      <c r="A2526" s="1" t="s">
        <v>39</v>
      </c>
      <c r="B2526" s="6" t="s">
        <v>14</v>
      </c>
      <c r="C2526" s="6">
        <v>1185732</v>
      </c>
      <c r="D2526" s="7">
        <v>44216</v>
      </c>
      <c r="E2526" s="6" t="s">
        <v>46</v>
      </c>
      <c r="F2526" s="6" t="s">
        <v>94</v>
      </c>
      <c r="G2526" s="6" t="s">
        <v>95</v>
      </c>
      <c r="H2526" s="6" t="s">
        <v>17</v>
      </c>
      <c r="I2526" s="8">
        <v>0.30000000000000004</v>
      </c>
      <c r="J2526" s="9">
        <v>7250</v>
      </c>
      <c r="K2526" s="10">
        <f t="shared" si="0"/>
        <v>2175.0000000000005</v>
      </c>
      <c r="L2526" s="10">
        <f t="shared" si="1"/>
        <v>870.00000000000023</v>
      </c>
      <c r="M2526" s="11">
        <v>0.4</v>
      </c>
      <c r="O2526" s="16"/>
      <c r="P2526" s="14"/>
      <c r="Q2526" s="12"/>
      <c r="R2526" s="13"/>
    </row>
    <row r="2527" spans="1:18" ht="15.75" customHeight="1">
      <c r="A2527" s="1"/>
      <c r="B2527" s="6" t="s">
        <v>14</v>
      </c>
      <c r="C2527" s="6">
        <v>1185732</v>
      </c>
      <c r="D2527" s="7">
        <v>44216</v>
      </c>
      <c r="E2527" s="6" t="s">
        <v>46</v>
      </c>
      <c r="F2527" s="6" t="s">
        <v>94</v>
      </c>
      <c r="G2527" s="6" t="s">
        <v>95</v>
      </c>
      <c r="H2527" s="6" t="s">
        <v>18</v>
      </c>
      <c r="I2527" s="8">
        <v>0.30000000000000004</v>
      </c>
      <c r="J2527" s="9">
        <v>5250</v>
      </c>
      <c r="K2527" s="10">
        <f t="shared" si="0"/>
        <v>1575.0000000000002</v>
      </c>
      <c r="L2527" s="10">
        <f t="shared" si="1"/>
        <v>551.25</v>
      </c>
      <c r="M2527" s="11">
        <v>0.35</v>
      </c>
      <c r="O2527" s="16"/>
      <c r="P2527" s="14"/>
      <c r="Q2527" s="12"/>
      <c r="R2527" s="13"/>
    </row>
    <row r="2528" spans="1:18" ht="15.75" customHeight="1">
      <c r="A2528" s="1"/>
      <c r="B2528" s="6" t="s">
        <v>14</v>
      </c>
      <c r="C2528" s="6">
        <v>1185732</v>
      </c>
      <c r="D2528" s="7">
        <v>44216</v>
      </c>
      <c r="E2528" s="6" t="s">
        <v>46</v>
      </c>
      <c r="F2528" s="6" t="s">
        <v>94</v>
      </c>
      <c r="G2528" s="6" t="s">
        <v>95</v>
      </c>
      <c r="H2528" s="6" t="s">
        <v>19</v>
      </c>
      <c r="I2528" s="8">
        <v>0.20000000000000007</v>
      </c>
      <c r="J2528" s="9">
        <v>5250</v>
      </c>
      <c r="K2528" s="10">
        <f t="shared" si="0"/>
        <v>1050.0000000000005</v>
      </c>
      <c r="L2528" s="10">
        <f t="shared" si="1"/>
        <v>420.00000000000023</v>
      </c>
      <c r="M2528" s="11">
        <v>0.4</v>
      </c>
      <c r="O2528" s="16"/>
      <c r="P2528" s="14"/>
      <c r="Q2528" s="12"/>
      <c r="R2528" s="13"/>
    </row>
    <row r="2529" spans="1:18" ht="15.75" customHeight="1">
      <c r="A2529" s="1"/>
      <c r="B2529" s="6" t="s">
        <v>14</v>
      </c>
      <c r="C2529" s="6">
        <v>1185732</v>
      </c>
      <c r="D2529" s="7">
        <v>44216</v>
      </c>
      <c r="E2529" s="6" t="s">
        <v>46</v>
      </c>
      <c r="F2529" s="6" t="s">
        <v>94</v>
      </c>
      <c r="G2529" s="6" t="s">
        <v>95</v>
      </c>
      <c r="H2529" s="6" t="s">
        <v>20</v>
      </c>
      <c r="I2529" s="8">
        <v>0.25</v>
      </c>
      <c r="J2529" s="9">
        <v>3750</v>
      </c>
      <c r="K2529" s="10">
        <f t="shared" si="0"/>
        <v>937.5</v>
      </c>
      <c r="L2529" s="10">
        <f t="shared" si="1"/>
        <v>375</v>
      </c>
      <c r="M2529" s="11">
        <v>0.4</v>
      </c>
      <c r="O2529" s="16"/>
      <c r="P2529" s="14"/>
      <c r="Q2529" s="12"/>
      <c r="R2529" s="13"/>
    </row>
    <row r="2530" spans="1:18" ht="15.75" customHeight="1">
      <c r="A2530" s="1"/>
      <c r="B2530" s="6" t="s">
        <v>14</v>
      </c>
      <c r="C2530" s="6">
        <v>1185732</v>
      </c>
      <c r="D2530" s="7">
        <v>44216</v>
      </c>
      <c r="E2530" s="6" t="s">
        <v>46</v>
      </c>
      <c r="F2530" s="6" t="s">
        <v>94</v>
      </c>
      <c r="G2530" s="6" t="s">
        <v>95</v>
      </c>
      <c r="H2530" s="6" t="s">
        <v>21</v>
      </c>
      <c r="I2530" s="8">
        <v>0.4</v>
      </c>
      <c r="J2530" s="9">
        <v>4250</v>
      </c>
      <c r="K2530" s="10">
        <f t="shared" si="0"/>
        <v>1700</v>
      </c>
      <c r="L2530" s="10">
        <f t="shared" si="1"/>
        <v>595</v>
      </c>
      <c r="M2530" s="11">
        <v>0.35</v>
      </c>
      <c r="O2530" s="16"/>
      <c r="P2530" s="14"/>
      <c r="Q2530" s="12"/>
      <c r="R2530" s="13"/>
    </row>
    <row r="2531" spans="1:18" ht="15.75" customHeight="1">
      <c r="A2531" s="1"/>
      <c r="B2531" s="6" t="s">
        <v>14</v>
      </c>
      <c r="C2531" s="6">
        <v>1185732</v>
      </c>
      <c r="D2531" s="7">
        <v>44216</v>
      </c>
      <c r="E2531" s="6" t="s">
        <v>46</v>
      </c>
      <c r="F2531" s="6" t="s">
        <v>94</v>
      </c>
      <c r="G2531" s="6" t="s">
        <v>95</v>
      </c>
      <c r="H2531" s="6" t="s">
        <v>22</v>
      </c>
      <c r="I2531" s="8">
        <v>0.30000000000000004</v>
      </c>
      <c r="J2531" s="9">
        <v>5250</v>
      </c>
      <c r="K2531" s="10">
        <f t="shared" si="0"/>
        <v>1575.0000000000002</v>
      </c>
      <c r="L2531" s="10">
        <f t="shared" si="1"/>
        <v>787.50000000000011</v>
      </c>
      <c r="M2531" s="11">
        <v>0.5</v>
      </c>
      <c r="O2531" s="16"/>
      <c r="P2531" s="14"/>
      <c r="Q2531" s="12"/>
      <c r="R2531" s="13"/>
    </row>
    <row r="2532" spans="1:18" ht="15.75" customHeight="1">
      <c r="A2532" s="1"/>
      <c r="B2532" s="6" t="s">
        <v>14</v>
      </c>
      <c r="C2532" s="6">
        <v>1185732</v>
      </c>
      <c r="D2532" s="7">
        <v>44245</v>
      </c>
      <c r="E2532" s="6" t="s">
        <v>46</v>
      </c>
      <c r="F2532" s="6" t="s">
        <v>94</v>
      </c>
      <c r="G2532" s="6" t="s">
        <v>95</v>
      </c>
      <c r="H2532" s="6" t="s">
        <v>17</v>
      </c>
      <c r="I2532" s="8">
        <v>0.30000000000000004</v>
      </c>
      <c r="J2532" s="9">
        <v>7750</v>
      </c>
      <c r="K2532" s="10">
        <f t="shared" si="0"/>
        <v>2325.0000000000005</v>
      </c>
      <c r="L2532" s="10">
        <f t="shared" si="1"/>
        <v>930.00000000000023</v>
      </c>
      <c r="M2532" s="11">
        <v>0.4</v>
      </c>
      <c r="O2532" s="16"/>
      <c r="P2532" s="14"/>
      <c r="Q2532" s="12"/>
      <c r="R2532" s="13"/>
    </row>
    <row r="2533" spans="1:18" ht="15.75" customHeight="1">
      <c r="A2533" s="1"/>
      <c r="B2533" s="6" t="s">
        <v>14</v>
      </c>
      <c r="C2533" s="6">
        <v>1185732</v>
      </c>
      <c r="D2533" s="7">
        <v>44245</v>
      </c>
      <c r="E2533" s="6" t="s">
        <v>46</v>
      </c>
      <c r="F2533" s="6" t="s">
        <v>94</v>
      </c>
      <c r="G2533" s="6" t="s">
        <v>95</v>
      </c>
      <c r="H2533" s="6" t="s">
        <v>18</v>
      </c>
      <c r="I2533" s="8">
        <v>0.30000000000000004</v>
      </c>
      <c r="J2533" s="9">
        <v>4250</v>
      </c>
      <c r="K2533" s="10">
        <f t="shared" si="0"/>
        <v>1275.0000000000002</v>
      </c>
      <c r="L2533" s="10">
        <f t="shared" si="1"/>
        <v>446.25000000000006</v>
      </c>
      <c r="M2533" s="11">
        <v>0.35</v>
      </c>
      <c r="O2533" s="16"/>
      <c r="P2533" s="14"/>
      <c r="Q2533" s="12"/>
      <c r="R2533" s="13"/>
    </row>
    <row r="2534" spans="1:18" ht="15.75" customHeight="1">
      <c r="A2534" s="1"/>
      <c r="B2534" s="6" t="s">
        <v>14</v>
      </c>
      <c r="C2534" s="6">
        <v>1185732</v>
      </c>
      <c r="D2534" s="7">
        <v>44245</v>
      </c>
      <c r="E2534" s="6" t="s">
        <v>46</v>
      </c>
      <c r="F2534" s="6" t="s">
        <v>94</v>
      </c>
      <c r="G2534" s="6" t="s">
        <v>95</v>
      </c>
      <c r="H2534" s="6" t="s">
        <v>19</v>
      </c>
      <c r="I2534" s="8">
        <v>0.20000000000000007</v>
      </c>
      <c r="J2534" s="9">
        <v>4750</v>
      </c>
      <c r="K2534" s="10">
        <f t="shared" si="0"/>
        <v>950.00000000000034</v>
      </c>
      <c r="L2534" s="10">
        <f t="shared" si="1"/>
        <v>380.00000000000017</v>
      </c>
      <c r="M2534" s="11">
        <v>0.4</v>
      </c>
      <c r="O2534" s="16"/>
      <c r="P2534" s="14"/>
      <c r="Q2534" s="12"/>
      <c r="R2534" s="13"/>
    </row>
    <row r="2535" spans="1:18" ht="15.75" customHeight="1">
      <c r="A2535" s="1"/>
      <c r="B2535" s="6" t="s">
        <v>14</v>
      </c>
      <c r="C2535" s="6">
        <v>1185732</v>
      </c>
      <c r="D2535" s="7">
        <v>44245</v>
      </c>
      <c r="E2535" s="6" t="s">
        <v>46</v>
      </c>
      <c r="F2535" s="6" t="s">
        <v>94</v>
      </c>
      <c r="G2535" s="6" t="s">
        <v>95</v>
      </c>
      <c r="H2535" s="6" t="s">
        <v>20</v>
      </c>
      <c r="I2535" s="8">
        <v>0.25</v>
      </c>
      <c r="J2535" s="9">
        <v>3250</v>
      </c>
      <c r="K2535" s="10">
        <f t="shared" si="0"/>
        <v>812.5</v>
      </c>
      <c r="L2535" s="10">
        <f t="shared" si="1"/>
        <v>325</v>
      </c>
      <c r="M2535" s="11">
        <v>0.4</v>
      </c>
      <c r="O2535" s="16"/>
      <c r="P2535" s="14"/>
      <c r="Q2535" s="12"/>
      <c r="R2535" s="13"/>
    </row>
    <row r="2536" spans="1:18" ht="15.75" customHeight="1">
      <c r="A2536" s="1"/>
      <c r="B2536" s="6" t="s">
        <v>14</v>
      </c>
      <c r="C2536" s="6">
        <v>1185732</v>
      </c>
      <c r="D2536" s="7">
        <v>44245</v>
      </c>
      <c r="E2536" s="6" t="s">
        <v>46</v>
      </c>
      <c r="F2536" s="6" t="s">
        <v>94</v>
      </c>
      <c r="G2536" s="6" t="s">
        <v>95</v>
      </c>
      <c r="H2536" s="6" t="s">
        <v>21</v>
      </c>
      <c r="I2536" s="8">
        <v>0.4</v>
      </c>
      <c r="J2536" s="9">
        <v>4000</v>
      </c>
      <c r="K2536" s="10">
        <f t="shared" si="0"/>
        <v>1600</v>
      </c>
      <c r="L2536" s="10">
        <f t="shared" si="1"/>
        <v>560</v>
      </c>
      <c r="M2536" s="11">
        <v>0.35</v>
      </c>
      <c r="O2536" s="16"/>
      <c r="P2536" s="14"/>
      <c r="Q2536" s="12"/>
      <c r="R2536" s="13"/>
    </row>
    <row r="2537" spans="1:18" ht="15.75" customHeight="1">
      <c r="A2537" s="1"/>
      <c r="B2537" s="6" t="s">
        <v>14</v>
      </c>
      <c r="C2537" s="6">
        <v>1185732</v>
      </c>
      <c r="D2537" s="7">
        <v>44245</v>
      </c>
      <c r="E2537" s="6" t="s">
        <v>46</v>
      </c>
      <c r="F2537" s="6" t="s">
        <v>94</v>
      </c>
      <c r="G2537" s="6" t="s">
        <v>95</v>
      </c>
      <c r="H2537" s="6" t="s">
        <v>22</v>
      </c>
      <c r="I2537" s="8">
        <v>0.25</v>
      </c>
      <c r="J2537" s="9">
        <v>5000</v>
      </c>
      <c r="K2537" s="10">
        <f t="shared" si="0"/>
        <v>1250</v>
      </c>
      <c r="L2537" s="10">
        <f t="shared" si="1"/>
        <v>625</v>
      </c>
      <c r="M2537" s="11">
        <v>0.5</v>
      </c>
      <c r="O2537" s="16"/>
      <c r="P2537" s="14"/>
      <c r="Q2537" s="12"/>
      <c r="R2537" s="13"/>
    </row>
    <row r="2538" spans="1:18" ht="15.75" customHeight="1">
      <c r="A2538" s="1"/>
      <c r="B2538" s="6" t="s">
        <v>14</v>
      </c>
      <c r="C2538" s="6">
        <v>1185732</v>
      </c>
      <c r="D2538" s="7">
        <v>44271</v>
      </c>
      <c r="E2538" s="6" t="s">
        <v>46</v>
      </c>
      <c r="F2538" s="6" t="s">
        <v>94</v>
      </c>
      <c r="G2538" s="6" t="s">
        <v>95</v>
      </c>
      <c r="H2538" s="6" t="s">
        <v>17</v>
      </c>
      <c r="I2538" s="8">
        <v>0.25</v>
      </c>
      <c r="J2538" s="9">
        <v>7200</v>
      </c>
      <c r="K2538" s="10">
        <f t="shared" si="0"/>
        <v>1800</v>
      </c>
      <c r="L2538" s="10">
        <f t="shared" si="1"/>
        <v>720</v>
      </c>
      <c r="M2538" s="11">
        <v>0.4</v>
      </c>
      <c r="O2538" s="16"/>
      <c r="P2538" s="14"/>
      <c r="Q2538" s="12"/>
      <c r="R2538" s="13"/>
    </row>
    <row r="2539" spans="1:18" ht="15.75" customHeight="1">
      <c r="A2539" s="1"/>
      <c r="B2539" s="6" t="s">
        <v>14</v>
      </c>
      <c r="C2539" s="6">
        <v>1185732</v>
      </c>
      <c r="D2539" s="7">
        <v>44271</v>
      </c>
      <c r="E2539" s="6" t="s">
        <v>46</v>
      </c>
      <c r="F2539" s="6" t="s">
        <v>94</v>
      </c>
      <c r="G2539" s="6" t="s">
        <v>95</v>
      </c>
      <c r="H2539" s="6" t="s">
        <v>18</v>
      </c>
      <c r="I2539" s="8">
        <v>0.25</v>
      </c>
      <c r="J2539" s="9">
        <v>4000</v>
      </c>
      <c r="K2539" s="10">
        <f t="shared" si="0"/>
        <v>1000</v>
      </c>
      <c r="L2539" s="10">
        <f t="shared" si="1"/>
        <v>350</v>
      </c>
      <c r="M2539" s="11">
        <v>0.35</v>
      </c>
      <c r="O2539" s="16"/>
      <c r="P2539" s="14"/>
      <c r="Q2539" s="12"/>
      <c r="R2539" s="13"/>
    </row>
    <row r="2540" spans="1:18" ht="15.75" customHeight="1">
      <c r="A2540" s="1"/>
      <c r="B2540" s="6" t="s">
        <v>14</v>
      </c>
      <c r="C2540" s="6">
        <v>1185732</v>
      </c>
      <c r="D2540" s="7">
        <v>44271</v>
      </c>
      <c r="E2540" s="6" t="s">
        <v>46</v>
      </c>
      <c r="F2540" s="6" t="s">
        <v>94</v>
      </c>
      <c r="G2540" s="6" t="s">
        <v>95</v>
      </c>
      <c r="H2540" s="6" t="s">
        <v>19</v>
      </c>
      <c r="I2540" s="8">
        <v>0.15000000000000002</v>
      </c>
      <c r="J2540" s="9">
        <v>4250</v>
      </c>
      <c r="K2540" s="10">
        <f t="shared" si="0"/>
        <v>637.50000000000011</v>
      </c>
      <c r="L2540" s="10">
        <f t="shared" si="1"/>
        <v>255.00000000000006</v>
      </c>
      <c r="M2540" s="11">
        <v>0.4</v>
      </c>
      <c r="O2540" s="16"/>
      <c r="P2540" s="14"/>
      <c r="Q2540" s="12"/>
      <c r="R2540" s="13"/>
    </row>
    <row r="2541" spans="1:18" ht="15.75" customHeight="1">
      <c r="A2541" s="1"/>
      <c r="B2541" s="6" t="s">
        <v>14</v>
      </c>
      <c r="C2541" s="6">
        <v>1185732</v>
      </c>
      <c r="D2541" s="7">
        <v>44271</v>
      </c>
      <c r="E2541" s="6" t="s">
        <v>46</v>
      </c>
      <c r="F2541" s="6" t="s">
        <v>94</v>
      </c>
      <c r="G2541" s="6" t="s">
        <v>95</v>
      </c>
      <c r="H2541" s="6" t="s">
        <v>20</v>
      </c>
      <c r="I2541" s="8">
        <v>0.19999999999999996</v>
      </c>
      <c r="J2541" s="9">
        <v>2750</v>
      </c>
      <c r="K2541" s="10">
        <f t="shared" si="0"/>
        <v>549.99999999999989</v>
      </c>
      <c r="L2541" s="10">
        <f t="shared" si="1"/>
        <v>219.99999999999997</v>
      </c>
      <c r="M2541" s="11">
        <v>0.4</v>
      </c>
      <c r="O2541" s="16"/>
      <c r="P2541" s="14"/>
      <c r="Q2541" s="12"/>
      <c r="R2541" s="13"/>
    </row>
    <row r="2542" spans="1:18" ht="15.75" customHeight="1">
      <c r="A2542" s="1"/>
      <c r="B2542" s="6" t="s">
        <v>14</v>
      </c>
      <c r="C2542" s="6">
        <v>1185732</v>
      </c>
      <c r="D2542" s="7">
        <v>44271</v>
      </c>
      <c r="E2542" s="6" t="s">
        <v>46</v>
      </c>
      <c r="F2542" s="6" t="s">
        <v>94</v>
      </c>
      <c r="G2542" s="6" t="s">
        <v>95</v>
      </c>
      <c r="H2542" s="6" t="s">
        <v>21</v>
      </c>
      <c r="I2542" s="8">
        <v>0.35000000000000009</v>
      </c>
      <c r="J2542" s="9">
        <v>3250</v>
      </c>
      <c r="K2542" s="10">
        <f t="shared" si="0"/>
        <v>1137.5000000000002</v>
      </c>
      <c r="L2542" s="10">
        <f t="shared" si="1"/>
        <v>398.12500000000006</v>
      </c>
      <c r="M2542" s="11">
        <v>0.35</v>
      </c>
      <c r="O2542" s="16"/>
      <c r="P2542" s="14"/>
      <c r="Q2542" s="12"/>
      <c r="R2542" s="13"/>
    </row>
    <row r="2543" spans="1:18" ht="15.75" customHeight="1">
      <c r="A2543" s="1"/>
      <c r="B2543" s="6" t="s">
        <v>14</v>
      </c>
      <c r="C2543" s="6">
        <v>1185732</v>
      </c>
      <c r="D2543" s="7">
        <v>44271</v>
      </c>
      <c r="E2543" s="6" t="s">
        <v>46</v>
      </c>
      <c r="F2543" s="6" t="s">
        <v>94</v>
      </c>
      <c r="G2543" s="6" t="s">
        <v>95</v>
      </c>
      <c r="H2543" s="6" t="s">
        <v>22</v>
      </c>
      <c r="I2543" s="8">
        <v>0.25</v>
      </c>
      <c r="J2543" s="9">
        <v>4250</v>
      </c>
      <c r="K2543" s="10">
        <f t="shared" si="0"/>
        <v>1062.5</v>
      </c>
      <c r="L2543" s="10">
        <f t="shared" si="1"/>
        <v>531.25</v>
      </c>
      <c r="M2543" s="11">
        <v>0.5</v>
      </c>
      <c r="O2543" s="16"/>
      <c r="P2543" s="14"/>
      <c r="Q2543" s="12"/>
      <c r="R2543" s="13"/>
    </row>
    <row r="2544" spans="1:18" ht="15.75" customHeight="1">
      <c r="A2544" s="1"/>
      <c r="B2544" s="6" t="s">
        <v>14</v>
      </c>
      <c r="C2544" s="6">
        <v>1185732</v>
      </c>
      <c r="D2544" s="7">
        <v>44303</v>
      </c>
      <c r="E2544" s="6" t="s">
        <v>46</v>
      </c>
      <c r="F2544" s="6" t="s">
        <v>94</v>
      </c>
      <c r="G2544" s="6" t="s">
        <v>95</v>
      </c>
      <c r="H2544" s="6" t="s">
        <v>17</v>
      </c>
      <c r="I2544" s="8">
        <v>0.25</v>
      </c>
      <c r="J2544" s="9">
        <v>6750</v>
      </c>
      <c r="K2544" s="10">
        <f t="shared" si="0"/>
        <v>1687.5</v>
      </c>
      <c r="L2544" s="10">
        <f t="shared" si="1"/>
        <v>675</v>
      </c>
      <c r="M2544" s="11">
        <v>0.4</v>
      </c>
      <c r="O2544" s="16"/>
      <c r="P2544" s="14"/>
      <c r="Q2544" s="12"/>
      <c r="R2544" s="13"/>
    </row>
    <row r="2545" spans="1:18" ht="15.75" customHeight="1">
      <c r="A2545" s="1"/>
      <c r="B2545" s="6" t="s">
        <v>14</v>
      </c>
      <c r="C2545" s="6">
        <v>1185732</v>
      </c>
      <c r="D2545" s="7">
        <v>44303</v>
      </c>
      <c r="E2545" s="6" t="s">
        <v>46</v>
      </c>
      <c r="F2545" s="6" t="s">
        <v>94</v>
      </c>
      <c r="G2545" s="6" t="s">
        <v>95</v>
      </c>
      <c r="H2545" s="6" t="s">
        <v>18</v>
      </c>
      <c r="I2545" s="8">
        <v>0.25</v>
      </c>
      <c r="J2545" s="9">
        <v>3750</v>
      </c>
      <c r="K2545" s="10">
        <f t="shared" si="0"/>
        <v>937.5</v>
      </c>
      <c r="L2545" s="10">
        <f t="shared" si="1"/>
        <v>328.125</v>
      </c>
      <c r="M2545" s="11">
        <v>0.35</v>
      </c>
      <c r="O2545" s="16"/>
      <c r="P2545" s="14"/>
      <c r="Q2545" s="12"/>
      <c r="R2545" s="13"/>
    </row>
    <row r="2546" spans="1:18" ht="15.75" customHeight="1">
      <c r="A2546" s="1"/>
      <c r="B2546" s="6" t="s">
        <v>14</v>
      </c>
      <c r="C2546" s="6">
        <v>1185732</v>
      </c>
      <c r="D2546" s="7">
        <v>44303</v>
      </c>
      <c r="E2546" s="6" t="s">
        <v>46</v>
      </c>
      <c r="F2546" s="6" t="s">
        <v>94</v>
      </c>
      <c r="G2546" s="6" t="s">
        <v>95</v>
      </c>
      <c r="H2546" s="6" t="s">
        <v>19</v>
      </c>
      <c r="I2546" s="8">
        <v>0.15000000000000002</v>
      </c>
      <c r="J2546" s="9">
        <v>3750</v>
      </c>
      <c r="K2546" s="10">
        <f t="shared" si="0"/>
        <v>562.50000000000011</v>
      </c>
      <c r="L2546" s="10">
        <f t="shared" si="1"/>
        <v>225.00000000000006</v>
      </c>
      <c r="M2546" s="11">
        <v>0.4</v>
      </c>
      <c r="O2546" s="16"/>
      <c r="P2546" s="14"/>
      <c r="Q2546" s="12"/>
      <c r="R2546" s="13"/>
    </row>
    <row r="2547" spans="1:18" ht="15.75" customHeight="1">
      <c r="A2547" s="1"/>
      <c r="B2547" s="6" t="s">
        <v>14</v>
      </c>
      <c r="C2547" s="6">
        <v>1185732</v>
      </c>
      <c r="D2547" s="7">
        <v>44303</v>
      </c>
      <c r="E2547" s="6" t="s">
        <v>46</v>
      </c>
      <c r="F2547" s="6" t="s">
        <v>94</v>
      </c>
      <c r="G2547" s="6" t="s">
        <v>95</v>
      </c>
      <c r="H2547" s="6" t="s">
        <v>20</v>
      </c>
      <c r="I2547" s="8">
        <v>0.19999999999999996</v>
      </c>
      <c r="J2547" s="9">
        <v>3000</v>
      </c>
      <c r="K2547" s="10">
        <f t="shared" si="0"/>
        <v>599.99999999999989</v>
      </c>
      <c r="L2547" s="10">
        <f t="shared" si="1"/>
        <v>239.99999999999997</v>
      </c>
      <c r="M2547" s="11">
        <v>0.4</v>
      </c>
      <c r="O2547" s="16"/>
      <c r="P2547" s="14"/>
      <c r="Q2547" s="12"/>
      <c r="R2547" s="13"/>
    </row>
    <row r="2548" spans="1:18" ht="15.75" customHeight="1">
      <c r="A2548" s="1"/>
      <c r="B2548" s="6" t="s">
        <v>14</v>
      </c>
      <c r="C2548" s="6">
        <v>1185732</v>
      </c>
      <c r="D2548" s="7">
        <v>44303</v>
      </c>
      <c r="E2548" s="6" t="s">
        <v>46</v>
      </c>
      <c r="F2548" s="6" t="s">
        <v>94</v>
      </c>
      <c r="G2548" s="6" t="s">
        <v>95</v>
      </c>
      <c r="H2548" s="6" t="s">
        <v>21</v>
      </c>
      <c r="I2548" s="8">
        <v>0.4</v>
      </c>
      <c r="J2548" s="9">
        <v>3250</v>
      </c>
      <c r="K2548" s="10">
        <f t="shared" si="0"/>
        <v>1300</v>
      </c>
      <c r="L2548" s="10">
        <f t="shared" si="1"/>
        <v>454.99999999999994</v>
      </c>
      <c r="M2548" s="11">
        <v>0.35</v>
      </c>
      <c r="O2548" s="16"/>
      <c r="P2548" s="14"/>
      <c r="Q2548" s="12"/>
      <c r="R2548" s="13"/>
    </row>
    <row r="2549" spans="1:18" ht="15.75" customHeight="1">
      <c r="A2549" s="1"/>
      <c r="B2549" s="6" t="s">
        <v>14</v>
      </c>
      <c r="C2549" s="6">
        <v>1185732</v>
      </c>
      <c r="D2549" s="7">
        <v>44303</v>
      </c>
      <c r="E2549" s="6" t="s">
        <v>46</v>
      </c>
      <c r="F2549" s="6" t="s">
        <v>94</v>
      </c>
      <c r="G2549" s="6" t="s">
        <v>95</v>
      </c>
      <c r="H2549" s="6" t="s">
        <v>22</v>
      </c>
      <c r="I2549" s="8">
        <v>0.30000000000000004</v>
      </c>
      <c r="J2549" s="9">
        <v>4750</v>
      </c>
      <c r="K2549" s="10">
        <f t="shared" si="0"/>
        <v>1425.0000000000002</v>
      </c>
      <c r="L2549" s="10">
        <f t="shared" si="1"/>
        <v>712.50000000000011</v>
      </c>
      <c r="M2549" s="11">
        <v>0.5</v>
      </c>
      <c r="O2549" s="16"/>
      <c r="P2549" s="14"/>
      <c r="Q2549" s="12"/>
      <c r="R2549" s="13"/>
    </row>
    <row r="2550" spans="1:18" ht="15.75" customHeight="1">
      <c r="A2550" s="1"/>
      <c r="B2550" s="6" t="s">
        <v>14</v>
      </c>
      <c r="C2550" s="6">
        <v>1185732</v>
      </c>
      <c r="D2550" s="7">
        <v>44332</v>
      </c>
      <c r="E2550" s="6" t="s">
        <v>46</v>
      </c>
      <c r="F2550" s="6" t="s">
        <v>94</v>
      </c>
      <c r="G2550" s="6" t="s">
        <v>95</v>
      </c>
      <c r="H2550" s="6" t="s">
        <v>17</v>
      </c>
      <c r="I2550" s="8">
        <v>0.4</v>
      </c>
      <c r="J2550" s="9">
        <v>7450</v>
      </c>
      <c r="K2550" s="10">
        <f t="shared" si="0"/>
        <v>2980</v>
      </c>
      <c r="L2550" s="10">
        <f t="shared" si="1"/>
        <v>1192</v>
      </c>
      <c r="M2550" s="11">
        <v>0.4</v>
      </c>
      <c r="O2550" s="16"/>
      <c r="P2550" s="14"/>
      <c r="Q2550" s="12"/>
      <c r="R2550" s="13"/>
    </row>
    <row r="2551" spans="1:18" ht="15.75" customHeight="1">
      <c r="A2551" s="1"/>
      <c r="B2551" s="6" t="s">
        <v>14</v>
      </c>
      <c r="C2551" s="6">
        <v>1185732</v>
      </c>
      <c r="D2551" s="7">
        <v>44332</v>
      </c>
      <c r="E2551" s="6" t="s">
        <v>46</v>
      </c>
      <c r="F2551" s="6" t="s">
        <v>94</v>
      </c>
      <c r="G2551" s="6" t="s">
        <v>95</v>
      </c>
      <c r="H2551" s="6" t="s">
        <v>18</v>
      </c>
      <c r="I2551" s="8">
        <v>0.4</v>
      </c>
      <c r="J2551" s="9">
        <v>4500</v>
      </c>
      <c r="K2551" s="10">
        <f t="shared" si="0"/>
        <v>1800</v>
      </c>
      <c r="L2551" s="10">
        <f t="shared" si="1"/>
        <v>630</v>
      </c>
      <c r="M2551" s="11">
        <v>0.35</v>
      </c>
      <c r="O2551" s="16"/>
      <c r="P2551" s="14"/>
      <c r="Q2551" s="12"/>
      <c r="R2551" s="13"/>
    </row>
    <row r="2552" spans="1:18" ht="15.75" customHeight="1">
      <c r="A2552" s="1"/>
      <c r="B2552" s="6" t="s">
        <v>14</v>
      </c>
      <c r="C2552" s="6">
        <v>1185732</v>
      </c>
      <c r="D2552" s="7">
        <v>44332</v>
      </c>
      <c r="E2552" s="6" t="s">
        <v>46</v>
      </c>
      <c r="F2552" s="6" t="s">
        <v>94</v>
      </c>
      <c r="G2552" s="6" t="s">
        <v>95</v>
      </c>
      <c r="H2552" s="6" t="s">
        <v>19</v>
      </c>
      <c r="I2552" s="8">
        <v>0.35000000000000003</v>
      </c>
      <c r="J2552" s="9">
        <v>4250</v>
      </c>
      <c r="K2552" s="10">
        <f t="shared" si="0"/>
        <v>1487.5000000000002</v>
      </c>
      <c r="L2552" s="10">
        <f t="shared" si="1"/>
        <v>595.00000000000011</v>
      </c>
      <c r="M2552" s="11">
        <v>0.4</v>
      </c>
      <c r="O2552" s="16"/>
      <c r="P2552" s="14"/>
      <c r="Q2552" s="12"/>
      <c r="R2552" s="13"/>
    </row>
    <row r="2553" spans="1:18" ht="15.75" customHeight="1">
      <c r="A2553" s="1"/>
      <c r="B2553" s="6" t="s">
        <v>14</v>
      </c>
      <c r="C2553" s="6">
        <v>1185732</v>
      </c>
      <c r="D2553" s="7">
        <v>44332</v>
      </c>
      <c r="E2553" s="6" t="s">
        <v>46</v>
      </c>
      <c r="F2553" s="6" t="s">
        <v>94</v>
      </c>
      <c r="G2553" s="6" t="s">
        <v>95</v>
      </c>
      <c r="H2553" s="6" t="s">
        <v>20</v>
      </c>
      <c r="I2553" s="8">
        <v>0.35000000000000003</v>
      </c>
      <c r="J2553" s="9">
        <v>3750</v>
      </c>
      <c r="K2553" s="10">
        <f t="shared" si="0"/>
        <v>1312.5000000000002</v>
      </c>
      <c r="L2553" s="10">
        <f t="shared" si="1"/>
        <v>525.00000000000011</v>
      </c>
      <c r="M2553" s="11">
        <v>0.4</v>
      </c>
      <c r="O2553" s="16"/>
      <c r="P2553" s="14"/>
      <c r="Q2553" s="12"/>
      <c r="R2553" s="13"/>
    </row>
    <row r="2554" spans="1:18" ht="15.75" customHeight="1">
      <c r="A2554" s="1"/>
      <c r="B2554" s="6" t="s">
        <v>14</v>
      </c>
      <c r="C2554" s="6">
        <v>1185732</v>
      </c>
      <c r="D2554" s="7">
        <v>44332</v>
      </c>
      <c r="E2554" s="6" t="s">
        <v>46</v>
      </c>
      <c r="F2554" s="6" t="s">
        <v>94</v>
      </c>
      <c r="G2554" s="6" t="s">
        <v>95</v>
      </c>
      <c r="H2554" s="6" t="s">
        <v>21</v>
      </c>
      <c r="I2554" s="8">
        <v>0.44999999999999996</v>
      </c>
      <c r="J2554" s="9">
        <v>4000</v>
      </c>
      <c r="K2554" s="10">
        <f t="shared" si="0"/>
        <v>1799.9999999999998</v>
      </c>
      <c r="L2554" s="10">
        <f t="shared" si="1"/>
        <v>629.99999999999989</v>
      </c>
      <c r="M2554" s="11">
        <v>0.35</v>
      </c>
      <c r="O2554" s="16"/>
      <c r="P2554" s="14"/>
      <c r="Q2554" s="12"/>
      <c r="R2554" s="13"/>
    </row>
    <row r="2555" spans="1:18" ht="15.75" customHeight="1">
      <c r="A2555" s="1"/>
      <c r="B2555" s="6" t="s">
        <v>14</v>
      </c>
      <c r="C2555" s="6">
        <v>1185732</v>
      </c>
      <c r="D2555" s="7">
        <v>44332</v>
      </c>
      <c r="E2555" s="6" t="s">
        <v>46</v>
      </c>
      <c r="F2555" s="6" t="s">
        <v>94</v>
      </c>
      <c r="G2555" s="6" t="s">
        <v>95</v>
      </c>
      <c r="H2555" s="6" t="s">
        <v>22</v>
      </c>
      <c r="I2555" s="8">
        <v>0.49999999999999994</v>
      </c>
      <c r="J2555" s="9">
        <v>5000</v>
      </c>
      <c r="K2555" s="10">
        <f t="shared" si="0"/>
        <v>2499.9999999999995</v>
      </c>
      <c r="L2555" s="10">
        <f t="shared" si="1"/>
        <v>1249.9999999999998</v>
      </c>
      <c r="M2555" s="11">
        <v>0.5</v>
      </c>
      <c r="O2555" s="16"/>
      <c r="P2555" s="14"/>
      <c r="Q2555" s="12"/>
      <c r="R2555" s="13"/>
    </row>
    <row r="2556" spans="1:18" ht="15.75" customHeight="1">
      <c r="A2556" s="1"/>
      <c r="B2556" s="6" t="s">
        <v>14</v>
      </c>
      <c r="C2556" s="6">
        <v>1185732</v>
      </c>
      <c r="D2556" s="7">
        <v>44365</v>
      </c>
      <c r="E2556" s="6" t="s">
        <v>46</v>
      </c>
      <c r="F2556" s="6" t="s">
        <v>94</v>
      </c>
      <c r="G2556" s="6" t="s">
        <v>95</v>
      </c>
      <c r="H2556" s="6" t="s">
        <v>17</v>
      </c>
      <c r="I2556" s="8">
        <v>0.44999999999999996</v>
      </c>
      <c r="J2556" s="9">
        <v>7500</v>
      </c>
      <c r="K2556" s="10">
        <f t="shared" si="0"/>
        <v>3374.9999999999995</v>
      </c>
      <c r="L2556" s="10">
        <f t="shared" si="1"/>
        <v>1350</v>
      </c>
      <c r="M2556" s="11">
        <v>0.4</v>
      </c>
      <c r="O2556" s="16"/>
      <c r="P2556" s="14"/>
      <c r="Q2556" s="12"/>
      <c r="R2556" s="13"/>
    </row>
    <row r="2557" spans="1:18" ht="15.75" customHeight="1">
      <c r="A2557" s="1"/>
      <c r="B2557" s="6" t="s">
        <v>14</v>
      </c>
      <c r="C2557" s="6">
        <v>1185732</v>
      </c>
      <c r="D2557" s="7">
        <v>44365</v>
      </c>
      <c r="E2557" s="6" t="s">
        <v>46</v>
      </c>
      <c r="F2557" s="6" t="s">
        <v>94</v>
      </c>
      <c r="G2557" s="6" t="s">
        <v>95</v>
      </c>
      <c r="H2557" s="6" t="s">
        <v>18</v>
      </c>
      <c r="I2557" s="8">
        <v>0.4</v>
      </c>
      <c r="J2557" s="9">
        <v>5000</v>
      </c>
      <c r="K2557" s="10">
        <f t="shared" si="0"/>
        <v>2000</v>
      </c>
      <c r="L2557" s="10">
        <f t="shared" si="1"/>
        <v>700</v>
      </c>
      <c r="M2557" s="11">
        <v>0.35</v>
      </c>
      <c r="O2557" s="16"/>
      <c r="P2557" s="14"/>
      <c r="Q2557" s="12"/>
      <c r="R2557" s="13"/>
    </row>
    <row r="2558" spans="1:18" ht="15.75" customHeight="1">
      <c r="A2558" s="1"/>
      <c r="B2558" s="6" t="s">
        <v>14</v>
      </c>
      <c r="C2558" s="6">
        <v>1185732</v>
      </c>
      <c r="D2558" s="7">
        <v>44365</v>
      </c>
      <c r="E2558" s="6" t="s">
        <v>46</v>
      </c>
      <c r="F2558" s="6" t="s">
        <v>94</v>
      </c>
      <c r="G2558" s="6" t="s">
        <v>95</v>
      </c>
      <c r="H2558" s="6" t="s">
        <v>19</v>
      </c>
      <c r="I2558" s="8">
        <v>0.45</v>
      </c>
      <c r="J2558" s="9">
        <v>4750</v>
      </c>
      <c r="K2558" s="10">
        <f t="shared" si="0"/>
        <v>2137.5</v>
      </c>
      <c r="L2558" s="10">
        <f t="shared" si="1"/>
        <v>855</v>
      </c>
      <c r="M2558" s="11">
        <v>0.4</v>
      </c>
      <c r="O2558" s="16"/>
      <c r="P2558" s="14"/>
      <c r="Q2558" s="12"/>
      <c r="R2558" s="13"/>
    </row>
    <row r="2559" spans="1:18" ht="15.75" customHeight="1">
      <c r="A2559" s="1"/>
      <c r="B2559" s="6" t="s">
        <v>14</v>
      </c>
      <c r="C2559" s="6">
        <v>1185732</v>
      </c>
      <c r="D2559" s="7">
        <v>44365</v>
      </c>
      <c r="E2559" s="6" t="s">
        <v>46</v>
      </c>
      <c r="F2559" s="6" t="s">
        <v>94</v>
      </c>
      <c r="G2559" s="6" t="s">
        <v>95</v>
      </c>
      <c r="H2559" s="6" t="s">
        <v>20</v>
      </c>
      <c r="I2559" s="8">
        <v>0.45</v>
      </c>
      <c r="J2559" s="9">
        <v>4500</v>
      </c>
      <c r="K2559" s="10">
        <f t="shared" si="0"/>
        <v>2025</v>
      </c>
      <c r="L2559" s="10">
        <f t="shared" si="1"/>
        <v>810</v>
      </c>
      <c r="M2559" s="11">
        <v>0.4</v>
      </c>
      <c r="O2559" s="16"/>
      <c r="P2559" s="14"/>
      <c r="Q2559" s="12"/>
      <c r="R2559" s="13"/>
    </row>
    <row r="2560" spans="1:18" ht="15.75" customHeight="1">
      <c r="A2560" s="1"/>
      <c r="B2560" s="6" t="s">
        <v>14</v>
      </c>
      <c r="C2560" s="6">
        <v>1185732</v>
      </c>
      <c r="D2560" s="7">
        <v>44365</v>
      </c>
      <c r="E2560" s="6" t="s">
        <v>46</v>
      </c>
      <c r="F2560" s="6" t="s">
        <v>94</v>
      </c>
      <c r="G2560" s="6" t="s">
        <v>95</v>
      </c>
      <c r="H2560" s="6" t="s">
        <v>21</v>
      </c>
      <c r="I2560" s="8">
        <v>0.6</v>
      </c>
      <c r="J2560" s="9">
        <v>4500</v>
      </c>
      <c r="K2560" s="10">
        <f t="shared" si="0"/>
        <v>2700</v>
      </c>
      <c r="L2560" s="10">
        <f t="shared" si="1"/>
        <v>944.99999999999989</v>
      </c>
      <c r="M2560" s="11">
        <v>0.35</v>
      </c>
      <c r="O2560" s="16"/>
      <c r="P2560" s="14"/>
      <c r="Q2560" s="12"/>
      <c r="R2560" s="13"/>
    </row>
    <row r="2561" spans="1:18" ht="15.75" customHeight="1">
      <c r="A2561" s="1"/>
      <c r="B2561" s="6" t="s">
        <v>14</v>
      </c>
      <c r="C2561" s="6">
        <v>1185732</v>
      </c>
      <c r="D2561" s="7">
        <v>44365</v>
      </c>
      <c r="E2561" s="6" t="s">
        <v>46</v>
      </c>
      <c r="F2561" s="6" t="s">
        <v>94</v>
      </c>
      <c r="G2561" s="6" t="s">
        <v>95</v>
      </c>
      <c r="H2561" s="6" t="s">
        <v>22</v>
      </c>
      <c r="I2561" s="8">
        <v>0.65</v>
      </c>
      <c r="J2561" s="9">
        <v>6250</v>
      </c>
      <c r="K2561" s="10">
        <f t="shared" si="0"/>
        <v>4062.5</v>
      </c>
      <c r="L2561" s="10">
        <f t="shared" si="1"/>
        <v>2031.25</v>
      </c>
      <c r="M2561" s="11">
        <v>0.5</v>
      </c>
      <c r="O2561" s="16"/>
      <c r="P2561" s="14"/>
      <c r="Q2561" s="12"/>
      <c r="R2561" s="13"/>
    </row>
    <row r="2562" spans="1:18" ht="15.75" customHeight="1">
      <c r="A2562" s="1"/>
      <c r="B2562" s="6" t="s">
        <v>14</v>
      </c>
      <c r="C2562" s="6">
        <v>1185732</v>
      </c>
      <c r="D2562" s="7">
        <v>44393</v>
      </c>
      <c r="E2562" s="6" t="s">
        <v>46</v>
      </c>
      <c r="F2562" s="6" t="s">
        <v>94</v>
      </c>
      <c r="G2562" s="6" t="s">
        <v>95</v>
      </c>
      <c r="H2562" s="6" t="s">
        <v>17</v>
      </c>
      <c r="I2562" s="8">
        <v>0.6</v>
      </c>
      <c r="J2562" s="9">
        <v>8500</v>
      </c>
      <c r="K2562" s="10">
        <f t="shared" si="0"/>
        <v>5100</v>
      </c>
      <c r="L2562" s="10">
        <f t="shared" si="1"/>
        <v>2040</v>
      </c>
      <c r="M2562" s="11">
        <v>0.4</v>
      </c>
      <c r="O2562" s="16"/>
      <c r="P2562" s="14"/>
      <c r="Q2562" s="12"/>
      <c r="R2562" s="13"/>
    </row>
    <row r="2563" spans="1:18" ht="15.75" customHeight="1">
      <c r="A2563" s="1"/>
      <c r="B2563" s="6" t="s">
        <v>14</v>
      </c>
      <c r="C2563" s="6">
        <v>1185732</v>
      </c>
      <c r="D2563" s="7">
        <v>44393</v>
      </c>
      <c r="E2563" s="6" t="s">
        <v>46</v>
      </c>
      <c r="F2563" s="6" t="s">
        <v>94</v>
      </c>
      <c r="G2563" s="6" t="s">
        <v>95</v>
      </c>
      <c r="H2563" s="6" t="s">
        <v>18</v>
      </c>
      <c r="I2563" s="8">
        <v>0.55000000000000004</v>
      </c>
      <c r="J2563" s="9">
        <v>6000</v>
      </c>
      <c r="K2563" s="10">
        <f t="shared" si="0"/>
        <v>3300.0000000000005</v>
      </c>
      <c r="L2563" s="10">
        <f t="shared" si="1"/>
        <v>1155</v>
      </c>
      <c r="M2563" s="11">
        <v>0.35</v>
      </c>
      <c r="O2563" s="16"/>
      <c r="P2563" s="14"/>
      <c r="Q2563" s="12"/>
      <c r="R2563" s="13"/>
    </row>
    <row r="2564" spans="1:18" ht="15.75" customHeight="1">
      <c r="A2564" s="1"/>
      <c r="B2564" s="6" t="s">
        <v>14</v>
      </c>
      <c r="C2564" s="6">
        <v>1185732</v>
      </c>
      <c r="D2564" s="7">
        <v>44393</v>
      </c>
      <c r="E2564" s="6" t="s">
        <v>46</v>
      </c>
      <c r="F2564" s="6" t="s">
        <v>94</v>
      </c>
      <c r="G2564" s="6" t="s">
        <v>95</v>
      </c>
      <c r="H2564" s="6" t="s">
        <v>19</v>
      </c>
      <c r="I2564" s="8">
        <v>0.5</v>
      </c>
      <c r="J2564" s="9">
        <v>5250</v>
      </c>
      <c r="K2564" s="10">
        <f t="shared" si="0"/>
        <v>2625</v>
      </c>
      <c r="L2564" s="10">
        <f t="shared" si="1"/>
        <v>1050</v>
      </c>
      <c r="M2564" s="11">
        <v>0.4</v>
      </c>
      <c r="O2564" s="16"/>
      <c r="P2564" s="14"/>
      <c r="Q2564" s="12"/>
      <c r="R2564" s="13"/>
    </row>
    <row r="2565" spans="1:18" ht="15.75" customHeight="1">
      <c r="A2565" s="1"/>
      <c r="B2565" s="6" t="s">
        <v>14</v>
      </c>
      <c r="C2565" s="6">
        <v>1185732</v>
      </c>
      <c r="D2565" s="7">
        <v>44393</v>
      </c>
      <c r="E2565" s="6" t="s">
        <v>46</v>
      </c>
      <c r="F2565" s="6" t="s">
        <v>94</v>
      </c>
      <c r="G2565" s="6" t="s">
        <v>95</v>
      </c>
      <c r="H2565" s="6" t="s">
        <v>20</v>
      </c>
      <c r="I2565" s="8">
        <v>0.5</v>
      </c>
      <c r="J2565" s="9">
        <v>4750</v>
      </c>
      <c r="K2565" s="10">
        <f t="shared" si="0"/>
        <v>2375</v>
      </c>
      <c r="L2565" s="10">
        <f t="shared" si="1"/>
        <v>950</v>
      </c>
      <c r="M2565" s="11">
        <v>0.4</v>
      </c>
      <c r="O2565" s="16"/>
      <c r="P2565" s="14"/>
      <c r="Q2565" s="12"/>
      <c r="R2565" s="13"/>
    </row>
    <row r="2566" spans="1:18" ht="15.75" customHeight="1">
      <c r="A2566" s="1"/>
      <c r="B2566" s="6" t="s">
        <v>14</v>
      </c>
      <c r="C2566" s="6">
        <v>1185732</v>
      </c>
      <c r="D2566" s="7">
        <v>44393</v>
      </c>
      <c r="E2566" s="6" t="s">
        <v>46</v>
      </c>
      <c r="F2566" s="6" t="s">
        <v>94</v>
      </c>
      <c r="G2566" s="6" t="s">
        <v>95</v>
      </c>
      <c r="H2566" s="6" t="s">
        <v>21</v>
      </c>
      <c r="I2566" s="8">
        <v>0.6</v>
      </c>
      <c r="J2566" s="9">
        <v>5000</v>
      </c>
      <c r="K2566" s="10">
        <f t="shared" si="0"/>
        <v>3000</v>
      </c>
      <c r="L2566" s="10">
        <f t="shared" si="1"/>
        <v>1050</v>
      </c>
      <c r="M2566" s="11">
        <v>0.35</v>
      </c>
      <c r="O2566" s="16"/>
      <c r="P2566" s="14"/>
      <c r="Q2566" s="12"/>
      <c r="R2566" s="13"/>
    </row>
    <row r="2567" spans="1:18" ht="15.75" customHeight="1">
      <c r="A2567" s="1"/>
      <c r="B2567" s="6" t="s">
        <v>14</v>
      </c>
      <c r="C2567" s="6">
        <v>1185732</v>
      </c>
      <c r="D2567" s="7">
        <v>44393</v>
      </c>
      <c r="E2567" s="6" t="s">
        <v>46</v>
      </c>
      <c r="F2567" s="6" t="s">
        <v>94</v>
      </c>
      <c r="G2567" s="6" t="s">
        <v>95</v>
      </c>
      <c r="H2567" s="6" t="s">
        <v>22</v>
      </c>
      <c r="I2567" s="8">
        <v>0.65</v>
      </c>
      <c r="J2567" s="9">
        <v>6750</v>
      </c>
      <c r="K2567" s="10">
        <f t="shared" si="0"/>
        <v>4387.5</v>
      </c>
      <c r="L2567" s="10">
        <f t="shared" si="1"/>
        <v>2193.75</v>
      </c>
      <c r="M2567" s="11">
        <v>0.5</v>
      </c>
      <c r="O2567" s="16"/>
      <c r="P2567" s="14"/>
      <c r="Q2567" s="12"/>
      <c r="R2567" s="13"/>
    </row>
    <row r="2568" spans="1:18" ht="15.75" customHeight="1">
      <c r="A2568" s="1"/>
      <c r="B2568" s="6" t="s">
        <v>14</v>
      </c>
      <c r="C2568" s="6">
        <v>1185732</v>
      </c>
      <c r="D2568" s="7">
        <v>44425</v>
      </c>
      <c r="E2568" s="6" t="s">
        <v>46</v>
      </c>
      <c r="F2568" s="6" t="s">
        <v>94</v>
      </c>
      <c r="G2568" s="6" t="s">
        <v>95</v>
      </c>
      <c r="H2568" s="6" t="s">
        <v>17</v>
      </c>
      <c r="I2568" s="8">
        <v>0.6</v>
      </c>
      <c r="J2568" s="9">
        <v>8250</v>
      </c>
      <c r="K2568" s="10">
        <f t="shared" si="0"/>
        <v>4950</v>
      </c>
      <c r="L2568" s="10">
        <f t="shared" si="1"/>
        <v>1980</v>
      </c>
      <c r="M2568" s="11">
        <v>0.4</v>
      </c>
      <c r="O2568" s="16"/>
      <c r="P2568" s="14"/>
      <c r="Q2568" s="12"/>
      <c r="R2568" s="13"/>
    </row>
    <row r="2569" spans="1:18" ht="15.75" customHeight="1">
      <c r="A2569" s="1"/>
      <c r="B2569" s="6" t="s">
        <v>14</v>
      </c>
      <c r="C2569" s="6">
        <v>1185732</v>
      </c>
      <c r="D2569" s="7">
        <v>44425</v>
      </c>
      <c r="E2569" s="6" t="s">
        <v>46</v>
      </c>
      <c r="F2569" s="6" t="s">
        <v>94</v>
      </c>
      <c r="G2569" s="6" t="s">
        <v>95</v>
      </c>
      <c r="H2569" s="6" t="s">
        <v>18</v>
      </c>
      <c r="I2569" s="8">
        <v>0.55000000000000004</v>
      </c>
      <c r="J2569" s="9">
        <v>6000</v>
      </c>
      <c r="K2569" s="10">
        <f t="shared" si="0"/>
        <v>3300.0000000000005</v>
      </c>
      <c r="L2569" s="10">
        <f t="shared" si="1"/>
        <v>1155</v>
      </c>
      <c r="M2569" s="11">
        <v>0.35</v>
      </c>
      <c r="O2569" s="16"/>
      <c r="P2569" s="14"/>
      <c r="Q2569" s="12"/>
      <c r="R2569" s="13"/>
    </row>
    <row r="2570" spans="1:18" ht="15.75" customHeight="1">
      <c r="A2570" s="1"/>
      <c r="B2570" s="6" t="s">
        <v>14</v>
      </c>
      <c r="C2570" s="6">
        <v>1185732</v>
      </c>
      <c r="D2570" s="7">
        <v>44425</v>
      </c>
      <c r="E2570" s="6" t="s">
        <v>46</v>
      </c>
      <c r="F2570" s="6" t="s">
        <v>94</v>
      </c>
      <c r="G2570" s="6" t="s">
        <v>95</v>
      </c>
      <c r="H2570" s="6" t="s">
        <v>19</v>
      </c>
      <c r="I2570" s="8">
        <v>0.5</v>
      </c>
      <c r="J2570" s="9">
        <v>5250</v>
      </c>
      <c r="K2570" s="10">
        <f t="shared" si="0"/>
        <v>2625</v>
      </c>
      <c r="L2570" s="10">
        <f t="shared" si="1"/>
        <v>1050</v>
      </c>
      <c r="M2570" s="11">
        <v>0.4</v>
      </c>
      <c r="O2570" s="16"/>
      <c r="P2570" s="14"/>
      <c r="Q2570" s="12"/>
      <c r="R2570" s="13"/>
    </row>
    <row r="2571" spans="1:18" ht="15.75" customHeight="1">
      <c r="A2571" s="1"/>
      <c r="B2571" s="6" t="s">
        <v>14</v>
      </c>
      <c r="C2571" s="6">
        <v>1185732</v>
      </c>
      <c r="D2571" s="7">
        <v>44425</v>
      </c>
      <c r="E2571" s="6" t="s">
        <v>46</v>
      </c>
      <c r="F2571" s="6" t="s">
        <v>94</v>
      </c>
      <c r="G2571" s="6" t="s">
        <v>95</v>
      </c>
      <c r="H2571" s="6" t="s">
        <v>20</v>
      </c>
      <c r="I2571" s="8">
        <v>0.4</v>
      </c>
      <c r="J2571" s="9">
        <v>4750</v>
      </c>
      <c r="K2571" s="10">
        <f t="shared" si="0"/>
        <v>1900</v>
      </c>
      <c r="L2571" s="10">
        <f t="shared" si="1"/>
        <v>760</v>
      </c>
      <c r="M2571" s="11">
        <v>0.4</v>
      </c>
      <c r="O2571" s="16"/>
      <c r="P2571" s="14"/>
      <c r="Q2571" s="12"/>
      <c r="R2571" s="13"/>
    </row>
    <row r="2572" spans="1:18" ht="15.75" customHeight="1">
      <c r="A2572" s="1"/>
      <c r="B2572" s="6" t="s">
        <v>14</v>
      </c>
      <c r="C2572" s="6">
        <v>1185732</v>
      </c>
      <c r="D2572" s="7">
        <v>44425</v>
      </c>
      <c r="E2572" s="6" t="s">
        <v>46</v>
      </c>
      <c r="F2572" s="6" t="s">
        <v>94</v>
      </c>
      <c r="G2572" s="6" t="s">
        <v>95</v>
      </c>
      <c r="H2572" s="6" t="s">
        <v>21</v>
      </c>
      <c r="I2572" s="8">
        <v>0.5</v>
      </c>
      <c r="J2572" s="9">
        <v>4500</v>
      </c>
      <c r="K2572" s="10">
        <f t="shared" si="0"/>
        <v>2250</v>
      </c>
      <c r="L2572" s="10">
        <f t="shared" si="1"/>
        <v>787.5</v>
      </c>
      <c r="M2572" s="11">
        <v>0.35</v>
      </c>
      <c r="O2572" s="16"/>
      <c r="P2572" s="14"/>
      <c r="Q2572" s="12"/>
      <c r="R2572" s="13"/>
    </row>
    <row r="2573" spans="1:18" ht="15.75" customHeight="1">
      <c r="A2573" s="1"/>
      <c r="B2573" s="6" t="s">
        <v>14</v>
      </c>
      <c r="C2573" s="6">
        <v>1185732</v>
      </c>
      <c r="D2573" s="7">
        <v>44425</v>
      </c>
      <c r="E2573" s="6" t="s">
        <v>46</v>
      </c>
      <c r="F2573" s="6" t="s">
        <v>94</v>
      </c>
      <c r="G2573" s="6" t="s">
        <v>95</v>
      </c>
      <c r="H2573" s="6" t="s">
        <v>22</v>
      </c>
      <c r="I2573" s="8">
        <v>0.55000000000000004</v>
      </c>
      <c r="J2573" s="9">
        <v>6250</v>
      </c>
      <c r="K2573" s="10">
        <f t="shared" si="0"/>
        <v>3437.5000000000005</v>
      </c>
      <c r="L2573" s="10">
        <f t="shared" si="1"/>
        <v>1718.7500000000002</v>
      </c>
      <c r="M2573" s="11">
        <v>0.5</v>
      </c>
      <c r="O2573" s="16"/>
      <c r="P2573" s="14"/>
      <c r="Q2573" s="12"/>
      <c r="R2573" s="13"/>
    </row>
    <row r="2574" spans="1:18" ht="15.75" customHeight="1">
      <c r="A2574" s="1"/>
      <c r="B2574" s="6" t="s">
        <v>14</v>
      </c>
      <c r="C2574" s="6">
        <v>1185732</v>
      </c>
      <c r="D2574" s="7">
        <v>44455</v>
      </c>
      <c r="E2574" s="6" t="s">
        <v>46</v>
      </c>
      <c r="F2574" s="6" t="s">
        <v>94</v>
      </c>
      <c r="G2574" s="6" t="s">
        <v>95</v>
      </c>
      <c r="H2574" s="6" t="s">
        <v>17</v>
      </c>
      <c r="I2574" s="8">
        <v>0.5</v>
      </c>
      <c r="J2574" s="9">
        <v>7250</v>
      </c>
      <c r="K2574" s="10">
        <f t="shared" si="0"/>
        <v>3625</v>
      </c>
      <c r="L2574" s="10">
        <f t="shared" si="1"/>
        <v>1450</v>
      </c>
      <c r="M2574" s="11">
        <v>0.4</v>
      </c>
      <c r="O2574" s="16"/>
      <c r="P2574" s="14"/>
      <c r="Q2574" s="12"/>
      <c r="R2574" s="13"/>
    </row>
    <row r="2575" spans="1:18" ht="15.75" customHeight="1">
      <c r="A2575" s="1"/>
      <c r="B2575" s="6" t="s">
        <v>14</v>
      </c>
      <c r="C2575" s="6">
        <v>1185732</v>
      </c>
      <c r="D2575" s="7">
        <v>44455</v>
      </c>
      <c r="E2575" s="6" t="s">
        <v>46</v>
      </c>
      <c r="F2575" s="6" t="s">
        <v>94</v>
      </c>
      <c r="G2575" s="6" t="s">
        <v>95</v>
      </c>
      <c r="H2575" s="6" t="s">
        <v>18</v>
      </c>
      <c r="I2575" s="8">
        <v>0.45000000000000012</v>
      </c>
      <c r="J2575" s="9">
        <v>5250</v>
      </c>
      <c r="K2575" s="10">
        <f t="shared" si="0"/>
        <v>2362.5000000000005</v>
      </c>
      <c r="L2575" s="10">
        <f t="shared" si="1"/>
        <v>826.87500000000011</v>
      </c>
      <c r="M2575" s="11">
        <v>0.35</v>
      </c>
      <c r="O2575" s="16"/>
      <c r="P2575" s="14"/>
      <c r="Q2575" s="12"/>
      <c r="R2575" s="13"/>
    </row>
    <row r="2576" spans="1:18" ht="15.75" customHeight="1">
      <c r="A2576" s="1"/>
      <c r="B2576" s="6" t="s">
        <v>14</v>
      </c>
      <c r="C2576" s="6">
        <v>1185732</v>
      </c>
      <c r="D2576" s="7">
        <v>44455</v>
      </c>
      <c r="E2576" s="6" t="s">
        <v>46</v>
      </c>
      <c r="F2576" s="6" t="s">
        <v>94</v>
      </c>
      <c r="G2576" s="6" t="s">
        <v>95</v>
      </c>
      <c r="H2576" s="6" t="s">
        <v>19</v>
      </c>
      <c r="I2576" s="8">
        <v>0.20000000000000007</v>
      </c>
      <c r="J2576" s="9">
        <v>4250</v>
      </c>
      <c r="K2576" s="10">
        <f t="shared" si="0"/>
        <v>850.00000000000023</v>
      </c>
      <c r="L2576" s="10">
        <f t="shared" si="1"/>
        <v>340.00000000000011</v>
      </c>
      <c r="M2576" s="11">
        <v>0.4</v>
      </c>
      <c r="O2576" s="16"/>
      <c r="P2576" s="14"/>
      <c r="Q2576" s="12"/>
      <c r="R2576" s="13"/>
    </row>
    <row r="2577" spans="1:18" ht="15.75" customHeight="1">
      <c r="A2577" s="1"/>
      <c r="B2577" s="6" t="s">
        <v>14</v>
      </c>
      <c r="C2577" s="6">
        <v>1185732</v>
      </c>
      <c r="D2577" s="7">
        <v>44455</v>
      </c>
      <c r="E2577" s="6" t="s">
        <v>46</v>
      </c>
      <c r="F2577" s="6" t="s">
        <v>94</v>
      </c>
      <c r="G2577" s="6" t="s">
        <v>95</v>
      </c>
      <c r="H2577" s="6" t="s">
        <v>20</v>
      </c>
      <c r="I2577" s="8">
        <v>0.20000000000000007</v>
      </c>
      <c r="J2577" s="9">
        <v>4000</v>
      </c>
      <c r="K2577" s="10">
        <f t="shared" si="0"/>
        <v>800.00000000000023</v>
      </c>
      <c r="L2577" s="10">
        <f t="shared" si="1"/>
        <v>320.00000000000011</v>
      </c>
      <c r="M2577" s="11">
        <v>0.4</v>
      </c>
      <c r="O2577" s="16"/>
      <c r="P2577" s="14"/>
      <c r="Q2577" s="12"/>
      <c r="R2577" s="13"/>
    </row>
    <row r="2578" spans="1:18" ht="15.75" customHeight="1">
      <c r="A2578" s="1"/>
      <c r="B2578" s="6" t="s">
        <v>14</v>
      </c>
      <c r="C2578" s="6">
        <v>1185732</v>
      </c>
      <c r="D2578" s="7">
        <v>44455</v>
      </c>
      <c r="E2578" s="6" t="s">
        <v>46</v>
      </c>
      <c r="F2578" s="6" t="s">
        <v>94</v>
      </c>
      <c r="G2578" s="6" t="s">
        <v>95</v>
      </c>
      <c r="H2578" s="6" t="s">
        <v>21</v>
      </c>
      <c r="I2578" s="8">
        <v>0.30000000000000004</v>
      </c>
      <c r="J2578" s="9">
        <v>4000</v>
      </c>
      <c r="K2578" s="10">
        <f t="shared" si="0"/>
        <v>1200.0000000000002</v>
      </c>
      <c r="L2578" s="10">
        <f t="shared" si="1"/>
        <v>420.00000000000006</v>
      </c>
      <c r="M2578" s="11">
        <v>0.35</v>
      </c>
      <c r="O2578" s="16"/>
      <c r="P2578" s="14"/>
      <c r="Q2578" s="12"/>
      <c r="R2578" s="13"/>
    </row>
    <row r="2579" spans="1:18" ht="15.75" customHeight="1">
      <c r="A2579" s="1"/>
      <c r="B2579" s="6" t="s">
        <v>14</v>
      </c>
      <c r="C2579" s="6">
        <v>1185732</v>
      </c>
      <c r="D2579" s="7">
        <v>44455</v>
      </c>
      <c r="E2579" s="6" t="s">
        <v>46</v>
      </c>
      <c r="F2579" s="6" t="s">
        <v>94</v>
      </c>
      <c r="G2579" s="6" t="s">
        <v>95</v>
      </c>
      <c r="H2579" s="6" t="s">
        <v>22</v>
      </c>
      <c r="I2579" s="8">
        <v>0.35000000000000009</v>
      </c>
      <c r="J2579" s="9">
        <v>5000</v>
      </c>
      <c r="K2579" s="10">
        <f t="shared" si="0"/>
        <v>1750.0000000000005</v>
      </c>
      <c r="L2579" s="10">
        <f t="shared" si="1"/>
        <v>875.00000000000023</v>
      </c>
      <c r="M2579" s="11">
        <v>0.5</v>
      </c>
      <c r="O2579" s="16"/>
      <c r="P2579" s="14"/>
      <c r="Q2579" s="12"/>
      <c r="R2579" s="13"/>
    </row>
    <row r="2580" spans="1:18" ht="15.75" customHeight="1">
      <c r="A2580" s="1"/>
      <c r="B2580" s="6" t="s">
        <v>14</v>
      </c>
      <c r="C2580" s="6">
        <v>1185732</v>
      </c>
      <c r="D2580" s="7">
        <v>44487</v>
      </c>
      <c r="E2580" s="6" t="s">
        <v>46</v>
      </c>
      <c r="F2580" s="6" t="s">
        <v>94</v>
      </c>
      <c r="G2580" s="6" t="s">
        <v>95</v>
      </c>
      <c r="H2580" s="6" t="s">
        <v>17</v>
      </c>
      <c r="I2580" s="8">
        <v>0.35000000000000009</v>
      </c>
      <c r="J2580" s="9">
        <v>6750</v>
      </c>
      <c r="K2580" s="10">
        <f t="shared" si="0"/>
        <v>2362.5000000000005</v>
      </c>
      <c r="L2580" s="10">
        <f t="shared" si="1"/>
        <v>945.00000000000023</v>
      </c>
      <c r="M2580" s="11">
        <v>0.4</v>
      </c>
      <c r="O2580" s="16"/>
      <c r="P2580" s="14"/>
      <c r="Q2580" s="12"/>
      <c r="R2580" s="13"/>
    </row>
    <row r="2581" spans="1:18" ht="15.75" customHeight="1">
      <c r="A2581" s="1"/>
      <c r="B2581" s="6" t="s">
        <v>14</v>
      </c>
      <c r="C2581" s="6">
        <v>1185732</v>
      </c>
      <c r="D2581" s="7">
        <v>44487</v>
      </c>
      <c r="E2581" s="6" t="s">
        <v>46</v>
      </c>
      <c r="F2581" s="6" t="s">
        <v>94</v>
      </c>
      <c r="G2581" s="6" t="s">
        <v>95</v>
      </c>
      <c r="H2581" s="6" t="s">
        <v>18</v>
      </c>
      <c r="I2581" s="8">
        <v>0.25000000000000011</v>
      </c>
      <c r="J2581" s="9">
        <v>5000</v>
      </c>
      <c r="K2581" s="10">
        <f t="shared" si="0"/>
        <v>1250.0000000000005</v>
      </c>
      <c r="L2581" s="10">
        <f t="shared" si="1"/>
        <v>437.50000000000011</v>
      </c>
      <c r="M2581" s="11">
        <v>0.35</v>
      </c>
      <c r="O2581" s="16"/>
      <c r="P2581" s="14"/>
      <c r="Q2581" s="12"/>
      <c r="R2581" s="13"/>
    </row>
    <row r="2582" spans="1:18" ht="15.75" customHeight="1">
      <c r="A2582" s="1"/>
      <c r="B2582" s="6" t="s">
        <v>14</v>
      </c>
      <c r="C2582" s="6">
        <v>1185732</v>
      </c>
      <c r="D2582" s="7">
        <v>44487</v>
      </c>
      <c r="E2582" s="6" t="s">
        <v>46</v>
      </c>
      <c r="F2582" s="6" t="s">
        <v>94</v>
      </c>
      <c r="G2582" s="6" t="s">
        <v>95</v>
      </c>
      <c r="H2582" s="6" t="s">
        <v>19</v>
      </c>
      <c r="I2582" s="8">
        <v>0.25000000000000011</v>
      </c>
      <c r="J2582" s="9">
        <v>3750</v>
      </c>
      <c r="K2582" s="10">
        <f t="shared" si="0"/>
        <v>937.50000000000045</v>
      </c>
      <c r="L2582" s="10">
        <f t="shared" si="1"/>
        <v>375.00000000000023</v>
      </c>
      <c r="M2582" s="11">
        <v>0.4</v>
      </c>
      <c r="O2582" s="16"/>
      <c r="P2582" s="14"/>
      <c r="Q2582" s="12"/>
      <c r="R2582" s="13"/>
    </row>
    <row r="2583" spans="1:18" ht="15.75" customHeight="1">
      <c r="A2583" s="1"/>
      <c r="B2583" s="6" t="s">
        <v>14</v>
      </c>
      <c r="C2583" s="6">
        <v>1185732</v>
      </c>
      <c r="D2583" s="7">
        <v>44487</v>
      </c>
      <c r="E2583" s="6" t="s">
        <v>46</v>
      </c>
      <c r="F2583" s="6" t="s">
        <v>94</v>
      </c>
      <c r="G2583" s="6" t="s">
        <v>95</v>
      </c>
      <c r="H2583" s="6" t="s">
        <v>20</v>
      </c>
      <c r="I2583" s="8">
        <v>0.25000000000000011</v>
      </c>
      <c r="J2583" s="9">
        <v>3500</v>
      </c>
      <c r="K2583" s="10">
        <f t="shared" si="0"/>
        <v>875.00000000000034</v>
      </c>
      <c r="L2583" s="10">
        <f t="shared" si="1"/>
        <v>350.00000000000017</v>
      </c>
      <c r="M2583" s="11">
        <v>0.4</v>
      </c>
      <c r="O2583" s="16"/>
      <c r="P2583" s="14"/>
      <c r="Q2583" s="12"/>
      <c r="R2583" s="13"/>
    </row>
    <row r="2584" spans="1:18" ht="15.75" customHeight="1">
      <c r="A2584" s="1"/>
      <c r="B2584" s="6" t="s">
        <v>14</v>
      </c>
      <c r="C2584" s="6">
        <v>1185732</v>
      </c>
      <c r="D2584" s="7">
        <v>44487</v>
      </c>
      <c r="E2584" s="6" t="s">
        <v>46</v>
      </c>
      <c r="F2584" s="6" t="s">
        <v>94</v>
      </c>
      <c r="G2584" s="6" t="s">
        <v>95</v>
      </c>
      <c r="H2584" s="6" t="s">
        <v>21</v>
      </c>
      <c r="I2584" s="8">
        <v>0.35000000000000009</v>
      </c>
      <c r="J2584" s="9">
        <v>3500</v>
      </c>
      <c r="K2584" s="10">
        <f t="shared" si="0"/>
        <v>1225.0000000000002</v>
      </c>
      <c r="L2584" s="10">
        <f t="shared" si="1"/>
        <v>428.75000000000006</v>
      </c>
      <c r="M2584" s="11">
        <v>0.35</v>
      </c>
      <c r="O2584" s="16"/>
      <c r="P2584" s="14"/>
      <c r="Q2584" s="12"/>
      <c r="R2584" s="13"/>
    </row>
    <row r="2585" spans="1:18" ht="15.75" customHeight="1">
      <c r="A2585" s="1"/>
      <c r="B2585" s="6" t="s">
        <v>14</v>
      </c>
      <c r="C2585" s="6">
        <v>1185732</v>
      </c>
      <c r="D2585" s="7">
        <v>44487</v>
      </c>
      <c r="E2585" s="6" t="s">
        <v>46</v>
      </c>
      <c r="F2585" s="6" t="s">
        <v>94</v>
      </c>
      <c r="G2585" s="6" t="s">
        <v>95</v>
      </c>
      <c r="H2585" s="6" t="s">
        <v>22</v>
      </c>
      <c r="I2585" s="8">
        <v>0.35000000000000003</v>
      </c>
      <c r="J2585" s="9">
        <v>4750</v>
      </c>
      <c r="K2585" s="10">
        <f t="shared" si="0"/>
        <v>1662.5000000000002</v>
      </c>
      <c r="L2585" s="10">
        <f t="shared" si="1"/>
        <v>831.25000000000011</v>
      </c>
      <c r="M2585" s="11">
        <v>0.5</v>
      </c>
      <c r="O2585" s="16"/>
      <c r="P2585" s="14"/>
      <c r="Q2585" s="12"/>
      <c r="R2585" s="13"/>
    </row>
    <row r="2586" spans="1:18" ht="15.75" customHeight="1">
      <c r="A2586" s="1"/>
      <c r="B2586" s="6" t="s">
        <v>14</v>
      </c>
      <c r="C2586" s="6">
        <v>1185732</v>
      </c>
      <c r="D2586" s="7">
        <v>44517</v>
      </c>
      <c r="E2586" s="6" t="s">
        <v>46</v>
      </c>
      <c r="F2586" s="6" t="s">
        <v>94</v>
      </c>
      <c r="G2586" s="6" t="s">
        <v>95</v>
      </c>
      <c r="H2586" s="6" t="s">
        <v>17</v>
      </c>
      <c r="I2586" s="8">
        <v>0.3000000000000001</v>
      </c>
      <c r="J2586" s="9">
        <v>6250</v>
      </c>
      <c r="K2586" s="10">
        <f t="shared" si="0"/>
        <v>1875.0000000000007</v>
      </c>
      <c r="L2586" s="10">
        <f t="shared" si="1"/>
        <v>750.00000000000034</v>
      </c>
      <c r="M2586" s="11">
        <v>0.4</v>
      </c>
      <c r="O2586" s="16"/>
      <c r="P2586" s="14"/>
      <c r="Q2586" s="12"/>
      <c r="R2586" s="13"/>
    </row>
    <row r="2587" spans="1:18" ht="15.75" customHeight="1">
      <c r="A2587" s="1"/>
      <c r="B2587" s="6" t="s">
        <v>14</v>
      </c>
      <c r="C2587" s="6">
        <v>1185732</v>
      </c>
      <c r="D2587" s="7">
        <v>44517</v>
      </c>
      <c r="E2587" s="6" t="s">
        <v>46</v>
      </c>
      <c r="F2587" s="6" t="s">
        <v>94</v>
      </c>
      <c r="G2587" s="6" t="s">
        <v>95</v>
      </c>
      <c r="H2587" s="6" t="s">
        <v>18</v>
      </c>
      <c r="I2587" s="8">
        <v>0.20000000000000012</v>
      </c>
      <c r="J2587" s="9">
        <v>4500</v>
      </c>
      <c r="K2587" s="10">
        <f t="shared" si="0"/>
        <v>900.00000000000057</v>
      </c>
      <c r="L2587" s="10">
        <f t="shared" si="1"/>
        <v>315.00000000000017</v>
      </c>
      <c r="M2587" s="11">
        <v>0.35</v>
      </c>
      <c r="O2587" s="16"/>
      <c r="P2587" s="14"/>
      <c r="Q2587" s="12"/>
      <c r="R2587" s="13"/>
    </row>
    <row r="2588" spans="1:18" ht="15.75" customHeight="1">
      <c r="A2588" s="1"/>
      <c r="B2588" s="6" t="s">
        <v>14</v>
      </c>
      <c r="C2588" s="6">
        <v>1185732</v>
      </c>
      <c r="D2588" s="7">
        <v>44517</v>
      </c>
      <c r="E2588" s="6" t="s">
        <v>46</v>
      </c>
      <c r="F2588" s="6" t="s">
        <v>94</v>
      </c>
      <c r="G2588" s="6" t="s">
        <v>95</v>
      </c>
      <c r="H2588" s="6" t="s">
        <v>19</v>
      </c>
      <c r="I2588" s="8">
        <v>0.30000000000000016</v>
      </c>
      <c r="J2588" s="9">
        <v>3950</v>
      </c>
      <c r="K2588" s="10">
        <f t="shared" si="0"/>
        <v>1185.0000000000007</v>
      </c>
      <c r="L2588" s="10">
        <f t="shared" si="1"/>
        <v>474.00000000000028</v>
      </c>
      <c r="M2588" s="11">
        <v>0.4</v>
      </c>
      <c r="O2588" s="16"/>
      <c r="P2588" s="14"/>
      <c r="Q2588" s="12"/>
      <c r="R2588" s="13"/>
    </row>
    <row r="2589" spans="1:18" ht="15.75" customHeight="1">
      <c r="A2589" s="1"/>
      <c r="B2589" s="6" t="s">
        <v>14</v>
      </c>
      <c r="C2589" s="6">
        <v>1185732</v>
      </c>
      <c r="D2589" s="7">
        <v>44517</v>
      </c>
      <c r="E2589" s="6" t="s">
        <v>46</v>
      </c>
      <c r="F2589" s="6" t="s">
        <v>94</v>
      </c>
      <c r="G2589" s="6" t="s">
        <v>95</v>
      </c>
      <c r="H2589" s="6" t="s">
        <v>20</v>
      </c>
      <c r="I2589" s="8">
        <v>0.6000000000000002</v>
      </c>
      <c r="J2589" s="9">
        <v>4500</v>
      </c>
      <c r="K2589" s="10">
        <f t="shared" si="0"/>
        <v>2700.0000000000009</v>
      </c>
      <c r="L2589" s="10">
        <f t="shared" si="1"/>
        <v>1080.0000000000005</v>
      </c>
      <c r="M2589" s="11">
        <v>0.4</v>
      </c>
      <c r="O2589" s="16"/>
      <c r="P2589" s="14"/>
      <c r="Q2589" s="12"/>
      <c r="R2589" s="13"/>
    </row>
    <row r="2590" spans="1:18" ht="15.75" customHeight="1">
      <c r="A2590" s="1"/>
      <c r="B2590" s="6" t="s">
        <v>14</v>
      </c>
      <c r="C2590" s="6">
        <v>1185732</v>
      </c>
      <c r="D2590" s="7">
        <v>44517</v>
      </c>
      <c r="E2590" s="6" t="s">
        <v>46</v>
      </c>
      <c r="F2590" s="6" t="s">
        <v>94</v>
      </c>
      <c r="G2590" s="6" t="s">
        <v>95</v>
      </c>
      <c r="H2590" s="6" t="s">
        <v>21</v>
      </c>
      <c r="I2590" s="8">
        <v>0.75000000000000011</v>
      </c>
      <c r="J2590" s="9">
        <v>4250</v>
      </c>
      <c r="K2590" s="10">
        <f t="shared" si="0"/>
        <v>3187.5000000000005</v>
      </c>
      <c r="L2590" s="10">
        <f t="shared" si="1"/>
        <v>1115.625</v>
      </c>
      <c r="M2590" s="11">
        <v>0.35</v>
      </c>
      <c r="O2590" s="16"/>
      <c r="P2590" s="14"/>
      <c r="Q2590" s="12"/>
      <c r="R2590" s="13"/>
    </row>
    <row r="2591" spans="1:18" ht="15.75" customHeight="1">
      <c r="A2591" s="1"/>
      <c r="B2591" s="6" t="s">
        <v>14</v>
      </c>
      <c r="C2591" s="6">
        <v>1185732</v>
      </c>
      <c r="D2591" s="7">
        <v>44517</v>
      </c>
      <c r="E2591" s="6" t="s">
        <v>46</v>
      </c>
      <c r="F2591" s="6" t="s">
        <v>94</v>
      </c>
      <c r="G2591" s="6" t="s">
        <v>95</v>
      </c>
      <c r="H2591" s="6" t="s">
        <v>22</v>
      </c>
      <c r="I2591" s="8">
        <v>0.75</v>
      </c>
      <c r="J2591" s="9">
        <v>5250</v>
      </c>
      <c r="K2591" s="10">
        <f t="shared" si="0"/>
        <v>3937.5</v>
      </c>
      <c r="L2591" s="10">
        <f t="shared" si="1"/>
        <v>1968.75</v>
      </c>
      <c r="M2591" s="11">
        <v>0.5</v>
      </c>
      <c r="O2591" s="16"/>
      <c r="P2591" s="14"/>
      <c r="Q2591" s="12"/>
      <c r="R2591" s="13"/>
    </row>
    <row r="2592" spans="1:18" ht="15.75" customHeight="1">
      <c r="A2592" s="1"/>
      <c r="B2592" s="6" t="s">
        <v>14</v>
      </c>
      <c r="C2592" s="6">
        <v>1185732</v>
      </c>
      <c r="D2592" s="7">
        <v>44546</v>
      </c>
      <c r="E2592" s="6" t="s">
        <v>46</v>
      </c>
      <c r="F2592" s="6" t="s">
        <v>94</v>
      </c>
      <c r="G2592" s="6" t="s">
        <v>95</v>
      </c>
      <c r="H2592" s="6" t="s">
        <v>17</v>
      </c>
      <c r="I2592" s="8">
        <v>0.70000000000000007</v>
      </c>
      <c r="J2592" s="9">
        <v>7750</v>
      </c>
      <c r="K2592" s="10">
        <f t="shared" si="0"/>
        <v>5425.0000000000009</v>
      </c>
      <c r="L2592" s="10">
        <f t="shared" si="1"/>
        <v>2170.0000000000005</v>
      </c>
      <c r="M2592" s="11">
        <v>0.4</v>
      </c>
      <c r="O2592" s="16"/>
      <c r="P2592" s="14"/>
      <c r="Q2592" s="12"/>
      <c r="R2592" s="13"/>
    </row>
    <row r="2593" spans="1:18" ht="15.75" customHeight="1">
      <c r="A2593" s="1"/>
      <c r="B2593" s="6" t="s">
        <v>14</v>
      </c>
      <c r="C2593" s="6">
        <v>1185732</v>
      </c>
      <c r="D2593" s="7">
        <v>44546</v>
      </c>
      <c r="E2593" s="6" t="s">
        <v>46</v>
      </c>
      <c r="F2593" s="6" t="s">
        <v>94</v>
      </c>
      <c r="G2593" s="6" t="s">
        <v>95</v>
      </c>
      <c r="H2593" s="6" t="s">
        <v>18</v>
      </c>
      <c r="I2593" s="8">
        <v>0.60000000000000009</v>
      </c>
      <c r="J2593" s="9">
        <v>5750</v>
      </c>
      <c r="K2593" s="10">
        <f t="shared" si="0"/>
        <v>3450.0000000000005</v>
      </c>
      <c r="L2593" s="10">
        <f t="shared" si="1"/>
        <v>1207.5</v>
      </c>
      <c r="M2593" s="11">
        <v>0.35</v>
      </c>
      <c r="O2593" s="16"/>
      <c r="P2593" s="14"/>
      <c r="Q2593" s="12"/>
      <c r="R2593" s="13"/>
    </row>
    <row r="2594" spans="1:18" ht="15.75" customHeight="1">
      <c r="A2594" s="1"/>
      <c r="B2594" s="6" t="s">
        <v>14</v>
      </c>
      <c r="C2594" s="6">
        <v>1185732</v>
      </c>
      <c r="D2594" s="7">
        <v>44546</v>
      </c>
      <c r="E2594" s="6" t="s">
        <v>46</v>
      </c>
      <c r="F2594" s="6" t="s">
        <v>94</v>
      </c>
      <c r="G2594" s="6" t="s">
        <v>95</v>
      </c>
      <c r="H2594" s="6" t="s">
        <v>19</v>
      </c>
      <c r="I2594" s="8">
        <v>0.60000000000000009</v>
      </c>
      <c r="J2594" s="9">
        <v>5250</v>
      </c>
      <c r="K2594" s="10">
        <f t="shared" si="0"/>
        <v>3150.0000000000005</v>
      </c>
      <c r="L2594" s="10">
        <f t="shared" si="1"/>
        <v>1260.0000000000002</v>
      </c>
      <c r="M2594" s="11">
        <v>0.4</v>
      </c>
      <c r="O2594" s="16"/>
      <c r="P2594" s="14"/>
      <c r="Q2594" s="12"/>
      <c r="R2594" s="13"/>
    </row>
    <row r="2595" spans="1:18" ht="15.75" customHeight="1">
      <c r="A2595" s="1"/>
      <c r="B2595" s="6" t="s">
        <v>14</v>
      </c>
      <c r="C2595" s="6">
        <v>1185732</v>
      </c>
      <c r="D2595" s="7">
        <v>44546</v>
      </c>
      <c r="E2595" s="6" t="s">
        <v>46</v>
      </c>
      <c r="F2595" s="6" t="s">
        <v>94</v>
      </c>
      <c r="G2595" s="6" t="s">
        <v>95</v>
      </c>
      <c r="H2595" s="6" t="s">
        <v>20</v>
      </c>
      <c r="I2595" s="8">
        <v>0.60000000000000009</v>
      </c>
      <c r="J2595" s="9">
        <v>4750</v>
      </c>
      <c r="K2595" s="10">
        <f t="shared" si="0"/>
        <v>2850.0000000000005</v>
      </c>
      <c r="L2595" s="10">
        <f t="shared" si="1"/>
        <v>1140.0000000000002</v>
      </c>
      <c r="M2595" s="11">
        <v>0.4</v>
      </c>
      <c r="O2595" s="16"/>
      <c r="P2595" s="14"/>
      <c r="Q2595" s="12"/>
      <c r="R2595" s="13"/>
    </row>
    <row r="2596" spans="1:18" ht="15.75" customHeight="1">
      <c r="A2596" s="1"/>
      <c r="B2596" s="6" t="s">
        <v>14</v>
      </c>
      <c r="C2596" s="6">
        <v>1185732</v>
      </c>
      <c r="D2596" s="7">
        <v>44546</v>
      </c>
      <c r="E2596" s="6" t="s">
        <v>46</v>
      </c>
      <c r="F2596" s="6" t="s">
        <v>94</v>
      </c>
      <c r="G2596" s="6" t="s">
        <v>95</v>
      </c>
      <c r="H2596" s="6" t="s">
        <v>21</v>
      </c>
      <c r="I2596" s="8">
        <v>0.70000000000000007</v>
      </c>
      <c r="J2596" s="9">
        <v>4750</v>
      </c>
      <c r="K2596" s="10">
        <f t="shared" si="0"/>
        <v>3325.0000000000005</v>
      </c>
      <c r="L2596" s="10">
        <f t="shared" si="1"/>
        <v>1163.75</v>
      </c>
      <c r="M2596" s="11">
        <v>0.35</v>
      </c>
      <c r="O2596" s="16"/>
      <c r="P2596" s="14"/>
      <c r="Q2596" s="12"/>
      <c r="R2596" s="13"/>
    </row>
    <row r="2597" spans="1:18" ht="15.75" customHeight="1">
      <c r="A2597" s="1"/>
      <c r="B2597" s="6" t="s">
        <v>14</v>
      </c>
      <c r="C2597" s="6">
        <v>1185732</v>
      </c>
      <c r="D2597" s="7">
        <v>44546</v>
      </c>
      <c r="E2597" s="6" t="s">
        <v>46</v>
      </c>
      <c r="F2597" s="6" t="s">
        <v>94</v>
      </c>
      <c r="G2597" s="6" t="s">
        <v>95</v>
      </c>
      <c r="H2597" s="6" t="s">
        <v>22</v>
      </c>
      <c r="I2597" s="8">
        <v>0.75</v>
      </c>
      <c r="J2597" s="9">
        <v>5750</v>
      </c>
      <c r="K2597" s="10">
        <f t="shared" si="0"/>
        <v>4312.5</v>
      </c>
      <c r="L2597" s="10">
        <f t="shared" si="1"/>
        <v>2156.25</v>
      </c>
      <c r="M2597" s="11">
        <v>0.5</v>
      </c>
      <c r="O2597" s="16"/>
      <c r="P2597" s="14"/>
      <c r="Q2597" s="12"/>
      <c r="R2597" s="13"/>
    </row>
    <row r="2598" spans="1:18" ht="15.75" customHeight="1">
      <c r="A2598" s="1" t="s">
        <v>39</v>
      </c>
      <c r="B2598" s="6" t="s">
        <v>23</v>
      </c>
      <c r="C2598" s="6">
        <v>1197831</v>
      </c>
      <c r="D2598" s="7">
        <v>44219</v>
      </c>
      <c r="E2598" s="6" t="s">
        <v>24</v>
      </c>
      <c r="F2598" s="6" t="s">
        <v>96</v>
      </c>
      <c r="G2598" s="6" t="s">
        <v>97</v>
      </c>
      <c r="H2598" s="6" t="s">
        <v>17</v>
      </c>
      <c r="I2598" s="8">
        <v>0.25000000000000006</v>
      </c>
      <c r="J2598" s="9">
        <v>6500</v>
      </c>
      <c r="K2598" s="10">
        <f t="shared" si="0"/>
        <v>1625.0000000000005</v>
      </c>
      <c r="L2598" s="10">
        <f t="shared" si="1"/>
        <v>650.00000000000023</v>
      </c>
      <c r="M2598" s="11">
        <v>0.4</v>
      </c>
      <c r="O2598" s="16"/>
      <c r="P2598" s="14"/>
      <c r="Q2598" s="12"/>
      <c r="R2598" s="13"/>
    </row>
    <row r="2599" spans="1:18" ht="15.75" customHeight="1">
      <c r="A2599" s="1"/>
      <c r="B2599" s="6" t="s">
        <v>23</v>
      </c>
      <c r="C2599" s="6">
        <v>1197831</v>
      </c>
      <c r="D2599" s="7">
        <v>44219</v>
      </c>
      <c r="E2599" s="6" t="s">
        <v>24</v>
      </c>
      <c r="F2599" s="6" t="s">
        <v>96</v>
      </c>
      <c r="G2599" s="6" t="s">
        <v>97</v>
      </c>
      <c r="H2599" s="6" t="s">
        <v>18</v>
      </c>
      <c r="I2599" s="8">
        <v>0.25000000000000006</v>
      </c>
      <c r="J2599" s="9">
        <v>4500</v>
      </c>
      <c r="K2599" s="10">
        <f t="shared" si="0"/>
        <v>1125.0000000000002</v>
      </c>
      <c r="L2599" s="10">
        <f t="shared" si="1"/>
        <v>393.75000000000006</v>
      </c>
      <c r="M2599" s="11">
        <v>0.35</v>
      </c>
      <c r="O2599" s="16"/>
      <c r="P2599" s="14"/>
      <c r="Q2599" s="12"/>
      <c r="R2599" s="13"/>
    </row>
    <row r="2600" spans="1:18" ht="15.75" customHeight="1">
      <c r="A2600" s="1"/>
      <c r="B2600" s="6" t="s">
        <v>23</v>
      </c>
      <c r="C2600" s="6">
        <v>1197831</v>
      </c>
      <c r="D2600" s="7">
        <v>44219</v>
      </c>
      <c r="E2600" s="6" t="s">
        <v>24</v>
      </c>
      <c r="F2600" s="6" t="s">
        <v>96</v>
      </c>
      <c r="G2600" s="6" t="s">
        <v>97</v>
      </c>
      <c r="H2600" s="6" t="s">
        <v>19</v>
      </c>
      <c r="I2600" s="8">
        <v>0.15000000000000008</v>
      </c>
      <c r="J2600" s="9">
        <v>4500</v>
      </c>
      <c r="K2600" s="10">
        <f t="shared" si="0"/>
        <v>675.00000000000034</v>
      </c>
      <c r="L2600" s="10">
        <f t="shared" si="1"/>
        <v>270.00000000000017</v>
      </c>
      <c r="M2600" s="11">
        <v>0.4</v>
      </c>
      <c r="O2600" s="16"/>
      <c r="P2600" s="14"/>
      <c r="Q2600" s="12"/>
      <c r="R2600" s="13"/>
    </row>
    <row r="2601" spans="1:18" ht="15.75" customHeight="1">
      <c r="A2601" s="1"/>
      <c r="B2601" s="6" t="s">
        <v>23</v>
      </c>
      <c r="C2601" s="6">
        <v>1197831</v>
      </c>
      <c r="D2601" s="7">
        <v>44219</v>
      </c>
      <c r="E2601" s="6" t="s">
        <v>24</v>
      </c>
      <c r="F2601" s="6" t="s">
        <v>96</v>
      </c>
      <c r="G2601" s="6" t="s">
        <v>97</v>
      </c>
      <c r="H2601" s="6" t="s">
        <v>20</v>
      </c>
      <c r="I2601" s="8">
        <v>0.2</v>
      </c>
      <c r="J2601" s="9">
        <v>3000</v>
      </c>
      <c r="K2601" s="10">
        <f t="shared" si="0"/>
        <v>600</v>
      </c>
      <c r="L2601" s="10">
        <f t="shared" si="1"/>
        <v>240</v>
      </c>
      <c r="M2601" s="11">
        <v>0.4</v>
      </c>
      <c r="O2601" s="16"/>
      <c r="P2601" s="14"/>
      <c r="Q2601" s="12"/>
      <c r="R2601" s="13"/>
    </row>
    <row r="2602" spans="1:18" ht="15.75" customHeight="1">
      <c r="A2602" s="1"/>
      <c r="B2602" s="6" t="s">
        <v>23</v>
      </c>
      <c r="C2602" s="6">
        <v>1197831</v>
      </c>
      <c r="D2602" s="7">
        <v>44219</v>
      </c>
      <c r="E2602" s="6" t="s">
        <v>24</v>
      </c>
      <c r="F2602" s="6" t="s">
        <v>96</v>
      </c>
      <c r="G2602" s="6" t="s">
        <v>97</v>
      </c>
      <c r="H2602" s="6" t="s">
        <v>21</v>
      </c>
      <c r="I2602" s="8">
        <v>0.35000000000000003</v>
      </c>
      <c r="J2602" s="9">
        <v>3500</v>
      </c>
      <c r="K2602" s="10">
        <f t="shared" si="0"/>
        <v>1225.0000000000002</v>
      </c>
      <c r="L2602" s="10">
        <f t="shared" si="1"/>
        <v>428.75000000000006</v>
      </c>
      <c r="M2602" s="11">
        <v>0.35</v>
      </c>
      <c r="O2602" s="16"/>
      <c r="P2602" s="14"/>
      <c r="Q2602" s="12"/>
      <c r="R2602" s="13"/>
    </row>
    <row r="2603" spans="1:18" ht="15.75" customHeight="1">
      <c r="A2603" s="1"/>
      <c r="B2603" s="6" t="s">
        <v>23</v>
      </c>
      <c r="C2603" s="6">
        <v>1197831</v>
      </c>
      <c r="D2603" s="7">
        <v>44219</v>
      </c>
      <c r="E2603" s="6" t="s">
        <v>24</v>
      </c>
      <c r="F2603" s="6" t="s">
        <v>96</v>
      </c>
      <c r="G2603" s="6" t="s">
        <v>97</v>
      </c>
      <c r="H2603" s="6" t="s">
        <v>22</v>
      </c>
      <c r="I2603" s="8">
        <v>0.25000000000000006</v>
      </c>
      <c r="J2603" s="9">
        <v>4500</v>
      </c>
      <c r="K2603" s="10">
        <f t="shared" si="0"/>
        <v>1125.0000000000002</v>
      </c>
      <c r="L2603" s="10">
        <f t="shared" si="1"/>
        <v>450.00000000000011</v>
      </c>
      <c r="M2603" s="11">
        <v>0.4</v>
      </c>
      <c r="O2603" s="16"/>
      <c r="P2603" s="14"/>
      <c r="Q2603" s="12"/>
      <c r="R2603" s="13"/>
    </row>
    <row r="2604" spans="1:18" ht="15.75" customHeight="1">
      <c r="A2604" s="1"/>
      <c r="B2604" s="6" t="s">
        <v>23</v>
      </c>
      <c r="C2604" s="6">
        <v>1197831</v>
      </c>
      <c r="D2604" s="7">
        <v>44248</v>
      </c>
      <c r="E2604" s="6" t="s">
        <v>24</v>
      </c>
      <c r="F2604" s="6" t="s">
        <v>96</v>
      </c>
      <c r="G2604" s="6" t="s">
        <v>97</v>
      </c>
      <c r="H2604" s="6" t="s">
        <v>17</v>
      </c>
      <c r="I2604" s="8">
        <v>0.25000000000000006</v>
      </c>
      <c r="J2604" s="9">
        <v>7000</v>
      </c>
      <c r="K2604" s="10">
        <f t="shared" si="0"/>
        <v>1750.0000000000005</v>
      </c>
      <c r="L2604" s="10">
        <f t="shared" si="1"/>
        <v>700.00000000000023</v>
      </c>
      <c r="M2604" s="11">
        <v>0.4</v>
      </c>
      <c r="O2604" s="16"/>
      <c r="P2604" s="14"/>
      <c r="Q2604" s="12"/>
      <c r="R2604" s="13"/>
    </row>
    <row r="2605" spans="1:18" ht="15.75" customHeight="1">
      <c r="A2605" s="1"/>
      <c r="B2605" s="6" t="s">
        <v>23</v>
      </c>
      <c r="C2605" s="6">
        <v>1197831</v>
      </c>
      <c r="D2605" s="7">
        <v>44248</v>
      </c>
      <c r="E2605" s="6" t="s">
        <v>24</v>
      </c>
      <c r="F2605" s="6" t="s">
        <v>96</v>
      </c>
      <c r="G2605" s="6" t="s">
        <v>97</v>
      </c>
      <c r="H2605" s="6" t="s">
        <v>18</v>
      </c>
      <c r="I2605" s="8">
        <v>0.25000000000000006</v>
      </c>
      <c r="J2605" s="9">
        <v>3500</v>
      </c>
      <c r="K2605" s="10">
        <f t="shared" si="0"/>
        <v>875.00000000000023</v>
      </c>
      <c r="L2605" s="10">
        <f t="shared" si="1"/>
        <v>306.25000000000006</v>
      </c>
      <c r="M2605" s="11">
        <v>0.35</v>
      </c>
      <c r="O2605" s="16"/>
      <c r="P2605" s="14"/>
      <c r="Q2605" s="12"/>
      <c r="R2605" s="13"/>
    </row>
    <row r="2606" spans="1:18" ht="15.75" customHeight="1">
      <c r="A2606" s="1"/>
      <c r="B2606" s="6" t="s">
        <v>23</v>
      </c>
      <c r="C2606" s="6">
        <v>1197831</v>
      </c>
      <c r="D2606" s="7">
        <v>44248</v>
      </c>
      <c r="E2606" s="6" t="s">
        <v>24</v>
      </c>
      <c r="F2606" s="6" t="s">
        <v>96</v>
      </c>
      <c r="G2606" s="6" t="s">
        <v>97</v>
      </c>
      <c r="H2606" s="6" t="s">
        <v>19</v>
      </c>
      <c r="I2606" s="8">
        <v>0.15000000000000008</v>
      </c>
      <c r="J2606" s="9">
        <v>4000</v>
      </c>
      <c r="K2606" s="10">
        <f t="shared" si="0"/>
        <v>600.00000000000034</v>
      </c>
      <c r="L2606" s="10">
        <f t="shared" si="1"/>
        <v>240.00000000000014</v>
      </c>
      <c r="M2606" s="11">
        <v>0.4</v>
      </c>
      <c r="O2606" s="16"/>
      <c r="P2606" s="14"/>
      <c r="Q2606" s="12"/>
      <c r="R2606" s="13"/>
    </row>
    <row r="2607" spans="1:18" ht="15.75" customHeight="1">
      <c r="A2607" s="1"/>
      <c r="B2607" s="6" t="s">
        <v>23</v>
      </c>
      <c r="C2607" s="6">
        <v>1197831</v>
      </c>
      <c r="D2607" s="7">
        <v>44248</v>
      </c>
      <c r="E2607" s="6" t="s">
        <v>24</v>
      </c>
      <c r="F2607" s="6" t="s">
        <v>96</v>
      </c>
      <c r="G2607" s="6" t="s">
        <v>97</v>
      </c>
      <c r="H2607" s="6" t="s">
        <v>20</v>
      </c>
      <c r="I2607" s="8">
        <v>0.2</v>
      </c>
      <c r="J2607" s="9">
        <v>2500</v>
      </c>
      <c r="K2607" s="10">
        <f t="shared" si="0"/>
        <v>500</v>
      </c>
      <c r="L2607" s="10">
        <f t="shared" si="1"/>
        <v>200</v>
      </c>
      <c r="M2607" s="11">
        <v>0.4</v>
      </c>
      <c r="O2607" s="16"/>
      <c r="P2607" s="14"/>
      <c r="Q2607" s="12"/>
      <c r="R2607" s="13"/>
    </row>
    <row r="2608" spans="1:18" ht="15.75" customHeight="1">
      <c r="A2608" s="1"/>
      <c r="B2608" s="6" t="s">
        <v>23</v>
      </c>
      <c r="C2608" s="6">
        <v>1197831</v>
      </c>
      <c r="D2608" s="7">
        <v>44248</v>
      </c>
      <c r="E2608" s="6" t="s">
        <v>24</v>
      </c>
      <c r="F2608" s="6" t="s">
        <v>96</v>
      </c>
      <c r="G2608" s="6" t="s">
        <v>97</v>
      </c>
      <c r="H2608" s="6" t="s">
        <v>21</v>
      </c>
      <c r="I2608" s="8">
        <v>0.35000000000000003</v>
      </c>
      <c r="J2608" s="9">
        <v>3250</v>
      </c>
      <c r="K2608" s="10">
        <f t="shared" si="0"/>
        <v>1137.5</v>
      </c>
      <c r="L2608" s="10">
        <f t="shared" si="1"/>
        <v>398.125</v>
      </c>
      <c r="M2608" s="11">
        <v>0.35</v>
      </c>
      <c r="O2608" s="16"/>
      <c r="P2608" s="14"/>
      <c r="Q2608" s="12"/>
      <c r="R2608" s="13"/>
    </row>
    <row r="2609" spans="1:18" ht="15.75" customHeight="1">
      <c r="A2609" s="1"/>
      <c r="B2609" s="6" t="s">
        <v>23</v>
      </c>
      <c r="C2609" s="6">
        <v>1197831</v>
      </c>
      <c r="D2609" s="7">
        <v>44248</v>
      </c>
      <c r="E2609" s="6" t="s">
        <v>24</v>
      </c>
      <c r="F2609" s="6" t="s">
        <v>96</v>
      </c>
      <c r="G2609" s="6" t="s">
        <v>97</v>
      </c>
      <c r="H2609" s="6" t="s">
        <v>22</v>
      </c>
      <c r="I2609" s="8">
        <v>0.2</v>
      </c>
      <c r="J2609" s="9">
        <v>4250</v>
      </c>
      <c r="K2609" s="10">
        <f t="shared" si="0"/>
        <v>850</v>
      </c>
      <c r="L2609" s="10">
        <f t="shared" si="1"/>
        <v>340</v>
      </c>
      <c r="M2609" s="11">
        <v>0.4</v>
      </c>
      <c r="O2609" s="16"/>
      <c r="P2609" s="14"/>
      <c r="Q2609" s="12"/>
      <c r="R2609" s="13"/>
    </row>
    <row r="2610" spans="1:18" ht="15.75" customHeight="1">
      <c r="A2610" s="1"/>
      <c r="B2610" s="6" t="s">
        <v>23</v>
      </c>
      <c r="C2610" s="6">
        <v>1197831</v>
      </c>
      <c r="D2610" s="7">
        <v>44274</v>
      </c>
      <c r="E2610" s="6" t="s">
        <v>24</v>
      </c>
      <c r="F2610" s="6" t="s">
        <v>96</v>
      </c>
      <c r="G2610" s="6" t="s">
        <v>97</v>
      </c>
      <c r="H2610" s="6" t="s">
        <v>17</v>
      </c>
      <c r="I2610" s="8">
        <v>0.2</v>
      </c>
      <c r="J2610" s="9">
        <v>6450</v>
      </c>
      <c r="K2610" s="10">
        <f t="shared" si="0"/>
        <v>1290</v>
      </c>
      <c r="L2610" s="10">
        <f t="shared" si="1"/>
        <v>516</v>
      </c>
      <c r="M2610" s="11">
        <v>0.4</v>
      </c>
      <c r="O2610" s="16"/>
      <c r="P2610" s="14"/>
      <c r="Q2610" s="12"/>
      <c r="R2610" s="13"/>
    </row>
    <row r="2611" spans="1:18" ht="15.75" customHeight="1">
      <c r="A2611" s="1"/>
      <c r="B2611" s="6" t="s">
        <v>23</v>
      </c>
      <c r="C2611" s="6">
        <v>1197831</v>
      </c>
      <c r="D2611" s="7">
        <v>44274</v>
      </c>
      <c r="E2611" s="6" t="s">
        <v>24</v>
      </c>
      <c r="F2611" s="6" t="s">
        <v>96</v>
      </c>
      <c r="G2611" s="6" t="s">
        <v>97</v>
      </c>
      <c r="H2611" s="6" t="s">
        <v>18</v>
      </c>
      <c r="I2611" s="8">
        <v>0.2</v>
      </c>
      <c r="J2611" s="9">
        <v>3250</v>
      </c>
      <c r="K2611" s="10">
        <f t="shared" si="0"/>
        <v>650</v>
      </c>
      <c r="L2611" s="10">
        <f t="shared" si="1"/>
        <v>227.49999999999997</v>
      </c>
      <c r="M2611" s="11">
        <v>0.35</v>
      </c>
      <c r="O2611" s="16"/>
      <c r="P2611" s="14"/>
      <c r="Q2611" s="12"/>
      <c r="R2611" s="13"/>
    </row>
    <row r="2612" spans="1:18" ht="15.75" customHeight="1">
      <c r="A2612" s="1"/>
      <c r="B2612" s="6" t="s">
        <v>23</v>
      </c>
      <c r="C2612" s="6">
        <v>1197831</v>
      </c>
      <c r="D2612" s="7">
        <v>44274</v>
      </c>
      <c r="E2612" s="6" t="s">
        <v>24</v>
      </c>
      <c r="F2612" s="6" t="s">
        <v>96</v>
      </c>
      <c r="G2612" s="6" t="s">
        <v>97</v>
      </c>
      <c r="H2612" s="6" t="s">
        <v>19</v>
      </c>
      <c r="I2612" s="8">
        <v>0.10000000000000002</v>
      </c>
      <c r="J2612" s="9">
        <v>3500</v>
      </c>
      <c r="K2612" s="10">
        <f t="shared" si="0"/>
        <v>350.00000000000006</v>
      </c>
      <c r="L2612" s="10">
        <f t="shared" si="1"/>
        <v>140.00000000000003</v>
      </c>
      <c r="M2612" s="11">
        <v>0.4</v>
      </c>
      <c r="O2612" s="16"/>
      <c r="P2612" s="14"/>
      <c r="Q2612" s="12"/>
      <c r="R2612" s="13"/>
    </row>
    <row r="2613" spans="1:18" ht="15.75" customHeight="1">
      <c r="A2613" s="1"/>
      <c r="B2613" s="6" t="s">
        <v>23</v>
      </c>
      <c r="C2613" s="6">
        <v>1197831</v>
      </c>
      <c r="D2613" s="7">
        <v>44274</v>
      </c>
      <c r="E2613" s="6" t="s">
        <v>24</v>
      </c>
      <c r="F2613" s="6" t="s">
        <v>96</v>
      </c>
      <c r="G2613" s="6" t="s">
        <v>97</v>
      </c>
      <c r="H2613" s="6" t="s">
        <v>20</v>
      </c>
      <c r="I2613" s="8">
        <v>0.19999999999999996</v>
      </c>
      <c r="J2613" s="9">
        <v>2000</v>
      </c>
      <c r="K2613" s="10">
        <f t="shared" si="0"/>
        <v>399.99999999999989</v>
      </c>
      <c r="L2613" s="10">
        <f t="shared" si="1"/>
        <v>159.99999999999997</v>
      </c>
      <c r="M2613" s="11">
        <v>0.4</v>
      </c>
      <c r="O2613" s="16"/>
      <c r="P2613" s="14"/>
      <c r="Q2613" s="12"/>
      <c r="R2613" s="13"/>
    </row>
    <row r="2614" spans="1:18" ht="15.75" customHeight="1">
      <c r="A2614" s="1"/>
      <c r="B2614" s="6" t="s">
        <v>23</v>
      </c>
      <c r="C2614" s="6">
        <v>1197831</v>
      </c>
      <c r="D2614" s="7">
        <v>44274</v>
      </c>
      <c r="E2614" s="6" t="s">
        <v>24</v>
      </c>
      <c r="F2614" s="6" t="s">
        <v>96</v>
      </c>
      <c r="G2614" s="6" t="s">
        <v>97</v>
      </c>
      <c r="H2614" s="6" t="s">
        <v>21</v>
      </c>
      <c r="I2614" s="8">
        <v>0.35000000000000009</v>
      </c>
      <c r="J2614" s="9">
        <v>2500</v>
      </c>
      <c r="K2614" s="10">
        <f t="shared" si="0"/>
        <v>875.00000000000023</v>
      </c>
      <c r="L2614" s="10">
        <f t="shared" si="1"/>
        <v>306.25000000000006</v>
      </c>
      <c r="M2614" s="11">
        <v>0.35</v>
      </c>
      <c r="O2614" s="16"/>
      <c r="P2614" s="14"/>
      <c r="Q2614" s="12"/>
      <c r="R2614" s="13"/>
    </row>
    <row r="2615" spans="1:18" ht="15.75" customHeight="1">
      <c r="A2615" s="1"/>
      <c r="B2615" s="6" t="s">
        <v>23</v>
      </c>
      <c r="C2615" s="6">
        <v>1197831</v>
      </c>
      <c r="D2615" s="7">
        <v>44274</v>
      </c>
      <c r="E2615" s="6" t="s">
        <v>24</v>
      </c>
      <c r="F2615" s="6" t="s">
        <v>96</v>
      </c>
      <c r="G2615" s="6" t="s">
        <v>97</v>
      </c>
      <c r="H2615" s="6" t="s">
        <v>22</v>
      </c>
      <c r="I2615" s="8">
        <v>0.25</v>
      </c>
      <c r="J2615" s="9">
        <v>3500</v>
      </c>
      <c r="K2615" s="10">
        <f t="shared" si="0"/>
        <v>875</v>
      </c>
      <c r="L2615" s="10">
        <f t="shared" si="1"/>
        <v>350</v>
      </c>
      <c r="M2615" s="11">
        <v>0.4</v>
      </c>
      <c r="O2615" s="16"/>
      <c r="P2615" s="14"/>
      <c r="Q2615" s="12"/>
      <c r="R2615" s="13"/>
    </row>
    <row r="2616" spans="1:18" ht="15.75" customHeight="1">
      <c r="A2616" s="1"/>
      <c r="B2616" s="6" t="s">
        <v>23</v>
      </c>
      <c r="C2616" s="6">
        <v>1197831</v>
      </c>
      <c r="D2616" s="7">
        <v>44306</v>
      </c>
      <c r="E2616" s="6" t="s">
        <v>24</v>
      </c>
      <c r="F2616" s="6" t="s">
        <v>96</v>
      </c>
      <c r="G2616" s="6" t="s">
        <v>97</v>
      </c>
      <c r="H2616" s="6" t="s">
        <v>17</v>
      </c>
      <c r="I2616" s="8">
        <v>0.25</v>
      </c>
      <c r="J2616" s="9">
        <v>6000</v>
      </c>
      <c r="K2616" s="10">
        <f t="shared" si="0"/>
        <v>1500</v>
      </c>
      <c r="L2616" s="10">
        <f t="shared" si="1"/>
        <v>600</v>
      </c>
      <c r="M2616" s="11">
        <v>0.4</v>
      </c>
      <c r="O2616" s="16"/>
      <c r="P2616" s="14"/>
      <c r="Q2616" s="12"/>
      <c r="R2616" s="13"/>
    </row>
    <row r="2617" spans="1:18" ht="15.75" customHeight="1">
      <c r="A2617" s="1"/>
      <c r="B2617" s="6" t="s">
        <v>23</v>
      </c>
      <c r="C2617" s="6">
        <v>1197831</v>
      </c>
      <c r="D2617" s="7">
        <v>44306</v>
      </c>
      <c r="E2617" s="6" t="s">
        <v>24</v>
      </c>
      <c r="F2617" s="6" t="s">
        <v>96</v>
      </c>
      <c r="G2617" s="6" t="s">
        <v>97</v>
      </c>
      <c r="H2617" s="6" t="s">
        <v>18</v>
      </c>
      <c r="I2617" s="8">
        <v>0.25</v>
      </c>
      <c r="J2617" s="9">
        <v>3000</v>
      </c>
      <c r="K2617" s="10">
        <f t="shared" si="0"/>
        <v>750</v>
      </c>
      <c r="L2617" s="10">
        <f t="shared" si="1"/>
        <v>262.5</v>
      </c>
      <c r="M2617" s="11">
        <v>0.35</v>
      </c>
      <c r="O2617" s="16"/>
      <c r="P2617" s="14"/>
      <c r="Q2617" s="12"/>
      <c r="R2617" s="13"/>
    </row>
    <row r="2618" spans="1:18" ht="15.75" customHeight="1">
      <c r="A2618" s="1"/>
      <c r="B2618" s="6" t="s">
        <v>23</v>
      </c>
      <c r="C2618" s="6">
        <v>1197831</v>
      </c>
      <c r="D2618" s="7">
        <v>44306</v>
      </c>
      <c r="E2618" s="6" t="s">
        <v>24</v>
      </c>
      <c r="F2618" s="6" t="s">
        <v>96</v>
      </c>
      <c r="G2618" s="6" t="s">
        <v>97</v>
      </c>
      <c r="H2618" s="6" t="s">
        <v>19</v>
      </c>
      <c r="I2618" s="8">
        <v>0.15000000000000002</v>
      </c>
      <c r="J2618" s="9">
        <v>3000</v>
      </c>
      <c r="K2618" s="10">
        <f t="shared" si="0"/>
        <v>450.00000000000006</v>
      </c>
      <c r="L2618" s="10">
        <f t="shared" si="1"/>
        <v>180.00000000000003</v>
      </c>
      <c r="M2618" s="11">
        <v>0.4</v>
      </c>
      <c r="O2618" s="16"/>
      <c r="P2618" s="14"/>
      <c r="Q2618" s="12"/>
      <c r="R2618" s="13"/>
    </row>
    <row r="2619" spans="1:18" ht="15.75" customHeight="1">
      <c r="A2619" s="1"/>
      <c r="B2619" s="6" t="s">
        <v>23</v>
      </c>
      <c r="C2619" s="6">
        <v>1197831</v>
      </c>
      <c r="D2619" s="7">
        <v>44306</v>
      </c>
      <c r="E2619" s="6" t="s">
        <v>24</v>
      </c>
      <c r="F2619" s="6" t="s">
        <v>96</v>
      </c>
      <c r="G2619" s="6" t="s">
        <v>97</v>
      </c>
      <c r="H2619" s="6" t="s">
        <v>20</v>
      </c>
      <c r="I2619" s="8">
        <v>0.19999999999999996</v>
      </c>
      <c r="J2619" s="9">
        <v>2250</v>
      </c>
      <c r="K2619" s="10">
        <f t="shared" si="0"/>
        <v>449.99999999999989</v>
      </c>
      <c r="L2619" s="10">
        <f t="shared" si="1"/>
        <v>179.99999999999997</v>
      </c>
      <c r="M2619" s="11">
        <v>0.4</v>
      </c>
      <c r="O2619" s="16"/>
      <c r="P2619" s="14"/>
      <c r="Q2619" s="12"/>
      <c r="R2619" s="13"/>
    </row>
    <row r="2620" spans="1:18" ht="15.75" customHeight="1">
      <c r="A2620" s="1"/>
      <c r="B2620" s="6" t="s">
        <v>23</v>
      </c>
      <c r="C2620" s="6">
        <v>1197831</v>
      </c>
      <c r="D2620" s="7">
        <v>44306</v>
      </c>
      <c r="E2620" s="6" t="s">
        <v>24</v>
      </c>
      <c r="F2620" s="6" t="s">
        <v>96</v>
      </c>
      <c r="G2620" s="6" t="s">
        <v>97</v>
      </c>
      <c r="H2620" s="6" t="s">
        <v>21</v>
      </c>
      <c r="I2620" s="8">
        <v>0.4</v>
      </c>
      <c r="J2620" s="9">
        <v>2500</v>
      </c>
      <c r="K2620" s="10">
        <f t="shared" si="0"/>
        <v>1000</v>
      </c>
      <c r="L2620" s="10">
        <f t="shared" si="1"/>
        <v>350</v>
      </c>
      <c r="M2620" s="11">
        <v>0.35</v>
      </c>
      <c r="O2620" s="16"/>
      <c r="P2620" s="14"/>
      <c r="Q2620" s="12"/>
      <c r="R2620" s="13"/>
    </row>
    <row r="2621" spans="1:18" ht="15.75" customHeight="1">
      <c r="A2621" s="1"/>
      <c r="B2621" s="6" t="s">
        <v>23</v>
      </c>
      <c r="C2621" s="6">
        <v>1197831</v>
      </c>
      <c r="D2621" s="7">
        <v>44306</v>
      </c>
      <c r="E2621" s="6" t="s">
        <v>24</v>
      </c>
      <c r="F2621" s="6" t="s">
        <v>96</v>
      </c>
      <c r="G2621" s="6" t="s">
        <v>97</v>
      </c>
      <c r="H2621" s="6" t="s">
        <v>22</v>
      </c>
      <c r="I2621" s="8">
        <v>0.30000000000000004</v>
      </c>
      <c r="J2621" s="9">
        <v>4000</v>
      </c>
      <c r="K2621" s="10">
        <f t="shared" si="0"/>
        <v>1200.0000000000002</v>
      </c>
      <c r="L2621" s="10">
        <f t="shared" si="1"/>
        <v>480.00000000000011</v>
      </c>
      <c r="M2621" s="11">
        <v>0.4</v>
      </c>
      <c r="O2621" s="16"/>
      <c r="P2621" s="14"/>
      <c r="Q2621" s="12"/>
      <c r="R2621" s="13"/>
    </row>
    <row r="2622" spans="1:18" ht="15.75" customHeight="1">
      <c r="A2622" s="1"/>
      <c r="B2622" s="6" t="s">
        <v>23</v>
      </c>
      <c r="C2622" s="6">
        <v>1197831</v>
      </c>
      <c r="D2622" s="7">
        <v>44335</v>
      </c>
      <c r="E2622" s="6" t="s">
        <v>24</v>
      </c>
      <c r="F2622" s="6" t="s">
        <v>96</v>
      </c>
      <c r="G2622" s="6" t="s">
        <v>97</v>
      </c>
      <c r="H2622" s="6" t="s">
        <v>17</v>
      </c>
      <c r="I2622" s="8">
        <v>0.4</v>
      </c>
      <c r="J2622" s="9">
        <v>6700</v>
      </c>
      <c r="K2622" s="10">
        <f t="shared" si="0"/>
        <v>2680</v>
      </c>
      <c r="L2622" s="10">
        <f t="shared" si="1"/>
        <v>1072</v>
      </c>
      <c r="M2622" s="11">
        <v>0.4</v>
      </c>
      <c r="O2622" s="16"/>
      <c r="P2622" s="14"/>
      <c r="Q2622" s="12"/>
      <c r="R2622" s="13"/>
    </row>
    <row r="2623" spans="1:18" ht="15.75" customHeight="1">
      <c r="A2623" s="1"/>
      <c r="B2623" s="6" t="s">
        <v>23</v>
      </c>
      <c r="C2623" s="6">
        <v>1197831</v>
      </c>
      <c r="D2623" s="7">
        <v>44335</v>
      </c>
      <c r="E2623" s="6" t="s">
        <v>24</v>
      </c>
      <c r="F2623" s="6" t="s">
        <v>96</v>
      </c>
      <c r="G2623" s="6" t="s">
        <v>97</v>
      </c>
      <c r="H2623" s="6" t="s">
        <v>18</v>
      </c>
      <c r="I2623" s="8">
        <v>0.4</v>
      </c>
      <c r="J2623" s="9">
        <v>3750</v>
      </c>
      <c r="K2623" s="10">
        <f t="shared" si="0"/>
        <v>1500</v>
      </c>
      <c r="L2623" s="10">
        <f t="shared" si="1"/>
        <v>525</v>
      </c>
      <c r="M2623" s="11">
        <v>0.35</v>
      </c>
      <c r="O2623" s="16"/>
      <c r="P2623" s="14"/>
      <c r="Q2623" s="12"/>
      <c r="R2623" s="13"/>
    </row>
    <row r="2624" spans="1:18" ht="15.75" customHeight="1">
      <c r="A2624" s="1"/>
      <c r="B2624" s="6" t="s">
        <v>23</v>
      </c>
      <c r="C2624" s="6">
        <v>1197831</v>
      </c>
      <c r="D2624" s="7">
        <v>44335</v>
      </c>
      <c r="E2624" s="6" t="s">
        <v>24</v>
      </c>
      <c r="F2624" s="6" t="s">
        <v>96</v>
      </c>
      <c r="G2624" s="6" t="s">
        <v>97</v>
      </c>
      <c r="H2624" s="6" t="s">
        <v>19</v>
      </c>
      <c r="I2624" s="8">
        <v>0.35000000000000003</v>
      </c>
      <c r="J2624" s="9">
        <v>3500</v>
      </c>
      <c r="K2624" s="10">
        <f t="shared" si="0"/>
        <v>1225.0000000000002</v>
      </c>
      <c r="L2624" s="10">
        <f t="shared" si="1"/>
        <v>490.00000000000011</v>
      </c>
      <c r="M2624" s="11">
        <v>0.4</v>
      </c>
      <c r="O2624" s="16"/>
      <c r="P2624" s="14"/>
      <c r="Q2624" s="12"/>
      <c r="R2624" s="13"/>
    </row>
    <row r="2625" spans="1:18" ht="15.75" customHeight="1">
      <c r="A2625" s="1"/>
      <c r="B2625" s="6" t="s">
        <v>23</v>
      </c>
      <c r="C2625" s="6">
        <v>1197831</v>
      </c>
      <c r="D2625" s="7">
        <v>44335</v>
      </c>
      <c r="E2625" s="6" t="s">
        <v>24</v>
      </c>
      <c r="F2625" s="6" t="s">
        <v>96</v>
      </c>
      <c r="G2625" s="6" t="s">
        <v>97</v>
      </c>
      <c r="H2625" s="6" t="s">
        <v>20</v>
      </c>
      <c r="I2625" s="8">
        <v>0.35000000000000003</v>
      </c>
      <c r="J2625" s="9">
        <v>3000</v>
      </c>
      <c r="K2625" s="10">
        <f t="shared" si="0"/>
        <v>1050</v>
      </c>
      <c r="L2625" s="10">
        <f t="shared" si="1"/>
        <v>420</v>
      </c>
      <c r="M2625" s="11">
        <v>0.4</v>
      </c>
      <c r="O2625" s="16"/>
      <c r="P2625" s="14"/>
      <c r="Q2625" s="12"/>
      <c r="R2625" s="13"/>
    </row>
    <row r="2626" spans="1:18" ht="15.75" customHeight="1">
      <c r="A2626" s="1"/>
      <c r="B2626" s="6" t="s">
        <v>23</v>
      </c>
      <c r="C2626" s="6">
        <v>1197831</v>
      </c>
      <c r="D2626" s="7">
        <v>44335</v>
      </c>
      <c r="E2626" s="6" t="s">
        <v>24</v>
      </c>
      <c r="F2626" s="6" t="s">
        <v>96</v>
      </c>
      <c r="G2626" s="6" t="s">
        <v>97</v>
      </c>
      <c r="H2626" s="6" t="s">
        <v>21</v>
      </c>
      <c r="I2626" s="8">
        <v>0.44999999999999996</v>
      </c>
      <c r="J2626" s="9">
        <v>3250</v>
      </c>
      <c r="K2626" s="10">
        <f t="shared" si="0"/>
        <v>1462.4999999999998</v>
      </c>
      <c r="L2626" s="10">
        <f t="shared" si="1"/>
        <v>511.87499999999989</v>
      </c>
      <c r="M2626" s="11">
        <v>0.35</v>
      </c>
      <c r="O2626" s="16"/>
      <c r="P2626" s="14"/>
      <c r="Q2626" s="12"/>
      <c r="R2626" s="13"/>
    </row>
    <row r="2627" spans="1:18" ht="15.75" customHeight="1">
      <c r="A2627" s="1"/>
      <c r="B2627" s="6" t="s">
        <v>23</v>
      </c>
      <c r="C2627" s="6">
        <v>1197831</v>
      </c>
      <c r="D2627" s="7">
        <v>44335</v>
      </c>
      <c r="E2627" s="6" t="s">
        <v>24</v>
      </c>
      <c r="F2627" s="6" t="s">
        <v>96</v>
      </c>
      <c r="G2627" s="6" t="s">
        <v>97</v>
      </c>
      <c r="H2627" s="6" t="s">
        <v>22</v>
      </c>
      <c r="I2627" s="8">
        <v>0.44999999999999996</v>
      </c>
      <c r="J2627" s="9">
        <v>4250</v>
      </c>
      <c r="K2627" s="10">
        <f t="shared" si="0"/>
        <v>1912.4999999999998</v>
      </c>
      <c r="L2627" s="10">
        <f t="shared" si="1"/>
        <v>765</v>
      </c>
      <c r="M2627" s="11">
        <v>0.4</v>
      </c>
      <c r="O2627" s="16"/>
      <c r="P2627" s="14"/>
      <c r="Q2627" s="12"/>
      <c r="R2627" s="13"/>
    </row>
    <row r="2628" spans="1:18" ht="15.75" customHeight="1">
      <c r="A2628" s="1"/>
      <c r="B2628" s="6" t="s">
        <v>23</v>
      </c>
      <c r="C2628" s="6">
        <v>1197831</v>
      </c>
      <c r="D2628" s="7">
        <v>44368</v>
      </c>
      <c r="E2628" s="6" t="s">
        <v>24</v>
      </c>
      <c r="F2628" s="6" t="s">
        <v>96</v>
      </c>
      <c r="G2628" s="6" t="s">
        <v>97</v>
      </c>
      <c r="H2628" s="6" t="s">
        <v>17</v>
      </c>
      <c r="I2628" s="8">
        <v>0.39999999999999997</v>
      </c>
      <c r="J2628" s="9">
        <v>6750</v>
      </c>
      <c r="K2628" s="10">
        <f t="shared" si="0"/>
        <v>2700</v>
      </c>
      <c r="L2628" s="10">
        <f t="shared" si="1"/>
        <v>1080</v>
      </c>
      <c r="M2628" s="11">
        <v>0.4</v>
      </c>
      <c r="O2628" s="16"/>
      <c r="P2628" s="14"/>
      <c r="Q2628" s="12"/>
      <c r="R2628" s="13"/>
    </row>
    <row r="2629" spans="1:18" ht="15.75" customHeight="1">
      <c r="A2629" s="1"/>
      <c r="B2629" s="6" t="s">
        <v>23</v>
      </c>
      <c r="C2629" s="6">
        <v>1197831</v>
      </c>
      <c r="D2629" s="7">
        <v>44368</v>
      </c>
      <c r="E2629" s="6" t="s">
        <v>24</v>
      </c>
      <c r="F2629" s="6" t="s">
        <v>96</v>
      </c>
      <c r="G2629" s="6" t="s">
        <v>97</v>
      </c>
      <c r="H2629" s="6" t="s">
        <v>18</v>
      </c>
      <c r="I2629" s="8">
        <v>0.35000000000000003</v>
      </c>
      <c r="J2629" s="9">
        <v>4250</v>
      </c>
      <c r="K2629" s="10">
        <f t="shared" si="0"/>
        <v>1487.5000000000002</v>
      </c>
      <c r="L2629" s="10">
        <f t="shared" si="1"/>
        <v>520.625</v>
      </c>
      <c r="M2629" s="11">
        <v>0.35</v>
      </c>
      <c r="O2629" s="16"/>
      <c r="P2629" s="14"/>
      <c r="Q2629" s="12"/>
      <c r="R2629" s="13"/>
    </row>
    <row r="2630" spans="1:18" ht="15.75" customHeight="1">
      <c r="A2630" s="1"/>
      <c r="B2630" s="6" t="s">
        <v>23</v>
      </c>
      <c r="C2630" s="6">
        <v>1197831</v>
      </c>
      <c r="D2630" s="7">
        <v>44368</v>
      </c>
      <c r="E2630" s="6" t="s">
        <v>24</v>
      </c>
      <c r="F2630" s="6" t="s">
        <v>96</v>
      </c>
      <c r="G2630" s="6" t="s">
        <v>97</v>
      </c>
      <c r="H2630" s="6" t="s">
        <v>19</v>
      </c>
      <c r="I2630" s="8">
        <v>0.4</v>
      </c>
      <c r="J2630" s="9">
        <v>4000</v>
      </c>
      <c r="K2630" s="10">
        <f t="shared" si="0"/>
        <v>1600</v>
      </c>
      <c r="L2630" s="10">
        <f t="shared" si="1"/>
        <v>640</v>
      </c>
      <c r="M2630" s="11">
        <v>0.4</v>
      </c>
      <c r="O2630" s="16"/>
      <c r="P2630" s="14"/>
      <c r="Q2630" s="12"/>
      <c r="R2630" s="13"/>
    </row>
    <row r="2631" spans="1:18" ht="15.75" customHeight="1">
      <c r="A2631" s="1"/>
      <c r="B2631" s="6" t="s">
        <v>23</v>
      </c>
      <c r="C2631" s="6">
        <v>1197831</v>
      </c>
      <c r="D2631" s="7">
        <v>44368</v>
      </c>
      <c r="E2631" s="6" t="s">
        <v>24</v>
      </c>
      <c r="F2631" s="6" t="s">
        <v>96</v>
      </c>
      <c r="G2631" s="6" t="s">
        <v>97</v>
      </c>
      <c r="H2631" s="6" t="s">
        <v>20</v>
      </c>
      <c r="I2631" s="8">
        <v>0.4</v>
      </c>
      <c r="J2631" s="9">
        <v>3750</v>
      </c>
      <c r="K2631" s="10">
        <f t="shared" si="0"/>
        <v>1500</v>
      </c>
      <c r="L2631" s="10">
        <f t="shared" si="1"/>
        <v>600</v>
      </c>
      <c r="M2631" s="11">
        <v>0.4</v>
      </c>
      <c r="O2631" s="16"/>
      <c r="P2631" s="14"/>
      <c r="Q2631" s="12"/>
      <c r="R2631" s="13"/>
    </row>
    <row r="2632" spans="1:18" ht="15.75" customHeight="1">
      <c r="A2632" s="1"/>
      <c r="B2632" s="6" t="s">
        <v>23</v>
      </c>
      <c r="C2632" s="6">
        <v>1197831</v>
      </c>
      <c r="D2632" s="7">
        <v>44368</v>
      </c>
      <c r="E2632" s="6" t="s">
        <v>24</v>
      </c>
      <c r="F2632" s="6" t="s">
        <v>96</v>
      </c>
      <c r="G2632" s="6" t="s">
        <v>97</v>
      </c>
      <c r="H2632" s="6" t="s">
        <v>21</v>
      </c>
      <c r="I2632" s="8">
        <v>0.54999999999999993</v>
      </c>
      <c r="J2632" s="9">
        <v>3750</v>
      </c>
      <c r="K2632" s="10">
        <f t="shared" si="0"/>
        <v>2062.4999999999995</v>
      </c>
      <c r="L2632" s="10">
        <f t="shared" si="1"/>
        <v>721.87499999999977</v>
      </c>
      <c r="M2632" s="11">
        <v>0.35</v>
      </c>
      <c r="O2632" s="16"/>
      <c r="P2632" s="14"/>
      <c r="Q2632" s="12"/>
      <c r="R2632" s="13"/>
    </row>
    <row r="2633" spans="1:18" ht="15.75" customHeight="1">
      <c r="A2633" s="1"/>
      <c r="B2633" s="6" t="s">
        <v>23</v>
      </c>
      <c r="C2633" s="6">
        <v>1197831</v>
      </c>
      <c r="D2633" s="7">
        <v>44368</v>
      </c>
      <c r="E2633" s="6" t="s">
        <v>24</v>
      </c>
      <c r="F2633" s="6" t="s">
        <v>96</v>
      </c>
      <c r="G2633" s="6" t="s">
        <v>97</v>
      </c>
      <c r="H2633" s="6" t="s">
        <v>22</v>
      </c>
      <c r="I2633" s="8">
        <v>0.6</v>
      </c>
      <c r="J2633" s="9">
        <v>5500</v>
      </c>
      <c r="K2633" s="10">
        <f t="shared" si="0"/>
        <v>3300</v>
      </c>
      <c r="L2633" s="10">
        <f t="shared" si="1"/>
        <v>1320</v>
      </c>
      <c r="M2633" s="11">
        <v>0.4</v>
      </c>
      <c r="O2633" s="16"/>
      <c r="P2633" s="14"/>
      <c r="Q2633" s="12"/>
      <c r="R2633" s="13"/>
    </row>
    <row r="2634" spans="1:18" ht="15.75" customHeight="1">
      <c r="A2634" s="1"/>
      <c r="B2634" s="6" t="s">
        <v>23</v>
      </c>
      <c r="C2634" s="6">
        <v>1197831</v>
      </c>
      <c r="D2634" s="7">
        <v>44396</v>
      </c>
      <c r="E2634" s="6" t="s">
        <v>24</v>
      </c>
      <c r="F2634" s="6" t="s">
        <v>96</v>
      </c>
      <c r="G2634" s="6" t="s">
        <v>97</v>
      </c>
      <c r="H2634" s="6" t="s">
        <v>17</v>
      </c>
      <c r="I2634" s="8">
        <v>0.54999999999999993</v>
      </c>
      <c r="J2634" s="9">
        <v>7750</v>
      </c>
      <c r="K2634" s="10">
        <f t="shared" si="0"/>
        <v>4262.4999999999991</v>
      </c>
      <c r="L2634" s="10">
        <f t="shared" si="1"/>
        <v>1704.9999999999998</v>
      </c>
      <c r="M2634" s="11">
        <v>0.4</v>
      </c>
      <c r="O2634" s="16"/>
      <c r="P2634" s="14"/>
      <c r="Q2634" s="12"/>
      <c r="R2634" s="13"/>
    </row>
    <row r="2635" spans="1:18" ht="15.75" customHeight="1">
      <c r="A2635" s="1"/>
      <c r="B2635" s="6" t="s">
        <v>23</v>
      </c>
      <c r="C2635" s="6">
        <v>1197831</v>
      </c>
      <c r="D2635" s="7">
        <v>44396</v>
      </c>
      <c r="E2635" s="6" t="s">
        <v>24</v>
      </c>
      <c r="F2635" s="6" t="s">
        <v>96</v>
      </c>
      <c r="G2635" s="6" t="s">
        <v>97</v>
      </c>
      <c r="H2635" s="6" t="s">
        <v>18</v>
      </c>
      <c r="I2635" s="8">
        <v>0.5</v>
      </c>
      <c r="J2635" s="9">
        <v>5250</v>
      </c>
      <c r="K2635" s="10">
        <f t="shared" si="0"/>
        <v>2625</v>
      </c>
      <c r="L2635" s="10">
        <f t="shared" si="1"/>
        <v>918.74999999999989</v>
      </c>
      <c r="M2635" s="11">
        <v>0.35</v>
      </c>
      <c r="O2635" s="16"/>
      <c r="P2635" s="14"/>
      <c r="Q2635" s="12"/>
      <c r="R2635" s="13"/>
    </row>
    <row r="2636" spans="1:18" ht="15.75" customHeight="1">
      <c r="A2636" s="1"/>
      <c r="B2636" s="6" t="s">
        <v>23</v>
      </c>
      <c r="C2636" s="6">
        <v>1197831</v>
      </c>
      <c r="D2636" s="7">
        <v>44396</v>
      </c>
      <c r="E2636" s="6" t="s">
        <v>24</v>
      </c>
      <c r="F2636" s="6" t="s">
        <v>96</v>
      </c>
      <c r="G2636" s="6" t="s">
        <v>97</v>
      </c>
      <c r="H2636" s="6" t="s">
        <v>19</v>
      </c>
      <c r="I2636" s="8">
        <v>0.45</v>
      </c>
      <c r="J2636" s="9">
        <v>4500</v>
      </c>
      <c r="K2636" s="10">
        <f t="shared" si="0"/>
        <v>2025</v>
      </c>
      <c r="L2636" s="10">
        <f t="shared" si="1"/>
        <v>810</v>
      </c>
      <c r="M2636" s="11">
        <v>0.4</v>
      </c>
      <c r="O2636" s="16"/>
      <c r="P2636" s="14"/>
      <c r="Q2636" s="12"/>
      <c r="R2636" s="13"/>
    </row>
    <row r="2637" spans="1:18" ht="15.75" customHeight="1">
      <c r="A2637" s="1"/>
      <c r="B2637" s="6" t="s">
        <v>23</v>
      </c>
      <c r="C2637" s="6">
        <v>1197831</v>
      </c>
      <c r="D2637" s="7">
        <v>44396</v>
      </c>
      <c r="E2637" s="6" t="s">
        <v>24</v>
      </c>
      <c r="F2637" s="6" t="s">
        <v>96</v>
      </c>
      <c r="G2637" s="6" t="s">
        <v>97</v>
      </c>
      <c r="H2637" s="6" t="s">
        <v>20</v>
      </c>
      <c r="I2637" s="8">
        <v>0.45</v>
      </c>
      <c r="J2637" s="9">
        <v>4000</v>
      </c>
      <c r="K2637" s="10">
        <f t="shared" si="0"/>
        <v>1800</v>
      </c>
      <c r="L2637" s="10">
        <f t="shared" si="1"/>
        <v>720</v>
      </c>
      <c r="M2637" s="11">
        <v>0.4</v>
      </c>
      <c r="O2637" s="16"/>
      <c r="P2637" s="14"/>
      <c r="Q2637" s="12"/>
      <c r="R2637" s="13"/>
    </row>
    <row r="2638" spans="1:18" ht="15.75" customHeight="1">
      <c r="A2638" s="1"/>
      <c r="B2638" s="6" t="s">
        <v>23</v>
      </c>
      <c r="C2638" s="6">
        <v>1197831</v>
      </c>
      <c r="D2638" s="7">
        <v>44396</v>
      </c>
      <c r="E2638" s="6" t="s">
        <v>24</v>
      </c>
      <c r="F2638" s="6" t="s">
        <v>96</v>
      </c>
      <c r="G2638" s="6" t="s">
        <v>97</v>
      </c>
      <c r="H2638" s="6" t="s">
        <v>21</v>
      </c>
      <c r="I2638" s="8">
        <v>0.6</v>
      </c>
      <c r="J2638" s="9">
        <v>4250</v>
      </c>
      <c r="K2638" s="10">
        <f t="shared" si="0"/>
        <v>2550</v>
      </c>
      <c r="L2638" s="10">
        <f t="shared" si="1"/>
        <v>892.5</v>
      </c>
      <c r="M2638" s="11">
        <v>0.35</v>
      </c>
      <c r="O2638" s="16"/>
      <c r="P2638" s="14"/>
      <c r="Q2638" s="12"/>
      <c r="R2638" s="13"/>
    </row>
    <row r="2639" spans="1:18" ht="15.75" customHeight="1">
      <c r="A2639" s="1"/>
      <c r="B2639" s="6" t="s">
        <v>23</v>
      </c>
      <c r="C2639" s="6">
        <v>1197831</v>
      </c>
      <c r="D2639" s="7">
        <v>44396</v>
      </c>
      <c r="E2639" s="6" t="s">
        <v>24</v>
      </c>
      <c r="F2639" s="6" t="s">
        <v>96</v>
      </c>
      <c r="G2639" s="6" t="s">
        <v>97</v>
      </c>
      <c r="H2639" s="6" t="s">
        <v>22</v>
      </c>
      <c r="I2639" s="8">
        <v>0.65</v>
      </c>
      <c r="J2639" s="9">
        <v>6000</v>
      </c>
      <c r="K2639" s="10">
        <f t="shared" si="0"/>
        <v>3900</v>
      </c>
      <c r="L2639" s="10">
        <f t="shared" si="1"/>
        <v>1560</v>
      </c>
      <c r="M2639" s="11">
        <v>0.4</v>
      </c>
      <c r="O2639" s="16"/>
      <c r="P2639" s="14"/>
      <c r="Q2639" s="12"/>
      <c r="R2639" s="13"/>
    </row>
    <row r="2640" spans="1:18" ht="15.75" customHeight="1">
      <c r="A2640" s="1"/>
      <c r="B2640" s="6" t="s">
        <v>23</v>
      </c>
      <c r="C2640" s="6">
        <v>1197831</v>
      </c>
      <c r="D2640" s="7">
        <v>44428</v>
      </c>
      <c r="E2640" s="6" t="s">
        <v>24</v>
      </c>
      <c r="F2640" s="6" t="s">
        <v>96</v>
      </c>
      <c r="G2640" s="6" t="s">
        <v>97</v>
      </c>
      <c r="H2640" s="6" t="s">
        <v>17</v>
      </c>
      <c r="I2640" s="8">
        <v>0.6</v>
      </c>
      <c r="J2640" s="9">
        <v>7500</v>
      </c>
      <c r="K2640" s="10">
        <f t="shared" si="0"/>
        <v>4500</v>
      </c>
      <c r="L2640" s="10">
        <f t="shared" si="1"/>
        <v>1800</v>
      </c>
      <c r="M2640" s="11">
        <v>0.4</v>
      </c>
      <c r="O2640" s="16"/>
      <c r="P2640" s="14"/>
      <c r="Q2640" s="12"/>
      <c r="R2640" s="13"/>
    </row>
    <row r="2641" spans="1:18" ht="15.75" customHeight="1">
      <c r="A2641" s="1"/>
      <c r="B2641" s="6" t="s">
        <v>23</v>
      </c>
      <c r="C2641" s="6">
        <v>1197831</v>
      </c>
      <c r="D2641" s="7">
        <v>44428</v>
      </c>
      <c r="E2641" s="6" t="s">
        <v>24</v>
      </c>
      <c r="F2641" s="6" t="s">
        <v>96</v>
      </c>
      <c r="G2641" s="6" t="s">
        <v>97</v>
      </c>
      <c r="H2641" s="6" t="s">
        <v>18</v>
      </c>
      <c r="I2641" s="8">
        <v>0.55000000000000004</v>
      </c>
      <c r="J2641" s="9">
        <v>5250</v>
      </c>
      <c r="K2641" s="10">
        <f t="shared" si="0"/>
        <v>2887.5000000000005</v>
      </c>
      <c r="L2641" s="10">
        <f t="shared" si="1"/>
        <v>1010.6250000000001</v>
      </c>
      <c r="M2641" s="11">
        <v>0.35</v>
      </c>
      <c r="O2641" s="16"/>
      <c r="P2641" s="14"/>
      <c r="Q2641" s="12"/>
      <c r="R2641" s="13"/>
    </row>
    <row r="2642" spans="1:18" ht="15.75" customHeight="1">
      <c r="A2642" s="1"/>
      <c r="B2642" s="6" t="s">
        <v>23</v>
      </c>
      <c r="C2642" s="6">
        <v>1197831</v>
      </c>
      <c r="D2642" s="7">
        <v>44428</v>
      </c>
      <c r="E2642" s="6" t="s">
        <v>24</v>
      </c>
      <c r="F2642" s="6" t="s">
        <v>96</v>
      </c>
      <c r="G2642" s="6" t="s">
        <v>97</v>
      </c>
      <c r="H2642" s="6" t="s">
        <v>19</v>
      </c>
      <c r="I2642" s="8">
        <v>0.5</v>
      </c>
      <c r="J2642" s="9">
        <v>4500</v>
      </c>
      <c r="K2642" s="10">
        <f t="shared" si="0"/>
        <v>2250</v>
      </c>
      <c r="L2642" s="10">
        <f t="shared" si="1"/>
        <v>900</v>
      </c>
      <c r="M2642" s="11">
        <v>0.4</v>
      </c>
      <c r="O2642" s="16"/>
      <c r="P2642" s="14"/>
      <c r="Q2642" s="12"/>
      <c r="R2642" s="13"/>
    </row>
    <row r="2643" spans="1:18" ht="15.75" customHeight="1">
      <c r="A2643" s="1"/>
      <c r="B2643" s="6" t="s">
        <v>23</v>
      </c>
      <c r="C2643" s="6">
        <v>1197831</v>
      </c>
      <c r="D2643" s="7">
        <v>44428</v>
      </c>
      <c r="E2643" s="6" t="s">
        <v>24</v>
      </c>
      <c r="F2643" s="6" t="s">
        <v>96</v>
      </c>
      <c r="G2643" s="6" t="s">
        <v>97</v>
      </c>
      <c r="H2643" s="6" t="s">
        <v>20</v>
      </c>
      <c r="I2643" s="8">
        <v>0.4</v>
      </c>
      <c r="J2643" s="9">
        <v>4000</v>
      </c>
      <c r="K2643" s="10">
        <f t="shared" si="0"/>
        <v>1600</v>
      </c>
      <c r="L2643" s="10">
        <f t="shared" si="1"/>
        <v>640</v>
      </c>
      <c r="M2643" s="11">
        <v>0.4</v>
      </c>
      <c r="O2643" s="16"/>
      <c r="P2643" s="14"/>
      <c r="Q2643" s="12"/>
      <c r="R2643" s="13"/>
    </row>
    <row r="2644" spans="1:18" ht="15.75" customHeight="1">
      <c r="A2644" s="1"/>
      <c r="B2644" s="6" t="s">
        <v>23</v>
      </c>
      <c r="C2644" s="6">
        <v>1197831</v>
      </c>
      <c r="D2644" s="7">
        <v>44428</v>
      </c>
      <c r="E2644" s="6" t="s">
        <v>24</v>
      </c>
      <c r="F2644" s="6" t="s">
        <v>96</v>
      </c>
      <c r="G2644" s="6" t="s">
        <v>97</v>
      </c>
      <c r="H2644" s="6" t="s">
        <v>21</v>
      </c>
      <c r="I2644" s="8">
        <v>0.5</v>
      </c>
      <c r="J2644" s="9">
        <v>3750</v>
      </c>
      <c r="K2644" s="10">
        <f t="shared" si="0"/>
        <v>1875</v>
      </c>
      <c r="L2644" s="10">
        <f t="shared" si="1"/>
        <v>656.25</v>
      </c>
      <c r="M2644" s="11">
        <v>0.35</v>
      </c>
      <c r="O2644" s="16"/>
      <c r="P2644" s="14"/>
      <c r="Q2644" s="12"/>
      <c r="R2644" s="13"/>
    </row>
    <row r="2645" spans="1:18" ht="15.75" customHeight="1">
      <c r="A2645" s="1"/>
      <c r="B2645" s="6" t="s">
        <v>23</v>
      </c>
      <c r="C2645" s="6">
        <v>1197831</v>
      </c>
      <c r="D2645" s="7">
        <v>44428</v>
      </c>
      <c r="E2645" s="6" t="s">
        <v>24</v>
      </c>
      <c r="F2645" s="6" t="s">
        <v>96</v>
      </c>
      <c r="G2645" s="6" t="s">
        <v>97</v>
      </c>
      <c r="H2645" s="6" t="s">
        <v>22</v>
      </c>
      <c r="I2645" s="8">
        <v>0.55000000000000004</v>
      </c>
      <c r="J2645" s="9">
        <v>5500</v>
      </c>
      <c r="K2645" s="10">
        <f t="shared" si="0"/>
        <v>3025.0000000000005</v>
      </c>
      <c r="L2645" s="10">
        <f t="shared" si="1"/>
        <v>1210.0000000000002</v>
      </c>
      <c r="M2645" s="11">
        <v>0.4</v>
      </c>
      <c r="O2645" s="16"/>
      <c r="P2645" s="14"/>
      <c r="Q2645" s="12"/>
      <c r="R2645" s="13"/>
    </row>
    <row r="2646" spans="1:18" ht="15.75" customHeight="1">
      <c r="A2646" s="1"/>
      <c r="B2646" s="6" t="s">
        <v>23</v>
      </c>
      <c r="C2646" s="6">
        <v>1197831</v>
      </c>
      <c r="D2646" s="7">
        <v>44458</v>
      </c>
      <c r="E2646" s="6" t="s">
        <v>24</v>
      </c>
      <c r="F2646" s="6" t="s">
        <v>96</v>
      </c>
      <c r="G2646" s="6" t="s">
        <v>97</v>
      </c>
      <c r="H2646" s="6" t="s">
        <v>17</v>
      </c>
      <c r="I2646" s="8">
        <v>0.5</v>
      </c>
      <c r="J2646" s="9">
        <v>6500</v>
      </c>
      <c r="K2646" s="10">
        <f t="shared" si="0"/>
        <v>3250</v>
      </c>
      <c r="L2646" s="10">
        <f t="shared" si="1"/>
        <v>1300</v>
      </c>
      <c r="M2646" s="11">
        <v>0.4</v>
      </c>
      <c r="O2646" s="16"/>
      <c r="P2646" s="14"/>
      <c r="Q2646" s="12"/>
      <c r="R2646" s="13"/>
    </row>
    <row r="2647" spans="1:18" ht="15.75" customHeight="1">
      <c r="A2647" s="1"/>
      <c r="B2647" s="6" t="s">
        <v>23</v>
      </c>
      <c r="C2647" s="6">
        <v>1197831</v>
      </c>
      <c r="D2647" s="7">
        <v>44458</v>
      </c>
      <c r="E2647" s="6" t="s">
        <v>24</v>
      </c>
      <c r="F2647" s="6" t="s">
        <v>96</v>
      </c>
      <c r="G2647" s="6" t="s">
        <v>97</v>
      </c>
      <c r="H2647" s="6" t="s">
        <v>18</v>
      </c>
      <c r="I2647" s="8">
        <v>0.40000000000000013</v>
      </c>
      <c r="J2647" s="9">
        <v>4500</v>
      </c>
      <c r="K2647" s="10">
        <f t="shared" si="0"/>
        <v>1800.0000000000007</v>
      </c>
      <c r="L2647" s="10">
        <f t="shared" si="1"/>
        <v>630.00000000000023</v>
      </c>
      <c r="M2647" s="11">
        <v>0.35</v>
      </c>
      <c r="O2647" s="16"/>
      <c r="P2647" s="14"/>
      <c r="Q2647" s="12"/>
      <c r="R2647" s="13"/>
    </row>
    <row r="2648" spans="1:18" ht="15.75" customHeight="1">
      <c r="A2648" s="1"/>
      <c r="B2648" s="6" t="s">
        <v>23</v>
      </c>
      <c r="C2648" s="6">
        <v>1197831</v>
      </c>
      <c r="D2648" s="7">
        <v>44458</v>
      </c>
      <c r="E2648" s="6" t="s">
        <v>24</v>
      </c>
      <c r="F2648" s="6" t="s">
        <v>96</v>
      </c>
      <c r="G2648" s="6" t="s">
        <v>97</v>
      </c>
      <c r="H2648" s="6" t="s">
        <v>19</v>
      </c>
      <c r="I2648" s="8">
        <v>0.15000000000000008</v>
      </c>
      <c r="J2648" s="9">
        <v>3500</v>
      </c>
      <c r="K2648" s="10">
        <f t="shared" si="0"/>
        <v>525.00000000000023</v>
      </c>
      <c r="L2648" s="10">
        <f t="shared" si="1"/>
        <v>210.00000000000011</v>
      </c>
      <c r="M2648" s="11">
        <v>0.4</v>
      </c>
      <c r="O2648" s="16"/>
      <c r="P2648" s="14"/>
      <c r="Q2648" s="12"/>
      <c r="R2648" s="13"/>
    </row>
    <row r="2649" spans="1:18" ht="15.75" customHeight="1">
      <c r="A2649" s="1"/>
      <c r="B2649" s="6" t="s">
        <v>23</v>
      </c>
      <c r="C2649" s="6">
        <v>1197831</v>
      </c>
      <c r="D2649" s="7">
        <v>44458</v>
      </c>
      <c r="E2649" s="6" t="s">
        <v>24</v>
      </c>
      <c r="F2649" s="6" t="s">
        <v>96</v>
      </c>
      <c r="G2649" s="6" t="s">
        <v>97</v>
      </c>
      <c r="H2649" s="6" t="s">
        <v>20</v>
      </c>
      <c r="I2649" s="8">
        <v>0.15000000000000008</v>
      </c>
      <c r="J2649" s="9">
        <v>3250</v>
      </c>
      <c r="K2649" s="10">
        <f t="shared" si="0"/>
        <v>487.50000000000023</v>
      </c>
      <c r="L2649" s="10">
        <f t="shared" si="1"/>
        <v>195.00000000000011</v>
      </c>
      <c r="M2649" s="11">
        <v>0.4</v>
      </c>
      <c r="O2649" s="16"/>
      <c r="P2649" s="14"/>
      <c r="Q2649" s="12"/>
      <c r="R2649" s="13"/>
    </row>
    <row r="2650" spans="1:18" ht="15.75" customHeight="1">
      <c r="A2650" s="1"/>
      <c r="B2650" s="6" t="s">
        <v>23</v>
      </c>
      <c r="C2650" s="6">
        <v>1197831</v>
      </c>
      <c r="D2650" s="7">
        <v>44458</v>
      </c>
      <c r="E2650" s="6" t="s">
        <v>24</v>
      </c>
      <c r="F2650" s="6" t="s">
        <v>96</v>
      </c>
      <c r="G2650" s="6" t="s">
        <v>97</v>
      </c>
      <c r="H2650" s="6" t="s">
        <v>21</v>
      </c>
      <c r="I2650" s="8">
        <v>0.25000000000000006</v>
      </c>
      <c r="J2650" s="9">
        <v>3250</v>
      </c>
      <c r="K2650" s="10">
        <f t="shared" si="0"/>
        <v>812.50000000000023</v>
      </c>
      <c r="L2650" s="10">
        <f t="shared" si="1"/>
        <v>284.37500000000006</v>
      </c>
      <c r="M2650" s="11">
        <v>0.35</v>
      </c>
      <c r="O2650" s="16"/>
      <c r="P2650" s="14"/>
      <c r="Q2650" s="12"/>
      <c r="R2650" s="13"/>
    </row>
    <row r="2651" spans="1:18" ht="15.75" customHeight="1">
      <c r="A2651" s="1"/>
      <c r="B2651" s="6" t="s">
        <v>23</v>
      </c>
      <c r="C2651" s="6">
        <v>1197831</v>
      </c>
      <c r="D2651" s="7">
        <v>44458</v>
      </c>
      <c r="E2651" s="6" t="s">
        <v>24</v>
      </c>
      <c r="F2651" s="6" t="s">
        <v>96</v>
      </c>
      <c r="G2651" s="6" t="s">
        <v>97</v>
      </c>
      <c r="H2651" s="6" t="s">
        <v>22</v>
      </c>
      <c r="I2651" s="8">
        <v>0.3000000000000001</v>
      </c>
      <c r="J2651" s="9">
        <v>4250</v>
      </c>
      <c r="K2651" s="10">
        <f t="shared" si="0"/>
        <v>1275.0000000000005</v>
      </c>
      <c r="L2651" s="10">
        <f t="shared" si="1"/>
        <v>510.00000000000023</v>
      </c>
      <c r="M2651" s="11">
        <v>0.4</v>
      </c>
      <c r="O2651" s="16"/>
      <c r="P2651" s="14"/>
      <c r="Q2651" s="12"/>
      <c r="R2651" s="13"/>
    </row>
    <row r="2652" spans="1:18" ht="15.75" customHeight="1">
      <c r="A2652" s="1"/>
      <c r="B2652" s="6" t="s">
        <v>23</v>
      </c>
      <c r="C2652" s="6">
        <v>1197831</v>
      </c>
      <c r="D2652" s="7">
        <v>44490</v>
      </c>
      <c r="E2652" s="6" t="s">
        <v>24</v>
      </c>
      <c r="F2652" s="6" t="s">
        <v>96</v>
      </c>
      <c r="G2652" s="6" t="s">
        <v>97</v>
      </c>
      <c r="H2652" s="6" t="s">
        <v>17</v>
      </c>
      <c r="I2652" s="8">
        <v>0.3000000000000001</v>
      </c>
      <c r="J2652" s="9">
        <v>6000</v>
      </c>
      <c r="K2652" s="10">
        <f t="shared" si="0"/>
        <v>1800.0000000000007</v>
      </c>
      <c r="L2652" s="10">
        <f t="shared" si="1"/>
        <v>720.00000000000034</v>
      </c>
      <c r="M2652" s="11">
        <v>0.4</v>
      </c>
      <c r="O2652" s="16"/>
      <c r="P2652" s="14"/>
      <c r="Q2652" s="12"/>
      <c r="R2652" s="13"/>
    </row>
    <row r="2653" spans="1:18" ht="15.75" customHeight="1">
      <c r="A2653" s="1"/>
      <c r="B2653" s="6" t="s">
        <v>23</v>
      </c>
      <c r="C2653" s="6">
        <v>1197831</v>
      </c>
      <c r="D2653" s="7">
        <v>44490</v>
      </c>
      <c r="E2653" s="6" t="s">
        <v>24</v>
      </c>
      <c r="F2653" s="6" t="s">
        <v>96</v>
      </c>
      <c r="G2653" s="6" t="s">
        <v>97</v>
      </c>
      <c r="H2653" s="6" t="s">
        <v>18</v>
      </c>
      <c r="I2653" s="8">
        <v>0.20000000000000012</v>
      </c>
      <c r="J2653" s="9">
        <v>4250</v>
      </c>
      <c r="K2653" s="10">
        <f t="shared" si="0"/>
        <v>850.00000000000057</v>
      </c>
      <c r="L2653" s="10">
        <f t="shared" si="1"/>
        <v>297.50000000000017</v>
      </c>
      <c r="M2653" s="11">
        <v>0.35</v>
      </c>
      <c r="O2653" s="16"/>
      <c r="P2653" s="14"/>
      <c r="Q2653" s="12"/>
      <c r="R2653" s="13"/>
    </row>
    <row r="2654" spans="1:18" ht="15.75" customHeight="1">
      <c r="A2654" s="1"/>
      <c r="B2654" s="6" t="s">
        <v>23</v>
      </c>
      <c r="C2654" s="6">
        <v>1197831</v>
      </c>
      <c r="D2654" s="7">
        <v>44490</v>
      </c>
      <c r="E2654" s="6" t="s">
        <v>24</v>
      </c>
      <c r="F2654" s="6" t="s">
        <v>96</v>
      </c>
      <c r="G2654" s="6" t="s">
        <v>97</v>
      </c>
      <c r="H2654" s="6" t="s">
        <v>19</v>
      </c>
      <c r="I2654" s="8">
        <v>0.20000000000000012</v>
      </c>
      <c r="J2654" s="9">
        <v>3000</v>
      </c>
      <c r="K2654" s="10">
        <f t="shared" si="0"/>
        <v>600.00000000000034</v>
      </c>
      <c r="L2654" s="10">
        <f t="shared" si="1"/>
        <v>240.00000000000014</v>
      </c>
      <c r="M2654" s="11">
        <v>0.4</v>
      </c>
      <c r="O2654" s="16"/>
      <c r="P2654" s="14"/>
      <c r="Q2654" s="12"/>
      <c r="R2654" s="13"/>
    </row>
    <row r="2655" spans="1:18" ht="15.75" customHeight="1">
      <c r="A2655" s="1"/>
      <c r="B2655" s="6" t="s">
        <v>23</v>
      </c>
      <c r="C2655" s="6">
        <v>1197831</v>
      </c>
      <c r="D2655" s="7">
        <v>44490</v>
      </c>
      <c r="E2655" s="6" t="s">
        <v>24</v>
      </c>
      <c r="F2655" s="6" t="s">
        <v>96</v>
      </c>
      <c r="G2655" s="6" t="s">
        <v>97</v>
      </c>
      <c r="H2655" s="6" t="s">
        <v>20</v>
      </c>
      <c r="I2655" s="8">
        <v>0.20000000000000012</v>
      </c>
      <c r="J2655" s="9">
        <v>2750</v>
      </c>
      <c r="K2655" s="10">
        <f t="shared" si="0"/>
        <v>550.00000000000034</v>
      </c>
      <c r="L2655" s="10">
        <f t="shared" si="1"/>
        <v>220.00000000000014</v>
      </c>
      <c r="M2655" s="11">
        <v>0.4</v>
      </c>
      <c r="O2655" s="16"/>
      <c r="P2655" s="14"/>
      <c r="Q2655" s="12"/>
      <c r="R2655" s="13"/>
    </row>
    <row r="2656" spans="1:18" ht="15.75" customHeight="1">
      <c r="A2656" s="1"/>
      <c r="B2656" s="6" t="s">
        <v>23</v>
      </c>
      <c r="C2656" s="6">
        <v>1197831</v>
      </c>
      <c r="D2656" s="7">
        <v>44490</v>
      </c>
      <c r="E2656" s="6" t="s">
        <v>24</v>
      </c>
      <c r="F2656" s="6" t="s">
        <v>96</v>
      </c>
      <c r="G2656" s="6" t="s">
        <v>97</v>
      </c>
      <c r="H2656" s="6" t="s">
        <v>21</v>
      </c>
      <c r="I2656" s="8">
        <v>0.3000000000000001</v>
      </c>
      <c r="J2656" s="9">
        <v>2750</v>
      </c>
      <c r="K2656" s="10">
        <f t="shared" si="0"/>
        <v>825.00000000000023</v>
      </c>
      <c r="L2656" s="10">
        <f t="shared" si="1"/>
        <v>288.75000000000006</v>
      </c>
      <c r="M2656" s="11">
        <v>0.35</v>
      </c>
      <c r="O2656" s="16"/>
      <c r="P2656" s="14"/>
      <c r="Q2656" s="12"/>
      <c r="R2656" s="13"/>
    </row>
    <row r="2657" spans="1:18" ht="15.75" customHeight="1">
      <c r="A2657" s="1"/>
      <c r="B2657" s="6" t="s">
        <v>23</v>
      </c>
      <c r="C2657" s="6">
        <v>1197831</v>
      </c>
      <c r="D2657" s="7">
        <v>44490</v>
      </c>
      <c r="E2657" s="6" t="s">
        <v>24</v>
      </c>
      <c r="F2657" s="6" t="s">
        <v>96</v>
      </c>
      <c r="G2657" s="6" t="s">
        <v>97</v>
      </c>
      <c r="H2657" s="6" t="s">
        <v>22</v>
      </c>
      <c r="I2657" s="8">
        <v>0.30000000000000004</v>
      </c>
      <c r="J2657" s="9">
        <v>4000</v>
      </c>
      <c r="K2657" s="10">
        <f t="shared" si="0"/>
        <v>1200.0000000000002</v>
      </c>
      <c r="L2657" s="10">
        <f t="shared" si="1"/>
        <v>480.00000000000011</v>
      </c>
      <c r="M2657" s="11">
        <v>0.4</v>
      </c>
      <c r="O2657" s="16"/>
      <c r="P2657" s="14"/>
      <c r="Q2657" s="12"/>
      <c r="R2657" s="13"/>
    </row>
    <row r="2658" spans="1:18" ht="15.75" customHeight="1">
      <c r="A2658" s="1"/>
      <c r="B2658" s="6" t="s">
        <v>23</v>
      </c>
      <c r="C2658" s="6">
        <v>1197831</v>
      </c>
      <c r="D2658" s="7">
        <v>44520</v>
      </c>
      <c r="E2658" s="6" t="s">
        <v>24</v>
      </c>
      <c r="F2658" s="6" t="s">
        <v>96</v>
      </c>
      <c r="G2658" s="6" t="s">
        <v>97</v>
      </c>
      <c r="H2658" s="6" t="s">
        <v>17</v>
      </c>
      <c r="I2658" s="8">
        <v>0.25000000000000011</v>
      </c>
      <c r="J2658" s="9">
        <v>5500</v>
      </c>
      <c r="K2658" s="10">
        <f t="shared" si="0"/>
        <v>1375.0000000000007</v>
      </c>
      <c r="L2658" s="10">
        <f t="shared" si="1"/>
        <v>550.00000000000034</v>
      </c>
      <c r="M2658" s="11">
        <v>0.4</v>
      </c>
      <c r="O2658" s="16"/>
      <c r="P2658" s="14"/>
      <c r="Q2658" s="12"/>
      <c r="R2658" s="13"/>
    </row>
    <row r="2659" spans="1:18" ht="15.75" customHeight="1">
      <c r="A2659" s="1"/>
      <c r="B2659" s="6" t="s">
        <v>23</v>
      </c>
      <c r="C2659" s="6">
        <v>1197831</v>
      </c>
      <c r="D2659" s="7">
        <v>44520</v>
      </c>
      <c r="E2659" s="6" t="s">
        <v>24</v>
      </c>
      <c r="F2659" s="6" t="s">
        <v>96</v>
      </c>
      <c r="G2659" s="6" t="s">
        <v>97</v>
      </c>
      <c r="H2659" s="6" t="s">
        <v>18</v>
      </c>
      <c r="I2659" s="8">
        <v>0.15000000000000013</v>
      </c>
      <c r="J2659" s="9">
        <v>3750</v>
      </c>
      <c r="K2659" s="10">
        <f t="shared" si="0"/>
        <v>562.50000000000045</v>
      </c>
      <c r="L2659" s="10">
        <f t="shared" si="1"/>
        <v>196.87500000000014</v>
      </c>
      <c r="M2659" s="11">
        <v>0.35</v>
      </c>
      <c r="O2659" s="16"/>
      <c r="P2659" s="14"/>
      <c r="Q2659" s="12"/>
      <c r="R2659" s="13"/>
    </row>
    <row r="2660" spans="1:18" ht="15.75" customHeight="1">
      <c r="A2660" s="1"/>
      <c r="B2660" s="6" t="s">
        <v>23</v>
      </c>
      <c r="C2660" s="6">
        <v>1197831</v>
      </c>
      <c r="D2660" s="7">
        <v>44520</v>
      </c>
      <c r="E2660" s="6" t="s">
        <v>24</v>
      </c>
      <c r="F2660" s="6" t="s">
        <v>96</v>
      </c>
      <c r="G2660" s="6" t="s">
        <v>97</v>
      </c>
      <c r="H2660" s="6" t="s">
        <v>19</v>
      </c>
      <c r="I2660" s="8">
        <v>0.25000000000000017</v>
      </c>
      <c r="J2660" s="9">
        <v>3200</v>
      </c>
      <c r="K2660" s="10">
        <f t="shared" si="0"/>
        <v>800.00000000000057</v>
      </c>
      <c r="L2660" s="10">
        <f t="shared" si="1"/>
        <v>320.00000000000023</v>
      </c>
      <c r="M2660" s="11">
        <v>0.4</v>
      </c>
      <c r="O2660" s="16"/>
      <c r="P2660" s="14"/>
      <c r="Q2660" s="12"/>
      <c r="R2660" s="13"/>
    </row>
    <row r="2661" spans="1:18" ht="15.75" customHeight="1">
      <c r="A2661" s="1"/>
      <c r="B2661" s="6" t="s">
        <v>23</v>
      </c>
      <c r="C2661" s="6">
        <v>1197831</v>
      </c>
      <c r="D2661" s="7">
        <v>44520</v>
      </c>
      <c r="E2661" s="6" t="s">
        <v>24</v>
      </c>
      <c r="F2661" s="6" t="s">
        <v>96</v>
      </c>
      <c r="G2661" s="6" t="s">
        <v>97</v>
      </c>
      <c r="H2661" s="6" t="s">
        <v>20</v>
      </c>
      <c r="I2661" s="8">
        <v>0.55000000000000016</v>
      </c>
      <c r="J2661" s="9">
        <v>3750</v>
      </c>
      <c r="K2661" s="10">
        <f t="shared" si="0"/>
        <v>2062.5000000000005</v>
      </c>
      <c r="L2661" s="10">
        <f t="shared" si="1"/>
        <v>825.00000000000023</v>
      </c>
      <c r="M2661" s="11">
        <v>0.4</v>
      </c>
      <c r="O2661" s="16"/>
      <c r="P2661" s="14"/>
      <c r="Q2661" s="12"/>
      <c r="R2661" s="13"/>
    </row>
    <row r="2662" spans="1:18" ht="15.75" customHeight="1">
      <c r="A2662" s="1"/>
      <c r="B2662" s="6" t="s">
        <v>23</v>
      </c>
      <c r="C2662" s="6">
        <v>1197831</v>
      </c>
      <c r="D2662" s="7">
        <v>44520</v>
      </c>
      <c r="E2662" s="6" t="s">
        <v>24</v>
      </c>
      <c r="F2662" s="6" t="s">
        <v>96</v>
      </c>
      <c r="G2662" s="6" t="s">
        <v>97</v>
      </c>
      <c r="H2662" s="6" t="s">
        <v>21</v>
      </c>
      <c r="I2662" s="8">
        <v>0.75000000000000011</v>
      </c>
      <c r="J2662" s="9">
        <v>3500</v>
      </c>
      <c r="K2662" s="10">
        <f t="shared" si="0"/>
        <v>2625.0000000000005</v>
      </c>
      <c r="L2662" s="10">
        <f t="shared" si="1"/>
        <v>918.75000000000011</v>
      </c>
      <c r="M2662" s="11">
        <v>0.35</v>
      </c>
      <c r="O2662" s="16"/>
      <c r="P2662" s="14"/>
      <c r="Q2662" s="12"/>
      <c r="R2662" s="13"/>
    </row>
    <row r="2663" spans="1:18" ht="15.75" customHeight="1">
      <c r="A2663" s="1"/>
      <c r="B2663" s="6" t="s">
        <v>23</v>
      </c>
      <c r="C2663" s="6">
        <v>1197831</v>
      </c>
      <c r="D2663" s="7">
        <v>44520</v>
      </c>
      <c r="E2663" s="6" t="s">
        <v>24</v>
      </c>
      <c r="F2663" s="6" t="s">
        <v>96</v>
      </c>
      <c r="G2663" s="6" t="s">
        <v>97</v>
      </c>
      <c r="H2663" s="6" t="s">
        <v>22</v>
      </c>
      <c r="I2663" s="8">
        <v>0.75</v>
      </c>
      <c r="J2663" s="9">
        <v>4500</v>
      </c>
      <c r="K2663" s="10">
        <f t="shared" si="0"/>
        <v>3375</v>
      </c>
      <c r="L2663" s="10">
        <f t="shared" si="1"/>
        <v>1350</v>
      </c>
      <c r="M2663" s="11">
        <v>0.4</v>
      </c>
      <c r="O2663" s="16"/>
      <c r="P2663" s="14"/>
      <c r="Q2663" s="12"/>
      <c r="R2663" s="13"/>
    </row>
    <row r="2664" spans="1:18" ht="15.75" customHeight="1">
      <c r="A2664" s="1"/>
      <c r="B2664" s="6" t="s">
        <v>23</v>
      </c>
      <c r="C2664" s="6">
        <v>1197831</v>
      </c>
      <c r="D2664" s="7">
        <v>44549</v>
      </c>
      <c r="E2664" s="6" t="s">
        <v>24</v>
      </c>
      <c r="F2664" s="6" t="s">
        <v>96</v>
      </c>
      <c r="G2664" s="6" t="s">
        <v>97</v>
      </c>
      <c r="H2664" s="6" t="s">
        <v>17</v>
      </c>
      <c r="I2664" s="8">
        <v>0.70000000000000007</v>
      </c>
      <c r="J2664" s="9">
        <v>7000</v>
      </c>
      <c r="K2664" s="10">
        <f t="shared" si="0"/>
        <v>4900.0000000000009</v>
      </c>
      <c r="L2664" s="10">
        <f t="shared" si="1"/>
        <v>1960.0000000000005</v>
      </c>
      <c r="M2664" s="11">
        <v>0.4</v>
      </c>
      <c r="O2664" s="16"/>
      <c r="P2664" s="14"/>
      <c r="Q2664" s="12"/>
      <c r="R2664" s="13"/>
    </row>
    <row r="2665" spans="1:18" ht="15.75" customHeight="1">
      <c r="A2665" s="1"/>
      <c r="B2665" s="6" t="s">
        <v>23</v>
      </c>
      <c r="C2665" s="6">
        <v>1197831</v>
      </c>
      <c r="D2665" s="7">
        <v>44549</v>
      </c>
      <c r="E2665" s="6" t="s">
        <v>24</v>
      </c>
      <c r="F2665" s="6" t="s">
        <v>96</v>
      </c>
      <c r="G2665" s="6" t="s">
        <v>97</v>
      </c>
      <c r="H2665" s="6" t="s">
        <v>18</v>
      </c>
      <c r="I2665" s="8">
        <v>0.60000000000000009</v>
      </c>
      <c r="J2665" s="9">
        <v>5000</v>
      </c>
      <c r="K2665" s="10">
        <f t="shared" si="0"/>
        <v>3000.0000000000005</v>
      </c>
      <c r="L2665" s="10">
        <f t="shared" si="1"/>
        <v>1050</v>
      </c>
      <c r="M2665" s="11">
        <v>0.35</v>
      </c>
      <c r="O2665" s="16"/>
      <c r="P2665" s="14"/>
      <c r="Q2665" s="12"/>
      <c r="R2665" s="13"/>
    </row>
    <row r="2666" spans="1:18" ht="15.75" customHeight="1">
      <c r="A2666" s="1"/>
      <c r="B2666" s="6" t="s">
        <v>23</v>
      </c>
      <c r="C2666" s="6">
        <v>1197831</v>
      </c>
      <c r="D2666" s="7">
        <v>44549</v>
      </c>
      <c r="E2666" s="6" t="s">
        <v>24</v>
      </c>
      <c r="F2666" s="6" t="s">
        <v>96</v>
      </c>
      <c r="G2666" s="6" t="s">
        <v>97</v>
      </c>
      <c r="H2666" s="6" t="s">
        <v>19</v>
      </c>
      <c r="I2666" s="8">
        <v>0.60000000000000009</v>
      </c>
      <c r="J2666" s="9">
        <v>4500</v>
      </c>
      <c r="K2666" s="10">
        <f t="shared" si="0"/>
        <v>2700.0000000000005</v>
      </c>
      <c r="L2666" s="10">
        <f t="shared" si="1"/>
        <v>1080.0000000000002</v>
      </c>
      <c r="M2666" s="11">
        <v>0.4</v>
      </c>
      <c r="O2666" s="16"/>
      <c r="P2666" s="14"/>
      <c r="Q2666" s="12"/>
      <c r="R2666" s="13"/>
    </row>
    <row r="2667" spans="1:18" ht="15.75" customHeight="1">
      <c r="A2667" s="1"/>
      <c r="B2667" s="6" t="s">
        <v>23</v>
      </c>
      <c r="C2667" s="6">
        <v>1197831</v>
      </c>
      <c r="D2667" s="7">
        <v>44549</v>
      </c>
      <c r="E2667" s="6" t="s">
        <v>24</v>
      </c>
      <c r="F2667" s="6" t="s">
        <v>96</v>
      </c>
      <c r="G2667" s="6" t="s">
        <v>97</v>
      </c>
      <c r="H2667" s="6" t="s">
        <v>20</v>
      </c>
      <c r="I2667" s="8">
        <v>0.60000000000000009</v>
      </c>
      <c r="J2667" s="9">
        <v>4000</v>
      </c>
      <c r="K2667" s="10">
        <f t="shared" si="0"/>
        <v>2400.0000000000005</v>
      </c>
      <c r="L2667" s="10">
        <f t="shared" si="1"/>
        <v>960.00000000000023</v>
      </c>
      <c r="M2667" s="11">
        <v>0.4</v>
      </c>
      <c r="O2667" s="16"/>
      <c r="P2667" s="14"/>
      <c r="Q2667" s="12"/>
      <c r="R2667" s="13"/>
    </row>
    <row r="2668" spans="1:18" ht="15.75" customHeight="1">
      <c r="A2668" s="1"/>
      <c r="B2668" s="6" t="s">
        <v>23</v>
      </c>
      <c r="C2668" s="6">
        <v>1197831</v>
      </c>
      <c r="D2668" s="7">
        <v>44549</v>
      </c>
      <c r="E2668" s="6" t="s">
        <v>24</v>
      </c>
      <c r="F2668" s="6" t="s">
        <v>96</v>
      </c>
      <c r="G2668" s="6" t="s">
        <v>97</v>
      </c>
      <c r="H2668" s="6" t="s">
        <v>21</v>
      </c>
      <c r="I2668" s="8">
        <v>0.70000000000000007</v>
      </c>
      <c r="J2668" s="9">
        <v>4000</v>
      </c>
      <c r="K2668" s="10">
        <f t="shared" si="0"/>
        <v>2800.0000000000005</v>
      </c>
      <c r="L2668" s="10">
        <f t="shared" si="1"/>
        <v>980.00000000000011</v>
      </c>
      <c r="M2668" s="11">
        <v>0.35</v>
      </c>
      <c r="O2668" s="16"/>
      <c r="P2668" s="14"/>
      <c r="Q2668" s="12"/>
      <c r="R2668" s="13"/>
    </row>
    <row r="2669" spans="1:18" ht="15.75" customHeight="1">
      <c r="A2669" s="1"/>
      <c r="B2669" s="6" t="s">
        <v>23</v>
      </c>
      <c r="C2669" s="6">
        <v>1197831</v>
      </c>
      <c r="D2669" s="7">
        <v>44549</v>
      </c>
      <c r="E2669" s="6" t="s">
        <v>24</v>
      </c>
      <c r="F2669" s="6" t="s">
        <v>96</v>
      </c>
      <c r="G2669" s="6" t="s">
        <v>97</v>
      </c>
      <c r="H2669" s="6" t="s">
        <v>22</v>
      </c>
      <c r="I2669" s="8">
        <v>0.75</v>
      </c>
      <c r="J2669" s="9">
        <v>5000</v>
      </c>
      <c r="K2669" s="10">
        <f t="shared" si="0"/>
        <v>3750</v>
      </c>
      <c r="L2669" s="10">
        <f t="shared" si="1"/>
        <v>1500</v>
      </c>
      <c r="M2669" s="11">
        <v>0.4</v>
      </c>
      <c r="O2669" s="16"/>
      <c r="P2669" s="14"/>
      <c r="Q2669" s="12"/>
      <c r="R2669" s="13"/>
    </row>
    <row r="2670" spans="1:18" ht="15.75" customHeight="1">
      <c r="A2670" s="1" t="s">
        <v>39</v>
      </c>
      <c r="B2670" s="6" t="s">
        <v>23</v>
      </c>
      <c r="C2670" s="6">
        <v>1197831</v>
      </c>
      <c r="D2670" s="7">
        <v>44219</v>
      </c>
      <c r="E2670" s="6" t="s">
        <v>24</v>
      </c>
      <c r="F2670" s="6" t="s">
        <v>98</v>
      </c>
      <c r="G2670" s="6" t="s">
        <v>99</v>
      </c>
      <c r="H2670" s="6" t="s">
        <v>17</v>
      </c>
      <c r="I2670" s="8">
        <v>0.25000000000000006</v>
      </c>
      <c r="J2670" s="9">
        <v>5750</v>
      </c>
      <c r="K2670" s="10">
        <f t="shared" si="0"/>
        <v>1437.5000000000002</v>
      </c>
      <c r="L2670" s="10">
        <f t="shared" si="1"/>
        <v>575.00000000000011</v>
      </c>
      <c r="M2670" s="11">
        <v>0.4</v>
      </c>
      <c r="O2670" s="16"/>
      <c r="P2670" s="14"/>
      <c r="Q2670" s="12"/>
      <c r="R2670" s="13"/>
    </row>
    <row r="2671" spans="1:18" ht="15.75" customHeight="1">
      <c r="A2671" s="1"/>
      <c r="B2671" s="6" t="s">
        <v>23</v>
      </c>
      <c r="C2671" s="6">
        <v>1197831</v>
      </c>
      <c r="D2671" s="7">
        <v>44219</v>
      </c>
      <c r="E2671" s="6" t="s">
        <v>24</v>
      </c>
      <c r="F2671" s="6" t="s">
        <v>98</v>
      </c>
      <c r="G2671" s="6" t="s">
        <v>99</v>
      </c>
      <c r="H2671" s="6" t="s">
        <v>18</v>
      </c>
      <c r="I2671" s="8">
        <v>0.25000000000000006</v>
      </c>
      <c r="J2671" s="9">
        <v>3750</v>
      </c>
      <c r="K2671" s="10">
        <f t="shared" si="0"/>
        <v>937.50000000000023</v>
      </c>
      <c r="L2671" s="10">
        <f t="shared" si="1"/>
        <v>328.12500000000006</v>
      </c>
      <c r="M2671" s="11">
        <v>0.35</v>
      </c>
      <c r="O2671" s="16"/>
      <c r="P2671" s="14"/>
      <c r="Q2671" s="12"/>
      <c r="R2671" s="13"/>
    </row>
    <row r="2672" spans="1:18" ht="15.75" customHeight="1">
      <c r="A2672" s="1"/>
      <c r="B2672" s="6" t="s">
        <v>23</v>
      </c>
      <c r="C2672" s="6">
        <v>1197831</v>
      </c>
      <c r="D2672" s="7">
        <v>44219</v>
      </c>
      <c r="E2672" s="6" t="s">
        <v>24</v>
      </c>
      <c r="F2672" s="6" t="s">
        <v>98</v>
      </c>
      <c r="G2672" s="6" t="s">
        <v>99</v>
      </c>
      <c r="H2672" s="6" t="s">
        <v>19</v>
      </c>
      <c r="I2672" s="8">
        <v>0.15000000000000008</v>
      </c>
      <c r="J2672" s="9">
        <v>3750</v>
      </c>
      <c r="K2672" s="10">
        <f t="shared" si="0"/>
        <v>562.50000000000034</v>
      </c>
      <c r="L2672" s="10">
        <f t="shared" si="1"/>
        <v>225.00000000000014</v>
      </c>
      <c r="M2672" s="11">
        <v>0.4</v>
      </c>
      <c r="O2672" s="16"/>
      <c r="P2672" s="14"/>
      <c r="Q2672" s="12"/>
      <c r="R2672" s="13"/>
    </row>
    <row r="2673" spans="1:18" ht="15.75" customHeight="1">
      <c r="A2673" s="1"/>
      <c r="B2673" s="6" t="s">
        <v>23</v>
      </c>
      <c r="C2673" s="6">
        <v>1197831</v>
      </c>
      <c r="D2673" s="7">
        <v>44219</v>
      </c>
      <c r="E2673" s="6" t="s">
        <v>24</v>
      </c>
      <c r="F2673" s="6" t="s">
        <v>98</v>
      </c>
      <c r="G2673" s="6" t="s">
        <v>99</v>
      </c>
      <c r="H2673" s="6" t="s">
        <v>20</v>
      </c>
      <c r="I2673" s="8">
        <v>0.2</v>
      </c>
      <c r="J2673" s="9">
        <v>2250</v>
      </c>
      <c r="K2673" s="10">
        <f t="shared" si="0"/>
        <v>450</v>
      </c>
      <c r="L2673" s="10">
        <f t="shared" si="1"/>
        <v>180</v>
      </c>
      <c r="M2673" s="11">
        <v>0.4</v>
      </c>
      <c r="O2673" s="16"/>
      <c r="P2673" s="14"/>
      <c r="Q2673" s="12"/>
      <c r="R2673" s="13"/>
    </row>
    <row r="2674" spans="1:18" ht="15.75" customHeight="1">
      <c r="A2674" s="1"/>
      <c r="B2674" s="6" t="s">
        <v>23</v>
      </c>
      <c r="C2674" s="6">
        <v>1197831</v>
      </c>
      <c r="D2674" s="7">
        <v>44219</v>
      </c>
      <c r="E2674" s="6" t="s">
        <v>24</v>
      </c>
      <c r="F2674" s="6" t="s">
        <v>98</v>
      </c>
      <c r="G2674" s="6" t="s">
        <v>99</v>
      </c>
      <c r="H2674" s="6" t="s">
        <v>21</v>
      </c>
      <c r="I2674" s="8">
        <v>0.35000000000000003</v>
      </c>
      <c r="J2674" s="9">
        <v>2750</v>
      </c>
      <c r="K2674" s="10">
        <f t="shared" si="0"/>
        <v>962.50000000000011</v>
      </c>
      <c r="L2674" s="10">
        <f t="shared" si="1"/>
        <v>336.875</v>
      </c>
      <c r="M2674" s="11">
        <v>0.35</v>
      </c>
      <c r="O2674" s="16"/>
      <c r="P2674" s="14"/>
      <c r="Q2674" s="12"/>
      <c r="R2674" s="13"/>
    </row>
    <row r="2675" spans="1:18" ht="15.75" customHeight="1">
      <c r="A2675" s="1"/>
      <c r="B2675" s="6" t="s">
        <v>23</v>
      </c>
      <c r="C2675" s="6">
        <v>1197831</v>
      </c>
      <c r="D2675" s="7">
        <v>44219</v>
      </c>
      <c r="E2675" s="6" t="s">
        <v>24</v>
      </c>
      <c r="F2675" s="6" t="s">
        <v>98</v>
      </c>
      <c r="G2675" s="6" t="s">
        <v>99</v>
      </c>
      <c r="H2675" s="6" t="s">
        <v>22</v>
      </c>
      <c r="I2675" s="8">
        <v>0.25000000000000006</v>
      </c>
      <c r="J2675" s="9">
        <v>3750</v>
      </c>
      <c r="K2675" s="10">
        <f t="shared" si="0"/>
        <v>937.50000000000023</v>
      </c>
      <c r="L2675" s="10">
        <f t="shared" si="1"/>
        <v>375.00000000000011</v>
      </c>
      <c r="M2675" s="11">
        <v>0.4</v>
      </c>
      <c r="O2675" s="16"/>
      <c r="P2675" s="14"/>
      <c r="Q2675" s="12"/>
      <c r="R2675" s="13"/>
    </row>
    <row r="2676" spans="1:18" ht="15.75" customHeight="1">
      <c r="A2676" s="1"/>
      <c r="B2676" s="6" t="s">
        <v>23</v>
      </c>
      <c r="C2676" s="6">
        <v>1197831</v>
      </c>
      <c r="D2676" s="7">
        <v>44248</v>
      </c>
      <c r="E2676" s="6" t="s">
        <v>24</v>
      </c>
      <c r="F2676" s="6" t="s">
        <v>98</v>
      </c>
      <c r="G2676" s="6" t="s">
        <v>99</v>
      </c>
      <c r="H2676" s="6" t="s">
        <v>17</v>
      </c>
      <c r="I2676" s="8">
        <v>0.25000000000000006</v>
      </c>
      <c r="J2676" s="9">
        <v>6250</v>
      </c>
      <c r="K2676" s="10">
        <f t="shared" si="0"/>
        <v>1562.5000000000005</v>
      </c>
      <c r="L2676" s="10">
        <f t="shared" si="1"/>
        <v>625.00000000000023</v>
      </c>
      <c r="M2676" s="11">
        <v>0.4</v>
      </c>
      <c r="O2676" s="16"/>
      <c r="P2676" s="14"/>
      <c r="Q2676" s="12"/>
      <c r="R2676" s="13"/>
    </row>
    <row r="2677" spans="1:18" ht="15.75" customHeight="1">
      <c r="A2677" s="1"/>
      <c r="B2677" s="6" t="s">
        <v>23</v>
      </c>
      <c r="C2677" s="6">
        <v>1197831</v>
      </c>
      <c r="D2677" s="7">
        <v>44248</v>
      </c>
      <c r="E2677" s="6" t="s">
        <v>24</v>
      </c>
      <c r="F2677" s="6" t="s">
        <v>98</v>
      </c>
      <c r="G2677" s="6" t="s">
        <v>99</v>
      </c>
      <c r="H2677" s="6" t="s">
        <v>18</v>
      </c>
      <c r="I2677" s="8">
        <v>0.25000000000000006</v>
      </c>
      <c r="J2677" s="9">
        <v>2750</v>
      </c>
      <c r="K2677" s="10">
        <f t="shared" si="0"/>
        <v>687.50000000000011</v>
      </c>
      <c r="L2677" s="10">
        <f t="shared" si="1"/>
        <v>240.62500000000003</v>
      </c>
      <c r="M2677" s="11">
        <v>0.35</v>
      </c>
      <c r="O2677" s="16"/>
      <c r="P2677" s="14"/>
      <c r="Q2677" s="12"/>
      <c r="R2677" s="13"/>
    </row>
    <row r="2678" spans="1:18" ht="15.75" customHeight="1">
      <c r="A2678" s="1"/>
      <c r="B2678" s="6" t="s">
        <v>23</v>
      </c>
      <c r="C2678" s="6">
        <v>1197831</v>
      </c>
      <c r="D2678" s="7">
        <v>44248</v>
      </c>
      <c r="E2678" s="6" t="s">
        <v>24</v>
      </c>
      <c r="F2678" s="6" t="s">
        <v>98</v>
      </c>
      <c r="G2678" s="6" t="s">
        <v>99</v>
      </c>
      <c r="H2678" s="6" t="s">
        <v>19</v>
      </c>
      <c r="I2678" s="8">
        <v>0.15000000000000008</v>
      </c>
      <c r="J2678" s="9">
        <v>3250</v>
      </c>
      <c r="K2678" s="10">
        <f t="shared" si="0"/>
        <v>487.50000000000023</v>
      </c>
      <c r="L2678" s="10">
        <f t="shared" si="1"/>
        <v>195.00000000000011</v>
      </c>
      <c r="M2678" s="11">
        <v>0.4</v>
      </c>
      <c r="O2678" s="16"/>
      <c r="P2678" s="14"/>
      <c r="Q2678" s="12"/>
      <c r="R2678" s="13"/>
    </row>
    <row r="2679" spans="1:18" ht="15.75" customHeight="1">
      <c r="A2679" s="1"/>
      <c r="B2679" s="6" t="s">
        <v>23</v>
      </c>
      <c r="C2679" s="6">
        <v>1197831</v>
      </c>
      <c r="D2679" s="7">
        <v>44248</v>
      </c>
      <c r="E2679" s="6" t="s">
        <v>24</v>
      </c>
      <c r="F2679" s="6" t="s">
        <v>98</v>
      </c>
      <c r="G2679" s="6" t="s">
        <v>99</v>
      </c>
      <c r="H2679" s="6" t="s">
        <v>20</v>
      </c>
      <c r="I2679" s="8">
        <v>0.2</v>
      </c>
      <c r="J2679" s="9">
        <v>1750</v>
      </c>
      <c r="K2679" s="10">
        <f t="shared" si="0"/>
        <v>350</v>
      </c>
      <c r="L2679" s="10">
        <f t="shared" si="1"/>
        <v>140</v>
      </c>
      <c r="M2679" s="11">
        <v>0.4</v>
      </c>
      <c r="O2679" s="16"/>
      <c r="P2679" s="14"/>
      <c r="Q2679" s="12"/>
      <c r="R2679" s="13"/>
    </row>
    <row r="2680" spans="1:18" ht="15.75" customHeight="1">
      <c r="A2680" s="1"/>
      <c r="B2680" s="6" t="s">
        <v>23</v>
      </c>
      <c r="C2680" s="6">
        <v>1197831</v>
      </c>
      <c r="D2680" s="7">
        <v>44248</v>
      </c>
      <c r="E2680" s="6" t="s">
        <v>24</v>
      </c>
      <c r="F2680" s="6" t="s">
        <v>98</v>
      </c>
      <c r="G2680" s="6" t="s">
        <v>99</v>
      </c>
      <c r="H2680" s="6" t="s">
        <v>21</v>
      </c>
      <c r="I2680" s="8">
        <v>0.35000000000000003</v>
      </c>
      <c r="J2680" s="9">
        <v>2500</v>
      </c>
      <c r="K2680" s="10">
        <f t="shared" si="0"/>
        <v>875.00000000000011</v>
      </c>
      <c r="L2680" s="10">
        <f t="shared" si="1"/>
        <v>306.25</v>
      </c>
      <c r="M2680" s="11">
        <v>0.35</v>
      </c>
      <c r="O2680" s="16"/>
      <c r="P2680" s="14"/>
      <c r="Q2680" s="12"/>
      <c r="R2680" s="13"/>
    </row>
    <row r="2681" spans="1:18" ht="15.75" customHeight="1">
      <c r="A2681" s="1"/>
      <c r="B2681" s="6" t="s">
        <v>23</v>
      </c>
      <c r="C2681" s="6">
        <v>1197831</v>
      </c>
      <c r="D2681" s="7">
        <v>44248</v>
      </c>
      <c r="E2681" s="6" t="s">
        <v>24</v>
      </c>
      <c r="F2681" s="6" t="s">
        <v>98</v>
      </c>
      <c r="G2681" s="6" t="s">
        <v>99</v>
      </c>
      <c r="H2681" s="6" t="s">
        <v>22</v>
      </c>
      <c r="I2681" s="8">
        <v>0.2</v>
      </c>
      <c r="J2681" s="9">
        <v>3500</v>
      </c>
      <c r="K2681" s="10">
        <f t="shared" si="0"/>
        <v>700</v>
      </c>
      <c r="L2681" s="10">
        <f t="shared" si="1"/>
        <v>280</v>
      </c>
      <c r="M2681" s="11">
        <v>0.4</v>
      </c>
      <c r="O2681" s="16"/>
      <c r="P2681" s="14"/>
      <c r="Q2681" s="12"/>
      <c r="R2681" s="13"/>
    </row>
    <row r="2682" spans="1:18" ht="15.75" customHeight="1">
      <c r="A2682" s="1"/>
      <c r="B2682" s="6" t="s">
        <v>23</v>
      </c>
      <c r="C2682" s="6">
        <v>1197831</v>
      </c>
      <c r="D2682" s="7">
        <v>44274</v>
      </c>
      <c r="E2682" s="6" t="s">
        <v>24</v>
      </c>
      <c r="F2682" s="6" t="s">
        <v>98</v>
      </c>
      <c r="G2682" s="6" t="s">
        <v>99</v>
      </c>
      <c r="H2682" s="6" t="s">
        <v>17</v>
      </c>
      <c r="I2682" s="8">
        <v>0.2</v>
      </c>
      <c r="J2682" s="9">
        <v>5700</v>
      </c>
      <c r="K2682" s="10">
        <f t="shared" si="0"/>
        <v>1140</v>
      </c>
      <c r="L2682" s="10">
        <f t="shared" si="1"/>
        <v>456</v>
      </c>
      <c r="M2682" s="11">
        <v>0.4</v>
      </c>
      <c r="O2682" s="16"/>
      <c r="P2682" s="14"/>
      <c r="Q2682" s="12"/>
      <c r="R2682" s="13"/>
    </row>
    <row r="2683" spans="1:18" ht="15.75" customHeight="1">
      <c r="A2683" s="1"/>
      <c r="B2683" s="6" t="s">
        <v>23</v>
      </c>
      <c r="C2683" s="6">
        <v>1197831</v>
      </c>
      <c r="D2683" s="7">
        <v>44274</v>
      </c>
      <c r="E2683" s="6" t="s">
        <v>24</v>
      </c>
      <c r="F2683" s="6" t="s">
        <v>98</v>
      </c>
      <c r="G2683" s="6" t="s">
        <v>99</v>
      </c>
      <c r="H2683" s="6" t="s">
        <v>18</v>
      </c>
      <c r="I2683" s="8">
        <v>0.2</v>
      </c>
      <c r="J2683" s="9">
        <v>2500</v>
      </c>
      <c r="K2683" s="10">
        <f t="shared" si="0"/>
        <v>500</v>
      </c>
      <c r="L2683" s="10">
        <f t="shared" si="1"/>
        <v>175</v>
      </c>
      <c r="M2683" s="11">
        <v>0.35</v>
      </c>
      <c r="O2683" s="16"/>
      <c r="P2683" s="14"/>
      <c r="Q2683" s="12"/>
      <c r="R2683" s="13"/>
    </row>
    <row r="2684" spans="1:18" ht="15.75" customHeight="1">
      <c r="A2684" s="1"/>
      <c r="B2684" s="6" t="s">
        <v>23</v>
      </c>
      <c r="C2684" s="6">
        <v>1197831</v>
      </c>
      <c r="D2684" s="7">
        <v>44274</v>
      </c>
      <c r="E2684" s="6" t="s">
        <v>24</v>
      </c>
      <c r="F2684" s="6" t="s">
        <v>98</v>
      </c>
      <c r="G2684" s="6" t="s">
        <v>99</v>
      </c>
      <c r="H2684" s="6" t="s">
        <v>19</v>
      </c>
      <c r="I2684" s="8">
        <v>0.10000000000000002</v>
      </c>
      <c r="J2684" s="9">
        <v>2750</v>
      </c>
      <c r="K2684" s="10">
        <f t="shared" si="0"/>
        <v>275.00000000000006</v>
      </c>
      <c r="L2684" s="10">
        <f t="shared" si="1"/>
        <v>110.00000000000003</v>
      </c>
      <c r="M2684" s="11">
        <v>0.4</v>
      </c>
      <c r="O2684" s="16"/>
      <c r="P2684" s="14"/>
      <c r="Q2684" s="12"/>
      <c r="R2684" s="13"/>
    </row>
    <row r="2685" spans="1:18" ht="15.75" customHeight="1">
      <c r="A2685" s="1"/>
      <c r="B2685" s="6" t="s">
        <v>23</v>
      </c>
      <c r="C2685" s="6">
        <v>1197831</v>
      </c>
      <c r="D2685" s="7">
        <v>44274</v>
      </c>
      <c r="E2685" s="6" t="s">
        <v>24</v>
      </c>
      <c r="F2685" s="6" t="s">
        <v>98</v>
      </c>
      <c r="G2685" s="6" t="s">
        <v>99</v>
      </c>
      <c r="H2685" s="6" t="s">
        <v>20</v>
      </c>
      <c r="I2685" s="8">
        <v>0.19999999999999996</v>
      </c>
      <c r="J2685" s="9">
        <v>1250</v>
      </c>
      <c r="K2685" s="10">
        <f t="shared" si="0"/>
        <v>249.99999999999994</v>
      </c>
      <c r="L2685" s="10">
        <f t="shared" si="1"/>
        <v>99.999999999999986</v>
      </c>
      <c r="M2685" s="11">
        <v>0.4</v>
      </c>
      <c r="O2685" s="16"/>
      <c r="P2685" s="14"/>
      <c r="Q2685" s="12"/>
      <c r="R2685" s="13"/>
    </row>
    <row r="2686" spans="1:18" ht="15.75" customHeight="1">
      <c r="A2686" s="1"/>
      <c r="B2686" s="6" t="s">
        <v>23</v>
      </c>
      <c r="C2686" s="6">
        <v>1197831</v>
      </c>
      <c r="D2686" s="7">
        <v>44274</v>
      </c>
      <c r="E2686" s="6" t="s">
        <v>24</v>
      </c>
      <c r="F2686" s="6" t="s">
        <v>98</v>
      </c>
      <c r="G2686" s="6" t="s">
        <v>99</v>
      </c>
      <c r="H2686" s="6" t="s">
        <v>21</v>
      </c>
      <c r="I2686" s="8">
        <v>0.35000000000000009</v>
      </c>
      <c r="J2686" s="9">
        <v>1750</v>
      </c>
      <c r="K2686" s="10">
        <f t="shared" si="0"/>
        <v>612.50000000000011</v>
      </c>
      <c r="L2686" s="10">
        <f t="shared" si="1"/>
        <v>214.37500000000003</v>
      </c>
      <c r="M2686" s="11">
        <v>0.35</v>
      </c>
      <c r="O2686" s="16"/>
      <c r="P2686" s="14"/>
      <c r="Q2686" s="12"/>
      <c r="R2686" s="13"/>
    </row>
    <row r="2687" spans="1:18" ht="15.75" customHeight="1">
      <c r="A2687" s="1"/>
      <c r="B2687" s="6" t="s">
        <v>23</v>
      </c>
      <c r="C2687" s="6">
        <v>1197831</v>
      </c>
      <c r="D2687" s="7">
        <v>44274</v>
      </c>
      <c r="E2687" s="6" t="s">
        <v>24</v>
      </c>
      <c r="F2687" s="6" t="s">
        <v>98</v>
      </c>
      <c r="G2687" s="6" t="s">
        <v>99</v>
      </c>
      <c r="H2687" s="6" t="s">
        <v>22</v>
      </c>
      <c r="I2687" s="8">
        <v>0.25</v>
      </c>
      <c r="J2687" s="9">
        <v>2750</v>
      </c>
      <c r="K2687" s="10">
        <f t="shared" si="0"/>
        <v>687.5</v>
      </c>
      <c r="L2687" s="10">
        <f t="shared" si="1"/>
        <v>275</v>
      </c>
      <c r="M2687" s="11">
        <v>0.4</v>
      </c>
      <c r="O2687" s="16"/>
      <c r="P2687" s="14"/>
      <c r="Q2687" s="12"/>
      <c r="R2687" s="13"/>
    </row>
    <row r="2688" spans="1:18" ht="15.75" customHeight="1">
      <c r="A2688" s="1"/>
      <c r="B2688" s="6" t="s">
        <v>23</v>
      </c>
      <c r="C2688" s="6">
        <v>1197831</v>
      </c>
      <c r="D2688" s="7">
        <v>44306</v>
      </c>
      <c r="E2688" s="6" t="s">
        <v>24</v>
      </c>
      <c r="F2688" s="6" t="s">
        <v>98</v>
      </c>
      <c r="G2688" s="6" t="s">
        <v>99</v>
      </c>
      <c r="H2688" s="6" t="s">
        <v>17</v>
      </c>
      <c r="I2688" s="8">
        <v>0.25</v>
      </c>
      <c r="J2688" s="9">
        <v>5250</v>
      </c>
      <c r="K2688" s="10">
        <f t="shared" si="0"/>
        <v>1312.5</v>
      </c>
      <c r="L2688" s="10">
        <f t="shared" si="1"/>
        <v>525</v>
      </c>
      <c r="M2688" s="11">
        <v>0.4</v>
      </c>
      <c r="O2688" s="16"/>
      <c r="P2688" s="14"/>
      <c r="Q2688" s="12"/>
      <c r="R2688" s="13"/>
    </row>
    <row r="2689" spans="1:18" ht="15.75" customHeight="1">
      <c r="A2689" s="1"/>
      <c r="B2689" s="6" t="s">
        <v>23</v>
      </c>
      <c r="C2689" s="6">
        <v>1197831</v>
      </c>
      <c r="D2689" s="7">
        <v>44306</v>
      </c>
      <c r="E2689" s="6" t="s">
        <v>24</v>
      </c>
      <c r="F2689" s="6" t="s">
        <v>98</v>
      </c>
      <c r="G2689" s="6" t="s">
        <v>99</v>
      </c>
      <c r="H2689" s="6" t="s">
        <v>18</v>
      </c>
      <c r="I2689" s="8">
        <v>0.25</v>
      </c>
      <c r="J2689" s="9">
        <v>2250</v>
      </c>
      <c r="K2689" s="10">
        <f t="shared" si="0"/>
        <v>562.5</v>
      </c>
      <c r="L2689" s="10">
        <f t="shared" si="1"/>
        <v>196.875</v>
      </c>
      <c r="M2689" s="11">
        <v>0.35</v>
      </c>
      <c r="O2689" s="16"/>
      <c r="P2689" s="14"/>
      <c r="Q2689" s="12"/>
      <c r="R2689" s="13"/>
    </row>
    <row r="2690" spans="1:18" ht="15.75" customHeight="1">
      <c r="A2690" s="1"/>
      <c r="B2690" s="6" t="s">
        <v>23</v>
      </c>
      <c r="C2690" s="6">
        <v>1197831</v>
      </c>
      <c r="D2690" s="7">
        <v>44306</v>
      </c>
      <c r="E2690" s="6" t="s">
        <v>24</v>
      </c>
      <c r="F2690" s="6" t="s">
        <v>98</v>
      </c>
      <c r="G2690" s="6" t="s">
        <v>99</v>
      </c>
      <c r="H2690" s="6" t="s">
        <v>19</v>
      </c>
      <c r="I2690" s="8">
        <v>0.15000000000000002</v>
      </c>
      <c r="J2690" s="9">
        <v>2250</v>
      </c>
      <c r="K2690" s="10">
        <f t="shared" si="0"/>
        <v>337.50000000000006</v>
      </c>
      <c r="L2690" s="10">
        <f t="shared" si="1"/>
        <v>135.00000000000003</v>
      </c>
      <c r="M2690" s="11">
        <v>0.4</v>
      </c>
      <c r="O2690" s="16"/>
      <c r="P2690" s="14"/>
      <c r="Q2690" s="12"/>
      <c r="R2690" s="13"/>
    </row>
    <row r="2691" spans="1:18" ht="15.75" customHeight="1">
      <c r="A2691" s="1"/>
      <c r="B2691" s="6" t="s">
        <v>23</v>
      </c>
      <c r="C2691" s="6">
        <v>1197831</v>
      </c>
      <c r="D2691" s="7">
        <v>44306</v>
      </c>
      <c r="E2691" s="6" t="s">
        <v>24</v>
      </c>
      <c r="F2691" s="6" t="s">
        <v>98</v>
      </c>
      <c r="G2691" s="6" t="s">
        <v>99</v>
      </c>
      <c r="H2691" s="6" t="s">
        <v>20</v>
      </c>
      <c r="I2691" s="8">
        <v>0.19999999999999996</v>
      </c>
      <c r="J2691" s="9">
        <v>1500</v>
      </c>
      <c r="K2691" s="10">
        <f t="shared" si="0"/>
        <v>299.99999999999994</v>
      </c>
      <c r="L2691" s="10">
        <f t="shared" si="1"/>
        <v>119.99999999999999</v>
      </c>
      <c r="M2691" s="11">
        <v>0.4</v>
      </c>
      <c r="O2691" s="16"/>
      <c r="P2691" s="14"/>
      <c r="Q2691" s="12"/>
      <c r="R2691" s="13"/>
    </row>
    <row r="2692" spans="1:18" ht="15.75" customHeight="1">
      <c r="A2692" s="1"/>
      <c r="B2692" s="6" t="s">
        <v>23</v>
      </c>
      <c r="C2692" s="6">
        <v>1197831</v>
      </c>
      <c r="D2692" s="7">
        <v>44306</v>
      </c>
      <c r="E2692" s="6" t="s">
        <v>24</v>
      </c>
      <c r="F2692" s="6" t="s">
        <v>98</v>
      </c>
      <c r="G2692" s="6" t="s">
        <v>99</v>
      </c>
      <c r="H2692" s="6" t="s">
        <v>21</v>
      </c>
      <c r="I2692" s="8">
        <v>0.4</v>
      </c>
      <c r="J2692" s="9">
        <v>1750</v>
      </c>
      <c r="K2692" s="10">
        <f t="shared" si="0"/>
        <v>700</v>
      </c>
      <c r="L2692" s="10">
        <f t="shared" si="1"/>
        <v>244.99999999999997</v>
      </c>
      <c r="M2692" s="11">
        <v>0.35</v>
      </c>
      <c r="O2692" s="16"/>
      <c r="P2692" s="14"/>
      <c r="Q2692" s="12"/>
      <c r="R2692" s="13"/>
    </row>
    <row r="2693" spans="1:18" ht="15.75" customHeight="1">
      <c r="A2693" s="1"/>
      <c r="B2693" s="6" t="s">
        <v>23</v>
      </c>
      <c r="C2693" s="6">
        <v>1197831</v>
      </c>
      <c r="D2693" s="7">
        <v>44306</v>
      </c>
      <c r="E2693" s="6" t="s">
        <v>24</v>
      </c>
      <c r="F2693" s="6" t="s">
        <v>98</v>
      </c>
      <c r="G2693" s="6" t="s">
        <v>99</v>
      </c>
      <c r="H2693" s="6" t="s">
        <v>22</v>
      </c>
      <c r="I2693" s="8">
        <v>0.30000000000000004</v>
      </c>
      <c r="J2693" s="9">
        <v>3250</v>
      </c>
      <c r="K2693" s="10">
        <f t="shared" si="0"/>
        <v>975.00000000000011</v>
      </c>
      <c r="L2693" s="10">
        <f t="shared" si="1"/>
        <v>390.00000000000006</v>
      </c>
      <c r="M2693" s="11">
        <v>0.4</v>
      </c>
      <c r="O2693" s="16"/>
      <c r="P2693" s="14"/>
      <c r="Q2693" s="12"/>
      <c r="R2693" s="13"/>
    </row>
    <row r="2694" spans="1:18" ht="15.75" customHeight="1">
      <c r="A2694" s="1"/>
      <c r="B2694" s="6" t="s">
        <v>23</v>
      </c>
      <c r="C2694" s="6">
        <v>1197831</v>
      </c>
      <c r="D2694" s="7">
        <v>44335</v>
      </c>
      <c r="E2694" s="6" t="s">
        <v>24</v>
      </c>
      <c r="F2694" s="6" t="s">
        <v>98</v>
      </c>
      <c r="G2694" s="6" t="s">
        <v>99</v>
      </c>
      <c r="H2694" s="6" t="s">
        <v>17</v>
      </c>
      <c r="I2694" s="8">
        <v>0.4</v>
      </c>
      <c r="J2694" s="9">
        <v>5950</v>
      </c>
      <c r="K2694" s="10">
        <f t="shared" si="0"/>
        <v>2380</v>
      </c>
      <c r="L2694" s="10">
        <f t="shared" si="1"/>
        <v>952</v>
      </c>
      <c r="M2694" s="11">
        <v>0.4</v>
      </c>
      <c r="O2694" s="16"/>
      <c r="P2694" s="14"/>
      <c r="Q2694" s="12"/>
      <c r="R2694" s="13"/>
    </row>
    <row r="2695" spans="1:18" ht="15.75" customHeight="1">
      <c r="A2695" s="1"/>
      <c r="B2695" s="6" t="s">
        <v>23</v>
      </c>
      <c r="C2695" s="6">
        <v>1197831</v>
      </c>
      <c r="D2695" s="7">
        <v>44335</v>
      </c>
      <c r="E2695" s="6" t="s">
        <v>24</v>
      </c>
      <c r="F2695" s="6" t="s">
        <v>98</v>
      </c>
      <c r="G2695" s="6" t="s">
        <v>99</v>
      </c>
      <c r="H2695" s="6" t="s">
        <v>18</v>
      </c>
      <c r="I2695" s="8">
        <v>0.4</v>
      </c>
      <c r="J2695" s="9">
        <v>3000</v>
      </c>
      <c r="K2695" s="10">
        <f t="shared" si="0"/>
        <v>1200</v>
      </c>
      <c r="L2695" s="10">
        <f t="shared" si="1"/>
        <v>420</v>
      </c>
      <c r="M2695" s="11">
        <v>0.35</v>
      </c>
      <c r="O2695" s="16"/>
      <c r="P2695" s="14"/>
      <c r="Q2695" s="12"/>
      <c r="R2695" s="13"/>
    </row>
    <row r="2696" spans="1:18" ht="15.75" customHeight="1">
      <c r="A2696" s="1"/>
      <c r="B2696" s="6" t="s">
        <v>23</v>
      </c>
      <c r="C2696" s="6">
        <v>1197831</v>
      </c>
      <c r="D2696" s="7">
        <v>44335</v>
      </c>
      <c r="E2696" s="6" t="s">
        <v>24</v>
      </c>
      <c r="F2696" s="6" t="s">
        <v>98</v>
      </c>
      <c r="G2696" s="6" t="s">
        <v>99</v>
      </c>
      <c r="H2696" s="6" t="s">
        <v>19</v>
      </c>
      <c r="I2696" s="8">
        <v>0.35000000000000003</v>
      </c>
      <c r="J2696" s="9">
        <v>2750</v>
      </c>
      <c r="K2696" s="10">
        <f t="shared" si="0"/>
        <v>962.50000000000011</v>
      </c>
      <c r="L2696" s="10">
        <f t="shared" si="1"/>
        <v>385.00000000000006</v>
      </c>
      <c r="M2696" s="11">
        <v>0.4</v>
      </c>
      <c r="O2696" s="16"/>
      <c r="P2696" s="14"/>
      <c r="Q2696" s="12"/>
      <c r="R2696" s="13"/>
    </row>
    <row r="2697" spans="1:18" ht="15.75" customHeight="1">
      <c r="A2697" s="1"/>
      <c r="B2697" s="6" t="s">
        <v>23</v>
      </c>
      <c r="C2697" s="6">
        <v>1197831</v>
      </c>
      <c r="D2697" s="7">
        <v>44335</v>
      </c>
      <c r="E2697" s="6" t="s">
        <v>24</v>
      </c>
      <c r="F2697" s="6" t="s">
        <v>98</v>
      </c>
      <c r="G2697" s="6" t="s">
        <v>99</v>
      </c>
      <c r="H2697" s="6" t="s">
        <v>20</v>
      </c>
      <c r="I2697" s="8">
        <v>0.35000000000000003</v>
      </c>
      <c r="J2697" s="9">
        <v>2250</v>
      </c>
      <c r="K2697" s="10">
        <f t="shared" si="0"/>
        <v>787.50000000000011</v>
      </c>
      <c r="L2697" s="10">
        <f t="shared" si="1"/>
        <v>315.00000000000006</v>
      </c>
      <c r="M2697" s="11">
        <v>0.4</v>
      </c>
      <c r="O2697" s="16"/>
      <c r="P2697" s="14"/>
      <c r="Q2697" s="12"/>
      <c r="R2697" s="13"/>
    </row>
    <row r="2698" spans="1:18" ht="15.75" customHeight="1">
      <c r="A2698" s="1"/>
      <c r="B2698" s="6" t="s">
        <v>23</v>
      </c>
      <c r="C2698" s="6">
        <v>1197831</v>
      </c>
      <c r="D2698" s="7">
        <v>44335</v>
      </c>
      <c r="E2698" s="6" t="s">
        <v>24</v>
      </c>
      <c r="F2698" s="6" t="s">
        <v>98</v>
      </c>
      <c r="G2698" s="6" t="s">
        <v>99</v>
      </c>
      <c r="H2698" s="6" t="s">
        <v>21</v>
      </c>
      <c r="I2698" s="8">
        <v>0.44999999999999996</v>
      </c>
      <c r="J2698" s="9">
        <v>2500</v>
      </c>
      <c r="K2698" s="10">
        <f t="shared" si="0"/>
        <v>1125</v>
      </c>
      <c r="L2698" s="10">
        <f t="shared" si="1"/>
        <v>393.75</v>
      </c>
      <c r="M2698" s="11">
        <v>0.35</v>
      </c>
      <c r="O2698" s="16"/>
      <c r="P2698" s="14"/>
      <c r="Q2698" s="12"/>
      <c r="R2698" s="13"/>
    </row>
    <row r="2699" spans="1:18" ht="15.75" customHeight="1">
      <c r="A2699" s="1"/>
      <c r="B2699" s="6" t="s">
        <v>23</v>
      </c>
      <c r="C2699" s="6">
        <v>1197831</v>
      </c>
      <c r="D2699" s="7">
        <v>44335</v>
      </c>
      <c r="E2699" s="6" t="s">
        <v>24</v>
      </c>
      <c r="F2699" s="6" t="s">
        <v>98</v>
      </c>
      <c r="G2699" s="6" t="s">
        <v>99</v>
      </c>
      <c r="H2699" s="6" t="s">
        <v>22</v>
      </c>
      <c r="I2699" s="8">
        <v>0.44999999999999996</v>
      </c>
      <c r="J2699" s="9">
        <v>3500</v>
      </c>
      <c r="K2699" s="10">
        <f t="shared" si="0"/>
        <v>1574.9999999999998</v>
      </c>
      <c r="L2699" s="10">
        <f t="shared" si="1"/>
        <v>630</v>
      </c>
      <c r="M2699" s="11">
        <v>0.4</v>
      </c>
      <c r="O2699" s="16"/>
      <c r="P2699" s="14"/>
      <c r="Q2699" s="12"/>
      <c r="R2699" s="13"/>
    </row>
    <row r="2700" spans="1:18" ht="15.75" customHeight="1">
      <c r="A2700" s="1"/>
      <c r="B2700" s="6" t="s">
        <v>23</v>
      </c>
      <c r="C2700" s="6">
        <v>1197831</v>
      </c>
      <c r="D2700" s="7">
        <v>44368</v>
      </c>
      <c r="E2700" s="6" t="s">
        <v>24</v>
      </c>
      <c r="F2700" s="6" t="s">
        <v>98</v>
      </c>
      <c r="G2700" s="6" t="s">
        <v>99</v>
      </c>
      <c r="H2700" s="6" t="s">
        <v>17</v>
      </c>
      <c r="I2700" s="8">
        <v>0.39999999999999997</v>
      </c>
      <c r="J2700" s="9">
        <v>6000</v>
      </c>
      <c r="K2700" s="10">
        <f t="shared" si="0"/>
        <v>2400</v>
      </c>
      <c r="L2700" s="10">
        <f t="shared" si="1"/>
        <v>960</v>
      </c>
      <c r="M2700" s="11">
        <v>0.4</v>
      </c>
      <c r="O2700" s="16"/>
      <c r="P2700" s="14"/>
      <c r="Q2700" s="12"/>
      <c r="R2700" s="13"/>
    </row>
    <row r="2701" spans="1:18" ht="15.75" customHeight="1">
      <c r="A2701" s="1"/>
      <c r="B2701" s="6" t="s">
        <v>23</v>
      </c>
      <c r="C2701" s="6">
        <v>1197831</v>
      </c>
      <c r="D2701" s="7">
        <v>44368</v>
      </c>
      <c r="E2701" s="6" t="s">
        <v>24</v>
      </c>
      <c r="F2701" s="6" t="s">
        <v>98</v>
      </c>
      <c r="G2701" s="6" t="s">
        <v>99</v>
      </c>
      <c r="H2701" s="6" t="s">
        <v>18</v>
      </c>
      <c r="I2701" s="8">
        <v>0.35000000000000003</v>
      </c>
      <c r="J2701" s="9">
        <v>3500</v>
      </c>
      <c r="K2701" s="10">
        <f t="shared" si="0"/>
        <v>1225.0000000000002</v>
      </c>
      <c r="L2701" s="10">
        <f t="shared" si="1"/>
        <v>428.75000000000006</v>
      </c>
      <c r="M2701" s="11">
        <v>0.35</v>
      </c>
      <c r="O2701" s="16"/>
      <c r="P2701" s="14"/>
      <c r="Q2701" s="12"/>
      <c r="R2701" s="13"/>
    </row>
    <row r="2702" spans="1:18" ht="15.75" customHeight="1">
      <c r="A2702" s="1"/>
      <c r="B2702" s="6" t="s">
        <v>23</v>
      </c>
      <c r="C2702" s="6">
        <v>1197831</v>
      </c>
      <c r="D2702" s="7">
        <v>44368</v>
      </c>
      <c r="E2702" s="6" t="s">
        <v>24</v>
      </c>
      <c r="F2702" s="6" t="s">
        <v>98</v>
      </c>
      <c r="G2702" s="6" t="s">
        <v>99</v>
      </c>
      <c r="H2702" s="6" t="s">
        <v>19</v>
      </c>
      <c r="I2702" s="8">
        <v>0.4</v>
      </c>
      <c r="J2702" s="9">
        <v>3250</v>
      </c>
      <c r="K2702" s="10">
        <f t="shared" si="0"/>
        <v>1300</v>
      </c>
      <c r="L2702" s="10">
        <f t="shared" si="1"/>
        <v>520</v>
      </c>
      <c r="M2702" s="11">
        <v>0.4</v>
      </c>
      <c r="O2702" s="16"/>
      <c r="P2702" s="14"/>
      <c r="Q2702" s="12"/>
      <c r="R2702" s="13"/>
    </row>
    <row r="2703" spans="1:18" ht="15.75" customHeight="1">
      <c r="A2703" s="1"/>
      <c r="B2703" s="6" t="s">
        <v>23</v>
      </c>
      <c r="C2703" s="6">
        <v>1197831</v>
      </c>
      <c r="D2703" s="7">
        <v>44368</v>
      </c>
      <c r="E2703" s="6" t="s">
        <v>24</v>
      </c>
      <c r="F2703" s="6" t="s">
        <v>98</v>
      </c>
      <c r="G2703" s="6" t="s">
        <v>99</v>
      </c>
      <c r="H2703" s="6" t="s">
        <v>20</v>
      </c>
      <c r="I2703" s="8">
        <v>0.4</v>
      </c>
      <c r="J2703" s="9">
        <v>3000</v>
      </c>
      <c r="K2703" s="10">
        <f t="shared" si="0"/>
        <v>1200</v>
      </c>
      <c r="L2703" s="10">
        <f t="shared" si="1"/>
        <v>480</v>
      </c>
      <c r="M2703" s="11">
        <v>0.4</v>
      </c>
      <c r="O2703" s="16"/>
      <c r="P2703" s="14"/>
      <c r="Q2703" s="12"/>
      <c r="R2703" s="13"/>
    </row>
    <row r="2704" spans="1:18" ht="15.75" customHeight="1">
      <c r="A2704" s="1"/>
      <c r="B2704" s="6" t="s">
        <v>23</v>
      </c>
      <c r="C2704" s="6">
        <v>1197831</v>
      </c>
      <c r="D2704" s="7">
        <v>44368</v>
      </c>
      <c r="E2704" s="6" t="s">
        <v>24</v>
      </c>
      <c r="F2704" s="6" t="s">
        <v>98</v>
      </c>
      <c r="G2704" s="6" t="s">
        <v>99</v>
      </c>
      <c r="H2704" s="6" t="s">
        <v>21</v>
      </c>
      <c r="I2704" s="8">
        <v>0.54999999999999993</v>
      </c>
      <c r="J2704" s="9">
        <v>3000</v>
      </c>
      <c r="K2704" s="10">
        <f t="shared" si="0"/>
        <v>1649.9999999999998</v>
      </c>
      <c r="L2704" s="10">
        <f t="shared" si="1"/>
        <v>577.49999999999989</v>
      </c>
      <c r="M2704" s="11">
        <v>0.35</v>
      </c>
      <c r="O2704" s="16"/>
      <c r="P2704" s="14"/>
      <c r="Q2704" s="12"/>
      <c r="R2704" s="13"/>
    </row>
    <row r="2705" spans="1:18" ht="15.75" customHeight="1">
      <c r="A2705" s="1"/>
      <c r="B2705" s="6" t="s">
        <v>23</v>
      </c>
      <c r="C2705" s="6">
        <v>1197831</v>
      </c>
      <c r="D2705" s="7">
        <v>44368</v>
      </c>
      <c r="E2705" s="6" t="s">
        <v>24</v>
      </c>
      <c r="F2705" s="6" t="s">
        <v>98</v>
      </c>
      <c r="G2705" s="6" t="s">
        <v>99</v>
      </c>
      <c r="H2705" s="6" t="s">
        <v>22</v>
      </c>
      <c r="I2705" s="8">
        <v>0.6</v>
      </c>
      <c r="J2705" s="9">
        <v>4750</v>
      </c>
      <c r="K2705" s="10">
        <f t="shared" si="0"/>
        <v>2850</v>
      </c>
      <c r="L2705" s="10">
        <f t="shared" si="1"/>
        <v>1140</v>
      </c>
      <c r="M2705" s="11">
        <v>0.4</v>
      </c>
      <c r="O2705" s="16"/>
      <c r="P2705" s="14"/>
      <c r="Q2705" s="12"/>
      <c r="R2705" s="13"/>
    </row>
    <row r="2706" spans="1:18" ht="15.75" customHeight="1">
      <c r="A2706" s="1"/>
      <c r="B2706" s="6" t="s">
        <v>23</v>
      </c>
      <c r="C2706" s="6">
        <v>1197831</v>
      </c>
      <c r="D2706" s="7">
        <v>44396</v>
      </c>
      <c r="E2706" s="6" t="s">
        <v>24</v>
      </c>
      <c r="F2706" s="6" t="s">
        <v>98</v>
      </c>
      <c r="G2706" s="6" t="s">
        <v>99</v>
      </c>
      <c r="H2706" s="6" t="s">
        <v>17</v>
      </c>
      <c r="I2706" s="8">
        <v>0.54999999999999993</v>
      </c>
      <c r="J2706" s="9">
        <v>7000</v>
      </c>
      <c r="K2706" s="10">
        <f t="shared" si="0"/>
        <v>3849.9999999999995</v>
      </c>
      <c r="L2706" s="10">
        <f t="shared" si="1"/>
        <v>1540</v>
      </c>
      <c r="M2706" s="11">
        <v>0.4</v>
      </c>
      <c r="O2706" s="16"/>
      <c r="P2706" s="14"/>
      <c r="Q2706" s="12"/>
      <c r="R2706" s="13"/>
    </row>
    <row r="2707" spans="1:18" ht="15.75" customHeight="1">
      <c r="A2707" s="1"/>
      <c r="B2707" s="6" t="s">
        <v>23</v>
      </c>
      <c r="C2707" s="6">
        <v>1197831</v>
      </c>
      <c r="D2707" s="7">
        <v>44396</v>
      </c>
      <c r="E2707" s="6" t="s">
        <v>24</v>
      </c>
      <c r="F2707" s="6" t="s">
        <v>98</v>
      </c>
      <c r="G2707" s="6" t="s">
        <v>99</v>
      </c>
      <c r="H2707" s="6" t="s">
        <v>18</v>
      </c>
      <c r="I2707" s="8">
        <v>0.5</v>
      </c>
      <c r="J2707" s="9">
        <v>4500</v>
      </c>
      <c r="K2707" s="10">
        <f t="shared" si="0"/>
        <v>2250</v>
      </c>
      <c r="L2707" s="10">
        <f t="shared" si="1"/>
        <v>787.5</v>
      </c>
      <c r="M2707" s="11">
        <v>0.35</v>
      </c>
      <c r="O2707" s="16"/>
      <c r="P2707" s="14"/>
      <c r="Q2707" s="12"/>
      <c r="R2707" s="13"/>
    </row>
    <row r="2708" spans="1:18" ht="15.75" customHeight="1">
      <c r="A2708" s="1"/>
      <c r="B2708" s="6" t="s">
        <v>23</v>
      </c>
      <c r="C2708" s="6">
        <v>1197831</v>
      </c>
      <c r="D2708" s="7">
        <v>44396</v>
      </c>
      <c r="E2708" s="6" t="s">
        <v>24</v>
      </c>
      <c r="F2708" s="6" t="s">
        <v>98</v>
      </c>
      <c r="G2708" s="6" t="s">
        <v>99</v>
      </c>
      <c r="H2708" s="6" t="s">
        <v>19</v>
      </c>
      <c r="I2708" s="8">
        <v>0.45</v>
      </c>
      <c r="J2708" s="9">
        <v>3750</v>
      </c>
      <c r="K2708" s="10">
        <f t="shared" si="0"/>
        <v>1687.5</v>
      </c>
      <c r="L2708" s="10">
        <f t="shared" si="1"/>
        <v>675</v>
      </c>
      <c r="M2708" s="11">
        <v>0.4</v>
      </c>
      <c r="O2708" s="16"/>
      <c r="P2708" s="14"/>
      <c r="Q2708" s="12"/>
      <c r="R2708" s="13"/>
    </row>
    <row r="2709" spans="1:18" ht="15.75" customHeight="1">
      <c r="A2709" s="1"/>
      <c r="B2709" s="6" t="s">
        <v>23</v>
      </c>
      <c r="C2709" s="6">
        <v>1197831</v>
      </c>
      <c r="D2709" s="7">
        <v>44396</v>
      </c>
      <c r="E2709" s="6" t="s">
        <v>24</v>
      </c>
      <c r="F2709" s="6" t="s">
        <v>98</v>
      </c>
      <c r="G2709" s="6" t="s">
        <v>99</v>
      </c>
      <c r="H2709" s="6" t="s">
        <v>20</v>
      </c>
      <c r="I2709" s="8">
        <v>0.45</v>
      </c>
      <c r="J2709" s="9">
        <v>3250</v>
      </c>
      <c r="K2709" s="10">
        <f t="shared" si="0"/>
        <v>1462.5</v>
      </c>
      <c r="L2709" s="10">
        <f t="shared" si="1"/>
        <v>585</v>
      </c>
      <c r="M2709" s="11">
        <v>0.4</v>
      </c>
      <c r="O2709" s="16"/>
      <c r="P2709" s="14"/>
      <c r="Q2709" s="12"/>
      <c r="R2709" s="13"/>
    </row>
    <row r="2710" spans="1:18" ht="15.75" customHeight="1">
      <c r="A2710" s="1"/>
      <c r="B2710" s="6" t="s">
        <v>23</v>
      </c>
      <c r="C2710" s="6">
        <v>1197831</v>
      </c>
      <c r="D2710" s="7">
        <v>44396</v>
      </c>
      <c r="E2710" s="6" t="s">
        <v>24</v>
      </c>
      <c r="F2710" s="6" t="s">
        <v>98</v>
      </c>
      <c r="G2710" s="6" t="s">
        <v>99</v>
      </c>
      <c r="H2710" s="6" t="s">
        <v>21</v>
      </c>
      <c r="I2710" s="8">
        <v>0.6</v>
      </c>
      <c r="J2710" s="9">
        <v>3500</v>
      </c>
      <c r="K2710" s="10">
        <f t="shared" si="0"/>
        <v>2100</v>
      </c>
      <c r="L2710" s="10">
        <f t="shared" si="1"/>
        <v>735</v>
      </c>
      <c r="M2710" s="11">
        <v>0.35</v>
      </c>
      <c r="O2710" s="16"/>
      <c r="P2710" s="14"/>
      <c r="Q2710" s="12"/>
      <c r="R2710" s="13"/>
    </row>
    <row r="2711" spans="1:18" ht="15.75" customHeight="1">
      <c r="A2711" s="1"/>
      <c r="B2711" s="6" t="s">
        <v>23</v>
      </c>
      <c r="C2711" s="6">
        <v>1197831</v>
      </c>
      <c r="D2711" s="7">
        <v>44396</v>
      </c>
      <c r="E2711" s="6" t="s">
        <v>24</v>
      </c>
      <c r="F2711" s="6" t="s">
        <v>98</v>
      </c>
      <c r="G2711" s="6" t="s">
        <v>99</v>
      </c>
      <c r="H2711" s="6" t="s">
        <v>22</v>
      </c>
      <c r="I2711" s="8">
        <v>0.65</v>
      </c>
      <c r="J2711" s="9">
        <v>5250</v>
      </c>
      <c r="K2711" s="10">
        <f t="shared" si="0"/>
        <v>3412.5</v>
      </c>
      <c r="L2711" s="10">
        <f t="shared" si="1"/>
        <v>1365</v>
      </c>
      <c r="M2711" s="11">
        <v>0.4</v>
      </c>
      <c r="O2711" s="16"/>
      <c r="P2711" s="14"/>
      <c r="Q2711" s="12"/>
      <c r="R2711" s="13"/>
    </row>
    <row r="2712" spans="1:18" ht="15.75" customHeight="1">
      <c r="A2712" s="1"/>
      <c r="B2712" s="6" t="s">
        <v>23</v>
      </c>
      <c r="C2712" s="6">
        <v>1197831</v>
      </c>
      <c r="D2712" s="7">
        <v>44428</v>
      </c>
      <c r="E2712" s="6" t="s">
        <v>24</v>
      </c>
      <c r="F2712" s="6" t="s">
        <v>98</v>
      </c>
      <c r="G2712" s="6" t="s">
        <v>99</v>
      </c>
      <c r="H2712" s="6" t="s">
        <v>17</v>
      </c>
      <c r="I2712" s="8">
        <v>0.6</v>
      </c>
      <c r="J2712" s="9">
        <v>6750</v>
      </c>
      <c r="K2712" s="10">
        <f t="shared" si="0"/>
        <v>4050</v>
      </c>
      <c r="L2712" s="10">
        <f t="shared" si="1"/>
        <v>1620</v>
      </c>
      <c r="M2712" s="11">
        <v>0.4</v>
      </c>
      <c r="O2712" s="16"/>
      <c r="P2712" s="14"/>
      <c r="Q2712" s="12"/>
      <c r="R2712" s="13"/>
    </row>
    <row r="2713" spans="1:18" ht="15.75" customHeight="1">
      <c r="A2713" s="1"/>
      <c r="B2713" s="6" t="s">
        <v>23</v>
      </c>
      <c r="C2713" s="6">
        <v>1197831</v>
      </c>
      <c r="D2713" s="7">
        <v>44428</v>
      </c>
      <c r="E2713" s="6" t="s">
        <v>24</v>
      </c>
      <c r="F2713" s="6" t="s">
        <v>98</v>
      </c>
      <c r="G2713" s="6" t="s">
        <v>99</v>
      </c>
      <c r="H2713" s="6" t="s">
        <v>18</v>
      </c>
      <c r="I2713" s="8">
        <v>0.55000000000000004</v>
      </c>
      <c r="J2713" s="9">
        <v>4500</v>
      </c>
      <c r="K2713" s="10">
        <f t="shared" si="0"/>
        <v>2475</v>
      </c>
      <c r="L2713" s="10">
        <f t="shared" si="1"/>
        <v>866.25</v>
      </c>
      <c r="M2713" s="11">
        <v>0.35</v>
      </c>
      <c r="O2713" s="16"/>
      <c r="P2713" s="14"/>
      <c r="Q2713" s="12"/>
      <c r="R2713" s="13"/>
    </row>
    <row r="2714" spans="1:18" ht="15.75" customHeight="1">
      <c r="A2714" s="1"/>
      <c r="B2714" s="6" t="s">
        <v>23</v>
      </c>
      <c r="C2714" s="6">
        <v>1197831</v>
      </c>
      <c r="D2714" s="7">
        <v>44428</v>
      </c>
      <c r="E2714" s="6" t="s">
        <v>24</v>
      </c>
      <c r="F2714" s="6" t="s">
        <v>98</v>
      </c>
      <c r="G2714" s="6" t="s">
        <v>99</v>
      </c>
      <c r="H2714" s="6" t="s">
        <v>19</v>
      </c>
      <c r="I2714" s="8">
        <v>0.5</v>
      </c>
      <c r="J2714" s="9">
        <v>3750</v>
      </c>
      <c r="K2714" s="10">
        <f t="shared" si="0"/>
        <v>1875</v>
      </c>
      <c r="L2714" s="10">
        <f t="shared" si="1"/>
        <v>750</v>
      </c>
      <c r="M2714" s="11">
        <v>0.4</v>
      </c>
      <c r="O2714" s="16"/>
      <c r="P2714" s="14"/>
      <c r="Q2714" s="12"/>
      <c r="R2714" s="13"/>
    </row>
    <row r="2715" spans="1:18" ht="15.75" customHeight="1">
      <c r="A2715" s="1"/>
      <c r="B2715" s="6" t="s">
        <v>23</v>
      </c>
      <c r="C2715" s="6">
        <v>1197831</v>
      </c>
      <c r="D2715" s="7">
        <v>44428</v>
      </c>
      <c r="E2715" s="6" t="s">
        <v>24</v>
      </c>
      <c r="F2715" s="6" t="s">
        <v>98</v>
      </c>
      <c r="G2715" s="6" t="s">
        <v>99</v>
      </c>
      <c r="H2715" s="6" t="s">
        <v>20</v>
      </c>
      <c r="I2715" s="8">
        <v>0.4</v>
      </c>
      <c r="J2715" s="9">
        <v>3250</v>
      </c>
      <c r="K2715" s="10">
        <f t="shared" si="0"/>
        <v>1300</v>
      </c>
      <c r="L2715" s="10">
        <f t="shared" si="1"/>
        <v>520</v>
      </c>
      <c r="M2715" s="11">
        <v>0.4</v>
      </c>
      <c r="O2715" s="16"/>
      <c r="P2715" s="14"/>
      <c r="Q2715" s="12"/>
      <c r="R2715" s="13"/>
    </row>
    <row r="2716" spans="1:18" ht="15.75" customHeight="1">
      <c r="A2716" s="1"/>
      <c r="B2716" s="6" t="s">
        <v>23</v>
      </c>
      <c r="C2716" s="6">
        <v>1197831</v>
      </c>
      <c r="D2716" s="7">
        <v>44428</v>
      </c>
      <c r="E2716" s="6" t="s">
        <v>24</v>
      </c>
      <c r="F2716" s="6" t="s">
        <v>98</v>
      </c>
      <c r="G2716" s="6" t="s">
        <v>99</v>
      </c>
      <c r="H2716" s="6" t="s">
        <v>21</v>
      </c>
      <c r="I2716" s="8">
        <v>0.5</v>
      </c>
      <c r="J2716" s="9">
        <v>3000</v>
      </c>
      <c r="K2716" s="10">
        <f t="shared" si="0"/>
        <v>1500</v>
      </c>
      <c r="L2716" s="10">
        <f t="shared" si="1"/>
        <v>525</v>
      </c>
      <c r="M2716" s="11">
        <v>0.35</v>
      </c>
      <c r="O2716" s="16"/>
      <c r="P2716" s="14"/>
      <c r="Q2716" s="12"/>
      <c r="R2716" s="13"/>
    </row>
    <row r="2717" spans="1:18" ht="15.75" customHeight="1">
      <c r="A2717" s="1"/>
      <c r="B2717" s="6" t="s">
        <v>23</v>
      </c>
      <c r="C2717" s="6">
        <v>1197831</v>
      </c>
      <c r="D2717" s="7">
        <v>44428</v>
      </c>
      <c r="E2717" s="6" t="s">
        <v>24</v>
      </c>
      <c r="F2717" s="6" t="s">
        <v>98</v>
      </c>
      <c r="G2717" s="6" t="s">
        <v>99</v>
      </c>
      <c r="H2717" s="6" t="s">
        <v>22</v>
      </c>
      <c r="I2717" s="8">
        <v>0.55000000000000004</v>
      </c>
      <c r="J2717" s="9">
        <v>4750</v>
      </c>
      <c r="K2717" s="10">
        <f t="shared" si="0"/>
        <v>2612.5</v>
      </c>
      <c r="L2717" s="10">
        <f t="shared" si="1"/>
        <v>1045</v>
      </c>
      <c r="M2717" s="11">
        <v>0.4</v>
      </c>
      <c r="O2717" s="16"/>
      <c r="P2717" s="14"/>
      <c r="Q2717" s="12"/>
      <c r="R2717" s="13"/>
    </row>
    <row r="2718" spans="1:18" ht="15.75" customHeight="1">
      <c r="A2718" s="1"/>
      <c r="B2718" s="6" t="s">
        <v>23</v>
      </c>
      <c r="C2718" s="6">
        <v>1197831</v>
      </c>
      <c r="D2718" s="7">
        <v>44458</v>
      </c>
      <c r="E2718" s="6" t="s">
        <v>24</v>
      </c>
      <c r="F2718" s="6" t="s">
        <v>98</v>
      </c>
      <c r="G2718" s="6" t="s">
        <v>99</v>
      </c>
      <c r="H2718" s="6" t="s">
        <v>17</v>
      </c>
      <c r="I2718" s="8">
        <v>0.5</v>
      </c>
      <c r="J2718" s="9">
        <v>5750</v>
      </c>
      <c r="K2718" s="10">
        <f t="shared" si="0"/>
        <v>2875</v>
      </c>
      <c r="L2718" s="10">
        <f t="shared" si="1"/>
        <v>1150</v>
      </c>
      <c r="M2718" s="11">
        <v>0.4</v>
      </c>
      <c r="O2718" s="16"/>
      <c r="P2718" s="14"/>
      <c r="Q2718" s="12"/>
      <c r="R2718" s="13"/>
    </row>
    <row r="2719" spans="1:18" ht="15.75" customHeight="1">
      <c r="A2719" s="1"/>
      <c r="B2719" s="6" t="s">
        <v>23</v>
      </c>
      <c r="C2719" s="6">
        <v>1197831</v>
      </c>
      <c r="D2719" s="7">
        <v>44458</v>
      </c>
      <c r="E2719" s="6" t="s">
        <v>24</v>
      </c>
      <c r="F2719" s="6" t="s">
        <v>98</v>
      </c>
      <c r="G2719" s="6" t="s">
        <v>99</v>
      </c>
      <c r="H2719" s="6" t="s">
        <v>18</v>
      </c>
      <c r="I2719" s="8">
        <v>0.40000000000000013</v>
      </c>
      <c r="J2719" s="9">
        <v>3750</v>
      </c>
      <c r="K2719" s="10">
        <f t="shared" si="0"/>
        <v>1500.0000000000005</v>
      </c>
      <c r="L2719" s="10">
        <f t="shared" si="1"/>
        <v>525.00000000000011</v>
      </c>
      <c r="M2719" s="11">
        <v>0.35</v>
      </c>
      <c r="O2719" s="16"/>
      <c r="P2719" s="14"/>
      <c r="Q2719" s="12"/>
      <c r="R2719" s="13"/>
    </row>
    <row r="2720" spans="1:18" ht="15.75" customHeight="1">
      <c r="A2720" s="1"/>
      <c r="B2720" s="6" t="s">
        <v>23</v>
      </c>
      <c r="C2720" s="6">
        <v>1197831</v>
      </c>
      <c r="D2720" s="7">
        <v>44458</v>
      </c>
      <c r="E2720" s="6" t="s">
        <v>24</v>
      </c>
      <c r="F2720" s="6" t="s">
        <v>98</v>
      </c>
      <c r="G2720" s="6" t="s">
        <v>99</v>
      </c>
      <c r="H2720" s="6" t="s">
        <v>19</v>
      </c>
      <c r="I2720" s="8">
        <v>0.15000000000000008</v>
      </c>
      <c r="J2720" s="9">
        <v>2750</v>
      </c>
      <c r="K2720" s="10">
        <f t="shared" si="0"/>
        <v>412.50000000000023</v>
      </c>
      <c r="L2720" s="10">
        <f t="shared" si="1"/>
        <v>165.00000000000011</v>
      </c>
      <c r="M2720" s="11">
        <v>0.4</v>
      </c>
      <c r="O2720" s="16"/>
      <c r="P2720" s="14"/>
      <c r="Q2720" s="12"/>
      <c r="R2720" s="13"/>
    </row>
    <row r="2721" spans="1:18" ht="15.75" customHeight="1">
      <c r="A2721" s="1"/>
      <c r="B2721" s="6" t="s">
        <v>23</v>
      </c>
      <c r="C2721" s="6">
        <v>1197831</v>
      </c>
      <c r="D2721" s="7">
        <v>44458</v>
      </c>
      <c r="E2721" s="6" t="s">
        <v>24</v>
      </c>
      <c r="F2721" s="6" t="s">
        <v>98</v>
      </c>
      <c r="G2721" s="6" t="s">
        <v>99</v>
      </c>
      <c r="H2721" s="6" t="s">
        <v>20</v>
      </c>
      <c r="I2721" s="8">
        <v>0.15000000000000008</v>
      </c>
      <c r="J2721" s="9">
        <v>2500</v>
      </c>
      <c r="K2721" s="10">
        <f t="shared" si="0"/>
        <v>375.00000000000017</v>
      </c>
      <c r="L2721" s="10">
        <f t="shared" si="1"/>
        <v>150.00000000000009</v>
      </c>
      <c r="M2721" s="11">
        <v>0.4</v>
      </c>
      <c r="O2721" s="16"/>
      <c r="P2721" s="14"/>
      <c r="Q2721" s="12"/>
      <c r="R2721" s="13"/>
    </row>
    <row r="2722" spans="1:18" ht="15.75" customHeight="1">
      <c r="A2722" s="1"/>
      <c r="B2722" s="6" t="s">
        <v>23</v>
      </c>
      <c r="C2722" s="6">
        <v>1197831</v>
      </c>
      <c r="D2722" s="7">
        <v>44458</v>
      </c>
      <c r="E2722" s="6" t="s">
        <v>24</v>
      </c>
      <c r="F2722" s="6" t="s">
        <v>98</v>
      </c>
      <c r="G2722" s="6" t="s">
        <v>99</v>
      </c>
      <c r="H2722" s="6" t="s">
        <v>21</v>
      </c>
      <c r="I2722" s="8">
        <v>0.25000000000000006</v>
      </c>
      <c r="J2722" s="9">
        <v>2500</v>
      </c>
      <c r="K2722" s="10">
        <f t="shared" si="0"/>
        <v>625.00000000000011</v>
      </c>
      <c r="L2722" s="10">
        <f t="shared" si="1"/>
        <v>218.75000000000003</v>
      </c>
      <c r="M2722" s="11">
        <v>0.35</v>
      </c>
      <c r="O2722" s="16"/>
      <c r="P2722" s="14"/>
      <c r="Q2722" s="12"/>
      <c r="R2722" s="13"/>
    </row>
    <row r="2723" spans="1:18" ht="15.75" customHeight="1">
      <c r="A2723" s="1"/>
      <c r="B2723" s="6" t="s">
        <v>23</v>
      </c>
      <c r="C2723" s="6">
        <v>1197831</v>
      </c>
      <c r="D2723" s="7">
        <v>44458</v>
      </c>
      <c r="E2723" s="6" t="s">
        <v>24</v>
      </c>
      <c r="F2723" s="6" t="s">
        <v>98</v>
      </c>
      <c r="G2723" s="6" t="s">
        <v>99</v>
      </c>
      <c r="H2723" s="6" t="s">
        <v>22</v>
      </c>
      <c r="I2723" s="8">
        <v>0.3000000000000001</v>
      </c>
      <c r="J2723" s="9">
        <v>3500</v>
      </c>
      <c r="K2723" s="10">
        <f t="shared" si="0"/>
        <v>1050.0000000000005</v>
      </c>
      <c r="L2723" s="10">
        <f t="shared" si="1"/>
        <v>420.00000000000023</v>
      </c>
      <c r="M2723" s="11">
        <v>0.4</v>
      </c>
      <c r="O2723" s="16"/>
      <c r="P2723" s="14"/>
      <c r="Q2723" s="12"/>
      <c r="R2723" s="13"/>
    </row>
    <row r="2724" spans="1:18" ht="15.75" customHeight="1">
      <c r="A2724" s="1"/>
      <c r="B2724" s="6" t="s">
        <v>23</v>
      </c>
      <c r="C2724" s="6">
        <v>1197831</v>
      </c>
      <c r="D2724" s="7">
        <v>44490</v>
      </c>
      <c r="E2724" s="6" t="s">
        <v>24</v>
      </c>
      <c r="F2724" s="6" t="s">
        <v>98</v>
      </c>
      <c r="G2724" s="6" t="s">
        <v>99</v>
      </c>
      <c r="H2724" s="6" t="s">
        <v>17</v>
      </c>
      <c r="I2724" s="8">
        <v>0.3000000000000001</v>
      </c>
      <c r="J2724" s="9">
        <v>5250</v>
      </c>
      <c r="K2724" s="10">
        <f t="shared" si="0"/>
        <v>1575.0000000000005</v>
      </c>
      <c r="L2724" s="10">
        <f t="shared" si="1"/>
        <v>630.00000000000023</v>
      </c>
      <c r="M2724" s="11">
        <v>0.4</v>
      </c>
      <c r="O2724" s="16"/>
      <c r="P2724" s="14"/>
      <c r="Q2724" s="12"/>
      <c r="R2724" s="13"/>
    </row>
    <row r="2725" spans="1:18" ht="15.75" customHeight="1">
      <c r="A2725" s="1"/>
      <c r="B2725" s="6" t="s">
        <v>23</v>
      </c>
      <c r="C2725" s="6">
        <v>1197831</v>
      </c>
      <c r="D2725" s="7">
        <v>44490</v>
      </c>
      <c r="E2725" s="6" t="s">
        <v>24</v>
      </c>
      <c r="F2725" s="6" t="s">
        <v>98</v>
      </c>
      <c r="G2725" s="6" t="s">
        <v>99</v>
      </c>
      <c r="H2725" s="6" t="s">
        <v>18</v>
      </c>
      <c r="I2725" s="8">
        <v>0.20000000000000012</v>
      </c>
      <c r="J2725" s="9">
        <v>3500</v>
      </c>
      <c r="K2725" s="10">
        <f t="shared" si="0"/>
        <v>700.00000000000045</v>
      </c>
      <c r="L2725" s="10">
        <f t="shared" si="1"/>
        <v>245.00000000000014</v>
      </c>
      <c r="M2725" s="11">
        <v>0.35</v>
      </c>
      <c r="O2725" s="16"/>
      <c r="P2725" s="14"/>
      <c r="Q2725" s="12"/>
      <c r="R2725" s="13"/>
    </row>
    <row r="2726" spans="1:18" ht="15.75" customHeight="1">
      <c r="A2726" s="1"/>
      <c r="B2726" s="6" t="s">
        <v>23</v>
      </c>
      <c r="C2726" s="6">
        <v>1197831</v>
      </c>
      <c r="D2726" s="7">
        <v>44490</v>
      </c>
      <c r="E2726" s="6" t="s">
        <v>24</v>
      </c>
      <c r="F2726" s="6" t="s">
        <v>98</v>
      </c>
      <c r="G2726" s="6" t="s">
        <v>99</v>
      </c>
      <c r="H2726" s="6" t="s">
        <v>19</v>
      </c>
      <c r="I2726" s="8">
        <v>0.20000000000000012</v>
      </c>
      <c r="J2726" s="9">
        <v>2250</v>
      </c>
      <c r="K2726" s="10">
        <f t="shared" si="0"/>
        <v>450.00000000000028</v>
      </c>
      <c r="L2726" s="10">
        <f t="shared" si="1"/>
        <v>180.00000000000011</v>
      </c>
      <c r="M2726" s="11">
        <v>0.4</v>
      </c>
      <c r="O2726" s="16"/>
      <c r="P2726" s="14"/>
      <c r="Q2726" s="12"/>
      <c r="R2726" s="13"/>
    </row>
    <row r="2727" spans="1:18" ht="15.75" customHeight="1">
      <c r="A2727" s="1"/>
      <c r="B2727" s="6" t="s">
        <v>23</v>
      </c>
      <c r="C2727" s="6">
        <v>1197831</v>
      </c>
      <c r="D2727" s="7">
        <v>44490</v>
      </c>
      <c r="E2727" s="6" t="s">
        <v>24</v>
      </c>
      <c r="F2727" s="6" t="s">
        <v>98</v>
      </c>
      <c r="G2727" s="6" t="s">
        <v>99</v>
      </c>
      <c r="H2727" s="6" t="s">
        <v>20</v>
      </c>
      <c r="I2727" s="8">
        <v>0.20000000000000012</v>
      </c>
      <c r="J2727" s="9">
        <v>2000</v>
      </c>
      <c r="K2727" s="10">
        <f t="shared" si="0"/>
        <v>400.00000000000023</v>
      </c>
      <c r="L2727" s="10">
        <f t="shared" si="1"/>
        <v>160.00000000000011</v>
      </c>
      <c r="M2727" s="11">
        <v>0.4</v>
      </c>
      <c r="O2727" s="16"/>
      <c r="P2727" s="14"/>
      <c r="Q2727" s="12"/>
      <c r="R2727" s="13"/>
    </row>
    <row r="2728" spans="1:18" ht="15.75" customHeight="1">
      <c r="A2728" s="1"/>
      <c r="B2728" s="6" t="s">
        <v>23</v>
      </c>
      <c r="C2728" s="6">
        <v>1197831</v>
      </c>
      <c r="D2728" s="7">
        <v>44490</v>
      </c>
      <c r="E2728" s="6" t="s">
        <v>24</v>
      </c>
      <c r="F2728" s="6" t="s">
        <v>98</v>
      </c>
      <c r="G2728" s="6" t="s">
        <v>99</v>
      </c>
      <c r="H2728" s="6" t="s">
        <v>21</v>
      </c>
      <c r="I2728" s="8">
        <v>0.3000000000000001</v>
      </c>
      <c r="J2728" s="9">
        <v>2000</v>
      </c>
      <c r="K2728" s="10">
        <f t="shared" si="0"/>
        <v>600.00000000000023</v>
      </c>
      <c r="L2728" s="10">
        <f t="shared" si="1"/>
        <v>210.00000000000006</v>
      </c>
      <c r="M2728" s="11">
        <v>0.35</v>
      </c>
      <c r="O2728" s="16"/>
      <c r="P2728" s="14"/>
      <c r="Q2728" s="12"/>
      <c r="R2728" s="13"/>
    </row>
    <row r="2729" spans="1:18" ht="15.75" customHeight="1">
      <c r="A2729" s="1"/>
      <c r="B2729" s="6" t="s">
        <v>23</v>
      </c>
      <c r="C2729" s="6">
        <v>1197831</v>
      </c>
      <c r="D2729" s="7">
        <v>44490</v>
      </c>
      <c r="E2729" s="6" t="s">
        <v>24</v>
      </c>
      <c r="F2729" s="6" t="s">
        <v>98</v>
      </c>
      <c r="G2729" s="6" t="s">
        <v>99</v>
      </c>
      <c r="H2729" s="6" t="s">
        <v>22</v>
      </c>
      <c r="I2729" s="8">
        <v>0.30000000000000004</v>
      </c>
      <c r="J2729" s="9">
        <v>3250</v>
      </c>
      <c r="K2729" s="10">
        <f t="shared" si="0"/>
        <v>975.00000000000011</v>
      </c>
      <c r="L2729" s="10">
        <f t="shared" si="1"/>
        <v>390.00000000000006</v>
      </c>
      <c r="M2729" s="11">
        <v>0.4</v>
      </c>
      <c r="O2729" s="16"/>
      <c r="P2729" s="14"/>
      <c r="Q2729" s="12"/>
      <c r="R2729" s="13"/>
    </row>
    <row r="2730" spans="1:18" ht="15.75" customHeight="1">
      <c r="A2730" s="1"/>
      <c r="B2730" s="6" t="s">
        <v>23</v>
      </c>
      <c r="C2730" s="6">
        <v>1197831</v>
      </c>
      <c r="D2730" s="7">
        <v>44520</v>
      </c>
      <c r="E2730" s="6" t="s">
        <v>24</v>
      </c>
      <c r="F2730" s="6" t="s">
        <v>98</v>
      </c>
      <c r="G2730" s="6" t="s">
        <v>99</v>
      </c>
      <c r="H2730" s="6" t="s">
        <v>17</v>
      </c>
      <c r="I2730" s="8">
        <v>0.25000000000000011</v>
      </c>
      <c r="J2730" s="9">
        <v>4750</v>
      </c>
      <c r="K2730" s="10">
        <f t="shared" si="0"/>
        <v>1187.5000000000005</v>
      </c>
      <c r="L2730" s="10">
        <f t="shared" si="1"/>
        <v>475.00000000000023</v>
      </c>
      <c r="M2730" s="11">
        <v>0.4</v>
      </c>
      <c r="O2730" s="16"/>
      <c r="P2730" s="14"/>
      <c r="Q2730" s="12"/>
      <c r="R2730" s="13"/>
    </row>
    <row r="2731" spans="1:18" ht="15.75" customHeight="1">
      <c r="A2731" s="1"/>
      <c r="B2731" s="6" t="s">
        <v>23</v>
      </c>
      <c r="C2731" s="6">
        <v>1197831</v>
      </c>
      <c r="D2731" s="7">
        <v>44520</v>
      </c>
      <c r="E2731" s="6" t="s">
        <v>24</v>
      </c>
      <c r="F2731" s="6" t="s">
        <v>98</v>
      </c>
      <c r="G2731" s="6" t="s">
        <v>99</v>
      </c>
      <c r="H2731" s="6" t="s">
        <v>18</v>
      </c>
      <c r="I2731" s="8">
        <v>0.15000000000000013</v>
      </c>
      <c r="J2731" s="9">
        <v>3000</v>
      </c>
      <c r="K2731" s="10">
        <f t="shared" si="0"/>
        <v>450.0000000000004</v>
      </c>
      <c r="L2731" s="10">
        <f t="shared" si="1"/>
        <v>157.50000000000014</v>
      </c>
      <c r="M2731" s="11">
        <v>0.35</v>
      </c>
      <c r="O2731" s="16"/>
      <c r="P2731" s="14"/>
      <c r="Q2731" s="12"/>
      <c r="R2731" s="13"/>
    </row>
    <row r="2732" spans="1:18" ht="15.75" customHeight="1">
      <c r="A2732" s="1"/>
      <c r="B2732" s="6" t="s">
        <v>23</v>
      </c>
      <c r="C2732" s="6">
        <v>1197831</v>
      </c>
      <c r="D2732" s="7">
        <v>44520</v>
      </c>
      <c r="E2732" s="6" t="s">
        <v>24</v>
      </c>
      <c r="F2732" s="6" t="s">
        <v>98</v>
      </c>
      <c r="G2732" s="6" t="s">
        <v>99</v>
      </c>
      <c r="H2732" s="6" t="s">
        <v>19</v>
      </c>
      <c r="I2732" s="8">
        <v>0.25000000000000017</v>
      </c>
      <c r="J2732" s="9">
        <v>2450</v>
      </c>
      <c r="K2732" s="10">
        <f t="shared" si="0"/>
        <v>612.50000000000045</v>
      </c>
      <c r="L2732" s="10">
        <f t="shared" si="1"/>
        <v>245.0000000000002</v>
      </c>
      <c r="M2732" s="11">
        <v>0.4</v>
      </c>
      <c r="O2732" s="16"/>
      <c r="P2732" s="14"/>
      <c r="Q2732" s="12"/>
      <c r="R2732" s="13"/>
    </row>
    <row r="2733" spans="1:18" ht="15.75" customHeight="1">
      <c r="A2733" s="1"/>
      <c r="B2733" s="6" t="s">
        <v>23</v>
      </c>
      <c r="C2733" s="6">
        <v>1197831</v>
      </c>
      <c r="D2733" s="7">
        <v>44520</v>
      </c>
      <c r="E2733" s="6" t="s">
        <v>24</v>
      </c>
      <c r="F2733" s="6" t="s">
        <v>98</v>
      </c>
      <c r="G2733" s="6" t="s">
        <v>99</v>
      </c>
      <c r="H2733" s="6" t="s">
        <v>20</v>
      </c>
      <c r="I2733" s="8">
        <v>0.55000000000000016</v>
      </c>
      <c r="J2733" s="9">
        <v>3000</v>
      </c>
      <c r="K2733" s="10">
        <f t="shared" si="0"/>
        <v>1650.0000000000005</v>
      </c>
      <c r="L2733" s="10">
        <f t="shared" si="1"/>
        <v>660.00000000000023</v>
      </c>
      <c r="M2733" s="11">
        <v>0.4</v>
      </c>
      <c r="O2733" s="16"/>
      <c r="P2733" s="14"/>
      <c r="Q2733" s="12"/>
      <c r="R2733" s="13"/>
    </row>
    <row r="2734" spans="1:18" ht="15.75" customHeight="1">
      <c r="A2734" s="1"/>
      <c r="B2734" s="6" t="s">
        <v>23</v>
      </c>
      <c r="C2734" s="6">
        <v>1197831</v>
      </c>
      <c r="D2734" s="7">
        <v>44520</v>
      </c>
      <c r="E2734" s="6" t="s">
        <v>24</v>
      </c>
      <c r="F2734" s="6" t="s">
        <v>98</v>
      </c>
      <c r="G2734" s="6" t="s">
        <v>99</v>
      </c>
      <c r="H2734" s="6" t="s">
        <v>21</v>
      </c>
      <c r="I2734" s="8">
        <v>0.75000000000000011</v>
      </c>
      <c r="J2734" s="9">
        <v>2750</v>
      </c>
      <c r="K2734" s="10">
        <f t="shared" si="0"/>
        <v>2062.5000000000005</v>
      </c>
      <c r="L2734" s="10">
        <f t="shared" si="1"/>
        <v>721.87500000000011</v>
      </c>
      <c r="M2734" s="11">
        <v>0.35</v>
      </c>
      <c r="O2734" s="16"/>
      <c r="P2734" s="14"/>
      <c r="Q2734" s="12"/>
      <c r="R2734" s="13"/>
    </row>
    <row r="2735" spans="1:18" ht="15.75" customHeight="1">
      <c r="A2735" s="1"/>
      <c r="B2735" s="6" t="s">
        <v>23</v>
      </c>
      <c r="C2735" s="6">
        <v>1197831</v>
      </c>
      <c r="D2735" s="7">
        <v>44520</v>
      </c>
      <c r="E2735" s="6" t="s">
        <v>24</v>
      </c>
      <c r="F2735" s="6" t="s">
        <v>98</v>
      </c>
      <c r="G2735" s="6" t="s">
        <v>99</v>
      </c>
      <c r="H2735" s="6" t="s">
        <v>22</v>
      </c>
      <c r="I2735" s="8">
        <v>0.75</v>
      </c>
      <c r="J2735" s="9">
        <v>3750</v>
      </c>
      <c r="K2735" s="10">
        <f t="shared" si="0"/>
        <v>2812.5</v>
      </c>
      <c r="L2735" s="10">
        <f t="shared" si="1"/>
        <v>1125</v>
      </c>
      <c r="M2735" s="11">
        <v>0.4</v>
      </c>
      <c r="O2735" s="16"/>
      <c r="P2735" s="14"/>
      <c r="Q2735" s="12"/>
      <c r="R2735" s="13"/>
    </row>
    <row r="2736" spans="1:18" ht="15.75" customHeight="1">
      <c r="A2736" s="1"/>
      <c r="B2736" s="6" t="s">
        <v>23</v>
      </c>
      <c r="C2736" s="6">
        <v>1197831</v>
      </c>
      <c r="D2736" s="7">
        <v>44549</v>
      </c>
      <c r="E2736" s="6" t="s">
        <v>24</v>
      </c>
      <c r="F2736" s="6" t="s">
        <v>98</v>
      </c>
      <c r="G2736" s="6" t="s">
        <v>99</v>
      </c>
      <c r="H2736" s="6" t="s">
        <v>17</v>
      </c>
      <c r="I2736" s="8">
        <v>0.70000000000000007</v>
      </c>
      <c r="J2736" s="9">
        <v>6250</v>
      </c>
      <c r="K2736" s="10">
        <f t="shared" si="0"/>
        <v>4375</v>
      </c>
      <c r="L2736" s="10">
        <f t="shared" si="1"/>
        <v>1750</v>
      </c>
      <c r="M2736" s="11">
        <v>0.4</v>
      </c>
      <c r="O2736" s="16"/>
      <c r="P2736" s="14"/>
      <c r="Q2736" s="12"/>
      <c r="R2736" s="13"/>
    </row>
    <row r="2737" spans="1:18" ht="15.75" customHeight="1">
      <c r="A2737" s="1"/>
      <c r="B2737" s="6" t="s">
        <v>23</v>
      </c>
      <c r="C2737" s="6">
        <v>1197831</v>
      </c>
      <c r="D2737" s="7">
        <v>44549</v>
      </c>
      <c r="E2737" s="6" t="s">
        <v>24</v>
      </c>
      <c r="F2737" s="6" t="s">
        <v>98</v>
      </c>
      <c r="G2737" s="6" t="s">
        <v>99</v>
      </c>
      <c r="H2737" s="6" t="s">
        <v>18</v>
      </c>
      <c r="I2737" s="8">
        <v>0.60000000000000009</v>
      </c>
      <c r="J2737" s="9">
        <v>4250</v>
      </c>
      <c r="K2737" s="10">
        <f t="shared" si="0"/>
        <v>2550.0000000000005</v>
      </c>
      <c r="L2737" s="10">
        <f t="shared" si="1"/>
        <v>892.50000000000011</v>
      </c>
      <c r="M2737" s="11">
        <v>0.35</v>
      </c>
      <c r="O2737" s="16"/>
      <c r="P2737" s="14"/>
      <c r="Q2737" s="12"/>
      <c r="R2737" s="13"/>
    </row>
    <row r="2738" spans="1:18" ht="15.75" customHeight="1">
      <c r="A2738" s="1"/>
      <c r="B2738" s="6" t="s">
        <v>23</v>
      </c>
      <c r="C2738" s="6">
        <v>1197831</v>
      </c>
      <c r="D2738" s="7">
        <v>44549</v>
      </c>
      <c r="E2738" s="6" t="s">
        <v>24</v>
      </c>
      <c r="F2738" s="6" t="s">
        <v>98</v>
      </c>
      <c r="G2738" s="6" t="s">
        <v>99</v>
      </c>
      <c r="H2738" s="6" t="s">
        <v>19</v>
      </c>
      <c r="I2738" s="8">
        <v>0.60000000000000009</v>
      </c>
      <c r="J2738" s="9">
        <v>3750</v>
      </c>
      <c r="K2738" s="10">
        <f t="shared" si="0"/>
        <v>2250.0000000000005</v>
      </c>
      <c r="L2738" s="10">
        <f t="shared" si="1"/>
        <v>900.00000000000023</v>
      </c>
      <c r="M2738" s="11">
        <v>0.4</v>
      </c>
      <c r="O2738" s="16"/>
      <c r="P2738" s="14"/>
      <c r="Q2738" s="12"/>
      <c r="R2738" s="13"/>
    </row>
    <row r="2739" spans="1:18" ht="15.75" customHeight="1">
      <c r="A2739" s="1"/>
      <c r="B2739" s="6" t="s">
        <v>23</v>
      </c>
      <c r="C2739" s="6">
        <v>1197831</v>
      </c>
      <c r="D2739" s="7">
        <v>44549</v>
      </c>
      <c r="E2739" s="6" t="s">
        <v>24</v>
      </c>
      <c r="F2739" s="6" t="s">
        <v>98</v>
      </c>
      <c r="G2739" s="6" t="s">
        <v>99</v>
      </c>
      <c r="H2739" s="6" t="s">
        <v>20</v>
      </c>
      <c r="I2739" s="8">
        <v>0.60000000000000009</v>
      </c>
      <c r="J2739" s="9">
        <v>3250</v>
      </c>
      <c r="K2739" s="10">
        <f t="shared" si="0"/>
        <v>1950.0000000000002</v>
      </c>
      <c r="L2739" s="10">
        <f t="shared" si="1"/>
        <v>780.00000000000011</v>
      </c>
      <c r="M2739" s="11">
        <v>0.4</v>
      </c>
      <c r="O2739" s="16"/>
      <c r="P2739" s="14"/>
      <c r="Q2739" s="12"/>
      <c r="R2739" s="13"/>
    </row>
    <row r="2740" spans="1:18" ht="15.75" customHeight="1">
      <c r="A2740" s="1"/>
      <c r="B2740" s="6" t="s">
        <v>23</v>
      </c>
      <c r="C2740" s="6">
        <v>1197831</v>
      </c>
      <c r="D2740" s="7">
        <v>44549</v>
      </c>
      <c r="E2740" s="6" t="s">
        <v>24</v>
      </c>
      <c r="F2740" s="6" t="s">
        <v>98</v>
      </c>
      <c r="G2740" s="6" t="s">
        <v>99</v>
      </c>
      <c r="H2740" s="6" t="s">
        <v>21</v>
      </c>
      <c r="I2740" s="8">
        <v>0.70000000000000007</v>
      </c>
      <c r="J2740" s="9">
        <v>3250</v>
      </c>
      <c r="K2740" s="10">
        <f t="shared" si="0"/>
        <v>2275</v>
      </c>
      <c r="L2740" s="10">
        <f t="shared" si="1"/>
        <v>796.25</v>
      </c>
      <c r="M2740" s="11">
        <v>0.35</v>
      </c>
      <c r="O2740" s="16"/>
      <c r="P2740" s="14"/>
      <c r="Q2740" s="12"/>
      <c r="R2740" s="13"/>
    </row>
    <row r="2741" spans="1:18" ht="15.75" customHeight="1">
      <c r="A2741" s="1"/>
      <c r="B2741" s="6" t="s">
        <v>23</v>
      </c>
      <c r="C2741" s="6">
        <v>1197831</v>
      </c>
      <c r="D2741" s="7">
        <v>44549</v>
      </c>
      <c r="E2741" s="6" t="s">
        <v>24</v>
      </c>
      <c r="F2741" s="6" t="s">
        <v>98</v>
      </c>
      <c r="G2741" s="6" t="s">
        <v>99</v>
      </c>
      <c r="H2741" s="6" t="s">
        <v>22</v>
      </c>
      <c r="I2741" s="8">
        <v>0.75</v>
      </c>
      <c r="J2741" s="9">
        <v>4250</v>
      </c>
      <c r="K2741" s="10">
        <f t="shared" si="0"/>
        <v>3187.5</v>
      </c>
      <c r="L2741" s="10">
        <f t="shared" si="1"/>
        <v>1275</v>
      </c>
      <c r="M2741" s="11">
        <v>0.4</v>
      </c>
      <c r="O2741" s="16"/>
      <c r="P2741" s="14"/>
      <c r="Q2741" s="12"/>
      <c r="R2741" s="13"/>
    </row>
    <row r="2742" spans="1:18" ht="15.75" customHeight="1">
      <c r="A2742" s="1" t="s">
        <v>39</v>
      </c>
      <c r="B2742" s="6" t="s">
        <v>23</v>
      </c>
      <c r="C2742" s="6">
        <v>1197831</v>
      </c>
      <c r="D2742" s="7">
        <v>44212</v>
      </c>
      <c r="E2742" s="6" t="s">
        <v>24</v>
      </c>
      <c r="F2742" s="6" t="s">
        <v>100</v>
      </c>
      <c r="G2742" s="6" t="s">
        <v>101</v>
      </c>
      <c r="H2742" s="6" t="s">
        <v>17</v>
      </c>
      <c r="I2742" s="8">
        <v>0.25000000000000006</v>
      </c>
      <c r="J2742" s="9">
        <v>5500</v>
      </c>
      <c r="K2742" s="10">
        <f t="shared" si="0"/>
        <v>1375.0000000000002</v>
      </c>
      <c r="L2742" s="10">
        <f t="shared" si="1"/>
        <v>481.25000000000006</v>
      </c>
      <c r="M2742" s="11">
        <v>0.35</v>
      </c>
      <c r="O2742" s="16"/>
      <c r="P2742" s="14"/>
      <c r="Q2742" s="12"/>
      <c r="R2742" s="13"/>
    </row>
    <row r="2743" spans="1:18" ht="15.75" customHeight="1">
      <c r="A2743" s="1"/>
      <c r="B2743" s="6" t="s">
        <v>23</v>
      </c>
      <c r="C2743" s="6">
        <v>1197831</v>
      </c>
      <c r="D2743" s="7">
        <v>44212</v>
      </c>
      <c r="E2743" s="6" t="s">
        <v>24</v>
      </c>
      <c r="F2743" s="6" t="s">
        <v>100</v>
      </c>
      <c r="G2743" s="6" t="s">
        <v>101</v>
      </c>
      <c r="H2743" s="6" t="s">
        <v>18</v>
      </c>
      <c r="I2743" s="8">
        <v>0.25000000000000006</v>
      </c>
      <c r="J2743" s="9">
        <v>3500</v>
      </c>
      <c r="K2743" s="10">
        <f t="shared" si="0"/>
        <v>875.00000000000023</v>
      </c>
      <c r="L2743" s="10">
        <f t="shared" si="1"/>
        <v>306.25000000000006</v>
      </c>
      <c r="M2743" s="11">
        <v>0.35</v>
      </c>
      <c r="O2743" s="16"/>
      <c r="P2743" s="14"/>
      <c r="Q2743" s="12"/>
      <c r="R2743" s="13"/>
    </row>
    <row r="2744" spans="1:18" ht="15.75" customHeight="1">
      <c r="A2744" s="1"/>
      <c r="B2744" s="6" t="s">
        <v>23</v>
      </c>
      <c r="C2744" s="6">
        <v>1197831</v>
      </c>
      <c r="D2744" s="7">
        <v>44212</v>
      </c>
      <c r="E2744" s="6" t="s">
        <v>24</v>
      </c>
      <c r="F2744" s="6" t="s">
        <v>100</v>
      </c>
      <c r="G2744" s="6" t="s">
        <v>101</v>
      </c>
      <c r="H2744" s="6" t="s">
        <v>19</v>
      </c>
      <c r="I2744" s="8">
        <v>0.15000000000000008</v>
      </c>
      <c r="J2744" s="9">
        <v>3500</v>
      </c>
      <c r="K2744" s="10">
        <f t="shared" si="0"/>
        <v>525.00000000000023</v>
      </c>
      <c r="L2744" s="10">
        <f t="shared" si="1"/>
        <v>183.75000000000006</v>
      </c>
      <c r="M2744" s="11">
        <v>0.35</v>
      </c>
      <c r="O2744" s="16"/>
      <c r="P2744" s="14"/>
      <c r="Q2744" s="12"/>
      <c r="R2744" s="13"/>
    </row>
    <row r="2745" spans="1:18" ht="15.75" customHeight="1">
      <c r="A2745" s="1"/>
      <c r="B2745" s="6" t="s">
        <v>23</v>
      </c>
      <c r="C2745" s="6">
        <v>1197831</v>
      </c>
      <c r="D2745" s="7">
        <v>44212</v>
      </c>
      <c r="E2745" s="6" t="s">
        <v>24</v>
      </c>
      <c r="F2745" s="6" t="s">
        <v>100</v>
      </c>
      <c r="G2745" s="6" t="s">
        <v>101</v>
      </c>
      <c r="H2745" s="6" t="s">
        <v>20</v>
      </c>
      <c r="I2745" s="8">
        <v>0.2</v>
      </c>
      <c r="J2745" s="9">
        <v>2000</v>
      </c>
      <c r="K2745" s="10">
        <f t="shared" si="0"/>
        <v>400</v>
      </c>
      <c r="L2745" s="10">
        <f t="shared" si="1"/>
        <v>140</v>
      </c>
      <c r="M2745" s="11">
        <v>0.35</v>
      </c>
      <c r="O2745" s="16"/>
      <c r="P2745" s="14"/>
      <c r="Q2745" s="12"/>
      <c r="R2745" s="13"/>
    </row>
    <row r="2746" spans="1:18" ht="15.75" customHeight="1">
      <c r="A2746" s="1"/>
      <c r="B2746" s="6" t="s">
        <v>23</v>
      </c>
      <c r="C2746" s="6">
        <v>1197831</v>
      </c>
      <c r="D2746" s="7">
        <v>44212</v>
      </c>
      <c r="E2746" s="6" t="s">
        <v>24</v>
      </c>
      <c r="F2746" s="6" t="s">
        <v>100</v>
      </c>
      <c r="G2746" s="6" t="s">
        <v>101</v>
      </c>
      <c r="H2746" s="6" t="s">
        <v>21</v>
      </c>
      <c r="I2746" s="8">
        <v>0.35000000000000003</v>
      </c>
      <c r="J2746" s="9">
        <v>2500</v>
      </c>
      <c r="K2746" s="10">
        <f t="shared" si="0"/>
        <v>875.00000000000011</v>
      </c>
      <c r="L2746" s="10">
        <f t="shared" si="1"/>
        <v>306.25</v>
      </c>
      <c r="M2746" s="11">
        <v>0.35</v>
      </c>
      <c r="O2746" s="16"/>
      <c r="P2746" s="14"/>
      <c r="Q2746" s="12"/>
      <c r="R2746" s="13"/>
    </row>
    <row r="2747" spans="1:18" ht="15.75" customHeight="1">
      <c r="A2747" s="1"/>
      <c r="B2747" s="6" t="s">
        <v>23</v>
      </c>
      <c r="C2747" s="6">
        <v>1197831</v>
      </c>
      <c r="D2747" s="7">
        <v>44212</v>
      </c>
      <c r="E2747" s="6" t="s">
        <v>24</v>
      </c>
      <c r="F2747" s="6" t="s">
        <v>100</v>
      </c>
      <c r="G2747" s="6" t="s">
        <v>101</v>
      </c>
      <c r="H2747" s="6" t="s">
        <v>22</v>
      </c>
      <c r="I2747" s="8">
        <v>0.25000000000000006</v>
      </c>
      <c r="J2747" s="9">
        <v>3500</v>
      </c>
      <c r="K2747" s="10">
        <f t="shared" si="0"/>
        <v>875.00000000000023</v>
      </c>
      <c r="L2747" s="10">
        <f t="shared" si="1"/>
        <v>306.25000000000006</v>
      </c>
      <c r="M2747" s="11">
        <v>0.35</v>
      </c>
      <c r="O2747" s="16"/>
      <c r="P2747" s="14"/>
      <c r="Q2747" s="12"/>
      <c r="R2747" s="13"/>
    </row>
    <row r="2748" spans="1:18" ht="15.75" customHeight="1">
      <c r="A2748" s="1"/>
      <c r="B2748" s="6" t="s">
        <v>23</v>
      </c>
      <c r="C2748" s="6">
        <v>1197831</v>
      </c>
      <c r="D2748" s="7">
        <v>44241</v>
      </c>
      <c r="E2748" s="6" t="s">
        <v>24</v>
      </c>
      <c r="F2748" s="6" t="s">
        <v>100</v>
      </c>
      <c r="G2748" s="6" t="s">
        <v>101</v>
      </c>
      <c r="H2748" s="6" t="s">
        <v>17</v>
      </c>
      <c r="I2748" s="8">
        <v>0.25000000000000006</v>
      </c>
      <c r="J2748" s="9">
        <v>6000</v>
      </c>
      <c r="K2748" s="10">
        <f t="shared" si="0"/>
        <v>1500.0000000000002</v>
      </c>
      <c r="L2748" s="10">
        <f t="shared" si="1"/>
        <v>525</v>
      </c>
      <c r="M2748" s="11">
        <v>0.35</v>
      </c>
      <c r="O2748" s="16"/>
      <c r="P2748" s="14"/>
      <c r="Q2748" s="12"/>
      <c r="R2748" s="13"/>
    </row>
    <row r="2749" spans="1:18" ht="15.75" customHeight="1">
      <c r="A2749" s="1"/>
      <c r="B2749" s="6" t="s">
        <v>23</v>
      </c>
      <c r="C2749" s="6">
        <v>1197831</v>
      </c>
      <c r="D2749" s="7">
        <v>44241</v>
      </c>
      <c r="E2749" s="6" t="s">
        <v>24</v>
      </c>
      <c r="F2749" s="6" t="s">
        <v>100</v>
      </c>
      <c r="G2749" s="6" t="s">
        <v>101</v>
      </c>
      <c r="H2749" s="6" t="s">
        <v>18</v>
      </c>
      <c r="I2749" s="8">
        <v>0.25000000000000006</v>
      </c>
      <c r="J2749" s="9">
        <v>2500</v>
      </c>
      <c r="K2749" s="10">
        <f t="shared" si="0"/>
        <v>625.00000000000011</v>
      </c>
      <c r="L2749" s="10">
        <f t="shared" si="1"/>
        <v>218.75000000000003</v>
      </c>
      <c r="M2749" s="11">
        <v>0.35</v>
      </c>
      <c r="O2749" s="16"/>
      <c r="P2749" s="14"/>
      <c r="Q2749" s="12"/>
      <c r="R2749" s="13"/>
    </row>
    <row r="2750" spans="1:18" ht="15.75" customHeight="1">
      <c r="A2750" s="1"/>
      <c r="B2750" s="6" t="s">
        <v>23</v>
      </c>
      <c r="C2750" s="6">
        <v>1197831</v>
      </c>
      <c r="D2750" s="7">
        <v>44241</v>
      </c>
      <c r="E2750" s="6" t="s">
        <v>24</v>
      </c>
      <c r="F2750" s="6" t="s">
        <v>100</v>
      </c>
      <c r="G2750" s="6" t="s">
        <v>101</v>
      </c>
      <c r="H2750" s="6" t="s">
        <v>19</v>
      </c>
      <c r="I2750" s="8">
        <v>0.15000000000000008</v>
      </c>
      <c r="J2750" s="9">
        <v>3000</v>
      </c>
      <c r="K2750" s="10">
        <f t="shared" si="0"/>
        <v>450.00000000000023</v>
      </c>
      <c r="L2750" s="10">
        <f t="shared" si="1"/>
        <v>157.50000000000006</v>
      </c>
      <c r="M2750" s="11">
        <v>0.35</v>
      </c>
      <c r="O2750" s="16"/>
      <c r="P2750" s="14"/>
      <c r="Q2750" s="12"/>
      <c r="R2750" s="13"/>
    </row>
    <row r="2751" spans="1:18" ht="15.75" customHeight="1">
      <c r="A2751" s="1"/>
      <c r="B2751" s="6" t="s">
        <v>23</v>
      </c>
      <c r="C2751" s="6">
        <v>1197831</v>
      </c>
      <c r="D2751" s="7">
        <v>44241</v>
      </c>
      <c r="E2751" s="6" t="s">
        <v>24</v>
      </c>
      <c r="F2751" s="6" t="s">
        <v>100</v>
      </c>
      <c r="G2751" s="6" t="s">
        <v>101</v>
      </c>
      <c r="H2751" s="6" t="s">
        <v>20</v>
      </c>
      <c r="I2751" s="8">
        <v>0.2</v>
      </c>
      <c r="J2751" s="9">
        <v>1500</v>
      </c>
      <c r="K2751" s="10">
        <f t="shared" si="0"/>
        <v>300</v>
      </c>
      <c r="L2751" s="10">
        <f t="shared" si="1"/>
        <v>105</v>
      </c>
      <c r="M2751" s="11">
        <v>0.35</v>
      </c>
      <c r="O2751" s="16"/>
      <c r="P2751" s="14"/>
      <c r="Q2751" s="12"/>
      <c r="R2751" s="13"/>
    </row>
    <row r="2752" spans="1:18" ht="15.75" customHeight="1">
      <c r="A2752" s="1"/>
      <c r="B2752" s="6" t="s">
        <v>23</v>
      </c>
      <c r="C2752" s="6">
        <v>1197831</v>
      </c>
      <c r="D2752" s="7">
        <v>44241</v>
      </c>
      <c r="E2752" s="6" t="s">
        <v>24</v>
      </c>
      <c r="F2752" s="6" t="s">
        <v>100</v>
      </c>
      <c r="G2752" s="6" t="s">
        <v>101</v>
      </c>
      <c r="H2752" s="6" t="s">
        <v>21</v>
      </c>
      <c r="I2752" s="8">
        <v>0.35000000000000003</v>
      </c>
      <c r="J2752" s="9">
        <v>2250</v>
      </c>
      <c r="K2752" s="10">
        <f t="shared" si="0"/>
        <v>787.50000000000011</v>
      </c>
      <c r="L2752" s="10">
        <f t="shared" si="1"/>
        <v>275.625</v>
      </c>
      <c r="M2752" s="11">
        <v>0.35</v>
      </c>
      <c r="O2752" s="16"/>
      <c r="P2752" s="14"/>
      <c r="Q2752" s="12"/>
      <c r="R2752" s="13"/>
    </row>
    <row r="2753" spans="1:18" ht="15.75" customHeight="1">
      <c r="A2753" s="1"/>
      <c r="B2753" s="6" t="s">
        <v>23</v>
      </c>
      <c r="C2753" s="6">
        <v>1197831</v>
      </c>
      <c r="D2753" s="7">
        <v>44241</v>
      </c>
      <c r="E2753" s="6" t="s">
        <v>24</v>
      </c>
      <c r="F2753" s="6" t="s">
        <v>100</v>
      </c>
      <c r="G2753" s="6" t="s">
        <v>101</v>
      </c>
      <c r="H2753" s="6" t="s">
        <v>22</v>
      </c>
      <c r="I2753" s="8">
        <v>0.2</v>
      </c>
      <c r="J2753" s="9">
        <v>3250</v>
      </c>
      <c r="K2753" s="10">
        <f t="shared" si="0"/>
        <v>650</v>
      </c>
      <c r="L2753" s="10">
        <f t="shared" si="1"/>
        <v>227.49999999999997</v>
      </c>
      <c r="M2753" s="11">
        <v>0.35</v>
      </c>
      <c r="O2753" s="16"/>
      <c r="P2753" s="14"/>
      <c r="Q2753" s="12"/>
      <c r="R2753" s="13"/>
    </row>
    <row r="2754" spans="1:18" ht="15.75" customHeight="1">
      <c r="A2754" s="1"/>
      <c r="B2754" s="6" t="s">
        <v>23</v>
      </c>
      <c r="C2754" s="6">
        <v>1197831</v>
      </c>
      <c r="D2754" s="7">
        <v>44267</v>
      </c>
      <c r="E2754" s="6" t="s">
        <v>24</v>
      </c>
      <c r="F2754" s="6" t="s">
        <v>100</v>
      </c>
      <c r="G2754" s="6" t="s">
        <v>101</v>
      </c>
      <c r="H2754" s="6" t="s">
        <v>17</v>
      </c>
      <c r="I2754" s="8">
        <v>0.2</v>
      </c>
      <c r="J2754" s="9">
        <v>5450</v>
      </c>
      <c r="K2754" s="10">
        <f t="shared" si="0"/>
        <v>1090</v>
      </c>
      <c r="L2754" s="10">
        <f t="shared" si="1"/>
        <v>381.5</v>
      </c>
      <c r="M2754" s="11">
        <v>0.35</v>
      </c>
      <c r="O2754" s="16"/>
      <c r="P2754" s="14"/>
      <c r="Q2754" s="12"/>
      <c r="R2754" s="13"/>
    </row>
    <row r="2755" spans="1:18" ht="15.75" customHeight="1">
      <c r="A2755" s="1"/>
      <c r="B2755" s="6" t="s">
        <v>23</v>
      </c>
      <c r="C2755" s="6">
        <v>1197831</v>
      </c>
      <c r="D2755" s="7">
        <v>44267</v>
      </c>
      <c r="E2755" s="6" t="s">
        <v>24</v>
      </c>
      <c r="F2755" s="6" t="s">
        <v>100</v>
      </c>
      <c r="G2755" s="6" t="s">
        <v>101</v>
      </c>
      <c r="H2755" s="6" t="s">
        <v>18</v>
      </c>
      <c r="I2755" s="8">
        <v>0.2</v>
      </c>
      <c r="J2755" s="9">
        <v>2250</v>
      </c>
      <c r="K2755" s="10">
        <f t="shared" si="0"/>
        <v>450</v>
      </c>
      <c r="L2755" s="10">
        <f t="shared" si="1"/>
        <v>157.5</v>
      </c>
      <c r="M2755" s="11">
        <v>0.35</v>
      </c>
      <c r="O2755" s="16"/>
      <c r="P2755" s="14"/>
      <c r="Q2755" s="12"/>
      <c r="R2755" s="13"/>
    </row>
    <row r="2756" spans="1:18" ht="15.75" customHeight="1">
      <c r="A2756" s="1"/>
      <c r="B2756" s="6" t="s">
        <v>23</v>
      </c>
      <c r="C2756" s="6">
        <v>1197831</v>
      </c>
      <c r="D2756" s="7">
        <v>44267</v>
      </c>
      <c r="E2756" s="6" t="s">
        <v>24</v>
      </c>
      <c r="F2756" s="6" t="s">
        <v>100</v>
      </c>
      <c r="G2756" s="6" t="s">
        <v>101</v>
      </c>
      <c r="H2756" s="6" t="s">
        <v>19</v>
      </c>
      <c r="I2756" s="8">
        <v>0.10000000000000002</v>
      </c>
      <c r="J2756" s="9">
        <v>2500</v>
      </c>
      <c r="K2756" s="10">
        <f t="shared" si="0"/>
        <v>250.00000000000006</v>
      </c>
      <c r="L2756" s="10">
        <f t="shared" si="1"/>
        <v>87.500000000000014</v>
      </c>
      <c r="M2756" s="11">
        <v>0.35</v>
      </c>
      <c r="O2756" s="16"/>
      <c r="P2756" s="14"/>
      <c r="Q2756" s="12"/>
      <c r="R2756" s="13"/>
    </row>
    <row r="2757" spans="1:18" ht="15.75" customHeight="1">
      <c r="A2757" s="1"/>
      <c r="B2757" s="6" t="s">
        <v>23</v>
      </c>
      <c r="C2757" s="6">
        <v>1197831</v>
      </c>
      <c r="D2757" s="7">
        <v>44267</v>
      </c>
      <c r="E2757" s="6" t="s">
        <v>24</v>
      </c>
      <c r="F2757" s="6" t="s">
        <v>100</v>
      </c>
      <c r="G2757" s="6" t="s">
        <v>101</v>
      </c>
      <c r="H2757" s="6" t="s">
        <v>20</v>
      </c>
      <c r="I2757" s="8">
        <v>0.19999999999999996</v>
      </c>
      <c r="J2757" s="9">
        <v>1000</v>
      </c>
      <c r="K2757" s="10">
        <f t="shared" si="0"/>
        <v>199.99999999999994</v>
      </c>
      <c r="L2757" s="10">
        <f t="shared" si="1"/>
        <v>69.999999999999972</v>
      </c>
      <c r="M2757" s="11">
        <v>0.35</v>
      </c>
      <c r="O2757" s="16"/>
      <c r="P2757" s="14"/>
      <c r="Q2757" s="12"/>
      <c r="R2757" s="13"/>
    </row>
    <row r="2758" spans="1:18" ht="15.75" customHeight="1">
      <c r="A2758" s="1"/>
      <c r="B2758" s="6" t="s">
        <v>23</v>
      </c>
      <c r="C2758" s="6">
        <v>1197831</v>
      </c>
      <c r="D2758" s="7">
        <v>44267</v>
      </c>
      <c r="E2758" s="6" t="s">
        <v>24</v>
      </c>
      <c r="F2758" s="6" t="s">
        <v>100</v>
      </c>
      <c r="G2758" s="6" t="s">
        <v>101</v>
      </c>
      <c r="H2758" s="6" t="s">
        <v>21</v>
      </c>
      <c r="I2758" s="8">
        <v>0.35000000000000009</v>
      </c>
      <c r="J2758" s="9">
        <v>1500</v>
      </c>
      <c r="K2758" s="10">
        <f t="shared" si="0"/>
        <v>525.00000000000011</v>
      </c>
      <c r="L2758" s="10">
        <f t="shared" si="1"/>
        <v>183.75000000000003</v>
      </c>
      <c r="M2758" s="11">
        <v>0.35</v>
      </c>
      <c r="O2758" s="16"/>
      <c r="P2758" s="14"/>
      <c r="Q2758" s="12"/>
      <c r="R2758" s="13"/>
    </row>
    <row r="2759" spans="1:18" ht="15.75" customHeight="1">
      <c r="A2759" s="1"/>
      <c r="B2759" s="6" t="s">
        <v>23</v>
      </c>
      <c r="C2759" s="6">
        <v>1197831</v>
      </c>
      <c r="D2759" s="7">
        <v>44267</v>
      </c>
      <c r="E2759" s="6" t="s">
        <v>24</v>
      </c>
      <c r="F2759" s="6" t="s">
        <v>100</v>
      </c>
      <c r="G2759" s="6" t="s">
        <v>101</v>
      </c>
      <c r="H2759" s="6" t="s">
        <v>22</v>
      </c>
      <c r="I2759" s="8">
        <v>0.25</v>
      </c>
      <c r="J2759" s="9">
        <v>2500</v>
      </c>
      <c r="K2759" s="10">
        <f t="shared" si="0"/>
        <v>625</v>
      </c>
      <c r="L2759" s="10">
        <f t="shared" si="1"/>
        <v>218.75</v>
      </c>
      <c r="M2759" s="11">
        <v>0.35</v>
      </c>
      <c r="O2759" s="16"/>
      <c r="P2759" s="14"/>
      <c r="Q2759" s="12"/>
      <c r="R2759" s="13"/>
    </row>
    <row r="2760" spans="1:18" ht="15.75" customHeight="1">
      <c r="A2760" s="1"/>
      <c r="B2760" s="6" t="s">
        <v>23</v>
      </c>
      <c r="C2760" s="6">
        <v>1197831</v>
      </c>
      <c r="D2760" s="7">
        <v>44299</v>
      </c>
      <c r="E2760" s="6" t="s">
        <v>24</v>
      </c>
      <c r="F2760" s="6" t="s">
        <v>100</v>
      </c>
      <c r="G2760" s="6" t="s">
        <v>101</v>
      </c>
      <c r="H2760" s="6" t="s">
        <v>17</v>
      </c>
      <c r="I2760" s="8">
        <v>0.25</v>
      </c>
      <c r="J2760" s="9">
        <v>5000</v>
      </c>
      <c r="K2760" s="10">
        <f t="shared" si="0"/>
        <v>1250</v>
      </c>
      <c r="L2760" s="10">
        <f t="shared" si="1"/>
        <v>437.5</v>
      </c>
      <c r="M2760" s="11">
        <v>0.35</v>
      </c>
      <c r="O2760" s="16"/>
      <c r="P2760" s="14"/>
      <c r="Q2760" s="12"/>
      <c r="R2760" s="13"/>
    </row>
    <row r="2761" spans="1:18" ht="15.75" customHeight="1">
      <c r="A2761" s="1"/>
      <c r="B2761" s="6" t="s">
        <v>23</v>
      </c>
      <c r="C2761" s="6">
        <v>1197831</v>
      </c>
      <c r="D2761" s="7">
        <v>44299</v>
      </c>
      <c r="E2761" s="6" t="s">
        <v>24</v>
      </c>
      <c r="F2761" s="6" t="s">
        <v>100</v>
      </c>
      <c r="G2761" s="6" t="s">
        <v>101</v>
      </c>
      <c r="H2761" s="6" t="s">
        <v>18</v>
      </c>
      <c r="I2761" s="8">
        <v>0.25</v>
      </c>
      <c r="J2761" s="9">
        <v>2000</v>
      </c>
      <c r="K2761" s="10">
        <f t="shared" si="0"/>
        <v>500</v>
      </c>
      <c r="L2761" s="10">
        <f t="shared" si="1"/>
        <v>175</v>
      </c>
      <c r="M2761" s="11">
        <v>0.35</v>
      </c>
      <c r="O2761" s="16"/>
      <c r="P2761" s="14"/>
      <c r="Q2761" s="12"/>
      <c r="R2761" s="13"/>
    </row>
    <row r="2762" spans="1:18" ht="15.75" customHeight="1">
      <c r="A2762" s="1"/>
      <c r="B2762" s="6" t="s">
        <v>23</v>
      </c>
      <c r="C2762" s="6">
        <v>1197831</v>
      </c>
      <c r="D2762" s="7">
        <v>44299</v>
      </c>
      <c r="E2762" s="6" t="s">
        <v>24</v>
      </c>
      <c r="F2762" s="6" t="s">
        <v>100</v>
      </c>
      <c r="G2762" s="6" t="s">
        <v>101</v>
      </c>
      <c r="H2762" s="6" t="s">
        <v>19</v>
      </c>
      <c r="I2762" s="8">
        <v>0.15000000000000002</v>
      </c>
      <c r="J2762" s="9">
        <v>2000</v>
      </c>
      <c r="K2762" s="10">
        <f t="shared" si="0"/>
        <v>300.00000000000006</v>
      </c>
      <c r="L2762" s="10">
        <f t="shared" si="1"/>
        <v>105.00000000000001</v>
      </c>
      <c r="M2762" s="11">
        <v>0.35</v>
      </c>
      <c r="O2762" s="16"/>
      <c r="P2762" s="14"/>
      <c r="Q2762" s="12"/>
      <c r="R2762" s="13"/>
    </row>
    <row r="2763" spans="1:18" ht="15.75" customHeight="1">
      <c r="A2763" s="1"/>
      <c r="B2763" s="6" t="s">
        <v>23</v>
      </c>
      <c r="C2763" s="6">
        <v>1197831</v>
      </c>
      <c r="D2763" s="7">
        <v>44299</v>
      </c>
      <c r="E2763" s="6" t="s">
        <v>24</v>
      </c>
      <c r="F2763" s="6" t="s">
        <v>100</v>
      </c>
      <c r="G2763" s="6" t="s">
        <v>101</v>
      </c>
      <c r="H2763" s="6" t="s">
        <v>20</v>
      </c>
      <c r="I2763" s="8">
        <v>0.19999999999999996</v>
      </c>
      <c r="J2763" s="9">
        <v>1250</v>
      </c>
      <c r="K2763" s="10">
        <f t="shared" si="0"/>
        <v>249.99999999999994</v>
      </c>
      <c r="L2763" s="10">
        <f t="shared" si="1"/>
        <v>87.499999999999972</v>
      </c>
      <c r="M2763" s="11">
        <v>0.35</v>
      </c>
      <c r="O2763" s="16"/>
      <c r="P2763" s="14"/>
      <c r="Q2763" s="12"/>
      <c r="R2763" s="13"/>
    </row>
    <row r="2764" spans="1:18" ht="15.75" customHeight="1">
      <c r="A2764" s="1"/>
      <c r="B2764" s="6" t="s">
        <v>23</v>
      </c>
      <c r="C2764" s="6">
        <v>1197831</v>
      </c>
      <c r="D2764" s="7">
        <v>44299</v>
      </c>
      <c r="E2764" s="6" t="s">
        <v>24</v>
      </c>
      <c r="F2764" s="6" t="s">
        <v>100</v>
      </c>
      <c r="G2764" s="6" t="s">
        <v>101</v>
      </c>
      <c r="H2764" s="6" t="s">
        <v>21</v>
      </c>
      <c r="I2764" s="8">
        <v>0.4</v>
      </c>
      <c r="J2764" s="9">
        <v>1500</v>
      </c>
      <c r="K2764" s="10">
        <f t="shared" si="0"/>
        <v>600</v>
      </c>
      <c r="L2764" s="10">
        <f t="shared" si="1"/>
        <v>210</v>
      </c>
      <c r="M2764" s="11">
        <v>0.35</v>
      </c>
      <c r="O2764" s="16"/>
      <c r="P2764" s="14"/>
      <c r="Q2764" s="12"/>
      <c r="R2764" s="13"/>
    </row>
    <row r="2765" spans="1:18" ht="15.75" customHeight="1">
      <c r="A2765" s="1"/>
      <c r="B2765" s="6" t="s">
        <v>23</v>
      </c>
      <c r="C2765" s="6">
        <v>1197831</v>
      </c>
      <c r="D2765" s="7">
        <v>44299</v>
      </c>
      <c r="E2765" s="6" t="s">
        <v>24</v>
      </c>
      <c r="F2765" s="6" t="s">
        <v>100</v>
      </c>
      <c r="G2765" s="6" t="s">
        <v>101</v>
      </c>
      <c r="H2765" s="6" t="s">
        <v>22</v>
      </c>
      <c r="I2765" s="8">
        <v>0.30000000000000004</v>
      </c>
      <c r="J2765" s="9">
        <v>3000</v>
      </c>
      <c r="K2765" s="10">
        <f t="shared" si="0"/>
        <v>900.00000000000011</v>
      </c>
      <c r="L2765" s="10">
        <f t="shared" si="1"/>
        <v>315</v>
      </c>
      <c r="M2765" s="11">
        <v>0.35</v>
      </c>
      <c r="O2765" s="16"/>
      <c r="P2765" s="14"/>
      <c r="Q2765" s="12"/>
      <c r="R2765" s="13"/>
    </row>
    <row r="2766" spans="1:18" ht="15.75" customHeight="1">
      <c r="A2766" s="1"/>
      <c r="B2766" s="6" t="s">
        <v>23</v>
      </c>
      <c r="C2766" s="6">
        <v>1197831</v>
      </c>
      <c r="D2766" s="7">
        <v>44328</v>
      </c>
      <c r="E2766" s="6" t="s">
        <v>24</v>
      </c>
      <c r="F2766" s="6" t="s">
        <v>100</v>
      </c>
      <c r="G2766" s="6" t="s">
        <v>101</v>
      </c>
      <c r="H2766" s="6" t="s">
        <v>17</v>
      </c>
      <c r="I2766" s="8">
        <v>0.4</v>
      </c>
      <c r="J2766" s="9">
        <v>5700</v>
      </c>
      <c r="K2766" s="10">
        <f t="shared" si="0"/>
        <v>2280</v>
      </c>
      <c r="L2766" s="10">
        <f t="shared" si="1"/>
        <v>798</v>
      </c>
      <c r="M2766" s="11">
        <v>0.35</v>
      </c>
      <c r="O2766" s="16"/>
      <c r="P2766" s="14"/>
      <c r="Q2766" s="12"/>
      <c r="R2766" s="13"/>
    </row>
    <row r="2767" spans="1:18" ht="15.75" customHeight="1">
      <c r="A2767" s="1"/>
      <c r="B2767" s="6" t="s">
        <v>23</v>
      </c>
      <c r="C2767" s="6">
        <v>1197831</v>
      </c>
      <c r="D2767" s="7">
        <v>44328</v>
      </c>
      <c r="E2767" s="6" t="s">
        <v>24</v>
      </c>
      <c r="F2767" s="6" t="s">
        <v>100</v>
      </c>
      <c r="G2767" s="6" t="s">
        <v>101</v>
      </c>
      <c r="H2767" s="6" t="s">
        <v>18</v>
      </c>
      <c r="I2767" s="8">
        <v>0.4</v>
      </c>
      <c r="J2767" s="9">
        <v>2750</v>
      </c>
      <c r="K2767" s="10">
        <f t="shared" si="0"/>
        <v>1100</v>
      </c>
      <c r="L2767" s="10">
        <f t="shared" si="1"/>
        <v>385</v>
      </c>
      <c r="M2767" s="11">
        <v>0.35</v>
      </c>
      <c r="O2767" s="16"/>
      <c r="P2767" s="14"/>
      <c r="Q2767" s="12"/>
      <c r="R2767" s="13"/>
    </row>
    <row r="2768" spans="1:18" ht="15.75" customHeight="1">
      <c r="A2768" s="1"/>
      <c r="B2768" s="6" t="s">
        <v>23</v>
      </c>
      <c r="C2768" s="6">
        <v>1197831</v>
      </c>
      <c r="D2768" s="7">
        <v>44328</v>
      </c>
      <c r="E2768" s="6" t="s">
        <v>24</v>
      </c>
      <c r="F2768" s="6" t="s">
        <v>100</v>
      </c>
      <c r="G2768" s="6" t="s">
        <v>101</v>
      </c>
      <c r="H2768" s="6" t="s">
        <v>19</v>
      </c>
      <c r="I2768" s="8">
        <v>0.35000000000000003</v>
      </c>
      <c r="J2768" s="9">
        <v>2500</v>
      </c>
      <c r="K2768" s="10">
        <f t="shared" si="0"/>
        <v>875.00000000000011</v>
      </c>
      <c r="L2768" s="10">
        <f t="shared" si="1"/>
        <v>306.25</v>
      </c>
      <c r="M2768" s="11">
        <v>0.35</v>
      </c>
      <c r="O2768" s="16"/>
      <c r="P2768" s="14"/>
      <c r="Q2768" s="12"/>
      <c r="R2768" s="13"/>
    </row>
    <row r="2769" spans="1:18" ht="15.75" customHeight="1">
      <c r="A2769" s="1"/>
      <c r="B2769" s="6" t="s">
        <v>23</v>
      </c>
      <c r="C2769" s="6">
        <v>1197831</v>
      </c>
      <c r="D2769" s="7">
        <v>44328</v>
      </c>
      <c r="E2769" s="6" t="s">
        <v>24</v>
      </c>
      <c r="F2769" s="6" t="s">
        <v>100</v>
      </c>
      <c r="G2769" s="6" t="s">
        <v>101</v>
      </c>
      <c r="H2769" s="6" t="s">
        <v>20</v>
      </c>
      <c r="I2769" s="8">
        <v>0.35000000000000003</v>
      </c>
      <c r="J2769" s="9">
        <v>2000</v>
      </c>
      <c r="K2769" s="10">
        <f t="shared" si="0"/>
        <v>700.00000000000011</v>
      </c>
      <c r="L2769" s="10">
        <f t="shared" si="1"/>
        <v>245.00000000000003</v>
      </c>
      <c r="M2769" s="11">
        <v>0.35</v>
      </c>
      <c r="O2769" s="16"/>
      <c r="P2769" s="14"/>
      <c r="Q2769" s="12"/>
      <c r="R2769" s="13"/>
    </row>
    <row r="2770" spans="1:18" ht="15.75" customHeight="1">
      <c r="A2770" s="1"/>
      <c r="B2770" s="6" t="s">
        <v>23</v>
      </c>
      <c r="C2770" s="6">
        <v>1197831</v>
      </c>
      <c r="D2770" s="7">
        <v>44328</v>
      </c>
      <c r="E2770" s="6" t="s">
        <v>24</v>
      </c>
      <c r="F2770" s="6" t="s">
        <v>100</v>
      </c>
      <c r="G2770" s="6" t="s">
        <v>101</v>
      </c>
      <c r="H2770" s="6" t="s">
        <v>21</v>
      </c>
      <c r="I2770" s="8">
        <v>0.44999999999999996</v>
      </c>
      <c r="J2770" s="9">
        <v>2250</v>
      </c>
      <c r="K2770" s="10">
        <f t="shared" si="0"/>
        <v>1012.4999999999999</v>
      </c>
      <c r="L2770" s="10">
        <f t="shared" si="1"/>
        <v>354.37499999999994</v>
      </c>
      <c r="M2770" s="11">
        <v>0.35</v>
      </c>
      <c r="O2770" s="16"/>
      <c r="P2770" s="14"/>
      <c r="Q2770" s="12"/>
      <c r="R2770" s="13"/>
    </row>
    <row r="2771" spans="1:18" ht="15.75" customHeight="1">
      <c r="A2771" s="1"/>
      <c r="B2771" s="6" t="s">
        <v>23</v>
      </c>
      <c r="C2771" s="6">
        <v>1197831</v>
      </c>
      <c r="D2771" s="7">
        <v>44328</v>
      </c>
      <c r="E2771" s="6" t="s">
        <v>24</v>
      </c>
      <c r="F2771" s="6" t="s">
        <v>100</v>
      </c>
      <c r="G2771" s="6" t="s">
        <v>101</v>
      </c>
      <c r="H2771" s="6" t="s">
        <v>22</v>
      </c>
      <c r="I2771" s="8">
        <v>0.44999999999999996</v>
      </c>
      <c r="J2771" s="9">
        <v>3250</v>
      </c>
      <c r="K2771" s="10">
        <f t="shared" si="0"/>
        <v>1462.4999999999998</v>
      </c>
      <c r="L2771" s="10">
        <f t="shared" si="1"/>
        <v>511.87499999999989</v>
      </c>
      <c r="M2771" s="11">
        <v>0.35</v>
      </c>
      <c r="O2771" s="16"/>
      <c r="P2771" s="14"/>
      <c r="Q2771" s="12"/>
      <c r="R2771" s="13"/>
    </row>
    <row r="2772" spans="1:18" ht="15.75" customHeight="1">
      <c r="A2772" s="1"/>
      <c r="B2772" s="6" t="s">
        <v>23</v>
      </c>
      <c r="C2772" s="6">
        <v>1197831</v>
      </c>
      <c r="D2772" s="7">
        <v>44361</v>
      </c>
      <c r="E2772" s="6" t="s">
        <v>24</v>
      </c>
      <c r="F2772" s="6" t="s">
        <v>100</v>
      </c>
      <c r="G2772" s="6" t="s">
        <v>101</v>
      </c>
      <c r="H2772" s="6" t="s">
        <v>17</v>
      </c>
      <c r="I2772" s="8">
        <v>0.39999999999999997</v>
      </c>
      <c r="J2772" s="9">
        <v>5750</v>
      </c>
      <c r="K2772" s="10">
        <f t="shared" si="0"/>
        <v>2300</v>
      </c>
      <c r="L2772" s="10">
        <f t="shared" si="1"/>
        <v>805</v>
      </c>
      <c r="M2772" s="11">
        <v>0.35</v>
      </c>
      <c r="O2772" s="16"/>
      <c r="P2772" s="14"/>
      <c r="Q2772" s="12"/>
      <c r="R2772" s="13"/>
    </row>
    <row r="2773" spans="1:18" ht="15.75" customHeight="1">
      <c r="A2773" s="1"/>
      <c r="B2773" s="6" t="s">
        <v>23</v>
      </c>
      <c r="C2773" s="6">
        <v>1197831</v>
      </c>
      <c r="D2773" s="7">
        <v>44361</v>
      </c>
      <c r="E2773" s="6" t="s">
        <v>24</v>
      </c>
      <c r="F2773" s="6" t="s">
        <v>100</v>
      </c>
      <c r="G2773" s="6" t="s">
        <v>101</v>
      </c>
      <c r="H2773" s="6" t="s">
        <v>18</v>
      </c>
      <c r="I2773" s="8">
        <v>0.35000000000000003</v>
      </c>
      <c r="J2773" s="9">
        <v>3250</v>
      </c>
      <c r="K2773" s="10">
        <f t="shared" si="0"/>
        <v>1137.5</v>
      </c>
      <c r="L2773" s="10">
        <f t="shared" si="1"/>
        <v>398.125</v>
      </c>
      <c r="M2773" s="11">
        <v>0.35</v>
      </c>
      <c r="O2773" s="16"/>
      <c r="P2773" s="14"/>
      <c r="Q2773" s="12"/>
      <c r="R2773" s="13"/>
    </row>
    <row r="2774" spans="1:18" ht="15.75" customHeight="1">
      <c r="A2774" s="1"/>
      <c r="B2774" s="6" t="s">
        <v>23</v>
      </c>
      <c r="C2774" s="6">
        <v>1197831</v>
      </c>
      <c r="D2774" s="7">
        <v>44361</v>
      </c>
      <c r="E2774" s="6" t="s">
        <v>24</v>
      </c>
      <c r="F2774" s="6" t="s">
        <v>100</v>
      </c>
      <c r="G2774" s="6" t="s">
        <v>101</v>
      </c>
      <c r="H2774" s="6" t="s">
        <v>19</v>
      </c>
      <c r="I2774" s="8">
        <v>0.4</v>
      </c>
      <c r="J2774" s="9">
        <v>3000</v>
      </c>
      <c r="K2774" s="10">
        <f t="shared" si="0"/>
        <v>1200</v>
      </c>
      <c r="L2774" s="10">
        <f t="shared" si="1"/>
        <v>420</v>
      </c>
      <c r="M2774" s="11">
        <v>0.35</v>
      </c>
      <c r="O2774" s="16"/>
      <c r="P2774" s="14"/>
      <c r="Q2774" s="12"/>
      <c r="R2774" s="13"/>
    </row>
    <row r="2775" spans="1:18" ht="15.75" customHeight="1">
      <c r="A2775" s="1"/>
      <c r="B2775" s="6" t="s">
        <v>23</v>
      </c>
      <c r="C2775" s="6">
        <v>1197831</v>
      </c>
      <c r="D2775" s="7">
        <v>44361</v>
      </c>
      <c r="E2775" s="6" t="s">
        <v>24</v>
      </c>
      <c r="F2775" s="6" t="s">
        <v>100</v>
      </c>
      <c r="G2775" s="6" t="s">
        <v>101</v>
      </c>
      <c r="H2775" s="6" t="s">
        <v>20</v>
      </c>
      <c r="I2775" s="8">
        <v>0.4</v>
      </c>
      <c r="J2775" s="9">
        <v>2750</v>
      </c>
      <c r="K2775" s="10">
        <f t="shared" si="0"/>
        <v>1100</v>
      </c>
      <c r="L2775" s="10">
        <f t="shared" si="1"/>
        <v>385</v>
      </c>
      <c r="M2775" s="11">
        <v>0.35</v>
      </c>
      <c r="O2775" s="16"/>
      <c r="P2775" s="14"/>
      <c r="Q2775" s="12"/>
      <c r="R2775" s="13"/>
    </row>
    <row r="2776" spans="1:18" ht="15.75" customHeight="1">
      <c r="A2776" s="1"/>
      <c r="B2776" s="6" t="s">
        <v>23</v>
      </c>
      <c r="C2776" s="6">
        <v>1197831</v>
      </c>
      <c r="D2776" s="7">
        <v>44361</v>
      </c>
      <c r="E2776" s="6" t="s">
        <v>24</v>
      </c>
      <c r="F2776" s="6" t="s">
        <v>100</v>
      </c>
      <c r="G2776" s="6" t="s">
        <v>101</v>
      </c>
      <c r="H2776" s="6" t="s">
        <v>21</v>
      </c>
      <c r="I2776" s="8">
        <v>0.54999999999999993</v>
      </c>
      <c r="J2776" s="9">
        <v>2750</v>
      </c>
      <c r="K2776" s="10">
        <f t="shared" si="0"/>
        <v>1512.4999999999998</v>
      </c>
      <c r="L2776" s="10">
        <f t="shared" si="1"/>
        <v>529.37499999999989</v>
      </c>
      <c r="M2776" s="11">
        <v>0.35</v>
      </c>
      <c r="O2776" s="16"/>
      <c r="P2776" s="14"/>
      <c r="Q2776" s="12"/>
      <c r="R2776" s="13"/>
    </row>
    <row r="2777" spans="1:18" ht="15.75" customHeight="1">
      <c r="A2777" s="1"/>
      <c r="B2777" s="6" t="s">
        <v>23</v>
      </c>
      <c r="C2777" s="6">
        <v>1197831</v>
      </c>
      <c r="D2777" s="7">
        <v>44361</v>
      </c>
      <c r="E2777" s="6" t="s">
        <v>24</v>
      </c>
      <c r="F2777" s="6" t="s">
        <v>100</v>
      </c>
      <c r="G2777" s="6" t="s">
        <v>101</v>
      </c>
      <c r="H2777" s="6" t="s">
        <v>22</v>
      </c>
      <c r="I2777" s="8">
        <v>0.6</v>
      </c>
      <c r="J2777" s="9">
        <v>4500</v>
      </c>
      <c r="K2777" s="10">
        <f t="shared" si="0"/>
        <v>2700</v>
      </c>
      <c r="L2777" s="10">
        <f t="shared" si="1"/>
        <v>944.99999999999989</v>
      </c>
      <c r="M2777" s="11">
        <v>0.35</v>
      </c>
      <c r="O2777" s="16"/>
      <c r="P2777" s="14"/>
      <c r="Q2777" s="12"/>
      <c r="R2777" s="13"/>
    </row>
    <row r="2778" spans="1:18" ht="15.75" customHeight="1">
      <c r="A2778" s="1"/>
      <c r="B2778" s="6" t="s">
        <v>23</v>
      </c>
      <c r="C2778" s="6">
        <v>1197831</v>
      </c>
      <c r="D2778" s="7">
        <v>44389</v>
      </c>
      <c r="E2778" s="6" t="s">
        <v>24</v>
      </c>
      <c r="F2778" s="6" t="s">
        <v>100</v>
      </c>
      <c r="G2778" s="6" t="s">
        <v>101</v>
      </c>
      <c r="H2778" s="6" t="s">
        <v>17</v>
      </c>
      <c r="I2778" s="8">
        <v>0.54999999999999993</v>
      </c>
      <c r="J2778" s="9">
        <v>6750</v>
      </c>
      <c r="K2778" s="10">
        <f t="shared" si="0"/>
        <v>3712.4999999999995</v>
      </c>
      <c r="L2778" s="10">
        <f t="shared" si="1"/>
        <v>1299.3749999999998</v>
      </c>
      <c r="M2778" s="11">
        <v>0.35</v>
      </c>
      <c r="O2778" s="16"/>
      <c r="P2778" s="14"/>
      <c r="Q2778" s="12"/>
      <c r="R2778" s="13"/>
    </row>
    <row r="2779" spans="1:18" ht="15.75" customHeight="1">
      <c r="A2779" s="1"/>
      <c r="B2779" s="6" t="s">
        <v>23</v>
      </c>
      <c r="C2779" s="6">
        <v>1197831</v>
      </c>
      <c r="D2779" s="7">
        <v>44389</v>
      </c>
      <c r="E2779" s="6" t="s">
        <v>24</v>
      </c>
      <c r="F2779" s="6" t="s">
        <v>100</v>
      </c>
      <c r="G2779" s="6" t="s">
        <v>101</v>
      </c>
      <c r="H2779" s="6" t="s">
        <v>18</v>
      </c>
      <c r="I2779" s="8">
        <v>0.5</v>
      </c>
      <c r="J2779" s="9">
        <v>4250</v>
      </c>
      <c r="K2779" s="10">
        <f t="shared" si="0"/>
        <v>2125</v>
      </c>
      <c r="L2779" s="10">
        <f t="shared" si="1"/>
        <v>743.75</v>
      </c>
      <c r="M2779" s="11">
        <v>0.35</v>
      </c>
      <c r="O2779" s="16"/>
      <c r="P2779" s="14"/>
      <c r="Q2779" s="12"/>
      <c r="R2779" s="13"/>
    </row>
    <row r="2780" spans="1:18" ht="15.75" customHeight="1">
      <c r="A2780" s="1"/>
      <c r="B2780" s="6" t="s">
        <v>23</v>
      </c>
      <c r="C2780" s="6">
        <v>1197831</v>
      </c>
      <c r="D2780" s="7">
        <v>44389</v>
      </c>
      <c r="E2780" s="6" t="s">
        <v>24</v>
      </c>
      <c r="F2780" s="6" t="s">
        <v>100</v>
      </c>
      <c r="G2780" s="6" t="s">
        <v>101</v>
      </c>
      <c r="H2780" s="6" t="s">
        <v>19</v>
      </c>
      <c r="I2780" s="8">
        <v>0.45</v>
      </c>
      <c r="J2780" s="9">
        <v>3500</v>
      </c>
      <c r="K2780" s="10">
        <f t="shared" si="0"/>
        <v>1575</v>
      </c>
      <c r="L2780" s="10">
        <f t="shared" si="1"/>
        <v>551.25</v>
      </c>
      <c r="M2780" s="11">
        <v>0.35</v>
      </c>
      <c r="O2780" s="16"/>
      <c r="P2780" s="14"/>
      <c r="Q2780" s="12"/>
      <c r="R2780" s="13"/>
    </row>
    <row r="2781" spans="1:18" ht="15.75" customHeight="1">
      <c r="A2781" s="1"/>
      <c r="B2781" s="6" t="s">
        <v>23</v>
      </c>
      <c r="C2781" s="6">
        <v>1197831</v>
      </c>
      <c r="D2781" s="7">
        <v>44389</v>
      </c>
      <c r="E2781" s="6" t="s">
        <v>24</v>
      </c>
      <c r="F2781" s="6" t="s">
        <v>100</v>
      </c>
      <c r="G2781" s="6" t="s">
        <v>101</v>
      </c>
      <c r="H2781" s="6" t="s">
        <v>20</v>
      </c>
      <c r="I2781" s="8">
        <v>0.45</v>
      </c>
      <c r="J2781" s="9">
        <v>3000</v>
      </c>
      <c r="K2781" s="10">
        <f t="shared" si="0"/>
        <v>1350</v>
      </c>
      <c r="L2781" s="10">
        <f t="shared" si="1"/>
        <v>472.49999999999994</v>
      </c>
      <c r="M2781" s="11">
        <v>0.35</v>
      </c>
      <c r="O2781" s="16"/>
      <c r="P2781" s="14"/>
      <c r="Q2781" s="12"/>
      <c r="R2781" s="13"/>
    </row>
    <row r="2782" spans="1:18" ht="15.75" customHeight="1">
      <c r="A2782" s="1"/>
      <c r="B2782" s="6" t="s">
        <v>23</v>
      </c>
      <c r="C2782" s="6">
        <v>1197831</v>
      </c>
      <c r="D2782" s="7">
        <v>44389</v>
      </c>
      <c r="E2782" s="6" t="s">
        <v>24</v>
      </c>
      <c r="F2782" s="6" t="s">
        <v>100</v>
      </c>
      <c r="G2782" s="6" t="s">
        <v>101</v>
      </c>
      <c r="H2782" s="6" t="s">
        <v>21</v>
      </c>
      <c r="I2782" s="8">
        <v>0.6</v>
      </c>
      <c r="J2782" s="9">
        <v>3250</v>
      </c>
      <c r="K2782" s="10">
        <f t="shared" si="0"/>
        <v>1950</v>
      </c>
      <c r="L2782" s="10">
        <f t="shared" si="1"/>
        <v>682.5</v>
      </c>
      <c r="M2782" s="11">
        <v>0.35</v>
      </c>
      <c r="O2782" s="16"/>
      <c r="P2782" s="14"/>
      <c r="Q2782" s="12"/>
      <c r="R2782" s="13"/>
    </row>
    <row r="2783" spans="1:18" ht="15.75" customHeight="1">
      <c r="A2783" s="1"/>
      <c r="B2783" s="6" t="s">
        <v>23</v>
      </c>
      <c r="C2783" s="6">
        <v>1197831</v>
      </c>
      <c r="D2783" s="7">
        <v>44389</v>
      </c>
      <c r="E2783" s="6" t="s">
        <v>24</v>
      </c>
      <c r="F2783" s="6" t="s">
        <v>100</v>
      </c>
      <c r="G2783" s="6" t="s">
        <v>101</v>
      </c>
      <c r="H2783" s="6" t="s">
        <v>22</v>
      </c>
      <c r="I2783" s="8">
        <v>0.65</v>
      </c>
      <c r="J2783" s="9">
        <v>5000</v>
      </c>
      <c r="K2783" s="10">
        <f t="shared" si="0"/>
        <v>3250</v>
      </c>
      <c r="L2783" s="10">
        <f t="shared" si="1"/>
        <v>1137.5</v>
      </c>
      <c r="M2783" s="11">
        <v>0.35</v>
      </c>
      <c r="O2783" s="16"/>
      <c r="P2783" s="14"/>
      <c r="Q2783" s="12"/>
      <c r="R2783" s="13"/>
    </row>
    <row r="2784" spans="1:18" ht="15.75" customHeight="1">
      <c r="A2784" s="1"/>
      <c r="B2784" s="6" t="s">
        <v>23</v>
      </c>
      <c r="C2784" s="6">
        <v>1197831</v>
      </c>
      <c r="D2784" s="7">
        <v>44421</v>
      </c>
      <c r="E2784" s="6" t="s">
        <v>24</v>
      </c>
      <c r="F2784" s="6" t="s">
        <v>100</v>
      </c>
      <c r="G2784" s="6" t="s">
        <v>101</v>
      </c>
      <c r="H2784" s="6" t="s">
        <v>17</v>
      </c>
      <c r="I2784" s="8">
        <v>0.6</v>
      </c>
      <c r="J2784" s="9">
        <v>6500</v>
      </c>
      <c r="K2784" s="10">
        <f t="shared" si="0"/>
        <v>3900</v>
      </c>
      <c r="L2784" s="10">
        <f t="shared" si="1"/>
        <v>1365</v>
      </c>
      <c r="M2784" s="11">
        <v>0.35</v>
      </c>
      <c r="O2784" s="16"/>
      <c r="P2784" s="14"/>
      <c r="Q2784" s="12"/>
      <c r="R2784" s="13"/>
    </row>
    <row r="2785" spans="1:18" ht="15.75" customHeight="1">
      <c r="A2785" s="1"/>
      <c r="B2785" s="6" t="s">
        <v>23</v>
      </c>
      <c r="C2785" s="6">
        <v>1197831</v>
      </c>
      <c r="D2785" s="7">
        <v>44421</v>
      </c>
      <c r="E2785" s="6" t="s">
        <v>24</v>
      </c>
      <c r="F2785" s="6" t="s">
        <v>100</v>
      </c>
      <c r="G2785" s="6" t="s">
        <v>101</v>
      </c>
      <c r="H2785" s="6" t="s">
        <v>18</v>
      </c>
      <c r="I2785" s="8">
        <v>0.55000000000000004</v>
      </c>
      <c r="J2785" s="9">
        <v>4250</v>
      </c>
      <c r="K2785" s="10">
        <f t="shared" si="0"/>
        <v>2337.5</v>
      </c>
      <c r="L2785" s="10">
        <f t="shared" si="1"/>
        <v>818.125</v>
      </c>
      <c r="M2785" s="11">
        <v>0.35</v>
      </c>
      <c r="O2785" s="16"/>
      <c r="P2785" s="14"/>
      <c r="Q2785" s="12"/>
      <c r="R2785" s="13"/>
    </row>
    <row r="2786" spans="1:18" ht="15.75" customHeight="1">
      <c r="A2786" s="1"/>
      <c r="B2786" s="6" t="s">
        <v>23</v>
      </c>
      <c r="C2786" s="6">
        <v>1197831</v>
      </c>
      <c r="D2786" s="7">
        <v>44421</v>
      </c>
      <c r="E2786" s="6" t="s">
        <v>24</v>
      </c>
      <c r="F2786" s="6" t="s">
        <v>100</v>
      </c>
      <c r="G2786" s="6" t="s">
        <v>101</v>
      </c>
      <c r="H2786" s="6" t="s">
        <v>19</v>
      </c>
      <c r="I2786" s="8">
        <v>0.5</v>
      </c>
      <c r="J2786" s="9">
        <v>3500</v>
      </c>
      <c r="K2786" s="10">
        <f t="shared" si="0"/>
        <v>1750</v>
      </c>
      <c r="L2786" s="10">
        <f t="shared" si="1"/>
        <v>612.5</v>
      </c>
      <c r="M2786" s="11">
        <v>0.35</v>
      </c>
      <c r="O2786" s="16"/>
      <c r="P2786" s="14"/>
      <c r="Q2786" s="12"/>
      <c r="R2786" s="13"/>
    </row>
    <row r="2787" spans="1:18" ht="15.75" customHeight="1">
      <c r="A2787" s="1"/>
      <c r="B2787" s="6" t="s">
        <v>23</v>
      </c>
      <c r="C2787" s="6">
        <v>1197831</v>
      </c>
      <c r="D2787" s="7">
        <v>44421</v>
      </c>
      <c r="E2787" s="6" t="s">
        <v>24</v>
      </c>
      <c r="F2787" s="6" t="s">
        <v>100</v>
      </c>
      <c r="G2787" s="6" t="s">
        <v>101</v>
      </c>
      <c r="H2787" s="6" t="s">
        <v>20</v>
      </c>
      <c r="I2787" s="8">
        <v>0.4</v>
      </c>
      <c r="J2787" s="9">
        <v>3000</v>
      </c>
      <c r="K2787" s="10">
        <f t="shared" si="0"/>
        <v>1200</v>
      </c>
      <c r="L2787" s="10">
        <f t="shared" si="1"/>
        <v>420</v>
      </c>
      <c r="M2787" s="11">
        <v>0.35</v>
      </c>
      <c r="O2787" s="16"/>
      <c r="P2787" s="14"/>
      <c r="Q2787" s="12"/>
      <c r="R2787" s="13"/>
    </row>
    <row r="2788" spans="1:18" ht="15.75" customHeight="1">
      <c r="A2788" s="1"/>
      <c r="B2788" s="6" t="s">
        <v>23</v>
      </c>
      <c r="C2788" s="6">
        <v>1197831</v>
      </c>
      <c r="D2788" s="7">
        <v>44421</v>
      </c>
      <c r="E2788" s="6" t="s">
        <v>24</v>
      </c>
      <c r="F2788" s="6" t="s">
        <v>100</v>
      </c>
      <c r="G2788" s="6" t="s">
        <v>101</v>
      </c>
      <c r="H2788" s="6" t="s">
        <v>21</v>
      </c>
      <c r="I2788" s="8">
        <v>0.5</v>
      </c>
      <c r="J2788" s="9">
        <v>2750</v>
      </c>
      <c r="K2788" s="10">
        <f t="shared" si="0"/>
        <v>1375</v>
      </c>
      <c r="L2788" s="10">
        <f t="shared" si="1"/>
        <v>481.24999999999994</v>
      </c>
      <c r="M2788" s="11">
        <v>0.35</v>
      </c>
      <c r="O2788" s="16"/>
      <c r="P2788" s="14"/>
      <c r="Q2788" s="12"/>
      <c r="R2788" s="13"/>
    </row>
    <row r="2789" spans="1:18" ht="15.75" customHeight="1">
      <c r="A2789" s="1"/>
      <c r="B2789" s="6" t="s">
        <v>23</v>
      </c>
      <c r="C2789" s="6">
        <v>1197831</v>
      </c>
      <c r="D2789" s="7">
        <v>44421</v>
      </c>
      <c r="E2789" s="6" t="s">
        <v>24</v>
      </c>
      <c r="F2789" s="6" t="s">
        <v>100</v>
      </c>
      <c r="G2789" s="6" t="s">
        <v>101</v>
      </c>
      <c r="H2789" s="6" t="s">
        <v>22</v>
      </c>
      <c r="I2789" s="8">
        <v>0.55000000000000004</v>
      </c>
      <c r="J2789" s="9">
        <v>4500</v>
      </c>
      <c r="K2789" s="10">
        <f t="shared" si="0"/>
        <v>2475</v>
      </c>
      <c r="L2789" s="10">
        <f t="shared" si="1"/>
        <v>866.25</v>
      </c>
      <c r="M2789" s="11">
        <v>0.35</v>
      </c>
      <c r="O2789" s="16"/>
      <c r="P2789" s="14"/>
      <c r="Q2789" s="12"/>
      <c r="R2789" s="13"/>
    </row>
    <row r="2790" spans="1:18" ht="15.75" customHeight="1">
      <c r="A2790" s="1"/>
      <c r="B2790" s="6" t="s">
        <v>23</v>
      </c>
      <c r="C2790" s="6">
        <v>1197831</v>
      </c>
      <c r="D2790" s="7">
        <v>44451</v>
      </c>
      <c r="E2790" s="6" t="s">
        <v>24</v>
      </c>
      <c r="F2790" s="6" t="s">
        <v>100</v>
      </c>
      <c r="G2790" s="6" t="s">
        <v>101</v>
      </c>
      <c r="H2790" s="6" t="s">
        <v>17</v>
      </c>
      <c r="I2790" s="8">
        <v>0.5</v>
      </c>
      <c r="J2790" s="9">
        <v>5500</v>
      </c>
      <c r="K2790" s="10">
        <f t="shared" si="0"/>
        <v>2750</v>
      </c>
      <c r="L2790" s="10">
        <f t="shared" si="1"/>
        <v>962.49999999999989</v>
      </c>
      <c r="M2790" s="11">
        <v>0.35</v>
      </c>
      <c r="O2790" s="16"/>
      <c r="P2790" s="14"/>
      <c r="Q2790" s="12"/>
      <c r="R2790" s="13"/>
    </row>
    <row r="2791" spans="1:18" ht="15.75" customHeight="1">
      <c r="A2791" s="1"/>
      <c r="B2791" s="6" t="s">
        <v>23</v>
      </c>
      <c r="C2791" s="6">
        <v>1197831</v>
      </c>
      <c r="D2791" s="7">
        <v>44451</v>
      </c>
      <c r="E2791" s="6" t="s">
        <v>24</v>
      </c>
      <c r="F2791" s="6" t="s">
        <v>100</v>
      </c>
      <c r="G2791" s="6" t="s">
        <v>101</v>
      </c>
      <c r="H2791" s="6" t="s">
        <v>18</v>
      </c>
      <c r="I2791" s="8">
        <v>0.40000000000000013</v>
      </c>
      <c r="J2791" s="9">
        <v>3500</v>
      </c>
      <c r="K2791" s="10">
        <f t="shared" si="0"/>
        <v>1400.0000000000005</v>
      </c>
      <c r="L2791" s="10">
        <f t="shared" si="1"/>
        <v>490.00000000000011</v>
      </c>
      <c r="M2791" s="11">
        <v>0.35</v>
      </c>
      <c r="O2791" s="16"/>
      <c r="P2791" s="14"/>
      <c r="Q2791" s="12"/>
      <c r="R2791" s="13"/>
    </row>
    <row r="2792" spans="1:18" ht="15.75" customHeight="1">
      <c r="A2792" s="1"/>
      <c r="B2792" s="6" t="s">
        <v>23</v>
      </c>
      <c r="C2792" s="6">
        <v>1197831</v>
      </c>
      <c r="D2792" s="7">
        <v>44451</v>
      </c>
      <c r="E2792" s="6" t="s">
        <v>24</v>
      </c>
      <c r="F2792" s="6" t="s">
        <v>100</v>
      </c>
      <c r="G2792" s="6" t="s">
        <v>101</v>
      </c>
      <c r="H2792" s="6" t="s">
        <v>19</v>
      </c>
      <c r="I2792" s="8">
        <v>0.15000000000000008</v>
      </c>
      <c r="J2792" s="9">
        <v>2500</v>
      </c>
      <c r="K2792" s="10">
        <f t="shared" si="0"/>
        <v>375.00000000000017</v>
      </c>
      <c r="L2792" s="10">
        <f t="shared" si="1"/>
        <v>131.25000000000006</v>
      </c>
      <c r="M2792" s="11">
        <v>0.35</v>
      </c>
      <c r="O2792" s="16"/>
      <c r="P2792" s="14"/>
      <c r="Q2792" s="12"/>
      <c r="R2792" s="13"/>
    </row>
    <row r="2793" spans="1:18" ht="15.75" customHeight="1">
      <c r="A2793" s="1"/>
      <c r="B2793" s="6" t="s">
        <v>23</v>
      </c>
      <c r="C2793" s="6">
        <v>1197831</v>
      </c>
      <c r="D2793" s="7">
        <v>44451</v>
      </c>
      <c r="E2793" s="6" t="s">
        <v>24</v>
      </c>
      <c r="F2793" s="6" t="s">
        <v>100</v>
      </c>
      <c r="G2793" s="6" t="s">
        <v>101</v>
      </c>
      <c r="H2793" s="6" t="s">
        <v>20</v>
      </c>
      <c r="I2793" s="8">
        <v>0.15000000000000008</v>
      </c>
      <c r="J2793" s="9">
        <v>2250</v>
      </c>
      <c r="K2793" s="10">
        <f t="shared" si="0"/>
        <v>337.50000000000017</v>
      </c>
      <c r="L2793" s="10">
        <f t="shared" si="1"/>
        <v>118.12500000000006</v>
      </c>
      <c r="M2793" s="11">
        <v>0.35</v>
      </c>
      <c r="O2793" s="16"/>
      <c r="P2793" s="14"/>
      <c r="Q2793" s="12"/>
      <c r="R2793" s="13"/>
    </row>
    <row r="2794" spans="1:18" ht="15.75" customHeight="1">
      <c r="A2794" s="1"/>
      <c r="B2794" s="6" t="s">
        <v>23</v>
      </c>
      <c r="C2794" s="6">
        <v>1197831</v>
      </c>
      <c r="D2794" s="7">
        <v>44451</v>
      </c>
      <c r="E2794" s="6" t="s">
        <v>24</v>
      </c>
      <c r="F2794" s="6" t="s">
        <v>100</v>
      </c>
      <c r="G2794" s="6" t="s">
        <v>101</v>
      </c>
      <c r="H2794" s="6" t="s">
        <v>21</v>
      </c>
      <c r="I2794" s="8">
        <v>0.25000000000000006</v>
      </c>
      <c r="J2794" s="9">
        <v>2250</v>
      </c>
      <c r="K2794" s="10">
        <f t="shared" si="0"/>
        <v>562.50000000000011</v>
      </c>
      <c r="L2794" s="10">
        <f t="shared" si="1"/>
        <v>196.87500000000003</v>
      </c>
      <c r="M2794" s="11">
        <v>0.35</v>
      </c>
      <c r="O2794" s="16"/>
      <c r="P2794" s="14"/>
      <c r="Q2794" s="12"/>
      <c r="R2794" s="13"/>
    </row>
    <row r="2795" spans="1:18" ht="15.75" customHeight="1">
      <c r="A2795" s="1"/>
      <c r="B2795" s="6" t="s">
        <v>23</v>
      </c>
      <c r="C2795" s="6">
        <v>1197831</v>
      </c>
      <c r="D2795" s="7">
        <v>44451</v>
      </c>
      <c r="E2795" s="6" t="s">
        <v>24</v>
      </c>
      <c r="F2795" s="6" t="s">
        <v>100</v>
      </c>
      <c r="G2795" s="6" t="s">
        <v>101</v>
      </c>
      <c r="H2795" s="6" t="s">
        <v>22</v>
      </c>
      <c r="I2795" s="8">
        <v>0.3000000000000001</v>
      </c>
      <c r="J2795" s="9">
        <v>3250</v>
      </c>
      <c r="K2795" s="10">
        <f t="shared" si="0"/>
        <v>975.00000000000034</v>
      </c>
      <c r="L2795" s="10">
        <f t="shared" si="1"/>
        <v>341.25000000000011</v>
      </c>
      <c r="M2795" s="11">
        <v>0.35</v>
      </c>
      <c r="O2795" s="16"/>
      <c r="P2795" s="14"/>
      <c r="Q2795" s="12"/>
      <c r="R2795" s="13"/>
    </row>
    <row r="2796" spans="1:18" ht="15.75" customHeight="1">
      <c r="A2796" s="1"/>
      <c r="B2796" s="6" t="s">
        <v>23</v>
      </c>
      <c r="C2796" s="6">
        <v>1197831</v>
      </c>
      <c r="D2796" s="7">
        <v>44483</v>
      </c>
      <c r="E2796" s="6" t="s">
        <v>24</v>
      </c>
      <c r="F2796" s="6" t="s">
        <v>100</v>
      </c>
      <c r="G2796" s="6" t="s">
        <v>101</v>
      </c>
      <c r="H2796" s="6" t="s">
        <v>17</v>
      </c>
      <c r="I2796" s="8">
        <v>0.3000000000000001</v>
      </c>
      <c r="J2796" s="9">
        <v>5000</v>
      </c>
      <c r="K2796" s="10">
        <f t="shared" si="0"/>
        <v>1500.0000000000005</v>
      </c>
      <c r="L2796" s="10">
        <f t="shared" si="1"/>
        <v>525.00000000000011</v>
      </c>
      <c r="M2796" s="11">
        <v>0.35</v>
      </c>
      <c r="O2796" s="16"/>
      <c r="P2796" s="14"/>
      <c r="Q2796" s="12"/>
      <c r="R2796" s="13"/>
    </row>
    <row r="2797" spans="1:18" ht="15.75" customHeight="1">
      <c r="A2797" s="1"/>
      <c r="B2797" s="6" t="s">
        <v>23</v>
      </c>
      <c r="C2797" s="6">
        <v>1197831</v>
      </c>
      <c r="D2797" s="7">
        <v>44483</v>
      </c>
      <c r="E2797" s="6" t="s">
        <v>24</v>
      </c>
      <c r="F2797" s="6" t="s">
        <v>100</v>
      </c>
      <c r="G2797" s="6" t="s">
        <v>101</v>
      </c>
      <c r="H2797" s="6" t="s">
        <v>18</v>
      </c>
      <c r="I2797" s="8">
        <v>0.20000000000000012</v>
      </c>
      <c r="J2797" s="9">
        <v>3250</v>
      </c>
      <c r="K2797" s="10">
        <f t="shared" si="0"/>
        <v>650.00000000000034</v>
      </c>
      <c r="L2797" s="10">
        <f t="shared" si="1"/>
        <v>227.50000000000011</v>
      </c>
      <c r="M2797" s="11">
        <v>0.35</v>
      </c>
      <c r="O2797" s="16"/>
      <c r="P2797" s="14"/>
      <c r="Q2797" s="12"/>
      <c r="R2797" s="13"/>
    </row>
    <row r="2798" spans="1:18" ht="15.75" customHeight="1">
      <c r="A2798" s="1"/>
      <c r="B2798" s="6" t="s">
        <v>23</v>
      </c>
      <c r="C2798" s="6">
        <v>1197831</v>
      </c>
      <c r="D2798" s="7">
        <v>44483</v>
      </c>
      <c r="E2798" s="6" t="s">
        <v>24</v>
      </c>
      <c r="F2798" s="6" t="s">
        <v>100</v>
      </c>
      <c r="G2798" s="6" t="s">
        <v>101</v>
      </c>
      <c r="H2798" s="6" t="s">
        <v>19</v>
      </c>
      <c r="I2798" s="8">
        <v>0.20000000000000012</v>
      </c>
      <c r="J2798" s="9">
        <v>2000</v>
      </c>
      <c r="K2798" s="10">
        <f t="shared" si="0"/>
        <v>400.00000000000023</v>
      </c>
      <c r="L2798" s="10">
        <f t="shared" si="1"/>
        <v>140.00000000000006</v>
      </c>
      <c r="M2798" s="11">
        <v>0.35</v>
      </c>
      <c r="O2798" s="16"/>
      <c r="P2798" s="14"/>
      <c r="Q2798" s="12"/>
      <c r="R2798" s="13"/>
    </row>
    <row r="2799" spans="1:18" ht="15.75" customHeight="1">
      <c r="A2799" s="1"/>
      <c r="B2799" s="6" t="s">
        <v>23</v>
      </c>
      <c r="C2799" s="6">
        <v>1197831</v>
      </c>
      <c r="D2799" s="7">
        <v>44483</v>
      </c>
      <c r="E2799" s="6" t="s">
        <v>24</v>
      </c>
      <c r="F2799" s="6" t="s">
        <v>100</v>
      </c>
      <c r="G2799" s="6" t="s">
        <v>101</v>
      </c>
      <c r="H2799" s="6" t="s">
        <v>20</v>
      </c>
      <c r="I2799" s="8">
        <v>0.20000000000000012</v>
      </c>
      <c r="J2799" s="9">
        <v>1750</v>
      </c>
      <c r="K2799" s="10">
        <f t="shared" si="0"/>
        <v>350.00000000000023</v>
      </c>
      <c r="L2799" s="10">
        <f t="shared" si="1"/>
        <v>122.50000000000007</v>
      </c>
      <c r="M2799" s="11">
        <v>0.35</v>
      </c>
      <c r="O2799" s="16"/>
      <c r="P2799" s="14"/>
      <c r="Q2799" s="12"/>
      <c r="R2799" s="13"/>
    </row>
    <row r="2800" spans="1:18" ht="15.75" customHeight="1">
      <c r="A2800" s="1"/>
      <c r="B2800" s="6" t="s">
        <v>23</v>
      </c>
      <c r="C2800" s="6">
        <v>1197831</v>
      </c>
      <c r="D2800" s="7">
        <v>44483</v>
      </c>
      <c r="E2800" s="6" t="s">
        <v>24</v>
      </c>
      <c r="F2800" s="6" t="s">
        <v>100</v>
      </c>
      <c r="G2800" s="6" t="s">
        <v>101</v>
      </c>
      <c r="H2800" s="6" t="s">
        <v>21</v>
      </c>
      <c r="I2800" s="8">
        <v>0.3000000000000001</v>
      </c>
      <c r="J2800" s="9">
        <v>1750</v>
      </c>
      <c r="K2800" s="10">
        <f t="shared" si="0"/>
        <v>525.00000000000023</v>
      </c>
      <c r="L2800" s="10">
        <f t="shared" si="1"/>
        <v>183.75000000000006</v>
      </c>
      <c r="M2800" s="11">
        <v>0.35</v>
      </c>
      <c r="O2800" s="16"/>
      <c r="P2800" s="14"/>
      <c r="Q2800" s="12"/>
      <c r="R2800" s="13"/>
    </row>
    <row r="2801" spans="1:18" ht="15.75" customHeight="1">
      <c r="A2801" s="1"/>
      <c r="B2801" s="6" t="s">
        <v>23</v>
      </c>
      <c r="C2801" s="6">
        <v>1197831</v>
      </c>
      <c r="D2801" s="7">
        <v>44483</v>
      </c>
      <c r="E2801" s="6" t="s">
        <v>24</v>
      </c>
      <c r="F2801" s="6" t="s">
        <v>100</v>
      </c>
      <c r="G2801" s="6" t="s">
        <v>101</v>
      </c>
      <c r="H2801" s="6" t="s">
        <v>22</v>
      </c>
      <c r="I2801" s="8">
        <v>0.30000000000000004</v>
      </c>
      <c r="J2801" s="9">
        <v>3000</v>
      </c>
      <c r="K2801" s="10">
        <f t="shared" si="0"/>
        <v>900.00000000000011</v>
      </c>
      <c r="L2801" s="10">
        <f t="shared" si="1"/>
        <v>315</v>
      </c>
      <c r="M2801" s="11">
        <v>0.35</v>
      </c>
      <c r="O2801" s="16"/>
      <c r="P2801" s="14"/>
      <c r="Q2801" s="12"/>
      <c r="R2801" s="13"/>
    </row>
    <row r="2802" spans="1:18" ht="15.75" customHeight="1">
      <c r="A2802" s="1"/>
      <c r="B2802" s="6" t="s">
        <v>23</v>
      </c>
      <c r="C2802" s="6">
        <v>1197831</v>
      </c>
      <c r="D2802" s="7">
        <v>44513</v>
      </c>
      <c r="E2802" s="6" t="s">
        <v>24</v>
      </c>
      <c r="F2802" s="6" t="s">
        <v>100</v>
      </c>
      <c r="G2802" s="6" t="s">
        <v>101</v>
      </c>
      <c r="H2802" s="6" t="s">
        <v>17</v>
      </c>
      <c r="I2802" s="8">
        <v>0.25000000000000011</v>
      </c>
      <c r="J2802" s="9">
        <v>4500</v>
      </c>
      <c r="K2802" s="10">
        <f t="shared" si="0"/>
        <v>1125.0000000000005</v>
      </c>
      <c r="L2802" s="10">
        <f t="shared" si="1"/>
        <v>393.75000000000011</v>
      </c>
      <c r="M2802" s="11">
        <v>0.35</v>
      </c>
      <c r="O2802" s="16"/>
      <c r="P2802" s="14"/>
      <c r="Q2802" s="12"/>
      <c r="R2802" s="13"/>
    </row>
    <row r="2803" spans="1:18" ht="15.75" customHeight="1">
      <c r="A2803" s="1"/>
      <c r="B2803" s="6" t="s">
        <v>23</v>
      </c>
      <c r="C2803" s="6">
        <v>1197831</v>
      </c>
      <c r="D2803" s="7">
        <v>44513</v>
      </c>
      <c r="E2803" s="6" t="s">
        <v>24</v>
      </c>
      <c r="F2803" s="6" t="s">
        <v>100</v>
      </c>
      <c r="G2803" s="6" t="s">
        <v>101</v>
      </c>
      <c r="H2803" s="6" t="s">
        <v>18</v>
      </c>
      <c r="I2803" s="8">
        <v>0.15000000000000013</v>
      </c>
      <c r="J2803" s="9">
        <v>2750</v>
      </c>
      <c r="K2803" s="10">
        <f t="shared" si="0"/>
        <v>412.50000000000034</v>
      </c>
      <c r="L2803" s="10">
        <f t="shared" si="1"/>
        <v>144.37500000000011</v>
      </c>
      <c r="M2803" s="11">
        <v>0.35</v>
      </c>
      <c r="O2803" s="16"/>
      <c r="P2803" s="14"/>
      <c r="Q2803" s="12"/>
      <c r="R2803" s="13"/>
    </row>
    <row r="2804" spans="1:18" ht="15.75" customHeight="1">
      <c r="A2804" s="1"/>
      <c r="B2804" s="6" t="s">
        <v>23</v>
      </c>
      <c r="C2804" s="6">
        <v>1197831</v>
      </c>
      <c r="D2804" s="7">
        <v>44513</v>
      </c>
      <c r="E2804" s="6" t="s">
        <v>24</v>
      </c>
      <c r="F2804" s="6" t="s">
        <v>100</v>
      </c>
      <c r="G2804" s="6" t="s">
        <v>101</v>
      </c>
      <c r="H2804" s="6" t="s">
        <v>19</v>
      </c>
      <c r="I2804" s="8">
        <v>0.25000000000000017</v>
      </c>
      <c r="J2804" s="9">
        <v>2200</v>
      </c>
      <c r="K2804" s="10">
        <f t="shared" si="0"/>
        <v>550.00000000000034</v>
      </c>
      <c r="L2804" s="10">
        <f t="shared" si="1"/>
        <v>192.50000000000011</v>
      </c>
      <c r="M2804" s="11">
        <v>0.35</v>
      </c>
      <c r="O2804" s="16"/>
      <c r="P2804" s="14"/>
      <c r="Q2804" s="12"/>
      <c r="R2804" s="13"/>
    </row>
    <row r="2805" spans="1:18" ht="15.75" customHeight="1">
      <c r="A2805" s="1"/>
      <c r="B2805" s="6" t="s">
        <v>23</v>
      </c>
      <c r="C2805" s="6">
        <v>1197831</v>
      </c>
      <c r="D2805" s="7">
        <v>44513</v>
      </c>
      <c r="E2805" s="6" t="s">
        <v>24</v>
      </c>
      <c r="F2805" s="6" t="s">
        <v>100</v>
      </c>
      <c r="G2805" s="6" t="s">
        <v>101</v>
      </c>
      <c r="H2805" s="6" t="s">
        <v>20</v>
      </c>
      <c r="I2805" s="8">
        <v>0.55000000000000016</v>
      </c>
      <c r="J2805" s="9">
        <v>2750</v>
      </c>
      <c r="K2805" s="10">
        <f t="shared" si="0"/>
        <v>1512.5000000000005</v>
      </c>
      <c r="L2805" s="10">
        <f t="shared" si="1"/>
        <v>529.37500000000011</v>
      </c>
      <c r="M2805" s="11">
        <v>0.35</v>
      </c>
      <c r="O2805" s="16"/>
      <c r="P2805" s="14"/>
      <c r="Q2805" s="12"/>
      <c r="R2805" s="13"/>
    </row>
    <row r="2806" spans="1:18" ht="15.75" customHeight="1">
      <c r="A2806" s="1"/>
      <c r="B2806" s="6" t="s">
        <v>23</v>
      </c>
      <c r="C2806" s="6">
        <v>1197831</v>
      </c>
      <c r="D2806" s="7">
        <v>44513</v>
      </c>
      <c r="E2806" s="6" t="s">
        <v>24</v>
      </c>
      <c r="F2806" s="6" t="s">
        <v>100</v>
      </c>
      <c r="G2806" s="6" t="s">
        <v>101</v>
      </c>
      <c r="H2806" s="6" t="s">
        <v>21</v>
      </c>
      <c r="I2806" s="8">
        <v>0.75000000000000011</v>
      </c>
      <c r="J2806" s="9">
        <v>2500</v>
      </c>
      <c r="K2806" s="10">
        <f t="shared" si="0"/>
        <v>1875.0000000000002</v>
      </c>
      <c r="L2806" s="10">
        <f t="shared" si="1"/>
        <v>656.25</v>
      </c>
      <c r="M2806" s="11">
        <v>0.35</v>
      </c>
      <c r="O2806" s="16"/>
      <c r="P2806" s="14"/>
      <c r="Q2806" s="12"/>
      <c r="R2806" s="13"/>
    </row>
    <row r="2807" spans="1:18" ht="15.75" customHeight="1">
      <c r="A2807" s="1"/>
      <c r="B2807" s="6" t="s">
        <v>23</v>
      </c>
      <c r="C2807" s="6">
        <v>1197831</v>
      </c>
      <c r="D2807" s="7">
        <v>44513</v>
      </c>
      <c r="E2807" s="6" t="s">
        <v>24</v>
      </c>
      <c r="F2807" s="6" t="s">
        <v>100</v>
      </c>
      <c r="G2807" s="6" t="s">
        <v>101</v>
      </c>
      <c r="H2807" s="6" t="s">
        <v>22</v>
      </c>
      <c r="I2807" s="8">
        <v>0.75</v>
      </c>
      <c r="J2807" s="9">
        <v>3500</v>
      </c>
      <c r="K2807" s="10">
        <f t="shared" si="0"/>
        <v>2625</v>
      </c>
      <c r="L2807" s="10">
        <f t="shared" si="1"/>
        <v>918.74999999999989</v>
      </c>
      <c r="M2807" s="11">
        <v>0.35</v>
      </c>
      <c r="O2807" s="16"/>
      <c r="P2807" s="14"/>
      <c r="Q2807" s="12"/>
      <c r="R2807" s="13"/>
    </row>
    <row r="2808" spans="1:18" ht="15.75" customHeight="1">
      <c r="A2808" s="1"/>
      <c r="B2808" s="6" t="s">
        <v>23</v>
      </c>
      <c r="C2808" s="6">
        <v>1197831</v>
      </c>
      <c r="D2808" s="7">
        <v>44542</v>
      </c>
      <c r="E2808" s="6" t="s">
        <v>24</v>
      </c>
      <c r="F2808" s="6" t="s">
        <v>100</v>
      </c>
      <c r="G2808" s="6" t="s">
        <v>101</v>
      </c>
      <c r="H2808" s="6" t="s">
        <v>17</v>
      </c>
      <c r="I2808" s="8">
        <v>0.70000000000000007</v>
      </c>
      <c r="J2808" s="9">
        <v>6000</v>
      </c>
      <c r="K2808" s="10">
        <f t="shared" si="0"/>
        <v>4200</v>
      </c>
      <c r="L2808" s="10">
        <f t="shared" si="1"/>
        <v>1470</v>
      </c>
      <c r="M2808" s="11">
        <v>0.35</v>
      </c>
      <c r="O2808" s="16"/>
      <c r="P2808" s="14"/>
      <c r="Q2808" s="12"/>
      <c r="R2808" s="13"/>
    </row>
    <row r="2809" spans="1:18" ht="15.75" customHeight="1">
      <c r="A2809" s="1"/>
      <c r="B2809" s="6" t="s">
        <v>23</v>
      </c>
      <c r="C2809" s="6">
        <v>1197831</v>
      </c>
      <c r="D2809" s="7">
        <v>44542</v>
      </c>
      <c r="E2809" s="6" t="s">
        <v>24</v>
      </c>
      <c r="F2809" s="6" t="s">
        <v>100</v>
      </c>
      <c r="G2809" s="6" t="s">
        <v>101</v>
      </c>
      <c r="H2809" s="6" t="s">
        <v>18</v>
      </c>
      <c r="I2809" s="8">
        <v>0.60000000000000009</v>
      </c>
      <c r="J2809" s="9">
        <v>4000</v>
      </c>
      <c r="K2809" s="10">
        <f t="shared" si="0"/>
        <v>2400.0000000000005</v>
      </c>
      <c r="L2809" s="10">
        <f t="shared" si="1"/>
        <v>840.00000000000011</v>
      </c>
      <c r="M2809" s="11">
        <v>0.35</v>
      </c>
      <c r="O2809" s="16"/>
      <c r="P2809" s="14"/>
      <c r="Q2809" s="12"/>
      <c r="R2809" s="13"/>
    </row>
    <row r="2810" spans="1:18" ht="15.75" customHeight="1">
      <c r="A2810" s="1"/>
      <c r="B2810" s="6" t="s">
        <v>23</v>
      </c>
      <c r="C2810" s="6">
        <v>1197831</v>
      </c>
      <c r="D2810" s="7">
        <v>44542</v>
      </c>
      <c r="E2810" s="6" t="s">
        <v>24</v>
      </c>
      <c r="F2810" s="6" t="s">
        <v>100</v>
      </c>
      <c r="G2810" s="6" t="s">
        <v>101</v>
      </c>
      <c r="H2810" s="6" t="s">
        <v>19</v>
      </c>
      <c r="I2810" s="8">
        <v>0.60000000000000009</v>
      </c>
      <c r="J2810" s="9">
        <v>3500</v>
      </c>
      <c r="K2810" s="10">
        <f t="shared" si="0"/>
        <v>2100.0000000000005</v>
      </c>
      <c r="L2810" s="10">
        <f t="shared" si="1"/>
        <v>735.00000000000011</v>
      </c>
      <c r="M2810" s="11">
        <v>0.35</v>
      </c>
      <c r="O2810" s="16"/>
      <c r="P2810" s="14"/>
      <c r="Q2810" s="12"/>
      <c r="R2810" s="13"/>
    </row>
    <row r="2811" spans="1:18" ht="15.75" customHeight="1">
      <c r="A2811" s="1"/>
      <c r="B2811" s="6" t="s">
        <v>23</v>
      </c>
      <c r="C2811" s="6">
        <v>1197831</v>
      </c>
      <c r="D2811" s="7">
        <v>44542</v>
      </c>
      <c r="E2811" s="6" t="s">
        <v>24</v>
      </c>
      <c r="F2811" s="6" t="s">
        <v>100</v>
      </c>
      <c r="G2811" s="6" t="s">
        <v>101</v>
      </c>
      <c r="H2811" s="6" t="s">
        <v>20</v>
      </c>
      <c r="I2811" s="8">
        <v>0.60000000000000009</v>
      </c>
      <c r="J2811" s="9">
        <v>3000</v>
      </c>
      <c r="K2811" s="10">
        <f t="shared" si="0"/>
        <v>1800.0000000000002</v>
      </c>
      <c r="L2811" s="10">
        <f t="shared" si="1"/>
        <v>630</v>
      </c>
      <c r="M2811" s="11">
        <v>0.35</v>
      </c>
      <c r="O2811" s="16"/>
      <c r="P2811" s="14"/>
      <c r="Q2811" s="12"/>
      <c r="R2811" s="13"/>
    </row>
    <row r="2812" spans="1:18" ht="15.75" customHeight="1">
      <c r="A2812" s="1"/>
      <c r="B2812" s="6" t="s">
        <v>23</v>
      </c>
      <c r="C2812" s="6">
        <v>1197831</v>
      </c>
      <c r="D2812" s="7">
        <v>44542</v>
      </c>
      <c r="E2812" s="6" t="s">
        <v>24</v>
      </c>
      <c r="F2812" s="6" t="s">
        <v>100</v>
      </c>
      <c r="G2812" s="6" t="s">
        <v>101</v>
      </c>
      <c r="H2812" s="6" t="s">
        <v>21</v>
      </c>
      <c r="I2812" s="8">
        <v>0.70000000000000007</v>
      </c>
      <c r="J2812" s="9">
        <v>3000</v>
      </c>
      <c r="K2812" s="10">
        <f t="shared" si="0"/>
        <v>2100</v>
      </c>
      <c r="L2812" s="10">
        <f t="shared" si="1"/>
        <v>735</v>
      </c>
      <c r="M2812" s="11">
        <v>0.35</v>
      </c>
      <c r="O2812" s="16"/>
      <c r="P2812" s="14"/>
      <c r="Q2812" s="12"/>
      <c r="R2812" s="13"/>
    </row>
    <row r="2813" spans="1:18" ht="15.75" customHeight="1">
      <c r="A2813" s="1"/>
      <c r="B2813" s="6" t="s">
        <v>23</v>
      </c>
      <c r="C2813" s="6">
        <v>1197831</v>
      </c>
      <c r="D2813" s="7">
        <v>44542</v>
      </c>
      <c r="E2813" s="6" t="s">
        <v>24</v>
      </c>
      <c r="F2813" s="6" t="s">
        <v>100</v>
      </c>
      <c r="G2813" s="6" t="s">
        <v>101</v>
      </c>
      <c r="H2813" s="6" t="s">
        <v>22</v>
      </c>
      <c r="I2813" s="8">
        <v>0.75</v>
      </c>
      <c r="J2813" s="9">
        <v>4000</v>
      </c>
      <c r="K2813" s="10">
        <f t="shared" si="0"/>
        <v>3000</v>
      </c>
      <c r="L2813" s="10">
        <f t="shared" si="1"/>
        <v>1050</v>
      </c>
      <c r="M2813" s="11">
        <v>0.35</v>
      </c>
      <c r="O2813" s="16"/>
      <c r="P2813" s="14"/>
      <c r="Q2813" s="12"/>
      <c r="R2813" s="13"/>
    </row>
    <row r="2814" spans="1:18" ht="15.75" customHeight="1">
      <c r="A2814" s="1" t="s">
        <v>39</v>
      </c>
      <c r="B2814" s="6" t="s">
        <v>14</v>
      </c>
      <c r="C2814" s="6">
        <v>1185732</v>
      </c>
      <c r="D2814" s="7">
        <v>44208</v>
      </c>
      <c r="E2814" s="6" t="s">
        <v>33</v>
      </c>
      <c r="F2814" s="6" t="s">
        <v>102</v>
      </c>
      <c r="G2814" s="6" t="s">
        <v>103</v>
      </c>
      <c r="H2814" s="6" t="s">
        <v>17</v>
      </c>
      <c r="I2814" s="8">
        <v>0.4</v>
      </c>
      <c r="J2814" s="9">
        <v>4750</v>
      </c>
      <c r="K2814" s="10">
        <f t="shared" si="0"/>
        <v>1900</v>
      </c>
      <c r="L2814" s="10">
        <f t="shared" si="1"/>
        <v>665</v>
      </c>
      <c r="M2814" s="11">
        <v>0.35</v>
      </c>
      <c r="O2814" s="16"/>
      <c r="P2814" s="14"/>
      <c r="Q2814" s="12"/>
      <c r="R2814" s="13"/>
    </row>
    <row r="2815" spans="1:18" ht="15.75" customHeight="1">
      <c r="A2815" s="1"/>
      <c r="B2815" s="6" t="s">
        <v>14</v>
      </c>
      <c r="C2815" s="6">
        <v>1185732</v>
      </c>
      <c r="D2815" s="7">
        <v>44208</v>
      </c>
      <c r="E2815" s="6" t="s">
        <v>33</v>
      </c>
      <c r="F2815" s="6" t="s">
        <v>102</v>
      </c>
      <c r="G2815" s="6" t="s">
        <v>103</v>
      </c>
      <c r="H2815" s="6" t="s">
        <v>18</v>
      </c>
      <c r="I2815" s="8">
        <v>0.4</v>
      </c>
      <c r="J2815" s="9">
        <v>2750</v>
      </c>
      <c r="K2815" s="10">
        <f t="shared" si="0"/>
        <v>1100</v>
      </c>
      <c r="L2815" s="10">
        <f t="shared" si="1"/>
        <v>330</v>
      </c>
      <c r="M2815" s="11">
        <v>0.3</v>
      </c>
      <c r="O2815" s="16"/>
      <c r="P2815" s="14"/>
      <c r="Q2815" s="12"/>
      <c r="R2815" s="13"/>
    </row>
    <row r="2816" spans="1:18" ht="15.75" customHeight="1">
      <c r="A2816" s="1"/>
      <c r="B2816" s="6" t="s">
        <v>14</v>
      </c>
      <c r="C2816" s="6">
        <v>1185732</v>
      </c>
      <c r="D2816" s="7">
        <v>44208</v>
      </c>
      <c r="E2816" s="6" t="s">
        <v>33</v>
      </c>
      <c r="F2816" s="6" t="s">
        <v>102</v>
      </c>
      <c r="G2816" s="6" t="s">
        <v>103</v>
      </c>
      <c r="H2816" s="6" t="s">
        <v>19</v>
      </c>
      <c r="I2816" s="8">
        <v>0.30000000000000004</v>
      </c>
      <c r="J2816" s="9">
        <v>2750</v>
      </c>
      <c r="K2816" s="10">
        <f t="shared" si="0"/>
        <v>825.00000000000011</v>
      </c>
      <c r="L2816" s="10">
        <f t="shared" si="1"/>
        <v>247.50000000000003</v>
      </c>
      <c r="M2816" s="11">
        <v>0.3</v>
      </c>
      <c r="O2816" s="16"/>
      <c r="P2816" s="14"/>
      <c r="Q2816" s="12"/>
      <c r="R2816" s="13"/>
    </row>
    <row r="2817" spans="1:18" ht="15.75" customHeight="1">
      <c r="A2817" s="1"/>
      <c r="B2817" s="6" t="s">
        <v>14</v>
      </c>
      <c r="C2817" s="6">
        <v>1185732</v>
      </c>
      <c r="D2817" s="7">
        <v>44208</v>
      </c>
      <c r="E2817" s="6" t="s">
        <v>33</v>
      </c>
      <c r="F2817" s="6" t="s">
        <v>102</v>
      </c>
      <c r="G2817" s="6" t="s">
        <v>103</v>
      </c>
      <c r="H2817" s="6" t="s">
        <v>20</v>
      </c>
      <c r="I2817" s="8">
        <v>0.35000000000000003</v>
      </c>
      <c r="J2817" s="9">
        <v>1250</v>
      </c>
      <c r="K2817" s="10">
        <f t="shared" si="0"/>
        <v>437.50000000000006</v>
      </c>
      <c r="L2817" s="10">
        <f t="shared" si="1"/>
        <v>131.25</v>
      </c>
      <c r="M2817" s="11">
        <v>0.3</v>
      </c>
      <c r="O2817" s="16"/>
      <c r="P2817" s="14"/>
      <c r="Q2817" s="12"/>
      <c r="R2817" s="13"/>
    </row>
    <row r="2818" spans="1:18" ht="15.75" customHeight="1">
      <c r="A2818" s="1"/>
      <c r="B2818" s="6" t="s">
        <v>14</v>
      </c>
      <c r="C2818" s="6">
        <v>1185732</v>
      </c>
      <c r="D2818" s="7">
        <v>44208</v>
      </c>
      <c r="E2818" s="6" t="s">
        <v>33</v>
      </c>
      <c r="F2818" s="6" t="s">
        <v>102</v>
      </c>
      <c r="G2818" s="6" t="s">
        <v>103</v>
      </c>
      <c r="H2818" s="6" t="s">
        <v>21</v>
      </c>
      <c r="I2818" s="8">
        <v>0.49999999999999994</v>
      </c>
      <c r="J2818" s="9">
        <v>1750</v>
      </c>
      <c r="K2818" s="10">
        <f t="shared" si="0"/>
        <v>874.99999999999989</v>
      </c>
      <c r="L2818" s="10">
        <f t="shared" si="1"/>
        <v>306.24999999999994</v>
      </c>
      <c r="M2818" s="11">
        <v>0.35</v>
      </c>
      <c r="O2818" s="16"/>
      <c r="P2818" s="14"/>
      <c r="Q2818" s="12"/>
      <c r="R2818" s="13"/>
    </row>
    <row r="2819" spans="1:18" ht="15.75" customHeight="1">
      <c r="A2819" s="1"/>
      <c r="B2819" s="6" t="s">
        <v>14</v>
      </c>
      <c r="C2819" s="6">
        <v>1185732</v>
      </c>
      <c r="D2819" s="7">
        <v>44208</v>
      </c>
      <c r="E2819" s="6" t="s">
        <v>33</v>
      </c>
      <c r="F2819" s="6" t="s">
        <v>102</v>
      </c>
      <c r="G2819" s="6" t="s">
        <v>103</v>
      </c>
      <c r="H2819" s="6" t="s">
        <v>22</v>
      </c>
      <c r="I2819" s="8">
        <v>0.4</v>
      </c>
      <c r="J2819" s="9">
        <v>2750</v>
      </c>
      <c r="K2819" s="10">
        <f t="shared" si="0"/>
        <v>1100</v>
      </c>
      <c r="L2819" s="10">
        <f t="shared" si="1"/>
        <v>440</v>
      </c>
      <c r="M2819" s="11">
        <v>0.4</v>
      </c>
      <c r="O2819" s="16"/>
      <c r="P2819" s="14"/>
      <c r="Q2819" s="12"/>
      <c r="R2819" s="13"/>
    </row>
    <row r="2820" spans="1:18" ht="15.75" customHeight="1">
      <c r="A2820" s="1"/>
      <c r="B2820" s="6" t="s">
        <v>14</v>
      </c>
      <c r="C2820" s="6">
        <v>1185732</v>
      </c>
      <c r="D2820" s="7">
        <v>44239</v>
      </c>
      <c r="E2820" s="6" t="s">
        <v>33</v>
      </c>
      <c r="F2820" s="6" t="s">
        <v>102</v>
      </c>
      <c r="G2820" s="6" t="s">
        <v>103</v>
      </c>
      <c r="H2820" s="6" t="s">
        <v>17</v>
      </c>
      <c r="I2820" s="8">
        <v>0.4</v>
      </c>
      <c r="J2820" s="9">
        <v>5250</v>
      </c>
      <c r="K2820" s="10">
        <f t="shared" si="0"/>
        <v>2100</v>
      </c>
      <c r="L2820" s="10">
        <f t="shared" si="1"/>
        <v>735</v>
      </c>
      <c r="M2820" s="11">
        <v>0.35</v>
      </c>
      <c r="O2820" s="16"/>
      <c r="P2820" s="14"/>
      <c r="Q2820" s="12"/>
      <c r="R2820" s="13"/>
    </row>
    <row r="2821" spans="1:18" ht="15.75" customHeight="1">
      <c r="A2821" s="1"/>
      <c r="B2821" s="6" t="s">
        <v>14</v>
      </c>
      <c r="C2821" s="6">
        <v>1185732</v>
      </c>
      <c r="D2821" s="7">
        <v>44239</v>
      </c>
      <c r="E2821" s="6" t="s">
        <v>33</v>
      </c>
      <c r="F2821" s="6" t="s">
        <v>102</v>
      </c>
      <c r="G2821" s="6" t="s">
        <v>103</v>
      </c>
      <c r="H2821" s="6" t="s">
        <v>18</v>
      </c>
      <c r="I2821" s="8">
        <v>0.4</v>
      </c>
      <c r="J2821" s="9">
        <v>1750</v>
      </c>
      <c r="K2821" s="10">
        <f t="shared" si="0"/>
        <v>700</v>
      </c>
      <c r="L2821" s="10">
        <f t="shared" si="1"/>
        <v>210</v>
      </c>
      <c r="M2821" s="11">
        <v>0.3</v>
      </c>
      <c r="O2821" s="16"/>
      <c r="P2821" s="14"/>
      <c r="Q2821" s="12"/>
      <c r="R2821" s="13"/>
    </row>
    <row r="2822" spans="1:18" ht="15.75" customHeight="1">
      <c r="A2822" s="1"/>
      <c r="B2822" s="6" t="s">
        <v>14</v>
      </c>
      <c r="C2822" s="6">
        <v>1185732</v>
      </c>
      <c r="D2822" s="7">
        <v>44239</v>
      </c>
      <c r="E2822" s="6" t="s">
        <v>33</v>
      </c>
      <c r="F2822" s="6" t="s">
        <v>102</v>
      </c>
      <c r="G2822" s="6" t="s">
        <v>103</v>
      </c>
      <c r="H2822" s="6" t="s">
        <v>19</v>
      </c>
      <c r="I2822" s="8">
        <v>0.30000000000000004</v>
      </c>
      <c r="J2822" s="9">
        <v>2250</v>
      </c>
      <c r="K2822" s="10">
        <f t="shared" si="0"/>
        <v>675.00000000000011</v>
      </c>
      <c r="L2822" s="10">
        <f t="shared" si="1"/>
        <v>202.50000000000003</v>
      </c>
      <c r="M2822" s="11">
        <v>0.3</v>
      </c>
      <c r="O2822" s="16"/>
      <c r="P2822" s="14"/>
      <c r="Q2822" s="12"/>
      <c r="R2822" s="13"/>
    </row>
    <row r="2823" spans="1:18" ht="15.75" customHeight="1">
      <c r="A2823" s="1"/>
      <c r="B2823" s="6" t="s">
        <v>14</v>
      </c>
      <c r="C2823" s="6">
        <v>1185732</v>
      </c>
      <c r="D2823" s="7">
        <v>44239</v>
      </c>
      <c r="E2823" s="6" t="s">
        <v>33</v>
      </c>
      <c r="F2823" s="6" t="s">
        <v>102</v>
      </c>
      <c r="G2823" s="6" t="s">
        <v>103</v>
      </c>
      <c r="H2823" s="6" t="s">
        <v>20</v>
      </c>
      <c r="I2823" s="8">
        <v>0.35000000000000003</v>
      </c>
      <c r="J2823" s="9">
        <v>1000</v>
      </c>
      <c r="K2823" s="10">
        <f t="shared" si="0"/>
        <v>350.00000000000006</v>
      </c>
      <c r="L2823" s="10">
        <f t="shared" si="1"/>
        <v>105.00000000000001</v>
      </c>
      <c r="M2823" s="11">
        <v>0.3</v>
      </c>
      <c r="O2823" s="16"/>
      <c r="P2823" s="14"/>
      <c r="Q2823" s="12"/>
      <c r="R2823" s="13"/>
    </row>
    <row r="2824" spans="1:18" ht="15.75" customHeight="1">
      <c r="A2824" s="1"/>
      <c r="B2824" s="6" t="s">
        <v>14</v>
      </c>
      <c r="C2824" s="6">
        <v>1185732</v>
      </c>
      <c r="D2824" s="7">
        <v>44239</v>
      </c>
      <c r="E2824" s="6" t="s">
        <v>33</v>
      </c>
      <c r="F2824" s="6" t="s">
        <v>102</v>
      </c>
      <c r="G2824" s="6" t="s">
        <v>103</v>
      </c>
      <c r="H2824" s="6" t="s">
        <v>21</v>
      </c>
      <c r="I2824" s="8">
        <v>0.49999999999999994</v>
      </c>
      <c r="J2824" s="9">
        <v>1750</v>
      </c>
      <c r="K2824" s="10">
        <f t="shared" si="0"/>
        <v>874.99999999999989</v>
      </c>
      <c r="L2824" s="10">
        <f t="shared" si="1"/>
        <v>306.24999999999994</v>
      </c>
      <c r="M2824" s="11">
        <v>0.35</v>
      </c>
      <c r="O2824" s="16"/>
      <c r="P2824" s="14"/>
      <c r="Q2824" s="12"/>
      <c r="R2824" s="13"/>
    </row>
    <row r="2825" spans="1:18" ht="15.75" customHeight="1">
      <c r="A2825" s="1"/>
      <c r="B2825" s="6" t="s">
        <v>14</v>
      </c>
      <c r="C2825" s="6">
        <v>1185732</v>
      </c>
      <c r="D2825" s="7">
        <v>44239</v>
      </c>
      <c r="E2825" s="6" t="s">
        <v>33</v>
      </c>
      <c r="F2825" s="6" t="s">
        <v>102</v>
      </c>
      <c r="G2825" s="6" t="s">
        <v>103</v>
      </c>
      <c r="H2825" s="6" t="s">
        <v>22</v>
      </c>
      <c r="I2825" s="8">
        <v>0.35</v>
      </c>
      <c r="J2825" s="9">
        <v>2750</v>
      </c>
      <c r="K2825" s="10">
        <f t="shared" si="0"/>
        <v>962.49999999999989</v>
      </c>
      <c r="L2825" s="10">
        <f t="shared" si="1"/>
        <v>385</v>
      </c>
      <c r="M2825" s="11">
        <v>0.4</v>
      </c>
      <c r="O2825" s="16"/>
      <c r="P2825" s="14"/>
      <c r="Q2825" s="12"/>
      <c r="R2825" s="13"/>
    </row>
    <row r="2826" spans="1:18" ht="15.75" customHeight="1">
      <c r="A2826" s="1"/>
      <c r="B2826" s="6" t="s">
        <v>14</v>
      </c>
      <c r="C2826" s="6">
        <v>1185732</v>
      </c>
      <c r="D2826" s="7">
        <v>44266</v>
      </c>
      <c r="E2826" s="6" t="s">
        <v>33</v>
      </c>
      <c r="F2826" s="6" t="s">
        <v>102</v>
      </c>
      <c r="G2826" s="6" t="s">
        <v>103</v>
      </c>
      <c r="H2826" s="6" t="s">
        <v>17</v>
      </c>
      <c r="I2826" s="8">
        <v>0.4</v>
      </c>
      <c r="J2826" s="9">
        <v>4950</v>
      </c>
      <c r="K2826" s="10">
        <f t="shared" si="0"/>
        <v>1980</v>
      </c>
      <c r="L2826" s="10">
        <f t="shared" si="1"/>
        <v>693</v>
      </c>
      <c r="M2826" s="11">
        <v>0.35</v>
      </c>
      <c r="O2826" s="16"/>
      <c r="P2826" s="14"/>
      <c r="Q2826" s="12"/>
      <c r="R2826" s="13"/>
    </row>
    <row r="2827" spans="1:18" ht="15.75" customHeight="1">
      <c r="A2827" s="1"/>
      <c r="B2827" s="6" t="s">
        <v>14</v>
      </c>
      <c r="C2827" s="6">
        <v>1185732</v>
      </c>
      <c r="D2827" s="7">
        <v>44266</v>
      </c>
      <c r="E2827" s="6" t="s">
        <v>33</v>
      </c>
      <c r="F2827" s="6" t="s">
        <v>102</v>
      </c>
      <c r="G2827" s="6" t="s">
        <v>103</v>
      </c>
      <c r="H2827" s="6" t="s">
        <v>18</v>
      </c>
      <c r="I2827" s="8">
        <v>0.4</v>
      </c>
      <c r="J2827" s="9">
        <v>2000</v>
      </c>
      <c r="K2827" s="10">
        <f t="shared" si="0"/>
        <v>800</v>
      </c>
      <c r="L2827" s="10">
        <f t="shared" si="1"/>
        <v>240</v>
      </c>
      <c r="M2827" s="11">
        <v>0.3</v>
      </c>
      <c r="O2827" s="16"/>
      <c r="P2827" s="14"/>
      <c r="Q2827" s="12"/>
      <c r="R2827" s="13"/>
    </row>
    <row r="2828" spans="1:18" ht="15.75" customHeight="1">
      <c r="A2828" s="1"/>
      <c r="B2828" s="6" t="s">
        <v>14</v>
      </c>
      <c r="C2828" s="6">
        <v>1185732</v>
      </c>
      <c r="D2828" s="7">
        <v>44266</v>
      </c>
      <c r="E2828" s="6" t="s">
        <v>33</v>
      </c>
      <c r="F2828" s="6" t="s">
        <v>102</v>
      </c>
      <c r="G2828" s="6" t="s">
        <v>103</v>
      </c>
      <c r="H2828" s="6" t="s">
        <v>19</v>
      </c>
      <c r="I2828" s="8">
        <v>0.30000000000000004</v>
      </c>
      <c r="J2828" s="9">
        <v>2250</v>
      </c>
      <c r="K2828" s="10">
        <f t="shared" si="0"/>
        <v>675.00000000000011</v>
      </c>
      <c r="L2828" s="10">
        <f t="shared" si="1"/>
        <v>202.50000000000003</v>
      </c>
      <c r="M2828" s="11">
        <v>0.3</v>
      </c>
      <c r="O2828" s="16"/>
      <c r="P2828" s="14"/>
      <c r="Q2828" s="12"/>
      <c r="R2828" s="13"/>
    </row>
    <row r="2829" spans="1:18" ht="15.75" customHeight="1">
      <c r="A2829" s="1"/>
      <c r="B2829" s="6" t="s">
        <v>14</v>
      </c>
      <c r="C2829" s="6">
        <v>1185732</v>
      </c>
      <c r="D2829" s="7">
        <v>44266</v>
      </c>
      <c r="E2829" s="6" t="s">
        <v>33</v>
      </c>
      <c r="F2829" s="6" t="s">
        <v>102</v>
      </c>
      <c r="G2829" s="6" t="s">
        <v>103</v>
      </c>
      <c r="H2829" s="6" t="s">
        <v>20</v>
      </c>
      <c r="I2829" s="8">
        <v>0.35</v>
      </c>
      <c r="J2829" s="9">
        <v>750</v>
      </c>
      <c r="K2829" s="10">
        <f t="shared" si="0"/>
        <v>262.5</v>
      </c>
      <c r="L2829" s="10">
        <f t="shared" si="1"/>
        <v>78.75</v>
      </c>
      <c r="M2829" s="11">
        <v>0.3</v>
      </c>
      <c r="O2829" s="16"/>
      <c r="P2829" s="14"/>
      <c r="Q2829" s="12"/>
      <c r="R2829" s="13"/>
    </row>
    <row r="2830" spans="1:18" ht="15.75" customHeight="1">
      <c r="A2830" s="1"/>
      <c r="B2830" s="6" t="s">
        <v>14</v>
      </c>
      <c r="C2830" s="6">
        <v>1185732</v>
      </c>
      <c r="D2830" s="7">
        <v>44266</v>
      </c>
      <c r="E2830" s="6" t="s">
        <v>33</v>
      </c>
      <c r="F2830" s="6" t="s">
        <v>102</v>
      </c>
      <c r="G2830" s="6" t="s">
        <v>103</v>
      </c>
      <c r="H2830" s="6" t="s">
        <v>21</v>
      </c>
      <c r="I2830" s="8">
        <v>0.5</v>
      </c>
      <c r="J2830" s="9">
        <v>1250</v>
      </c>
      <c r="K2830" s="10">
        <f t="shared" si="0"/>
        <v>625</v>
      </c>
      <c r="L2830" s="10">
        <f t="shared" si="1"/>
        <v>218.75</v>
      </c>
      <c r="M2830" s="11">
        <v>0.35</v>
      </c>
      <c r="O2830" s="16"/>
      <c r="P2830" s="14"/>
      <c r="Q2830" s="12"/>
      <c r="R2830" s="13"/>
    </row>
    <row r="2831" spans="1:18" ht="15.75" customHeight="1">
      <c r="A2831" s="1"/>
      <c r="B2831" s="6" t="s">
        <v>14</v>
      </c>
      <c r="C2831" s="6">
        <v>1185732</v>
      </c>
      <c r="D2831" s="7">
        <v>44266</v>
      </c>
      <c r="E2831" s="6" t="s">
        <v>33</v>
      </c>
      <c r="F2831" s="6" t="s">
        <v>102</v>
      </c>
      <c r="G2831" s="6" t="s">
        <v>103</v>
      </c>
      <c r="H2831" s="6" t="s">
        <v>22</v>
      </c>
      <c r="I2831" s="8">
        <v>0.4</v>
      </c>
      <c r="J2831" s="9">
        <v>2250</v>
      </c>
      <c r="K2831" s="10">
        <f t="shared" si="0"/>
        <v>900</v>
      </c>
      <c r="L2831" s="10">
        <f t="shared" si="1"/>
        <v>360</v>
      </c>
      <c r="M2831" s="11">
        <v>0.4</v>
      </c>
      <c r="O2831" s="16"/>
      <c r="P2831" s="14"/>
      <c r="Q2831" s="12"/>
      <c r="R2831" s="13"/>
    </row>
    <row r="2832" spans="1:18" ht="15.75" customHeight="1">
      <c r="A2832" s="1"/>
      <c r="B2832" s="6" t="s">
        <v>14</v>
      </c>
      <c r="C2832" s="6">
        <v>1185732</v>
      </c>
      <c r="D2832" s="7">
        <v>44298</v>
      </c>
      <c r="E2832" s="6" t="s">
        <v>33</v>
      </c>
      <c r="F2832" s="6" t="s">
        <v>102</v>
      </c>
      <c r="G2832" s="6" t="s">
        <v>103</v>
      </c>
      <c r="H2832" s="6" t="s">
        <v>17</v>
      </c>
      <c r="I2832" s="8">
        <v>0.4</v>
      </c>
      <c r="J2832" s="9">
        <v>4500</v>
      </c>
      <c r="K2832" s="10">
        <f t="shared" si="0"/>
        <v>1800</v>
      </c>
      <c r="L2832" s="10">
        <f t="shared" si="1"/>
        <v>630</v>
      </c>
      <c r="M2832" s="11">
        <v>0.35</v>
      </c>
      <c r="O2832" s="16"/>
      <c r="P2832" s="14"/>
      <c r="Q2832" s="12"/>
      <c r="R2832" s="13"/>
    </row>
    <row r="2833" spans="1:18" ht="15.75" customHeight="1">
      <c r="A2833" s="1"/>
      <c r="B2833" s="6" t="s">
        <v>14</v>
      </c>
      <c r="C2833" s="6">
        <v>1185732</v>
      </c>
      <c r="D2833" s="7">
        <v>44298</v>
      </c>
      <c r="E2833" s="6" t="s">
        <v>33</v>
      </c>
      <c r="F2833" s="6" t="s">
        <v>102</v>
      </c>
      <c r="G2833" s="6" t="s">
        <v>103</v>
      </c>
      <c r="H2833" s="6" t="s">
        <v>18</v>
      </c>
      <c r="I2833" s="8">
        <v>0.4</v>
      </c>
      <c r="J2833" s="9">
        <v>1500</v>
      </c>
      <c r="K2833" s="10">
        <f t="shared" si="0"/>
        <v>600</v>
      </c>
      <c r="L2833" s="10">
        <f t="shared" si="1"/>
        <v>180</v>
      </c>
      <c r="M2833" s="11">
        <v>0.3</v>
      </c>
      <c r="O2833" s="16"/>
      <c r="P2833" s="14"/>
      <c r="Q2833" s="12"/>
      <c r="R2833" s="13"/>
    </row>
    <row r="2834" spans="1:18" ht="15.75" customHeight="1">
      <c r="A2834" s="1"/>
      <c r="B2834" s="6" t="s">
        <v>14</v>
      </c>
      <c r="C2834" s="6">
        <v>1185732</v>
      </c>
      <c r="D2834" s="7">
        <v>44298</v>
      </c>
      <c r="E2834" s="6" t="s">
        <v>33</v>
      </c>
      <c r="F2834" s="6" t="s">
        <v>102</v>
      </c>
      <c r="G2834" s="6" t="s">
        <v>103</v>
      </c>
      <c r="H2834" s="6" t="s">
        <v>19</v>
      </c>
      <c r="I2834" s="8">
        <v>0.30000000000000004</v>
      </c>
      <c r="J2834" s="9">
        <v>1500</v>
      </c>
      <c r="K2834" s="10">
        <f t="shared" si="0"/>
        <v>450.00000000000006</v>
      </c>
      <c r="L2834" s="10">
        <f t="shared" si="1"/>
        <v>135</v>
      </c>
      <c r="M2834" s="11">
        <v>0.3</v>
      </c>
      <c r="O2834" s="16"/>
      <c r="P2834" s="14"/>
      <c r="Q2834" s="12"/>
      <c r="R2834" s="13"/>
    </row>
    <row r="2835" spans="1:18" ht="15.75" customHeight="1">
      <c r="A2835" s="1"/>
      <c r="B2835" s="6" t="s">
        <v>14</v>
      </c>
      <c r="C2835" s="6">
        <v>1185732</v>
      </c>
      <c r="D2835" s="7">
        <v>44298</v>
      </c>
      <c r="E2835" s="6" t="s">
        <v>33</v>
      </c>
      <c r="F2835" s="6" t="s">
        <v>102</v>
      </c>
      <c r="G2835" s="6" t="s">
        <v>103</v>
      </c>
      <c r="H2835" s="6" t="s">
        <v>20</v>
      </c>
      <c r="I2835" s="8">
        <v>0.35</v>
      </c>
      <c r="J2835" s="9">
        <v>750</v>
      </c>
      <c r="K2835" s="10">
        <f t="shared" si="0"/>
        <v>262.5</v>
      </c>
      <c r="L2835" s="10">
        <f t="shared" si="1"/>
        <v>78.75</v>
      </c>
      <c r="M2835" s="11">
        <v>0.3</v>
      </c>
      <c r="O2835" s="16"/>
      <c r="P2835" s="14"/>
      <c r="Q2835" s="12"/>
      <c r="R2835" s="13"/>
    </row>
    <row r="2836" spans="1:18" ht="15.75" customHeight="1">
      <c r="A2836" s="1"/>
      <c r="B2836" s="6" t="s">
        <v>14</v>
      </c>
      <c r="C2836" s="6">
        <v>1185732</v>
      </c>
      <c r="D2836" s="7">
        <v>44298</v>
      </c>
      <c r="E2836" s="6" t="s">
        <v>33</v>
      </c>
      <c r="F2836" s="6" t="s">
        <v>102</v>
      </c>
      <c r="G2836" s="6" t="s">
        <v>103</v>
      </c>
      <c r="H2836" s="6" t="s">
        <v>21</v>
      </c>
      <c r="I2836" s="8">
        <v>0.6</v>
      </c>
      <c r="J2836" s="9">
        <v>1000</v>
      </c>
      <c r="K2836" s="10">
        <f t="shared" si="0"/>
        <v>600</v>
      </c>
      <c r="L2836" s="10">
        <f t="shared" si="1"/>
        <v>210</v>
      </c>
      <c r="M2836" s="11">
        <v>0.35</v>
      </c>
      <c r="O2836" s="16"/>
      <c r="P2836" s="14"/>
      <c r="Q2836" s="12"/>
      <c r="R2836" s="13"/>
    </row>
    <row r="2837" spans="1:18" ht="15.75" customHeight="1">
      <c r="A2837" s="1"/>
      <c r="B2837" s="6" t="s">
        <v>14</v>
      </c>
      <c r="C2837" s="6">
        <v>1185732</v>
      </c>
      <c r="D2837" s="7">
        <v>44298</v>
      </c>
      <c r="E2837" s="6" t="s">
        <v>33</v>
      </c>
      <c r="F2837" s="6" t="s">
        <v>102</v>
      </c>
      <c r="G2837" s="6" t="s">
        <v>103</v>
      </c>
      <c r="H2837" s="6" t="s">
        <v>22</v>
      </c>
      <c r="I2837" s="8">
        <v>0.5</v>
      </c>
      <c r="J2837" s="9">
        <v>2250</v>
      </c>
      <c r="K2837" s="10">
        <f t="shared" si="0"/>
        <v>1125</v>
      </c>
      <c r="L2837" s="10">
        <f t="shared" si="1"/>
        <v>450</v>
      </c>
      <c r="M2837" s="11">
        <v>0.4</v>
      </c>
      <c r="O2837" s="16"/>
      <c r="P2837" s="14"/>
      <c r="Q2837" s="12"/>
      <c r="R2837" s="13"/>
    </row>
    <row r="2838" spans="1:18" ht="15.75" customHeight="1">
      <c r="A2838" s="1"/>
      <c r="B2838" s="6" t="s">
        <v>14</v>
      </c>
      <c r="C2838" s="6">
        <v>1185732</v>
      </c>
      <c r="D2838" s="7">
        <v>44329</v>
      </c>
      <c r="E2838" s="6" t="s">
        <v>33</v>
      </c>
      <c r="F2838" s="6" t="s">
        <v>102</v>
      </c>
      <c r="G2838" s="6" t="s">
        <v>103</v>
      </c>
      <c r="H2838" s="6" t="s">
        <v>17</v>
      </c>
      <c r="I2838" s="8">
        <v>0.6</v>
      </c>
      <c r="J2838" s="9">
        <v>4950</v>
      </c>
      <c r="K2838" s="10">
        <f t="shared" si="0"/>
        <v>2970</v>
      </c>
      <c r="L2838" s="10">
        <f t="shared" si="1"/>
        <v>1039.5</v>
      </c>
      <c r="M2838" s="11">
        <v>0.35</v>
      </c>
      <c r="O2838" s="16"/>
      <c r="P2838" s="14"/>
      <c r="Q2838" s="12"/>
      <c r="R2838" s="13"/>
    </row>
    <row r="2839" spans="1:18" ht="15.75" customHeight="1">
      <c r="A2839" s="1"/>
      <c r="B2839" s="6" t="s">
        <v>14</v>
      </c>
      <c r="C2839" s="6">
        <v>1185732</v>
      </c>
      <c r="D2839" s="7">
        <v>44329</v>
      </c>
      <c r="E2839" s="6" t="s">
        <v>33</v>
      </c>
      <c r="F2839" s="6" t="s">
        <v>102</v>
      </c>
      <c r="G2839" s="6" t="s">
        <v>103</v>
      </c>
      <c r="H2839" s="6" t="s">
        <v>18</v>
      </c>
      <c r="I2839" s="8">
        <v>0.5</v>
      </c>
      <c r="J2839" s="9">
        <v>2000</v>
      </c>
      <c r="K2839" s="10">
        <f t="shared" si="0"/>
        <v>1000</v>
      </c>
      <c r="L2839" s="10">
        <f t="shared" si="1"/>
        <v>300</v>
      </c>
      <c r="M2839" s="11">
        <v>0.3</v>
      </c>
      <c r="O2839" s="16"/>
      <c r="P2839" s="14"/>
      <c r="Q2839" s="12"/>
      <c r="R2839" s="13"/>
    </row>
    <row r="2840" spans="1:18" ht="15.75" customHeight="1">
      <c r="A2840" s="1"/>
      <c r="B2840" s="6" t="s">
        <v>14</v>
      </c>
      <c r="C2840" s="6">
        <v>1185732</v>
      </c>
      <c r="D2840" s="7">
        <v>44329</v>
      </c>
      <c r="E2840" s="6" t="s">
        <v>33</v>
      </c>
      <c r="F2840" s="6" t="s">
        <v>102</v>
      </c>
      <c r="G2840" s="6" t="s">
        <v>103</v>
      </c>
      <c r="H2840" s="6" t="s">
        <v>19</v>
      </c>
      <c r="I2840" s="8">
        <v>0.45</v>
      </c>
      <c r="J2840" s="9">
        <v>1750</v>
      </c>
      <c r="K2840" s="10">
        <f t="shared" si="0"/>
        <v>787.5</v>
      </c>
      <c r="L2840" s="10">
        <f t="shared" si="1"/>
        <v>236.25</v>
      </c>
      <c r="M2840" s="11">
        <v>0.3</v>
      </c>
      <c r="O2840" s="16"/>
      <c r="P2840" s="14"/>
      <c r="Q2840" s="12"/>
      <c r="R2840" s="13"/>
    </row>
    <row r="2841" spans="1:18" ht="15.75" customHeight="1">
      <c r="A2841" s="1"/>
      <c r="B2841" s="6" t="s">
        <v>14</v>
      </c>
      <c r="C2841" s="6">
        <v>1185732</v>
      </c>
      <c r="D2841" s="7">
        <v>44329</v>
      </c>
      <c r="E2841" s="6" t="s">
        <v>33</v>
      </c>
      <c r="F2841" s="6" t="s">
        <v>102</v>
      </c>
      <c r="G2841" s="6" t="s">
        <v>103</v>
      </c>
      <c r="H2841" s="6" t="s">
        <v>20</v>
      </c>
      <c r="I2841" s="8">
        <v>0.45</v>
      </c>
      <c r="J2841" s="9">
        <v>1000</v>
      </c>
      <c r="K2841" s="10">
        <f t="shared" si="0"/>
        <v>450</v>
      </c>
      <c r="L2841" s="10">
        <f t="shared" si="1"/>
        <v>135</v>
      </c>
      <c r="M2841" s="11">
        <v>0.3</v>
      </c>
      <c r="O2841" s="16"/>
      <c r="P2841" s="14"/>
      <c r="Q2841" s="12"/>
      <c r="R2841" s="13"/>
    </row>
    <row r="2842" spans="1:18" ht="15.75" customHeight="1">
      <c r="A2842" s="1"/>
      <c r="B2842" s="6" t="s">
        <v>14</v>
      </c>
      <c r="C2842" s="6">
        <v>1185732</v>
      </c>
      <c r="D2842" s="7">
        <v>44329</v>
      </c>
      <c r="E2842" s="6" t="s">
        <v>33</v>
      </c>
      <c r="F2842" s="6" t="s">
        <v>102</v>
      </c>
      <c r="G2842" s="6" t="s">
        <v>103</v>
      </c>
      <c r="H2842" s="6" t="s">
        <v>21</v>
      </c>
      <c r="I2842" s="8">
        <v>0.54999999999999993</v>
      </c>
      <c r="J2842" s="9">
        <v>1250</v>
      </c>
      <c r="K2842" s="10">
        <f t="shared" si="0"/>
        <v>687.49999999999989</v>
      </c>
      <c r="L2842" s="10">
        <f t="shared" si="1"/>
        <v>240.62499999999994</v>
      </c>
      <c r="M2842" s="11">
        <v>0.35</v>
      </c>
      <c r="O2842" s="16"/>
      <c r="P2842" s="14"/>
      <c r="Q2842" s="12"/>
      <c r="R2842" s="13"/>
    </row>
    <row r="2843" spans="1:18" ht="15.75" customHeight="1">
      <c r="A2843" s="1"/>
      <c r="B2843" s="6" t="s">
        <v>14</v>
      </c>
      <c r="C2843" s="6">
        <v>1185732</v>
      </c>
      <c r="D2843" s="7">
        <v>44329</v>
      </c>
      <c r="E2843" s="6" t="s">
        <v>33</v>
      </c>
      <c r="F2843" s="6" t="s">
        <v>102</v>
      </c>
      <c r="G2843" s="6" t="s">
        <v>103</v>
      </c>
      <c r="H2843" s="6" t="s">
        <v>22</v>
      </c>
      <c r="I2843" s="8">
        <v>0.6</v>
      </c>
      <c r="J2843" s="9">
        <v>2500</v>
      </c>
      <c r="K2843" s="10">
        <f t="shared" si="0"/>
        <v>1500</v>
      </c>
      <c r="L2843" s="10">
        <f t="shared" si="1"/>
        <v>600</v>
      </c>
      <c r="M2843" s="11">
        <v>0.4</v>
      </c>
      <c r="O2843" s="16"/>
      <c r="P2843" s="14"/>
      <c r="Q2843" s="12"/>
      <c r="R2843" s="13"/>
    </row>
    <row r="2844" spans="1:18" ht="15.75" customHeight="1">
      <c r="A2844" s="1"/>
      <c r="B2844" s="6" t="s">
        <v>14</v>
      </c>
      <c r="C2844" s="6">
        <v>1185732</v>
      </c>
      <c r="D2844" s="7">
        <v>44359</v>
      </c>
      <c r="E2844" s="6" t="s">
        <v>33</v>
      </c>
      <c r="F2844" s="6" t="s">
        <v>102</v>
      </c>
      <c r="G2844" s="6" t="s">
        <v>103</v>
      </c>
      <c r="H2844" s="6" t="s">
        <v>17</v>
      </c>
      <c r="I2844" s="8">
        <v>0.45</v>
      </c>
      <c r="J2844" s="9">
        <v>5000</v>
      </c>
      <c r="K2844" s="10">
        <f t="shared" si="0"/>
        <v>2250</v>
      </c>
      <c r="L2844" s="10">
        <f t="shared" si="1"/>
        <v>787.5</v>
      </c>
      <c r="M2844" s="11">
        <v>0.35</v>
      </c>
      <c r="O2844" s="16"/>
      <c r="P2844" s="14"/>
      <c r="Q2844" s="12"/>
      <c r="R2844" s="13"/>
    </row>
    <row r="2845" spans="1:18" ht="15.75" customHeight="1">
      <c r="A2845" s="1"/>
      <c r="B2845" s="6" t="s">
        <v>14</v>
      </c>
      <c r="C2845" s="6">
        <v>1185732</v>
      </c>
      <c r="D2845" s="7">
        <v>44359</v>
      </c>
      <c r="E2845" s="6" t="s">
        <v>33</v>
      </c>
      <c r="F2845" s="6" t="s">
        <v>102</v>
      </c>
      <c r="G2845" s="6" t="s">
        <v>103</v>
      </c>
      <c r="H2845" s="6" t="s">
        <v>18</v>
      </c>
      <c r="I2845" s="8">
        <v>0.40000000000000008</v>
      </c>
      <c r="J2845" s="9">
        <v>2500</v>
      </c>
      <c r="K2845" s="10">
        <f t="shared" si="0"/>
        <v>1000.0000000000002</v>
      </c>
      <c r="L2845" s="10">
        <f t="shared" si="1"/>
        <v>300.00000000000006</v>
      </c>
      <c r="M2845" s="11">
        <v>0.3</v>
      </c>
      <c r="O2845" s="16"/>
      <c r="P2845" s="14"/>
      <c r="Q2845" s="12"/>
      <c r="R2845" s="13"/>
    </row>
    <row r="2846" spans="1:18" ht="15.75" customHeight="1">
      <c r="A2846" s="1"/>
      <c r="B2846" s="6" t="s">
        <v>14</v>
      </c>
      <c r="C2846" s="6">
        <v>1185732</v>
      </c>
      <c r="D2846" s="7">
        <v>44359</v>
      </c>
      <c r="E2846" s="6" t="s">
        <v>33</v>
      </c>
      <c r="F2846" s="6" t="s">
        <v>102</v>
      </c>
      <c r="G2846" s="6" t="s">
        <v>103</v>
      </c>
      <c r="H2846" s="6" t="s">
        <v>19</v>
      </c>
      <c r="I2846" s="8">
        <v>0.35000000000000003</v>
      </c>
      <c r="J2846" s="9">
        <v>2000</v>
      </c>
      <c r="K2846" s="10">
        <f t="shared" si="0"/>
        <v>700.00000000000011</v>
      </c>
      <c r="L2846" s="10">
        <f t="shared" si="1"/>
        <v>210.00000000000003</v>
      </c>
      <c r="M2846" s="11">
        <v>0.3</v>
      </c>
      <c r="O2846" s="16"/>
      <c r="P2846" s="14"/>
      <c r="Q2846" s="12"/>
      <c r="R2846" s="13"/>
    </row>
    <row r="2847" spans="1:18" ht="15.75" customHeight="1">
      <c r="A2847" s="1"/>
      <c r="B2847" s="6" t="s">
        <v>14</v>
      </c>
      <c r="C2847" s="6">
        <v>1185732</v>
      </c>
      <c r="D2847" s="7">
        <v>44359</v>
      </c>
      <c r="E2847" s="6" t="s">
        <v>33</v>
      </c>
      <c r="F2847" s="6" t="s">
        <v>102</v>
      </c>
      <c r="G2847" s="6" t="s">
        <v>103</v>
      </c>
      <c r="H2847" s="6" t="s">
        <v>20</v>
      </c>
      <c r="I2847" s="8">
        <v>0.35000000000000003</v>
      </c>
      <c r="J2847" s="9">
        <v>1750</v>
      </c>
      <c r="K2847" s="10">
        <f t="shared" si="0"/>
        <v>612.50000000000011</v>
      </c>
      <c r="L2847" s="10">
        <f t="shared" si="1"/>
        <v>183.75000000000003</v>
      </c>
      <c r="M2847" s="11">
        <v>0.3</v>
      </c>
      <c r="O2847" s="16"/>
      <c r="P2847" s="14"/>
      <c r="Q2847" s="12"/>
      <c r="R2847" s="13"/>
    </row>
    <row r="2848" spans="1:18" ht="15.75" customHeight="1">
      <c r="A2848" s="1"/>
      <c r="B2848" s="6" t="s">
        <v>14</v>
      </c>
      <c r="C2848" s="6">
        <v>1185732</v>
      </c>
      <c r="D2848" s="7">
        <v>44359</v>
      </c>
      <c r="E2848" s="6" t="s">
        <v>33</v>
      </c>
      <c r="F2848" s="6" t="s">
        <v>102</v>
      </c>
      <c r="G2848" s="6" t="s">
        <v>103</v>
      </c>
      <c r="H2848" s="6" t="s">
        <v>21</v>
      </c>
      <c r="I2848" s="8">
        <v>0.45</v>
      </c>
      <c r="J2848" s="9">
        <v>1750</v>
      </c>
      <c r="K2848" s="10">
        <f t="shared" si="0"/>
        <v>787.5</v>
      </c>
      <c r="L2848" s="10">
        <f t="shared" si="1"/>
        <v>275.625</v>
      </c>
      <c r="M2848" s="11">
        <v>0.35</v>
      </c>
      <c r="O2848" s="16"/>
      <c r="P2848" s="14"/>
      <c r="Q2848" s="12"/>
      <c r="R2848" s="13"/>
    </row>
    <row r="2849" spans="1:18" ht="15.75" customHeight="1">
      <c r="A2849" s="1"/>
      <c r="B2849" s="6" t="s">
        <v>14</v>
      </c>
      <c r="C2849" s="6">
        <v>1185732</v>
      </c>
      <c r="D2849" s="7">
        <v>44359</v>
      </c>
      <c r="E2849" s="6" t="s">
        <v>33</v>
      </c>
      <c r="F2849" s="6" t="s">
        <v>102</v>
      </c>
      <c r="G2849" s="6" t="s">
        <v>103</v>
      </c>
      <c r="H2849" s="6" t="s">
        <v>22</v>
      </c>
      <c r="I2849" s="8">
        <v>0.55000000000000004</v>
      </c>
      <c r="J2849" s="9">
        <v>3250</v>
      </c>
      <c r="K2849" s="10">
        <f t="shared" si="0"/>
        <v>1787.5000000000002</v>
      </c>
      <c r="L2849" s="10">
        <f t="shared" si="1"/>
        <v>715.00000000000011</v>
      </c>
      <c r="M2849" s="11">
        <v>0.4</v>
      </c>
      <c r="O2849" s="16"/>
      <c r="P2849" s="14"/>
      <c r="Q2849" s="12"/>
      <c r="R2849" s="13"/>
    </row>
    <row r="2850" spans="1:18" ht="15.75" customHeight="1">
      <c r="A2850" s="1"/>
      <c r="B2850" s="6" t="s">
        <v>14</v>
      </c>
      <c r="C2850" s="6">
        <v>1185732</v>
      </c>
      <c r="D2850" s="7">
        <v>44388</v>
      </c>
      <c r="E2850" s="6" t="s">
        <v>33</v>
      </c>
      <c r="F2850" s="6" t="s">
        <v>102</v>
      </c>
      <c r="G2850" s="6" t="s">
        <v>103</v>
      </c>
      <c r="H2850" s="6" t="s">
        <v>17</v>
      </c>
      <c r="I2850" s="8">
        <v>0.5</v>
      </c>
      <c r="J2850" s="9">
        <v>5500</v>
      </c>
      <c r="K2850" s="10">
        <f t="shared" si="0"/>
        <v>2750</v>
      </c>
      <c r="L2850" s="10">
        <f t="shared" si="1"/>
        <v>962.49999999999989</v>
      </c>
      <c r="M2850" s="11">
        <v>0.35</v>
      </c>
      <c r="O2850" s="16"/>
      <c r="P2850" s="14"/>
      <c r="Q2850" s="12"/>
      <c r="R2850" s="13"/>
    </row>
    <row r="2851" spans="1:18" ht="15.75" customHeight="1">
      <c r="A2851" s="1"/>
      <c r="B2851" s="6" t="s">
        <v>14</v>
      </c>
      <c r="C2851" s="6">
        <v>1185732</v>
      </c>
      <c r="D2851" s="7">
        <v>44388</v>
      </c>
      <c r="E2851" s="6" t="s">
        <v>33</v>
      </c>
      <c r="F2851" s="6" t="s">
        <v>102</v>
      </c>
      <c r="G2851" s="6" t="s">
        <v>103</v>
      </c>
      <c r="H2851" s="6" t="s">
        <v>18</v>
      </c>
      <c r="I2851" s="8">
        <v>0.45000000000000007</v>
      </c>
      <c r="J2851" s="9">
        <v>3000</v>
      </c>
      <c r="K2851" s="10">
        <f t="shared" si="0"/>
        <v>1350.0000000000002</v>
      </c>
      <c r="L2851" s="10">
        <f t="shared" si="1"/>
        <v>405.00000000000006</v>
      </c>
      <c r="M2851" s="11">
        <v>0.3</v>
      </c>
      <c r="O2851" s="16"/>
      <c r="P2851" s="14"/>
      <c r="Q2851" s="12"/>
      <c r="R2851" s="13"/>
    </row>
    <row r="2852" spans="1:18" ht="15.75" customHeight="1">
      <c r="A2852" s="1"/>
      <c r="B2852" s="6" t="s">
        <v>14</v>
      </c>
      <c r="C2852" s="6">
        <v>1185732</v>
      </c>
      <c r="D2852" s="7">
        <v>44388</v>
      </c>
      <c r="E2852" s="6" t="s">
        <v>33</v>
      </c>
      <c r="F2852" s="6" t="s">
        <v>102</v>
      </c>
      <c r="G2852" s="6" t="s">
        <v>103</v>
      </c>
      <c r="H2852" s="6" t="s">
        <v>19</v>
      </c>
      <c r="I2852" s="8">
        <v>0.4</v>
      </c>
      <c r="J2852" s="9">
        <v>2250</v>
      </c>
      <c r="K2852" s="10">
        <f t="shared" si="0"/>
        <v>900</v>
      </c>
      <c r="L2852" s="10">
        <f t="shared" si="1"/>
        <v>270</v>
      </c>
      <c r="M2852" s="11">
        <v>0.3</v>
      </c>
      <c r="O2852" s="16"/>
      <c r="P2852" s="14"/>
      <c r="Q2852" s="12"/>
      <c r="R2852" s="13"/>
    </row>
    <row r="2853" spans="1:18" ht="15.75" customHeight="1">
      <c r="A2853" s="1"/>
      <c r="B2853" s="6" t="s">
        <v>14</v>
      </c>
      <c r="C2853" s="6">
        <v>1185732</v>
      </c>
      <c r="D2853" s="7">
        <v>44388</v>
      </c>
      <c r="E2853" s="6" t="s">
        <v>33</v>
      </c>
      <c r="F2853" s="6" t="s">
        <v>102</v>
      </c>
      <c r="G2853" s="6" t="s">
        <v>103</v>
      </c>
      <c r="H2853" s="6" t="s">
        <v>20</v>
      </c>
      <c r="I2853" s="8">
        <v>0.4</v>
      </c>
      <c r="J2853" s="9">
        <v>1750</v>
      </c>
      <c r="K2853" s="10">
        <f t="shared" si="0"/>
        <v>700</v>
      </c>
      <c r="L2853" s="10">
        <f t="shared" si="1"/>
        <v>210</v>
      </c>
      <c r="M2853" s="11">
        <v>0.3</v>
      </c>
      <c r="O2853" s="16"/>
      <c r="P2853" s="14"/>
      <c r="Q2853" s="12"/>
      <c r="R2853" s="13"/>
    </row>
    <row r="2854" spans="1:18" ht="15.75" customHeight="1">
      <c r="A2854" s="1"/>
      <c r="B2854" s="6" t="s">
        <v>14</v>
      </c>
      <c r="C2854" s="6">
        <v>1185732</v>
      </c>
      <c r="D2854" s="7">
        <v>44388</v>
      </c>
      <c r="E2854" s="6" t="s">
        <v>33</v>
      </c>
      <c r="F2854" s="6" t="s">
        <v>102</v>
      </c>
      <c r="G2854" s="6" t="s">
        <v>103</v>
      </c>
      <c r="H2854" s="6" t="s">
        <v>21</v>
      </c>
      <c r="I2854" s="8">
        <v>0.5</v>
      </c>
      <c r="J2854" s="9">
        <v>2000</v>
      </c>
      <c r="K2854" s="10">
        <f t="shared" si="0"/>
        <v>1000</v>
      </c>
      <c r="L2854" s="10">
        <f t="shared" si="1"/>
        <v>350</v>
      </c>
      <c r="M2854" s="11">
        <v>0.35</v>
      </c>
      <c r="O2854" s="16"/>
      <c r="P2854" s="14"/>
      <c r="Q2854" s="12"/>
      <c r="R2854" s="13"/>
    </row>
    <row r="2855" spans="1:18" ht="15.75" customHeight="1">
      <c r="A2855" s="1"/>
      <c r="B2855" s="6" t="s">
        <v>14</v>
      </c>
      <c r="C2855" s="6">
        <v>1185732</v>
      </c>
      <c r="D2855" s="7">
        <v>44388</v>
      </c>
      <c r="E2855" s="6" t="s">
        <v>33</v>
      </c>
      <c r="F2855" s="6" t="s">
        <v>102</v>
      </c>
      <c r="G2855" s="6" t="s">
        <v>103</v>
      </c>
      <c r="H2855" s="6" t="s">
        <v>22</v>
      </c>
      <c r="I2855" s="8">
        <v>0.55000000000000004</v>
      </c>
      <c r="J2855" s="9">
        <v>3750</v>
      </c>
      <c r="K2855" s="10">
        <f t="shared" si="0"/>
        <v>2062.5</v>
      </c>
      <c r="L2855" s="10">
        <f t="shared" si="1"/>
        <v>825</v>
      </c>
      <c r="M2855" s="11">
        <v>0.4</v>
      </c>
      <c r="O2855" s="16"/>
      <c r="P2855" s="14"/>
      <c r="Q2855" s="12"/>
      <c r="R2855" s="13"/>
    </row>
    <row r="2856" spans="1:18" ht="15.75" customHeight="1">
      <c r="A2856" s="1"/>
      <c r="B2856" s="6" t="s">
        <v>14</v>
      </c>
      <c r="C2856" s="6">
        <v>1185732</v>
      </c>
      <c r="D2856" s="7">
        <v>44420</v>
      </c>
      <c r="E2856" s="6" t="s">
        <v>33</v>
      </c>
      <c r="F2856" s="6" t="s">
        <v>102</v>
      </c>
      <c r="G2856" s="6" t="s">
        <v>103</v>
      </c>
      <c r="H2856" s="6" t="s">
        <v>17</v>
      </c>
      <c r="I2856" s="8">
        <v>0.5</v>
      </c>
      <c r="J2856" s="9">
        <v>5250</v>
      </c>
      <c r="K2856" s="10">
        <f t="shared" si="0"/>
        <v>2625</v>
      </c>
      <c r="L2856" s="10">
        <f t="shared" si="1"/>
        <v>918.74999999999989</v>
      </c>
      <c r="M2856" s="11">
        <v>0.35</v>
      </c>
      <c r="O2856" s="16"/>
      <c r="P2856" s="14"/>
      <c r="Q2856" s="12"/>
      <c r="R2856" s="13"/>
    </row>
    <row r="2857" spans="1:18" ht="15.75" customHeight="1">
      <c r="A2857" s="1"/>
      <c r="B2857" s="6" t="s">
        <v>14</v>
      </c>
      <c r="C2857" s="6">
        <v>1185732</v>
      </c>
      <c r="D2857" s="7">
        <v>44420</v>
      </c>
      <c r="E2857" s="6" t="s">
        <v>33</v>
      </c>
      <c r="F2857" s="6" t="s">
        <v>102</v>
      </c>
      <c r="G2857" s="6" t="s">
        <v>103</v>
      </c>
      <c r="H2857" s="6" t="s">
        <v>18</v>
      </c>
      <c r="I2857" s="8">
        <v>0.45000000000000007</v>
      </c>
      <c r="J2857" s="9">
        <v>3000</v>
      </c>
      <c r="K2857" s="10">
        <f t="shared" si="0"/>
        <v>1350.0000000000002</v>
      </c>
      <c r="L2857" s="10">
        <f t="shared" si="1"/>
        <v>405.00000000000006</v>
      </c>
      <c r="M2857" s="11">
        <v>0.3</v>
      </c>
      <c r="O2857" s="16"/>
      <c r="P2857" s="14"/>
      <c r="Q2857" s="12"/>
      <c r="R2857" s="13"/>
    </row>
    <row r="2858" spans="1:18" ht="15.75" customHeight="1">
      <c r="A2858" s="1"/>
      <c r="B2858" s="6" t="s">
        <v>14</v>
      </c>
      <c r="C2858" s="6">
        <v>1185732</v>
      </c>
      <c r="D2858" s="7">
        <v>44420</v>
      </c>
      <c r="E2858" s="6" t="s">
        <v>33</v>
      </c>
      <c r="F2858" s="6" t="s">
        <v>102</v>
      </c>
      <c r="G2858" s="6" t="s">
        <v>103</v>
      </c>
      <c r="H2858" s="6" t="s">
        <v>19</v>
      </c>
      <c r="I2858" s="8">
        <v>0.4</v>
      </c>
      <c r="J2858" s="9">
        <v>2250</v>
      </c>
      <c r="K2858" s="10">
        <f t="shared" si="0"/>
        <v>900</v>
      </c>
      <c r="L2858" s="10">
        <f t="shared" si="1"/>
        <v>270</v>
      </c>
      <c r="M2858" s="11">
        <v>0.3</v>
      </c>
      <c r="O2858" s="16"/>
      <c r="P2858" s="14"/>
      <c r="Q2858" s="12"/>
      <c r="R2858" s="13"/>
    </row>
    <row r="2859" spans="1:18" ht="15.75" customHeight="1">
      <c r="A2859" s="1"/>
      <c r="B2859" s="6" t="s">
        <v>14</v>
      </c>
      <c r="C2859" s="6">
        <v>1185732</v>
      </c>
      <c r="D2859" s="7">
        <v>44420</v>
      </c>
      <c r="E2859" s="6" t="s">
        <v>33</v>
      </c>
      <c r="F2859" s="6" t="s">
        <v>102</v>
      </c>
      <c r="G2859" s="6" t="s">
        <v>103</v>
      </c>
      <c r="H2859" s="6" t="s">
        <v>20</v>
      </c>
      <c r="I2859" s="8">
        <v>0.4</v>
      </c>
      <c r="J2859" s="9">
        <v>2000</v>
      </c>
      <c r="K2859" s="10">
        <f t="shared" si="0"/>
        <v>800</v>
      </c>
      <c r="L2859" s="10">
        <f t="shared" si="1"/>
        <v>240</v>
      </c>
      <c r="M2859" s="11">
        <v>0.3</v>
      </c>
      <c r="O2859" s="16"/>
      <c r="P2859" s="14"/>
      <c r="Q2859" s="12"/>
      <c r="R2859" s="13"/>
    </row>
    <row r="2860" spans="1:18" ht="15.75" customHeight="1">
      <c r="A2860" s="1"/>
      <c r="B2860" s="6" t="s">
        <v>14</v>
      </c>
      <c r="C2860" s="6">
        <v>1185732</v>
      </c>
      <c r="D2860" s="7">
        <v>44420</v>
      </c>
      <c r="E2860" s="6" t="s">
        <v>33</v>
      </c>
      <c r="F2860" s="6" t="s">
        <v>102</v>
      </c>
      <c r="G2860" s="6" t="s">
        <v>103</v>
      </c>
      <c r="H2860" s="6" t="s">
        <v>21</v>
      </c>
      <c r="I2860" s="8">
        <v>0.5</v>
      </c>
      <c r="J2860" s="9">
        <v>1750</v>
      </c>
      <c r="K2860" s="10">
        <f t="shared" si="0"/>
        <v>875</v>
      </c>
      <c r="L2860" s="10">
        <f t="shared" si="1"/>
        <v>306.25</v>
      </c>
      <c r="M2860" s="11">
        <v>0.35</v>
      </c>
      <c r="O2860" s="16"/>
      <c r="P2860" s="14"/>
      <c r="Q2860" s="12"/>
      <c r="R2860" s="13"/>
    </row>
    <row r="2861" spans="1:18" ht="15.75" customHeight="1">
      <c r="A2861" s="1"/>
      <c r="B2861" s="6" t="s">
        <v>14</v>
      </c>
      <c r="C2861" s="6">
        <v>1185732</v>
      </c>
      <c r="D2861" s="7">
        <v>44420</v>
      </c>
      <c r="E2861" s="6" t="s">
        <v>33</v>
      </c>
      <c r="F2861" s="6" t="s">
        <v>102</v>
      </c>
      <c r="G2861" s="6" t="s">
        <v>103</v>
      </c>
      <c r="H2861" s="6" t="s">
        <v>22</v>
      </c>
      <c r="I2861" s="8">
        <v>0.55000000000000004</v>
      </c>
      <c r="J2861" s="9">
        <v>3500</v>
      </c>
      <c r="K2861" s="10">
        <f t="shared" si="0"/>
        <v>1925.0000000000002</v>
      </c>
      <c r="L2861" s="10">
        <f t="shared" si="1"/>
        <v>770.00000000000011</v>
      </c>
      <c r="M2861" s="11">
        <v>0.4</v>
      </c>
      <c r="O2861" s="16"/>
      <c r="P2861" s="14"/>
      <c r="Q2861" s="12"/>
      <c r="R2861" s="13"/>
    </row>
    <row r="2862" spans="1:18" ht="15.75" customHeight="1">
      <c r="A2862" s="1"/>
      <c r="B2862" s="6" t="s">
        <v>14</v>
      </c>
      <c r="C2862" s="6">
        <v>1185732</v>
      </c>
      <c r="D2862" s="7">
        <v>44452</v>
      </c>
      <c r="E2862" s="6" t="s">
        <v>33</v>
      </c>
      <c r="F2862" s="6" t="s">
        <v>102</v>
      </c>
      <c r="G2862" s="6" t="s">
        <v>103</v>
      </c>
      <c r="H2862" s="6" t="s">
        <v>17</v>
      </c>
      <c r="I2862" s="8">
        <v>0.45</v>
      </c>
      <c r="J2862" s="9">
        <v>4750</v>
      </c>
      <c r="K2862" s="10">
        <f t="shared" si="0"/>
        <v>2137.5</v>
      </c>
      <c r="L2862" s="10">
        <f t="shared" si="1"/>
        <v>748.125</v>
      </c>
      <c r="M2862" s="11">
        <v>0.35</v>
      </c>
      <c r="O2862" s="16"/>
      <c r="P2862" s="14"/>
      <c r="Q2862" s="12"/>
      <c r="R2862" s="13"/>
    </row>
    <row r="2863" spans="1:18" ht="15.75" customHeight="1">
      <c r="A2863" s="1"/>
      <c r="B2863" s="6" t="s">
        <v>14</v>
      </c>
      <c r="C2863" s="6">
        <v>1185732</v>
      </c>
      <c r="D2863" s="7">
        <v>44452</v>
      </c>
      <c r="E2863" s="6" t="s">
        <v>33</v>
      </c>
      <c r="F2863" s="6" t="s">
        <v>102</v>
      </c>
      <c r="G2863" s="6" t="s">
        <v>103</v>
      </c>
      <c r="H2863" s="6" t="s">
        <v>18</v>
      </c>
      <c r="I2863" s="8">
        <v>0.40000000000000008</v>
      </c>
      <c r="J2863" s="9">
        <v>2750</v>
      </c>
      <c r="K2863" s="10">
        <f t="shared" si="0"/>
        <v>1100.0000000000002</v>
      </c>
      <c r="L2863" s="10">
        <f t="shared" si="1"/>
        <v>330.00000000000006</v>
      </c>
      <c r="M2863" s="11">
        <v>0.3</v>
      </c>
      <c r="O2863" s="16"/>
      <c r="P2863" s="14"/>
      <c r="Q2863" s="12"/>
      <c r="R2863" s="13"/>
    </row>
    <row r="2864" spans="1:18" ht="15.75" customHeight="1">
      <c r="A2864" s="1"/>
      <c r="B2864" s="6" t="s">
        <v>14</v>
      </c>
      <c r="C2864" s="6">
        <v>1185732</v>
      </c>
      <c r="D2864" s="7">
        <v>44452</v>
      </c>
      <c r="E2864" s="6" t="s">
        <v>33</v>
      </c>
      <c r="F2864" s="6" t="s">
        <v>102</v>
      </c>
      <c r="G2864" s="6" t="s">
        <v>103</v>
      </c>
      <c r="H2864" s="6" t="s">
        <v>19</v>
      </c>
      <c r="I2864" s="8">
        <v>0.35000000000000003</v>
      </c>
      <c r="J2864" s="9">
        <v>1750</v>
      </c>
      <c r="K2864" s="10">
        <f t="shared" si="0"/>
        <v>612.50000000000011</v>
      </c>
      <c r="L2864" s="10">
        <f t="shared" si="1"/>
        <v>183.75000000000003</v>
      </c>
      <c r="M2864" s="11">
        <v>0.3</v>
      </c>
      <c r="O2864" s="16"/>
      <c r="P2864" s="14"/>
      <c r="Q2864" s="12"/>
      <c r="R2864" s="13"/>
    </row>
    <row r="2865" spans="1:18" ht="15.75" customHeight="1">
      <c r="A2865" s="1"/>
      <c r="B2865" s="6" t="s">
        <v>14</v>
      </c>
      <c r="C2865" s="6">
        <v>1185732</v>
      </c>
      <c r="D2865" s="7">
        <v>44452</v>
      </c>
      <c r="E2865" s="6" t="s">
        <v>33</v>
      </c>
      <c r="F2865" s="6" t="s">
        <v>102</v>
      </c>
      <c r="G2865" s="6" t="s">
        <v>103</v>
      </c>
      <c r="H2865" s="6" t="s">
        <v>20</v>
      </c>
      <c r="I2865" s="8">
        <v>0.35000000000000003</v>
      </c>
      <c r="J2865" s="9">
        <v>1500</v>
      </c>
      <c r="K2865" s="10">
        <f t="shared" si="0"/>
        <v>525</v>
      </c>
      <c r="L2865" s="10">
        <f t="shared" si="1"/>
        <v>157.5</v>
      </c>
      <c r="M2865" s="11">
        <v>0.3</v>
      </c>
      <c r="O2865" s="16"/>
      <c r="P2865" s="14"/>
      <c r="Q2865" s="12"/>
      <c r="R2865" s="13"/>
    </row>
    <row r="2866" spans="1:18" ht="15.75" customHeight="1">
      <c r="A2866" s="1"/>
      <c r="B2866" s="6" t="s">
        <v>14</v>
      </c>
      <c r="C2866" s="6">
        <v>1185732</v>
      </c>
      <c r="D2866" s="7">
        <v>44452</v>
      </c>
      <c r="E2866" s="6" t="s">
        <v>33</v>
      </c>
      <c r="F2866" s="6" t="s">
        <v>102</v>
      </c>
      <c r="G2866" s="6" t="s">
        <v>103</v>
      </c>
      <c r="H2866" s="6" t="s">
        <v>21</v>
      </c>
      <c r="I2866" s="8">
        <v>0.45</v>
      </c>
      <c r="J2866" s="9">
        <v>1500</v>
      </c>
      <c r="K2866" s="10">
        <f t="shared" si="0"/>
        <v>675</v>
      </c>
      <c r="L2866" s="10">
        <f t="shared" si="1"/>
        <v>236.24999999999997</v>
      </c>
      <c r="M2866" s="11">
        <v>0.35</v>
      </c>
      <c r="O2866" s="16"/>
      <c r="P2866" s="14"/>
      <c r="Q2866" s="12"/>
      <c r="R2866" s="13"/>
    </row>
    <row r="2867" spans="1:18" ht="15.75" customHeight="1">
      <c r="A2867" s="1"/>
      <c r="B2867" s="6" t="s">
        <v>14</v>
      </c>
      <c r="C2867" s="6">
        <v>1185732</v>
      </c>
      <c r="D2867" s="7">
        <v>44452</v>
      </c>
      <c r="E2867" s="6" t="s">
        <v>33</v>
      </c>
      <c r="F2867" s="6" t="s">
        <v>102</v>
      </c>
      <c r="G2867" s="6" t="s">
        <v>103</v>
      </c>
      <c r="H2867" s="6" t="s">
        <v>22</v>
      </c>
      <c r="I2867" s="8">
        <v>0.5</v>
      </c>
      <c r="J2867" s="9">
        <v>2250</v>
      </c>
      <c r="K2867" s="10">
        <f t="shared" si="0"/>
        <v>1125</v>
      </c>
      <c r="L2867" s="10">
        <f t="shared" si="1"/>
        <v>450</v>
      </c>
      <c r="M2867" s="11">
        <v>0.4</v>
      </c>
      <c r="O2867" s="16"/>
      <c r="P2867" s="14"/>
      <c r="Q2867" s="12"/>
      <c r="R2867" s="13"/>
    </row>
    <row r="2868" spans="1:18" ht="15.75" customHeight="1">
      <c r="A2868" s="1"/>
      <c r="B2868" s="6" t="s">
        <v>14</v>
      </c>
      <c r="C2868" s="6">
        <v>1185732</v>
      </c>
      <c r="D2868" s="7">
        <v>44481</v>
      </c>
      <c r="E2868" s="6" t="s">
        <v>33</v>
      </c>
      <c r="F2868" s="6" t="s">
        <v>102</v>
      </c>
      <c r="G2868" s="6" t="s">
        <v>103</v>
      </c>
      <c r="H2868" s="6" t="s">
        <v>17</v>
      </c>
      <c r="I2868" s="8">
        <v>0.54999999999999993</v>
      </c>
      <c r="J2868" s="9">
        <v>4000</v>
      </c>
      <c r="K2868" s="10">
        <f t="shared" si="0"/>
        <v>2199.9999999999995</v>
      </c>
      <c r="L2868" s="10">
        <f t="shared" si="1"/>
        <v>769.99999999999977</v>
      </c>
      <c r="M2868" s="11">
        <v>0.35</v>
      </c>
      <c r="O2868" s="16"/>
      <c r="P2868" s="14"/>
      <c r="Q2868" s="12"/>
      <c r="R2868" s="13"/>
    </row>
    <row r="2869" spans="1:18" ht="15.75" customHeight="1">
      <c r="A2869" s="1"/>
      <c r="B2869" s="6" t="s">
        <v>14</v>
      </c>
      <c r="C2869" s="6">
        <v>1185732</v>
      </c>
      <c r="D2869" s="7">
        <v>44481</v>
      </c>
      <c r="E2869" s="6" t="s">
        <v>33</v>
      </c>
      <c r="F2869" s="6" t="s">
        <v>102</v>
      </c>
      <c r="G2869" s="6" t="s">
        <v>103</v>
      </c>
      <c r="H2869" s="6" t="s">
        <v>18</v>
      </c>
      <c r="I2869" s="8">
        <v>0.45</v>
      </c>
      <c r="J2869" s="9">
        <v>2500</v>
      </c>
      <c r="K2869" s="10">
        <f t="shared" si="0"/>
        <v>1125</v>
      </c>
      <c r="L2869" s="10">
        <f t="shared" si="1"/>
        <v>337.5</v>
      </c>
      <c r="M2869" s="11">
        <v>0.3</v>
      </c>
      <c r="O2869" s="16"/>
      <c r="P2869" s="14"/>
      <c r="Q2869" s="12"/>
      <c r="R2869" s="13"/>
    </row>
    <row r="2870" spans="1:18" ht="15.75" customHeight="1">
      <c r="A2870" s="1"/>
      <c r="B2870" s="6" t="s">
        <v>14</v>
      </c>
      <c r="C2870" s="6">
        <v>1185732</v>
      </c>
      <c r="D2870" s="7">
        <v>44481</v>
      </c>
      <c r="E2870" s="6" t="s">
        <v>33</v>
      </c>
      <c r="F2870" s="6" t="s">
        <v>102</v>
      </c>
      <c r="G2870" s="6" t="s">
        <v>103</v>
      </c>
      <c r="H2870" s="6" t="s">
        <v>19</v>
      </c>
      <c r="I2870" s="8">
        <v>0.45</v>
      </c>
      <c r="J2870" s="9">
        <v>1500</v>
      </c>
      <c r="K2870" s="10">
        <f t="shared" si="0"/>
        <v>675</v>
      </c>
      <c r="L2870" s="10">
        <f t="shared" si="1"/>
        <v>202.5</v>
      </c>
      <c r="M2870" s="11">
        <v>0.3</v>
      </c>
      <c r="O2870" s="16"/>
      <c r="P2870" s="14"/>
      <c r="Q2870" s="12"/>
      <c r="R2870" s="13"/>
    </row>
    <row r="2871" spans="1:18" ht="15.75" customHeight="1">
      <c r="A2871" s="1"/>
      <c r="B2871" s="6" t="s">
        <v>14</v>
      </c>
      <c r="C2871" s="6">
        <v>1185732</v>
      </c>
      <c r="D2871" s="7">
        <v>44481</v>
      </c>
      <c r="E2871" s="6" t="s">
        <v>33</v>
      </c>
      <c r="F2871" s="6" t="s">
        <v>102</v>
      </c>
      <c r="G2871" s="6" t="s">
        <v>103</v>
      </c>
      <c r="H2871" s="6" t="s">
        <v>20</v>
      </c>
      <c r="I2871" s="8">
        <v>0.45</v>
      </c>
      <c r="J2871" s="9">
        <v>1250</v>
      </c>
      <c r="K2871" s="10">
        <f t="shared" si="0"/>
        <v>562.5</v>
      </c>
      <c r="L2871" s="10">
        <f t="shared" si="1"/>
        <v>168.75</v>
      </c>
      <c r="M2871" s="11">
        <v>0.3</v>
      </c>
      <c r="O2871" s="16"/>
      <c r="P2871" s="14"/>
      <c r="Q2871" s="12"/>
      <c r="R2871" s="13"/>
    </row>
    <row r="2872" spans="1:18" ht="15.75" customHeight="1">
      <c r="A2872" s="1"/>
      <c r="B2872" s="6" t="s">
        <v>14</v>
      </c>
      <c r="C2872" s="6">
        <v>1185732</v>
      </c>
      <c r="D2872" s="7">
        <v>44481</v>
      </c>
      <c r="E2872" s="6" t="s">
        <v>33</v>
      </c>
      <c r="F2872" s="6" t="s">
        <v>102</v>
      </c>
      <c r="G2872" s="6" t="s">
        <v>103</v>
      </c>
      <c r="H2872" s="6" t="s">
        <v>21</v>
      </c>
      <c r="I2872" s="8">
        <v>0.54999999999999993</v>
      </c>
      <c r="J2872" s="9">
        <v>1250</v>
      </c>
      <c r="K2872" s="10">
        <f t="shared" si="0"/>
        <v>687.49999999999989</v>
      </c>
      <c r="L2872" s="10">
        <f t="shared" si="1"/>
        <v>240.62499999999994</v>
      </c>
      <c r="M2872" s="11">
        <v>0.35</v>
      </c>
      <c r="O2872" s="16"/>
      <c r="P2872" s="14"/>
      <c r="Q2872" s="12"/>
      <c r="R2872" s="13"/>
    </row>
    <row r="2873" spans="1:18" ht="15.75" customHeight="1">
      <c r="A2873" s="1"/>
      <c r="B2873" s="6" t="s">
        <v>14</v>
      </c>
      <c r="C2873" s="6">
        <v>1185732</v>
      </c>
      <c r="D2873" s="7">
        <v>44481</v>
      </c>
      <c r="E2873" s="6" t="s">
        <v>33</v>
      </c>
      <c r="F2873" s="6" t="s">
        <v>102</v>
      </c>
      <c r="G2873" s="6" t="s">
        <v>103</v>
      </c>
      <c r="H2873" s="6" t="s">
        <v>22</v>
      </c>
      <c r="I2873" s="8">
        <v>0.59999999999999987</v>
      </c>
      <c r="J2873" s="9">
        <v>2500</v>
      </c>
      <c r="K2873" s="10">
        <f t="shared" si="0"/>
        <v>1499.9999999999998</v>
      </c>
      <c r="L2873" s="10">
        <f t="shared" si="1"/>
        <v>599.99999999999989</v>
      </c>
      <c r="M2873" s="11">
        <v>0.4</v>
      </c>
      <c r="O2873" s="16"/>
      <c r="P2873" s="14"/>
      <c r="Q2873" s="12"/>
      <c r="R2873" s="13"/>
    </row>
    <row r="2874" spans="1:18" ht="15.75" customHeight="1">
      <c r="A2874" s="1"/>
      <c r="B2874" s="6" t="s">
        <v>14</v>
      </c>
      <c r="C2874" s="6">
        <v>1185732</v>
      </c>
      <c r="D2874" s="7">
        <v>44512</v>
      </c>
      <c r="E2874" s="6" t="s">
        <v>33</v>
      </c>
      <c r="F2874" s="6" t="s">
        <v>102</v>
      </c>
      <c r="G2874" s="6" t="s">
        <v>103</v>
      </c>
      <c r="H2874" s="6" t="s">
        <v>17</v>
      </c>
      <c r="I2874" s="8">
        <v>0.54999999999999993</v>
      </c>
      <c r="J2874" s="9">
        <v>4000</v>
      </c>
      <c r="K2874" s="10">
        <f t="shared" si="0"/>
        <v>2199.9999999999995</v>
      </c>
      <c r="L2874" s="10">
        <f t="shared" si="1"/>
        <v>769.99999999999977</v>
      </c>
      <c r="M2874" s="11">
        <v>0.35</v>
      </c>
      <c r="O2874" s="16"/>
      <c r="P2874" s="14"/>
      <c r="Q2874" s="12"/>
      <c r="R2874" s="13"/>
    </row>
    <row r="2875" spans="1:18" ht="15.75" customHeight="1">
      <c r="A2875" s="1"/>
      <c r="B2875" s="6" t="s">
        <v>14</v>
      </c>
      <c r="C2875" s="6">
        <v>1185732</v>
      </c>
      <c r="D2875" s="7">
        <v>44512</v>
      </c>
      <c r="E2875" s="6" t="s">
        <v>33</v>
      </c>
      <c r="F2875" s="6" t="s">
        <v>102</v>
      </c>
      <c r="G2875" s="6" t="s">
        <v>103</v>
      </c>
      <c r="H2875" s="6" t="s">
        <v>18</v>
      </c>
      <c r="I2875" s="8">
        <v>0.45</v>
      </c>
      <c r="J2875" s="9">
        <v>2500</v>
      </c>
      <c r="K2875" s="10">
        <f t="shared" si="0"/>
        <v>1125</v>
      </c>
      <c r="L2875" s="10">
        <f t="shared" si="1"/>
        <v>337.5</v>
      </c>
      <c r="M2875" s="11">
        <v>0.3</v>
      </c>
      <c r="O2875" s="16"/>
      <c r="P2875" s="14"/>
      <c r="Q2875" s="12"/>
      <c r="R2875" s="13"/>
    </row>
    <row r="2876" spans="1:18" ht="15.75" customHeight="1">
      <c r="A2876" s="1"/>
      <c r="B2876" s="6" t="s">
        <v>14</v>
      </c>
      <c r="C2876" s="6">
        <v>1185732</v>
      </c>
      <c r="D2876" s="7">
        <v>44512</v>
      </c>
      <c r="E2876" s="6" t="s">
        <v>33</v>
      </c>
      <c r="F2876" s="6" t="s">
        <v>102</v>
      </c>
      <c r="G2876" s="6" t="s">
        <v>103</v>
      </c>
      <c r="H2876" s="6" t="s">
        <v>19</v>
      </c>
      <c r="I2876" s="8">
        <v>0.45</v>
      </c>
      <c r="J2876" s="9">
        <v>1950</v>
      </c>
      <c r="K2876" s="10">
        <f t="shared" si="0"/>
        <v>877.5</v>
      </c>
      <c r="L2876" s="10">
        <f t="shared" si="1"/>
        <v>263.25</v>
      </c>
      <c r="M2876" s="11">
        <v>0.3</v>
      </c>
      <c r="O2876" s="16"/>
      <c r="P2876" s="14"/>
      <c r="Q2876" s="12"/>
      <c r="R2876" s="13"/>
    </row>
    <row r="2877" spans="1:18" ht="15.75" customHeight="1">
      <c r="A2877" s="1"/>
      <c r="B2877" s="6" t="s">
        <v>14</v>
      </c>
      <c r="C2877" s="6">
        <v>1185732</v>
      </c>
      <c r="D2877" s="7">
        <v>44512</v>
      </c>
      <c r="E2877" s="6" t="s">
        <v>33</v>
      </c>
      <c r="F2877" s="6" t="s">
        <v>102</v>
      </c>
      <c r="G2877" s="6" t="s">
        <v>103</v>
      </c>
      <c r="H2877" s="6" t="s">
        <v>20</v>
      </c>
      <c r="I2877" s="8">
        <v>0.45</v>
      </c>
      <c r="J2877" s="9">
        <v>1750</v>
      </c>
      <c r="K2877" s="10">
        <f t="shared" si="0"/>
        <v>787.5</v>
      </c>
      <c r="L2877" s="10">
        <f t="shared" si="1"/>
        <v>236.25</v>
      </c>
      <c r="M2877" s="11">
        <v>0.3</v>
      </c>
      <c r="O2877" s="16"/>
      <c r="P2877" s="14"/>
      <c r="Q2877" s="12"/>
      <c r="R2877" s="13"/>
    </row>
    <row r="2878" spans="1:18" ht="15.75" customHeight="1">
      <c r="A2878" s="1"/>
      <c r="B2878" s="6" t="s">
        <v>14</v>
      </c>
      <c r="C2878" s="6">
        <v>1185732</v>
      </c>
      <c r="D2878" s="7">
        <v>44512</v>
      </c>
      <c r="E2878" s="6" t="s">
        <v>33</v>
      </c>
      <c r="F2878" s="6" t="s">
        <v>102</v>
      </c>
      <c r="G2878" s="6" t="s">
        <v>103</v>
      </c>
      <c r="H2878" s="6" t="s">
        <v>21</v>
      </c>
      <c r="I2878" s="8">
        <v>0.6</v>
      </c>
      <c r="J2878" s="9">
        <v>1500</v>
      </c>
      <c r="K2878" s="10">
        <f t="shared" si="0"/>
        <v>900</v>
      </c>
      <c r="L2878" s="10">
        <f t="shared" si="1"/>
        <v>315</v>
      </c>
      <c r="M2878" s="11">
        <v>0.35</v>
      </c>
      <c r="O2878" s="16"/>
      <c r="P2878" s="14"/>
      <c r="Q2878" s="12"/>
      <c r="R2878" s="13"/>
    </row>
    <row r="2879" spans="1:18" ht="15.75" customHeight="1">
      <c r="A2879" s="1"/>
      <c r="B2879" s="6" t="s">
        <v>14</v>
      </c>
      <c r="C2879" s="6">
        <v>1185732</v>
      </c>
      <c r="D2879" s="7">
        <v>44512</v>
      </c>
      <c r="E2879" s="6" t="s">
        <v>33</v>
      </c>
      <c r="F2879" s="6" t="s">
        <v>102</v>
      </c>
      <c r="G2879" s="6" t="s">
        <v>103</v>
      </c>
      <c r="H2879" s="6" t="s">
        <v>22</v>
      </c>
      <c r="I2879" s="8">
        <v>0.64999999999999991</v>
      </c>
      <c r="J2879" s="9">
        <v>2500</v>
      </c>
      <c r="K2879" s="10">
        <f t="shared" si="0"/>
        <v>1624.9999999999998</v>
      </c>
      <c r="L2879" s="10">
        <f t="shared" si="1"/>
        <v>650</v>
      </c>
      <c r="M2879" s="11">
        <v>0.4</v>
      </c>
      <c r="O2879" s="16"/>
      <c r="P2879" s="14"/>
      <c r="Q2879" s="12"/>
      <c r="R2879" s="13"/>
    </row>
    <row r="2880" spans="1:18" ht="15.75" customHeight="1">
      <c r="A2880" s="1"/>
      <c r="B2880" s="6" t="s">
        <v>14</v>
      </c>
      <c r="C2880" s="6">
        <v>1185732</v>
      </c>
      <c r="D2880" s="7">
        <v>44541</v>
      </c>
      <c r="E2880" s="6" t="s">
        <v>33</v>
      </c>
      <c r="F2880" s="6" t="s">
        <v>102</v>
      </c>
      <c r="G2880" s="6" t="s">
        <v>103</v>
      </c>
      <c r="H2880" s="6" t="s">
        <v>17</v>
      </c>
      <c r="I2880" s="8">
        <v>0.6</v>
      </c>
      <c r="J2880" s="9">
        <v>5000</v>
      </c>
      <c r="K2880" s="10">
        <f t="shared" si="0"/>
        <v>3000</v>
      </c>
      <c r="L2880" s="10">
        <f t="shared" si="1"/>
        <v>1050</v>
      </c>
      <c r="M2880" s="11">
        <v>0.35</v>
      </c>
      <c r="O2880" s="16"/>
      <c r="P2880" s="14"/>
      <c r="Q2880" s="12"/>
      <c r="R2880" s="13"/>
    </row>
    <row r="2881" spans="1:18" ht="15.75" customHeight="1">
      <c r="A2881" s="1"/>
      <c r="B2881" s="6" t="s">
        <v>14</v>
      </c>
      <c r="C2881" s="6">
        <v>1185732</v>
      </c>
      <c r="D2881" s="7">
        <v>44541</v>
      </c>
      <c r="E2881" s="6" t="s">
        <v>33</v>
      </c>
      <c r="F2881" s="6" t="s">
        <v>102</v>
      </c>
      <c r="G2881" s="6" t="s">
        <v>103</v>
      </c>
      <c r="H2881" s="6" t="s">
        <v>18</v>
      </c>
      <c r="I2881" s="8">
        <v>0.5</v>
      </c>
      <c r="J2881" s="9">
        <v>3000</v>
      </c>
      <c r="K2881" s="10">
        <f t="shared" si="0"/>
        <v>1500</v>
      </c>
      <c r="L2881" s="10">
        <f t="shared" si="1"/>
        <v>450</v>
      </c>
      <c r="M2881" s="11">
        <v>0.3</v>
      </c>
      <c r="O2881" s="16"/>
      <c r="P2881" s="14"/>
      <c r="Q2881" s="12"/>
      <c r="R2881" s="13"/>
    </row>
    <row r="2882" spans="1:18" ht="15.75" customHeight="1">
      <c r="A2882" s="1"/>
      <c r="B2882" s="6" t="s">
        <v>14</v>
      </c>
      <c r="C2882" s="6">
        <v>1185732</v>
      </c>
      <c r="D2882" s="7">
        <v>44541</v>
      </c>
      <c r="E2882" s="6" t="s">
        <v>33</v>
      </c>
      <c r="F2882" s="6" t="s">
        <v>102</v>
      </c>
      <c r="G2882" s="6" t="s">
        <v>103</v>
      </c>
      <c r="H2882" s="6" t="s">
        <v>19</v>
      </c>
      <c r="I2882" s="8">
        <v>0.5</v>
      </c>
      <c r="J2882" s="9">
        <v>2500</v>
      </c>
      <c r="K2882" s="10">
        <f t="shared" si="0"/>
        <v>1250</v>
      </c>
      <c r="L2882" s="10">
        <f t="shared" si="1"/>
        <v>375</v>
      </c>
      <c r="M2882" s="11">
        <v>0.3</v>
      </c>
      <c r="O2882" s="16"/>
      <c r="P2882" s="14"/>
      <c r="Q2882" s="12"/>
      <c r="R2882" s="13"/>
    </row>
    <row r="2883" spans="1:18" ht="15.75" customHeight="1">
      <c r="A2883" s="1"/>
      <c r="B2883" s="6" t="s">
        <v>14</v>
      </c>
      <c r="C2883" s="6">
        <v>1185732</v>
      </c>
      <c r="D2883" s="7">
        <v>44541</v>
      </c>
      <c r="E2883" s="6" t="s">
        <v>33</v>
      </c>
      <c r="F2883" s="6" t="s">
        <v>102</v>
      </c>
      <c r="G2883" s="6" t="s">
        <v>103</v>
      </c>
      <c r="H2883" s="6" t="s">
        <v>20</v>
      </c>
      <c r="I2883" s="8">
        <v>0.5</v>
      </c>
      <c r="J2883" s="9">
        <v>2000</v>
      </c>
      <c r="K2883" s="10">
        <f t="shared" si="0"/>
        <v>1000</v>
      </c>
      <c r="L2883" s="10">
        <f t="shared" si="1"/>
        <v>300</v>
      </c>
      <c r="M2883" s="11">
        <v>0.3</v>
      </c>
      <c r="O2883" s="16"/>
      <c r="P2883" s="14"/>
      <c r="Q2883" s="12"/>
      <c r="R2883" s="13"/>
    </row>
    <row r="2884" spans="1:18" ht="15.75" customHeight="1">
      <c r="A2884" s="1"/>
      <c r="B2884" s="6" t="s">
        <v>14</v>
      </c>
      <c r="C2884" s="6">
        <v>1185732</v>
      </c>
      <c r="D2884" s="7">
        <v>44541</v>
      </c>
      <c r="E2884" s="6" t="s">
        <v>33</v>
      </c>
      <c r="F2884" s="6" t="s">
        <v>102</v>
      </c>
      <c r="G2884" s="6" t="s">
        <v>103</v>
      </c>
      <c r="H2884" s="6" t="s">
        <v>21</v>
      </c>
      <c r="I2884" s="8">
        <v>0.6</v>
      </c>
      <c r="J2884" s="9">
        <v>2000</v>
      </c>
      <c r="K2884" s="10">
        <f t="shared" si="0"/>
        <v>1200</v>
      </c>
      <c r="L2884" s="10">
        <f t="shared" si="1"/>
        <v>420</v>
      </c>
      <c r="M2884" s="11">
        <v>0.35</v>
      </c>
      <c r="O2884" s="16"/>
      <c r="P2884" s="14"/>
      <c r="Q2884" s="12"/>
      <c r="R2884" s="13"/>
    </row>
    <row r="2885" spans="1:18" ht="15.75" customHeight="1">
      <c r="A2885" s="1"/>
      <c r="B2885" s="6" t="s">
        <v>14</v>
      </c>
      <c r="C2885" s="6">
        <v>1185732</v>
      </c>
      <c r="D2885" s="7">
        <v>44541</v>
      </c>
      <c r="E2885" s="6" t="s">
        <v>33</v>
      </c>
      <c r="F2885" s="6" t="s">
        <v>102</v>
      </c>
      <c r="G2885" s="6" t="s">
        <v>103</v>
      </c>
      <c r="H2885" s="6" t="s">
        <v>22</v>
      </c>
      <c r="I2885" s="8">
        <v>0.64999999999999991</v>
      </c>
      <c r="J2885" s="9">
        <v>3000</v>
      </c>
      <c r="K2885" s="10">
        <f t="shared" si="0"/>
        <v>1949.9999999999998</v>
      </c>
      <c r="L2885" s="10">
        <f t="shared" si="1"/>
        <v>780</v>
      </c>
      <c r="M2885" s="11">
        <v>0.4</v>
      </c>
      <c r="O2885" s="16"/>
      <c r="P2885" s="14"/>
      <c r="Q2885" s="12"/>
      <c r="R2885" s="13"/>
    </row>
    <row r="2886" spans="1:18" ht="15.75" customHeight="1">
      <c r="A2886" s="1" t="s">
        <v>39</v>
      </c>
      <c r="B2886" s="6" t="s">
        <v>14</v>
      </c>
      <c r="C2886" s="6">
        <v>1185732</v>
      </c>
      <c r="D2886" s="7">
        <v>44205</v>
      </c>
      <c r="E2886" s="6" t="s">
        <v>33</v>
      </c>
      <c r="F2886" s="6" t="s">
        <v>104</v>
      </c>
      <c r="G2886" s="6" t="s">
        <v>105</v>
      </c>
      <c r="H2886" s="6" t="s">
        <v>17</v>
      </c>
      <c r="I2886" s="8">
        <v>0.35000000000000003</v>
      </c>
      <c r="J2886" s="9">
        <v>4750</v>
      </c>
      <c r="K2886" s="10">
        <f t="shared" si="0"/>
        <v>1662.5000000000002</v>
      </c>
      <c r="L2886" s="10">
        <f t="shared" si="1"/>
        <v>581.875</v>
      </c>
      <c r="M2886" s="11">
        <v>0.35</v>
      </c>
      <c r="O2886" s="16"/>
      <c r="P2886" s="14"/>
      <c r="Q2886" s="12"/>
      <c r="R2886" s="13"/>
    </row>
    <row r="2887" spans="1:18" ht="15.75" customHeight="1">
      <c r="A2887" s="1"/>
      <c r="B2887" s="6" t="s">
        <v>14</v>
      </c>
      <c r="C2887" s="6">
        <v>1185732</v>
      </c>
      <c r="D2887" s="7">
        <v>44205</v>
      </c>
      <c r="E2887" s="6" t="s">
        <v>33</v>
      </c>
      <c r="F2887" s="6" t="s">
        <v>104</v>
      </c>
      <c r="G2887" s="6" t="s">
        <v>105</v>
      </c>
      <c r="H2887" s="6" t="s">
        <v>18</v>
      </c>
      <c r="I2887" s="8">
        <v>0.35000000000000003</v>
      </c>
      <c r="J2887" s="9">
        <v>2750</v>
      </c>
      <c r="K2887" s="10">
        <f t="shared" si="0"/>
        <v>962.50000000000011</v>
      </c>
      <c r="L2887" s="10">
        <f t="shared" si="1"/>
        <v>288.75</v>
      </c>
      <c r="M2887" s="11">
        <v>0.3</v>
      </c>
      <c r="O2887" s="16"/>
      <c r="P2887" s="14"/>
      <c r="Q2887" s="12"/>
      <c r="R2887" s="13"/>
    </row>
    <row r="2888" spans="1:18" ht="15.75" customHeight="1">
      <c r="A2888" s="1"/>
      <c r="B2888" s="6" t="s">
        <v>14</v>
      </c>
      <c r="C2888" s="6">
        <v>1185732</v>
      </c>
      <c r="D2888" s="7">
        <v>44205</v>
      </c>
      <c r="E2888" s="6" t="s">
        <v>33</v>
      </c>
      <c r="F2888" s="6" t="s">
        <v>104</v>
      </c>
      <c r="G2888" s="6" t="s">
        <v>105</v>
      </c>
      <c r="H2888" s="6" t="s">
        <v>19</v>
      </c>
      <c r="I2888" s="8">
        <v>0.25000000000000006</v>
      </c>
      <c r="J2888" s="9">
        <v>2750</v>
      </c>
      <c r="K2888" s="10">
        <f t="shared" si="0"/>
        <v>687.50000000000011</v>
      </c>
      <c r="L2888" s="10">
        <f t="shared" si="1"/>
        <v>206.25000000000003</v>
      </c>
      <c r="M2888" s="11">
        <v>0.3</v>
      </c>
      <c r="O2888" s="16"/>
      <c r="P2888" s="14"/>
      <c r="Q2888" s="12"/>
      <c r="R2888" s="13"/>
    </row>
    <row r="2889" spans="1:18" ht="15.75" customHeight="1">
      <c r="A2889" s="1"/>
      <c r="B2889" s="6" t="s">
        <v>14</v>
      </c>
      <c r="C2889" s="6">
        <v>1185732</v>
      </c>
      <c r="D2889" s="7">
        <v>44205</v>
      </c>
      <c r="E2889" s="6" t="s">
        <v>33</v>
      </c>
      <c r="F2889" s="6" t="s">
        <v>104</v>
      </c>
      <c r="G2889" s="6" t="s">
        <v>105</v>
      </c>
      <c r="H2889" s="6" t="s">
        <v>20</v>
      </c>
      <c r="I2889" s="8">
        <v>0.30000000000000004</v>
      </c>
      <c r="J2889" s="9">
        <v>1250</v>
      </c>
      <c r="K2889" s="10">
        <f t="shared" si="0"/>
        <v>375.00000000000006</v>
      </c>
      <c r="L2889" s="10">
        <f t="shared" si="1"/>
        <v>112.50000000000001</v>
      </c>
      <c r="M2889" s="11">
        <v>0.3</v>
      </c>
      <c r="O2889" s="16"/>
      <c r="P2889" s="14"/>
      <c r="Q2889" s="12"/>
      <c r="R2889" s="13"/>
    </row>
    <row r="2890" spans="1:18" ht="15.75" customHeight="1">
      <c r="A2890" s="1"/>
      <c r="B2890" s="6" t="s">
        <v>14</v>
      </c>
      <c r="C2890" s="6">
        <v>1185732</v>
      </c>
      <c r="D2890" s="7">
        <v>44205</v>
      </c>
      <c r="E2890" s="6" t="s">
        <v>33</v>
      </c>
      <c r="F2890" s="6" t="s">
        <v>104</v>
      </c>
      <c r="G2890" s="6" t="s">
        <v>105</v>
      </c>
      <c r="H2890" s="6" t="s">
        <v>21</v>
      </c>
      <c r="I2890" s="8">
        <v>0.44999999999999996</v>
      </c>
      <c r="J2890" s="9">
        <v>1750</v>
      </c>
      <c r="K2890" s="10">
        <f t="shared" si="0"/>
        <v>787.49999999999989</v>
      </c>
      <c r="L2890" s="10">
        <f t="shared" si="1"/>
        <v>275.62499999999994</v>
      </c>
      <c r="M2890" s="11">
        <v>0.35</v>
      </c>
      <c r="O2890" s="16"/>
      <c r="P2890" s="14"/>
      <c r="Q2890" s="12"/>
      <c r="R2890" s="13"/>
    </row>
    <row r="2891" spans="1:18" ht="15.75" customHeight="1">
      <c r="A2891" s="1"/>
      <c r="B2891" s="6" t="s">
        <v>14</v>
      </c>
      <c r="C2891" s="6">
        <v>1185732</v>
      </c>
      <c r="D2891" s="7">
        <v>44205</v>
      </c>
      <c r="E2891" s="6" t="s">
        <v>33</v>
      </c>
      <c r="F2891" s="6" t="s">
        <v>104</v>
      </c>
      <c r="G2891" s="6" t="s">
        <v>105</v>
      </c>
      <c r="H2891" s="6" t="s">
        <v>22</v>
      </c>
      <c r="I2891" s="8">
        <v>0.35000000000000003</v>
      </c>
      <c r="J2891" s="9">
        <v>2750</v>
      </c>
      <c r="K2891" s="10">
        <f t="shared" si="0"/>
        <v>962.50000000000011</v>
      </c>
      <c r="L2891" s="10">
        <f t="shared" si="1"/>
        <v>385.00000000000006</v>
      </c>
      <c r="M2891" s="11">
        <v>0.4</v>
      </c>
      <c r="O2891" s="16"/>
      <c r="P2891" s="14"/>
      <c r="Q2891" s="12"/>
      <c r="R2891" s="13"/>
    </row>
    <row r="2892" spans="1:18" ht="15.75" customHeight="1">
      <c r="A2892" s="1"/>
      <c r="B2892" s="6" t="s">
        <v>14</v>
      </c>
      <c r="C2892" s="6">
        <v>1185732</v>
      </c>
      <c r="D2892" s="7">
        <v>44236</v>
      </c>
      <c r="E2892" s="6" t="s">
        <v>33</v>
      </c>
      <c r="F2892" s="6" t="s">
        <v>104</v>
      </c>
      <c r="G2892" s="6" t="s">
        <v>105</v>
      </c>
      <c r="H2892" s="6" t="s">
        <v>17</v>
      </c>
      <c r="I2892" s="8">
        <v>0.35000000000000003</v>
      </c>
      <c r="J2892" s="9">
        <v>5250</v>
      </c>
      <c r="K2892" s="10">
        <f t="shared" si="0"/>
        <v>1837.5000000000002</v>
      </c>
      <c r="L2892" s="10">
        <f t="shared" si="1"/>
        <v>643.125</v>
      </c>
      <c r="M2892" s="11">
        <v>0.35</v>
      </c>
      <c r="O2892" s="16"/>
      <c r="P2892" s="14"/>
      <c r="Q2892" s="12"/>
      <c r="R2892" s="13"/>
    </row>
    <row r="2893" spans="1:18" ht="15.75" customHeight="1">
      <c r="A2893" s="1"/>
      <c r="B2893" s="6" t="s">
        <v>14</v>
      </c>
      <c r="C2893" s="6">
        <v>1185732</v>
      </c>
      <c r="D2893" s="7">
        <v>44236</v>
      </c>
      <c r="E2893" s="6" t="s">
        <v>33</v>
      </c>
      <c r="F2893" s="6" t="s">
        <v>104</v>
      </c>
      <c r="G2893" s="6" t="s">
        <v>105</v>
      </c>
      <c r="H2893" s="6" t="s">
        <v>18</v>
      </c>
      <c r="I2893" s="8">
        <v>0.35000000000000003</v>
      </c>
      <c r="J2893" s="9">
        <v>1750</v>
      </c>
      <c r="K2893" s="10">
        <f t="shared" si="0"/>
        <v>612.50000000000011</v>
      </c>
      <c r="L2893" s="10">
        <f t="shared" si="1"/>
        <v>183.75000000000003</v>
      </c>
      <c r="M2893" s="11">
        <v>0.3</v>
      </c>
      <c r="O2893" s="16"/>
      <c r="P2893" s="14"/>
      <c r="Q2893" s="12"/>
      <c r="R2893" s="13"/>
    </row>
    <row r="2894" spans="1:18" ht="15.75" customHeight="1">
      <c r="A2894" s="1"/>
      <c r="B2894" s="6" t="s">
        <v>14</v>
      </c>
      <c r="C2894" s="6">
        <v>1185732</v>
      </c>
      <c r="D2894" s="7">
        <v>44236</v>
      </c>
      <c r="E2894" s="6" t="s">
        <v>33</v>
      </c>
      <c r="F2894" s="6" t="s">
        <v>104</v>
      </c>
      <c r="G2894" s="6" t="s">
        <v>105</v>
      </c>
      <c r="H2894" s="6" t="s">
        <v>19</v>
      </c>
      <c r="I2894" s="8">
        <v>0.25000000000000006</v>
      </c>
      <c r="J2894" s="9">
        <v>2250</v>
      </c>
      <c r="K2894" s="10">
        <f t="shared" si="0"/>
        <v>562.50000000000011</v>
      </c>
      <c r="L2894" s="10">
        <f t="shared" si="1"/>
        <v>168.75000000000003</v>
      </c>
      <c r="M2894" s="11">
        <v>0.3</v>
      </c>
      <c r="O2894" s="16"/>
      <c r="P2894" s="14"/>
      <c r="Q2894" s="12"/>
      <c r="R2894" s="13"/>
    </row>
    <row r="2895" spans="1:18" ht="15.75" customHeight="1">
      <c r="A2895" s="1"/>
      <c r="B2895" s="6" t="s">
        <v>14</v>
      </c>
      <c r="C2895" s="6">
        <v>1185732</v>
      </c>
      <c r="D2895" s="7">
        <v>44236</v>
      </c>
      <c r="E2895" s="6" t="s">
        <v>33</v>
      </c>
      <c r="F2895" s="6" t="s">
        <v>104</v>
      </c>
      <c r="G2895" s="6" t="s">
        <v>105</v>
      </c>
      <c r="H2895" s="6" t="s">
        <v>20</v>
      </c>
      <c r="I2895" s="8">
        <v>0.30000000000000004</v>
      </c>
      <c r="J2895" s="9">
        <v>1000</v>
      </c>
      <c r="K2895" s="10">
        <f t="shared" si="0"/>
        <v>300.00000000000006</v>
      </c>
      <c r="L2895" s="10">
        <f t="shared" si="1"/>
        <v>90.000000000000014</v>
      </c>
      <c r="M2895" s="11">
        <v>0.3</v>
      </c>
      <c r="O2895" s="16"/>
      <c r="P2895" s="14"/>
      <c r="Q2895" s="12"/>
      <c r="R2895" s="13"/>
    </row>
    <row r="2896" spans="1:18" ht="15.75" customHeight="1">
      <c r="A2896" s="1"/>
      <c r="B2896" s="6" t="s">
        <v>14</v>
      </c>
      <c r="C2896" s="6">
        <v>1185732</v>
      </c>
      <c r="D2896" s="7">
        <v>44236</v>
      </c>
      <c r="E2896" s="6" t="s">
        <v>33</v>
      </c>
      <c r="F2896" s="6" t="s">
        <v>104</v>
      </c>
      <c r="G2896" s="6" t="s">
        <v>105</v>
      </c>
      <c r="H2896" s="6" t="s">
        <v>21</v>
      </c>
      <c r="I2896" s="8">
        <v>0.44999999999999996</v>
      </c>
      <c r="J2896" s="9">
        <v>1750</v>
      </c>
      <c r="K2896" s="10">
        <f t="shared" si="0"/>
        <v>787.49999999999989</v>
      </c>
      <c r="L2896" s="10">
        <f t="shared" si="1"/>
        <v>275.62499999999994</v>
      </c>
      <c r="M2896" s="11">
        <v>0.35</v>
      </c>
      <c r="O2896" s="16"/>
      <c r="P2896" s="14"/>
      <c r="Q2896" s="12"/>
      <c r="R2896" s="13"/>
    </row>
    <row r="2897" spans="1:18" ht="15.75" customHeight="1">
      <c r="A2897" s="1"/>
      <c r="B2897" s="6" t="s">
        <v>14</v>
      </c>
      <c r="C2897" s="6">
        <v>1185732</v>
      </c>
      <c r="D2897" s="7">
        <v>44236</v>
      </c>
      <c r="E2897" s="6" t="s">
        <v>33</v>
      </c>
      <c r="F2897" s="6" t="s">
        <v>104</v>
      </c>
      <c r="G2897" s="6" t="s">
        <v>105</v>
      </c>
      <c r="H2897" s="6" t="s">
        <v>22</v>
      </c>
      <c r="I2897" s="8">
        <v>0.24999999999999997</v>
      </c>
      <c r="J2897" s="9">
        <v>2750</v>
      </c>
      <c r="K2897" s="10">
        <f t="shared" si="0"/>
        <v>687.49999999999989</v>
      </c>
      <c r="L2897" s="10">
        <f t="shared" si="1"/>
        <v>274.99999999999994</v>
      </c>
      <c r="M2897" s="11">
        <v>0.4</v>
      </c>
      <c r="O2897" s="16"/>
      <c r="P2897" s="14"/>
      <c r="Q2897" s="12"/>
      <c r="R2897" s="13"/>
    </row>
    <row r="2898" spans="1:18" ht="15.75" customHeight="1">
      <c r="A2898" s="1"/>
      <c r="B2898" s="6" t="s">
        <v>14</v>
      </c>
      <c r="C2898" s="6">
        <v>1185732</v>
      </c>
      <c r="D2898" s="7">
        <v>44263</v>
      </c>
      <c r="E2898" s="6" t="s">
        <v>33</v>
      </c>
      <c r="F2898" s="6" t="s">
        <v>104</v>
      </c>
      <c r="G2898" s="6" t="s">
        <v>105</v>
      </c>
      <c r="H2898" s="6" t="s">
        <v>17</v>
      </c>
      <c r="I2898" s="8">
        <v>0.30000000000000004</v>
      </c>
      <c r="J2898" s="9">
        <v>4950</v>
      </c>
      <c r="K2898" s="10">
        <f t="shared" si="0"/>
        <v>1485.0000000000002</v>
      </c>
      <c r="L2898" s="10">
        <f t="shared" si="1"/>
        <v>519.75</v>
      </c>
      <c r="M2898" s="11">
        <v>0.35</v>
      </c>
      <c r="O2898" s="16"/>
      <c r="P2898" s="14"/>
      <c r="Q2898" s="12"/>
      <c r="R2898" s="13"/>
    </row>
    <row r="2899" spans="1:18" ht="15.75" customHeight="1">
      <c r="A2899" s="1"/>
      <c r="B2899" s="6" t="s">
        <v>14</v>
      </c>
      <c r="C2899" s="6">
        <v>1185732</v>
      </c>
      <c r="D2899" s="7">
        <v>44263</v>
      </c>
      <c r="E2899" s="6" t="s">
        <v>33</v>
      </c>
      <c r="F2899" s="6" t="s">
        <v>104</v>
      </c>
      <c r="G2899" s="6" t="s">
        <v>105</v>
      </c>
      <c r="H2899" s="6" t="s">
        <v>18</v>
      </c>
      <c r="I2899" s="8">
        <v>0.30000000000000004</v>
      </c>
      <c r="J2899" s="9">
        <v>2000</v>
      </c>
      <c r="K2899" s="10">
        <f t="shared" si="0"/>
        <v>600.00000000000011</v>
      </c>
      <c r="L2899" s="10">
        <f t="shared" si="1"/>
        <v>180.00000000000003</v>
      </c>
      <c r="M2899" s="11">
        <v>0.3</v>
      </c>
      <c r="O2899" s="16"/>
      <c r="P2899" s="14"/>
      <c r="Q2899" s="12"/>
      <c r="R2899" s="13"/>
    </row>
    <row r="2900" spans="1:18" ht="15.75" customHeight="1">
      <c r="A2900" s="1"/>
      <c r="B2900" s="6" t="s">
        <v>14</v>
      </c>
      <c r="C2900" s="6">
        <v>1185732</v>
      </c>
      <c r="D2900" s="7">
        <v>44263</v>
      </c>
      <c r="E2900" s="6" t="s">
        <v>33</v>
      </c>
      <c r="F2900" s="6" t="s">
        <v>104</v>
      </c>
      <c r="G2900" s="6" t="s">
        <v>105</v>
      </c>
      <c r="H2900" s="6" t="s">
        <v>19</v>
      </c>
      <c r="I2900" s="8">
        <v>0.20000000000000004</v>
      </c>
      <c r="J2900" s="9">
        <v>2250</v>
      </c>
      <c r="K2900" s="10">
        <f t="shared" si="0"/>
        <v>450.00000000000011</v>
      </c>
      <c r="L2900" s="10">
        <f t="shared" si="1"/>
        <v>135.00000000000003</v>
      </c>
      <c r="M2900" s="11">
        <v>0.3</v>
      </c>
      <c r="O2900" s="16"/>
      <c r="P2900" s="14"/>
      <c r="Q2900" s="12"/>
      <c r="R2900" s="13"/>
    </row>
    <row r="2901" spans="1:18" ht="15.75" customHeight="1">
      <c r="A2901" s="1"/>
      <c r="B2901" s="6" t="s">
        <v>14</v>
      </c>
      <c r="C2901" s="6">
        <v>1185732</v>
      </c>
      <c r="D2901" s="7">
        <v>44263</v>
      </c>
      <c r="E2901" s="6" t="s">
        <v>33</v>
      </c>
      <c r="F2901" s="6" t="s">
        <v>104</v>
      </c>
      <c r="G2901" s="6" t="s">
        <v>105</v>
      </c>
      <c r="H2901" s="6" t="s">
        <v>20</v>
      </c>
      <c r="I2901" s="8">
        <v>0.24999999999999997</v>
      </c>
      <c r="J2901" s="9">
        <v>750</v>
      </c>
      <c r="K2901" s="10">
        <f t="shared" si="0"/>
        <v>187.49999999999997</v>
      </c>
      <c r="L2901" s="10">
        <f t="shared" si="1"/>
        <v>56.249999999999993</v>
      </c>
      <c r="M2901" s="11">
        <v>0.3</v>
      </c>
      <c r="O2901" s="16"/>
      <c r="P2901" s="14"/>
      <c r="Q2901" s="12"/>
      <c r="R2901" s="13"/>
    </row>
    <row r="2902" spans="1:18" ht="15.75" customHeight="1">
      <c r="A2902" s="1"/>
      <c r="B2902" s="6" t="s">
        <v>14</v>
      </c>
      <c r="C2902" s="6">
        <v>1185732</v>
      </c>
      <c r="D2902" s="7">
        <v>44263</v>
      </c>
      <c r="E2902" s="6" t="s">
        <v>33</v>
      </c>
      <c r="F2902" s="6" t="s">
        <v>104</v>
      </c>
      <c r="G2902" s="6" t="s">
        <v>105</v>
      </c>
      <c r="H2902" s="6" t="s">
        <v>21</v>
      </c>
      <c r="I2902" s="8">
        <v>0.4</v>
      </c>
      <c r="J2902" s="9">
        <v>1250</v>
      </c>
      <c r="K2902" s="10">
        <f t="shared" si="0"/>
        <v>500</v>
      </c>
      <c r="L2902" s="10">
        <f t="shared" si="1"/>
        <v>175</v>
      </c>
      <c r="M2902" s="11">
        <v>0.35</v>
      </c>
      <c r="O2902" s="16"/>
      <c r="P2902" s="14"/>
      <c r="Q2902" s="12"/>
      <c r="R2902" s="13"/>
    </row>
    <row r="2903" spans="1:18" ht="15.75" customHeight="1">
      <c r="A2903" s="1"/>
      <c r="B2903" s="6" t="s">
        <v>14</v>
      </c>
      <c r="C2903" s="6">
        <v>1185732</v>
      </c>
      <c r="D2903" s="7">
        <v>44263</v>
      </c>
      <c r="E2903" s="6" t="s">
        <v>33</v>
      </c>
      <c r="F2903" s="6" t="s">
        <v>104</v>
      </c>
      <c r="G2903" s="6" t="s">
        <v>105</v>
      </c>
      <c r="H2903" s="6" t="s">
        <v>22</v>
      </c>
      <c r="I2903" s="8">
        <v>0.30000000000000004</v>
      </c>
      <c r="J2903" s="9">
        <v>2250</v>
      </c>
      <c r="K2903" s="10">
        <f t="shared" si="0"/>
        <v>675.00000000000011</v>
      </c>
      <c r="L2903" s="10">
        <f t="shared" si="1"/>
        <v>270.00000000000006</v>
      </c>
      <c r="M2903" s="11">
        <v>0.4</v>
      </c>
      <c r="O2903" s="16"/>
      <c r="P2903" s="14"/>
      <c r="Q2903" s="12"/>
      <c r="R2903" s="13"/>
    </row>
    <row r="2904" spans="1:18" ht="15.75" customHeight="1">
      <c r="A2904" s="1"/>
      <c r="B2904" s="6" t="s">
        <v>14</v>
      </c>
      <c r="C2904" s="6">
        <v>1185732</v>
      </c>
      <c r="D2904" s="7">
        <v>44295</v>
      </c>
      <c r="E2904" s="6" t="s">
        <v>33</v>
      </c>
      <c r="F2904" s="6" t="s">
        <v>104</v>
      </c>
      <c r="G2904" s="6" t="s">
        <v>105</v>
      </c>
      <c r="H2904" s="6" t="s">
        <v>17</v>
      </c>
      <c r="I2904" s="8">
        <v>0.30000000000000004</v>
      </c>
      <c r="J2904" s="9">
        <v>4500</v>
      </c>
      <c r="K2904" s="10">
        <f t="shared" si="0"/>
        <v>1350.0000000000002</v>
      </c>
      <c r="L2904" s="10">
        <f t="shared" si="1"/>
        <v>472.50000000000006</v>
      </c>
      <c r="M2904" s="11">
        <v>0.35</v>
      </c>
      <c r="O2904" s="16"/>
      <c r="P2904" s="14"/>
      <c r="Q2904" s="12"/>
      <c r="R2904" s="13"/>
    </row>
    <row r="2905" spans="1:18" ht="15.75" customHeight="1">
      <c r="A2905" s="1"/>
      <c r="B2905" s="6" t="s">
        <v>14</v>
      </c>
      <c r="C2905" s="6">
        <v>1185732</v>
      </c>
      <c r="D2905" s="7">
        <v>44295</v>
      </c>
      <c r="E2905" s="6" t="s">
        <v>33</v>
      </c>
      <c r="F2905" s="6" t="s">
        <v>104</v>
      </c>
      <c r="G2905" s="6" t="s">
        <v>105</v>
      </c>
      <c r="H2905" s="6" t="s">
        <v>18</v>
      </c>
      <c r="I2905" s="8">
        <v>0.30000000000000004</v>
      </c>
      <c r="J2905" s="9">
        <v>1500</v>
      </c>
      <c r="K2905" s="10">
        <f t="shared" si="0"/>
        <v>450.00000000000006</v>
      </c>
      <c r="L2905" s="10">
        <f t="shared" si="1"/>
        <v>135</v>
      </c>
      <c r="M2905" s="11">
        <v>0.3</v>
      </c>
      <c r="O2905" s="16"/>
      <c r="P2905" s="14"/>
      <c r="Q2905" s="12"/>
      <c r="R2905" s="13"/>
    </row>
    <row r="2906" spans="1:18" ht="15.75" customHeight="1">
      <c r="A2906" s="1"/>
      <c r="B2906" s="6" t="s">
        <v>14</v>
      </c>
      <c r="C2906" s="6">
        <v>1185732</v>
      </c>
      <c r="D2906" s="7">
        <v>44295</v>
      </c>
      <c r="E2906" s="6" t="s">
        <v>33</v>
      </c>
      <c r="F2906" s="6" t="s">
        <v>104</v>
      </c>
      <c r="G2906" s="6" t="s">
        <v>105</v>
      </c>
      <c r="H2906" s="6" t="s">
        <v>19</v>
      </c>
      <c r="I2906" s="8">
        <v>0.20000000000000004</v>
      </c>
      <c r="J2906" s="9">
        <v>1500</v>
      </c>
      <c r="K2906" s="10">
        <f t="shared" si="0"/>
        <v>300.00000000000006</v>
      </c>
      <c r="L2906" s="10">
        <f t="shared" si="1"/>
        <v>90.000000000000014</v>
      </c>
      <c r="M2906" s="11">
        <v>0.3</v>
      </c>
      <c r="O2906" s="16"/>
      <c r="P2906" s="14"/>
      <c r="Q2906" s="12"/>
      <c r="R2906" s="13"/>
    </row>
    <row r="2907" spans="1:18" ht="15.75" customHeight="1">
      <c r="A2907" s="1"/>
      <c r="B2907" s="6" t="s">
        <v>14</v>
      </c>
      <c r="C2907" s="6">
        <v>1185732</v>
      </c>
      <c r="D2907" s="7">
        <v>44295</v>
      </c>
      <c r="E2907" s="6" t="s">
        <v>33</v>
      </c>
      <c r="F2907" s="6" t="s">
        <v>104</v>
      </c>
      <c r="G2907" s="6" t="s">
        <v>105</v>
      </c>
      <c r="H2907" s="6" t="s">
        <v>20</v>
      </c>
      <c r="I2907" s="8">
        <v>0.24999999999999997</v>
      </c>
      <c r="J2907" s="9">
        <v>750</v>
      </c>
      <c r="K2907" s="10">
        <f t="shared" si="0"/>
        <v>187.49999999999997</v>
      </c>
      <c r="L2907" s="10">
        <f t="shared" si="1"/>
        <v>56.249999999999993</v>
      </c>
      <c r="M2907" s="11">
        <v>0.3</v>
      </c>
      <c r="O2907" s="16"/>
      <c r="P2907" s="14"/>
      <c r="Q2907" s="12"/>
      <c r="R2907" s="13"/>
    </row>
    <row r="2908" spans="1:18" ht="15.75" customHeight="1">
      <c r="A2908" s="1"/>
      <c r="B2908" s="6" t="s">
        <v>14</v>
      </c>
      <c r="C2908" s="6">
        <v>1185732</v>
      </c>
      <c r="D2908" s="7">
        <v>44295</v>
      </c>
      <c r="E2908" s="6" t="s">
        <v>33</v>
      </c>
      <c r="F2908" s="6" t="s">
        <v>104</v>
      </c>
      <c r="G2908" s="6" t="s">
        <v>105</v>
      </c>
      <c r="H2908" s="6" t="s">
        <v>21</v>
      </c>
      <c r="I2908" s="8">
        <v>0.6</v>
      </c>
      <c r="J2908" s="9">
        <v>1000</v>
      </c>
      <c r="K2908" s="10">
        <f t="shared" si="0"/>
        <v>600</v>
      </c>
      <c r="L2908" s="10">
        <f t="shared" si="1"/>
        <v>210</v>
      </c>
      <c r="M2908" s="11">
        <v>0.35</v>
      </c>
      <c r="O2908" s="16"/>
      <c r="P2908" s="14"/>
      <c r="Q2908" s="12"/>
      <c r="R2908" s="13"/>
    </row>
    <row r="2909" spans="1:18" ht="15.75" customHeight="1">
      <c r="A2909" s="1"/>
      <c r="B2909" s="6" t="s">
        <v>14</v>
      </c>
      <c r="C2909" s="6">
        <v>1185732</v>
      </c>
      <c r="D2909" s="7">
        <v>44295</v>
      </c>
      <c r="E2909" s="6" t="s">
        <v>33</v>
      </c>
      <c r="F2909" s="6" t="s">
        <v>104</v>
      </c>
      <c r="G2909" s="6" t="s">
        <v>105</v>
      </c>
      <c r="H2909" s="6" t="s">
        <v>22</v>
      </c>
      <c r="I2909" s="8">
        <v>0.5</v>
      </c>
      <c r="J2909" s="9">
        <v>2250</v>
      </c>
      <c r="K2909" s="10">
        <f t="shared" si="0"/>
        <v>1125</v>
      </c>
      <c r="L2909" s="10">
        <f t="shared" si="1"/>
        <v>450</v>
      </c>
      <c r="M2909" s="11">
        <v>0.4</v>
      </c>
      <c r="O2909" s="16"/>
      <c r="P2909" s="14"/>
      <c r="Q2909" s="12"/>
      <c r="R2909" s="13"/>
    </row>
    <row r="2910" spans="1:18" ht="15.75" customHeight="1">
      <c r="A2910" s="1"/>
      <c r="B2910" s="6" t="s">
        <v>14</v>
      </c>
      <c r="C2910" s="6">
        <v>1185732</v>
      </c>
      <c r="D2910" s="7">
        <v>44326</v>
      </c>
      <c r="E2910" s="6" t="s">
        <v>33</v>
      </c>
      <c r="F2910" s="6" t="s">
        <v>104</v>
      </c>
      <c r="G2910" s="6" t="s">
        <v>105</v>
      </c>
      <c r="H2910" s="6" t="s">
        <v>17</v>
      </c>
      <c r="I2910" s="8">
        <v>0.6</v>
      </c>
      <c r="J2910" s="9">
        <v>4950</v>
      </c>
      <c r="K2910" s="10">
        <f t="shared" si="0"/>
        <v>2970</v>
      </c>
      <c r="L2910" s="10">
        <f t="shared" si="1"/>
        <v>1039.5</v>
      </c>
      <c r="M2910" s="11">
        <v>0.35</v>
      </c>
      <c r="O2910" s="16"/>
      <c r="P2910" s="14"/>
      <c r="Q2910" s="12"/>
      <c r="R2910" s="13"/>
    </row>
    <row r="2911" spans="1:18" ht="15.75" customHeight="1">
      <c r="A2911" s="1"/>
      <c r="B2911" s="6" t="s">
        <v>14</v>
      </c>
      <c r="C2911" s="6">
        <v>1185732</v>
      </c>
      <c r="D2911" s="7">
        <v>44326</v>
      </c>
      <c r="E2911" s="6" t="s">
        <v>33</v>
      </c>
      <c r="F2911" s="6" t="s">
        <v>104</v>
      </c>
      <c r="G2911" s="6" t="s">
        <v>105</v>
      </c>
      <c r="H2911" s="6" t="s">
        <v>18</v>
      </c>
      <c r="I2911" s="8">
        <v>0.45</v>
      </c>
      <c r="J2911" s="9">
        <v>2000</v>
      </c>
      <c r="K2911" s="10">
        <f t="shared" si="0"/>
        <v>900</v>
      </c>
      <c r="L2911" s="10">
        <f t="shared" si="1"/>
        <v>270</v>
      </c>
      <c r="M2911" s="11">
        <v>0.3</v>
      </c>
      <c r="O2911" s="16"/>
      <c r="P2911" s="14"/>
      <c r="Q2911" s="12"/>
      <c r="R2911" s="13"/>
    </row>
    <row r="2912" spans="1:18" ht="15.75" customHeight="1">
      <c r="A2912" s="1"/>
      <c r="B2912" s="6" t="s">
        <v>14</v>
      </c>
      <c r="C2912" s="6">
        <v>1185732</v>
      </c>
      <c r="D2912" s="7">
        <v>44326</v>
      </c>
      <c r="E2912" s="6" t="s">
        <v>33</v>
      </c>
      <c r="F2912" s="6" t="s">
        <v>104</v>
      </c>
      <c r="G2912" s="6" t="s">
        <v>105</v>
      </c>
      <c r="H2912" s="6" t="s">
        <v>19</v>
      </c>
      <c r="I2912" s="8">
        <v>0.4</v>
      </c>
      <c r="J2912" s="9">
        <v>1750</v>
      </c>
      <c r="K2912" s="10">
        <f t="shared" si="0"/>
        <v>700</v>
      </c>
      <c r="L2912" s="10">
        <f t="shared" si="1"/>
        <v>210</v>
      </c>
      <c r="M2912" s="11">
        <v>0.3</v>
      </c>
      <c r="O2912" s="16"/>
      <c r="P2912" s="14"/>
      <c r="Q2912" s="12"/>
      <c r="R2912" s="13"/>
    </row>
    <row r="2913" spans="1:18" ht="15.75" customHeight="1">
      <c r="A2913" s="1"/>
      <c r="B2913" s="6" t="s">
        <v>14</v>
      </c>
      <c r="C2913" s="6">
        <v>1185732</v>
      </c>
      <c r="D2913" s="7">
        <v>44326</v>
      </c>
      <c r="E2913" s="6" t="s">
        <v>33</v>
      </c>
      <c r="F2913" s="6" t="s">
        <v>104</v>
      </c>
      <c r="G2913" s="6" t="s">
        <v>105</v>
      </c>
      <c r="H2913" s="6" t="s">
        <v>20</v>
      </c>
      <c r="I2913" s="8">
        <v>0.4</v>
      </c>
      <c r="J2913" s="9">
        <v>1000</v>
      </c>
      <c r="K2913" s="10">
        <f t="shared" si="0"/>
        <v>400</v>
      </c>
      <c r="L2913" s="10">
        <f t="shared" si="1"/>
        <v>120</v>
      </c>
      <c r="M2913" s="11">
        <v>0.3</v>
      </c>
      <c r="O2913" s="16"/>
      <c r="P2913" s="14"/>
      <c r="Q2913" s="12"/>
      <c r="R2913" s="13"/>
    </row>
    <row r="2914" spans="1:18" ht="15.75" customHeight="1">
      <c r="A2914" s="1"/>
      <c r="B2914" s="6" t="s">
        <v>14</v>
      </c>
      <c r="C2914" s="6">
        <v>1185732</v>
      </c>
      <c r="D2914" s="7">
        <v>44326</v>
      </c>
      <c r="E2914" s="6" t="s">
        <v>33</v>
      </c>
      <c r="F2914" s="6" t="s">
        <v>104</v>
      </c>
      <c r="G2914" s="6" t="s">
        <v>105</v>
      </c>
      <c r="H2914" s="6" t="s">
        <v>21</v>
      </c>
      <c r="I2914" s="8">
        <v>0.49999999999999994</v>
      </c>
      <c r="J2914" s="9">
        <v>1250</v>
      </c>
      <c r="K2914" s="10">
        <f t="shared" si="0"/>
        <v>624.99999999999989</v>
      </c>
      <c r="L2914" s="10">
        <f t="shared" si="1"/>
        <v>218.74999999999994</v>
      </c>
      <c r="M2914" s="11">
        <v>0.35</v>
      </c>
      <c r="O2914" s="16"/>
      <c r="P2914" s="14"/>
      <c r="Q2914" s="12"/>
      <c r="R2914" s="13"/>
    </row>
    <row r="2915" spans="1:18" ht="15.75" customHeight="1">
      <c r="A2915" s="1"/>
      <c r="B2915" s="6" t="s">
        <v>14</v>
      </c>
      <c r="C2915" s="6">
        <v>1185732</v>
      </c>
      <c r="D2915" s="7">
        <v>44326</v>
      </c>
      <c r="E2915" s="6" t="s">
        <v>33</v>
      </c>
      <c r="F2915" s="6" t="s">
        <v>104</v>
      </c>
      <c r="G2915" s="6" t="s">
        <v>105</v>
      </c>
      <c r="H2915" s="6" t="s">
        <v>22</v>
      </c>
      <c r="I2915" s="8">
        <v>0.54999999999999993</v>
      </c>
      <c r="J2915" s="9">
        <v>2500</v>
      </c>
      <c r="K2915" s="10">
        <f t="shared" si="0"/>
        <v>1374.9999999999998</v>
      </c>
      <c r="L2915" s="10">
        <f t="shared" si="1"/>
        <v>549.99999999999989</v>
      </c>
      <c r="M2915" s="11">
        <v>0.4</v>
      </c>
      <c r="O2915" s="16"/>
      <c r="P2915" s="14"/>
      <c r="Q2915" s="12"/>
      <c r="R2915" s="13"/>
    </row>
    <row r="2916" spans="1:18" ht="15.75" customHeight="1">
      <c r="A2916" s="1"/>
      <c r="B2916" s="6" t="s">
        <v>14</v>
      </c>
      <c r="C2916" s="6">
        <v>1185732</v>
      </c>
      <c r="D2916" s="7">
        <v>44356</v>
      </c>
      <c r="E2916" s="6" t="s">
        <v>33</v>
      </c>
      <c r="F2916" s="6" t="s">
        <v>104</v>
      </c>
      <c r="G2916" s="6" t="s">
        <v>105</v>
      </c>
      <c r="H2916" s="6" t="s">
        <v>17</v>
      </c>
      <c r="I2916" s="8">
        <v>0.4</v>
      </c>
      <c r="J2916" s="9">
        <v>5000</v>
      </c>
      <c r="K2916" s="10">
        <f t="shared" si="0"/>
        <v>2000</v>
      </c>
      <c r="L2916" s="10">
        <f t="shared" si="1"/>
        <v>700</v>
      </c>
      <c r="M2916" s="11">
        <v>0.35</v>
      </c>
      <c r="O2916" s="16"/>
      <c r="P2916" s="14"/>
      <c r="Q2916" s="12"/>
      <c r="R2916" s="13"/>
    </row>
    <row r="2917" spans="1:18" ht="15.75" customHeight="1">
      <c r="A2917" s="1"/>
      <c r="B2917" s="6" t="s">
        <v>14</v>
      </c>
      <c r="C2917" s="6">
        <v>1185732</v>
      </c>
      <c r="D2917" s="7">
        <v>44356</v>
      </c>
      <c r="E2917" s="6" t="s">
        <v>33</v>
      </c>
      <c r="F2917" s="6" t="s">
        <v>104</v>
      </c>
      <c r="G2917" s="6" t="s">
        <v>105</v>
      </c>
      <c r="H2917" s="6" t="s">
        <v>18</v>
      </c>
      <c r="I2917" s="8">
        <v>0.35000000000000009</v>
      </c>
      <c r="J2917" s="9">
        <v>2500</v>
      </c>
      <c r="K2917" s="10">
        <f t="shared" si="0"/>
        <v>875.00000000000023</v>
      </c>
      <c r="L2917" s="10">
        <f t="shared" si="1"/>
        <v>262.50000000000006</v>
      </c>
      <c r="M2917" s="11">
        <v>0.3</v>
      </c>
      <c r="O2917" s="16"/>
      <c r="P2917" s="14"/>
      <c r="Q2917" s="12"/>
      <c r="R2917" s="13"/>
    </row>
    <row r="2918" spans="1:18" ht="15.75" customHeight="1">
      <c r="A2918" s="1"/>
      <c r="B2918" s="6" t="s">
        <v>14</v>
      </c>
      <c r="C2918" s="6">
        <v>1185732</v>
      </c>
      <c r="D2918" s="7">
        <v>44356</v>
      </c>
      <c r="E2918" s="6" t="s">
        <v>33</v>
      </c>
      <c r="F2918" s="6" t="s">
        <v>104</v>
      </c>
      <c r="G2918" s="6" t="s">
        <v>105</v>
      </c>
      <c r="H2918" s="6" t="s">
        <v>19</v>
      </c>
      <c r="I2918" s="8">
        <v>0.30000000000000004</v>
      </c>
      <c r="J2918" s="9">
        <v>2000</v>
      </c>
      <c r="K2918" s="10">
        <f t="shared" si="0"/>
        <v>600.00000000000011</v>
      </c>
      <c r="L2918" s="10">
        <f t="shared" si="1"/>
        <v>180.00000000000003</v>
      </c>
      <c r="M2918" s="11">
        <v>0.3</v>
      </c>
      <c r="O2918" s="16"/>
      <c r="P2918" s="14"/>
      <c r="Q2918" s="12"/>
      <c r="R2918" s="13"/>
    </row>
    <row r="2919" spans="1:18" ht="15.75" customHeight="1">
      <c r="A2919" s="1"/>
      <c r="B2919" s="6" t="s">
        <v>14</v>
      </c>
      <c r="C2919" s="6">
        <v>1185732</v>
      </c>
      <c r="D2919" s="7">
        <v>44356</v>
      </c>
      <c r="E2919" s="6" t="s">
        <v>33</v>
      </c>
      <c r="F2919" s="6" t="s">
        <v>104</v>
      </c>
      <c r="G2919" s="6" t="s">
        <v>105</v>
      </c>
      <c r="H2919" s="6" t="s">
        <v>20</v>
      </c>
      <c r="I2919" s="8">
        <v>0.30000000000000004</v>
      </c>
      <c r="J2919" s="9">
        <v>1750</v>
      </c>
      <c r="K2919" s="10">
        <f t="shared" si="0"/>
        <v>525.00000000000011</v>
      </c>
      <c r="L2919" s="10">
        <f t="shared" si="1"/>
        <v>157.50000000000003</v>
      </c>
      <c r="M2919" s="11">
        <v>0.3</v>
      </c>
      <c r="O2919" s="16"/>
      <c r="P2919" s="14"/>
      <c r="Q2919" s="12"/>
      <c r="R2919" s="13"/>
    </row>
    <row r="2920" spans="1:18" ht="15.75" customHeight="1">
      <c r="A2920" s="1"/>
      <c r="B2920" s="6" t="s">
        <v>14</v>
      </c>
      <c r="C2920" s="6">
        <v>1185732</v>
      </c>
      <c r="D2920" s="7">
        <v>44356</v>
      </c>
      <c r="E2920" s="6" t="s">
        <v>33</v>
      </c>
      <c r="F2920" s="6" t="s">
        <v>104</v>
      </c>
      <c r="G2920" s="6" t="s">
        <v>105</v>
      </c>
      <c r="H2920" s="6" t="s">
        <v>21</v>
      </c>
      <c r="I2920" s="8">
        <v>0.4</v>
      </c>
      <c r="J2920" s="9">
        <v>1750</v>
      </c>
      <c r="K2920" s="10">
        <f t="shared" si="0"/>
        <v>700</v>
      </c>
      <c r="L2920" s="10">
        <f t="shared" si="1"/>
        <v>244.99999999999997</v>
      </c>
      <c r="M2920" s="11">
        <v>0.35</v>
      </c>
      <c r="O2920" s="16"/>
      <c r="P2920" s="14"/>
      <c r="Q2920" s="12"/>
      <c r="R2920" s="13"/>
    </row>
    <row r="2921" spans="1:18" ht="15.75" customHeight="1">
      <c r="A2921" s="1"/>
      <c r="B2921" s="6" t="s">
        <v>14</v>
      </c>
      <c r="C2921" s="6">
        <v>1185732</v>
      </c>
      <c r="D2921" s="7">
        <v>44356</v>
      </c>
      <c r="E2921" s="6" t="s">
        <v>33</v>
      </c>
      <c r="F2921" s="6" t="s">
        <v>104</v>
      </c>
      <c r="G2921" s="6" t="s">
        <v>105</v>
      </c>
      <c r="H2921" s="6" t="s">
        <v>22</v>
      </c>
      <c r="I2921" s="8">
        <v>0.55000000000000004</v>
      </c>
      <c r="J2921" s="9">
        <v>3250</v>
      </c>
      <c r="K2921" s="10">
        <f t="shared" si="0"/>
        <v>1787.5000000000002</v>
      </c>
      <c r="L2921" s="10">
        <f t="shared" si="1"/>
        <v>715.00000000000011</v>
      </c>
      <c r="M2921" s="11">
        <v>0.4</v>
      </c>
      <c r="O2921" s="16"/>
      <c r="P2921" s="14"/>
      <c r="Q2921" s="12"/>
      <c r="R2921" s="13"/>
    </row>
    <row r="2922" spans="1:18" ht="15.75" customHeight="1">
      <c r="A2922" s="1"/>
      <c r="B2922" s="6" t="s">
        <v>14</v>
      </c>
      <c r="C2922" s="6">
        <v>1185732</v>
      </c>
      <c r="D2922" s="7">
        <v>44385</v>
      </c>
      <c r="E2922" s="6" t="s">
        <v>33</v>
      </c>
      <c r="F2922" s="6" t="s">
        <v>104</v>
      </c>
      <c r="G2922" s="6" t="s">
        <v>105</v>
      </c>
      <c r="H2922" s="6" t="s">
        <v>17</v>
      </c>
      <c r="I2922" s="8">
        <v>0.5</v>
      </c>
      <c r="J2922" s="9">
        <v>5500</v>
      </c>
      <c r="K2922" s="10">
        <f t="shared" si="0"/>
        <v>2750</v>
      </c>
      <c r="L2922" s="10">
        <f t="shared" si="1"/>
        <v>962.49999999999989</v>
      </c>
      <c r="M2922" s="11">
        <v>0.35</v>
      </c>
      <c r="O2922" s="16"/>
      <c r="P2922" s="14"/>
      <c r="Q2922" s="12"/>
      <c r="R2922" s="13"/>
    </row>
    <row r="2923" spans="1:18" ht="15.75" customHeight="1">
      <c r="A2923" s="1"/>
      <c r="B2923" s="6" t="s">
        <v>14</v>
      </c>
      <c r="C2923" s="6">
        <v>1185732</v>
      </c>
      <c r="D2923" s="7">
        <v>44385</v>
      </c>
      <c r="E2923" s="6" t="s">
        <v>33</v>
      </c>
      <c r="F2923" s="6" t="s">
        <v>104</v>
      </c>
      <c r="G2923" s="6" t="s">
        <v>105</v>
      </c>
      <c r="H2923" s="6" t="s">
        <v>18</v>
      </c>
      <c r="I2923" s="8">
        <v>0.45000000000000007</v>
      </c>
      <c r="J2923" s="9">
        <v>3000</v>
      </c>
      <c r="K2923" s="10">
        <f t="shared" si="0"/>
        <v>1350.0000000000002</v>
      </c>
      <c r="L2923" s="10">
        <f t="shared" si="1"/>
        <v>405.00000000000006</v>
      </c>
      <c r="M2923" s="11">
        <v>0.3</v>
      </c>
      <c r="O2923" s="16"/>
      <c r="P2923" s="14"/>
      <c r="Q2923" s="12"/>
      <c r="R2923" s="13"/>
    </row>
    <row r="2924" spans="1:18" ht="15.75" customHeight="1">
      <c r="A2924" s="1"/>
      <c r="B2924" s="6" t="s">
        <v>14</v>
      </c>
      <c r="C2924" s="6">
        <v>1185732</v>
      </c>
      <c r="D2924" s="7">
        <v>44385</v>
      </c>
      <c r="E2924" s="6" t="s">
        <v>33</v>
      </c>
      <c r="F2924" s="6" t="s">
        <v>104</v>
      </c>
      <c r="G2924" s="6" t="s">
        <v>105</v>
      </c>
      <c r="H2924" s="6" t="s">
        <v>19</v>
      </c>
      <c r="I2924" s="8">
        <v>0.4</v>
      </c>
      <c r="J2924" s="9">
        <v>2250</v>
      </c>
      <c r="K2924" s="10">
        <f t="shared" si="0"/>
        <v>900</v>
      </c>
      <c r="L2924" s="10">
        <f t="shared" si="1"/>
        <v>270</v>
      </c>
      <c r="M2924" s="11">
        <v>0.3</v>
      </c>
      <c r="O2924" s="16"/>
      <c r="P2924" s="14"/>
      <c r="Q2924" s="12"/>
      <c r="R2924" s="13"/>
    </row>
    <row r="2925" spans="1:18" ht="15.75" customHeight="1">
      <c r="A2925" s="1"/>
      <c r="B2925" s="6" t="s">
        <v>14</v>
      </c>
      <c r="C2925" s="6">
        <v>1185732</v>
      </c>
      <c r="D2925" s="7">
        <v>44385</v>
      </c>
      <c r="E2925" s="6" t="s">
        <v>33</v>
      </c>
      <c r="F2925" s="6" t="s">
        <v>104</v>
      </c>
      <c r="G2925" s="6" t="s">
        <v>105</v>
      </c>
      <c r="H2925" s="6" t="s">
        <v>20</v>
      </c>
      <c r="I2925" s="8">
        <v>0.4</v>
      </c>
      <c r="J2925" s="9">
        <v>1750</v>
      </c>
      <c r="K2925" s="10">
        <f t="shared" si="0"/>
        <v>700</v>
      </c>
      <c r="L2925" s="10">
        <f t="shared" si="1"/>
        <v>210</v>
      </c>
      <c r="M2925" s="11">
        <v>0.3</v>
      </c>
      <c r="O2925" s="16"/>
      <c r="P2925" s="14"/>
      <c r="Q2925" s="12"/>
      <c r="R2925" s="13"/>
    </row>
    <row r="2926" spans="1:18" ht="15.75" customHeight="1">
      <c r="A2926" s="1"/>
      <c r="B2926" s="6" t="s">
        <v>14</v>
      </c>
      <c r="C2926" s="6">
        <v>1185732</v>
      </c>
      <c r="D2926" s="7">
        <v>44385</v>
      </c>
      <c r="E2926" s="6" t="s">
        <v>33</v>
      </c>
      <c r="F2926" s="6" t="s">
        <v>104</v>
      </c>
      <c r="G2926" s="6" t="s">
        <v>105</v>
      </c>
      <c r="H2926" s="6" t="s">
        <v>21</v>
      </c>
      <c r="I2926" s="8">
        <v>0.5</v>
      </c>
      <c r="J2926" s="9">
        <v>2000</v>
      </c>
      <c r="K2926" s="10">
        <f t="shared" si="0"/>
        <v>1000</v>
      </c>
      <c r="L2926" s="10">
        <f t="shared" si="1"/>
        <v>350</v>
      </c>
      <c r="M2926" s="11">
        <v>0.35</v>
      </c>
      <c r="O2926" s="16"/>
      <c r="P2926" s="14"/>
      <c r="Q2926" s="12"/>
      <c r="R2926" s="13"/>
    </row>
    <row r="2927" spans="1:18" ht="15.75" customHeight="1">
      <c r="A2927" s="1"/>
      <c r="B2927" s="6" t="s">
        <v>14</v>
      </c>
      <c r="C2927" s="6">
        <v>1185732</v>
      </c>
      <c r="D2927" s="7">
        <v>44385</v>
      </c>
      <c r="E2927" s="6" t="s">
        <v>33</v>
      </c>
      <c r="F2927" s="6" t="s">
        <v>104</v>
      </c>
      <c r="G2927" s="6" t="s">
        <v>105</v>
      </c>
      <c r="H2927" s="6" t="s">
        <v>22</v>
      </c>
      <c r="I2927" s="8">
        <v>0.55000000000000004</v>
      </c>
      <c r="J2927" s="9">
        <v>3750</v>
      </c>
      <c r="K2927" s="10">
        <f t="shared" si="0"/>
        <v>2062.5</v>
      </c>
      <c r="L2927" s="10">
        <f t="shared" si="1"/>
        <v>825</v>
      </c>
      <c r="M2927" s="11">
        <v>0.4</v>
      </c>
      <c r="O2927" s="16"/>
      <c r="P2927" s="14"/>
      <c r="Q2927" s="12"/>
      <c r="R2927" s="13"/>
    </row>
    <row r="2928" spans="1:18" ht="15.75" customHeight="1">
      <c r="A2928" s="1"/>
      <c r="B2928" s="6" t="s">
        <v>14</v>
      </c>
      <c r="C2928" s="6">
        <v>1185732</v>
      </c>
      <c r="D2928" s="7">
        <v>44417</v>
      </c>
      <c r="E2928" s="6" t="s">
        <v>33</v>
      </c>
      <c r="F2928" s="6" t="s">
        <v>104</v>
      </c>
      <c r="G2928" s="6" t="s">
        <v>105</v>
      </c>
      <c r="H2928" s="6" t="s">
        <v>17</v>
      </c>
      <c r="I2928" s="8">
        <v>0.5</v>
      </c>
      <c r="J2928" s="9">
        <v>5250</v>
      </c>
      <c r="K2928" s="10">
        <f t="shared" si="0"/>
        <v>2625</v>
      </c>
      <c r="L2928" s="10">
        <f t="shared" si="1"/>
        <v>918.74999999999989</v>
      </c>
      <c r="M2928" s="11">
        <v>0.35</v>
      </c>
      <c r="O2928" s="16"/>
      <c r="P2928" s="14"/>
      <c r="Q2928" s="12"/>
      <c r="R2928" s="13"/>
    </row>
    <row r="2929" spans="1:18" ht="15.75" customHeight="1">
      <c r="A2929" s="1"/>
      <c r="B2929" s="6" t="s">
        <v>14</v>
      </c>
      <c r="C2929" s="6">
        <v>1185732</v>
      </c>
      <c r="D2929" s="7">
        <v>44417</v>
      </c>
      <c r="E2929" s="6" t="s">
        <v>33</v>
      </c>
      <c r="F2929" s="6" t="s">
        <v>104</v>
      </c>
      <c r="G2929" s="6" t="s">
        <v>105</v>
      </c>
      <c r="H2929" s="6" t="s">
        <v>18</v>
      </c>
      <c r="I2929" s="8">
        <v>0.45000000000000007</v>
      </c>
      <c r="J2929" s="9">
        <v>3000</v>
      </c>
      <c r="K2929" s="10">
        <f t="shared" si="0"/>
        <v>1350.0000000000002</v>
      </c>
      <c r="L2929" s="10">
        <f t="shared" si="1"/>
        <v>405.00000000000006</v>
      </c>
      <c r="M2929" s="11">
        <v>0.3</v>
      </c>
      <c r="O2929" s="16"/>
      <c r="P2929" s="14"/>
      <c r="Q2929" s="12"/>
      <c r="R2929" s="13"/>
    </row>
    <row r="2930" spans="1:18" ht="15.75" customHeight="1">
      <c r="A2930" s="1"/>
      <c r="B2930" s="6" t="s">
        <v>14</v>
      </c>
      <c r="C2930" s="6">
        <v>1185732</v>
      </c>
      <c r="D2930" s="7">
        <v>44417</v>
      </c>
      <c r="E2930" s="6" t="s">
        <v>33</v>
      </c>
      <c r="F2930" s="6" t="s">
        <v>104</v>
      </c>
      <c r="G2930" s="6" t="s">
        <v>105</v>
      </c>
      <c r="H2930" s="6" t="s">
        <v>19</v>
      </c>
      <c r="I2930" s="8">
        <v>0.4</v>
      </c>
      <c r="J2930" s="9">
        <v>2250</v>
      </c>
      <c r="K2930" s="10">
        <f t="shared" si="0"/>
        <v>900</v>
      </c>
      <c r="L2930" s="10">
        <f t="shared" si="1"/>
        <v>270</v>
      </c>
      <c r="M2930" s="11">
        <v>0.3</v>
      </c>
      <c r="O2930" s="16"/>
      <c r="P2930" s="14"/>
      <c r="Q2930" s="12"/>
      <c r="R2930" s="13"/>
    </row>
    <row r="2931" spans="1:18" ht="15.75" customHeight="1">
      <c r="A2931" s="1"/>
      <c r="B2931" s="6" t="s">
        <v>14</v>
      </c>
      <c r="C2931" s="6">
        <v>1185732</v>
      </c>
      <c r="D2931" s="7">
        <v>44417</v>
      </c>
      <c r="E2931" s="6" t="s">
        <v>33</v>
      </c>
      <c r="F2931" s="6" t="s">
        <v>104</v>
      </c>
      <c r="G2931" s="6" t="s">
        <v>105</v>
      </c>
      <c r="H2931" s="6" t="s">
        <v>20</v>
      </c>
      <c r="I2931" s="8">
        <v>0.4</v>
      </c>
      <c r="J2931" s="9">
        <v>2000</v>
      </c>
      <c r="K2931" s="10">
        <f t="shared" si="0"/>
        <v>800</v>
      </c>
      <c r="L2931" s="10">
        <f t="shared" si="1"/>
        <v>240</v>
      </c>
      <c r="M2931" s="11">
        <v>0.3</v>
      </c>
      <c r="O2931" s="16"/>
      <c r="P2931" s="14"/>
      <c r="Q2931" s="12"/>
      <c r="R2931" s="13"/>
    </row>
    <row r="2932" spans="1:18" ht="15.75" customHeight="1">
      <c r="A2932" s="1"/>
      <c r="B2932" s="6" t="s">
        <v>14</v>
      </c>
      <c r="C2932" s="6">
        <v>1185732</v>
      </c>
      <c r="D2932" s="7">
        <v>44417</v>
      </c>
      <c r="E2932" s="6" t="s">
        <v>33</v>
      </c>
      <c r="F2932" s="6" t="s">
        <v>104</v>
      </c>
      <c r="G2932" s="6" t="s">
        <v>105</v>
      </c>
      <c r="H2932" s="6" t="s">
        <v>21</v>
      </c>
      <c r="I2932" s="8">
        <v>0.5</v>
      </c>
      <c r="J2932" s="9">
        <v>1750</v>
      </c>
      <c r="K2932" s="10">
        <f t="shared" si="0"/>
        <v>875</v>
      </c>
      <c r="L2932" s="10">
        <f t="shared" si="1"/>
        <v>306.25</v>
      </c>
      <c r="M2932" s="11">
        <v>0.35</v>
      </c>
      <c r="O2932" s="16"/>
      <c r="P2932" s="14"/>
      <c r="Q2932" s="12"/>
      <c r="R2932" s="13"/>
    </row>
    <row r="2933" spans="1:18" ht="15.75" customHeight="1">
      <c r="A2933" s="1"/>
      <c r="B2933" s="6" t="s">
        <v>14</v>
      </c>
      <c r="C2933" s="6">
        <v>1185732</v>
      </c>
      <c r="D2933" s="7">
        <v>44417</v>
      </c>
      <c r="E2933" s="6" t="s">
        <v>33</v>
      </c>
      <c r="F2933" s="6" t="s">
        <v>104</v>
      </c>
      <c r="G2933" s="6" t="s">
        <v>105</v>
      </c>
      <c r="H2933" s="6" t="s">
        <v>22</v>
      </c>
      <c r="I2933" s="8">
        <v>0.55000000000000004</v>
      </c>
      <c r="J2933" s="9">
        <v>3500</v>
      </c>
      <c r="K2933" s="10">
        <f t="shared" si="0"/>
        <v>1925.0000000000002</v>
      </c>
      <c r="L2933" s="10">
        <f t="shared" si="1"/>
        <v>770.00000000000011</v>
      </c>
      <c r="M2933" s="11">
        <v>0.4</v>
      </c>
      <c r="O2933" s="16"/>
      <c r="P2933" s="14"/>
      <c r="Q2933" s="12"/>
      <c r="R2933" s="13"/>
    </row>
    <row r="2934" spans="1:18" ht="15.75" customHeight="1">
      <c r="A2934" s="1"/>
      <c r="B2934" s="6" t="s">
        <v>14</v>
      </c>
      <c r="C2934" s="6">
        <v>1185732</v>
      </c>
      <c r="D2934" s="7">
        <v>44449</v>
      </c>
      <c r="E2934" s="6" t="s">
        <v>33</v>
      </c>
      <c r="F2934" s="6" t="s">
        <v>104</v>
      </c>
      <c r="G2934" s="6" t="s">
        <v>105</v>
      </c>
      <c r="H2934" s="6" t="s">
        <v>17</v>
      </c>
      <c r="I2934" s="8">
        <v>0.4</v>
      </c>
      <c r="J2934" s="9">
        <v>4750</v>
      </c>
      <c r="K2934" s="10">
        <f t="shared" si="0"/>
        <v>1900</v>
      </c>
      <c r="L2934" s="10">
        <f t="shared" si="1"/>
        <v>665</v>
      </c>
      <c r="M2934" s="11">
        <v>0.35</v>
      </c>
      <c r="O2934" s="16"/>
      <c r="P2934" s="14"/>
      <c r="Q2934" s="12"/>
      <c r="R2934" s="13"/>
    </row>
    <row r="2935" spans="1:18" ht="15.75" customHeight="1">
      <c r="A2935" s="1"/>
      <c r="B2935" s="6" t="s">
        <v>14</v>
      </c>
      <c r="C2935" s="6">
        <v>1185732</v>
      </c>
      <c r="D2935" s="7">
        <v>44449</v>
      </c>
      <c r="E2935" s="6" t="s">
        <v>33</v>
      </c>
      <c r="F2935" s="6" t="s">
        <v>104</v>
      </c>
      <c r="G2935" s="6" t="s">
        <v>105</v>
      </c>
      <c r="H2935" s="6" t="s">
        <v>18</v>
      </c>
      <c r="I2935" s="8">
        <v>0.35000000000000009</v>
      </c>
      <c r="J2935" s="9">
        <v>2750</v>
      </c>
      <c r="K2935" s="10">
        <f t="shared" si="0"/>
        <v>962.50000000000023</v>
      </c>
      <c r="L2935" s="10">
        <f t="shared" si="1"/>
        <v>288.75000000000006</v>
      </c>
      <c r="M2935" s="11">
        <v>0.3</v>
      </c>
      <c r="O2935" s="16"/>
      <c r="P2935" s="14"/>
      <c r="Q2935" s="12"/>
      <c r="R2935" s="13"/>
    </row>
    <row r="2936" spans="1:18" ht="15.75" customHeight="1">
      <c r="A2936" s="1"/>
      <c r="B2936" s="6" t="s">
        <v>14</v>
      </c>
      <c r="C2936" s="6">
        <v>1185732</v>
      </c>
      <c r="D2936" s="7">
        <v>44449</v>
      </c>
      <c r="E2936" s="6" t="s">
        <v>33</v>
      </c>
      <c r="F2936" s="6" t="s">
        <v>104</v>
      </c>
      <c r="G2936" s="6" t="s">
        <v>105</v>
      </c>
      <c r="H2936" s="6" t="s">
        <v>19</v>
      </c>
      <c r="I2936" s="8">
        <v>0.30000000000000004</v>
      </c>
      <c r="J2936" s="9">
        <v>1750</v>
      </c>
      <c r="K2936" s="10">
        <f t="shared" si="0"/>
        <v>525.00000000000011</v>
      </c>
      <c r="L2936" s="10">
        <f t="shared" si="1"/>
        <v>157.50000000000003</v>
      </c>
      <c r="M2936" s="11">
        <v>0.3</v>
      </c>
      <c r="O2936" s="16"/>
      <c r="P2936" s="14"/>
      <c r="Q2936" s="12"/>
      <c r="R2936" s="13"/>
    </row>
    <row r="2937" spans="1:18" ht="15.75" customHeight="1">
      <c r="A2937" s="1"/>
      <c r="B2937" s="6" t="s">
        <v>14</v>
      </c>
      <c r="C2937" s="6">
        <v>1185732</v>
      </c>
      <c r="D2937" s="7">
        <v>44449</v>
      </c>
      <c r="E2937" s="6" t="s">
        <v>33</v>
      </c>
      <c r="F2937" s="6" t="s">
        <v>104</v>
      </c>
      <c r="G2937" s="6" t="s">
        <v>105</v>
      </c>
      <c r="H2937" s="6" t="s">
        <v>20</v>
      </c>
      <c r="I2937" s="8">
        <v>0.30000000000000004</v>
      </c>
      <c r="J2937" s="9">
        <v>1500</v>
      </c>
      <c r="K2937" s="10">
        <f t="shared" si="0"/>
        <v>450.00000000000006</v>
      </c>
      <c r="L2937" s="10">
        <f t="shared" si="1"/>
        <v>135</v>
      </c>
      <c r="M2937" s="11">
        <v>0.3</v>
      </c>
      <c r="O2937" s="16"/>
      <c r="P2937" s="14"/>
      <c r="Q2937" s="12"/>
      <c r="R2937" s="13"/>
    </row>
    <row r="2938" spans="1:18" ht="15.75" customHeight="1">
      <c r="A2938" s="1"/>
      <c r="B2938" s="6" t="s">
        <v>14</v>
      </c>
      <c r="C2938" s="6">
        <v>1185732</v>
      </c>
      <c r="D2938" s="7">
        <v>44449</v>
      </c>
      <c r="E2938" s="6" t="s">
        <v>33</v>
      </c>
      <c r="F2938" s="6" t="s">
        <v>104</v>
      </c>
      <c r="G2938" s="6" t="s">
        <v>105</v>
      </c>
      <c r="H2938" s="6" t="s">
        <v>21</v>
      </c>
      <c r="I2938" s="8">
        <v>0.4</v>
      </c>
      <c r="J2938" s="9">
        <v>1500</v>
      </c>
      <c r="K2938" s="10">
        <f t="shared" si="0"/>
        <v>600</v>
      </c>
      <c r="L2938" s="10">
        <f t="shared" si="1"/>
        <v>210</v>
      </c>
      <c r="M2938" s="11">
        <v>0.35</v>
      </c>
      <c r="O2938" s="16"/>
      <c r="P2938" s="14"/>
      <c r="Q2938" s="12"/>
      <c r="R2938" s="13"/>
    </row>
    <row r="2939" spans="1:18" ht="15.75" customHeight="1">
      <c r="A2939" s="1"/>
      <c r="B2939" s="6" t="s">
        <v>14</v>
      </c>
      <c r="C2939" s="6">
        <v>1185732</v>
      </c>
      <c r="D2939" s="7">
        <v>44449</v>
      </c>
      <c r="E2939" s="6" t="s">
        <v>33</v>
      </c>
      <c r="F2939" s="6" t="s">
        <v>104</v>
      </c>
      <c r="G2939" s="6" t="s">
        <v>105</v>
      </c>
      <c r="H2939" s="6" t="s">
        <v>22</v>
      </c>
      <c r="I2939" s="8">
        <v>0.45</v>
      </c>
      <c r="J2939" s="9">
        <v>2250</v>
      </c>
      <c r="K2939" s="10">
        <f t="shared" si="0"/>
        <v>1012.5</v>
      </c>
      <c r="L2939" s="10">
        <f t="shared" si="1"/>
        <v>405</v>
      </c>
      <c r="M2939" s="11">
        <v>0.4</v>
      </c>
      <c r="O2939" s="16"/>
      <c r="P2939" s="14"/>
      <c r="Q2939" s="12"/>
      <c r="R2939" s="13"/>
    </row>
    <row r="2940" spans="1:18" ht="15.75" customHeight="1">
      <c r="A2940" s="1"/>
      <c r="B2940" s="6" t="s">
        <v>14</v>
      </c>
      <c r="C2940" s="6">
        <v>1185732</v>
      </c>
      <c r="D2940" s="7">
        <v>44478</v>
      </c>
      <c r="E2940" s="6" t="s">
        <v>33</v>
      </c>
      <c r="F2940" s="6" t="s">
        <v>104</v>
      </c>
      <c r="G2940" s="6" t="s">
        <v>105</v>
      </c>
      <c r="H2940" s="6" t="s">
        <v>17</v>
      </c>
      <c r="I2940" s="8">
        <v>0.49999999999999994</v>
      </c>
      <c r="J2940" s="9">
        <v>4000</v>
      </c>
      <c r="K2940" s="10">
        <f t="shared" si="0"/>
        <v>1999.9999999999998</v>
      </c>
      <c r="L2940" s="10">
        <f t="shared" si="1"/>
        <v>699.99999999999989</v>
      </c>
      <c r="M2940" s="11">
        <v>0.35</v>
      </c>
      <c r="O2940" s="16"/>
      <c r="P2940" s="14"/>
      <c r="Q2940" s="12"/>
      <c r="R2940" s="13"/>
    </row>
    <row r="2941" spans="1:18" ht="15.75" customHeight="1">
      <c r="A2941" s="1"/>
      <c r="B2941" s="6" t="s">
        <v>14</v>
      </c>
      <c r="C2941" s="6">
        <v>1185732</v>
      </c>
      <c r="D2941" s="7">
        <v>44478</v>
      </c>
      <c r="E2941" s="6" t="s">
        <v>33</v>
      </c>
      <c r="F2941" s="6" t="s">
        <v>104</v>
      </c>
      <c r="G2941" s="6" t="s">
        <v>105</v>
      </c>
      <c r="H2941" s="6" t="s">
        <v>18</v>
      </c>
      <c r="I2941" s="8">
        <v>0.4</v>
      </c>
      <c r="J2941" s="9">
        <v>2500</v>
      </c>
      <c r="K2941" s="10">
        <f t="shared" si="0"/>
        <v>1000</v>
      </c>
      <c r="L2941" s="10">
        <f t="shared" si="1"/>
        <v>300</v>
      </c>
      <c r="M2941" s="11">
        <v>0.3</v>
      </c>
      <c r="O2941" s="16"/>
      <c r="P2941" s="14"/>
      <c r="Q2941" s="12"/>
      <c r="R2941" s="13"/>
    </row>
    <row r="2942" spans="1:18" ht="15.75" customHeight="1">
      <c r="A2942" s="1"/>
      <c r="B2942" s="6" t="s">
        <v>14</v>
      </c>
      <c r="C2942" s="6">
        <v>1185732</v>
      </c>
      <c r="D2942" s="7">
        <v>44478</v>
      </c>
      <c r="E2942" s="6" t="s">
        <v>33</v>
      </c>
      <c r="F2942" s="6" t="s">
        <v>104</v>
      </c>
      <c r="G2942" s="6" t="s">
        <v>105</v>
      </c>
      <c r="H2942" s="6" t="s">
        <v>19</v>
      </c>
      <c r="I2942" s="8">
        <v>0.4</v>
      </c>
      <c r="J2942" s="9">
        <v>1500</v>
      </c>
      <c r="K2942" s="10">
        <f t="shared" si="0"/>
        <v>600</v>
      </c>
      <c r="L2942" s="10">
        <f t="shared" si="1"/>
        <v>180</v>
      </c>
      <c r="M2942" s="11">
        <v>0.3</v>
      </c>
      <c r="O2942" s="16"/>
      <c r="P2942" s="14"/>
      <c r="Q2942" s="12"/>
      <c r="R2942" s="13"/>
    </row>
    <row r="2943" spans="1:18" ht="15.75" customHeight="1">
      <c r="A2943" s="1"/>
      <c r="B2943" s="6" t="s">
        <v>14</v>
      </c>
      <c r="C2943" s="6">
        <v>1185732</v>
      </c>
      <c r="D2943" s="7">
        <v>44478</v>
      </c>
      <c r="E2943" s="6" t="s">
        <v>33</v>
      </c>
      <c r="F2943" s="6" t="s">
        <v>104</v>
      </c>
      <c r="G2943" s="6" t="s">
        <v>105</v>
      </c>
      <c r="H2943" s="6" t="s">
        <v>20</v>
      </c>
      <c r="I2943" s="8">
        <v>0.4</v>
      </c>
      <c r="J2943" s="9">
        <v>1250</v>
      </c>
      <c r="K2943" s="10">
        <f t="shared" si="0"/>
        <v>500</v>
      </c>
      <c r="L2943" s="10">
        <f t="shared" si="1"/>
        <v>150</v>
      </c>
      <c r="M2943" s="11">
        <v>0.3</v>
      </c>
      <c r="O2943" s="16"/>
      <c r="P2943" s="14"/>
      <c r="Q2943" s="12"/>
      <c r="R2943" s="13"/>
    </row>
    <row r="2944" spans="1:18" ht="15.75" customHeight="1">
      <c r="A2944" s="1"/>
      <c r="B2944" s="6" t="s">
        <v>14</v>
      </c>
      <c r="C2944" s="6">
        <v>1185732</v>
      </c>
      <c r="D2944" s="7">
        <v>44478</v>
      </c>
      <c r="E2944" s="6" t="s">
        <v>33</v>
      </c>
      <c r="F2944" s="6" t="s">
        <v>104</v>
      </c>
      <c r="G2944" s="6" t="s">
        <v>105</v>
      </c>
      <c r="H2944" s="6" t="s">
        <v>21</v>
      </c>
      <c r="I2944" s="8">
        <v>0.49999999999999994</v>
      </c>
      <c r="J2944" s="9">
        <v>1250</v>
      </c>
      <c r="K2944" s="10">
        <f t="shared" si="0"/>
        <v>624.99999999999989</v>
      </c>
      <c r="L2944" s="10">
        <f t="shared" si="1"/>
        <v>218.74999999999994</v>
      </c>
      <c r="M2944" s="11">
        <v>0.35</v>
      </c>
      <c r="O2944" s="16"/>
      <c r="P2944" s="14"/>
      <c r="Q2944" s="12"/>
      <c r="R2944" s="13"/>
    </row>
    <row r="2945" spans="1:18" ht="15.75" customHeight="1">
      <c r="A2945" s="1"/>
      <c r="B2945" s="6" t="s">
        <v>14</v>
      </c>
      <c r="C2945" s="6">
        <v>1185732</v>
      </c>
      <c r="D2945" s="7">
        <v>44478</v>
      </c>
      <c r="E2945" s="6" t="s">
        <v>33</v>
      </c>
      <c r="F2945" s="6" t="s">
        <v>104</v>
      </c>
      <c r="G2945" s="6" t="s">
        <v>105</v>
      </c>
      <c r="H2945" s="6" t="s">
        <v>22</v>
      </c>
      <c r="I2945" s="8">
        <v>0.54999999999999982</v>
      </c>
      <c r="J2945" s="9">
        <v>2500</v>
      </c>
      <c r="K2945" s="10">
        <f t="shared" si="0"/>
        <v>1374.9999999999995</v>
      </c>
      <c r="L2945" s="10">
        <f t="shared" si="1"/>
        <v>549.99999999999989</v>
      </c>
      <c r="M2945" s="11">
        <v>0.4</v>
      </c>
      <c r="O2945" s="16"/>
      <c r="P2945" s="14"/>
      <c r="Q2945" s="12"/>
      <c r="R2945" s="13"/>
    </row>
    <row r="2946" spans="1:18" ht="15.75" customHeight="1">
      <c r="A2946" s="1"/>
      <c r="B2946" s="6" t="s">
        <v>14</v>
      </c>
      <c r="C2946" s="6">
        <v>1185732</v>
      </c>
      <c r="D2946" s="7">
        <v>44509</v>
      </c>
      <c r="E2946" s="6" t="s">
        <v>33</v>
      </c>
      <c r="F2946" s="6" t="s">
        <v>104</v>
      </c>
      <c r="G2946" s="6" t="s">
        <v>105</v>
      </c>
      <c r="H2946" s="6" t="s">
        <v>17</v>
      </c>
      <c r="I2946" s="8">
        <v>0.49999999999999994</v>
      </c>
      <c r="J2946" s="9">
        <v>4000</v>
      </c>
      <c r="K2946" s="10">
        <f t="shared" si="0"/>
        <v>1999.9999999999998</v>
      </c>
      <c r="L2946" s="10">
        <f t="shared" si="1"/>
        <v>699.99999999999989</v>
      </c>
      <c r="M2946" s="11">
        <v>0.35</v>
      </c>
      <c r="O2946" s="16"/>
      <c r="P2946" s="14"/>
      <c r="Q2946" s="12"/>
      <c r="R2946" s="13"/>
    </row>
    <row r="2947" spans="1:18" ht="15.75" customHeight="1">
      <c r="A2947" s="1"/>
      <c r="B2947" s="6" t="s">
        <v>14</v>
      </c>
      <c r="C2947" s="6">
        <v>1185732</v>
      </c>
      <c r="D2947" s="7">
        <v>44509</v>
      </c>
      <c r="E2947" s="6" t="s">
        <v>33</v>
      </c>
      <c r="F2947" s="6" t="s">
        <v>104</v>
      </c>
      <c r="G2947" s="6" t="s">
        <v>105</v>
      </c>
      <c r="H2947" s="6" t="s">
        <v>18</v>
      </c>
      <c r="I2947" s="8">
        <v>0.4</v>
      </c>
      <c r="J2947" s="9">
        <v>2500</v>
      </c>
      <c r="K2947" s="10">
        <f t="shared" si="0"/>
        <v>1000</v>
      </c>
      <c r="L2947" s="10">
        <f t="shared" si="1"/>
        <v>300</v>
      </c>
      <c r="M2947" s="11">
        <v>0.3</v>
      </c>
      <c r="O2947" s="16"/>
      <c r="P2947" s="14"/>
      <c r="Q2947" s="12"/>
      <c r="R2947" s="13"/>
    </row>
    <row r="2948" spans="1:18" ht="15.75" customHeight="1">
      <c r="A2948" s="1"/>
      <c r="B2948" s="6" t="s">
        <v>14</v>
      </c>
      <c r="C2948" s="6">
        <v>1185732</v>
      </c>
      <c r="D2948" s="7">
        <v>44509</v>
      </c>
      <c r="E2948" s="6" t="s">
        <v>33</v>
      </c>
      <c r="F2948" s="6" t="s">
        <v>104</v>
      </c>
      <c r="G2948" s="6" t="s">
        <v>105</v>
      </c>
      <c r="H2948" s="6" t="s">
        <v>19</v>
      </c>
      <c r="I2948" s="8">
        <v>0.4</v>
      </c>
      <c r="J2948" s="9">
        <v>1950</v>
      </c>
      <c r="K2948" s="10">
        <f t="shared" si="0"/>
        <v>780</v>
      </c>
      <c r="L2948" s="10">
        <f t="shared" si="1"/>
        <v>234</v>
      </c>
      <c r="M2948" s="11">
        <v>0.3</v>
      </c>
      <c r="O2948" s="16"/>
      <c r="P2948" s="14"/>
      <c r="Q2948" s="12"/>
      <c r="R2948" s="13"/>
    </row>
    <row r="2949" spans="1:18" ht="15.75" customHeight="1">
      <c r="A2949" s="1"/>
      <c r="B2949" s="6" t="s">
        <v>14</v>
      </c>
      <c r="C2949" s="6">
        <v>1185732</v>
      </c>
      <c r="D2949" s="7">
        <v>44509</v>
      </c>
      <c r="E2949" s="6" t="s">
        <v>33</v>
      </c>
      <c r="F2949" s="6" t="s">
        <v>104</v>
      </c>
      <c r="G2949" s="6" t="s">
        <v>105</v>
      </c>
      <c r="H2949" s="6" t="s">
        <v>20</v>
      </c>
      <c r="I2949" s="8">
        <v>0.4</v>
      </c>
      <c r="J2949" s="9">
        <v>1750</v>
      </c>
      <c r="K2949" s="10">
        <f t="shared" si="0"/>
        <v>700</v>
      </c>
      <c r="L2949" s="10">
        <f t="shared" si="1"/>
        <v>210</v>
      </c>
      <c r="M2949" s="11">
        <v>0.3</v>
      </c>
      <c r="O2949" s="16"/>
      <c r="P2949" s="14"/>
      <c r="Q2949" s="12"/>
      <c r="R2949" s="13"/>
    </row>
    <row r="2950" spans="1:18" ht="15.75" customHeight="1">
      <c r="A2950" s="1"/>
      <c r="B2950" s="6" t="s">
        <v>14</v>
      </c>
      <c r="C2950" s="6">
        <v>1185732</v>
      </c>
      <c r="D2950" s="7">
        <v>44509</v>
      </c>
      <c r="E2950" s="6" t="s">
        <v>33</v>
      </c>
      <c r="F2950" s="6" t="s">
        <v>104</v>
      </c>
      <c r="G2950" s="6" t="s">
        <v>105</v>
      </c>
      <c r="H2950" s="6" t="s">
        <v>21</v>
      </c>
      <c r="I2950" s="8">
        <v>0.6</v>
      </c>
      <c r="J2950" s="9">
        <v>1500</v>
      </c>
      <c r="K2950" s="10">
        <f t="shared" si="0"/>
        <v>900</v>
      </c>
      <c r="L2950" s="10">
        <f t="shared" si="1"/>
        <v>315</v>
      </c>
      <c r="M2950" s="11">
        <v>0.35</v>
      </c>
      <c r="O2950" s="16"/>
      <c r="P2950" s="14"/>
      <c r="Q2950" s="12"/>
      <c r="R2950" s="13"/>
    </row>
    <row r="2951" spans="1:18" ht="15.75" customHeight="1">
      <c r="A2951" s="1"/>
      <c r="B2951" s="6" t="s">
        <v>14</v>
      </c>
      <c r="C2951" s="6">
        <v>1185732</v>
      </c>
      <c r="D2951" s="7">
        <v>44509</v>
      </c>
      <c r="E2951" s="6" t="s">
        <v>33</v>
      </c>
      <c r="F2951" s="6" t="s">
        <v>104</v>
      </c>
      <c r="G2951" s="6" t="s">
        <v>105</v>
      </c>
      <c r="H2951" s="6" t="s">
        <v>22</v>
      </c>
      <c r="I2951" s="8">
        <v>0.64999999999999991</v>
      </c>
      <c r="J2951" s="9">
        <v>2500</v>
      </c>
      <c r="K2951" s="10">
        <f t="shared" si="0"/>
        <v>1624.9999999999998</v>
      </c>
      <c r="L2951" s="10">
        <f t="shared" si="1"/>
        <v>650</v>
      </c>
      <c r="M2951" s="11">
        <v>0.4</v>
      </c>
      <c r="O2951" s="16"/>
      <c r="P2951" s="14"/>
      <c r="Q2951" s="12"/>
      <c r="R2951" s="13"/>
    </row>
    <row r="2952" spans="1:18" ht="15.75" customHeight="1">
      <c r="A2952" s="1"/>
      <c r="B2952" s="6" t="s">
        <v>14</v>
      </c>
      <c r="C2952" s="6">
        <v>1185732</v>
      </c>
      <c r="D2952" s="7">
        <v>44538</v>
      </c>
      <c r="E2952" s="6" t="s">
        <v>33</v>
      </c>
      <c r="F2952" s="6" t="s">
        <v>104</v>
      </c>
      <c r="G2952" s="6" t="s">
        <v>105</v>
      </c>
      <c r="H2952" s="6" t="s">
        <v>17</v>
      </c>
      <c r="I2952" s="8">
        <v>0.6</v>
      </c>
      <c r="J2952" s="9">
        <v>5000</v>
      </c>
      <c r="K2952" s="10">
        <f t="shared" si="0"/>
        <v>3000</v>
      </c>
      <c r="L2952" s="10">
        <f t="shared" si="1"/>
        <v>1050</v>
      </c>
      <c r="M2952" s="11">
        <v>0.35</v>
      </c>
      <c r="O2952" s="16"/>
      <c r="P2952" s="14"/>
      <c r="Q2952" s="12"/>
      <c r="R2952" s="13"/>
    </row>
    <row r="2953" spans="1:18" ht="15.75" customHeight="1">
      <c r="A2953" s="1"/>
      <c r="B2953" s="6" t="s">
        <v>14</v>
      </c>
      <c r="C2953" s="6">
        <v>1185732</v>
      </c>
      <c r="D2953" s="7">
        <v>44538</v>
      </c>
      <c r="E2953" s="6" t="s">
        <v>33</v>
      </c>
      <c r="F2953" s="6" t="s">
        <v>104</v>
      </c>
      <c r="G2953" s="6" t="s">
        <v>105</v>
      </c>
      <c r="H2953" s="6" t="s">
        <v>18</v>
      </c>
      <c r="I2953" s="8">
        <v>0.5</v>
      </c>
      <c r="J2953" s="9">
        <v>3000</v>
      </c>
      <c r="K2953" s="10">
        <f t="shared" si="0"/>
        <v>1500</v>
      </c>
      <c r="L2953" s="10">
        <f t="shared" si="1"/>
        <v>450</v>
      </c>
      <c r="M2953" s="11">
        <v>0.3</v>
      </c>
      <c r="O2953" s="16"/>
      <c r="P2953" s="14"/>
      <c r="Q2953" s="12"/>
      <c r="R2953" s="13"/>
    </row>
    <row r="2954" spans="1:18" ht="15.75" customHeight="1">
      <c r="A2954" s="1"/>
      <c r="B2954" s="6" t="s">
        <v>14</v>
      </c>
      <c r="C2954" s="6">
        <v>1185732</v>
      </c>
      <c r="D2954" s="7">
        <v>44538</v>
      </c>
      <c r="E2954" s="6" t="s">
        <v>33</v>
      </c>
      <c r="F2954" s="6" t="s">
        <v>104</v>
      </c>
      <c r="G2954" s="6" t="s">
        <v>105</v>
      </c>
      <c r="H2954" s="6" t="s">
        <v>19</v>
      </c>
      <c r="I2954" s="8">
        <v>0.5</v>
      </c>
      <c r="J2954" s="9">
        <v>2500</v>
      </c>
      <c r="K2954" s="10">
        <f t="shared" si="0"/>
        <v>1250</v>
      </c>
      <c r="L2954" s="10">
        <f t="shared" si="1"/>
        <v>375</v>
      </c>
      <c r="M2954" s="11">
        <v>0.3</v>
      </c>
      <c r="O2954" s="16"/>
      <c r="P2954" s="14"/>
      <c r="Q2954" s="12"/>
      <c r="R2954" s="13"/>
    </row>
    <row r="2955" spans="1:18" ht="15.75" customHeight="1">
      <c r="A2955" s="1"/>
      <c r="B2955" s="6" t="s">
        <v>14</v>
      </c>
      <c r="C2955" s="6">
        <v>1185732</v>
      </c>
      <c r="D2955" s="7">
        <v>44538</v>
      </c>
      <c r="E2955" s="6" t="s">
        <v>33</v>
      </c>
      <c r="F2955" s="6" t="s">
        <v>104</v>
      </c>
      <c r="G2955" s="6" t="s">
        <v>105</v>
      </c>
      <c r="H2955" s="6" t="s">
        <v>20</v>
      </c>
      <c r="I2955" s="8">
        <v>0.5</v>
      </c>
      <c r="J2955" s="9">
        <v>2000</v>
      </c>
      <c r="K2955" s="10">
        <f t="shared" si="0"/>
        <v>1000</v>
      </c>
      <c r="L2955" s="10">
        <f t="shared" si="1"/>
        <v>300</v>
      </c>
      <c r="M2955" s="11">
        <v>0.3</v>
      </c>
      <c r="O2955" s="16"/>
      <c r="P2955" s="14"/>
      <c r="Q2955" s="12"/>
      <c r="R2955" s="13"/>
    </row>
    <row r="2956" spans="1:18" ht="15.75" customHeight="1">
      <c r="A2956" s="1"/>
      <c r="B2956" s="6" t="s">
        <v>14</v>
      </c>
      <c r="C2956" s="6">
        <v>1185732</v>
      </c>
      <c r="D2956" s="7">
        <v>44538</v>
      </c>
      <c r="E2956" s="6" t="s">
        <v>33</v>
      </c>
      <c r="F2956" s="6" t="s">
        <v>104</v>
      </c>
      <c r="G2956" s="6" t="s">
        <v>105</v>
      </c>
      <c r="H2956" s="6" t="s">
        <v>21</v>
      </c>
      <c r="I2956" s="8">
        <v>0.6</v>
      </c>
      <c r="J2956" s="9">
        <v>2000</v>
      </c>
      <c r="K2956" s="10">
        <f t="shared" si="0"/>
        <v>1200</v>
      </c>
      <c r="L2956" s="10">
        <f t="shared" si="1"/>
        <v>420</v>
      </c>
      <c r="M2956" s="11">
        <v>0.35</v>
      </c>
      <c r="O2956" s="16"/>
      <c r="P2956" s="14"/>
      <c r="Q2956" s="12"/>
      <c r="R2956" s="13"/>
    </row>
    <row r="2957" spans="1:18" ht="15.75" customHeight="1">
      <c r="A2957" s="1"/>
      <c r="B2957" s="6" t="s">
        <v>14</v>
      </c>
      <c r="C2957" s="6">
        <v>1185732</v>
      </c>
      <c r="D2957" s="7">
        <v>44538</v>
      </c>
      <c r="E2957" s="6" t="s">
        <v>33</v>
      </c>
      <c r="F2957" s="6" t="s">
        <v>104</v>
      </c>
      <c r="G2957" s="6" t="s">
        <v>105</v>
      </c>
      <c r="H2957" s="6" t="s">
        <v>22</v>
      </c>
      <c r="I2957" s="8">
        <v>0.64999999999999991</v>
      </c>
      <c r="J2957" s="9">
        <v>3000</v>
      </c>
      <c r="K2957" s="10">
        <f t="shared" si="0"/>
        <v>1949.9999999999998</v>
      </c>
      <c r="L2957" s="10">
        <f t="shared" si="1"/>
        <v>780</v>
      </c>
      <c r="M2957" s="11">
        <v>0.4</v>
      </c>
      <c r="O2957" s="16"/>
      <c r="P2957" s="14"/>
      <c r="Q2957" s="12"/>
      <c r="R2957" s="13"/>
    </row>
    <row r="2958" spans="1:18" ht="15.75" customHeight="1">
      <c r="A2958" s="1" t="s">
        <v>39</v>
      </c>
      <c r="B2958" s="6" t="s">
        <v>14</v>
      </c>
      <c r="C2958" s="6">
        <v>1185732</v>
      </c>
      <c r="D2958" s="7">
        <v>44202</v>
      </c>
      <c r="E2958" s="6" t="s">
        <v>33</v>
      </c>
      <c r="F2958" s="6" t="s">
        <v>106</v>
      </c>
      <c r="G2958" s="6" t="s">
        <v>107</v>
      </c>
      <c r="H2958" s="6" t="s">
        <v>17</v>
      </c>
      <c r="I2958" s="8">
        <v>0.30000000000000004</v>
      </c>
      <c r="J2958" s="9">
        <v>4500</v>
      </c>
      <c r="K2958" s="10">
        <f t="shared" si="0"/>
        <v>1350.0000000000002</v>
      </c>
      <c r="L2958" s="10">
        <f t="shared" si="1"/>
        <v>405.00000000000006</v>
      </c>
      <c r="M2958" s="11">
        <v>0.3</v>
      </c>
      <c r="O2958" s="16"/>
      <c r="P2958" s="14"/>
      <c r="Q2958" s="12"/>
      <c r="R2958" s="13"/>
    </row>
    <row r="2959" spans="1:18" ht="15.75" customHeight="1">
      <c r="A2959" s="1"/>
      <c r="B2959" s="6" t="s">
        <v>14</v>
      </c>
      <c r="C2959" s="6">
        <v>1185732</v>
      </c>
      <c r="D2959" s="7">
        <v>44202</v>
      </c>
      <c r="E2959" s="6" t="s">
        <v>33</v>
      </c>
      <c r="F2959" s="6" t="s">
        <v>106</v>
      </c>
      <c r="G2959" s="6" t="s">
        <v>107</v>
      </c>
      <c r="H2959" s="6" t="s">
        <v>18</v>
      </c>
      <c r="I2959" s="8">
        <v>0.30000000000000004</v>
      </c>
      <c r="J2959" s="9">
        <v>2500</v>
      </c>
      <c r="K2959" s="10">
        <f t="shared" si="0"/>
        <v>750.00000000000011</v>
      </c>
      <c r="L2959" s="10">
        <f t="shared" si="1"/>
        <v>262.5</v>
      </c>
      <c r="M2959" s="11">
        <v>0.35</v>
      </c>
      <c r="O2959" s="16"/>
      <c r="P2959" s="14"/>
      <c r="Q2959" s="12"/>
      <c r="R2959" s="13"/>
    </row>
    <row r="2960" spans="1:18" ht="15.75" customHeight="1">
      <c r="A2960" s="1"/>
      <c r="B2960" s="6" t="s">
        <v>14</v>
      </c>
      <c r="C2960" s="6">
        <v>1185732</v>
      </c>
      <c r="D2960" s="7">
        <v>44202</v>
      </c>
      <c r="E2960" s="6" t="s">
        <v>33</v>
      </c>
      <c r="F2960" s="6" t="s">
        <v>106</v>
      </c>
      <c r="G2960" s="6" t="s">
        <v>107</v>
      </c>
      <c r="H2960" s="6" t="s">
        <v>19</v>
      </c>
      <c r="I2960" s="8">
        <v>0.20000000000000007</v>
      </c>
      <c r="J2960" s="9">
        <v>2500</v>
      </c>
      <c r="K2960" s="10">
        <f t="shared" si="0"/>
        <v>500.00000000000017</v>
      </c>
      <c r="L2960" s="10">
        <f t="shared" si="1"/>
        <v>150.00000000000006</v>
      </c>
      <c r="M2960" s="11">
        <v>0.3</v>
      </c>
      <c r="O2960" s="16"/>
      <c r="P2960" s="14"/>
      <c r="Q2960" s="12"/>
      <c r="R2960" s="13"/>
    </row>
    <row r="2961" spans="1:18" ht="15.75" customHeight="1">
      <c r="A2961" s="1"/>
      <c r="B2961" s="6" t="s">
        <v>14</v>
      </c>
      <c r="C2961" s="6">
        <v>1185732</v>
      </c>
      <c r="D2961" s="7">
        <v>44202</v>
      </c>
      <c r="E2961" s="6" t="s">
        <v>33</v>
      </c>
      <c r="F2961" s="6" t="s">
        <v>106</v>
      </c>
      <c r="G2961" s="6" t="s">
        <v>107</v>
      </c>
      <c r="H2961" s="6" t="s">
        <v>20</v>
      </c>
      <c r="I2961" s="8">
        <v>0.25000000000000006</v>
      </c>
      <c r="J2961" s="9">
        <v>1000</v>
      </c>
      <c r="K2961" s="10">
        <f t="shared" si="0"/>
        <v>250.00000000000006</v>
      </c>
      <c r="L2961" s="10">
        <f t="shared" si="1"/>
        <v>75.000000000000014</v>
      </c>
      <c r="M2961" s="11">
        <v>0.3</v>
      </c>
      <c r="O2961" s="16"/>
      <c r="P2961" s="14"/>
      <c r="Q2961" s="12"/>
      <c r="R2961" s="13"/>
    </row>
    <row r="2962" spans="1:18" ht="15.75" customHeight="1">
      <c r="A2962" s="1"/>
      <c r="B2962" s="6" t="s">
        <v>14</v>
      </c>
      <c r="C2962" s="6">
        <v>1185732</v>
      </c>
      <c r="D2962" s="7">
        <v>44202</v>
      </c>
      <c r="E2962" s="6" t="s">
        <v>33</v>
      </c>
      <c r="F2962" s="6" t="s">
        <v>106</v>
      </c>
      <c r="G2962" s="6" t="s">
        <v>107</v>
      </c>
      <c r="H2962" s="6" t="s">
        <v>21</v>
      </c>
      <c r="I2962" s="8">
        <v>0.39999999999999997</v>
      </c>
      <c r="J2962" s="9">
        <v>1500</v>
      </c>
      <c r="K2962" s="10">
        <f t="shared" si="0"/>
        <v>600</v>
      </c>
      <c r="L2962" s="10">
        <f t="shared" si="1"/>
        <v>300</v>
      </c>
      <c r="M2962" s="11">
        <v>0.5</v>
      </c>
      <c r="O2962" s="16"/>
      <c r="P2962" s="14"/>
      <c r="Q2962" s="12"/>
      <c r="R2962" s="13"/>
    </row>
    <row r="2963" spans="1:18" ht="15.75" customHeight="1">
      <c r="A2963" s="1"/>
      <c r="B2963" s="6" t="s">
        <v>14</v>
      </c>
      <c r="C2963" s="6">
        <v>1185732</v>
      </c>
      <c r="D2963" s="7">
        <v>44202</v>
      </c>
      <c r="E2963" s="6" t="s">
        <v>33</v>
      </c>
      <c r="F2963" s="6" t="s">
        <v>106</v>
      </c>
      <c r="G2963" s="6" t="s">
        <v>107</v>
      </c>
      <c r="H2963" s="6" t="s">
        <v>22</v>
      </c>
      <c r="I2963" s="8">
        <v>0.30000000000000004</v>
      </c>
      <c r="J2963" s="9">
        <v>2500</v>
      </c>
      <c r="K2963" s="10">
        <f t="shared" si="0"/>
        <v>750.00000000000011</v>
      </c>
      <c r="L2963" s="10">
        <f t="shared" si="1"/>
        <v>300.00000000000006</v>
      </c>
      <c r="M2963" s="11">
        <v>0.4</v>
      </c>
      <c r="O2963" s="16"/>
      <c r="P2963" s="14"/>
      <c r="Q2963" s="12"/>
      <c r="R2963" s="13"/>
    </row>
    <row r="2964" spans="1:18" ht="15.75" customHeight="1">
      <c r="A2964" s="1"/>
      <c r="B2964" s="6" t="s">
        <v>14</v>
      </c>
      <c r="C2964" s="6">
        <v>1185732</v>
      </c>
      <c r="D2964" s="7">
        <v>44233</v>
      </c>
      <c r="E2964" s="6" t="s">
        <v>33</v>
      </c>
      <c r="F2964" s="6" t="s">
        <v>106</v>
      </c>
      <c r="G2964" s="6" t="s">
        <v>107</v>
      </c>
      <c r="H2964" s="6" t="s">
        <v>17</v>
      </c>
      <c r="I2964" s="8">
        <v>0.30000000000000004</v>
      </c>
      <c r="J2964" s="9">
        <v>5000</v>
      </c>
      <c r="K2964" s="10">
        <f t="shared" si="0"/>
        <v>1500.0000000000002</v>
      </c>
      <c r="L2964" s="10">
        <f t="shared" si="1"/>
        <v>450.00000000000006</v>
      </c>
      <c r="M2964" s="11">
        <v>0.3</v>
      </c>
      <c r="O2964" s="16"/>
      <c r="P2964" s="14"/>
      <c r="Q2964" s="12"/>
      <c r="R2964" s="13"/>
    </row>
    <row r="2965" spans="1:18" ht="15.75" customHeight="1">
      <c r="A2965" s="1"/>
      <c r="B2965" s="6" t="s">
        <v>14</v>
      </c>
      <c r="C2965" s="6">
        <v>1185732</v>
      </c>
      <c r="D2965" s="7">
        <v>44233</v>
      </c>
      <c r="E2965" s="6" t="s">
        <v>33</v>
      </c>
      <c r="F2965" s="6" t="s">
        <v>106</v>
      </c>
      <c r="G2965" s="6" t="s">
        <v>107</v>
      </c>
      <c r="H2965" s="6" t="s">
        <v>18</v>
      </c>
      <c r="I2965" s="8">
        <v>0.30000000000000004</v>
      </c>
      <c r="J2965" s="9">
        <v>1500</v>
      </c>
      <c r="K2965" s="10">
        <f t="shared" si="0"/>
        <v>450.00000000000006</v>
      </c>
      <c r="L2965" s="10">
        <f t="shared" si="1"/>
        <v>157.5</v>
      </c>
      <c r="M2965" s="11">
        <v>0.35</v>
      </c>
      <c r="O2965" s="16"/>
      <c r="P2965" s="14"/>
      <c r="Q2965" s="12"/>
      <c r="R2965" s="13"/>
    </row>
    <row r="2966" spans="1:18" ht="15.75" customHeight="1">
      <c r="A2966" s="1"/>
      <c r="B2966" s="6" t="s">
        <v>14</v>
      </c>
      <c r="C2966" s="6">
        <v>1185732</v>
      </c>
      <c r="D2966" s="7">
        <v>44233</v>
      </c>
      <c r="E2966" s="6" t="s">
        <v>33</v>
      </c>
      <c r="F2966" s="6" t="s">
        <v>106</v>
      </c>
      <c r="G2966" s="6" t="s">
        <v>107</v>
      </c>
      <c r="H2966" s="6" t="s">
        <v>19</v>
      </c>
      <c r="I2966" s="8">
        <v>0.20000000000000007</v>
      </c>
      <c r="J2966" s="9">
        <v>2000</v>
      </c>
      <c r="K2966" s="10">
        <f t="shared" si="0"/>
        <v>400.00000000000011</v>
      </c>
      <c r="L2966" s="10">
        <f t="shared" si="1"/>
        <v>120.00000000000003</v>
      </c>
      <c r="M2966" s="11">
        <v>0.3</v>
      </c>
      <c r="O2966" s="16"/>
      <c r="P2966" s="14"/>
      <c r="Q2966" s="12"/>
      <c r="R2966" s="13"/>
    </row>
    <row r="2967" spans="1:18" ht="15.75" customHeight="1">
      <c r="A2967" s="1"/>
      <c r="B2967" s="6" t="s">
        <v>14</v>
      </c>
      <c r="C2967" s="6">
        <v>1185732</v>
      </c>
      <c r="D2967" s="7">
        <v>44233</v>
      </c>
      <c r="E2967" s="6" t="s">
        <v>33</v>
      </c>
      <c r="F2967" s="6" t="s">
        <v>106</v>
      </c>
      <c r="G2967" s="6" t="s">
        <v>107</v>
      </c>
      <c r="H2967" s="6" t="s">
        <v>20</v>
      </c>
      <c r="I2967" s="8">
        <v>0.25000000000000006</v>
      </c>
      <c r="J2967" s="9">
        <v>750</v>
      </c>
      <c r="K2967" s="10">
        <f t="shared" si="0"/>
        <v>187.50000000000003</v>
      </c>
      <c r="L2967" s="10">
        <f t="shared" si="1"/>
        <v>56.250000000000007</v>
      </c>
      <c r="M2967" s="11">
        <v>0.3</v>
      </c>
      <c r="O2967" s="16"/>
      <c r="P2967" s="14"/>
      <c r="Q2967" s="12"/>
      <c r="R2967" s="13"/>
    </row>
    <row r="2968" spans="1:18" ht="15.75" customHeight="1">
      <c r="A2968" s="1"/>
      <c r="B2968" s="6" t="s">
        <v>14</v>
      </c>
      <c r="C2968" s="6">
        <v>1185732</v>
      </c>
      <c r="D2968" s="7">
        <v>44233</v>
      </c>
      <c r="E2968" s="6" t="s">
        <v>33</v>
      </c>
      <c r="F2968" s="6" t="s">
        <v>106</v>
      </c>
      <c r="G2968" s="6" t="s">
        <v>107</v>
      </c>
      <c r="H2968" s="6" t="s">
        <v>21</v>
      </c>
      <c r="I2968" s="8">
        <v>0.39999999999999997</v>
      </c>
      <c r="J2968" s="9">
        <v>1500</v>
      </c>
      <c r="K2968" s="10">
        <f t="shared" si="0"/>
        <v>600</v>
      </c>
      <c r="L2968" s="10">
        <f t="shared" si="1"/>
        <v>300</v>
      </c>
      <c r="M2968" s="11">
        <v>0.5</v>
      </c>
      <c r="O2968" s="16"/>
      <c r="P2968" s="14"/>
      <c r="Q2968" s="12"/>
      <c r="R2968" s="13"/>
    </row>
    <row r="2969" spans="1:18" ht="15.75" customHeight="1">
      <c r="A2969" s="1"/>
      <c r="B2969" s="6" t="s">
        <v>14</v>
      </c>
      <c r="C2969" s="6">
        <v>1185732</v>
      </c>
      <c r="D2969" s="7">
        <v>44233</v>
      </c>
      <c r="E2969" s="6" t="s">
        <v>33</v>
      </c>
      <c r="F2969" s="6" t="s">
        <v>106</v>
      </c>
      <c r="G2969" s="6" t="s">
        <v>107</v>
      </c>
      <c r="H2969" s="6" t="s">
        <v>22</v>
      </c>
      <c r="I2969" s="8">
        <v>0.14999999999999997</v>
      </c>
      <c r="J2969" s="9">
        <v>2500</v>
      </c>
      <c r="K2969" s="10">
        <f t="shared" si="0"/>
        <v>374.99999999999994</v>
      </c>
      <c r="L2969" s="10">
        <f t="shared" si="1"/>
        <v>149.99999999999997</v>
      </c>
      <c r="M2969" s="11">
        <v>0.4</v>
      </c>
      <c r="O2969" s="16"/>
      <c r="P2969" s="14"/>
      <c r="Q2969" s="12"/>
      <c r="R2969" s="13"/>
    </row>
    <row r="2970" spans="1:18" ht="15.75" customHeight="1">
      <c r="A2970" s="1"/>
      <c r="B2970" s="6" t="s">
        <v>14</v>
      </c>
      <c r="C2970" s="6">
        <v>1185732</v>
      </c>
      <c r="D2970" s="7">
        <v>44260</v>
      </c>
      <c r="E2970" s="6" t="s">
        <v>33</v>
      </c>
      <c r="F2970" s="6" t="s">
        <v>106</v>
      </c>
      <c r="G2970" s="6" t="s">
        <v>107</v>
      </c>
      <c r="H2970" s="6" t="s">
        <v>17</v>
      </c>
      <c r="I2970" s="8">
        <v>0.20000000000000004</v>
      </c>
      <c r="J2970" s="9">
        <v>4700</v>
      </c>
      <c r="K2970" s="10">
        <f t="shared" si="0"/>
        <v>940.00000000000023</v>
      </c>
      <c r="L2970" s="10">
        <f t="shared" si="1"/>
        <v>282.00000000000006</v>
      </c>
      <c r="M2970" s="11">
        <v>0.3</v>
      </c>
      <c r="O2970" s="16"/>
      <c r="P2970" s="14"/>
      <c r="Q2970" s="12"/>
      <c r="R2970" s="13"/>
    </row>
    <row r="2971" spans="1:18" ht="15.75" customHeight="1">
      <c r="A2971" s="1"/>
      <c r="B2971" s="6" t="s">
        <v>14</v>
      </c>
      <c r="C2971" s="6">
        <v>1185732</v>
      </c>
      <c r="D2971" s="7">
        <v>44260</v>
      </c>
      <c r="E2971" s="6" t="s">
        <v>33</v>
      </c>
      <c r="F2971" s="6" t="s">
        <v>106</v>
      </c>
      <c r="G2971" s="6" t="s">
        <v>107</v>
      </c>
      <c r="H2971" s="6" t="s">
        <v>18</v>
      </c>
      <c r="I2971" s="8">
        <v>0.20000000000000004</v>
      </c>
      <c r="J2971" s="9">
        <v>1750</v>
      </c>
      <c r="K2971" s="10">
        <f t="shared" si="0"/>
        <v>350.00000000000006</v>
      </c>
      <c r="L2971" s="10">
        <f t="shared" si="1"/>
        <v>122.50000000000001</v>
      </c>
      <c r="M2971" s="11">
        <v>0.35</v>
      </c>
      <c r="O2971" s="16"/>
      <c r="P2971" s="14"/>
      <c r="Q2971" s="12"/>
      <c r="R2971" s="13"/>
    </row>
    <row r="2972" spans="1:18" ht="15.75" customHeight="1">
      <c r="A2972" s="1"/>
      <c r="B2972" s="6" t="s">
        <v>14</v>
      </c>
      <c r="C2972" s="6">
        <v>1185732</v>
      </c>
      <c r="D2972" s="7">
        <v>44260</v>
      </c>
      <c r="E2972" s="6" t="s">
        <v>33</v>
      </c>
      <c r="F2972" s="6" t="s">
        <v>106</v>
      </c>
      <c r="G2972" s="6" t="s">
        <v>107</v>
      </c>
      <c r="H2972" s="6" t="s">
        <v>19</v>
      </c>
      <c r="I2972" s="8">
        <v>0.10000000000000003</v>
      </c>
      <c r="J2972" s="9">
        <v>2250</v>
      </c>
      <c r="K2972" s="10">
        <f t="shared" si="0"/>
        <v>225.00000000000009</v>
      </c>
      <c r="L2972" s="10">
        <f t="shared" si="1"/>
        <v>67.500000000000028</v>
      </c>
      <c r="M2972" s="11">
        <v>0.3</v>
      </c>
      <c r="O2972" s="16"/>
      <c r="P2972" s="14"/>
      <c r="Q2972" s="12"/>
      <c r="R2972" s="13"/>
    </row>
    <row r="2973" spans="1:18" ht="15.75" customHeight="1">
      <c r="A2973" s="1"/>
      <c r="B2973" s="6" t="s">
        <v>14</v>
      </c>
      <c r="C2973" s="6">
        <v>1185732</v>
      </c>
      <c r="D2973" s="7">
        <v>44260</v>
      </c>
      <c r="E2973" s="6" t="s">
        <v>33</v>
      </c>
      <c r="F2973" s="6" t="s">
        <v>106</v>
      </c>
      <c r="G2973" s="6" t="s">
        <v>107</v>
      </c>
      <c r="H2973" s="6" t="s">
        <v>20</v>
      </c>
      <c r="I2973" s="8">
        <v>0.14999999999999997</v>
      </c>
      <c r="J2973" s="9">
        <v>1000</v>
      </c>
      <c r="K2973" s="10">
        <f t="shared" si="0"/>
        <v>149.99999999999997</v>
      </c>
      <c r="L2973" s="10">
        <f t="shared" si="1"/>
        <v>44.999999999999993</v>
      </c>
      <c r="M2973" s="11">
        <v>0.3</v>
      </c>
      <c r="O2973" s="16"/>
      <c r="P2973" s="14"/>
      <c r="Q2973" s="12"/>
      <c r="R2973" s="13"/>
    </row>
    <row r="2974" spans="1:18" ht="15.75" customHeight="1">
      <c r="A2974" s="1"/>
      <c r="B2974" s="6" t="s">
        <v>14</v>
      </c>
      <c r="C2974" s="6">
        <v>1185732</v>
      </c>
      <c r="D2974" s="7">
        <v>44260</v>
      </c>
      <c r="E2974" s="6" t="s">
        <v>33</v>
      </c>
      <c r="F2974" s="6" t="s">
        <v>106</v>
      </c>
      <c r="G2974" s="6" t="s">
        <v>107</v>
      </c>
      <c r="H2974" s="6" t="s">
        <v>21</v>
      </c>
      <c r="I2974" s="8">
        <v>0.30000000000000004</v>
      </c>
      <c r="J2974" s="9">
        <v>1500</v>
      </c>
      <c r="K2974" s="10">
        <f t="shared" si="0"/>
        <v>450.00000000000006</v>
      </c>
      <c r="L2974" s="10">
        <f t="shared" si="1"/>
        <v>225.00000000000003</v>
      </c>
      <c r="M2974" s="11">
        <v>0.5</v>
      </c>
      <c r="O2974" s="16"/>
      <c r="P2974" s="14"/>
      <c r="Q2974" s="12"/>
      <c r="R2974" s="13"/>
    </row>
    <row r="2975" spans="1:18" ht="15.75" customHeight="1">
      <c r="A2975" s="1"/>
      <c r="B2975" s="6" t="s">
        <v>14</v>
      </c>
      <c r="C2975" s="6">
        <v>1185732</v>
      </c>
      <c r="D2975" s="7">
        <v>44260</v>
      </c>
      <c r="E2975" s="6" t="s">
        <v>33</v>
      </c>
      <c r="F2975" s="6" t="s">
        <v>106</v>
      </c>
      <c r="G2975" s="6" t="s">
        <v>107</v>
      </c>
      <c r="H2975" s="6" t="s">
        <v>22</v>
      </c>
      <c r="I2975" s="8">
        <v>0.20000000000000004</v>
      </c>
      <c r="J2975" s="9">
        <v>2500</v>
      </c>
      <c r="K2975" s="10">
        <f t="shared" si="0"/>
        <v>500.00000000000011</v>
      </c>
      <c r="L2975" s="10">
        <f t="shared" si="1"/>
        <v>200.00000000000006</v>
      </c>
      <c r="M2975" s="11">
        <v>0.4</v>
      </c>
      <c r="O2975" s="16"/>
      <c r="P2975" s="14"/>
      <c r="Q2975" s="12"/>
      <c r="R2975" s="13"/>
    </row>
    <row r="2976" spans="1:18" ht="15.75" customHeight="1">
      <c r="A2976" s="1"/>
      <c r="B2976" s="6" t="s">
        <v>14</v>
      </c>
      <c r="C2976" s="6">
        <v>1185732</v>
      </c>
      <c r="D2976" s="7">
        <v>44292</v>
      </c>
      <c r="E2976" s="6" t="s">
        <v>33</v>
      </c>
      <c r="F2976" s="6" t="s">
        <v>106</v>
      </c>
      <c r="G2976" s="6" t="s">
        <v>107</v>
      </c>
      <c r="H2976" s="6" t="s">
        <v>17</v>
      </c>
      <c r="I2976" s="8">
        <v>0.20000000000000004</v>
      </c>
      <c r="J2976" s="9">
        <v>4750</v>
      </c>
      <c r="K2976" s="10">
        <f t="shared" si="0"/>
        <v>950.00000000000023</v>
      </c>
      <c r="L2976" s="10">
        <f t="shared" si="1"/>
        <v>285.00000000000006</v>
      </c>
      <c r="M2976" s="11">
        <v>0.3</v>
      </c>
      <c r="O2976" s="16"/>
      <c r="P2976" s="14"/>
      <c r="Q2976" s="12"/>
      <c r="R2976" s="13"/>
    </row>
    <row r="2977" spans="1:18" ht="15.75" customHeight="1">
      <c r="A2977" s="1"/>
      <c r="B2977" s="6" t="s">
        <v>14</v>
      </c>
      <c r="C2977" s="6">
        <v>1185732</v>
      </c>
      <c r="D2977" s="7">
        <v>44292</v>
      </c>
      <c r="E2977" s="6" t="s">
        <v>33</v>
      </c>
      <c r="F2977" s="6" t="s">
        <v>106</v>
      </c>
      <c r="G2977" s="6" t="s">
        <v>107</v>
      </c>
      <c r="H2977" s="6" t="s">
        <v>18</v>
      </c>
      <c r="I2977" s="8">
        <v>0.20000000000000004</v>
      </c>
      <c r="J2977" s="9">
        <v>1750</v>
      </c>
      <c r="K2977" s="10">
        <f t="shared" si="0"/>
        <v>350.00000000000006</v>
      </c>
      <c r="L2977" s="10">
        <f t="shared" si="1"/>
        <v>122.50000000000001</v>
      </c>
      <c r="M2977" s="11">
        <v>0.35</v>
      </c>
      <c r="O2977" s="16"/>
      <c r="P2977" s="14"/>
      <c r="Q2977" s="12"/>
      <c r="R2977" s="13"/>
    </row>
    <row r="2978" spans="1:18" ht="15.75" customHeight="1">
      <c r="A2978" s="1"/>
      <c r="B2978" s="6" t="s">
        <v>14</v>
      </c>
      <c r="C2978" s="6">
        <v>1185732</v>
      </c>
      <c r="D2978" s="7">
        <v>44292</v>
      </c>
      <c r="E2978" s="6" t="s">
        <v>33</v>
      </c>
      <c r="F2978" s="6" t="s">
        <v>106</v>
      </c>
      <c r="G2978" s="6" t="s">
        <v>107</v>
      </c>
      <c r="H2978" s="6" t="s">
        <v>19</v>
      </c>
      <c r="I2978" s="8">
        <v>0.10000000000000003</v>
      </c>
      <c r="J2978" s="9">
        <v>1750</v>
      </c>
      <c r="K2978" s="10">
        <f t="shared" si="0"/>
        <v>175.00000000000006</v>
      </c>
      <c r="L2978" s="10">
        <f t="shared" si="1"/>
        <v>52.500000000000014</v>
      </c>
      <c r="M2978" s="11">
        <v>0.3</v>
      </c>
      <c r="O2978" s="16"/>
      <c r="P2978" s="14"/>
      <c r="Q2978" s="12"/>
      <c r="R2978" s="13"/>
    </row>
    <row r="2979" spans="1:18" ht="15.75" customHeight="1">
      <c r="A2979" s="1"/>
      <c r="B2979" s="6" t="s">
        <v>14</v>
      </c>
      <c r="C2979" s="6">
        <v>1185732</v>
      </c>
      <c r="D2979" s="7">
        <v>44292</v>
      </c>
      <c r="E2979" s="6" t="s">
        <v>33</v>
      </c>
      <c r="F2979" s="6" t="s">
        <v>106</v>
      </c>
      <c r="G2979" s="6" t="s">
        <v>107</v>
      </c>
      <c r="H2979" s="6" t="s">
        <v>20</v>
      </c>
      <c r="I2979" s="8">
        <v>0.14999999999999997</v>
      </c>
      <c r="J2979" s="9">
        <v>1000</v>
      </c>
      <c r="K2979" s="10">
        <f t="shared" si="0"/>
        <v>149.99999999999997</v>
      </c>
      <c r="L2979" s="10">
        <f t="shared" si="1"/>
        <v>44.999999999999993</v>
      </c>
      <c r="M2979" s="11">
        <v>0.3</v>
      </c>
      <c r="O2979" s="16"/>
      <c r="P2979" s="14"/>
      <c r="Q2979" s="12"/>
      <c r="R2979" s="13"/>
    </row>
    <row r="2980" spans="1:18" ht="15.75" customHeight="1">
      <c r="A2980" s="1"/>
      <c r="B2980" s="6" t="s">
        <v>14</v>
      </c>
      <c r="C2980" s="6">
        <v>1185732</v>
      </c>
      <c r="D2980" s="7">
        <v>44292</v>
      </c>
      <c r="E2980" s="6" t="s">
        <v>33</v>
      </c>
      <c r="F2980" s="6" t="s">
        <v>106</v>
      </c>
      <c r="G2980" s="6" t="s">
        <v>107</v>
      </c>
      <c r="H2980" s="6" t="s">
        <v>21</v>
      </c>
      <c r="I2980" s="8">
        <v>0.6</v>
      </c>
      <c r="J2980" s="9">
        <v>1250</v>
      </c>
      <c r="K2980" s="10">
        <f t="shared" si="0"/>
        <v>750</v>
      </c>
      <c r="L2980" s="10">
        <f t="shared" si="1"/>
        <v>375</v>
      </c>
      <c r="M2980" s="11">
        <v>0.5</v>
      </c>
      <c r="O2980" s="16"/>
      <c r="P2980" s="14"/>
      <c r="Q2980" s="12"/>
      <c r="R2980" s="13"/>
    </row>
    <row r="2981" spans="1:18" ht="15.75" customHeight="1">
      <c r="A2981" s="1"/>
      <c r="B2981" s="6" t="s">
        <v>14</v>
      </c>
      <c r="C2981" s="6">
        <v>1185732</v>
      </c>
      <c r="D2981" s="7">
        <v>44292</v>
      </c>
      <c r="E2981" s="6" t="s">
        <v>33</v>
      </c>
      <c r="F2981" s="6" t="s">
        <v>106</v>
      </c>
      <c r="G2981" s="6" t="s">
        <v>107</v>
      </c>
      <c r="H2981" s="6" t="s">
        <v>22</v>
      </c>
      <c r="I2981" s="8">
        <v>0.5</v>
      </c>
      <c r="J2981" s="9">
        <v>2500</v>
      </c>
      <c r="K2981" s="10">
        <f t="shared" si="0"/>
        <v>1250</v>
      </c>
      <c r="L2981" s="10">
        <f t="shared" si="1"/>
        <v>500</v>
      </c>
      <c r="M2981" s="11">
        <v>0.4</v>
      </c>
      <c r="O2981" s="16"/>
      <c r="P2981" s="14"/>
      <c r="Q2981" s="12"/>
      <c r="R2981" s="13"/>
    </row>
    <row r="2982" spans="1:18" ht="15.75" customHeight="1">
      <c r="A2982" s="1"/>
      <c r="B2982" s="6" t="s">
        <v>14</v>
      </c>
      <c r="C2982" s="6">
        <v>1185732</v>
      </c>
      <c r="D2982" s="7">
        <v>44323</v>
      </c>
      <c r="E2982" s="6" t="s">
        <v>33</v>
      </c>
      <c r="F2982" s="6" t="s">
        <v>106</v>
      </c>
      <c r="G2982" s="6" t="s">
        <v>107</v>
      </c>
      <c r="H2982" s="6" t="s">
        <v>17</v>
      </c>
      <c r="I2982" s="8">
        <v>0.6</v>
      </c>
      <c r="J2982" s="9">
        <v>5200</v>
      </c>
      <c r="K2982" s="10">
        <f t="shared" si="0"/>
        <v>3120</v>
      </c>
      <c r="L2982" s="10">
        <f t="shared" si="1"/>
        <v>936</v>
      </c>
      <c r="M2982" s="11">
        <v>0.3</v>
      </c>
      <c r="O2982" s="16"/>
      <c r="P2982" s="14"/>
      <c r="Q2982" s="12"/>
      <c r="R2982" s="13"/>
    </row>
    <row r="2983" spans="1:18" ht="15.75" customHeight="1">
      <c r="A2983" s="1"/>
      <c r="B2983" s="6" t="s">
        <v>14</v>
      </c>
      <c r="C2983" s="6">
        <v>1185732</v>
      </c>
      <c r="D2983" s="7">
        <v>44323</v>
      </c>
      <c r="E2983" s="6" t="s">
        <v>33</v>
      </c>
      <c r="F2983" s="6" t="s">
        <v>106</v>
      </c>
      <c r="G2983" s="6" t="s">
        <v>107</v>
      </c>
      <c r="H2983" s="6" t="s">
        <v>18</v>
      </c>
      <c r="I2983" s="8">
        <v>0.4</v>
      </c>
      <c r="J2983" s="9">
        <v>2250</v>
      </c>
      <c r="K2983" s="10">
        <f t="shared" si="0"/>
        <v>900</v>
      </c>
      <c r="L2983" s="10">
        <f t="shared" si="1"/>
        <v>315</v>
      </c>
      <c r="M2983" s="11">
        <v>0.35</v>
      </c>
      <c r="O2983" s="16"/>
      <c r="P2983" s="14"/>
      <c r="Q2983" s="12"/>
      <c r="R2983" s="13"/>
    </row>
    <row r="2984" spans="1:18" ht="15.75" customHeight="1">
      <c r="A2984" s="1"/>
      <c r="B2984" s="6" t="s">
        <v>14</v>
      </c>
      <c r="C2984" s="6">
        <v>1185732</v>
      </c>
      <c r="D2984" s="7">
        <v>44323</v>
      </c>
      <c r="E2984" s="6" t="s">
        <v>33</v>
      </c>
      <c r="F2984" s="6" t="s">
        <v>106</v>
      </c>
      <c r="G2984" s="6" t="s">
        <v>107</v>
      </c>
      <c r="H2984" s="6" t="s">
        <v>19</v>
      </c>
      <c r="I2984" s="8">
        <v>0.35000000000000003</v>
      </c>
      <c r="J2984" s="9">
        <v>2000</v>
      </c>
      <c r="K2984" s="10">
        <f t="shared" si="0"/>
        <v>700.00000000000011</v>
      </c>
      <c r="L2984" s="10">
        <f t="shared" si="1"/>
        <v>210.00000000000003</v>
      </c>
      <c r="M2984" s="11">
        <v>0.3</v>
      </c>
      <c r="O2984" s="16"/>
      <c r="P2984" s="14"/>
      <c r="Q2984" s="12"/>
      <c r="R2984" s="13"/>
    </row>
    <row r="2985" spans="1:18" ht="15.75" customHeight="1">
      <c r="A2985" s="1"/>
      <c r="B2985" s="6" t="s">
        <v>14</v>
      </c>
      <c r="C2985" s="6">
        <v>1185732</v>
      </c>
      <c r="D2985" s="7">
        <v>44323</v>
      </c>
      <c r="E2985" s="6" t="s">
        <v>33</v>
      </c>
      <c r="F2985" s="6" t="s">
        <v>106</v>
      </c>
      <c r="G2985" s="6" t="s">
        <v>107</v>
      </c>
      <c r="H2985" s="6" t="s">
        <v>20</v>
      </c>
      <c r="I2985" s="8">
        <v>0.35000000000000003</v>
      </c>
      <c r="J2985" s="9">
        <v>1250</v>
      </c>
      <c r="K2985" s="10">
        <f t="shared" si="0"/>
        <v>437.50000000000006</v>
      </c>
      <c r="L2985" s="10">
        <f t="shared" si="1"/>
        <v>131.25</v>
      </c>
      <c r="M2985" s="11">
        <v>0.3</v>
      </c>
      <c r="O2985" s="16"/>
      <c r="P2985" s="14"/>
      <c r="Q2985" s="12"/>
      <c r="R2985" s="13"/>
    </row>
    <row r="2986" spans="1:18" ht="15.75" customHeight="1">
      <c r="A2986" s="1"/>
      <c r="B2986" s="6" t="s">
        <v>14</v>
      </c>
      <c r="C2986" s="6">
        <v>1185732</v>
      </c>
      <c r="D2986" s="7">
        <v>44323</v>
      </c>
      <c r="E2986" s="6" t="s">
        <v>33</v>
      </c>
      <c r="F2986" s="6" t="s">
        <v>106</v>
      </c>
      <c r="G2986" s="6" t="s">
        <v>107</v>
      </c>
      <c r="H2986" s="6" t="s">
        <v>21</v>
      </c>
      <c r="I2986" s="8">
        <v>0.44999999999999996</v>
      </c>
      <c r="J2986" s="9">
        <v>1500</v>
      </c>
      <c r="K2986" s="10">
        <f t="shared" si="0"/>
        <v>674.99999999999989</v>
      </c>
      <c r="L2986" s="10">
        <f t="shared" si="1"/>
        <v>337.49999999999994</v>
      </c>
      <c r="M2986" s="11">
        <v>0.5</v>
      </c>
      <c r="O2986" s="16"/>
      <c r="P2986" s="14"/>
      <c r="Q2986" s="12"/>
      <c r="R2986" s="13"/>
    </row>
    <row r="2987" spans="1:18" ht="15.75" customHeight="1">
      <c r="A2987" s="1"/>
      <c r="B2987" s="6" t="s">
        <v>14</v>
      </c>
      <c r="C2987" s="6">
        <v>1185732</v>
      </c>
      <c r="D2987" s="7">
        <v>44323</v>
      </c>
      <c r="E2987" s="6" t="s">
        <v>33</v>
      </c>
      <c r="F2987" s="6" t="s">
        <v>106</v>
      </c>
      <c r="G2987" s="6" t="s">
        <v>107</v>
      </c>
      <c r="H2987" s="6" t="s">
        <v>22</v>
      </c>
      <c r="I2987" s="8">
        <v>0.49999999999999994</v>
      </c>
      <c r="J2987" s="9">
        <v>2750</v>
      </c>
      <c r="K2987" s="10">
        <f t="shared" si="0"/>
        <v>1374.9999999999998</v>
      </c>
      <c r="L2987" s="10">
        <f t="shared" si="1"/>
        <v>549.99999999999989</v>
      </c>
      <c r="M2987" s="11">
        <v>0.4</v>
      </c>
      <c r="O2987" s="16"/>
      <c r="P2987" s="14"/>
      <c r="Q2987" s="12"/>
      <c r="R2987" s="13"/>
    </row>
    <row r="2988" spans="1:18" ht="15.75" customHeight="1">
      <c r="A2988" s="1"/>
      <c r="B2988" s="6" t="s">
        <v>14</v>
      </c>
      <c r="C2988" s="6">
        <v>1185732</v>
      </c>
      <c r="D2988" s="7">
        <v>44353</v>
      </c>
      <c r="E2988" s="6" t="s">
        <v>33</v>
      </c>
      <c r="F2988" s="6" t="s">
        <v>106</v>
      </c>
      <c r="G2988" s="6" t="s">
        <v>107</v>
      </c>
      <c r="H2988" s="6" t="s">
        <v>17</v>
      </c>
      <c r="I2988" s="8">
        <v>0.35000000000000003</v>
      </c>
      <c r="J2988" s="9">
        <v>5250</v>
      </c>
      <c r="K2988" s="10">
        <f t="shared" si="0"/>
        <v>1837.5000000000002</v>
      </c>
      <c r="L2988" s="10">
        <f t="shared" si="1"/>
        <v>551.25</v>
      </c>
      <c r="M2988" s="11">
        <v>0.3</v>
      </c>
      <c r="O2988" s="16"/>
      <c r="P2988" s="14"/>
      <c r="Q2988" s="12"/>
      <c r="R2988" s="13"/>
    </row>
    <row r="2989" spans="1:18" ht="15.75" customHeight="1">
      <c r="A2989" s="1"/>
      <c r="B2989" s="6" t="s">
        <v>14</v>
      </c>
      <c r="C2989" s="6">
        <v>1185732</v>
      </c>
      <c r="D2989" s="7">
        <v>44353</v>
      </c>
      <c r="E2989" s="6" t="s">
        <v>33</v>
      </c>
      <c r="F2989" s="6" t="s">
        <v>106</v>
      </c>
      <c r="G2989" s="6" t="s">
        <v>107</v>
      </c>
      <c r="H2989" s="6" t="s">
        <v>18</v>
      </c>
      <c r="I2989" s="8">
        <v>0.3000000000000001</v>
      </c>
      <c r="J2989" s="9">
        <v>2750</v>
      </c>
      <c r="K2989" s="10">
        <f t="shared" si="0"/>
        <v>825.00000000000023</v>
      </c>
      <c r="L2989" s="10">
        <f t="shared" si="1"/>
        <v>288.75000000000006</v>
      </c>
      <c r="M2989" s="11">
        <v>0.35</v>
      </c>
      <c r="O2989" s="16"/>
      <c r="P2989" s="14"/>
      <c r="Q2989" s="12"/>
      <c r="R2989" s="13"/>
    </row>
    <row r="2990" spans="1:18" ht="15.75" customHeight="1">
      <c r="A2990" s="1"/>
      <c r="B2990" s="6" t="s">
        <v>14</v>
      </c>
      <c r="C2990" s="6">
        <v>1185732</v>
      </c>
      <c r="D2990" s="7">
        <v>44353</v>
      </c>
      <c r="E2990" s="6" t="s">
        <v>33</v>
      </c>
      <c r="F2990" s="6" t="s">
        <v>106</v>
      </c>
      <c r="G2990" s="6" t="s">
        <v>107</v>
      </c>
      <c r="H2990" s="6" t="s">
        <v>19</v>
      </c>
      <c r="I2990" s="8">
        <v>0.25000000000000006</v>
      </c>
      <c r="J2990" s="9">
        <v>2000</v>
      </c>
      <c r="K2990" s="10">
        <f t="shared" si="0"/>
        <v>500.00000000000011</v>
      </c>
      <c r="L2990" s="10">
        <f t="shared" si="1"/>
        <v>150.00000000000003</v>
      </c>
      <c r="M2990" s="11">
        <v>0.3</v>
      </c>
      <c r="O2990" s="16"/>
      <c r="P2990" s="14"/>
      <c r="Q2990" s="12"/>
      <c r="R2990" s="13"/>
    </row>
    <row r="2991" spans="1:18" ht="15.75" customHeight="1">
      <c r="A2991" s="1"/>
      <c r="B2991" s="6" t="s">
        <v>14</v>
      </c>
      <c r="C2991" s="6">
        <v>1185732</v>
      </c>
      <c r="D2991" s="7">
        <v>44353</v>
      </c>
      <c r="E2991" s="6" t="s">
        <v>33</v>
      </c>
      <c r="F2991" s="6" t="s">
        <v>106</v>
      </c>
      <c r="G2991" s="6" t="s">
        <v>107</v>
      </c>
      <c r="H2991" s="6" t="s">
        <v>20</v>
      </c>
      <c r="I2991" s="8">
        <v>0.25000000000000006</v>
      </c>
      <c r="J2991" s="9">
        <v>1750</v>
      </c>
      <c r="K2991" s="10">
        <f t="shared" si="0"/>
        <v>437.50000000000011</v>
      </c>
      <c r="L2991" s="10">
        <f t="shared" si="1"/>
        <v>131.25000000000003</v>
      </c>
      <c r="M2991" s="11">
        <v>0.3</v>
      </c>
      <c r="O2991" s="16"/>
      <c r="P2991" s="14"/>
      <c r="Q2991" s="12"/>
      <c r="R2991" s="13"/>
    </row>
    <row r="2992" spans="1:18" ht="15.75" customHeight="1">
      <c r="A2992" s="1"/>
      <c r="B2992" s="6" t="s">
        <v>14</v>
      </c>
      <c r="C2992" s="6">
        <v>1185732</v>
      </c>
      <c r="D2992" s="7">
        <v>44353</v>
      </c>
      <c r="E2992" s="6" t="s">
        <v>33</v>
      </c>
      <c r="F2992" s="6" t="s">
        <v>106</v>
      </c>
      <c r="G2992" s="6" t="s">
        <v>107</v>
      </c>
      <c r="H2992" s="6" t="s">
        <v>21</v>
      </c>
      <c r="I2992" s="8">
        <v>0.35000000000000003</v>
      </c>
      <c r="J2992" s="9">
        <v>1750</v>
      </c>
      <c r="K2992" s="10">
        <f t="shared" si="0"/>
        <v>612.50000000000011</v>
      </c>
      <c r="L2992" s="10">
        <f t="shared" si="1"/>
        <v>306.25000000000006</v>
      </c>
      <c r="M2992" s="11">
        <v>0.5</v>
      </c>
      <c r="O2992" s="16"/>
      <c r="P2992" s="14"/>
      <c r="Q2992" s="12"/>
      <c r="R2992" s="13"/>
    </row>
    <row r="2993" spans="1:18" ht="15.75" customHeight="1">
      <c r="A2993" s="1"/>
      <c r="B2993" s="6" t="s">
        <v>14</v>
      </c>
      <c r="C2993" s="6">
        <v>1185732</v>
      </c>
      <c r="D2993" s="7">
        <v>44353</v>
      </c>
      <c r="E2993" s="6" t="s">
        <v>33</v>
      </c>
      <c r="F2993" s="6" t="s">
        <v>106</v>
      </c>
      <c r="G2993" s="6" t="s">
        <v>107</v>
      </c>
      <c r="H2993" s="6" t="s">
        <v>22</v>
      </c>
      <c r="I2993" s="8">
        <v>0.55000000000000004</v>
      </c>
      <c r="J2993" s="9">
        <v>3250</v>
      </c>
      <c r="K2993" s="10">
        <f t="shared" si="0"/>
        <v>1787.5000000000002</v>
      </c>
      <c r="L2993" s="10">
        <f t="shared" si="1"/>
        <v>715.00000000000011</v>
      </c>
      <c r="M2993" s="11">
        <v>0.4</v>
      </c>
      <c r="O2993" s="16"/>
      <c r="P2993" s="14"/>
      <c r="Q2993" s="12"/>
      <c r="R2993" s="13"/>
    </row>
    <row r="2994" spans="1:18" ht="15.75" customHeight="1">
      <c r="A2994" s="1"/>
      <c r="B2994" s="6" t="s">
        <v>14</v>
      </c>
      <c r="C2994" s="6">
        <v>1185732</v>
      </c>
      <c r="D2994" s="7">
        <v>44382</v>
      </c>
      <c r="E2994" s="6" t="s">
        <v>33</v>
      </c>
      <c r="F2994" s="6" t="s">
        <v>106</v>
      </c>
      <c r="G2994" s="6" t="s">
        <v>107</v>
      </c>
      <c r="H2994" s="6" t="s">
        <v>17</v>
      </c>
      <c r="I2994" s="8">
        <v>0.5</v>
      </c>
      <c r="J2994" s="9">
        <v>5500</v>
      </c>
      <c r="K2994" s="10">
        <f t="shared" si="0"/>
        <v>2750</v>
      </c>
      <c r="L2994" s="10">
        <f t="shared" si="1"/>
        <v>825</v>
      </c>
      <c r="M2994" s="11">
        <v>0.3</v>
      </c>
      <c r="O2994" s="16"/>
      <c r="P2994" s="14"/>
      <c r="Q2994" s="12"/>
      <c r="R2994" s="13"/>
    </row>
    <row r="2995" spans="1:18" ht="15.75" customHeight="1">
      <c r="A2995" s="1"/>
      <c r="B2995" s="6" t="s">
        <v>14</v>
      </c>
      <c r="C2995" s="6">
        <v>1185732</v>
      </c>
      <c r="D2995" s="7">
        <v>44382</v>
      </c>
      <c r="E2995" s="6" t="s">
        <v>33</v>
      </c>
      <c r="F2995" s="6" t="s">
        <v>106</v>
      </c>
      <c r="G2995" s="6" t="s">
        <v>107</v>
      </c>
      <c r="H2995" s="6" t="s">
        <v>18</v>
      </c>
      <c r="I2995" s="8">
        <v>0.45000000000000007</v>
      </c>
      <c r="J2995" s="9">
        <v>3000</v>
      </c>
      <c r="K2995" s="10">
        <f t="shared" si="0"/>
        <v>1350.0000000000002</v>
      </c>
      <c r="L2995" s="10">
        <f t="shared" si="1"/>
        <v>472.50000000000006</v>
      </c>
      <c r="M2995" s="11">
        <v>0.35</v>
      </c>
      <c r="O2995" s="16"/>
      <c r="P2995" s="14"/>
      <c r="Q2995" s="12"/>
      <c r="R2995" s="13"/>
    </row>
    <row r="2996" spans="1:18" ht="15.75" customHeight="1">
      <c r="A2996" s="1"/>
      <c r="B2996" s="6" t="s">
        <v>14</v>
      </c>
      <c r="C2996" s="6">
        <v>1185732</v>
      </c>
      <c r="D2996" s="7">
        <v>44382</v>
      </c>
      <c r="E2996" s="6" t="s">
        <v>33</v>
      </c>
      <c r="F2996" s="6" t="s">
        <v>106</v>
      </c>
      <c r="G2996" s="6" t="s">
        <v>107</v>
      </c>
      <c r="H2996" s="6" t="s">
        <v>19</v>
      </c>
      <c r="I2996" s="8">
        <v>0.4</v>
      </c>
      <c r="J2996" s="9">
        <v>2250</v>
      </c>
      <c r="K2996" s="10">
        <f t="shared" si="0"/>
        <v>900</v>
      </c>
      <c r="L2996" s="10">
        <f t="shared" si="1"/>
        <v>270</v>
      </c>
      <c r="M2996" s="11">
        <v>0.3</v>
      </c>
      <c r="O2996" s="16"/>
      <c r="P2996" s="14"/>
      <c r="Q2996" s="12"/>
      <c r="R2996" s="13"/>
    </row>
    <row r="2997" spans="1:18" ht="15.75" customHeight="1">
      <c r="A2997" s="1"/>
      <c r="B2997" s="6" t="s">
        <v>14</v>
      </c>
      <c r="C2997" s="6">
        <v>1185732</v>
      </c>
      <c r="D2997" s="7">
        <v>44382</v>
      </c>
      <c r="E2997" s="6" t="s">
        <v>33</v>
      </c>
      <c r="F2997" s="6" t="s">
        <v>106</v>
      </c>
      <c r="G2997" s="6" t="s">
        <v>107</v>
      </c>
      <c r="H2997" s="6" t="s">
        <v>20</v>
      </c>
      <c r="I2997" s="8">
        <v>0.4</v>
      </c>
      <c r="J2997" s="9">
        <v>1750</v>
      </c>
      <c r="K2997" s="10">
        <f t="shared" si="0"/>
        <v>700</v>
      </c>
      <c r="L2997" s="10">
        <f t="shared" si="1"/>
        <v>210</v>
      </c>
      <c r="M2997" s="11">
        <v>0.3</v>
      </c>
      <c r="O2997" s="16"/>
      <c r="P2997" s="14"/>
      <c r="Q2997" s="12"/>
      <c r="R2997" s="13"/>
    </row>
    <row r="2998" spans="1:18" ht="15.75" customHeight="1">
      <c r="A2998" s="1"/>
      <c r="B2998" s="6" t="s">
        <v>14</v>
      </c>
      <c r="C2998" s="6">
        <v>1185732</v>
      </c>
      <c r="D2998" s="7">
        <v>44382</v>
      </c>
      <c r="E2998" s="6" t="s">
        <v>33</v>
      </c>
      <c r="F2998" s="6" t="s">
        <v>106</v>
      </c>
      <c r="G2998" s="6" t="s">
        <v>107</v>
      </c>
      <c r="H2998" s="6" t="s">
        <v>21</v>
      </c>
      <c r="I2998" s="8">
        <v>0.5</v>
      </c>
      <c r="J2998" s="9">
        <v>2000</v>
      </c>
      <c r="K2998" s="10">
        <f t="shared" si="0"/>
        <v>1000</v>
      </c>
      <c r="L2998" s="10">
        <f t="shared" si="1"/>
        <v>500</v>
      </c>
      <c r="M2998" s="11">
        <v>0.5</v>
      </c>
      <c r="O2998" s="16"/>
      <c r="P2998" s="14"/>
      <c r="Q2998" s="12"/>
      <c r="R2998" s="13"/>
    </row>
    <row r="2999" spans="1:18" ht="15.75" customHeight="1">
      <c r="A2999" s="1"/>
      <c r="B2999" s="6" t="s">
        <v>14</v>
      </c>
      <c r="C2999" s="6">
        <v>1185732</v>
      </c>
      <c r="D2999" s="7">
        <v>44382</v>
      </c>
      <c r="E2999" s="6" t="s">
        <v>33</v>
      </c>
      <c r="F2999" s="6" t="s">
        <v>106</v>
      </c>
      <c r="G2999" s="6" t="s">
        <v>107</v>
      </c>
      <c r="H2999" s="6" t="s">
        <v>22</v>
      </c>
      <c r="I2999" s="8">
        <v>0.55000000000000004</v>
      </c>
      <c r="J2999" s="9">
        <v>3750</v>
      </c>
      <c r="K2999" s="10">
        <f t="shared" si="0"/>
        <v>2062.5</v>
      </c>
      <c r="L2999" s="10">
        <f t="shared" si="1"/>
        <v>825</v>
      </c>
      <c r="M2999" s="11">
        <v>0.4</v>
      </c>
      <c r="O2999" s="16"/>
      <c r="P2999" s="14"/>
      <c r="Q2999" s="12"/>
      <c r="R2999" s="13"/>
    </row>
    <row r="3000" spans="1:18" ht="15.75" customHeight="1">
      <c r="A3000" s="1"/>
      <c r="B3000" s="6" t="s">
        <v>14</v>
      </c>
      <c r="C3000" s="6">
        <v>1185732</v>
      </c>
      <c r="D3000" s="7">
        <v>44414</v>
      </c>
      <c r="E3000" s="6" t="s">
        <v>33</v>
      </c>
      <c r="F3000" s="6" t="s">
        <v>106</v>
      </c>
      <c r="G3000" s="6" t="s">
        <v>107</v>
      </c>
      <c r="H3000" s="6" t="s">
        <v>17</v>
      </c>
      <c r="I3000" s="8">
        <v>0.5</v>
      </c>
      <c r="J3000" s="9">
        <v>5250</v>
      </c>
      <c r="K3000" s="10">
        <f t="shared" si="0"/>
        <v>2625</v>
      </c>
      <c r="L3000" s="10">
        <f t="shared" si="1"/>
        <v>787.5</v>
      </c>
      <c r="M3000" s="11">
        <v>0.3</v>
      </c>
      <c r="O3000" s="16"/>
      <c r="P3000" s="14"/>
      <c r="Q3000" s="12"/>
      <c r="R3000" s="13"/>
    </row>
    <row r="3001" spans="1:18" ht="15.75" customHeight="1">
      <c r="A3001" s="1"/>
      <c r="B3001" s="6" t="s">
        <v>14</v>
      </c>
      <c r="C3001" s="6">
        <v>1185732</v>
      </c>
      <c r="D3001" s="7">
        <v>44414</v>
      </c>
      <c r="E3001" s="6" t="s">
        <v>33</v>
      </c>
      <c r="F3001" s="6" t="s">
        <v>106</v>
      </c>
      <c r="G3001" s="6" t="s">
        <v>107</v>
      </c>
      <c r="H3001" s="6" t="s">
        <v>18</v>
      </c>
      <c r="I3001" s="8">
        <v>0.45000000000000007</v>
      </c>
      <c r="J3001" s="9">
        <v>3000</v>
      </c>
      <c r="K3001" s="10">
        <f t="shared" si="0"/>
        <v>1350.0000000000002</v>
      </c>
      <c r="L3001" s="10">
        <f t="shared" si="1"/>
        <v>472.50000000000006</v>
      </c>
      <c r="M3001" s="11">
        <v>0.35</v>
      </c>
      <c r="O3001" s="16"/>
      <c r="P3001" s="14"/>
      <c r="Q3001" s="12"/>
      <c r="R3001" s="13"/>
    </row>
    <row r="3002" spans="1:18" ht="15.75" customHeight="1">
      <c r="A3002" s="1"/>
      <c r="B3002" s="6" t="s">
        <v>14</v>
      </c>
      <c r="C3002" s="6">
        <v>1185732</v>
      </c>
      <c r="D3002" s="7">
        <v>44414</v>
      </c>
      <c r="E3002" s="6" t="s">
        <v>33</v>
      </c>
      <c r="F3002" s="6" t="s">
        <v>106</v>
      </c>
      <c r="G3002" s="6" t="s">
        <v>107</v>
      </c>
      <c r="H3002" s="6" t="s">
        <v>19</v>
      </c>
      <c r="I3002" s="8">
        <v>0.4</v>
      </c>
      <c r="J3002" s="9">
        <v>2250</v>
      </c>
      <c r="K3002" s="10">
        <f t="shared" si="0"/>
        <v>900</v>
      </c>
      <c r="L3002" s="10">
        <f t="shared" si="1"/>
        <v>270</v>
      </c>
      <c r="M3002" s="11">
        <v>0.3</v>
      </c>
      <c r="O3002" s="16"/>
      <c r="P3002" s="14"/>
      <c r="Q3002" s="12"/>
      <c r="R3002" s="13"/>
    </row>
    <row r="3003" spans="1:18" ht="15.75" customHeight="1">
      <c r="A3003" s="1"/>
      <c r="B3003" s="6" t="s">
        <v>14</v>
      </c>
      <c r="C3003" s="6">
        <v>1185732</v>
      </c>
      <c r="D3003" s="7">
        <v>44414</v>
      </c>
      <c r="E3003" s="6" t="s">
        <v>33</v>
      </c>
      <c r="F3003" s="6" t="s">
        <v>106</v>
      </c>
      <c r="G3003" s="6" t="s">
        <v>107</v>
      </c>
      <c r="H3003" s="6" t="s">
        <v>20</v>
      </c>
      <c r="I3003" s="8">
        <v>0.4</v>
      </c>
      <c r="J3003" s="9">
        <v>2000</v>
      </c>
      <c r="K3003" s="10">
        <f t="shared" si="0"/>
        <v>800</v>
      </c>
      <c r="L3003" s="10">
        <f t="shared" si="1"/>
        <v>240</v>
      </c>
      <c r="M3003" s="11">
        <v>0.3</v>
      </c>
      <c r="O3003" s="16"/>
      <c r="P3003" s="14"/>
      <c r="Q3003" s="12"/>
      <c r="R3003" s="13"/>
    </row>
    <row r="3004" spans="1:18" ht="15.75" customHeight="1">
      <c r="A3004" s="1"/>
      <c r="B3004" s="6" t="s">
        <v>14</v>
      </c>
      <c r="C3004" s="6">
        <v>1185732</v>
      </c>
      <c r="D3004" s="7">
        <v>44414</v>
      </c>
      <c r="E3004" s="6" t="s">
        <v>33</v>
      </c>
      <c r="F3004" s="6" t="s">
        <v>106</v>
      </c>
      <c r="G3004" s="6" t="s">
        <v>107</v>
      </c>
      <c r="H3004" s="6" t="s">
        <v>21</v>
      </c>
      <c r="I3004" s="8">
        <v>0.5</v>
      </c>
      <c r="J3004" s="9">
        <v>1750</v>
      </c>
      <c r="K3004" s="10">
        <f t="shared" si="0"/>
        <v>875</v>
      </c>
      <c r="L3004" s="10">
        <f t="shared" si="1"/>
        <v>437.5</v>
      </c>
      <c r="M3004" s="11">
        <v>0.5</v>
      </c>
      <c r="O3004" s="16"/>
      <c r="P3004" s="14"/>
      <c r="Q3004" s="12"/>
      <c r="R3004" s="13"/>
    </row>
    <row r="3005" spans="1:18" ht="15.75" customHeight="1">
      <c r="A3005" s="1"/>
      <c r="B3005" s="6" t="s">
        <v>14</v>
      </c>
      <c r="C3005" s="6">
        <v>1185732</v>
      </c>
      <c r="D3005" s="7">
        <v>44414</v>
      </c>
      <c r="E3005" s="6" t="s">
        <v>33</v>
      </c>
      <c r="F3005" s="6" t="s">
        <v>106</v>
      </c>
      <c r="G3005" s="6" t="s">
        <v>107</v>
      </c>
      <c r="H3005" s="6" t="s">
        <v>22</v>
      </c>
      <c r="I3005" s="8">
        <v>0.55000000000000004</v>
      </c>
      <c r="J3005" s="9">
        <v>3500</v>
      </c>
      <c r="K3005" s="10">
        <f t="shared" si="0"/>
        <v>1925.0000000000002</v>
      </c>
      <c r="L3005" s="10">
        <f t="shared" si="1"/>
        <v>770.00000000000011</v>
      </c>
      <c r="M3005" s="11">
        <v>0.4</v>
      </c>
      <c r="O3005" s="16"/>
      <c r="P3005" s="14"/>
      <c r="Q3005" s="12"/>
      <c r="R3005" s="13"/>
    </row>
    <row r="3006" spans="1:18" ht="15.75" customHeight="1">
      <c r="A3006" s="1"/>
      <c r="B3006" s="6" t="s">
        <v>14</v>
      </c>
      <c r="C3006" s="6">
        <v>1185732</v>
      </c>
      <c r="D3006" s="7">
        <v>44446</v>
      </c>
      <c r="E3006" s="6" t="s">
        <v>33</v>
      </c>
      <c r="F3006" s="6" t="s">
        <v>106</v>
      </c>
      <c r="G3006" s="6" t="s">
        <v>107</v>
      </c>
      <c r="H3006" s="6" t="s">
        <v>17</v>
      </c>
      <c r="I3006" s="8">
        <v>0.35000000000000003</v>
      </c>
      <c r="J3006" s="9">
        <v>4750</v>
      </c>
      <c r="K3006" s="10">
        <f t="shared" si="0"/>
        <v>1662.5000000000002</v>
      </c>
      <c r="L3006" s="10">
        <f t="shared" si="1"/>
        <v>498.75000000000006</v>
      </c>
      <c r="M3006" s="11">
        <v>0.3</v>
      </c>
      <c r="O3006" s="16"/>
      <c r="P3006" s="14"/>
      <c r="Q3006" s="12"/>
      <c r="R3006" s="13"/>
    </row>
    <row r="3007" spans="1:18" ht="15.75" customHeight="1">
      <c r="A3007" s="1"/>
      <c r="B3007" s="6" t="s">
        <v>14</v>
      </c>
      <c r="C3007" s="6">
        <v>1185732</v>
      </c>
      <c r="D3007" s="7">
        <v>44446</v>
      </c>
      <c r="E3007" s="6" t="s">
        <v>33</v>
      </c>
      <c r="F3007" s="6" t="s">
        <v>106</v>
      </c>
      <c r="G3007" s="6" t="s">
        <v>107</v>
      </c>
      <c r="H3007" s="6" t="s">
        <v>18</v>
      </c>
      <c r="I3007" s="8">
        <v>0.3000000000000001</v>
      </c>
      <c r="J3007" s="9">
        <v>2750</v>
      </c>
      <c r="K3007" s="10">
        <f t="shared" si="0"/>
        <v>825.00000000000023</v>
      </c>
      <c r="L3007" s="10">
        <f t="shared" si="1"/>
        <v>288.75000000000006</v>
      </c>
      <c r="M3007" s="11">
        <v>0.35</v>
      </c>
      <c r="O3007" s="16"/>
      <c r="P3007" s="14"/>
      <c r="Q3007" s="12"/>
      <c r="R3007" s="13"/>
    </row>
    <row r="3008" spans="1:18" ht="15.75" customHeight="1">
      <c r="A3008" s="1"/>
      <c r="B3008" s="6" t="s">
        <v>14</v>
      </c>
      <c r="C3008" s="6">
        <v>1185732</v>
      </c>
      <c r="D3008" s="7">
        <v>44446</v>
      </c>
      <c r="E3008" s="6" t="s">
        <v>33</v>
      </c>
      <c r="F3008" s="6" t="s">
        <v>106</v>
      </c>
      <c r="G3008" s="6" t="s">
        <v>107</v>
      </c>
      <c r="H3008" s="6" t="s">
        <v>19</v>
      </c>
      <c r="I3008" s="8">
        <v>0.25000000000000006</v>
      </c>
      <c r="J3008" s="9">
        <v>1750</v>
      </c>
      <c r="K3008" s="10">
        <f t="shared" si="0"/>
        <v>437.50000000000011</v>
      </c>
      <c r="L3008" s="10">
        <f t="shared" si="1"/>
        <v>131.25000000000003</v>
      </c>
      <c r="M3008" s="11">
        <v>0.3</v>
      </c>
      <c r="O3008" s="16"/>
      <c r="P3008" s="14"/>
      <c r="Q3008" s="12"/>
      <c r="R3008" s="13"/>
    </row>
    <row r="3009" spans="1:18" ht="15.75" customHeight="1">
      <c r="A3009" s="1"/>
      <c r="B3009" s="6" t="s">
        <v>14</v>
      </c>
      <c r="C3009" s="6">
        <v>1185732</v>
      </c>
      <c r="D3009" s="7">
        <v>44446</v>
      </c>
      <c r="E3009" s="6" t="s">
        <v>33</v>
      </c>
      <c r="F3009" s="6" t="s">
        <v>106</v>
      </c>
      <c r="G3009" s="6" t="s">
        <v>107</v>
      </c>
      <c r="H3009" s="6" t="s">
        <v>20</v>
      </c>
      <c r="I3009" s="8">
        <v>0.25000000000000006</v>
      </c>
      <c r="J3009" s="9">
        <v>1500</v>
      </c>
      <c r="K3009" s="10">
        <f t="shared" si="0"/>
        <v>375.00000000000006</v>
      </c>
      <c r="L3009" s="10">
        <f t="shared" si="1"/>
        <v>112.50000000000001</v>
      </c>
      <c r="M3009" s="11">
        <v>0.3</v>
      </c>
      <c r="O3009" s="16"/>
      <c r="P3009" s="14"/>
      <c r="Q3009" s="12"/>
      <c r="R3009" s="13"/>
    </row>
    <row r="3010" spans="1:18" ht="15.75" customHeight="1">
      <c r="A3010" s="1"/>
      <c r="B3010" s="6" t="s">
        <v>14</v>
      </c>
      <c r="C3010" s="6">
        <v>1185732</v>
      </c>
      <c r="D3010" s="7">
        <v>44446</v>
      </c>
      <c r="E3010" s="6" t="s">
        <v>33</v>
      </c>
      <c r="F3010" s="6" t="s">
        <v>106</v>
      </c>
      <c r="G3010" s="6" t="s">
        <v>107</v>
      </c>
      <c r="H3010" s="6" t="s">
        <v>21</v>
      </c>
      <c r="I3010" s="8">
        <v>0.35000000000000003</v>
      </c>
      <c r="J3010" s="9">
        <v>1500</v>
      </c>
      <c r="K3010" s="10">
        <f t="shared" si="0"/>
        <v>525</v>
      </c>
      <c r="L3010" s="10">
        <f t="shared" si="1"/>
        <v>262.5</v>
      </c>
      <c r="M3010" s="11">
        <v>0.5</v>
      </c>
      <c r="O3010" s="16"/>
      <c r="P3010" s="14"/>
      <c r="Q3010" s="12"/>
      <c r="R3010" s="13"/>
    </row>
    <row r="3011" spans="1:18" ht="15.75" customHeight="1">
      <c r="A3011" s="1"/>
      <c r="B3011" s="6" t="s">
        <v>14</v>
      </c>
      <c r="C3011" s="6">
        <v>1185732</v>
      </c>
      <c r="D3011" s="7">
        <v>44446</v>
      </c>
      <c r="E3011" s="6" t="s">
        <v>33</v>
      </c>
      <c r="F3011" s="6" t="s">
        <v>106</v>
      </c>
      <c r="G3011" s="6" t="s">
        <v>107</v>
      </c>
      <c r="H3011" s="6" t="s">
        <v>22</v>
      </c>
      <c r="I3011" s="8">
        <v>0.4</v>
      </c>
      <c r="J3011" s="9">
        <v>2250</v>
      </c>
      <c r="K3011" s="10">
        <f t="shared" si="0"/>
        <v>900</v>
      </c>
      <c r="L3011" s="10">
        <f t="shared" si="1"/>
        <v>360</v>
      </c>
      <c r="M3011" s="11">
        <v>0.4</v>
      </c>
      <c r="O3011" s="16"/>
      <c r="P3011" s="14"/>
      <c r="Q3011" s="12"/>
      <c r="R3011" s="13"/>
    </row>
    <row r="3012" spans="1:18" ht="15.75" customHeight="1">
      <c r="A3012" s="1"/>
      <c r="B3012" s="6" t="s">
        <v>14</v>
      </c>
      <c r="C3012" s="6">
        <v>1185732</v>
      </c>
      <c r="D3012" s="7">
        <v>44475</v>
      </c>
      <c r="E3012" s="6" t="s">
        <v>33</v>
      </c>
      <c r="F3012" s="6" t="s">
        <v>106</v>
      </c>
      <c r="G3012" s="6" t="s">
        <v>107</v>
      </c>
      <c r="H3012" s="6" t="s">
        <v>17</v>
      </c>
      <c r="I3012" s="8">
        <v>0.44999999999999996</v>
      </c>
      <c r="J3012" s="9">
        <v>4000</v>
      </c>
      <c r="K3012" s="10">
        <f t="shared" si="0"/>
        <v>1799.9999999999998</v>
      </c>
      <c r="L3012" s="10">
        <f t="shared" si="1"/>
        <v>539.99999999999989</v>
      </c>
      <c r="M3012" s="11">
        <v>0.3</v>
      </c>
      <c r="O3012" s="16"/>
      <c r="P3012" s="14"/>
      <c r="Q3012" s="12"/>
      <c r="R3012" s="13"/>
    </row>
    <row r="3013" spans="1:18" ht="15.75" customHeight="1">
      <c r="A3013" s="1"/>
      <c r="B3013" s="6" t="s">
        <v>14</v>
      </c>
      <c r="C3013" s="6">
        <v>1185732</v>
      </c>
      <c r="D3013" s="7">
        <v>44475</v>
      </c>
      <c r="E3013" s="6" t="s">
        <v>33</v>
      </c>
      <c r="F3013" s="6" t="s">
        <v>106</v>
      </c>
      <c r="G3013" s="6" t="s">
        <v>107</v>
      </c>
      <c r="H3013" s="6" t="s">
        <v>18</v>
      </c>
      <c r="I3013" s="8">
        <v>0.35000000000000003</v>
      </c>
      <c r="J3013" s="9">
        <v>2500</v>
      </c>
      <c r="K3013" s="10">
        <f t="shared" si="0"/>
        <v>875.00000000000011</v>
      </c>
      <c r="L3013" s="10">
        <f t="shared" si="1"/>
        <v>306.25</v>
      </c>
      <c r="M3013" s="11">
        <v>0.35</v>
      </c>
      <c r="O3013" s="16"/>
      <c r="P3013" s="14"/>
      <c r="Q3013" s="12"/>
      <c r="R3013" s="13"/>
    </row>
    <row r="3014" spans="1:18" ht="15.75" customHeight="1">
      <c r="A3014" s="1"/>
      <c r="B3014" s="6" t="s">
        <v>14</v>
      </c>
      <c r="C3014" s="6">
        <v>1185732</v>
      </c>
      <c r="D3014" s="7">
        <v>44475</v>
      </c>
      <c r="E3014" s="6" t="s">
        <v>33</v>
      </c>
      <c r="F3014" s="6" t="s">
        <v>106</v>
      </c>
      <c r="G3014" s="6" t="s">
        <v>107</v>
      </c>
      <c r="H3014" s="6" t="s">
        <v>19</v>
      </c>
      <c r="I3014" s="8">
        <v>0.35000000000000003</v>
      </c>
      <c r="J3014" s="9">
        <v>1500</v>
      </c>
      <c r="K3014" s="10">
        <f t="shared" si="0"/>
        <v>525</v>
      </c>
      <c r="L3014" s="10">
        <f t="shared" si="1"/>
        <v>157.5</v>
      </c>
      <c r="M3014" s="11">
        <v>0.3</v>
      </c>
      <c r="O3014" s="16"/>
      <c r="P3014" s="14"/>
      <c r="Q3014" s="12"/>
      <c r="R3014" s="13"/>
    </row>
    <row r="3015" spans="1:18" ht="15.75" customHeight="1">
      <c r="A3015" s="1"/>
      <c r="B3015" s="6" t="s">
        <v>14</v>
      </c>
      <c r="C3015" s="6">
        <v>1185732</v>
      </c>
      <c r="D3015" s="7">
        <v>44475</v>
      </c>
      <c r="E3015" s="6" t="s">
        <v>33</v>
      </c>
      <c r="F3015" s="6" t="s">
        <v>106</v>
      </c>
      <c r="G3015" s="6" t="s">
        <v>107</v>
      </c>
      <c r="H3015" s="6" t="s">
        <v>20</v>
      </c>
      <c r="I3015" s="8">
        <v>0.35000000000000003</v>
      </c>
      <c r="J3015" s="9">
        <v>1250</v>
      </c>
      <c r="K3015" s="10">
        <f t="shared" si="0"/>
        <v>437.50000000000006</v>
      </c>
      <c r="L3015" s="10">
        <f t="shared" si="1"/>
        <v>131.25</v>
      </c>
      <c r="M3015" s="11">
        <v>0.3</v>
      </c>
      <c r="O3015" s="16"/>
      <c r="P3015" s="14"/>
      <c r="Q3015" s="12"/>
      <c r="R3015" s="13"/>
    </row>
    <row r="3016" spans="1:18" ht="15.75" customHeight="1">
      <c r="A3016" s="1"/>
      <c r="B3016" s="6" t="s">
        <v>14</v>
      </c>
      <c r="C3016" s="6">
        <v>1185732</v>
      </c>
      <c r="D3016" s="7">
        <v>44475</v>
      </c>
      <c r="E3016" s="6" t="s">
        <v>33</v>
      </c>
      <c r="F3016" s="6" t="s">
        <v>106</v>
      </c>
      <c r="G3016" s="6" t="s">
        <v>107</v>
      </c>
      <c r="H3016" s="6" t="s">
        <v>21</v>
      </c>
      <c r="I3016" s="8">
        <v>0.44999999999999996</v>
      </c>
      <c r="J3016" s="9">
        <v>1250</v>
      </c>
      <c r="K3016" s="10">
        <f t="shared" si="0"/>
        <v>562.5</v>
      </c>
      <c r="L3016" s="10">
        <f t="shared" si="1"/>
        <v>281.25</v>
      </c>
      <c r="M3016" s="11">
        <v>0.5</v>
      </c>
      <c r="O3016" s="16"/>
      <c r="P3016" s="14"/>
      <c r="Q3016" s="12"/>
      <c r="R3016" s="13"/>
    </row>
    <row r="3017" spans="1:18" ht="15.75" customHeight="1">
      <c r="A3017" s="1"/>
      <c r="B3017" s="6" t="s">
        <v>14</v>
      </c>
      <c r="C3017" s="6">
        <v>1185732</v>
      </c>
      <c r="D3017" s="7">
        <v>44475</v>
      </c>
      <c r="E3017" s="6" t="s">
        <v>33</v>
      </c>
      <c r="F3017" s="6" t="s">
        <v>106</v>
      </c>
      <c r="G3017" s="6" t="s">
        <v>107</v>
      </c>
      <c r="H3017" s="6" t="s">
        <v>22</v>
      </c>
      <c r="I3017" s="8">
        <v>0.49999999999999983</v>
      </c>
      <c r="J3017" s="9">
        <v>2500</v>
      </c>
      <c r="K3017" s="10">
        <f t="shared" si="0"/>
        <v>1249.9999999999995</v>
      </c>
      <c r="L3017" s="10">
        <f t="shared" si="1"/>
        <v>499.99999999999983</v>
      </c>
      <c r="M3017" s="11">
        <v>0.4</v>
      </c>
      <c r="O3017" s="16"/>
      <c r="P3017" s="14"/>
      <c r="Q3017" s="12"/>
      <c r="R3017" s="13"/>
    </row>
    <row r="3018" spans="1:18" ht="15.75" customHeight="1">
      <c r="A3018" s="1"/>
      <c r="B3018" s="6" t="s">
        <v>14</v>
      </c>
      <c r="C3018" s="6">
        <v>1185732</v>
      </c>
      <c r="D3018" s="7">
        <v>44506</v>
      </c>
      <c r="E3018" s="6" t="s">
        <v>33</v>
      </c>
      <c r="F3018" s="6" t="s">
        <v>106</v>
      </c>
      <c r="G3018" s="6" t="s">
        <v>107</v>
      </c>
      <c r="H3018" s="6" t="s">
        <v>17</v>
      </c>
      <c r="I3018" s="8">
        <v>0.44999999999999996</v>
      </c>
      <c r="J3018" s="9">
        <v>4000</v>
      </c>
      <c r="K3018" s="10">
        <f t="shared" si="0"/>
        <v>1799.9999999999998</v>
      </c>
      <c r="L3018" s="10">
        <f t="shared" si="1"/>
        <v>539.99999999999989</v>
      </c>
      <c r="M3018" s="11">
        <v>0.3</v>
      </c>
      <c r="O3018" s="16"/>
      <c r="P3018" s="14"/>
      <c r="Q3018" s="12"/>
      <c r="R3018" s="13"/>
    </row>
    <row r="3019" spans="1:18" ht="15.75" customHeight="1">
      <c r="A3019" s="1"/>
      <c r="B3019" s="6" t="s">
        <v>14</v>
      </c>
      <c r="C3019" s="6">
        <v>1185732</v>
      </c>
      <c r="D3019" s="7">
        <v>44506</v>
      </c>
      <c r="E3019" s="6" t="s">
        <v>33</v>
      </c>
      <c r="F3019" s="6" t="s">
        <v>106</v>
      </c>
      <c r="G3019" s="6" t="s">
        <v>107</v>
      </c>
      <c r="H3019" s="6" t="s">
        <v>18</v>
      </c>
      <c r="I3019" s="8">
        <v>0.35000000000000003</v>
      </c>
      <c r="J3019" s="9">
        <v>2750</v>
      </c>
      <c r="K3019" s="10">
        <f t="shared" si="0"/>
        <v>962.50000000000011</v>
      </c>
      <c r="L3019" s="10">
        <f t="shared" si="1"/>
        <v>336.875</v>
      </c>
      <c r="M3019" s="11">
        <v>0.35</v>
      </c>
      <c r="O3019" s="16"/>
      <c r="P3019" s="14"/>
      <c r="Q3019" s="12"/>
      <c r="R3019" s="13"/>
    </row>
    <row r="3020" spans="1:18" ht="15.75" customHeight="1">
      <c r="A3020" s="1"/>
      <c r="B3020" s="6" t="s">
        <v>14</v>
      </c>
      <c r="C3020" s="6">
        <v>1185732</v>
      </c>
      <c r="D3020" s="7">
        <v>44506</v>
      </c>
      <c r="E3020" s="6" t="s">
        <v>33</v>
      </c>
      <c r="F3020" s="6" t="s">
        <v>106</v>
      </c>
      <c r="G3020" s="6" t="s">
        <v>107</v>
      </c>
      <c r="H3020" s="6" t="s">
        <v>19</v>
      </c>
      <c r="I3020" s="8">
        <v>0.35000000000000003</v>
      </c>
      <c r="J3020" s="9">
        <v>2200</v>
      </c>
      <c r="K3020" s="10">
        <f t="shared" si="0"/>
        <v>770.00000000000011</v>
      </c>
      <c r="L3020" s="10">
        <f t="shared" si="1"/>
        <v>231.00000000000003</v>
      </c>
      <c r="M3020" s="11">
        <v>0.3</v>
      </c>
      <c r="O3020" s="16"/>
      <c r="P3020" s="14"/>
      <c r="Q3020" s="12"/>
      <c r="R3020" s="13"/>
    </row>
    <row r="3021" spans="1:18" ht="15.75" customHeight="1">
      <c r="A3021" s="1"/>
      <c r="B3021" s="6" t="s">
        <v>14</v>
      </c>
      <c r="C3021" s="6">
        <v>1185732</v>
      </c>
      <c r="D3021" s="7">
        <v>44506</v>
      </c>
      <c r="E3021" s="6" t="s">
        <v>33</v>
      </c>
      <c r="F3021" s="6" t="s">
        <v>106</v>
      </c>
      <c r="G3021" s="6" t="s">
        <v>107</v>
      </c>
      <c r="H3021" s="6" t="s">
        <v>20</v>
      </c>
      <c r="I3021" s="8">
        <v>0.35000000000000003</v>
      </c>
      <c r="J3021" s="9">
        <v>2000</v>
      </c>
      <c r="K3021" s="10">
        <f t="shared" si="0"/>
        <v>700.00000000000011</v>
      </c>
      <c r="L3021" s="10">
        <f t="shared" si="1"/>
        <v>210.00000000000003</v>
      </c>
      <c r="M3021" s="11">
        <v>0.3</v>
      </c>
      <c r="O3021" s="16"/>
      <c r="P3021" s="14"/>
      <c r="Q3021" s="12"/>
      <c r="R3021" s="13"/>
    </row>
    <row r="3022" spans="1:18" ht="15.75" customHeight="1">
      <c r="A3022" s="1"/>
      <c r="B3022" s="6" t="s">
        <v>14</v>
      </c>
      <c r="C3022" s="6">
        <v>1185732</v>
      </c>
      <c r="D3022" s="7">
        <v>44506</v>
      </c>
      <c r="E3022" s="6" t="s">
        <v>33</v>
      </c>
      <c r="F3022" s="6" t="s">
        <v>106</v>
      </c>
      <c r="G3022" s="6" t="s">
        <v>107</v>
      </c>
      <c r="H3022" s="6" t="s">
        <v>21</v>
      </c>
      <c r="I3022" s="8">
        <v>0.6</v>
      </c>
      <c r="J3022" s="9">
        <v>1750</v>
      </c>
      <c r="K3022" s="10">
        <f t="shared" si="0"/>
        <v>1050</v>
      </c>
      <c r="L3022" s="10">
        <f t="shared" si="1"/>
        <v>525</v>
      </c>
      <c r="M3022" s="11">
        <v>0.5</v>
      </c>
      <c r="O3022" s="16"/>
      <c r="P3022" s="14"/>
      <c r="Q3022" s="12"/>
      <c r="R3022" s="13"/>
    </row>
    <row r="3023" spans="1:18" ht="15.75" customHeight="1">
      <c r="A3023" s="1"/>
      <c r="B3023" s="6" t="s">
        <v>14</v>
      </c>
      <c r="C3023" s="6">
        <v>1185732</v>
      </c>
      <c r="D3023" s="7">
        <v>44506</v>
      </c>
      <c r="E3023" s="6" t="s">
        <v>33</v>
      </c>
      <c r="F3023" s="6" t="s">
        <v>106</v>
      </c>
      <c r="G3023" s="6" t="s">
        <v>107</v>
      </c>
      <c r="H3023" s="6" t="s">
        <v>22</v>
      </c>
      <c r="I3023" s="8">
        <v>0.64999999999999991</v>
      </c>
      <c r="J3023" s="9">
        <v>2750</v>
      </c>
      <c r="K3023" s="10">
        <f t="shared" si="0"/>
        <v>1787.4999999999998</v>
      </c>
      <c r="L3023" s="10">
        <f t="shared" si="1"/>
        <v>715</v>
      </c>
      <c r="M3023" s="11">
        <v>0.4</v>
      </c>
      <c r="O3023" s="16"/>
      <c r="P3023" s="14"/>
      <c r="Q3023" s="12"/>
      <c r="R3023" s="13"/>
    </row>
    <row r="3024" spans="1:18" ht="15.75" customHeight="1">
      <c r="A3024" s="1"/>
      <c r="B3024" s="6" t="s">
        <v>14</v>
      </c>
      <c r="C3024" s="6">
        <v>1185732</v>
      </c>
      <c r="D3024" s="7">
        <v>44535</v>
      </c>
      <c r="E3024" s="6" t="s">
        <v>33</v>
      </c>
      <c r="F3024" s="6" t="s">
        <v>106</v>
      </c>
      <c r="G3024" s="6" t="s">
        <v>107</v>
      </c>
      <c r="H3024" s="6" t="s">
        <v>17</v>
      </c>
      <c r="I3024" s="8">
        <v>0.6</v>
      </c>
      <c r="J3024" s="9">
        <v>5250</v>
      </c>
      <c r="K3024" s="10">
        <f t="shared" si="0"/>
        <v>3150</v>
      </c>
      <c r="L3024" s="10">
        <f t="shared" si="1"/>
        <v>945</v>
      </c>
      <c r="M3024" s="11">
        <v>0.3</v>
      </c>
      <c r="O3024" s="16"/>
      <c r="P3024" s="14"/>
      <c r="Q3024" s="12"/>
      <c r="R3024" s="13"/>
    </row>
    <row r="3025" spans="1:18" ht="15.75" customHeight="1">
      <c r="A3025" s="1"/>
      <c r="B3025" s="6" t="s">
        <v>14</v>
      </c>
      <c r="C3025" s="6">
        <v>1185732</v>
      </c>
      <c r="D3025" s="7">
        <v>44535</v>
      </c>
      <c r="E3025" s="6" t="s">
        <v>33</v>
      </c>
      <c r="F3025" s="6" t="s">
        <v>106</v>
      </c>
      <c r="G3025" s="6" t="s">
        <v>107</v>
      </c>
      <c r="H3025" s="6" t="s">
        <v>18</v>
      </c>
      <c r="I3025" s="8">
        <v>0.5</v>
      </c>
      <c r="J3025" s="9">
        <v>3250</v>
      </c>
      <c r="K3025" s="10">
        <f t="shared" si="0"/>
        <v>1625</v>
      </c>
      <c r="L3025" s="10">
        <f t="shared" si="1"/>
        <v>568.75</v>
      </c>
      <c r="M3025" s="11">
        <v>0.35</v>
      </c>
      <c r="O3025" s="16"/>
      <c r="P3025" s="14"/>
      <c r="Q3025" s="12"/>
      <c r="R3025" s="13"/>
    </row>
    <row r="3026" spans="1:18" ht="15.75" customHeight="1">
      <c r="A3026" s="1"/>
      <c r="B3026" s="6" t="s">
        <v>14</v>
      </c>
      <c r="C3026" s="6">
        <v>1185732</v>
      </c>
      <c r="D3026" s="7">
        <v>44535</v>
      </c>
      <c r="E3026" s="6" t="s">
        <v>33</v>
      </c>
      <c r="F3026" s="6" t="s">
        <v>106</v>
      </c>
      <c r="G3026" s="6" t="s">
        <v>107</v>
      </c>
      <c r="H3026" s="6" t="s">
        <v>19</v>
      </c>
      <c r="I3026" s="8">
        <v>0.5</v>
      </c>
      <c r="J3026" s="9">
        <v>2750</v>
      </c>
      <c r="K3026" s="10">
        <f t="shared" si="0"/>
        <v>1375</v>
      </c>
      <c r="L3026" s="10">
        <f t="shared" si="1"/>
        <v>412.5</v>
      </c>
      <c r="M3026" s="11">
        <v>0.3</v>
      </c>
      <c r="O3026" s="16"/>
      <c r="P3026" s="14"/>
      <c r="Q3026" s="12"/>
      <c r="R3026" s="13"/>
    </row>
    <row r="3027" spans="1:18" ht="15.75" customHeight="1">
      <c r="A3027" s="1"/>
      <c r="B3027" s="6" t="s">
        <v>14</v>
      </c>
      <c r="C3027" s="6">
        <v>1185732</v>
      </c>
      <c r="D3027" s="7">
        <v>44535</v>
      </c>
      <c r="E3027" s="6" t="s">
        <v>33</v>
      </c>
      <c r="F3027" s="6" t="s">
        <v>106</v>
      </c>
      <c r="G3027" s="6" t="s">
        <v>107</v>
      </c>
      <c r="H3027" s="6" t="s">
        <v>20</v>
      </c>
      <c r="I3027" s="8">
        <v>0.5</v>
      </c>
      <c r="J3027" s="9">
        <v>2250</v>
      </c>
      <c r="K3027" s="10">
        <f t="shared" si="0"/>
        <v>1125</v>
      </c>
      <c r="L3027" s="10">
        <f t="shared" si="1"/>
        <v>337.5</v>
      </c>
      <c r="M3027" s="11">
        <v>0.3</v>
      </c>
      <c r="O3027" s="16"/>
      <c r="P3027" s="14"/>
      <c r="Q3027" s="12"/>
      <c r="R3027" s="13"/>
    </row>
    <row r="3028" spans="1:18" ht="15.75" customHeight="1">
      <c r="A3028" s="1"/>
      <c r="B3028" s="6" t="s">
        <v>14</v>
      </c>
      <c r="C3028" s="6">
        <v>1185732</v>
      </c>
      <c r="D3028" s="7">
        <v>44535</v>
      </c>
      <c r="E3028" s="6" t="s">
        <v>33</v>
      </c>
      <c r="F3028" s="6" t="s">
        <v>106</v>
      </c>
      <c r="G3028" s="6" t="s">
        <v>107</v>
      </c>
      <c r="H3028" s="6" t="s">
        <v>21</v>
      </c>
      <c r="I3028" s="8">
        <v>0.6</v>
      </c>
      <c r="J3028" s="9">
        <v>2250</v>
      </c>
      <c r="K3028" s="10">
        <f t="shared" si="0"/>
        <v>1350</v>
      </c>
      <c r="L3028" s="10">
        <f t="shared" si="1"/>
        <v>675</v>
      </c>
      <c r="M3028" s="11">
        <v>0.5</v>
      </c>
      <c r="O3028" s="16"/>
      <c r="P3028" s="14"/>
      <c r="Q3028" s="12"/>
      <c r="R3028" s="13"/>
    </row>
    <row r="3029" spans="1:18" ht="15.75" customHeight="1">
      <c r="A3029" s="1"/>
      <c r="B3029" s="6" t="s">
        <v>14</v>
      </c>
      <c r="C3029" s="6">
        <v>1185732</v>
      </c>
      <c r="D3029" s="7">
        <v>44535</v>
      </c>
      <c r="E3029" s="6" t="s">
        <v>33</v>
      </c>
      <c r="F3029" s="6" t="s">
        <v>106</v>
      </c>
      <c r="G3029" s="6" t="s">
        <v>107</v>
      </c>
      <c r="H3029" s="6" t="s">
        <v>22</v>
      </c>
      <c r="I3029" s="8">
        <v>0.64999999999999991</v>
      </c>
      <c r="J3029" s="9">
        <v>3250</v>
      </c>
      <c r="K3029" s="10">
        <f t="shared" si="0"/>
        <v>2112.4999999999995</v>
      </c>
      <c r="L3029" s="10">
        <f t="shared" si="1"/>
        <v>844.99999999999989</v>
      </c>
      <c r="M3029" s="11">
        <v>0.4</v>
      </c>
      <c r="O3029" s="16"/>
      <c r="P3029" s="14"/>
      <c r="Q3029" s="12"/>
      <c r="R3029" s="13"/>
    </row>
    <row r="3030" spans="1:18" ht="15.75" customHeight="1">
      <c r="A3030" s="1" t="s">
        <v>39</v>
      </c>
      <c r="B3030" s="6" t="s">
        <v>14</v>
      </c>
      <c r="C3030" s="6">
        <v>1185732</v>
      </c>
      <c r="D3030" s="7">
        <v>44199</v>
      </c>
      <c r="E3030" s="6" t="s">
        <v>33</v>
      </c>
      <c r="F3030" s="6" t="s">
        <v>108</v>
      </c>
      <c r="G3030" s="6" t="s">
        <v>109</v>
      </c>
      <c r="H3030" s="6" t="s">
        <v>17</v>
      </c>
      <c r="I3030" s="8">
        <v>0.30000000000000004</v>
      </c>
      <c r="J3030" s="9">
        <v>4500</v>
      </c>
      <c r="K3030" s="10">
        <f t="shared" si="0"/>
        <v>1350.0000000000002</v>
      </c>
      <c r="L3030" s="10">
        <f t="shared" si="1"/>
        <v>405.00000000000006</v>
      </c>
      <c r="M3030" s="11">
        <v>0.3</v>
      </c>
      <c r="O3030" s="16"/>
      <c r="P3030" s="14"/>
      <c r="Q3030" s="12"/>
      <c r="R3030" s="13"/>
    </row>
    <row r="3031" spans="1:18" ht="15.75" customHeight="1">
      <c r="A3031" s="1"/>
      <c r="B3031" s="6" t="s">
        <v>14</v>
      </c>
      <c r="C3031" s="6">
        <v>1185732</v>
      </c>
      <c r="D3031" s="7">
        <v>44199</v>
      </c>
      <c r="E3031" s="6" t="s">
        <v>33</v>
      </c>
      <c r="F3031" s="6" t="s">
        <v>108</v>
      </c>
      <c r="G3031" s="6" t="s">
        <v>109</v>
      </c>
      <c r="H3031" s="6" t="s">
        <v>18</v>
      </c>
      <c r="I3031" s="8">
        <v>0.30000000000000004</v>
      </c>
      <c r="J3031" s="9">
        <v>2500</v>
      </c>
      <c r="K3031" s="10">
        <f t="shared" si="0"/>
        <v>750.00000000000011</v>
      </c>
      <c r="L3031" s="10">
        <f t="shared" si="1"/>
        <v>262.5</v>
      </c>
      <c r="M3031" s="11">
        <v>0.35</v>
      </c>
      <c r="O3031" s="16"/>
      <c r="P3031" s="14"/>
      <c r="Q3031" s="12"/>
      <c r="R3031" s="13"/>
    </row>
    <row r="3032" spans="1:18" ht="15.75" customHeight="1">
      <c r="A3032" s="1"/>
      <c r="B3032" s="6" t="s">
        <v>14</v>
      </c>
      <c r="C3032" s="6">
        <v>1185732</v>
      </c>
      <c r="D3032" s="7">
        <v>44199</v>
      </c>
      <c r="E3032" s="6" t="s">
        <v>33</v>
      </c>
      <c r="F3032" s="6" t="s">
        <v>108</v>
      </c>
      <c r="G3032" s="6" t="s">
        <v>109</v>
      </c>
      <c r="H3032" s="6" t="s">
        <v>19</v>
      </c>
      <c r="I3032" s="8">
        <v>0.20000000000000007</v>
      </c>
      <c r="J3032" s="9">
        <v>2500</v>
      </c>
      <c r="K3032" s="10">
        <f t="shared" si="0"/>
        <v>500.00000000000017</v>
      </c>
      <c r="L3032" s="10">
        <f t="shared" si="1"/>
        <v>150.00000000000006</v>
      </c>
      <c r="M3032" s="11">
        <v>0.3</v>
      </c>
      <c r="O3032" s="16"/>
      <c r="P3032" s="14"/>
      <c r="Q3032" s="12"/>
      <c r="R3032" s="13"/>
    </row>
    <row r="3033" spans="1:18" ht="15.75" customHeight="1">
      <c r="A3033" s="1"/>
      <c r="B3033" s="6" t="s">
        <v>14</v>
      </c>
      <c r="C3033" s="6">
        <v>1185732</v>
      </c>
      <c r="D3033" s="7">
        <v>44199</v>
      </c>
      <c r="E3033" s="6" t="s">
        <v>33</v>
      </c>
      <c r="F3033" s="6" t="s">
        <v>108</v>
      </c>
      <c r="G3033" s="6" t="s">
        <v>109</v>
      </c>
      <c r="H3033" s="6" t="s">
        <v>20</v>
      </c>
      <c r="I3033" s="8">
        <v>0.25000000000000006</v>
      </c>
      <c r="J3033" s="9">
        <v>1000</v>
      </c>
      <c r="K3033" s="10">
        <f t="shared" si="0"/>
        <v>250.00000000000006</v>
      </c>
      <c r="L3033" s="10">
        <f t="shared" si="1"/>
        <v>75.000000000000014</v>
      </c>
      <c r="M3033" s="11">
        <v>0.3</v>
      </c>
      <c r="O3033" s="16"/>
      <c r="P3033" s="14"/>
      <c r="Q3033" s="12"/>
      <c r="R3033" s="13"/>
    </row>
    <row r="3034" spans="1:18" ht="15.75" customHeight="1">
      <c r="A3034" s="1"/>
      <c r="B3034" s="6" t="s">
        <v>14</v>
      </c>
      <c r="C3034" s="6">
        <v>1185732</v>
      </c>
      <c r="D3034" s="7">
        <v>44199</v>
      </c>
      <c r="E3034" s="6" t="s">
        <v>33</v>
      </c>
      <c r="F3034" s="6" t="s">
        <v>108</v>
      </c>
      <c r="G3034" s="6" t="s">
        <v>109</v>
      </c>
      <c r="H3034" s="6" t="s">
        <v>21</v>
      </c>
      <c r="I3034" s="8">
        <v>0.39999999999999997</v>
      </c>
      <c r="J3034" s="9">
        <v>1500</v>
      </c>
      <c r="K3034" s="10">
        <f t="shared" si="0"/>
        <v>600</v>
      </c>
      <c r="L3034" s="10">
        <f t="shared" si="1"/>
        <v>300</v>
      </c>
      <c r="M3034" s="11">
        <v>0.5</v>
      </c>
      <c r="O3034" s="16"/>
      <c r="P3034" s="14"/>
      <c r="Q3034" s="12"/>
      <c r="R3034" s="13"/>
    </row>
    <row r="3035" spans="1:18" ht="15.75" customHeight="1">
      <c r="A3035" s="1"/>
      <c r="B3035" s="6" t="s">
        <v>14</v>
      </c>
      <c r="C3035" s="6">
        <v>1185732</v>
      </c>
      <c r="D3035" s="7">
        <v>44199</v>
      </c>
      <c r="E3035" s="6" t="s">
        <v>33</v>
      </c>
      <c r="F3035" s="6" t="s">
        <v>108</v>
      </c>
      <c r="G3035" s="6" t="s">
        <v>109</v>
      </c>
      <c r="H3035" s="6" t="s">
        <v>22</v>
      </c>
      <c r="I3035" s="8">
        <v>0.30000000000000004</v>
      </c>
      <c r="J3035" s="9">
        <v>2500</v>
      </c>
      <c r="K3035" s="10">
        <f t="shared" si="0"/>
        <v>750.00000000000011</v>
      </c>
      <c r="L3035" s="10">
        <f t="shared" si="1"/>
        <v>300.00000000000006</v>
      </c>
      <c r="M3035" s="11">
        <v>0.4</v>
      </c>
      <c r="O3035" s="16"/>
      <c r="P3035" s="14"/>
      <c r="Q3035" s="12"/>
      <c r="R3035" s="13"/>
    </row>
    <row r="3036" spans="1:18" ht="15.75" customHeight="1">
      <c r="A3036" s="1"/>
      <c r="B3036" s="6" t="s">
        <v>14</v>
      </c>
      <c r="C3036" s="6">
        <v>1185732</v>
      </c>
      <c r="D3036" s="7">
        <v>44230</v>
      </c>
      <c r="E3036" s="6" t="s">
        <v>33</v>
      </c>
      <c r="F3036" s="6" t="s">
        <v>108</v>
      </c>
      <c r="G3036" s="6" t="s">
        <v>109</v>
      </c>
      <c r="H3036" s="6" t="s">
        <v>17</v>
      </c>
      <c r="I3036" s="8">
        <v>0.30000000000000004</v>
      </c>
      <c r="J3036" s="9">
        <v>5000</v>
      </c>
      <c r="K3036" s="10">
        <f t="shared" si="0"/>
        <v>1500.0000000000002</v>
      </c>
      <c r="L3036" s="10">
        <f t="shared" si="1"/>
        <v>450.00000000000006</v>
      </c>
      <c r="M3036" s="11">
        <v>0.3</v>
      </c>
      <c r="O3036" s="16"/>
      <c r="P3036" s="14"/>
      <c r="Q3036" s="12"/>
      <c r="R3036" s="13"/>
    </row>
    <row r="3037" spans="1:18" ht="15.75" customHeight="1">
      <c r="A3037" s="1"/>
      <c r="B3037" s="6" t="s">
        <v>14</v>
      </c>
      <c r="C3037" s="6">
        <v>1185732</v>
      </c>
      <c r="D3037" s="7">
        <v>44230</v>
      </c>
      <c r="E3037" s="6" t="s">
        <v>33</v>
      </c>
      <c r="F3037" s="6" t="s">
        <v>108</v>
      </c>
      <c r="G3037" s="6" t="s">
        <v>109</v>
      </c>
      <c r="H3037" s="6" t="s">
        <v>18</v>
      </c>
      <c r="I3037" s="8">
        <v>0.30000000000000004</v>
      </c>
      <c r="J3037" s="9">
        <v>1500</v>
      </c>
      <c r="K3037" s="10">
        <f t="shared" si="0"/>
        <v>450.00000000000006</v>
      </c>
      <c r="L3037" s="10">
        <f t="shared" si="1"/>
        <v>157.5</v>
      </c>
      <c r="M3037" s="11">
        <v>0.35</v>
      </c>
      <c r="O3037" s="16"/>
      <c r="P3037" s="14"/>
      <c r="Q3037" s="12"/>
      <c r="R3037" s="13"/>
    </row>
    <row r="3038" spans="1:18" ht="15.75" customHeight="1">
      <c r="A3038" s="1"/>
      <c r="B3038" s="6" t="s">
        <v>14</v>
      </c>
      <c r="C3038" s="6">
        <v>1185732</v>
      </c>
      <c r="D3038" s="7">
        <v>44230</v>
      </c>
      <c r="E3038" s="6" t="s">
        <v>33</v>
      </c>
      <c r="F3038" s="6" t="s">
        <v>108</v>
      </c>
      <c r="G3038" s="6" t="s">
        <v>109</v>
      </c>
      <c r="H3038" s="6" t="s">
        <v>19</v>
      </c>
      <c r="I3038" s="8">
        <v>0.20000000000000007</v>
      </c>
      <c r="J3038" s="9">
        <v>2000</v>
      </c>
      <c r="K3038" s="10">
        <f t="shared" si="0"/>
        <v>400.00000000000011</v>
      </c>
      <c r="L3038" s="10">
        <f t="shared" si="1"/>
        <v>120.00000000000003</v>
      </c>
      <c r="M3038" s="11">
        <v>0.3</v>
      </c>
      <c r="O3038" s="16"/>
      <c r="P3038" s="14"/>
      <c r="Q3038" s="12"/>
      <c r="R3038" s="13"/>
    </row>
    <row r="3039" spans="1:18" ht="15.75" customHeight="1">
      <c r="A3039" s="1"/>
      <c r="B3039" s="6" t="s">
        <v>14</v>
      </c>
      <c r="C3039" s="6">
        <v>1185732</v>
      </c>
      <c r="D3039" s="7">
        <v>44230</v>
      </c>
      <c r="E3039" s="6" t="s">
        <v>33</v>
      </c>
      <c r="F3039" s="6" t="s">
        <v>108</v>
      </c>
      <c r="G3039" s="6" t="s">
        <v>109</v>
      </c>
      <c r="H3039" s="6" t="s">
        <v>20</v>
      </c>
      <c r="I3039" s="8">
        <v>0.25000000000000006</v>
      </c>
      <c r="J3039" s="9">
        <v>750</v>
      </c>
      <c r="K3039" s="10">
        <f t="shared" si="0"/>
        <v>187.50000000000003</v>
      </c>
      <c r="L3039" s="10">
        <f t="shared" si="1"/>
        <v>56.250000000000007</v>
      </c>
      <c r="M3039" s="11">
        <v>0.3</v>
      </c>
      <c r="O3039" s="16"/>
      <c r="P3039" s="14"/>
      <c r="Q3039" s="12"/>
      <c r="R3039" s="13"/>
    </row>
    <row r="3040" spans="1:18" ht="15.75" customHeight="1">
      <c r="A3040" s="1"/>
      <c r="B3040" s="6" t="s">
        <v>14</v>
      </c>
      <c r="C3040" s="6">
        <v>1185732</v>
      </c>
      <c r="D3040" s="7">
        <v>44230</v>
      </c>
      <c r="E3040" s="6" t="s">
        <v>33</v>
      </c>
      <c r="F3040" s="6" t="s">
        <v>108</v>
      </c>
      <c r="G3040" s="6" t="s">
        <v>109</v>
      </c>
      <c r="H3040" s="6" t="s">
        <v>21</v>
      </c>
      <c r="I3040" s="8">
        <v>0.39999999999999997</v>
      </c>
      <c r="J3040" s="9">
        <v>1500</v>
      </c>
      <c r="K3040" s="10">
        <f t="shared" si="0"/>
        <v>600</v>
      </c>
      <c r="L3040" s="10">
        <f t="shared" si="1"/>
        <v>300</v>
      </c>
      <c r="M3040" s="11">
        <v>0.5</v>
      </c>
      <c r="O3040" s="16"/>
      <c r="P3040" s="14"/>
      <c r="Q3040" s="12"/>
      <c r="R3040" s="13"/>
    </row>
    <row r="3041" spans="1:18" ht="15.75" customHeight="1">
      <c r="A3041" s="1"/>
      <c r="B3041" s="6" t="s">
        <v>14</v>
      </c>
      <c r="C3041" s="6">
        <v>1185732</v>
      </c>
      <c r="D3041" s="7">
        <v>44230</v>
      </c>
      <c r="E3041" s="6" t="s">
        <v>33</v>
      </c>
      <c r="F3041" s="6" t="s">
        <v>108</v>
      </c>
      <c r="G3041" s="6" t="s">
        <v>109</v>
      </c>
      <c r="H3041" s="6" t="s">
        <v>22</v>
      </c>
      <c r="I3041" s="8">
        <v>0.14999999999999997</v>
      </c>
      <c r="J3041" s="9">
        <v>2500</v>
      </c>
      <c r="K3041" s="10">
        <f t="shared" si="0"/>
        <v>374.99999999999994</v>
      </c>
      <c r="L3041" s="10">
        <f t="shared" si="1"/>
        <v>149.99999999999997</v>
      </c>
      <c r="M3041" s="11">
        <v>0.4</v>
      </c>
      <c r="O3041" s="16"/>
      <c r="P3041" s="14"/>
      <c r="Q3041" s="12"/>
      <c r="R3041" s="13"/>
    </row>
    <row r="3042" spans="1:18" ht="15.75" customHeight="1">
      <c r="A3042" s="1"/>
      <c r="B3042" s="6" t="s">
        <v>14</v>
      </c>
      <c r="C3042" s="6">
        <v>1185732</v>
      </c>
      <c r="D3042" s="7">
        <v>44257</v>
      </c>
      <c r="E3042" s="6" t="s">
        <v>33</v>
      </c>
      <c r="F3042" s="6" t="s">
        <v>108</v>
      </c>
      <c r="G3042" s="6" t="s">
        <v>109</v>
      </c>
      <c r="H3042" s="6" t="s">
        <v>17</v>
      </c>
      <c r="I3042" s="8">
        <v>0.20000000000000004</v>
      </c>
      <c r="J3042" s="9">
        <v>4700</v>
      </c>
      <c r="K3042" s="10">
        <f t="shared" si="0"/>
        <v>940.00000000000023</v>
      </c>
      <c r="L3042" s="10">
        <f t="shared" si="1"/>
        <v>282.00000000000006</v>
      </c>
      <c r="M3042" s="11">
        <v>0.3</v>
      </c>
      <c r="O3042" s="16"/>
      <c r="P3042" s="14"/>
      <c r="Q3042" s="12"/>
      <c r="R3042" s="13"/>
    </row>
    <row r="3043" spans="1:18" ht="15.75" customHeight="1">
      <c r="A3043" s="1"/>
      <c r="B3043" s="6" t="s">
        <v>14</v>
      </c>
      <c r="C3043" s="6">
        <v>1185732</v>
      </c>
      <c r="D3043" s="7">
        <v>44257</v>
      </c>
      <c r="E3043" s="6" t="s">
        <v>33</v>
      </c>
      <c r="F3043" s="6" t="s">
        <v>108</v>
      </c>
      <c r="G3043" s="6" t="s">
        <v>109</v>
      </c>
      <c r="H3043" s="6" t="s">
        <v>18</v>
      </c>
      <c r="I3043" s="8">
        <v>0.20000000000000004</v>
      </c>
      <c r="J3043" s="9">
        <v>1750</v>
      </c>
      <c r="K3043" s="10">
        <f t="shared" si="0"/>
        <v>350.00000000000006</v>
      </c>
      <c r="L3043" s="10">
        <f t="shared" si="1"/>
        <v>122.50000000000001</v>
      </c>
      <c r="M3043" s="11">
        <v>0.35</v>
      </c>
      <c r="O3043" s="16"/>
      <c r="P3043" s="14"/>
      <c r="Q3043" s="12"/>
      <c r="R3043" s="13"/>
    </row>
    <row r="3044" spans="1:18" ht="15.75" customHeight="1">
      <c r="A3044" s="1"/>
      <c r="B3044" s="6" t="s">
        <v>14</v>
      </c>
      <c r="C3044" s="6">
        <v>1185732</v>
      </c>
      <c r="D3044" s="7">
        <v>44257</v>
      </c>
      <c r="E3044" s="6" t="s">
        <v>33</v>
      </c>
      <c r="F3044" s="6" t="s">
        <v>108</v>
      </c>
      <c r="G3044" s="6" t="s">
        <v>109</v>
      </c>
      <c r="H3044" s="6" t="s">
        <v>19</v>
      </c>
      <c r="I3044" s="8">
        <v>0.10000000000000003</v>
      </c>
      <c r="J3044" s="9">
        <v>2250</v>
      </c>
      <c r="K3044" s="10">
        <f t="shared" si="0"/>
        <v>225.00000000000009</v>
      </c>
      <c r="L3044" s="10">
        <f t="shared" si="1"/>
        <v>67.500000000000028</v>
      </c>
      <c r="M3044" s="11">
        <v>0.3</v>
      </c>
      <c r="O3044" s="16"/>
      <c r="P3044" s="14"/>
      <c r="Q3044" s="12"/>
      <c r="R3044" s="13"/>
    </row>
    <row r="3045" spans="1:18" ht="15.75" customHeight="1">
      <c r="A3045" s="1"/>
      <c r="B3045" s="6" t="s">
        <v>14</v>
      </c>
      <c r="C3045" s="6">
        <v>1185732</v>
      </c>
      <c r="D3045" s="7">
        <v>44257</v>
      </c>
      <c r="E3045" s="6" t="s">
        <v>33</v>
      </c>
      <c r="F3045" s="6" t="s">
        <v>108</v>
      </c>
      <c r="G3045" s="6" t="s">
        <v>109</v>
      </c>
      <c r="H3045" s="6" t="s">
        <v>20</v>
      </c>
      <c r="I3045" s="8">
        <v>0.14999999999999997</v>
      </c>
      <c r="J3045" s="9">
        <v>750</v>
      </c>
      <c r="K3045" s="10">
        <f t="shared" si="0"/>
        <v>112.49999999999997</v>
      </c>
      <c r="L3045" s="10">
        <f t="shared" si="1"/>
        <v>33.749999999999993</v>
      </c>
      <c r="M3045" s="11">
        <v>0.3</v>
      </c>
      <c r="O3045" s="16"/>
      <c r="P3045" s="14"/>
      <c r="Q3045" s="12"/>
      <c r="R3045" s="13"/>
    </row>
    <row r="3046" spans="1:18" ht="15.75" customHeight="1">
      <c r="A3046" s="1"/>
      <c r="B3046" s="6" t="s">
        <v>14</v>
      </c>
      <c r="C3046" s="6">
        <v>1185732</v>
      </c>
      <c r="D3046" s="7">
        <v>44257</v>
      </c>
      <c r="E3046" s="6" t="s">
        <v>33</v>
      </c>
      <c r="F3046" s="6" t="s">
        <v>108</v>
      </c>
      <c r="G3046" s="6" t="s">
        <v>109</v>
      </c>
      <c r="H3046" s="6" t="s">
        <v>21</v>
      </c>
      <c r="I3046" s="8">
        <v>0.30000000000000004</v>
      </c>
      <c r="J3046" s="9">
        <v>1250</v>
      </c>
      <c r="K3046" s="10">
        <f t="shared" si="0"/>
        <v>375.00000000000006</v>
      </c>
      <c r="L3046" s="10">
        <f t="shared" si="1"/>
        <v>187.50000000000003</v>
      </c>
      <c r="M3046" s="11">
        <v>0.5</v>
      </c>
      <c r="O3046" s="16"/>
      <c r="P3046" s="14"/>
      <c r="Q3046" s="12"/>
      <c r="R3046" s="13"/>
    </row>
    <row r="3047" spans="1:18" ht="15.75" customHeight="1">
      <c r="A3047" s="1"/>
      <c r="B3047" s="6" t="s">
        <v>14</v>
      </c>
      <c r="C3047" s="6">
        <v>1185732</v>
      </c>
      <c r="D3047" s="7">
        <v>44257</v>
      </c>
      <c r="E3047" s="6" t="s">
        <v>33</v>
      </c>
      <c r="F3047" s="6" t="s">
        <v>108</v>
      </c>
      <c r="G3047" s="6" t="s">
        <v>109</v>
      </c>
      <c r="H3047" s="6" t="s">
        <v>22</v>
      </c>
      <c r="I3047" s="8">
        <v>0.20000000000000004</v>
      </c>
      <c r="J3047" s="9">
        <v>2250</v>
      </c>
      <c r="K3047" s="10">
        <f t="shared" si="0"/>
        <v>450.00000000000011</v>
      </c>
      <c r="L3047" s="10">
        <f t="shared" si="1"/>
        <v>180.00000000000006</v>
      </c>
      <c r="M3047" s="11">
        <v>0.4</v>
      </c>
      <c r="O3047" s="16"/>
      <c r="P3047" s="14"/>
      <c r="Q3047" s="12"/>
      <c r="R3047" s="13"/>
    </row>
    <row r="3048" spans="1:18" ht="15.75" customHeight="1">
      <c r="A3048" s="1"/>
      <c r="B3048" s="6" t="s">
        <v>14</v>
      </c>
      <c r="C3048" s="6">
        <v>1185732</v>
      </c>
      <c r="D3048" s="7">
        <v>44289</v>
      </c>
      <c r="E3048" s="6" t="s">
        <v>33</v>
      </c>
      <c r="F3048" s="6" t="s">
        <v>108</v>
      </c>
      <c r="G3048" s="6" t="s">
        <v>109</v>
      </c>
      <c r="H3048" s="6" t="s">
        <v>17</v>
      </c>
      <c r="I3048" s="8">
        <v>0.20000000000000004</v>
      </c>
      <c r="J3048" s="9">
        <v>4500</v>
      </c>
      <c r="K3048" s="10">
        <f t="shared" si="0"/>
        <v>900.00000000000023</v>
      </c>
      <c r="L3048" s="10">
        <f t="shared" si="1"/>
        <v>270.00000000000006</v>
      </c>
      <c r="M3048" s="11">
        <v>0.3</v>
      </c>
      <c r="O3048" s="16"/>
      <c r="P3048" s="14"/>
      <c r="Q3048" s="12"/>
      <c r="R3048" s="13"/>
    </row>
    <row r="3049" spans="1:18" ht="15.75" customHeight="1">
      <c r="A3049" s="1"/>
      <c r="B3049" s="6" t="s">
        <v>14</v>
      </c>
      <c r="C3049" s="6">
        <v>1185732</v>
      </c>
      <c r="D3049" s="7">
        <v>44289</v>
      </c>
      <c r="E3049" s="6" t="s">
        <v>33</v>
      </c>
      <c r="F3049" s="6" t="s">
        <v>108</v>
      </c>
      <c r="G3049" s="6" t="s">
        <v>109</v>
      </c>
      <c r="H3049" s="6" t="s">
        <v>18</v>
      </c>
      <c r="I3049" s="8">
        <v>0.20000000000000004</v>
      </c>
      <c r="J3049" s="9">
        <v>1500</v>
      </c>
      <c r="K3049" s="10">
        <f t="shared" si="0"/>
        <v>300.00000000000006</v>
      </c>
      <c r="L3049" s="10">
        <f t="shared" si="1"/>
        <v>105.00000000000001</v>
      </c>
      <c r="M3049" s="11">
        <v>0.35</v>
      </c>
      <c r="O3049" s="16"/>
      <c r="P3049" s="14"/>
      <c r="Q3049" s="12"/>
      <c r="R3049" s="13"/>
    </row>
    <row r="3050" spans="1:18" ht="15.75" customHeight="1">
      <c r="A3050" s="1"/>
      <c r="B3050" s="6" t="s">
        <v>14</v>
      </c>
      <c r="C3050" s="6">
        <v>1185732</v>
      </c>
      <c r="D3050" s="7">
        <v>44289</v>
      </c>
      <c r="E3050" s="6" t="s">
        <v>33</v>
      </c>
      <c r="F3050" s="6" t="s">
        <v>108</v>
      </c>
      <c r="G3050" s="6" t="s">
        <v>109</v>
      </c>
      <c r="H3050" s="6" t="s">
        <v>19</v>
      </c>
      <c r="I3050" s="8">
        <v>0.10000000000000003</v>
      </c>
      <c r="J3050" s="9">
        <v>1500</v>
      </c>
      <c r="K3050" s="10">
        <f t="shared" si="0"/>
        <v>150.00000000000006</v>
      </c>
      <c r="L3050" s="10">
        <f t="shared" si="1"/>
        <v>45.000000000000014</v>
      </c>
      <c r="M3050" s="11">
        <v>0.3</v>
      </c>
      <c r="O3050" s="16"/>
      <c r="P3050" s="14"/>
      <c r="Q3050" s="12"/>
      <c r="R3050" s="13"/>
    </row>
    <row r="3051" spans="1:18" ht="15.75" customHeight="1">
      <c r="A3051" s="1"/>
      <c r="B3051" s="6" t="s">
        <v>14</v>
      </c>
      <c r="C3051" s="6">
        <v>1185732</v>
      </c>
      <c r="D3051" s="7">
        <v>44289</v>
      </c>
      <c r="E3051" s="6" t="s">
        <v>33</v>
      </c>
      <c r="F3051" s="6" t="s">
        <v>108</v>
      </c>
      <c r="G3051" s="6" t="s">
        <v>109</v>
      </c>
      <c r="H3051" s="6" t="s">
        <v>20</v>
      </c>
      <c r="I3051" s="8">
        <v>0.14999999999999997</v>
      </c>
      <c r="J3051" s="9">
        <v>750</v>
      </c>
      <c r="K3051" s="10">
        <f t="shared" si="0"/>
        <v>112.49999999999997</v>
      </c>
      <c r="L3051" s="10">
        <f t="shared" si="1"/>
        <v>33.749999999999993</v>
      </c>
      <c r="M3051" s="11">
        <v>0.3</v>
      </c>
      <c r="O3051" s="16"/>
      <c r="P3051" s="14"/>
      <c r="Q3051" s="12"/>
      <c r="R3051" s="13"/>
    </row>
    <row r="3052" spans="1:18" ht="15.75" customHeight="1">
      <c r="A3052" s="1"/>
      <c r="B3052" s="6" t="s">
        <v>14</v>
      </c>
      <c r="C3052" s="6">
        <v>1185732</v>
      </c>
      <c r="D3052" s="7">
        <v>44289</v>
      </c>
      <c r="E3052" s="6" t="s">
        <v>33</v>
      </c>
      <c r="F3052" s="6" t="s">
        <v>108</v>
      </c>
      <c r="G3052" s="6" t="s">
        <v>109</v>
      </c>
      <c r="H3052" s="6" t="s">
        <v>21</v>
      </c>
      <c r="I3052" s="8">
        <v>0.6</v>
      </c>
      <c r="J3052" s="9">
        <v>1000</v>
      </c>
      <c r="K3052" s="10">
        <f t="shared" si="0"/>
        <v>600</v>
      </c>
      <c r="L3052" s="10">
        <f t="shared" si="1"/>
        <v>300</v>
      </c>
      <c r="M3052" s="11">
        <v>0.5</v>
      </c>
      <c r="O3052" s="16"/>
      <c r="P3052" s="14"/>
      <c r="Q3052" s="12"/>
      <c r="R3052" s="13"/>
    </row>
    <row r="3053" spans="1:18" ht="15.75" customHeight="1">
      <c r="A3053" s="1"/>
      <c r="B3053" s="6" t="s">
        <v>14</v>
      </c>
      <c r="C3053" s="6">
        <v>1185732</v>
      </c>
      <c r="D3053" s="7">
        <v>44289</v>
      </c>
      <c r="E3053" s="6" t="s">
        <v>33</v>
      </c>
      <c r="F3053" s="6" t="s">
        <v>108</v>
      </c>
      <c r="G3053" s="6" t="s">
        <v>109</v>
      </c>
      <c r="H3053" s="6" t="s">
        <v>22</v>
      </c>
      <c r="I3053" s="8">
        <v>0.5</v>
      </c>
      <c r="J3053" s="9">
        <v>2250</v>
      </c>
      <c r="K3053" s="10">
        <f t="shared" si="0"/>
        <v>1125</v>
      </c>
      <c r="L3053" s="10">
        <f t="shared" si="1"/>
        <v>450</v>
      </c>
      <c r="M3053" s="11">
        <v>0.4</v>
      </c>
      <c r="O3053" s="16"/>
      <c r="P3053" s="14"/>
      <c r="Q3053" s="12"/>
      <c r="R3053" s="13"/>
    </row>
    <row r="3054" spans="1:18" ht="15.75" customHeight="1">
      <c r="A3054" s="1"/>
      <c r="B3054" s="6" t="s">
        <v>14</v>
      </c>
      <c r="C3054" s="6">
        <v>1185732</v>
      </c>
      <c r="D3054" s="7">
        <v>44320</v>
      </c>
      <c r="E3054" s="6" t="s">
        <v>33</v>
      </c>
      <c r="F3054" s="6" t="s">
        <v>108</v>
      </c>
      <c r="G3054" s="6" t="s">
        <v>109</v>
      </c>
      <c r="H3054" s="6" t="s">
        <v>17</v>
      </c>
      <c r="I3054" s="8">
        <v>0.6</v>
      </c>
      <c r="J3054" s="9">
        <v>4950</v>
      </c>
      <c r="K3054" s="10">
        <f t="shared" si="0"/>
        <v>2970</v>
      </c>
      <c r="L3054" s="10">
        <f t="shared" si="1"/>
        <v>891</v>
      </c>
      <c r="M3054" s="11">
        <v>0.3</v>
      </c>
      <c r="O3054" s="16"/>
      <c r="P3054" s="14"/>
      <c r="Q3054" s="12"/>
      <c r="R3054" s="13"/>
    </row>
    <row r="3055" spans="1:18" ht="15.75" customHeight="1">
      <c r="A3055" s="1"/>
      <c r="B3055" s="6" t="s">
        <v>14</v>
      </c>
      <c r="C3055" s="6">
        <v>1185732</v>
      </c>
      <c r="D3055" s="7">
        <v>44320</v>
      </c>
      <c r="E3055" s="6" t="s">
        <v>33</v>
      </c>
      <c r="F3055" s="6" t="s">
        <v>108</v>
      </c>
      <c r="G3055" s="6" t="s">
        <v>109</v>
      </c>
      <c r="H3055" s="6" t="s">
        <v>18</v>
      </c>
      <c r="I3055" s="8">
        <v>0.4</v>
      </c>
      <c r="J3055" s="9">
        <v>2000</v>
      </c>
      <c r="K3055" s="10">
        <f t="shared" si="0"/>
        <v>800</v>
      </c>
      <c r="L3055" s="10">
        <f t="shared" si="1"/>
        <v>280</v>
      </c>
      <c r="M3055" s="11">
        <v>0.35</v>
      </c>
      <c r="O3055" s="16"/>
      <c r="P3055" s="14"/>
      <c r="Q3055" s="12"/>
      <c r="R3055" s="13"/>
    </row>
    <row r="3056" spans="1:18" ht="15.75" customHeight="1">
      <c r="A3056" s="1"/>
      <c r="B3056" s="6" t="s">
        <v>14</v>
      </c>
      <c r="C3056" s="6">
        <v>1185732</v>
      </c>
      <c r="D3056" s="7">
        <v>44320</v>
      </c>
      <c r="E3056" s="6" t="s">
        <v>33</v>
      </c>
      <c r="F3056" s="6" t="s">
        <v>108</v>
      </c>
      <c r="G3056" s="6" t="s">
        <v>109</v>
      </c>
      <c r="H3056" s="6" t="s">
        <v>19</v>
      </c>
      <c r="I3056" s="8">
        <v>0.35000000000000003</v>
      </c>
      <c r="J3056" s="9">
        <v>1750</v>
      </c>
      <c r="K3056" s="10">
        <f t="shared" si="0"/>
        <v>612.50000000000011</v>
      </c>
      <c r="L3056" s="10">
        <f t="shared" si="1"/>
        <v>183.75000000000003</v>
      </c>
      <c r="M3056" s="11">
        <v>0.3</v>
      </c>
      <c r="O3056" s="16"/>
      <c r="P3056" s="14"/>
      <c r="Q3056" s="12"/>
      <c r="R3056" s="13"/>
    </row>
    <row r="3057" spans="1:18" ht="15.75" customHeight="1">
      <c r="A3057" s="1"/>
      <c r="B3057" s="6" t="s">
        <v>14</v>
      </c>
      <c r="C3057" s="6">
        <v>1185732</v>
      </c>
      <c r="D3057" s="7">
        <v>44320</v>
      </c>
      <c r="E3057" s="6" t="s">
        <v>33</v>
      </c>
      <c r="F3057" s="6" t="s">
        <v>108</v>
      </c>
      <c r="G3057" s="6" t="s">
        <v>109</v>
      </c>
      <c r="H3057" s="6" t="s">
        <v>20</v>
      </c>
      <c r="I3057" s="8">
        <v>0.35000000000000003</v>
      </c>
      <c r="J3057" s="9">
        <v>1500</v>
      </c>
      <c r="K3057" s="10">
        <f t="shared" si="0"/>
        <v>525</v>
      </c>
      <c r="L3057" s="10">
        <f t="shared" si="1"/>
        <v>157.5</v>
      </c>
      <c r="M3057" s="11">
        <v>0.3</v>
      </c>
      <c r="O3057" s="16"/>
      <c r="P3057" s="14"/>
      <c r="Q3057" s="12"/>
      <c r="R3057" s="13"/>
    </row>
    <row r="3058" spans="1:18" ht="15.75" customHeight="1">
      <c r="A3058" s="1"/>
      <c r="B3058" s="6" t="s">
        <v>14</v>
      </c>
      <c r="C3058" s="6">
        <v>1185732</v>
      </c>
      <c r="D3058" s="7">
        <v>44320</v>
      </c>
      <c r="E3058" s="6" t="s">
        <v>33</v>
      </c>
      <c r="F3058" s="6" t="s">
        <v>108</v>
      </c>
      <c r="G3058" s="6" t="s">
        <v>109</v>
      </c>
      <c r="H3058" s="6" t="s">
        <v>21</v>
      </c>
      <c r="I3058" s="8">
        <v>0.44999999999999996</v>
      </c>
      <c r="J3058" s="9">
        <v>1750</v>
      </c>
      <c r="K3058" s="10">
        <f t="shared" si="0"/>
        <v>787.49999999999989</v>
      </c>
      <c r="L3058" s="10">
        <f t="shared" si="1"/>
        <v>393.74999999999994</v>
      </c>
      <c r="M3058" s="11">
        <v>0.5</v>
      </c>
      <c r="O3058" s="16"/>
      <c r="P3058" s="14"/>
      <c r="Q3058" s="12"/>
      <c r="R3058" s="13"/>
    </row>
    <row r="3059" spans="1:18" ht="15.75" customHeight="1">
      <c r="A3059" s="1"/>
      <c r="B3059" s="6" t="s">
        <v>14</v>
      </c>
      <c r="C3059" s="6">
        <v>1185732</v>
      </c>
      <c r="D3059" s="7">
        <v>44320</v>
      </c>
      <c r="E3059" s="6" t="s">
        <v>33</v>
      </c>
      <c r="F3059" s="6" t="s">
        <v>108</v>
      </c>
      <c r="G3059" s="6" t="s">
        <v>109</v>
      </c>
      <c r="H3059" s="6" t="s">
        <v>22</v>
      </c>
      <c r="I3059" s="8">
        <v>0.49999999999999994</v>
      </c>
      <c r="J3059" s="9">
        <v>3000</v>
      </c>
      <c r="K3059" s="10">
        <f t="shared" si="0"/>
        <v>1499.9999999999998</v>
      </c>
      <c r="L3059" s="10">
        <f t="shared" si="1"/>
        <v>599.99999999999989</v>
      </c>
      <c r="M3059" s="11">
        <v>0.4</v>
      </c>
      <c r="O3059" s="16"/>
      <c r="P3059" s="14"/>
      <c r="Q3059" s="12"/>
      <c r="R3059" s="13"/>
    </row>
    <row r="3060" spans="1:18" ht="15.75" customHeight="1">
      <c r="A3060" s="1"/>
      <c r="B3060" s="6" t="s">
        <v>14</v>
      </c>
      <c r="C3060" s="6">
        <v>1185732</v>
      </c>
      <c r="D3060" s="7">
        <v>44350</v>
      </c>
      <c r="E3060" s="6" t="s">
        <v>33</v>
      </c>
      <c r="F3060" s="6" t="s">
        <v>108</v>
      </c>
      <c r="G3060" s="6" t="s">
        <v>109</v>
      </c>
      <c r="H3060" s="6" t="s">
        <v>17</v>
      </c>
      <c r="I3060" s="8">
        <v>0.35000000000000003</v>
      </c>
      <c r="J3060" s="9">
        <v>5500</v>
      </c>
      <c r="K3060" s="10">
        <f t="shared" si="0"/>
        <v>1925.0000000000002</v>
      </c>
      <c r="L3060" s="10">
        <f t="shared" si="1"/>
        <v>577.5</v>
      </c>
      <c r="M3060" s="11">
        <v>0.3</v>
      </c>
      <c r="O3060" s="16"/>
      <c r="P3060" s="14"/>
      <c r="Q3060" s="12"/>
      <c r="R3060" s="13"/>
    </row>
    <row r="3061" spans="1:18" ht="15.75" customHeight="1">
      <c r="A3061" s="1"/>
      <c r="B3061" s="6" t="s">
        <v>14</v>
      </c>
      <c r="C3061" s="6">
        <v>1185732</v>
      </c>
      <c r="D3061" s="7">
        <v>44350</v>
      </c>
      <c r="E3061" s="6" t="s">
        <v>33</v>
      </c>
      <c r="F3061" s="6" t="s">
        <v>108</v>
      </c>
      <c r="G3061" s="6" t="s">
        <v>109</v>
      </c>
      <c r="H3061" s="6" t="s">
        <v>18</v>
      </c>
      <c r="I3061" s="8">
        <v>0.3000000000000001</v>
      </c>
      <c r="J3061" s="9">
        <v>3000</v>
      </c>
      <c r="K3061" s="10">
        <f t="shared" si="0"/>
        <v>900.00000000000034</v>
      </c>
      <c r="L3061" s="10">
        <f t="shared" si="1"/>
        <v>315.00000000000011</v>
      </c>
      <c r="M3061" s="11">
        <v>0.35</v>
      </c>
      <c r="O3061" s="16"/>
      <c r="P3061" s="14"/>
      <c r="Q3061" s="12"/>
      <c r="R3061" s="13"/>
    </row>
    <row r="3062" spans="1:18" ht="15.75" customHeight="1">
      <c r="A3062" s="1"/>
      <c r="B3062" s="6" t="s">
        <v>14</v>
      </c>
      <c r="C3062" s="6">
        <v>1185732</v>
      </c>
      <c r="D3062" s="7">
        <v>44350</v>
      </c>
      <c r="E3062" s="6" t="s">
        <v>33</v>
      </c>
      <c r="F3062" s="6" t="s">
        <v>108</v>
      </c>
      <c r="G3062" s="6" t="s">
        <v>109</v>
      </c>
      <c r="H3062" s="6" t="s">
        <v>19</v>
      </c>
      <c r="I3062" s="8">
        <v>0.25000000000000006</v>
      </c>
      <c r="J3062" s="9">
        <v>2000</v>
      </c>
      <c r="K3062" s="10">
        <f t="shared" si="0"/>
        <v>500.00000000000011</v>
      </c>
      <c r="L3062" s="10">
        <f t="shared" si="1"/>
        <v>150.00000000000003</v>
      </c>
      <c r="M3062" s="11">
        <v>0.3</v>
      </c>
      <c r="O3062" s="16"/>
      <c r="P3062" s="14"/>
      <c r="Q3062" s="12"/>
      <c r="R3062" s="13"/>
    </row>
    <row r="3063" spans="1:18" ht="15.75" customHeight="1">
      <c r="A3063" s="1"/>
      <c r="B3063" s="6" t="s">
        <v>14</v>
      </c>
      <c r="C3063" s="6">
        <v>1185732</v>
      </c>
      <c r="D3063" s="7">
        <v>44350</v>
      </c>
      <c r="E3063" s="6" t="s">
        <v>33</v>
      </c>
      <c r="F3063" s="6" t="s">
        <v>108</v>
      </c>
      <c r="G3063" s="6" t="s">
        <v>109</v>
      </c>
      <c r="H3063" s="6" t="s">
        <v>20</v>
      </c>
      <c r="I3063" s="8">
        <v>0.25000000000000006</v>
      </c>
      <c r="J3063" s="9">
        <v>1750</v>
      </c>
      <c r="K3063" s="10">
        <f t="shared" si="0"/>
        <v>437.50000000000011</v>
      </c>
      <c r="L3063" s="10">
        <f t="shared" si="1"/>
        <v>131.25000000000003</v>
      </c>
      <c r="M3063" s="11">
        <v>0.3</v>
      </c>
      <c r="O3063" s="16"/>
      <c r="P3063" s="14"/>
      <c r="Q3063" s="12"/>
      <c r="R3063" s="13"/>
    </row>
    <row r="3064" spans="1:18" ht="15.75" customHeight="1">
      <c r="A3064" s="1"/>
      <c r="B3064" s="6" t="s">
        <v>14</v>
      </c>
      <c r="C3064" s="6">
        <v>1185732</v>
      </c>
      <c r="D3064" s="7">
        <v>44350</v>
      </c>
      <c r="E3064" s="6" t="s">
        <v>33</v>
      </c>
      <c r="F3064" s="6" t="s">
        <v>108</v>
      </c>
      <c r="G3064" s="6" t="s">
        <v>109</v>
      </c>
      <c r="H3064" s="6" t="s">
        <v>21</v>
      </c>
      <c r="I3064" s="8">
        <v>0.35000000000000003</v>
      </c>
      <c r="J3064" s="9">
        <v>1750</v>
      </c>
      <c r="K3064" s="10">
        <f t="shared" si="0"/>
        <v>612.50000000000011</v>
      </c>
      <c r="L3064" s="10">
        <f t="shared" si="1"/>
        <v>306.25000000000006</v>
      </c>
      <c r="M3064" s="11">
        <v>0.5</v>
      </c>
      <c r="O3064" s="16"/>
      <c r="P3064" s="14"/>
      <c r="Q3064" s="12"/>
      <c r="R3064" s="13"/>
    </row>
    <row r="3065" spans="1:18" ht="15.75" customHeight="1">
      <c r="A3065" s="1"/>
      <c r="B3065" s="6" t="s">
        <v>14</v>
      </c>
      <c r="C3065" s="6">
        <v>1185732</v>
      </c>
      <c r="D3065" s="7">
        <v>44350</v>
      </c>
      <c r="E3065" s="6" t="s">
        <v>33</v>
      </c>
      <c r="F3065" s="6" t="s">
        <v>108</v>
      </c>
      <c r="G3065" s="6" t="s">
        <v>109</v>
      </c>
      <c r="H3065" s="6" t="s">
        <v>22</v>
      </c>
      <c r="I3065" s="8">
        <v>0.55000000000000004</v>
      </c>
      <c r="J3065" s="9">
        <v>3250</v>
      </c>
      <c r="K3065" s="10">
        <f t="shared" si="0"/>
        <v>1787.5000000000002</v>
      </c>
      <c r="L3065" s="10">
        <f t="shared" si="1"/>
        <v>715.00000000000011</v>
      </c>
      <c r="M3065" s="11">
        <v>0.4</v>
      </c>
      <c r="O3065" s="16"/>
      <c r="P3065" s="14"/>
      <c r="Q3065" s="12"/>
      <c r="R3065" s="13"/>
    </row>
    <row r="3066" spans="1:18" ht="15.75" customHeight="1">
      <c r="A3066" s="1"/>
      <c r="B3066" s="6" t="s">
        <v>14</v>
      </c>
      <c r="C3066" s="6">
        <v>1185732</v>
      </c>
      <c r="D3066" s="7">
        <v>44379</v>
      </c>
      <c r="E3066" s="6" t="s">
        <v>33</v>
      </c>
      <c r="F3066" s="6" t="s">
        <v>108</v>
      </c>
      <c r="G3066" s="6" t="s">
        <v>109</v>
      </c>
      <c r="H3066" s="6" t="s">
        <v>17</v>
      </c>
      <c r="I3066" s="8">
        <v>0.5</v>
      </c>
      <c r="J3066" s="9">
        <v>5500</v>
      </c>
      <c r="K3066" s="10">
        <f t="shared" si="0"/>
        <v>2750</v>
      </c>
      <c r="L3066" s="10">
        <f t="shared" si="1"/>
        <v>825</v>
      </c>
      <c r="M3066" s="11">
        <v>0.3</v>
      </c>
      <c r="O3066" s="16"/>
      <c r="P3066" s="14"/>
      <c r="Q3066" s="12"/>
      <c r="R3066" s="13"/>
    </row>
    <row r="3067" spans="1:18" ht="15.75" customHeight="1">
      <c r="A3067" s="1"/>
      <c r="B3067" s="6" t="s">
        <v>14</v>
      </c>
      <c r="C3067" s="6">
        <v>1185732</v>
      </c>
      <c r="D3067" s="7">
        <v>44379</v>
      </c>
      <c r="E3067" s="6" t="s">
        <v>33</v>
      </c>
      <c r="F3067" s="6" t="s">
        <v>108</v>
      </c>
      <c r="G3067" s="6" t="s">
        <v>109</v>
      </c>
      <c r="H3067" s="6" t="s">
        <v>18</v>
      </c>
      <c r="I3067" s="8">
        <v>0.45000000000000007</v>
      </c>
      <c r="J3067" s="9">
        <v>3000</v>
      </c>
      <c r="K3067" s="10">
        <f t="shared" si="0"/>
        <v>1350.0000000000002</v>
      </c>
      <c r="L3067" s="10">
        <f t="shared" si="1"/>
        <v>472.50000000000006</v>
      </c>
      <c r="M3067" s="11">
        <v>0.35</v>
      </c>
      <c r="O3067" s="16"/>
      <c r="P3067" s="14"/>
      <c r="Q3067" s="12"/>
      <c r="R3067" s="13"/>
    </row>
    <row r="3068" spans="1:18" ht="15.75" customHeight="1">
      <c r="A3068" s="1"/>
      <c r="B3068" s="6" t="s">
        <v>14</v>
      </c>
      <c r="C3068" s="6">
        <v>1185732</v>
      </c>
      <c r="D3068" s="7">
        <v>44379</v>
      </c>
      <c r="E3068" s="6" t="s">
        <v>33</v>
      </c>
      <c r="F3068" s="6" t="s">
        <v>108</v>
      </c>
      <c r="G3068" s="6" t="s">
        <v>109</v>
      </c>
      <c r="H3068" s="6" t="s">
        <v>19</v>
      </c>
      <c r="I3068" s="8">
        <v>0.4</v>
      </c>
      <c r="J3068" s="9">
        <v>2250</v>
      </c>
      <c r="K3068" s="10">
        <f t="shared" si="0"/>
        <v>900</v>
      </c>
      <c r="L3068" s="10">
        <f t="shared" si="1"/>
        <v>270</v>
      </c>
      <c r="M3068" s="11">
        <v>0.3</v>
      </c>
      <c r="O3068" s="16"/>
      <c r="P3068" s="14"/>
      <c r="Q3068" s="12"/>
      <c r="R3068" s="13"/>
    </row>
    <row r="3069" spans="1:18" ht="15.75" customHeight="1">
      <c r="A3069" s="1"/>
      <c r="B3069" s="6" t="s">
        <v>14</v>
      </c>
      <c r="C3069" s="6">
        <v>1185732</v>
      </c>
      <c r="D3069" s="7">
        <v>44379</v>
      </c>
      <c r="E3069" s="6" t="s">
        <v>33</v>
      </c>
      <c r="F3069" s="6" t="s">
        <v>108</v>
      </c>
      <c r="G3069" s="6" t="s">
        <v>109</v>
      </c>
      <c r="H3069" s="6" t="s">
        <v>20</v>
      </c>
      <c r="I3069" s="8">
        <v>0.4</v>
      </c>
      <c r="J3069" s="9">
        <v>1750</v>
      </c>
      <c r="K3069" s="10">
        <f t="shared" si="0"/>
        <v>700</v>
      </c>
      <c r="L3069" s="10">
        <f t="shared" si="1"/>
        <v>210</v>
      </c>
      <c r="M3069" s="11">
        <v>0.3</v>
      </c>
      <c r="O3069" s="16"/>
      <c r="P3069" s="14"/>
      <c r="Q3069" s="12"/>
      <c r="R3069" s="13"/>
    </row>
    <row r="3070" spans="1:18" ht="15.75" customHeight="1">
      <c r="A3070" s="1"/>
      <c r="B3070" s="6" t="s">
        <v>14</v>
      </c>
      <c r="C3070" s="6">
        <v>1185732</v>
      </c>
      <c r="D3070" s="7">
        <v>44379</v>
      </c>
      <c r="E3070" s="6" t="s">
        <v>33</v>
      </c>
      <c r="F3070" s="6" t="s">
        <v>108</v>
      </c>
      <c r="G3070" s="6" t="s">
        <v>109</v>
      </c>
      <c r="H3070" s="6" t="s">
        <v>21</v>
      </c>
      <c r="I3070" s="8">
        <v>0.5</v>
      </c>
      <c r="J3070" s="9">
        <v>2000</v>
      </c>
      <c r="K3070" s="10">
        <f t="shared" si="0"/>
        <v>1000</v>
      </c>
      <c r="L3070" s="10">
        <f t="shared" si="1"/>
        <v>500</v>
      </c>
      <c r="M3070" s="11">
        <v>0.5</v>
      </c>
      <c r="O3070" s="16"/>
      <c r="P3070" s="14"/>
      <c r="Q3070" s="12"/>
      <c r="R3070" s="13"/>
    </row>
    <row r="3071" spans="1:18" ht="15.75" customHeight="1">
      <c r="A3071" s="1"/>
      <c r="B3071" s="6" t="s">
        <v>14</v>
      </c>
      <c r="C3071" s="6">
        <v>1185732</v>
      </c>
      <c r="D3071" s="7">
        <v>44379</v>
      </c>
      <c r="E3071" s="6" t="s">
        <v>33</v>
      </c>
      <c r="F3071" s="6" t="s">
        <v>108</v>
      </c>
      <c r="G3071" s="6" t="s">
        <v>109</v>
      </c>
      <c r="H3071" s="6" t="s">
        <v>22</v>
      </c>
      <c r="I3071" s="8">
        <v>0.55000000000000004</v>
      </c>
      <c r="J3071" s="9">
        <v>3750</v>
      </c>
      <c r="K3071" s="10">
        <f t="shared" si="0"/>
        <v>2062.5</v>
      </c>
      <c r="L3071" s="10">
        <f t="shared" si="1"/>
        <v>825</v>
      </c>
      <c r="M3071" s="11">
        <v>0.4</v>
      </c>
      <c r="O3071" s="16"/>
      <c r="P3071" s="14"/>
      <c r="Q3071" s="12"/>
      <c r="R3071" s="13"/>
    </row>
    <row r="3072" spans="1:18" ht="15.75" customHeight="1">
      <c r="A3072" s="1"/>
      <c r="B3072" s="6" t="s">
        <v>14</v>
      </c>
      <c r="C3072" s="6">
        <v>1185732</v>
      </c>
      <c r="D3072" s="7">
        <v>44411</v>
      </c>
      <c r="E3072" s="6" t="s">
        <v>33</v>
      </c>
      <c r="F3072" s="6" t="s">
        <v>108</v>
      </c>
      <c r="G3072" s="6" t="s">
        <v>109</v>
      </c>
      <c r="H3072" s="6" t="s">
        <v>17</v>
      </c>
      <c r="I3072" s="8">
        <v>0.5</v>
      </c>
      <c r="J3072" s="9">
        <v>5250</v>
      </c>
      <c r="K3072" s="10">
        <f t="shared" si="0"/>
        <v>2625</v>
      </c>
      <c r="L3072" s="10">
        <f t="shared" si="1"/>
        <v>787.5</v>
      </c>
      <c r="M3072" s="11">
        <v>0.3</v>
      </c>
      <c r="O3072" s="16"/>
      <c r="P3072" s="14"/>
      <c r="Q3072" s="12"/>
      <c r="R3072" s="13"/>
    </row>
    <row r="3073" spans="1:18" ht="15.75" customHeight="1">
      <c r="A3073" s="1"/>
      <c r="B3073" s="6" t="s">
        <v>14</v>
      </c>
      <c r="C3073" s="6">
        <v>1185732</v>
      </c>
      <c r="D3073" s="7">
        <v>44411</v>
      </c>
      <c r="E3073" s="6" t="s">
        <v>33</v>
      </c>
      <c r="F3073" s="6" t="s">
        <v>108</v>
      </c>
      <c r="G3073" s="6" t="s">
        <v>109</v>
      </c>
      <c r="H3073" s="6" t="s">
        <v>18</v>
      </c>
      <c r="I3073" s="8">
        <v>0.45000000000000007</v>
      </c>
      <c r="J3073" s="9">
        <v>3000</v>
      </c>
      <c r="K3073" s="10">
        <f t="shared" si="0"/>
        <v>1350.0000000000002</v>
      </c>
      <c r="L3073" s="10">
        <f t="shared" si="1"/>
        <v>472.50000000000006</v>
      </c>
      <c r="M3073" s="11">
        <v>0.35</v>
      </c>
      <c r="O3073" s="16"/>
      <c r="P3073" s="14"/>
      <c r="Q3073" s="12"/>
      <c r="R3073" s="13"/>
    </row>
    <row r="3074" spans="1:18" ht="15.75" customHeight="1">
      <c r="A3074" s="1"/>
      <c r="B3074" s="6" t="s">
        <v>14</v>
      </c>
      <c r="C3074" s="6">
        <v>1185732</v>
      </c>
      <c r="D3074" s="7">
        <v>44411</v>
      </c>
      <c r="E3074" s="6" t="s">
        <v>33</v>
      </c>
      <c r="F3074" s="6" t="s">
        <v>108</v>
      </c>
      <c r="G3074" s="6" t="s">
        <v>109</v>
      </c>
      <c r="H3074" s="6" t="s">
        <v>19</v>
      </c>
      <c r="I3074" s="8">
        <v>0.4</v>
      </c>
      <c r="J3074" s="9">
        <v>2250</v>
      </c>
      <c r="K3074" s="10">
        <f t="shared" si="0"/>
        <v>900</v>
      </c>
      <c r="L3074" s="10">
        <f t="shared" si="1"/>
        <v>270</v>
      </c>
      <c r="M3074" s="11">
        <v>0.3</v>
      </c>
      <c r="O3074" s="16"/>
      <c r="P3074" s="14"/>
      <c r="Q3074" s="12"/>
      <c r="R3074" s="13"/>
    </row>
    <row r="3075" spans="1:18" ht="15.75" customHeight="1">
      <c r="A3075" s="1"/>
      <c r="B3075" s="6" t="s">
        <v>14</v>
      </c>
      <c r="C3075" s="6">
        <v>1185732</v>
      </c>
      <c r="D3075" s="7">
        <v>44411</v>
      </c>
      <c r="E3075" s="6" t="s">
        <v>33</v>
      </c>
      <c r="F3075" s="6" t="s">
        <v>108</v>
      </c>
      <c r="G3075" s="6" t="s">
        <v>109</v>
      </c>
      <c r="H3075" s="6" t="s">
        <v>20</v>
      </c>
      <c r="I3075" s="8">
        <v>0.4</v>
      </c>
      <c r="J3075" s="9">
        <v>2000</v>
      </c>
      <c r="K3075" s="10">
        <f t="shared" si="0"/>
        <v>800</v>
      </c>
      <c r="L3075" s="10">
        <f t="shared" si="1"/>
        <v>240</v>
      </c>
      <c r="M3075" s="11">
        <v>0.3</v>
      </c>
      <c r="O3075" s="16"/>
      <c r="P3075" s="14"/>
      <c r="Q3075" s="12"/>
      <c r="R3075" s="13"/>
    </row>
    <row r="3076" spans="1:18" ht="15.75" customHeight="1">
      <c r="A3076" s="1"/>
      <c r="B3076" s="6" t="s">
        <v>14</v>
      </c>
      <c r="C3076" s="6">
        <v>1185732</v>
      </c>
      <c r="D3076" s="7">
        <v>44411</v>
      </c>
      <c r="E3076" s="6" t="s">
        <v>33</v>
      </c>
      <c r="F3076" s="6" t="s">
        <v>108</v>
      </c>
      <c r="G3076" s="6" t="s">
        <v>109</v>
      </c>
      <c r="H3076" s="6" t="s">
        <v>21</v>
      </c>
      <c r="I3076" s="8">
        <v>0.5</v>
      </c>
      <c r="J3076" s="9">
        <v>1750</v>
      </c>
      <c r="K3076" s="10">
        <f t="shared" si="0"/>
        <v>875</v>
      </c>
      <c r="L3076" s="10">
        <f t="shared" si="1"/>
        <v>437.5</v>
      </c>
      <c r="M3076" s="11">
        <v>0.5</v>
      </c>
      <c r="O3076" s="16"/>
      <c r="P3076" s="14"/>
      <c r="Q3076" s="12"/>
      <c r="R3076" s="13"/>
    </row>
    <row r="3077" spans="1:18" ht="15.75" customHeight="1">
      <c r="A3077" s="1"/>
      <c r="B3077" s="6" t="s">
        <v>14</v>
      </c>
      <c r="C3077" s="6">
        <v>1185732</v>
      </c>
      <c r="D3077" s="7">
        <v>44411</v>
      </c>
      <c r="E3077" s="6" t="s">
        <v>33</v>
      </c>
      <c r="F3077" s="6" t="s">
        <v>108</v>
      </c>
      <c r="G3077" s="6" t="s">
        <v>109</v>
      </c>
      <c r="H3077" s="6" t="s">
        <v>22</v>
      </c>
      <c r="I3077" s="8">
        <v>0.55000000000000004</v>
      </c>
      <c r="J3077" s="9">
        <v>3500</v>
      </c>
      <c r="K3077" s="10">
        <f t="shared" si="0"/>
        <v>1925.0000000000002</v>
      </c>
      <c r="L3077" s="10">
        <f t="shared" si="1"/>
        <v>770.00000000000011</v>
      </c>
      <c r="M3077" s="11">
        <v>0.4</v>
      </c>
      <c r="O3077" s="16"/>
      <c r="P3077" s="14"/>
      <c r="Q3077" s="12"/>
      <c r="R3077" s="13"/>
    </row>
    <row r="3078" spans="1:18" ht="15.75" customHeight="1">
      <c r="A3078" s="1"/>
      <c r="B3078" s="6" t="s">
        <v>14</v>
      </c>
      <c r="C3078" s="6">
        <v>1185732</v>
      </c>
      <c r="D3078" s="7">
        <v>44443</v>
      </c>
      <c r="E3078" s="6" t="s">
        <v>33</v>
      </c>
      <c r="F3078" s="6" t="s">
        <v>108</v>
      </c>
      <c r="G3078" s="6" t="s">
        <v>109</v>
      </c>
      <c r="H3078" s="6" t="s">
        <v>17</v>
      </c>
      <c r="I3078" s="8">
        <v>0.35000000000000003</v>
      </c>
      <c r="J3078" s="9">
        <v>4750</v>
      </c>
      <c r="K3078" s="10">
        <f t="shared" si="0"/>
        <v>1662.5000000000002</v>
      </c>
      <c r="L3078" s="10">
        <f t="shared" si="1"/>
        <v>498.75000000000006</v>
      </c>
      <c r="M3078" s="11">
        <v>0.3</v>
      </c>
      <c r="O3078" s="16"/>
      <c r="P3078" s="14"/>
      <c r="Q3078" s="12"/>
      <c r="R3078" s="13"/>
    </row>
    <row r="3079" spans="1:18" ht="15.75" customHeight="1">
      <c r="A3079" s="1"/>
      <c r="B3079" s="6" t="s">
        <v>14</v>
      </c>
      <c r="C3079" s="6">
        <v>1185732</v>
      </c>
      <c r="D3079" s="7">
        <v>44443</v>
      </c>
      <c r="E3079" s="6" t="s">
        <v>33</v>
      </c>
      <c r="F3079" s="6" t="s">
        <v>108</v>
      </c>
      <c r="G3079" s="6" t="s">
        <v>109</v>
      </c>
      <c r="H3079" s="6" t="s">
        <v>18</v>
      </c>
      <c r="I3079" s="8">
        <v>0.3000000000000001</v>
      </c>
      <c r="J3079" s="9">
        <v>2500</v>
      </c>
      <c r="K3079" s="10">
        <f t="shared" si="0"/>
        <v>750.00000000000023</v>
      </c>
      <c r="L3079" s="10">
        <f t="shared" si="1"/>
        <v>262.50000000000006</v>
      </c>
      <c r="M3079" s="11">
        <v>0.35</v>
      </c>
      <c r="O3079" s="16"/>
      <c r="P3079" s="14"/>
      <c r="Q3079" s="12"/>
      <c r="R3079" s="13"/>
    </row>
    <row r="3080" spans="1:18" ht="15.75" customHeight="1">
      <c r="A3080" s="1"/>
      <c r="B3080" s="6" t="s">
        <v>14</v>
      </c>
      <c r="C3080" s="6">
        <v>1185732</v>
      </c>
      <c r="D3080" s="7">
        <v>44443</v>
      </c>
      <c r="E3080" s="6" t="s">
        <v>33</v>
      </c>
      <c r="F3080" s="6" t="s">
        <v>108</v>
      </c>
      <c r="G3080" s="6" t="s">
        <v>109</v>
      </c>
      <c r="H3080" s="6" t="s">
        <v>19</v>
      </c>
      <c r="I3080" s="8">
        <v>0.25000000000000006</v>
      </c>
      <c r="J3080" s="9">
        <v>1500</v>
      </c>
      <c r="K3080" s="10">
        <f t="shared" si="0"/>
        <v>375.00000000000006</v>
      </c>
      <c r="L3080" s="10">
        <f t="shared" si="1"/>
        <v>112.50000000000001</v>
      </c>
      <c r="M3080" s="11">
        <v>0.3</v>
      </c>
      <c r="O3080" s="16"/>
      <c r="P3080" s="14"/>
      <c r="Q3080" s="12"/>
      <c r="R3080" s="13"/>
    </row>
    <row r="3081" spans="1:18" ht="15.75" customHeight="1">
      <c r="A3081" s="1"/>
      <c r="B3081" s="6" t="s">
        <v>14</v>
      </c>
      <c r="C3081" s="6">
        <v>1185732</v>
      </c>
      <c r="D3081" s="7">
        <v>44443</v>
      </c>
      <c r="E3081" s="6" t="s">
        <v>33</v>
      </c>
      <c r="F3081" s="6" t="s">
        <v>108</v>
      </c>
      <c r="G3081" s="6" t="s">
        <v>109</v>
      </c>
      <c r="H3081" s="6" t="s">
        <v>20</v>
      </c>
      <c r="I3081" s="8">
        <v>0.25000000000000006</v>
      </c>
      <c r="J3081" s="9">
        <v>1250</v>
      </c>
      <c r="K3081" s="10">
        <f t="shared" si="0"/>
        <v>312.50000000000006</v>
      </c>
      <c r="L3081" s="10">
        <f t="shared" si="1"/>
        <v>93.750000000000014</v>
      </c>
      <c r="M3081" s="11">
        <v>0.3</v>
      </c>
      <c r="O3081" s="16"/>
      <c r="P3081" s="14"/>
      <c r="Q3081" s="12"/>
      <c r="R3081" s="13"/>
    </row>
    <row r="3082" spans="1:18" ht="15.75" customHeight="1">
      <c r="A3082" s="1"/>
      <c r="B3082" s="6" t="s">
        <v>14</v>
      </c>
      <c r="C3082" s="6">
        <v>1185732</v>
      </c>
      <c r="D3082" s="7">
        <v>44443</v>
      </c>
      <c r="E3082" s="6" t="s">
        <v>33</v>
      </c>
      <c r="F3082" s="6" t="s">
        <v>108</v>
      </c>
      <c r="G3082" s="6" t="s">
        <v>109</v>
      </c>
      <c r="H3082" s="6" t="s">
        <v>21</v>
      </c>
      <c r="I3082" s="8">
        <v>0.35000000000000003</v>
      </c>
      <c r="J3082" s="9">
        <v>1250</v>
      </c>
      <c r="K3082" s="10">
        <f t="shared" si="0"/>
        <v>437.50000000000006</v>
      </c>
      <c r="L3082" s="10">
        <f t="shared" si="1"/>
        <v>218.75000000000003</v>
      </c>
      <c r="M3082" s="11">
        <v>0.5</v>
      </c>
      <c r="O3082" s="16"/>
      <c r="P3082" s="14"/>
      <c r="Q3082" s="12"/>
      <c r="R3082" s="13"/>
    </row>
    <row r="3083" spans="1:18" ht="15.75" customHeight="1">
      <c r="A3083" s="1"/>
      <c r="B3083" s="6" t="s">
        <v>14</v>
      </c>
      <c r="C3083" s="6">
        <v>1185732</v>
      </c>
      <c r="D3083" s="7">
        <v>44443</v>
      </c>
      <c r="E3083" s="6" t="s">
        <v>33</v>
      </c>
      <c r="F3083" s="6" t="s">
        <v>108</v>
      </c>
      <c r="G3083" s="6" t="s">
        <v>109</v>
      </c>
      <c r="H3083" s="6" t="s">
        <v>22</v>
      </c>
      <c r="I3083" s="8">
        <v>0.4</v>
      </c>
      <c r="J3083" s="9">
        <v>2000</v>
      </c>
      <c r="K3083" s="10">
        <f t="shared" si="0"/>
        <v>800</v>
      </c>
      <c r="L3083" s="10">
        <f t="shared" si="1"/>
        <v>320</v>
      </c>
      <c r="M3083" s="11">
        <v>0.4</v>
      </c>
      <c r="O3083" s="16"/>
      <c r="P3083" s="14"/>
      <c r="Q3083" s="12"/>
      <c r="R3083" s="13"/>
    </row>
    <row r="3084" spans="1:18" ht="15.75" customHeight="1">
      <c r="A3084" s="1"/>
      <c r="B3084" s="6" t="s">
        <v>14</v>
      </c>
      <c r="C3084" s="6">
        <v>1185732</v>
      </c>
      <c r="D3084" s="7">
        <v>44472</v>
      </c>
      <c r="E3084" s="6" t="s">
        <v>33</v>
      </c>
      <c r="F3084" s="6" t="s">
        <v>108</v>
      </c>
      <c r="G3084" s="6" t="s">
        <v>109</v>
      </c>
      <c r="H3084" s="6" t="s">
        <v>17</v>
      </c>
      <c r="I3084" s="8">
        <v>0.44999999999999996</v>
      </c>
      <c r="J3084" s="9">
        <v>3750</v>
      </c>
      <c r="K3084" s="10">
        <f t="shared" si="0"/>
        <v>1687.4999999999998</v>
      </c>
      <c r="L3084" s="10">
        <f t="shared" si="1"/>
        <v>506.24999999999989</v>
      </c>
      <c r="M3084" s="11">
        <v>0.3</v>
      </c>
      <c r="O3084" s="16"/>
      <c r="P3084" s="14"/>
      <c r="Q3084" s="12"/>
      <c r="R3084" s="13"/>
    </row>
    <row r="3085" spans="1:18" ht="15.75" customHeight="1">
      <c r="A3085" s="1"/>
      <c r="B3085" s="6" t="s">
        <v>14</v>
      </c>
      <c r="C3085" s="6">
        <v>1185732</v>
      </c>
      <c r="D3085" s="7">
        <v>44472</v>
      </c>
      <c r="E3085" s="6" t="s">
        <v>33</v>
      </c>
      <c r="F3085" s="6" t="s">
        <v>108</v>
      </c>
      <c r="G3085" s="6" t="s">
        <v>109</v>
      </c>
      <c r="H3085" s="6" t="s">
        <v>18</v>
      </c>
      <c r="I3085" s="8">
        <v>0.35000000000000003</v>
      </c>
      <c r="J3085" s="9">
        <v>2250</v>
      </c>
      <c r="K3085" s="10">
        <f t="shared" si="0"/>
        <v>787.50000000000011</v>
      </c>
      <c r="L3085" s="10">
        <f t="shared" si="1"/>
        <v>275.625</v>
      </c>
      <c r="M3085" s="11">
        <v>0.35</v>
      </c>
      <c r="O3085" s="16"/>
      <c r="P3085" s="14"/>
      <c r="Q3085" s="12"/>
      <c r="R3085" s="13"/>
    </row>
    <row r="3086" spans="1:18" ht="15.75" customHeight="1">
      <c r="A3086" s="1"/>
      <c r="B3086" s="6" t="s">
        <v>14</v>
      </c>
      <c r="C3086" s="6">
        <v>1185732</v>
      </c>
      <c r="D3086" s="7">
        <v>44472</v>
      </c>
      <c r="E3086" s="6" t="s">
        <v>33</v>
      </c>
      <c r="F3086" s="6" t="s">
        <v>108</v>
      </c>
      <c r="G3086" s="6" t="s">
        <v>109</v>
      </c>
      <c r="H3086" s="6" t="s">
        <v>19</v>
      </c>
      <c r="I3086" s="8">
        <v>0.35000000000000003</v>
      </c>
      <c r="J3086" s="9">
        <v>1250</v>
      </c>
      <c r="K3086" s="10">
        <f t="shared" si="0"/>
        <v>437.50000000000006</v>
      </c>
      <c r="L3086" s="10">
        <f t="shared" si="1"/>
        <v>131.25</v>
      </c>
      <c r="M3086" s="11">
        <v>0.3</v>
      </c>
      <c r="O3086" s="16"/>
      <c r="P3086" s="14"/>
      <c r="Q3086" s="12"/>
      <c r="R3086" s="13"/>
    </row>
    <row r="3087" spans="1:18" ht="15.75" customHeight="1">
      <c r="A3087" s="1"/>
      <c r="B3087" s="6" t="s">
        <v>14</v>
      </c>
      <c r="C3087" s="6">
        <v>1185732</v>
      </c>
      <c r="D3087" s="7">
        <v>44472</v>
      </c>
      <c r="E3087" s="6" t="s">
        <v>33</v>
      </c>
      <c r="F3087" s="6" t="s">
        <v>108</v>
      </c>
      <c r="G3087" s="6" t="s">
        <v>109</v>
      </c>
      <c r="H3087" s="6" t="s">
        <v>20</v>
      </c>
      <c r="I3087" s="8">
        <v>0.35000000000000003</v>
      </c>
      <c r="J3087" s="9">
        <v>1250</v>
      </c>
      <c r="K3087" s="10">
        <f t="shared" si="0"/>
        <v>437.50000000000006</v>
      </c>
      <c r="L3087" s="10">
        <f t="shared" si="1"/>
        <v>131.25</v>
      </c>
      <c r="M3087" s="11">
        <v>0.3</v>
      </c>
      <c r="O3087" s="16"/>
      <c r="P3087" s="14"/>
      <c r="Q3087" s="12"/>
      <c r="R3087" s="13"/>
    </row>
    <row r="3088" spans="1:18" ht="15.75" customHeight="1">
      <c r="A3088" s="1"/>
      <c r="B3088" s="6" t="s">
        <v>14</v>
      </c>
      <c r="C3088" s="6">
        <v>1185732</v>
      </c>
      <c r="D3088" s="7">
        <v>44472</v>
      </c>
      <c r="E3088" s="6" t="s">
        <v>33</v>
      </c>
      <c r="F3088" s="6" t="s">
        <v>108</v>
      </c>
      <c r="G3088" s="6" t="s">
        <v>109</v>
      </c>
      <c r="H3088" s="6" t="s">
        <v>21</v>
      </c>
      <c r="I3088" s="8">
        <v>0.44999999999999996</v>
      </c>
      <c r="J3088" s="9">
        <v>1250</v>
      </c>
      <c r="K3088" s="10">
        <f t="shared" si="0"/>
        <v>562.5</v>
      </c>
      <c r="L3088" s="10">
        <f t="shared" si="1"/>
        <v>281.25</v>
      </c>
      <c r="M3088" s="11">
        <v>0.5</v>
      </c>
      <c r="O3088" s="16"/>
      <c r="P3088" s="14"/>
      <c r="Q3088" s="12"/>
      <c r="R3088" s="13"/>
    </row>
    <row r="3089" spans="1:18" ht="15.75" customHeight="1">
      <c r="A3089" s="1"/>
      <c r="B3089" s="6" t="s">
        <v>14</v>
      </c>
      <c r="C3089" s="6">
        <v>1185732</v>
      </c>
      <c r="D3089" s="7">
        <v>44472</v>
      </c>
      <c r="E3089" s="6" t="s">
        <v>33</v>
      </c>
      <c r="F3089" s="6" t="s">
        <v>108</v>
      </c>
      <c r="G3089" s="6" t="s">
        <v>109</v>
      </c>
      <c r="H3089" s="6" t="s">
        <v>22</v>
      </c>
      <c r="I3089" s="8">
        <v>0.49999999999999983</v>
      </c>
      <c r="J3089" s="9">
        <v>2500</v>
      </c>
      <c r="K3089" s="10">
        <f t="shared" si="0"/>
        <v>1249.9999999999995</v>
      </c>
      <c r="L3089" s="10">
        <f t="shared" si="1"/>
        <v>499.99999999999983</v>
      </c>
      <c r="M3089" s="11">
        <v>0.4</v>
      </c>
      <c r="O3089" s="16"/>
      <c r="P3089" s="14"/>
      <c r="Q3089" s="12"/>
      <c r="R3089" s="13"/>
    </row>
    <row r="3090" spans="1:18" ht="15.75" customHeight="1">
      <c r="A3090" s="1"/>
      <c r="B3090" s="6" t="s">
        <v>14</v>
      </c>
      <c r="C3090" s="6">
        <v>1185732</v>
      </c>
      <c r="D3090" s="7">
        <v>44503</v>
      </c>
      <c r="E3090" s="6" t="s">
        <v>33</v>
      </c>
      <c r="F3090" s="6" t="s">
        <v>108</v>
      </c>
      <c r="G3090" s="6" t="s">
        <v>109</v>
      </c>
      <c r="H3090" s="6" t="s">
        <v>17</v>
      </c>
      <c r="I3090" s="8">
        <v>0.44999999999999996</v>
      </c>
      <c r="J3090" s="9">
        <v>4000</v>
      </c>
      <c r="K3090" s="10">
        <f t="shared" si="0"/>
        <v>1799.9999999999998</v>
      </c>
      <c r="L3090" s="10">
        <f t="shared" si="1"/>
        <v>539.99999999999989</v>
      </c>
      <c r="M3090" s="11">
        <v>0.3</v>
      </c>
      <c r="O3090" s="16"/>
      <c r="P3090" s="14"/>
      <c r="Q3090" s="12"/>
      <c r="R3090" s="13"/>
    </row>
    <row r="3091" spans="1:18" ht="15.75" customHeight="1">
      <c r="A3091" s="1"/>
      <c r="B3091" s="6" t="s">
        <v>14</v>
      </c>
      <c r="C3091" s="6">
        <v>1185732</v>
      </c>
      <c r="D3091" s="7">
        <v>44503</v>
      </c>
      <c r="E3091" s="6" t="s">
        <v>33</v>
      </c>
      <c r="F3091" s="6" t="s">
        <v>108</v>
      </c>
      <c r="G3091" s="6" t="s">
        <v>109</v>
      </c>
      <c r="H3091" s="6" t="s">
        <v>18</v>
      </c>
      <c r="I3091" s="8">
        <v>0.35000000000000003</v>
      </c>
      <c r="J3091" s="9">
        <v>3000</v>
      </c>
      <c r="K3091" s="10">
        <f t="shared" si="0"/>
        <v>1050</v>
      </c>
      <c r="L3091" s="10">
        <f t="shared" si="1"/>
        <v>367.5</v>
      </c>
      <c r="M3091" s="11">
        <v>0.35</v>
      </c>
      <c r="O3091" s="16"/>
      <c r="P3091" s="14"/>
      <c r="Q3091" s="12"/>
      <c r="R3091" s="13"/>
    </row>
    <row r="3092" spans="1:18" ht="15.75" customHeight="1">
      <c r="A3092" s="1"/>
      <c r="B3092" s="6" t="s">
        <v>14</v>
      </c>
      <c r="C3092" s="6">
        <v>1185732</v>
      </c>
      <c r="D3092" s="7">
        <v>44503</v>
      </c>
      <c r="E3092" s="6" t="s">
        <v>33</v>
      </c>
      <c r="F3092" s="6" t="s">
        <v>108</v>
      </c>
      <c r="G3092" s="6" t="s">
        <v>109</v>
      </c>
      <c r="H3092" s="6" t="s">
        <v>19</v>
      </c>
      <c r="I3092" s="8">
        <v>0.35000000000000003</v>
      </c>
      <c r="J3092" s="9">
        <v>2450</v>
      </c>
      <c r="K3092" s="10">
        <f t="shared" si="0"/>
        <v>857.50000000000011</v>
      </c>
      <c r="L3092" s="10">
        <f t="shared" si="1"/>
        <v>257.25</v>
      </c>
      <c r="M3092" s="11">
        <v>0.3</v>
      </c>
      <c r="O3092" s="16"/>
      <c r="P3092" s="14"/>
      <c r="Q3092" s="12"/>
      <c r="R3092" s="13"/>
    </row>
    <row r="3093" spans="1:18" ht="15.75" customHeight="1">
      <c r="A3093" s="1"/>
      <c r="B3093" s="6" t="s">
        <v>14</v>
      </c>
      <c r="C3093" s="6">
        <v>1185732</v>
      </c>
      <c r="D3093" s="7">
        <v>44503</v>
      </c>
      <c r="E3093" s="6" t="s">
        <v>33</v>
      </c>
      <c r="F3093" s="6" t="s">
        <v>108</v>
      </c>
      <c r="G3093" s="6" t="s">
        <v>109</v>
      </c>
      <c r="H3093" s="6" t="s">
        <v>20</v>
      </c>
      <c r="I3093" s="8">
        <v>0.35000000000000003</v>
      </c>
      <c r="J3093" s="9">
        <v>2250</v>
      </c>
      <c r="K3093" s="10">
        <f t="shared" si="0"/>
        <v>787.50000000000011</v>
      </c>
      <c r="L3093" s="10">
        <f t="shared" si="1"/>
        <v>236.25000000000003</v>
      </c>
      <c r="M3093" s="11">
        <v>0.3</v>
      </c>
      <c r="O3093" s="16"/>
      <c r="P3093" s="14"/>
      <c r="Q3093" s="12"/>
      <c r="R3093" s="13"/>
    </row>
    <row r="3094" spans="1:18" ht="15.75" customHeight="1">
      <c r="A3094" s="1"/>
      <c r="B3094" s="6" t="s">
        <v>14</v>
      </c>
      <c r="C3094" s="6">
        <v>1185732</v>
      </c>
      <c r="D3094" s="7">
        <v>44503</v>
      </c>
      <c r="E3094" s="6" t="s">
        <v>33</v>
      </c>
      <c r="F3094" s="6" t="s">
        <v>108</v>
      </c>
      <c r="G3094" s="6" t="s">
        <v>109</v>
      </c>
      <c r="H3094" s="6" t="s">
        <v>21</v>
      </c>
      <c r="I3094" s="8">
        <v>0.6</v>
      </c>
      <c r="J3094" s="9">
        <v>2000</v>
      </c>
      <c r="K3094" s="10">
        <f t="shared" si="0"/>
        <v>1200</v>
      </c>
      <c r="L3094" s="10">
        <f t="shared" si="1"/>
        <v>600</v>
      </c>
      <c r="M3094" s="11">
        <v>0.5</v>
      </c>
      <c r="O3094" s="16"/>
      <c r="P3094" s="14"/>
      <c r="Q3094" s="12"/>
      <c r="R3094" s="13"/>
    </row>
    <row r="3095" spans="1:18" ht="15.75" customHeight="1">
      <c r="A3095" s="1"/>
      <c r="B3095" s="6" t="s">
        <v>14</v>
      </c>
      <c r="C3095" s="6">
        <v>1185732</v>
      </c>
      <c r="D3095" s="7">
        <v>44503</v>
      </c>
      <c r="E3095" s="6" t="s">
        <v>33</v>
      </c>
      <c r="F3095" s="6" t="s">
        <v>108</v>
      </c>
      <c r="G3095" s="6" t="s">
        <v>109</v>
      </c>
      <c r="H3095" s="6" t="s">
        <v>22</v>
      </c>
      <c r="I3095" s="8">
        <v>0.64999999999999991</v>
      </c>
      <c r="J3095" s="9">
        <v>3000</v>
      </c>
      <c r="K3095" s="10">
        <f t="shared" si="0"/>
        <v>1949.9999999999998</v>
      </c>
      <c r="L3095" s="10">
        <f t="shared" si="1"/>
        <v>780</v>
      </c>
      <c r="M3095" s="11">
        <v>0.4</v>
      </c>
      <c r="O3095" s="16"/>
      <c r="P3095" s="14"/>
      <c r="Q3095" s="12"/>
      <c r="R3095" s="13"/>
    </row>
    <row r="3096" spans="1:18" ht="15.75" customHeight="1">
      <c r="A3096" s="1"/>
      <c r="B3096" s="6" t="s">
        <v>14</v>
      </c>
      <c r="C3096" s="6">
        <v>1185732</v>
      </c>
      <c r="D3096" s="7">
        <v>44532</v>
      </c>
      <c r="E3096" s="6" t="s">
        <v>33</v>
      </c>
      <c r="F3096" s="6" t="s">
        <v>108</v>
      </c>
      <c r="G3096" s="6" t="s">
        <v>109</v>
      </c>
      <c r="H3096" s="6" t="s">
        <v>17</v>
      </c>
      <c r="I3096" s="8">
        <v>0.6</v>
      </c>
      <c r="J3096" s="9">
        <v>5500</v>
      </c>
      <c r="K3096" s="10">
        <f t="shared" si="0"/>
        <v>3300</v>
      </c>
      <c r="L3096" s="10">
        <f t="shared" si="1"/>
        <v>990</v>
      </c>
      <c r="M3096" s="11">
        <v>0.3</v>
      </c>
      <c r="O3096" s="16"/>
      <c r="P3096" s="14"/>
      <c r="Q3096" s="12"/>
      <c r="R3096" s="13"/>
    </row>
    <row r="3097" spans="1:18" ht="15.75" customHeight="1">
      <c r="A3097" s="1"/>
      <c r="B3097" s="6" t="s">
        <v>14</v>
      </c>
      <c r="C3097" s="6">
        <v>1185732</v>
      </c>
      <c r="D3097" s="7">
        <v>44532</v>
      </c>
      <c r="E3097" s="6" t="s">
        <v>33</v>
      </c>
      <c r="F3097" s="6" t="s">
        <v>108</v>
      </c>
      <c r="G3097" s="6" t="s">
        <v>109</v>
      </c>
      <c r="H3097" s="6" t="s">
        <v>18</v>
      </c>
      <c r="I3097" s="8">
        <v>0.5</v>
      </c>
      <c r="J3097" s="9">
        <v>3500</v>
      </c>
      <c r="K3097" s="10">
        <f t="shared" si="0"/>
        <v>1750</v>
      </c>
      <c r="L3097" s="10">
        <f t="shared" si="1"/>
        <v>612.5</v>
      </c>
      <c r="M3097" s="11">
        <v>0.35</v>
      </c>
      <c r="O3097" s="16"/>
      <c r="P3097" s="14"/>
      <c r="Q3097" s="12"/>
      <c r="R3097" s="13"/>
    </row>
    <row r="3098" spans="1:18" ht="15.75" customHeight="1">
      <c r="A3098" s="1"/>
      <c r="B3098" s="6" t="s">
        <v>14</v>
      </c>
      <c r="C3098" s="6">
        <v>1185732</v>
      </c>
      <c r="D3098" s="7">
        <v>44532</v>
      </c>
      <c r="E3098" s="6" t="s">
        <v>33</v>
      </c>
      <c r="F3098" s="6" t="s">
        <v>108</v>
      </c>
      <c r="G3098" s="6" t="s">
        <v>109</v>
      </c>
      <c r="H3098" s="6" t="s">
        <v>19</v>
      </c>
      <c r="I3098" s="8">
        <v>0.5</v>
      </c>
      <c r="J3098" s="9">
        <v>3000</v>
      </c>
      <c r="K3098" s="10">
        <f t="shared" si="0"/>
        <v>1500</v>
      </c>
      <c r="L3098" s="10">
        <f t="shared" si="1"/>
        <v>450</v>
      </c>
      <c r="M3098" s="11">
        <v>0.3</v>
      </c>
      <c r="O3098" s="16"/>
      <c r="P3098" s="14"/>
      <c r="Q3098" s="12"/>
      <c r="R3098" s="13"/>
    </row>
    <row r="3099" spans="1:18" ht="15.75" customHeight="1">
      <c r="A3099" s="1"/>
      <c r="B3099" s="6" t="s">
        <v>14</v>
      </c>
      <c r="C3099" s="6">
        <v>1185732</v>
      </c>
      <c r="D3099" s="7">
        <v>44532</v>
      </c>
      <c r="E3099" s="6" t="s">
        <v>33</v>
      </c>
      <c r="F3099" s="6" t="s">
        <v>108</v>
      </c>
      <c r="G3099" s="6" t="s">
        <v>109</v>
      </c>
      <c r="H3099" s="6" t="s">
        <v>20</v>
      </c>
      <c r="I3099" s="8">
        <v>0.5</v>
      </c>
      <c r="J3099" s="9">
        <v>2500</v>
      </c>
      <c r="K3099" s="10">
        <f t="shared" si="0"/>
        <v>1250</v>
      </c>
      <c r="L3099" s="10">
        <f t="shared" si="1"/>
        <v>375</v>
      </c>
      <c r="M3099" s="11">
        <v>0.3</v>
      </c>
      <c r="O3099" s="16"/>
      <c r="P3099" s="14"/>
      <c r="Q3099" s="12"/>
      <c r="R3099" s="13"/>
    </row>
    <row r="3100" spans="1:18" ht="15.75" customHeight="1">
      <c r="A3100" s="1"/>
      <c r="B3100" s="6" t="s">
        <v>14</v>
      </c>
      <c r="C3100" s="6">
        <v>1185732</v>
      </c>
      <c r="D3100" s="7">
        <v>44532</v>
      </c>
      <c r="E3100" s="6" t="s">
        <v>33</v>
      </c>
      <c r="F3100" s="6" t="s">
        <v>108</v>
      </c>
      <c r="G3100" s="6" t="s">
        <v>109</v>
      </c>
      <c r="H3100" s="6" t="s">
        <v>21</v>
      </c>
      <c r="I3100" s="8">
        <v>0.6</v>
      </c>
      <c r="J3100" s="9">
        <v>2500</v>
      </c>
      <c r="K3100" s="10">
        <f t="shared" si="0"/>
        <v>1500</v>
      </c>
      <c r="L3100" s="10">
        <f t="shared" si="1"/>
        <v>750</v>
      </c>
      <c r="M3100" s="11">
        <v>0.5</v>
      </c>
      <c r="O3100" s="16"/>
      <c r="P3100" s="14"/>
      <c r="Q3100" s="12"/>
      <c r="R3100" s="13"/>
    </row>
    <row r="3101" spans="1:18" ht="15.75" customHeight="1">
      <c r="A3101" s="1"/>
      <c r="B3101" s="6" t="s">
        <v>14</v>
      </c>
      <c r="C3101" s="6">
        <v>1185732</v>
      </c>
      <c r="D3101" s="7">
        <v>44532</v>
      </c>
      <c r="E3101" s="6" t="s">
        <v>33</v>
      </c>
      <c r="F3101" s="6" t="s">
        <v>108</v>
      </c>
      <c r="G3101" s="6" t="s">
        <v>109</v>
      </c>
      <c r="H3101" s="6" t="s">
        <v>22</v>
      </c>
      <c r="I3101" s="8">
        <v>0.64999999999999991</v>
      </c>
      <c r="J3101" s="9">
        <v>3500</v>
      </c>
      <c r="K3101" s="10">
        <f t="shared" si="0"/>
        <v>2274.9999999999995</v>
      </c>
      <c r="L3101" s="10">
        <f t="shared" si="1"/>
        <v>909.99999999999989</v>
      </c>
      <c r="M3101" s="11">
        <v>0.4</v>
      </c>
      <c r="O3101" s="16"/>
      <c r="P3101" s="14"/>
      <c r="Q3101" s="12"/>
      <c r="R3101" s="13"/>
    </row>
    <row r="3102" spans="1:18" ht="15.75" customHeight="1">
      <c r="A3102" s="1" t="s">
        <v>39</v>
      </c>
      <c r="B3102" s="6" t="s">
        <v>14</v>
      </c>
      <c r="C3102" s="6">
        <v>1185732</v>
      </c>
      <c r="D3102" s="7">
        <v>44206</v>
      </c>
      <c r="E3102" s="6" t="s">
        <v>33</v>
      </c>
      <c r="F3102" s="6" t="s">
        <v>110</v>
      </c>
      <c r="G3102" s="6" t="s">
        <v>111</v>
      </c>
      <c r="H3102" s="6" t="s">
        <v>17</v>
      </c>
      <c r="I3102" s="8">
        <v>0.35000000000000003</v>
      </c>
      <c r="J3102" s="9">
        <v>5000</v>
      </c>
      <c r="K3102" s="10">
        <f t="shared" si="0"/>
        <v>1750.0000000000002</v>
      </c>
      <c r="L3102" s="10">
        <f t="shared" si="1"/>
        <v>700.00000000000011</v>
      </c>
      <c r="M3102" s="11">
        <v>0.4</v>
      </c>
      <c r="O3102" s="16"/>
      <c r="P3102" s="14"/>
      <c r="Q3102" s="12"/>
      <c r="R3102" s="13"/>
    </row>
    <row r="3103" spans="1:18" ht="15.75" customHeight="1">
      <c r="A3103" s="1"/>
      <c r="B3103" s="6" t="s">
        <v>14</v>
      </c>
      <c r="C3103" s="6">
        <v>1185732</v>
      </c>
      <c r="D3103" s="7">
        <v>44206</v>
      </c>
      <c r="E3103" s="6" t="s">
        <v>33</v>
      </c>
      <c r="F3103" s="6" t="s">
        <v>110</v>
      </c>
      <c r="G3103" s="6" t="s">
        <v>111</v>
      </c>
      <c r="H3103" s="6" t="s">
        <v>18</v>
      </c>
      <c r="I3103" s="8">
        <v>0.35000000000000003</v>
      </c>
      <c r="J3103" s="9">
        <v>3000</v>
      </c>
      <c r="K3103" s="10">
        <f t="shared" si="0"/>
        <v>1050</v>
      </c>
      <c r="L3103" s="10">
        <f t="shared" si="1"/>
        <v>420</v>
      </c>
      <c r="M3103" s="11">
        <v>0.4</v>
      </c>
      <c r="O3103" s="16"/>
      <c r="P3103" s="14"/>
      <c r="Q3103" s="12"/>
      <c r="R3103" s="13"/>
    </row>
    <row r="3104" spans="1:18" ht="15.75" customHeight="1">
      <c r="A3104" s="1"/>
      <c r="B3104" s="6" t="s">
        <v>14</v>
      </c>
      <c r="C3104" s="6">
        <v>1185732</v>
      </c>
      <c r="D3104" s="7">
        <v>44206</v>
      </c>
      <c r="E3104" s="6" t="s">
        <v>33</v>
      </c>
      <c r="F3104" s="6" t="s">
        <v>110</v>
      </c>
      <c r="G3104" s="6" t="s">
        <v>111</v>
      </c>
      <c r="H3104" s="6" t="s">
        <v>19</v>
      </c>
      <c r="I3104" s="8">
        <v>0.25000000000000006</v>
      </c>
      <c r="J3104" s="9">
        <v>3000</v>
      </c>
      <c r="K3104" s="10">
        <f t="shared" si="0"/>
        <v>750.00000000000011</v>
      </c>
      <c r="L3104" s="10">
        <f t="shared" si="1"/>
        <v>262.5</v>
      </c>
      <c r="M3104" s="11">
        <v>0.35</v>
      </c>
      <c r="O3104" s="16"/>
      <c r="P3104" s="14"/>
      <c r="Q3104" s="12"/>
      <c r="R3104" s="13"/>
    </row>
    <row r="3105" spans="1:18" ht="15.75" customHeight="1">
      <c r="A3105" s="1"/>
      <c r="B3105" s="6" t="s">
        <v>14</v>
      </c>
      <c r="C3105" s="6">
        <v>1185732</v>
      </c>
      <c r="D3105" s="7">
        <v>44206</v>
      </c>
      <c r="E3105" s="6" t="s">
        <v>33</v>
      </c>
      <c r="F3105" s="6" t="s">
        <v>110</v>
      </c>
      <c r="G3105" s="6" t="s">
        <v>111</v>
      </c>
      <c r="H3105" s="6" t="s">
        <v>20</v>
      </c>
      <c r="I3105" s="8">
        <v>0.30000000000000004</v>
      </c>
      <c r="J3105" s="9">
        <v>1500</v>
      </c>
      <c r="K3105" s="10">
        <f t="shared" si="0"/>
        <v>450.00000000000006</v>
      </c>
      <c r="L3105" s="10">
        <f t="shared" si="1"/>
        <v>157.5</v>
      </c>
      <c r="M3105" s="11">
        <v>0.35</v>
      </c>
      <c r="O3105" s="16"/>
      <c r="P3105" s="14"/>
      <c r="Q3105" s="12"/>
      <c r="R3105" s="13"/>
    </row>
    <row r="3106" spans="1:18" ht="15.75" customHeight="1">
      <c r="A3106" s="1"/>
      <c r="B3106" s="6" t="s">
        <v>14</v>
      </c>
      <c r="C3106" s="6">
        <v>1185732</v>
      </c>
      <c r="D3106" s="7">
        <v>44206</v>
      </c>
      <c r="E3106" s="6" t="s">
        <v>33</v>
      </c>
      <c r="F3106" s="6" t="s">
        <v>110</v>
      </c>
      <c r="G3106" s="6" t="s">
        <v>111</v>
      </c>
      <c r="H3106" s="6" t="s">
        <v>21</v>
      </c>
      <c r="I3106" s="8">
        <v>0.44999999999999996</v>
      </c>
      <c r="J3106" s="9">
        <v>2000</v>
      </c>
      <c r="K3106" s="10">
        <f t="shared" si="0"/>
        <v>899.99999999999989</v>
      </c>
      <c r="L3106" s="10">
        <f t="shared" si="1"/>
        <v>269.99999999999994</v>
      </c>
      <c r="M3106" s="11">
        <v>0.3</v>
      </c>
      <c r="O3106" s="16"/>
      <c r="P3106" s="14"/>
      <c r="Q3106" s="12"/>
      <c r="R3106" s="13"/>
    </row>
    <row r="3107" spans="1:18" ht="15.75" customHeight="1">
      <c r="A3107" s="1"/>
      <c r="B3107" s="6" t="s">
        <v>14</v>
      </c>
      <c r="C3107" s="6">
        <v>1185732</v>
      </c>
      <c r="D3107" s="7">
        <v>44206</v>
      </c>
      <c r="E3107" s="6" t="s">
        <v>33</v>
      </c>
      <c r="F3107" s="6" t="s">
        <v>110</v>
      </c>
      <c r="G3107" s="6" t="s">
        <v>111</v>
      </c>
      <c r="H3107" s="6" t="s">
        <v>22</v>
      </c>
      <c r="I3107" s="8">
        <v>0.35000000000000003</v>
      </c>
      <c r="J3107" s="9">
        <v>3000</v>
      </c>
      <c r="K3107" s="10">
        <f t="shared" si="0"/>
        <v>1050</v>
      </c>
      <c r="L3107" s="10">
        <f t="shared" si="1"/>
        <v>420</v>
      </c>
      <c r="M3107" s="11">
        <v>0.4</v>
      </c>
      <c r="O3107" s="16"/>
      <c r="P3107" s="14"/>
      <c r="Q3107" s="12"/>
      <c r="R3107" s="13"/>
    </row>
    <row r="3108" spans="1:18" ht="15.75" customHeight="1">
      <c r="A3108" s="1"/>
      <c r="B3108" s="6" t="s">
        <v>14</v>
      </c>
      <c r="C3108" s="6">
        <v>1185732</v>
      </c>
      <c r="D3108" s="7">
        <v>44237</v>
      </c>
      <c r="E3108" s="6" t="s">
        <v>33</v>
      </c>
      <c r="F3108" s="6" t="s">
        <v>110</v>
      </c>
      <c r="G3108" s="6" t="s">
        <v>111</v>
      </c>
      <c r="H3108" s="6" t="s">
        <v>17</v>
      </c>
      <c r="I3108" s="8">
        <v>0.35000000000000003</v>
      </c>
      <c r="J3108" s="9">
        <v>5500</v>
      </c>
      <c r="K3108" s="10">
        <f t="shared" si="0"/>
        <v>1925.0000000000002</v>
      </c>
      <c r="L3108" s="10">
        <f t="shared" si="1"/>
        <v>770.00000000000011</v>
      </c>
      <c r="M3108" s="11">
        <v>0.4</v>
      </c>
      <c r="O3108" s="16"/>
      <c r="P3108" s="14"/>
      <c r="Q3108" s="12"/>
      <c r="R3108" s="13"/>
    </row>
    <row r="3109" spans="1:18" ht="15.75" customHeight="1">
      <c r="A3109" s="1"/>
      <c r="B3109" s="6" t="s">
        <v>14</v>
      </c>
      <c r="C3109" s="6">
        <v>1185732</v>
      </c>
      <c r="D3109" s="7">
        <v>44237</v>
      </c>
      <c r="E3109" s="6" t="s">
        <v>33</v>
      </c>
      <c r="F3109" s="6" t="s">
        <v>110</v>
      </c>
      <c r="G3109" s="6" t="s">
        <v>111</v>
      </c>
      <c r="H3109" s="6" t="s">
        <v>18</v>
      </c>
      <c r="I3109" s="8">
        <v>0.35000000000000003</v>
      </c>
      <c r="J3109" s="9">
        <v>2000</v>
      </c>
      <c r="K3109" s="10">
        <f t="shared" si="0"/>
        <v>700.00000000000011</v>
      </c>
      <c r="L3109" s="10">
        <f t="shared" si="1"/>
        <v>280.00000000000006</v>
      </c>
      <c r="M3109" s="11">
        <v>0.4</v>
      </c>
      <c r="O3109" s="16"/>
      <c r="P3109" s="14"/>
      <c r="Q3109" s="12"/>
      <c r="R3109" s="13"/>
    </row>
    <row r="3110" spans="1:18" ht="15.75" customHeight="1">
      <c r="A3110" s="1"/>
      <c r="B3110" s="6" t="s">
        <v>14</v>
      </c>
      <c r="C3110" s="6">
        <v>1185732</v>
      </c>
      <c r="D3110" s="7">
        <v>44237</v>
      </c>
      <c r="E3110" s="6" t="s">
        <v>33</v>
      </c>
      <c r="F3110" s="6" t="s">
        <v>110</v>
      </c>
      <c r="G3110" s="6" t="s">
        <v>111</v>
      </c>
      <c r="H3110" s="6" t="s">
        <v>19</v>
      </c>
      <c r="I3110" s="8">
        <v>0.25000000000000006</v>
      </c>
      <c r="J3110" s="9">
        <v>2500</v>
      </c>
      <c r="K3110" s="10">
        <f t="shared" si="0"/>
        <v>625.00000000000011</v>
      </c>
      <c r="L3110" s="10">
        <f t="shared" si="1"/>
        <v>218.75000000000003</v>
      </c>
      <c r="M3110" s="11">
        <v>0.35</v>
      </c>
      <c r="O3110" s="16"/>
      <c r="P3110" s="14"/>
      <c r="Q3110" s="12"/>
      <c r="R3110" s="13"/>
    </row>
    <row r="3111" spans="1:18" ht="15.75" customHeight="1">
      <c r="A3111" s="1"/>
      <c r="B3111" s="6" t="s">
        <v>14</v>
      </c>
      <c r="C3111" s="6">
        <v>1185732</v>
      </c>
      <c r="D3111" s="7">
        <v>44237</v>
      </c>
      <c r="E3111" s="6" t="s">
        <v>33</v>
      </c>
      <c r="F3111" s="6" t="s">
        <v>110</v>
      </c>
      <c r="G3111" s="6" t="s">
        <v>111</v>
      </c>
      <c r="H3111" s="6" t="s">
        <v>20</v>
      </c>
      <c r="I3111" s="8">
        <v>0.30000000000000004</v>
      </c>
      <c r="J3111" s="9">
        <v>1250</v>
      </c>
      <c r="K3111" s="10">
        <f t="shared" si="0"/>
        <v>375.00000000000006</v>
      </c>
      <c r="L3111" s="10">
        <f t="shared" si="1"/>
        <v>131.25</v>
      </c>
      <c r="M3111" s="11">
        <v>0.35</v>
      </c>
      <c r="O3111" s="16"/>
      <c r="P3111" s="14"/>
      <c r="Q3111" s="12"/>
      <c r="R3111" s="13"/>
    </row>
    <row r="3112" spans="1:18" ht="15.75" customHeight="1">
      <c r="A3112" s="1"/>
      <c r="B3112" s="6" t="s">
        <v>14</v>
      </c>
      <c r="C3112" s="6">
        <v>1185732</v>
      </c>
      <c r="D3112" s="7">
        <v>44237</v>
      </c>
      <c r="E3112" s="6" t="s">
        <v>33</v>
      </c>
      <c r="F3112" s="6" t="s">
        <v>110</v>
      </c>
      <c r="G3112" s="6" t="s">
        <v>111</v>
      </c>
      <c r="H3112" s="6" t="s">
        <v>21</v>
      </c>
      <c r="I3112" s="8">
        <v>0.44999999999999996</v>
      </c>
      <c r="J3112" s="9">
        <v>2000</v>
      </c>
      <c r="K3112" s="10">
        <f t="shared" si="0"/>
        <v>899.99999999999989</v>
      </c>
      <c r="L3112" s="10">
        <f t="shared" si="1"/>
        <v>269.99999999999994</v>
      </c>
      <c r="M3112" s="11">
        <v>0.3</v>
      </c>
      <c r="O3112" s="16"/>
      <c r="P3112" s="14"/>
      <c r="Q3112" s="12"/>
      <c r="R3112" s="13"/>
    </row>
    <row r="3113" spans="1:18" ht="15.75" customHeight="1">
      <c r="A3113" s="1"/>
      <c r="B3113" s="6" t="s">
        <v>14</v>
      </c>
      <c r="C3113" s="6">
        <v>1185732</v>
      </c>
      <c r="D3113" s="7">
        <v>44237</v>
      </c>
      <c r="E3113" s="6" t="s">
        <v>33</v>
      </c>
      <c r="F3113" s="6" t="s">
        <v>110</v>
      </c>
      <c r="G3113" s="6" t="s">
        <v>111</v>
      </c>
      <c r="H3113" s="6" t="s">
        <v>22</v>
      </c>
      <c r="I3113" s="8">
        <v>0.19999999999999996</v>
      </c>
      <c r="J3113" s="9">
        <v>3000</v>
      </c>
      <c r="K3113" s="10">
        <f t="shared" si="0"/>
        <v>599.99999999999989</v>
      </c>
      <c r="L3113" s="10">
        <f t="shared" si="1"/>
        <v>239.99999999999997</v>
      </c>
      <c r="M3113" s="11">
        <v>0.4</v>
      </c>
      <c r="O3113" s="16"/>
      <c r="P3113" s="14"/>
      <c r="Q3113" s="12"/>
      <c r="R3113" s="13"/>
    </row>
    <row r="3114" spans="1:18" ht="15.75" customHeight="1">
      <c r="A3114" s="1"/>
      <c r="B3114" s="6" t="s">
        <v>14</v>
      </c>
      <c r="C3114" s="6">
        <v>1185732</v>
      </c>
      <c r="D3114" s="7">
        <v>44264</v>
      </c>
      <c r="E3114" s="6" t="s">
        <v>33</v>
      </c>
      <c r="F3114" s="6" t="s">
        <v>110</v>
      </c>
      <c r="G3114" s="6" t="s">
        <v>111</v>
      </c>
      <c r="H3114" s="6" t="s">
        <v>17</v>
      </c>
      <c r="I3114" s="8">
        <v>0.25000000000000006</v>
      </c>
      <c r="J3114" s="9">
        <v>5200</v>
      </c>
      <c r="K3114" s="10">
        <f t="shared" si="0"/>
        <v>1300.0000000000002</v>
      </c>
      <c r="L3114" s="10">
        <f t="shared" si="1"/>
        <v>520.00000000000011</v>
      </c>
      <c r="M3114" s="11">
        <v>0.4</v>
      </c>
      <c r="O3114" s="16"/>
      <c r="P3114" s="14"/>
      <c r="Q3114" s="12"/>
      <c r="R3114" s="13"/>
    </row>
    <row r="3115" spans="1:18" ht="15.75" customHeight="1">
      <c r="A3115" s="1"/>
      <c r="B3115" s="6" t="s">
        <v>14</v>
      </c>
      <c r="C3115" s="6">
        <v>1185732</v>
      </c>
      <c r="D3115" s="7">
        <v>44264</v>
      </c>
      <c r="E3115" s="6" t="s">
        <v>33</v>
      </c>
      <c r="F3115" s="6" t="s">
        <v>110</v>
      </c>
      <c r="G3115" s="6" t="s">
        <v>111</v>
      </c>
      <c r="H3115" s="6" t="s">
        <v>18</v>
      </c>
      <c r="I3115" s="8">
        <v>0.25000000000000006</v>
      </c>
      <c r="J3115" s="9">
        <v>2250</v>
      </c>
      <c r="K3115" s="10">
        <f t="shared" si="0"/>
        <v>562.50000000000011</v>
      </c>
      <c r="L3115" s="10">
        <f t="shared" si="1"/>
        <v>225.00000000000006</v>
      </c>
      <c r="M3115" s="11">
        <v>0.4</v>
      </c>
      <c r="O3115" s="16"/>
      <c r="P3115" s="14"/>
      <c r="Q3115" s="12"/>
      <c r="R3115" s="13"/>
    </row>
    <row r="3116" spans="1:18" ht="15.75" customHeight="1">
      <c r="A3116" s="1"/>
      <c r="B3116" s="6" t="s">
        <v>14</v>
      </c>
      <c r="C3116" s="6">
        <v>1185732</v>
      </c>
      <c r="D3116" s="7">
        <v>44264</v>
      </c>
      <c r="E3116" s="6" t="s">
        <v>33</v>
      </c>
      <c r="F3116" s="6" t="s">
        <v>110</v>
      </c>
      <c r="G3116" s="6" t="s">
        <v>111</v>
      </c>
      <c r="H3116" s="6" t="s">
        <v>19</v>
      </c>
      <c r="I3116" s="8">
        <v>0.15000000000000002</v>
      </c>
      <c r="J3116" s="9">
        <v>2750</v>
      </c>
      <c r="K3116" s="10">
        <f t="shared" si="0"/>
        <v>412.50000000000006</v>
      </c>
      <c r="L3116" s="10">
        <f t="shared" si="1"/>
        <v>144.375</v>
      </c>
      <c r="M3116" s="11">
        <v>0.35</v>
      </c>
      <c r="O3116" s="16"/>
      <c r="P3116" s="14"/>
      <c r="Q3116" s="12"/>
      <c r="R3116" s="13"/>
    </row>
    <row r="3117" spans="1:18" ht="15.75" customHeight="1">
      <c r="A3117" s="1"/>
      <c r="B3117" s="6" t="s">
        <v>14</v>
      </c>
      <c r="C3117" s="6">
        <v>1185732</v>
      </c>
      <c r="D3117" s="7">
        <v>44264</v>
      </c>
      <c r="E3117" s="6" t="s">
        <v>33</v>
      </c>
      <c r="F3117" s="6" t="s">
        <v>110</v>
      </c>
      <c r="G3117" s="6" t="s">
        <v>111</v>
      </c>
      <c r="H3117" s="6" t="s">
        <v>20</v>
      </c>
      <c r="I3117" s="8">
        <v>0.19999999999999996</v>
      </c>
      <c r="J3117" s="9">
        <v>1250</v>
      </c>
      <c r="K3117" s="10">
        <f t="shared" si="0"/>
        <v>249.99999999999994</v>
      </c>
      <c r="L3117" s="10">
        <f t="shared" si="1"/>
        <v>87.499999999999972</v>
      </c>
      <c r="M3117" s="11">
        <v>0.35</v>
      </c>
      <c r="O3117" s="16"/>
      <c r="P3117" s="14"/>
      <c r="Q3117" s="12"/>
      <c r="R3117" s="13"/>
    </row>
    <row r="3118" spans="1:18" ht="15.75" customHeight="1">
      <c r="A3118" s="1"/>
      <c r="B3118" s="6" t="s">
        <v>14</v>
      </c>
      <c r="C3118" s="6">
        <v>1185732</v>
      </c>
      <c r="D3118" s="7">
        <v>44264</v>
      </c>
      <c r="E3118" s="6" t="s">
        <v>33</v>
      </c>
      <c r="F3118" s="6" t="s">
        <v>110</v>
      </c>
      <c r="G3118" s="6" t="s">
        <v>111</v>
      </c>
      <c r="H3118" s="6" t="s">
        <v>21</v>
      </c>
      <c r="I3118" s="8">
        <v>0.35000000000000003</v>
      </c>
      <c r="J3118" s="9">
        <v>1750</v>
      </c>
      <c r="K3118" s="10">
        <f t="shared" si="0"/>
        <v>612.50000000000011</v>
      </c>
      <c r="L3118" s="10">
        <f t="shared" si="1"/>
        <v>183.75000000000003</v>
      </c>
      <c r="M3118" s="11">
        <v>0.3</v>
      </c>
      <c r="O3118" s="16"/>
      <c r="P3118" s="14"/>
      <c r="Q3118" s="12"/>
      <c r="R3118" s="13"/>
    </row>
    <row r="3119" spans="1:18" ht="15.75" customHeight="1">
      <c r="A3119" s="1"/>
      <c r="B3119" s="6" t="s">
        <v>14</v>
      </c>
      <c r="C3119" s="6">
        <v>1185732</v>
      </c>
      <c r="D3119" s="7">
        <v>44264</v>
      </c>
      <c r="E3119" s="6" t="s">
        <v>33</v>
      </c>
      <c r="F3119" s="6" t="s">
        <v>110</v>
      </c>
      <c r="G3119" s="6" t="s">
        <v>111</v>
      </c>
      <c r="H3119" s="6" t="s">
        <v>22</v>
      </c>
      <c r="I3119" s="8">
        <v>0.25000000000000006</v>
      </c>
      <c r="J3119" s="9">
        <v>2750</v>
      </c>
      <c r="K3119" s="10">
        <f t="shared" si="0"/>
        <v>687.50000000000011</v>
      </c>
      <c r="L3119" s="10">
        <f t="shared" si="1"/>
        <v>275.00000000000006</v>
      </c>
      <c r="M3119" s="11">
        <v>0.4</v>
      </c>
      <c r="O3119" s="16"/>
      <c r="P3119" s="14"/>
      <c r="Q3119" s="12"/>
      <c r="R3119" s="13"/>
    </row>
    <row r="3120" spans="1:18" ht="15.75" customHeight="1">
      <c r="A3120" s="1"/>
      <c r="B3120" s="6" t="s">
        <v>14</v>
      </c>
      <c r="C3120" s="6">
        <v>1185732</v>
      </c>
      <c r="D3120" s="7">
        <v>44296</v>
      </c>
      <c r="E3120" s="6" t="s">
        <v>33</v>
      </c>
      <c r="F3120" s="6" t="s">
        <v>110</v>
      </c>
      <c r="G3120" s="6" t="s">
        <v>111</v>
      </c>
      <c r="H3120" s="6" t="s">
        <v>17</v>
      </c>
      <c r="I3120" s="8">
        <v>0.25000000000000006</v>
      </c>
      <c r="J3120" s="9">
        <v>5000</v>
      </c>
      <c r="K3120" s="10">
        <f t="shared" si="0"/>
        <v>1250.0000000000002</v>
      </c>
      <c r="L3120" s="10">
        <f t="shared" si="1"/>
        <v>500.00000000000011</v>
      </c>
      <c r="M3120" s="11">
        <v>0.4</v>
      </c>
      <c r="O3120" s="16"/>
      <c r="P3120" s="14"/>
      <c r="Q3120" s="12"/>
      <c r="R3120" s="13"/>
    </row>
    <row r="3121" spans="1:18" ht="15.75" customHeight="1">
      <c r="A3121" s="1"/>
      <c r="B3121" s="6" t="s">
        <v>14</v>
      </c>
      <c r="C3121" s="6">
        <v>1185732</v>
      </c>
      <c r="D3121" s="7">
        <v>44296</v>
      </c>
      <c r="E3121" s="6" t="s">
        <v>33</v>
      </c>
      <c r="F3121" s="6" t="s">
        <v>110</v>
      </c>
      <c r="G3121" s="6" t="s">
        <v>111</v>
      </c>
      <c r="H3121" s="6" t="s">
        <v>18</v>
      </c>
      <c r="I3121" s="8">
        <v>0.25000000000000006</v>
      </c>
      <c r="J3121" s="9">
        <v>2000</v>
      </c>
      <c r="K3121" s="10">
        <f t="shared" si="0"/>
        <v>500.00000000000011</v>
      </c>
      <c r="L3121" s="10">
        <f t="shared" si="1"/>
        <v>200.00000000000006</v>
      </c>
      <c r="M3121" s="11">
        <v>0.4</v>
      </c>
      <c r="O3121" s="16"/>
      <c r="P3121" s="14"/>
      <c r="Q3121" s="12"/>
      <c r="R3121" s="13"/>
    </row>
    <row r="3122" spans="1:18" ht="15.75" customHeight="1">
      <c r="A3122" s="1"/>
      <c r="B3122" s="6" t="s">
        <v>14</v>
      </c>
      <c r="C3122" s="6">
        <v>1185732</v>
      </c>
      <c r="D3122" s="7">
        <v>44296</v>
      </c>
      <c r="E3122" s="6" t="s">
        <v>33</v>
      </c>
      <c r="F3122" s="6" t="s">
        <v>110</v>
      </c>
      <c r="G3122" s="6" t="s">
        <v>111</v>
      </c>
      <c r="H3122" s="6" t="s">
        <v>19</v>
      </c>
      <c r="I3122" s="8">
        <v>0.15000000000000002</v>
      </c>
      <c r="J3122" s="9">
        <v>2000</v>
      </c>
      <c r="K3122" s="10">
        <f t="shared" si="0"/>
        <v>300.00000000000006</v>
      </c>
      <c r="L3122" s="10">
        <f t="shared" si="1"/>
        <v>105.00000000000001</v>
      </c>
      <c r="M3122" s="11">
        <v>0.35</v>
      </c>
      <c r="O3122" s="16"/>
      <c r="P3122" s="14"/>
      <c r="Q3122" s="12"/>
      <c r="R3122" s="13"/>
    </row>
    <row r="3123" spans="1:18" ht="15.75" customHeight="1">
      <c r="A3123" s="1"/>
      <c r="B3123" s="6" t="s">
        <v>14</v>
      </c>
      <c r="C3123" s="6">
        <v>1185732</v>
      </c>
      <c r="D3123" s="7">
        <v>44296</v>
      </c>
      <c r="E3123" s="6" t="s">
        <v>33</v>
      </c>
      <c r="F3123" s="6" t="s">
        <v>110</v>
      </c>
      <c r="G3123" s="6" t="s">
        <v>111</v>
      </c>
      <c r="H3123" s="6" t="s">
        <v>20</v>
      </c>
      <c r="I3123" s="8">
        <v>0.19999999999999996</v>
      </c>
      <c r="J3123" s="9">
        <v>1250</v>
      </c>
      <c r="K3123" s="10">
        <f t="shared" si="0"/>
        <v>249.99999999999994</v>
      </c>
      <c r="L3123" s="10">
        <f t="shared" si="1"/>
        <v>87.499999999999972</v>
      </c>
      <c r="M3123" s="11">
        <v>0.35</v>
      </c>
      <c r="O3123" s="16"/>
      <c r="P3123" s="14"/>
      <c r="Q3123" s="12"/>
      <c r="R3123" s="13"/>
    </row>
    <row r="3124" spans="1:18" ht="15.75" customHeight="1">
      <c r="A3124" s="1"/>
      <c r="B3124" s="6" t="s">
        <v>14</v>
      </c>
      <c r="C3124" s="6">
        <v>1185732</v>
      </c>
      <c r="D3124" s="7">
        <v>44296</v>
      </c>
      <c r="E3124" s="6" t="s">
        <v>33</v>
      </c>
      <c r="F3124" s="6" t="s">
        <v>110</v>
      </c>
      <c r="G3124" s="6" t="s">
        <v>111</v>
      </c>
      <c r="H3124" s="6" t="s">
        <v>21</v>
      </c>
      <c r="I3124" s="8">
        <v>0.65</v>
      </c>
      <c r="J3124" s="9">
        <v>1500</v>
      </c>
      <c r="K3124" s="10">
        <f t="shared" si="0"/>
        <v>975</v>
      </c>
      <c r="L3124" s="10">
        <f t="shared" si="1"/>
        <v>292.5</v>
      </c>
      <c r="M3124" s="11">
        <v>0.3</v>
      </c>
      <c r="O3124" s="16"/>
      <c r="P3124" s="14"/>
      <c r="Q3124" s="12"/>
      <c r="R3124" s="13"/>
    </row>
    <row r="3125" spans="1:18" ht="15.75" customHeight="1">
      <c r="A3125" s="1"/>
      <c r="B3125" s="6" t="s">
        <v>14</v>
      </c>
      <c r="C3125" s="6">
        <v>1185732</v>
      </c>
      <c r="D3125" s="7">
        <v>44296</v>
      </c>
      <c r="E3125" s="6" t="s">
        <v>33</v>
      </c>
      <c r="F3125" s="6" t="s">
        <v>110</v>
      </c>
      <c r="G3125" s="6" t="s">
        <v>111</v>
      </c>
      <c r="H3125" s="6" t="s">
        <v>22</v>
      </c>
      <c r="I3125" s="8">
        <v>0.5</v>
      </c>
      <c r="J3125" s="9">
        <v>2750</v>
      </c>
      <c r="K3125" s="10">
        <f t="shared" si="0"/>
        <v>1375</v>
      </c>
      <c r="L3125" s="10">
        <f t="shared" si="1"/>
        <v>550</v>
      </c>
      <c r="M3125" s="11">
        <v>0.4</v>
      </c>
      <c r="O3125" s="16"/>
      <c r="P3125" s="14"/>
      <c r="Q3125" s="12"/>
      <c r="R3125" s="13"/>
    </row>
    <row r="3126" spans="1:18" ht="15.75" customHeight="1">
      <c r="A3126" s="1"/>
      <c r="B3126" s="6" t="s">
        <v>14</v>
      </c>
      <c r="C3126" s="6">
        <v>1185732</v>
      </c>
      <c r="D3126" s="7">
        <v>44327</v>
      </c>
      <c r="E3126" s="6" t="s">
        <v>33</v>
      </c>
      <c r="F3126" s="6" t="s">
        <v>110</v>
      </c>
      <c r="G3126" s="6" t="s">
        <v>111</v>
      </c>
      <c r="H3126" s="6" t="s">
        <v>17</v>
      </c>
      <c r="I3126" s="8">
        <v>0.6</v>
      </c>
      <c r="J3126" s="9">
        <v>5450</v>
      </c>
      <c r="K3126" s="10">
        <f t="shared" si="0"/>
        <v>3270</v>
      </c>
      <c r="L3126" s="10">
        <f t="shared" si="1"/>
        <v>1308</v>
      </c>
      <c r="M3126" s="11">
        <v>0.4</v>
      </c>
      <c r="O3126" s="16"/>
      <c r="P3126" s="14"/>
      <c r="Q3126" s="12"/>
      <c r="R3126" s="13"/>
    </row>
    <row r="3127" spans="1:18" ht="15.75" customHeight="1">
      <c r="A3127" s="1"/>
      <c r="B3127" s="6" t="s">
        <v>14</v>
      </c>
      <c r="C3127" s="6">
        <v>1185732</v>
      </c>
      <c r="D3127" s="7">
        <v>44327</v>
      </c>
      <c r="E3127" s="6" t="s">
        <v>33</v>
      </c>
      <c r="F3127" s="6" t="s">
        <v>110</v>
      </c>
      <c r="G3127" s="6" t="s">
        <v>111</v>
      </c>
      <c r="H3127" s="6" t="s">
        <v>18</v>
      </c>
      <c r="I3127" s="8">
        <v>0.4</v>
      </c>
      <c r="J3127" s="9">
        <v>2500</v>
      </c>
      <c r="K3127" s="10">
        <f t="shared" si="0"/>
        <v>1000</v>
      </c>
      <c r="L3127" s="10">
        <f t="shared" si="1"/>
        <v>400</v>
      </c>
      <c r="M3127" s="11">
        <v>0.4</v>
      </c>
      <c r="O3127" s="16"/>
      <c r="P3127" s="14"/>
      <c r="Q3127" s="12"/>
      <c r="R3127" s="13"/>
    </row>
    <row r="3128" spans="1:18" ht="15.75" customHeight="1">
      <c r="A3128" s="1"/>
      <c r="B3128" s="6" t="s">
        <v>14</v>
      </c>
      <c r="C3128" s="6">
        <v>1185732</v>
      </c>
      <c r="D3128" s="7">
        <v>44327</v>
      </c>
      <c r="E3128" s="6" t="s">
        <v>33</v>
      </c>
      <c r="F3128" s="6" t="s">
        <v>110</v>
      </c>
      <c r="G3128" s="6" t="s">
        <v>111</v>
      </c>
      <c r="H3128" s="6" t="s">
        <v>19</v>
      </c>
      <c r="I3128" s="8">
        <v>0.35000000000000003</v>
      </c>
      <c r="J3128" s="9">
        <v>2250</v>
      </c>
      <c r="K3128" s="10">
        <f t="shared" si="0"/>
        <v>787.50000000000011</v>
      </c>
      <c r="L3128" s="10">
        <f t="shared" si="1"/>
        <v>275.625</v>
      </c>
      <c r="M3128" s="11">
        <v>0.35</v>
      </c>
      <c r="O3128" s="16"/>
      <c r="P3128" s="14"/>
      <c r="Q3128" s="12"/>
      <c r="R3128" s="13"/>
    </row>
    <row r="3129" spans="1:18" ht="15.75" customHeight="1">
      <c r="A3129" s="1"/>
      <c r="B3129" s="6" t="s">
        <v>14</v>
      </c>
      <c r="C3129" s="6">
        <v>1185732</v>
      </c>
      <c r="D3129" s="7">
        <v>44327</v>
      </c>
      <c r="E3129" s="6" t="s">
        <v>33</v>
      </c>
      <c r="F3129" s="6" t="s">
        <v>110</v>
      </c>
      <c r="G3129" s="6" t="s">
        <v>111</v>
      </c>
      <c r="H3129" s="6" t="s">
        <v>20</v>
      </c>
      <c r="I3129" s="8">
        <v>0.35000000000000003</v>
      </c>
      <c r="J3129" s="9">
        <v>1750</v>
      </c>
      <c r="K3129" s="10">
        <f t="shared" si="0"/>
        <v>612.50000000000011</v>
      </c>
      <c r="L3129" s="10">
        <f t="shared" si="1"/>
        <v>214.37500000000003</v>
      </c>
      <c r="M3129" s="11">
        <v>0.35</v>
      </c>
      <c r="O3129" s="16"/>
      <c r="P3129" s="14"/>
      <c r="Q3129" s="12"/>
      <c r="R3129" s="13"/>
    </row>
    <row r="3130" spans="1:18" ht="15.75" customHeight="1">
      <c r="A3130" s="1"/>
      <c r="B3130" s="6" t="s">
        <v>14</v>
      </c>
      <c r="C3130" s="6">
        <v>1185732</v>
      </c>
      <c r="D3130" s="7">
        <v>44327</v>
      </c>
      <c r="E3130" s="6" t="s">
        <v>33</v>
      </c>
      <c r="F3130" s="6" t="s">
        <v>110</v>
      </c>
      <c r="G3130" s="6" t="s">
        <v>111</v>
      </c>
      <c r="H3130" s="6" t="s">
        <v>21</v>
      </c>
      <c r="I3130" s="8">
        <v>0.44999999999999996</v>
      </c>
      <c r="J3130" s="9">
        <v>2000</v>
      </c>
      <c r="K3130" s="10">
        <f t="shared" si="0"/>
        <v>899.99999999999989</v>
      </c>
      <c r="L3130" s="10">
        <f t="shared" si="1"/>
        <v>269.99999999999994</v>
      </c>
      <c r="M3130" s="11">
        <v>0.3</v>
      </c>
      <c r="O3130" s="16"/>
      <c r="P3130" s="14"/>
      <c r="Q3130" s="12"/>
      <c r="R3130" s="13"/>
    </row>
    <row r="3131" spans="1:18" ht="15.75" customHeight="1">
      <c r="A3131" s="1"/>
      <c r="B3131" s="6" t="s">
        <v>14</v>
      </c>
      <c r="C3131" s="6">
        <v>1185732</v>
      </c>
      <c r="D3131" s="7">
        <v>44327</v>
      </c>
      <c r="E3131" s="6" t="s">
        <v>33</v>
      </c>
      <c r="F3131" s="6" t="s">
        <v>110</v>
      </c>
      <c r="G3131" s="6" t="s">
        <v>111</v>
      </c>
      <c r="H3131" s="6" t="s">
        <v>22</v>
      </c>
      <c r="I3131" s="8">
        <v>0.54999999999999993</v>
      </c>
      <c r="J3131" s="9">
        <v>3250</v>
      </c>
      <c r="K3131" s="10">
        <f t="shared" si="0"/>
        <v>1787.4999999999998</v>
      </c>
      <c r="L3131" s="10">
        <f t="shared" si="1"/>
        <v>715</v>
      </c>
      <c r="M3131" s="11">
        <v>0.4</v>
      </c>
      <c r="O3131" s="16"/>
      <c r="P3131" s="14"/>
      <c r="Q3131" s="12"/>
      <c r="R3131" s="13"/>
    </row>
    <row r="3132" spans="1:18" ht="15.75" customHeight="1">
      <c r="A3132" s="1"/>
      <c r="B3132" s="6" t="s">
        <v>14</v>
      </c>
      <c r="C3132" s="6">
        <v>1185732</v>
      </c>
      <c r="D3132" s="7">
        <v>44357</v>
      </c>
      <c r="E3132" s="6" t="s">
        <v>33</v>
      </c>
      <c r="F3132" s="6" t="s">
        <v>110</v>
      </c>
      <c r="G3132" s="6" t="s">
        <v>111</v>
      </c>
      <c r="H3132" s="6" t="s">
        <v>17</v>
      </c>
      <c r="I3132" s="8">
        <v>0.4</v>
      </c>
      <c r="J3132" s="9">
        <v>5750</v>
      </c>
      <c r="K3132" s="10">
        <f t="shared" si="0"/>
        <v>2300</v>
      </c>
      <c r="L3132" s="10">
        <f t="shared" si="1"/>
        <v>920</v>
      </c>
      <c r="M3132" s="11">
        <v>0.4</v>
      </c>
      <c r="O3132" s="16"/>
      <c r="P3132" s="14"/>
      <c r="Q3132" s="12"/>
      <c r="R3132" s="13"/>
    </row>
    <row r="3133" spans="1:18" ht="15.75" customHeight="1">
      <c r="A3133" s="1"/>
      <c r="B3133" s="6" t="s">
        <v>14</v>
      </c>
      <c r="C3133" s="6">
        <v>1185732</v>
      </c>
      <c r="D3133" s="7">
        <v>44357</v>
      </c>
      <c r="E3133" s="6" t="s">
        <v>33</v>
      </c>
      <c r="F3133" s="6" t="s">
        <v>110</v>
      </c>
      <c r="G3133" s="6" t="s">
        <v>111</v>
      </c>
      <c r="H3133" s="6" t="s">
        <v>18</v>
      </c>
      <c r="I3133" s="8">
        <v>0.35000000000000009</v>
      </c>
      <c r="J3133" s="9">
        <v>3250</v>
      </c>
      <c r="K3133" s="10">
        <f t="shared" si="0"/>
        <v>1137.5000000000002</v>
      </c>
      <c r="L3133" s="10">
        <f t="shared" si="1"/>
        <v>455.00000000000011</v>
      </c>
      <c r="M3133" s="11">
        <v>0.4</v>
      </c>
      <c r="O3133" s="16"/>
      <c r="P3133" s="14"/>
      <c r="Q3133" s="12"/>
      <c r="R3133" s="13"/>
    </row>
    <row r="3134" spans="1:18" ht="15.75" customHeight="1">
      <c r="A3134" s="1"/>
      <c r="B3134" s="6" t="s">
        <v>14</v>
      </c>
      <c r="C3134" s="6">
        <v>1185732</v>
      </c>
      <c r="D3134" s="7">
        <v>44357</v>
      </c>
      <c r="E3134" s="6" t="s">
        <v>33</v>
      </c>
      <c r="F3134" s="6" t="s">
        <v>110</v>
      </c>
      <c r="G3134" s="6" t="s">
        <v>111</v>
      </c>
      <c r="H3134" s="6" t="s">
        <v>19</v>
      </c>
      <c r="I3134" s="8">
        <v>0.30000000000000004</v>
      </c>
      <c r="J3134" s="9">
        <v>2000</v>
      </c>
      <c r="K3134" s="10">
        <f t="shared" si="0"/>
        <v>600.00000000000011</v>
      </c>
      <c r="L3134" s="10">
        <f t="shared" si="1"/>
        <v>210.00000000000003</v>
      </c>
      <c r="M3134" s="11">
        <v>0.35</v>
      </c>
      <c r="O3134" s="16"/>
      <c r="P3134" s="14"/>
      <c r="Q3134" s="12"/>
      <c r="R3134" s="13"/>
    </row>
    <row r="3135" spans="1:18" ht="15.75" customHeight="1">
      <c r="A3135" s="1"/>
      <c r="B3135" s="6" t="s">
        <v>14</v>
      </c>
      <c r="C3135" s="6">
        <v>1185732</v>
      </c>
      <c r="D3135" s="7">
        <v>44357</v>
      </c>
      <c r="E3135" s="6" t="s">
        <v>33</v>
      </c>
      <c r="F3135" s="6" t="s">
        <v>110</v>
      </c>
      <c r="G3135" s="6" t="s">
        <v>111</v>
      </c>
      <c r="H3135" s="6" t="s">
        <v>20</v>
      </c>
      <c r="I3135" s="8">
        <v>0.30000000000000004</v>
      </c>
      <c r="J3135" s="9">
        <v>1750</v>
      </c>
      <c r="K3135" s="10">
        <f t="shared" si="0"/>
        <v>525.00000000000011</v>
      </c>
      <c r="L3135" s="10">
        <f t="shared" si="1"/>
        <v>183.75000000000003</v>
      </c>
      <c r="M3135" s="11">
        <v>0.35</v>
      </c>
      <c r="O3135" s="16"/>
      <c r="P3135" s="14"/>
      <c r="Q3135" s="12"/>
      <c r="R3135" s="13"/>
    </row>
    <row r="3136" spans="1:18" ht="15.75" customHeight="1">
      <c r="A3136" s="1"/>
      <c r="B3136" s="6" t="s">
        <v>14</v>
      </c>
      <c r="C3136" s="6">
        <v>1185732</v>
      </c>
      <c r="D3136" s="7">
        <v>44357</v>
      </c>
      <c r="E3136" s="6" t="s">
        <v>33</v>
      </c>
      <c r="F3136" s="6" t="s">
        <v>110</v>
      </c>
      <c r="G3136" s="6" t="s">
        <v>111</v>
      </c>
      <c r="H3136" s="6" t="s">
        <v>21</v>
      </c>
      <c r="I3136" s="8">
        <v>0.4</v>
      </c>
      <c r="J3136" s="9">
        <v>1750</v>
      </c>
      <c r="K3136" s="10">
        <f t="shared" si="0"/>
        <v>700</v>
      </c>
      <c r="L3136" s="10">
        <f t="shared" si="1"/>
        <v>210</v>
      </c>
      <c r="M3136" s="11">
        <v>0.3</v>
      </c>
      <c r="O3136" s="16"/>
      <c r="P3136" s="14"/>
      <c r="Q3136" s="12"/>
      <c r="R3136" s="13"/>
    </row>
    <row r="3137" spans="1:18" ht="15.75" customHeight="1">
      <c r="A3137" s="1"/>
      <c r="B3137" s="6" t="s">
        <v>14</v>
      </c>
      <c r="C3137" s="6">
        <v>1185732</v>
      </c>
      <c r="D3137" s="7">
        <v>44357</v>
      </c>
      <c r="E3137" s="6" t="s">
        <v>33</v>
      </c>
      <c r="F3137" s="6" t="s">
        <v>110</v>
      </c>
      <c r="G3137" s="6" t="s">
        <v>111</v>
      </c>
      <c r="H3137" s="6" t="s">
        <v>22</v>
      </c>
      <c r="I3137" s="8">
        <v>0.60000000000000009</v>
      </c>
      <c r="J3137" s="9">
        <v>3250</v>
      </c>
      <c r="K3137" s="10">
        <f t="shared" si="0"/>
        <v>1950.0000000000002</v>
      </c>
      <c r="L3137" s="10">
        <f t="shared" si="1"/>
        <v>780.00000000000011</v>
      </c>
      <c r="M3137" s="11">
        <v>0.4</v>
      </c>
      <c r="O3137" s="16"/>
      <c r="P3137" s="14"/>
      <c r="Q3137" s="12"/>
      <c r="R3137" s="13"/>
    </row>
    <row r="3138" spans="1:18" ht="15.75" customHeight="1">
      <c r="A3138" s="1"/>
      <c r="B3138" s="6" t="s">
        <v>14</v>
      </c>
      <c r="C3138" s="6">
        <v>1185732</v>
      </c>
      <c r="D3138" s="7">
        <v>44386</v>
      </c>
      <c r="E3138" s="6" t="s">
        <v>33</v>
      </c>
      <c r="F3138" s="6" t="s">
        <v>110</v>
      </c>
      <c r="G3138" s="6" t="s">
        <v>111</v>
      </c>
      <c r="H3138" s="6" t="s">
        <v>17</v>
      </c>
      <c r="I3138" s="8">
        <v>0.55000000000000004</v>
      </c>
      <c r="J3138" s="9">
        <v>5500</v>
      </c>
      <c r="K3138" s="10">
        <f t="shared" si="0"/>
        <v>3025.0000000000005</v>
      </c>
      <c r="L3138" s="10">
        <f t="shared" si="1"/>
        <v>1210.0000000000002</v>
      </c>
      <c r="M3138" s="11">
        <v>0.4</v>
      </c>
      <c r="O3138" s="16"/>
      <c r="P3138" s="14"/>
      <c r="Q3138" s="12"/>
      <c r="R3138" s="13"/>
    </row>
    <row r="3139" spans="1:18" ht="15.75" customHeight="1">
      <c r="A3139" s="1"/>
      <c r="B3139" s="6" t="s">
        <v>14</v>
      </c>
      <c r="C3139" s="6">
        <v>1185732</v>
      </c>
      <c r="D3139" s="7">
        <v>44386</v>
      </c>
      <c r="E3139" s="6" t="s">
        <v>33</v>
      </c>
      <c r="F3139" s="6" t="s">
        <v>110</v>
      </c>
      <c r="G3139" s="6" t="s">
        <v>111</v>
      </c>
      <c r="H3139" s="6" t="s">
        <v>18</v>
      </c>
      <c r="I3139" s="8">
        <v>0.50000000000000011</v>
      </c>
      <c r="J3139" s="9">
        <v>3000</v>
      </c>
      <c r="K3139" s="10">
        <f t="shared" si="0"/>
        <v>1500.0000000000002</v>
      </c>
      <c r="L3139" s="10">
        <f t="shared" si="1"/>
        <v>600.00000000000011</v>
      </c>
      <c r="M3139" s="11">
        <v>0.4</v>
      </c>
      <c r="O3139" s="16"/>
      <c r="P3139" s="14"/>
      <c r="Q3139" s="12"/>
      <c r="R3139" s="13"/>
    </row>
    <row r="3140" spans="1:18" ht="15.75" customHeight="1">
      <c r="A3140" s="1"/>
      <c r="B3140" s="6" t="s">
        <v>14</v>
      </c>
      <c r="C3140" s="6">
        <v>1185732</v>
      </c>
      <c r="D3140" s="7">
        <v>44386</v>
      </c>
      <c r="E3140" s="6" t="s">
        <v>33</v>
      </c>
      <c r="F3140" s="6" t="s">
        <v>110</v>
      </c>
      <c r="G3140" s="6" t="s">
        <v>111</v>
      </c>
      <c r="H3140" s="6" t="s">
        <v>19</v>
      </c>
      <c r="I3140" s="8">
        <v>0.45</v>
      </c>
      <c r="J3140" s="9">
        <v>2250</v>
      </c>
      <c r="K3140" s="10">
        <f t="shared" si="0"/>
        <v>1012.5</v>
      </c>
      <c r="L3140" s="10">
        <f t="shared" si="1"/>
        <v>354.375</v>
      </c>
      <c r="M3140" s="11">
        <v>0.35</v>
      </c>
      <c r="O3140" s="16"/>
      <c r="P3140" s="14"/>
      <c r="Q3140" s="12"/>
      <c r="R3140" s="13"/>
    </row>
    <row r="3141" spans="1:18" ht="15.75" customHeight="1">
      <c r="A3141" s="1"/>
      <c r="B3141" s="6" t="s">
        <v>14</v>
      </c>
      <c r="C3141" s="6">
        <v>1185732</v>
      </c>
      <c r="D3141" s="7">
        <v>44386</v>
      </c>
      <c r="E3141" s="6" t="s">
        <v>33</v>
      </c>
      <c r="F3141" s="6" t="s">
        <v>110</v>
      </c>
      <c r="G3141" s="6" t="s">
        <v>111</v>
      </c>
      <c r="H3141" s="6" t="s">
        <v>20</v>
      </c>
      <c r="I3141" s="8">
        <v>0.45</v>
      </c>
      <c r="J3141" s="9">
        <v>1750</v>
      </c>
      <c r="K3141" s="10">
        <f t="shared" si="0"/>
        <v>787.5</v>
      </c>
      <c r="L3141" s="10">
        <f t="shared" si="1"/>
        <v>275.625</v>
      </c>
      <c r="M3141" s="11">
        <v>0.35</v>
      </c>
      <c r="O3141" s="16"/>
      <c r="P3141" s="14"/>
      <c r="Q3141" s="12"/>
      <c r="R3141" s="13"/>
    </row>
    <row r="3142" spans="1:18" ht="15.75" customHeight="1">
      <c r="A3142" s="1"/>
      <c r="B3142" s="6" t="s">
        <v>14</v>
      </c>
      <c r="C3142" s="6">
        <v>1185732</v>
      </c>
      <c r="D3142" s="7">
        <v>44386</v>
      </c>
      <c r="E3142" s="6" t="s">
        <v>33</v>
      </c>
      <c r="F3142" s="6" t="s">
        <v>110</v>
      </c>
      <c r="G3142" s="6" t="s">
        <v>111</v>
      </c>
      <c r="H3142" s="6" t="s">
        <v>21</v>
      </c>
      <c r="I3142" s="8">
        <v>0.55000000000000004</v>
      </c>
      <c r="J3142" s="9">
        <v>2000</v>
      </c>
      <c r="K3142" s="10">
        <f t="shared" si="0"/>
        <v>1100</v>
      </c>
      <c r="L3142" s="10">
        <f t="shared" si="1"/>
        <v>330</v>
      </c>
      <c r="M3142" s="11">
        <v>0.3</v>
      </c>
      <c r="O3142" s="16"/>
      <c r="P3142" s="14"/>
      <c r="Q3142" s="12"/>
      <c r="R3142" s="13"/>
    </row>
    <row r="3143" spans="1:18" ht="15.75" customHeight="1">
      <c r="A3143" s="1"/>
      <c r="B3143" s="6" t="s">
        <v>14</v>
      </c>
      <c r="C3143" s="6">
        <v>1185732</v>
      </c>
      <c r="D3143" s="7">
        <v>44386</v>
      </c>
      <c r="E3143" s="6" t="s">
        <v>33</v>
      </c>
      <c r="F3143" s="6" t="s">
        <v>110</v>
      </c>
      <c r="G3143" s="6" t="s">
        <v>111</v>
      </c>
      <c r="H3143" s="6" t="s">
        <v>22</v>
      </c>
      <c r="I3143" s="8">
        <v>0.60000000000000009</v>
      </c>
      <c r="J3143" s="9">
        <v>3750</v>
      </c>
      <c r="K3143" s="10">
        <f t="shared" si="0"/>
        <v>2250.0000000000005</v>
      </c>
      <c r="L3143" s="10">
        <f t="shared" si="1"/>
        <v>900.00000000000023</v>
      </c>
      <c r="M3143" s="11">
        <v>0.4</v>
      </c>
      <c r="O3143" s="16"/>
      <c r="P3143" s="14"/>
      <c r="Q3143" s="12"/>
      <c r="R3143" s="13"/>
    </row>
    <row r="3144" spans="1:18" ht="15.75" customHeight="1">
      <c r="A3144" s="1"/>
      <c r="B3144" s="6" t="s">
        <v>14</v>
      </c>
      <c r="C3144" s="6">
        <v>1185732</v>
      </c>
      <c r="D3144" s="7">
        <v>44418</v>
      </c>
      <c r="E3144" s="6" t="s">
        <v>33</v>
      </c>
      <c r="F3144" s="6" t="s">
        <v>110</v>
      </c>
      <c r="G3144" s="6" t="s">
        <v>111</v>
      </c>
      <c r="H3144" s="6" t="s">
        <v>17</v>
      </c>
      <c r="I3144" s="8">
        <v>0.5</v>
      </c>
      <c r="J3144" s="9">
        <v>5250</v>
      </c>
      <c r="K3144" s="10">
        <f t="shared" si="0"/>
        <v>2625</v>
      </c>
      <c r="L3144" s="10">
        <f t="shared" si="1"/>
        <v>1050</v>
      </c>
      <c r="M3144" s="11">
        <v>0.4</v>
      </c>
      <c r="O3144" s="16"/>
      <c r="P3144" s="14"/>
      <c r="Q3144" s="12"/>
      <c r="R3144" s="13"/>
    </row>
    <row r="3145" spans="1:18" ht="15.75" customHeight="1">
      <c r="A3145" s="1"/>
      <c r="B3145" s="6" t="s">
        <v>14</v>
      </c>
      <c r="C3145" s="6">
        <v>1185732</v>
      </c>
      <c r="D3145" s="7">
        <v>44418</v>
      </c>
      <c r="E3145" s="6" t="s">
        <v>33</v>
      </c>
      <c r="F3145" s="6" t="s">
        <v>110</v>
      </c>
      <c r="G3145" s="6" t="s">
        <v>111</v>
      </c>
      <c r="H3145" s="6" t="s">
        <v>18</v>
      </c>
      <c r="I3145" s="8">
        <v>0.45000000000000007</v>
      </c>
      <c r="J3145" s="9">
        <v>3000</v>
      </c>
      <c r="K3145" s="10">
        <f t="shared" si="0"/>
        <v>1350.0000000000002</v>
      </c>
      <c r="L3145" s="10">
        <f t="shared" si="1"/>
        <v>540.00000000000011</v>
      </c>
      <c r="M3145" s="11">
        <v>0.4</v>
      </c>
      <c r="O3145" s="16"/>
      <c r="P3145" s="14"/>
      <c r="Q3145" s="12"/>
      <c r="R3145" s="13"/>
    </row>
    <row r="3146" spans="1:18" ht="15.75" customHeight="1">
      <c r="A3146" s="1"/>
      <c r="B3146" s="6" t="s">
        <v>14</v>
      </c>
      <c r="C3146" s="6">
        <v>1185732</v>
      </c>
      <c r="D3146" s="7">
        <v>44418</v>
      </c>
      <c r="E3146" s="6" t="s">
        <v>33</v>
      </c>
      <c r="F3146" s="6" t="s">
        <v>110</v>
      </c>
      <c r="G3146" s="6" t="s">
        <v>111</v>
      </c>
      <c r="H3146" s="6" t="s">
        <v>19</v>
      </c>
      <c r="I3146" s="8">
        <v>0.4</v>
      </c>
      <c r="J3146" s="9">
        <v>2250</v>
      </c>
      <c r="K3146" s="10">
        <f t="shared" si="0"/>
        <v>900</v>
      </c>
      <c r="L3146" s="10">
        <f t="shared" si="1"/>
        <v>315</v>
      </c>
      <c r="M3146" s="11">
        <v>0.35</v>
      </c>
      <c r="O3146" s="16"/>
      <c r="P3146" s="14"/>
      <c r="Q3146" s="12"/>
      <c r="R3146" s="13"/>
    </row>
    <row r="3147" spans="1:18" ht="15.75" customHeight="1">
      <c r="A3147" s="1"/>
      <c r="B3147" s="6" t="s">
        <v>14</v>
      </c>
      <c r="C3147" s="6">
        <v>1185732</v>
      </c>
      <c r="D3147" s="7">
        <v>44418</v>
      </c>
      <c r="E3147" s="6" t="s">
        <v>33</v>
      </c>
      <c r="F3147" s="6" t="s">
        <v>110</v>
      </c>
      <c r="G3147" s="6" t="s">
        <v>111</v>
      </c>
      <c r="H3147" s="6" t="s">
        <v>20</v>
      </c>
      <c r="I3147" s="8">
        <v>0.4</v>
      </c>
      <c r="J3147" s="9">
        <v>2000</v>
      </c>
      <c r="K3147" s="10">
        <f t="shared" si="0"/>
        <v>800</v>
      </c>
      <c r="L3147" s="10">
        <f t="shared" si="1"/>
        <v>280</v>
      </c>
      <c r="M3147" s="11">
        <v>0.35</v>
      </c>
      <c r="O3147" s="16"/>
      <c r="P3147" s="14"/>
      <c r="Q3147" s="12"/>
      <c r="R3147" s="13"/>
    </row>
    <row r="3148" spans="1:18" ht="15.75" customHeight="1">
      <c r="A3148" s="1"/>
      <c r="B3148" s="6" t="s">
        <v>14</v>
      </c>
      <c r="C3148" s="6">
        <v>1185732</v>
      </c>
      <c r="D3148" s="7">
        <v>44418</v>
      </c>
      <c r="E3148" s="6" t="s">
        <v>33</v>
      </c>
      <c r="F3148" s="6" t="s">
        <v>110</v>
      </c>
      <c r="G3148" s="6" t="s">
        <v>111</v>
      </c>
      <c r="H3148" s="6" t="s">
        <v>21</v>
      </c>
      <c r="I3148" s="8">
        <v>0.5</v>
      </c>
      <c r="J3148" s="9">
        <v>1750</v>
      </c>
      <c r="K3148" s="10">
        <f t="shared" si="0"/>
        <v>875</v>
      </c>
      <c r="L3148" s="10">
        <f t="shared" si="1"/>
        <v>262.5</v>
      </c>
      <c r="M3148" s="11">
        <v>0.3</v>
      </c>
      <c r="O3148" s="16"/>
      <c r="P3148" s="14"/>
      <c r="Q3148" s="12"/>
      <c r="R3148" s="13"/>
    </row>
    <row r="3149" spans="1:18" ht="15.75" customHeight="1">
      <c r="A3149" s="1"/>
      <c r="B3149" s="6" t="s">
        <v>14</v>
      </c>
      <c r="C3149" s="6">
        <v>1185732</v>
      </c>
      <c r="D3149" s="7">
        <v>44418</v>
      </c>
      <c r="E3149" s="6" t="s">
        <v>33</v>
      </c>
      <c r="F3149" s="6" t="s">
        <v>110</v>
      </c>
      <c r="G3149" s="6" t="s">
        <v>111</v>
      </c>
      <c r="H3149" s="6" t="s">
        <v>22</v>
      </c>
      <c r="I3149" s="8">
        <v>0.55000000000000004</v>
      </c>
      <c r="J3149" s="9">
        <v>3500</v>
      </c>
      <c r="K3149" s="10">
        <f t="shared" si="0"/>
        <v>1925.0000000000002</v>
      </c>
      <c r="L3149" s="10">
        <f t="shared" si="1"/>
        <v>770.00000000000011</v>
      </c>
      <c r="M3149" s="11">
        <v>0.4</v>
      </c>
      <c r="O3149" s="16"/>
      <c r="P3149" s="14"/>
      <c r="Q3149" s="12"/>
      <c r="R3149" s="13"/>
    </row>
    <row r="3150" spans="1:18" ht="15.75" customHeight="1">
      <c r="A3150" s="1"/>
      <c r="B3150" s="6" t="s">
        <v>14</v>
      </c>
      <c r="C3150" s="6">
        <v>1185732</v>
      </c>
      <c r="D3150" s="7">
        <v>44450</v>
      </c>
      <c r="E3150" s="6" t="s">
        <v>33</v>
      </c>
      <c r="F3150" s="6" t="s">
        <v>110</v>
      </c>
      <c r="G3150" s="6" t="s">
        <v>111</v>
      </c>
      <c r="H3150" s="6" t="s">
        <v>17</v>
      </c>
      <c r="I3150" s="8">
        <v>0.35000000000000003</v>
      </c>
      <c r="J3150" s="9">
        <v>4750</v>
      </c>
      <c r="K3150" s="10">
        <f t="shared" si="0"/>
        <v>1662.5000000000002</v>
      </c>
      <c r="L3150" s="10">
        <f t="shared" si="1"/>
        <v>665.00000000000011</v>
      </c>
      <c r="M3150" s="11">
        <v>0.4</v>
      </c>
      <c r="O3150" s="16"/>
      <c r="P3150" s="14"/>
      <c r="Q3150" s="12"/>
      <c r="R3150" s="13"/>
    </row>
    <row r="3151" spans="1:18" ht="15.75" customHeight="1">
      <c r="A3151" s="1"/>
      <c r="B3151" s="6" t="s">
        <v>14</v>
      </c>
      <c r="C3151" s="6">
        <v>1185732</v>
      </c>
      <c r="D3151" s="7">
        <v>44450</v>
      </c>
      <c r="E3151" s="6" t="s">
        <v>33</v>
      </c>
      <c r="F3151" s="6" t="s">
        <v>110</v>
      </c>
      <c r="G3151" s="6" t="s">
        <v>111</v>
      </c>
      <c r="H3151" s="6" t="s">
        <v>18</v>
      </c>
      <c r="I3151" s="8">
        <v>0.3000000000000001</v>
      </c>
      <c r="J3151" s="9">
        <v>2750</v>
      </c>
      <c r="K3151" s="10">
        <f t="shared" si="0"/>
        <v>825.00000000000023</v>
      </c>
      <c r="L3151" s="10">
        <f t="shared" si="1"/>
        <v>330.00000000000011</v>
      </c>
      <c r="M3151" s="11">
        <v>0.4</v>
      </c>
      <c r="O3151" s="16"/>
      <c r="P3151" s="14"/>
      <c r="Q3151" s="12"/>
      <c r="R3151" s="13"/>
    </row>
    <row r="3152" spans="1:18" ht="15.75" customHeight="1">
      <c r="A3152" s="1"/>
      <c r="B3152" s="6" t="s">
        <v>14</v>
      </c>
      <c r="C3152" s="6">
        <v>1185732</v>
      </c>
      <c r="D3152" s="7">
        <v>44450</v>
      </c>
      <c r="E3152" s="6" t="s">
        <v>33</v>
      </c>
      <c r="F3152" s="6" t="s">
        <v>110</v>
      </c>
      <c r="G3152" s="6" t="s">
        <v>111</v>
      </c>
      <c r="H3152" s="6" t="s">
        <v>19</v>
      </c>
      <c r="I3152" s="8">
        <v>0.25000000000000006</v>
      </c>
      <c r="J3152" s="9">
        <v>1750</v>
      </c>
      <c r="K3152" s="10">
        <f t="shared" si="0"/>
        <v>437.50000000000011</v>
      </c>
      <c r="L3152" s="10">
        <f t="shared" si="1"/>
        <v>153.12500000000003</v>
      </c>
      <c r="M3152" s="11">
        <v>0.35</v>
      </c>
      <c r="O3152" s="16"/>
      <c r="P3152" s="14"/>
      <c r="Q3152" s="12"/>
      <c r="R3152" s="13"/>
    </row>
    <row r="3153" spans="1:18" ht="15.75" customHeight="1">
      <c r="A3153" s="1"/>
      <c r="B3153" s="6" t="s">
        <v>14</v>
      </c>
      <c r="C3153" s="6">
        <v>1185732</v>
      </c>
      <c r="D3153" s="7">
        <v>44450</v>
      </c>
      <c r="E3153" s="6" t="s">
        <v>33</v>
      </c>
      <c r="F3153" s="6" t="s">
        <v>110</v>
      </c>
      <c r="G3153" s="6" t="s">
        <v>111</v>
      </c>
      <c r="H3153" s="6" t="s">
        <v>20</v>
      </c>
      <c r="I3153" s="8">
        <v>0.25000000000000006</v>
      </c>
      <c r="J3153" s="9">
        <v>1500</v>
      </c>
      <c r="K3153" s="10">
        <f t="shared" si="0"/>
        <v>375.00000000000006</v>
      </c>
      <c r="L3153" s="10">
        <f t="shared" si="1"/>
        <v>131.25</v>
      </c>
      <c r="M3153" s="11">
        <v>0.35</v>
      </c>
      <c r="O3153" s="16"/>
      <c r="P3153" s="14"/>
      <c r="Q3153" s="12"/>
      <c r="R3153" s="13"/>
    </row>
    <row r="3154" spans="1:18" ht="15.75" customHeight="1">
      <c r="A3154" s="1"/>
      <c r="B3154" s="6" t="s">
        <v>14</v>
      </c>
      <c r="C3154" s="6">
        <v>1185732</v>
      </c>
      <c r="D3154" s="7">
        <v>44450</v>
      </c>
      <c r="E3154" s="6" t="s">
        <v>33</v>
      </c>
      <c r="F3154" s="6" t="s">
        <v>110</v>
      </c>
      <c r="G3154" s="6" t="s">
        <v>111</v>
      </c>
      <c r="H3154" s="6" t="s">
        <v>21</v>
      </c>
      <c r="I3154" s="8">
        <v>0.35000000000000003</v>
      </c>
      <c r="J3154" s="9">
        <v>1500</v>
      </c>
      <c r="K3154" s="10">
        <f t="shared" si="0"/>
        <v>525</v>
      </c>
      <c r="L3154" s="10">
        <f t="shared" si="1"/>
        <v>157.5</v>
      </c>
      <c r="M3154" s="11">
        <v>0.3</v>
      </c>
      <c r="O3154" s="16"/>
      <c r="P3154" s="14"/>
      <c r="Q3154" s="12"/>
      <c r="R3154" s="13"/>
    </row>
    <row r="3155" spans="1:18" ht="15.75" customHeight="1">
      <c r="A3155" s="1"/>
      <c r="B3155" s="6" t="s">
        <v>14</v>
      </c>
      <c r="C3155" s="6">
        <v>1185732</v>
      </c>
      <c r="D3155" s="7">
        <v>44450</v>
      </c>
      <c r="E3155" s="6" t="s">
        <v>33</v>
      </c>
      <c r="F3155" s="6" t="s">
        <v>110</v>
      </c>
      <c r="G3155" s="6" t="s">
        <v>111</v>
      </c>
      <c r="H3155" s="6" t="s">
        <v>22</v>
      </c>
      <c r="I3155" s="8">
        <v>0.4</v>
      </c>
      <c r="J3155" s="9">
        <v>2250</v>
      </c>
      <c r="K3155" s="10">
        <f t="shared" si="0"/>
        <v>900</v>
      </c>
      <c r="L3155" s="10">
        <f t="shared" si="1"/>
        <v>360</v>
      </c>
      <c r="M3155" s="11">
        <v>0.4</v>
      </c>
      <c r="O3155" s="16"/>
      <c r="P3155" s="14"/>
      <c r="Q3155" s="12"/>
      <c r="R3155" s="13"/>
    </row>
    <row r="3156" spans="1:18" ht="15.75" customHeight="1">
      <c r="A3156" s="1"/>
      <c r="B3156" s="6" t="s">
        <v>14</v>
      </c>
      <c r="C3156" s="6">
        <v>1185732</v>
      </c>
      <c r="D3156" s="7">
        <v>44479</v>
      </c>
      <c r="E3156" s="6" t="s">
        <v>33</v>
      </c>
      <c r="F3156" s="6" t="s">
        <v>110</v>
      </c>
      <c r="G3156" s="6" t="s">
        <v>111</v>
      </c>
      <c r="H3156" s="6" t="s">
        <v>17</v>
      </c>
      <c r="I3156" s="8">
        <v>0.44999999999999996</v>
      </c>
      <c r="J3156" s="9">
        <v>4000</v>
      </c>
      <c r="K3156" s="10">
        <f t="shared" si="0"/>
        <v>1799.9999999999998</v>
      </c>
      <c r="L3156" s="10">
        <f t="shared" si="1"/>
        <v>720</v>
      </c>
      <c r="M3156" s="11">
        <v>0.4</v>
      </c>
      <c r="O3156" s="16"/>
      <c r="P3156" s="14"/>
      <c r="Q3156" s="12"/>
      <c r="R3156" s="13"/>
    </row>
    <row r="3157" spans="1:18" ht="15.75" customHeight="1">
      <c r="A3157" s="1"/>
      <c r="B3157" s="6" t="s">
        <v>14</v>
      </c>
      <c r="C3157" s="6">
        <v>1185732</v>
      </c>
      <c r="D3157" s="7">
        <v>44479</v>
      </c>
      <c r="E3157" s="6" t="s">
        <v>33</v>
      </c>
      <c r="F3157" s="6" t="s">
        <v>110</v>
      </c>
      <c r="G3157" s="6" t="s">
        <v>111</v>
      </c>
      <c r="H3157" s="6" t="s">
        <v>18</v>
      </c>
      <c r="I3157" s="8">
        <v>0.35000000000000003</v>
      </c>
      <c r="J3157" s="9">
        <v>2500</v>
      </c>
      <c r="K3157" s="10">
        <f t="shared" si="0"/>
        <v>875.00000000000011</v>
      </c>
      <c r="L3157" s="10">
        <f t="shared" si="1"/>
        <v>350.00000000000006</v>
      </c>
      <c r="M3157" s="11">
        <v>0.4</v>
      </c>
      <c r="O3157" s="16"/>
      <c r="P3157" s="14"/>
      <c r="Q3157" s="12"/>
      <c r="R3157" s="13"/>
    </row>
    <row r="3158" spans="1:18" ht="15.75" customHeight="1">
      <c r="A3158" s="1"/>
      <c r="B3158" s="6" t="s">
        <v>14</v>
      </c>
      <c r="C3158" s="6">
        <v>1185732</v>
      </c>
      <c r="D3158" s="7">
        <v>44479</v>
      </c>
      <c r="E3158" s="6" t="s">
        <v>33</v>
      </c>
      <c r="F3158" s="6" t="s">
        <v>110</v>
      </c>
      <c r="G3158" s="6" t="s">
        <v>111</v>
      </c>
      <c r="H3158" s="6" t="s">
        <v>19</v>
      </c>
      <c r="I3158" s="8">
        <v>0.35000000000000003</v>
      </c>
      <c r="J3158" s="9">
        <v>1500</v>
      </c>
      <c r="K3158" s="10">
        <f t="shared" si="0"/>
        <v>525</v>
      </c>
      <c r="L3158" s="10">
        <f t="shared" si="1"/>
        <v>183.75</v>
      </c>
      <c r="M3158" s="11">
        <v>0.35</v>
      </c>
      <c r="O3158" s="16"/>
      <c r="P3158" s="14"/>
      <c r="Q3158" s="12"/>
      <c r="R3158" s="13"/>
    </row>
    <row r="3159" spans="1:18" ht="15.75" customHeight="1">
      <c r="A3159" s="1"/>
      <c r="B3159" s="6" t="s">
        <v>14</v>
      </c>
      <c r="C3159" s="6">
        <v>1185732</v>
      </c>
      <c r="D3159" s="7">
        <v>44479</v>
      </c>
      <c r="E3159" s="6" t="s">
        <v>33</v>
      </c>
      <c r="F3159" s="6" t="s">
        <v>110</v>
      </c>
      <c r="G3159" s="6" t="s">
        <v>111</v>
      </c>
      <c r="H3159" s="6" t="s">
        <v>20</v>
      </c>
      <c r="I3159" s="8">
        <v>0.35000000000000003</v>
      </c>
      <c r="J3159" s="9">
        <v>1500</v>
      </c>
      <c r="K3159" s="10">
        <f t="shared" si="0"/>
        <v>525</v>
      </c>
      <c r="L3159" s="10">
        <f t="shared" si="1"/>
        <v>183.75</v>
      </c>
      <c r="M3159" s="11">
        <v>0.35</v>
      </c>
      <c r="O3159" s="16"/>
      <c r="P3159" s="14"/>
      <c r="Q3159" s="12"/>
      <c r="R3159" s="13"/>
    </row>
    <row r="3160" spans="1:18" ht="15.75" customHeight="1">
      <c r="A3160" s="1"/>
      <c r="B3160" s="6" t="s">
        <v>14</v>
      </c>
      <c r="C3160" s="6">
        <v>1185732</v>
      </c>
      <c r="D3160" s="7">
        <v>44479</v>
      </c>
      <c r="E3160" s="6" t="s">
        <v>33</v>
      </c>
      <c r="F3160" s="6" t="s">
        <v>110</v>
      </c>
      <c r="G3160" s="6" t="s">
        <v>111</v>
      </c>
      <c r="H3160" s="6" t="s">
        <v>21</v>
      </c>
      <c r="I3160" s="8">
        <v>0.44999999999999996</v>
      </c>
      <c r="J3160" s="9">
        <v>1500</v>
      </c>
      <c r="K3160" s="10">
        <f t="shared" si="0"/>
        <v>674.99999999999989</v>
      </c>
      <c r="L3160" s="10">
        <f t="shared" si="1"/>
        <v>202.49999999999997</v>
      </c>
      <c r="M3160" s="11">
        <v>0.3</v>
      </c>
      <c r="O3160" s="16"/>
      <c r="P3160" s="14"/>
      <c r="Q3160" s="12"/>
      <c r="R3160" s="13"/>
    </row>
    <row r="3161" spans="1:18" ht="15.75" customHeight="1">
      <c r="A3161" s="1"/>
      <c r="B3161" s="6" t="s">
        <v>14</v>
      </c>
      <c r="C3161" s="6">
        <v>1185732</v>
      </c>
      <c r="D3161" s="7">
        <v>44479</v>
      </c>
      <c r="E3161" s="6" t="s">
        <v>33</v>
      </c>
      <c r="F3161" s="6" t="s">
        <v>110</v>
      </c>
      <c r="G3161" s="6" t="s">
        <v>111</v>
      </c>
      <c r="H3161" s="6" t="s">
        <v>22</v>
      </c>
      <c r="I3161" s="8">
        <v>0.49999999999999983</v>
      </c>
      <c r="J3161" s="9">
        <v>2750</v>
      </c>
      <c r="K3161" s="10">
        <f t="shared" si="0"/>
        <v>1374.9999999999995</v>
      </c>
      <c r="L3161" s="10">
        <f t="shared" si="1"/>
        <v>549.99999999999989</v>
      </c>
      <c r="M3161" s="11">
        <v>0.4</v>
      </c>
      <c r="O3161" s="16"/>
      <c r="P3161" s="14"/>
      <c r="Q3161" s="12"/>
      <c r="R3161" s="13"/>
    </row>
    <row r="3162" spans="1:18" ht="15.75" customHeight="1">
      <c r="A3162" s="1"/>
      <c r="B3162" s="6" t="s">
        <v>14</v>
      </c>
      <c r="C3162" s="6">
        <v>1185732</v>
      </c>
      <c r="D3162" s="7">
        <v>44510</v>
      </c>
      <c r="E3162" s="6" t="s">
        <v>33</v>
      </c>
      <c r="F3162" s="6" t="s">
        <v>110</v>
      </c>
      <c r="G3162" s="6" t="s">
        <v>111</v>
      </c>
      <c r="H3162" s="6" t="s">
        <v>17</v>
      </c>
      <c r="I3162" s="8">
        <v>0.44999999999999996</v>
      </c>
      <c r="J3162" s="9">
        <v>4250</v>
      </c>
      <c r="K3162" s="10">
        <f t="shared" si="0"/>
        <v>1912.4999999999998</v>
      </c>
      <c r="L3162" s="10">
        <f t="shared" si="1"/>
        <v>765</v>
      </c>
      <c r="M3162" s="11">
        <v>0.4</v>
      </c>
      <c r="O3162" s="16"/>
      <c r="P3162" s="14"/>
      <c r="Q3162" s="12"/>
      <c r="R3162" s="13"/>
    </row>
    <row r="3163" spans="1:18" ht="15.75" customHeight="1">
      <c r="A3163" s="1"/>
      <c r="B3163" s="6" t="s">
        <v>14</v>
      </c>
      <c r="C3163" s="6">
        <v>1185732</v>
      </c>
      <c r="D3163" s="7">
        <v>44510</v>
      </c>
      <c r="E3163" s="6" t="s">
        <v>33</v>
      </c>
      <c r="F3163" s="6" t="s">
        <v>110</v>
      </c>
      <c r="G3163" s="6" t="s">
        <v>111</v>
      </c>
      <c r="H3163" s="6" t="s">
        <v>18</v>
      </c>
      <c r="I3163" s="8">
        <v>0.35000000000000003</v>
      </c>
      <c r="J3163" s="9">
        <v>3250</v>
      </c>
      <c r="K3163" s="10">
        <f t="shared" si="0"/>
        <v>1137.5</v>
      </c>
      <c r="L3163" s="10">
        <f t="shared" si="1"/>
        <v>455</v>
      </c>
      <c r="M3163" s="11">
        <v>0.4</v>
      </c>
      <c r="O3163" s="16"/>
      <c r="P3163" s="14"/>
      <c r="Q3163" s="12"/>
      <c r="R3163" s="13"/>
    </row>
    <row r="3164" spans="1:18" ht="15.75" customHeight="1">
      <c r="A3164" s="1"/>
      <c r="B3164" s="6" t="s">
        <v>14</v>
      </c>
      <c r="C3164" s="6">
        <v>1185732</v>
      </c>
      <c r="D3164" s="7">
        <v>44510</v>
      </c>
      <c r="E3164" s="6" t="s">
        <v>33</v>
      </c>
      <c r="F3164" s="6" t="s">
        <v>110</v>
      </c>
      <c r="G3164" s="6" t="s">
        <v>111</v>
      </c>
      <c r="H3164" s="6" t="s">
        <v>19</v>
      </c>
      <c r="I3164" s="8">
        <v>0.35000000000000003</v>
      </c>
      <c r="J3164" s="9">
        <v>2700</v>
      </c>
      <c r="K3164" s="10">
        <f t="shared" si="0"/>
        <v>945.00000000000011</v>
      </c>
      <c r="L3164" s="10">
        <f t="shared" si="1"/>
        <v>330.75</v>
      </c>
      <c r="M3164" s="11">
        <v>0.35</v>
      </c>
      <c r="O3164" s="16"/>
      <c r="P3164" s="14"/>
      <c r="Q3164" s="12"/>
      <c r="R3164" s="13"/>
    </row>
    <row r="3165" spans="1:18" ht="15.75" customHeight="1">
      <c r="A3165" s="1"/>
      <c r="B3165" s="6" t="s">
        <v>14</v>
      </c>
      <c r="C3165" s="6">
        <v>1185732</v>
      </c>
      <c r="D3165" s="7">
        <v>44510</v>
      </c>
      <c r="E3165" s="6" t="s">
        <v>33</v>
      </c>
      <c r="F3165" s="6" t="s">
        <v>110</v>
      </c>
      <c r="G3165" s="6" t="s">
        <v>111</v>
      </c>
      <c r="H3165" s="6" t="s">
        <v>20</v>
      </c>
      <c r="I3165" s="8">
        <v>0.35000000000000003</v>
      </c>
      <c r="J3165" s="9">
        <v>2750</v>
      </c>
      <c r="K3165" s="10">
        <f t="shared" si="0"/>
        <v>962.50000000000011</v>
      </c>
      <c r="L3165" s="10">
        <f t="shared" si="1"/>
        <v>336.875</v>
      </c>
      <c r="M3165" s="11">
        <v>0.35</v>
      </c>
      <c r="O3165" s="16"/>
      <c r="P3165" s="14"/>
      <c r="Q3165" s="12"/>
      <c r="R3165" s="13"/>
    </row>
    <row r="3166" spans="1:18" ht="15.75" customHeight="1">
      <c r="A3166" s="1"/>
      <c r="B3166" s="6" t="s">
        <v>14</v>
      </c>
      <c r="C3166" s="6">
        <v>1185732</v>
      </c>
      <c r="D3166" s="7">
        <v>44510</v>
      </c>
      <c r="E3166" s="6" t="s">
        <v>33</v>
      </c>
      <c r="F3166" s="6" t="s">
        <v>110</v>
      </c>
      <c r="G3166" s="6" t="s">
        <v>111</v>
      </c>
      <c r="H3166" s="6" t="s">
        <v>21</v>
      </c>
      <c r="I3166" s="8">
        <v>0.6</v>
      </c>
      <c r="J3166" s="9">
        <v>2500</v>
      </c>
      <c r="K3166" s="10">
        <f t="shared" si="0"/>
        <v>1500</v>
      </c>
      <c r="L3166" s="10">
        <f t="shared" si="1"/>
        <v>450</v>
      </c>
      <c r="M3166" s="11">
        <v>0.3</v>
      </c>
      <c r="O3166" s="16"/>
      <c r="P3166" s="14"/>
      <c r="Q3166" s="12"/>
      <c r="R3166" s="13"/>
    </row>
    <row r="3167" spans="1:18" ht="15.75" customHeight="1">
      <c r="A3167" s="1"/>
      <c r="B3167" s="6" t="s">
        <v>14</v>
      </c>
      <c r="C3167" s="6">
        <v>1185732</v>
      </c>
      <c r="D3167" s="7">
        <v>44510</v>
      </c>
      <c r="E3167" s="6" t="s">
        <v>33</v>
      </c>
      <c r="F3167" s="6" t="s">
        <v>110</v>
      </c>
      <c r="G3167" s="6" t="s">
        <v>111</v>
      </c>
      <c r="H3167" s="6" t="s">
        <v>22</v>
      </c>
      <c r="I3167" s="8">
        <v>0.64999999999999991</v>
      </c>
      <c r="J3167" s="9">
        <v>3500</v>
      </c>
      <c r="K3167" s="10">
        <f t="shared" si="0"/>
        <v>2274.9999999999995</v>
      </c>
      <c r="L3167" s="10">
        <f t="shared" si="1"/>
        <v>909.99999999999989</v>
      </c>
      <c r="M3167" s="11">
        <v>0.4</v>
      </c>
      <c r="O3167" s="16"/>
      <c r="P3167" s="14"/>
      <c r="Q3167" s="12"/>
      <c r="R3167" s="13"/>
    </row>
    <row r="3168" spans="1:18" ht="15.75" customHeight="1">
      <c r="A3168" s="1"/>
      <c r="B3168" s="6" t="s">
        <v>14</v>
      </c>
      <c r="C3168" s="6">
        <v>1185732</v>
      </c>
      <c r="D3168" s="7">
        <v>44539</v>
      </c>
      <c r="E3168" s="6" t="s">
        <v>33</v>
      </c>
      <c r="F3168" s="6" t="s">
        <v>110</v>
      </c>
      <c r="G3168" s="6" t="s">
        <v>111</v>
      </c>
      <c r="H3168" s="6" t="s">
        <v>17</v>
      </c>
      <c r="I3168" s="8">
        <v>0.6</v>
      </c>
      <c r="J3168" s="9">
        <v>6000</v>
      </c>
      <c r="K3168" s="10">
        <f t="shared" si="0"/>
        <v>3600</v>
      </c>
      <c r="L3168" s="10">
        <f t="shared" si="1"/>
        <v>1440</v>
      </c>
      <c r="M3168" s="11">
        <v>0.4</v>
      </c>
      <c r="O3168" s="16"/>
      <c r="P3168" s="14"/>
      <c r="Q3168" s="12"/>
      <c r="R3168" s="13"/>
    </row>
    <row r="3169" spans="1:18" ht="15.75" customHeight="1">
      <c r="A3169" s="1"/>
      <c r="B3169" s="6" t="s">
        <v>14</v>
      </c>
      <c r="C3169" s="6">
        <v>1185732</v>
      </c>
      <c r="D3169" s="7">
        <v>44539</v>
      </c>
      <c r="E3169" s="6" t="s">
        <v>33</v>
      </c>
      <c r="F3169" s="6" t="s">
        <v>110</v>
      </c>
      <c r="G3169" s="6" t="s">
        <v>111</v>
      </c>
      <c r="H3169" s="6" t="s">
        <v>18</v>
      </c>
      <c r="I3169" s="8">
        <v>0.5</v>
      </c>
      <c r="J3169" s="9">
        <v>4000</v>
      </c>
      <c r="K3169" s="10">
        <f t="shared" si="0"/>
        <v>2000</v>
      </c>
      <c r="L3169" s="10">
        <f t="shared" si="1"/>
        <v>800</v>
      </c>
      <c r="M3169" s="11">
        <v>0.4</v>
      </c>
      <c r="O3169" s="16"/>
      <c r="P3169" s="14"/>
      <c r="Q3169" s="12"/>
      <c r="R3169" s="13"/>
    </row>
    <row r="3170" spans="1:18" ht="15.75" customHeight="1">
      <c r="A3170" s="1"/>
      <c r="B3170" s="6" t="s">
        <v>14</v>
      </c>
      <c r="C3170" s="6">
        <v>1185732</v>
      </c>
      <c r="D3170" s="7">
        <v>44539</v>
      </c>
      <c r="E3170" s="6" t="s">
        <v>33</v>
      </c>
      <c r="F3170" s="6" t="s">
        <v>110</v>
      </c>
      <c r="G3170" s="6" t="s">
        <v>111</v>
      </c>
      <c r="H3170" s="6" t="s">
        <v>19</v>
      </c>
      <c r="I3170" s="8">
        <v>0.5</v>
      </c>
      <c r="J3170" s="9">
        <v>3500</v>
      </c>
      <c r="K3170" s="10">
        <f t="shared" si="0"/>
        <v>1750</v>
      </c>
      <c r="L3170" s="10">
        <f t="shared" si="1"/>
        <v>612.5</v>
      </c>
      <c r="M3170" s="11">
        <v>0.35</v>
      </c>
      <c r="O3170" s="16"/>
      <c r="P3170" s="14"/>
      <c r="Q3170" s="12"/>
      <c r="R3170" s="13"/>
    </row>
    <row r="3171" spans="1:18" ht="15.75" customHeight="1">
      <c r="A3171" s="1"/>
      <c r="B3171" s="6" t="s">
        <v>14</v>
      </c>
      <c r="C3171" s="6">
        <v>1185732</v>
      </c>
      <c r="D3171" s="7">
        <v>44539</v>
      </c>
      <c r="E3171" s="6" t="s">
        <v>33</v>
      </c>
      <c r="F3171" s="6" t="s">
        <v>110</v>
      </c>
      <c r="G3171" s="6" t="s">
        <v>111</v>
      </c>
      <c r="H3171" s="6" t="s">
        <v>20</v>
      </c>
      <c r="I3171" s="8">
        <v>0.5</v>
      </c>
      <c r="J3171" s="9">
        <v>3000</v>
      </c>
      <c r="K3171" s="10">
        <f t="shared" si="0"/>
        <v>1500</v>
      </c>
      <c r="L3171" s="10">
        <f t="shared" si="1"/>
        <v>525</v>
      </c>
      <c r="M3171" s="11">
        <v>0.35</v>
      </c>
      <c r="O3171" s="16"/>
      <c r="P3171" s="14"/>
      <c r="Q3171" s="12"/>
      <c r="R3171" s="13"/>
    </row>
    <row r="3172" spans="1:18" ht="15.75" customHeight="1">
      <c r="A3172" s="1"/>
      <c r="B3172" s="6" t="s">
        <v>14</v>
      </c>
      <c r="C3172" s="6">
        <v>1185732</v>
      </c>
      <c r="D3172" s="7">
        <v>44539</v>
      </c>
      <c r="E3172" s="6" t="s">
        <v>33</v>
      </c>
      <c r="F3172" s="6" t="s">
        <v>110</v>
      </c>
      <c r="G3172" s="6" t="s">
        <v>111</v>
      </c>
      <c r="H3172" s="6" t="s">
        <v>21</v>
      </c>
      <c r="I3172" s="8">
        <v>0.6</v>
      </c>
      <c r="J3172" s="9">
        <v>3000</v>
      </c>
      <c r="K3172" s="10">
        <f t="shared" si="0"/>
        <v>1800</v>
      </c>
      <c r="L3172" s="10">
        <f t="shared" si="1"/>
        <v>540</v>
      </c>
      <c r="M3172" s="11">
        <v>0.3</v>
      </c>
      <c r="O3172" s="16"/>
      <c r="P3172" s="14"/>
      <c r="Q3172" s="12"/>
      <c r="R3172" s="13"/>
    </row>
    <row r="3173" spans="1:18" ht="15.75" customHeight="1">
      <c r="A3173" s="1"/>
      <c r="B3173" s="6" t="s">
        <v>14</v>
      </c>
      <c r="C3173" s="6">
        <v>1185732</v>
      </c>
      <c r="D3173" s="7">
        <v>44539</v>
      </c>
      <c r="E3173" s="6" t="s">
        <v>33</v>
      </c>
      <c r="F3173" s="6" t="s">
        <v>110</v>
      </c>
      <c r="G3173" s="6" t="s">
        <v>111</v>
      </c>
      <c r="H3173" s="6" t="s">
        <v>22</v>
      </c>
      <c r="I3173" s="8">
        <v>0.64999999999999991</v>
      </c>
      <c r="J3173" s="9">
        <v>4000</v>
      </c>
      <c r="K3173" s="10">
        <f t="shared" si="0"/>
        <v>2599.9999999999995</v>
      </c>
      <c r="L3173" s="10">
        <f t="shared" si="1"/>
        <v>1039.9999999999998</v>
      </c>
      <c r="M3173" s="11">
        <v>0.4</v>
      </c>
      <c r="O3173" s="16"/>
      <c r="P3173" s="14"/>
      <c r="Q3173" s="12"/>
      <c r="R3173" s="13"/>
    </row>
    <row r="3174" spans="1:18" ht="15.75" customHeight="1">
      <c r="A3174" s="1" t="s">
        <v>39</v>
      </c>
      <c r="B3174" s="6" t="s">
        <v>14</v>
      </c>
      <c r="C3174" s="6">
        <v>1185732</v>
      </c>
      <c r="D3174" s="7">
        <v>44213</v>
      </c>
      <c r="E3174" s="6" t="s">
        <v>33</v>
      </c>
      <c r="F3174" s="6" t="s">
        <v>112</v>
      </c>
      <c r="G3174" s="6" t="s">
        <v>113</v>
      </c>
      <c r="H3174" s="6" t="s">
        <v>17</v>
      </c>
      <c r="I3174" s="8">
        <v>0.35000000000000003</v>
      </c>
      <c r="J3174" s="9">
        <v>5000</v>
      </c>
      <c r="K3174" s="10">
        <f t="shared" si="0"/>
        <v>1750.0000000000002</v>
      </c>
      <c r="L3174" s="10">
        <f t="shared" si="1"/>
        <v>700.00000000000011</v>
      </c>
      <c r="M3174" s="11">
        <v>0.4</v>
      </c>
      <c r="O3174" s="16"/>
      <c r="P3174" s="14"/>
      <c r="Q3174" s="12"/>
      <c r="R3174" s="13"/>
    </row>
    <row r="3175" spans="1:18" ht="15.75" customHeight="1">
      <c r="A3175" s="1"/>
      <c r="B3175" s="6" t="s">
        <v>14</v>
      </c>
      <c r="C3175" s="6">
        <v>1185732</v>
      </c>
      <c r="D3175" s="7">
        <v>44213</v>
      </c>
      <c r="E3175" s="6" t="s">
        <v>33</v>
      </c>
      <c r="F3175" s="6" t="s">
        <v>112</v>
      </c>
      <c r="G3175" s="6" t="s">
        <v>113</v>
      </c>
      <c r="H3175" s="6" t="s">
        <v>18</v>
      </c>
      <c r="I3175" s="8">
        <v>0.35000000000000003</v>
      </c>
      <c r="J3175" s="9">
        <v>3000</v>
      </c>
      <c r="K3175" s="10">
        <f t="shared" si="0"/>
        <v>1050</v>
      </c>
      <c r="L3175" s="10">
        <f t="shared" si="1"/>
        <v>420</v>
      </c>
      <c r="M3175" s="11">
        <v>0.4</v>
      </c>
      <c r="O3175" s="16"/>
      <c r="P3175" s="14"/>
      <c r="Q3175" s="12"/>
      <c r="R3175" s="13"/>
    </row>
    <row r="3176" spans="1:18" ht="15.75" customHeight="1">
      <c r="A3176" s="1"/>
      <c r="B3176" s="6" t="s">
        <v>14</v>
      </c>
      <c r="C3176" s="6">
        <v>1185732</v>
      </c>
      <c r="D3176" s="7">
        <v>44213</v>
      </c>
      <c r="E3176" s="6" t="s">
        <v>33</v>
      </c>
      <c r="F3176" s="6" t="s">
        <v>112</v>
      </c>
      <c r="G3176" s="6" t="s">
        <v>113</v>
      </c>
      <c r="H3176" s="6" t="s">
        <v>19</v>
      </c>
      <c r="I3176" s="8">
        <v>0.25000000000000006</v>
      </c>
      <c r="J3176" s="9">
        <v>3000</v>
      </c>
      <c r="K3176" s="10">
        <f t="shared" si="0"/>
        <v>750.00000000000011</v>
      </c>
      <c r="L3176" s="10">
        <f t="shared" si="1"/>
        <v>300.00000000000006</v>
      </c>
      <c r="M3176" s="11">
        <v>0.4</v>
      </c>
      <c r="O3176" s="16"/>
      <c r="P3176" s="14"/>
      <c r="Q3176" s="12"/>
      <c r="R3176" s="13"/>
    </row>
    <row r="3177" spans="1:18" ht="15.75" customHeight="1">
      <c r="A3177" s="1"/>
      <c r="B3177" s="6" t="s">
        <v>14</v>
      </c>
      <c r="C3177" s="6">
        <v>1185732</v>
      </c>
      <c r="D3177" s="7">
        <v>44213</v>
      </c>
      <c r="E3177" s="6" t="s">
        <v>33</v>
      </c>
      <c r="F3177" s="6" t="s">
        <v>112</v>
      </c>
      <c r="G3177" s="6" t="s">
        <v>113</v>
      </c>
      <c r="H3177" s="6" t="s">
        <v>20</v>
      </c>
      <c r="I3177" s="8">
        <v>0.30000000000000004</v>
      </c>
      <c r="J3177" s="9">
        <v>1500</v>
      </c>
      <c r="K3177" s="10">
        <f t="shared" si="0"/>
        <v>450.00000000000006</v>
      </c>
      <c r="L3177" s="10">
        <f t="shared" si="1"/>
        <v>180.00000000000003</v>
      </c>
      <c r="M3177" s="11">
        <v>0.4</v>
      </c>
      <c r="O3177" s="16"/>
      <c r="P3177" s="14"/>
      <c r="Q3177" s="12"/>
      <c r="R3177" s="13"/>
    </row>
    <row r="3178" spans="1:18" ht="15.75" customHeight="1">
      <c r="A3178" s="1"/>
      <c r="B3178" s="6" t="s">
        <v>14</v>
      </c>
      <c r="C3178" s="6">
        <v>1185732</v>
      </c>
      <c r="D3178" s="7">
        <v>44213</v>
      </c>
      <c r="E3178" s="6" t="s">
        <v>33</v>
      </c>
      <c r="F3178" s="6" t="s">
        <v>112</v>
      </c>
      <c r="G3178" s="6" t="s">
        <v>113</v>
      </c>
      <c r="H3178" s="6" t="s">
        <v>21</v>
      </c>
      <c r="I3178" s="8">
        <v>0.44999999999999996</v>
      </c>
      <c r="J3178" s="9">
        <v>2000</v>
      </c>
      <c r="K3178" s="10">
        <f t="shared" si="0"/>
        <v>899.99999999999989</v>
      </c>
      <c r="L3178" s="10">
        <f t="shared" si="1"/>
        <v>360</v>
      </c>
      <c r="M3178" s="11">
        <v>0.4</v>
      </c>
      <c r="O3178" s="16"/>
      <c r="P3178" s="14"/>
      <c r="Q3178" s="12"/>
      <c r="R3178" s="13"/>
    </row>
    <row r="3179" spans="1:18" ht="15.75" customHeight="1">
      <c r="A3179" s="1"/>
      <c r="B3179" s="6" t="s">
        <v>14</v>
      </c>
      <c r="C3179" s="6">
        <v>1185732</v>
      </c>
      <c r="D3179" s="7">
        <v>44213</v>
      </c>
      <c r="E3179" s="6" t="s">
        <v>33</v>
      </c>
      <c r="F3179" s="6" t="s">
        <v>112</v>
      </c>
      <c r="G3179" s="6" t="s">
        <v>113</v>
      </c>
      <c r="H3179" s="6" t="s">
        <v>22</v>
      </c>
      <c r="I3179" s="8">
        <v>0.35000000000000003</v>
      </c>
      <c r="J3179" s="9">
        <v>3000</v>
      </c>
      <c r="K3179" s="10">
        <f t="shared" si="0"/>
        <v>1050</v>
      </c>
      <c r="L3179" s="10">
        <f t="shared" si="1"/>
        <v>420</v>
      </c>
      <c r="M3179" s="11">
        <v>0.4</v>
      </c>
      <c r="O3179" s="16"/>
      <c r="P3179" s="14"/>
      <c r="Q3179" s="12"/>
      <c r="R3179" s="13"/>
    </row>
    <row r="3180" spans="1:18" ht="15.75" customHeight="1">
      <c r="A3180" s="1"/>
      <c r="B3180" s="6" t="s">
        <v>14</v>
      </c>
      <c r="C3180" s="6">
        <v>1185732</v>
      </c>
      <c r="D3180" s="7">
        <v>44244</v>
      </c>
      <c r="E3180" s="6" t="s">
        <v>33</v>
      </c>
      <c r="F3180" s="6" t="s">
        <v>112</v>
      </c>
      <c r="G3180" s="6" t="s">
        <v>113</v>
      </c>
      <c r="H3180" s="6" t="s">
        <v>17</v>
      </c>
      <c r="I3180" s="8">
        <v>0.35000000000000003</v>
      </c>
      <c r="J3180" s="9">
        <v>5500</v>
      </c>
      <c r="K3180" s="10">
        <f t="shared" si="0"/>
        <v>1925.0000000000002</v>
      </c>
      <c r="L3180" s="10">
        <f t="shared" si="1"/>
        <v>770.00000000000011</v>
      </c>
      <c r="M3180" s="11">
        <v>0.4</v>
      </c>
      <c r="O3180" s="16"/>
      <c r="P3180" s="14"/>
      <c r="Q3180" s="12"/>
      <c r="R3180" s="13"/>
    </row>
    <row r="3181" spans="1:18" ht="15.75" customHeight="1">
      <c r="A3181" s="1"/>
      <c r="B3181" s="6" t="s">
        <v>14</v>
      </c>
      <c r="C3181" s="6">
        <v>1185732</v>
      </c>
      <c r="D3181" s="7">
        <v>44244</v>
      </c>
      <c r="E3181" s="6" t="s">
        <v>33</v>
      </c>
      <c r="F3181" s="6" t="s">
        <v>112</v>
      </c>
      <c r="G3181" s="6" t="s">
        <v>113</v>
      </c>
      <c r="H3181" s="6" t="s">
        <v>18</v>
      </c>
      <c r="I3181" s="8">
        <v>0.4</v>
      </c>
      <c r="J3181" s="9">
        <v>2000</v>
      </c>
      <c r="K3181" s="10">
        <f t="shared" si="0"/>
        <v>800</v>
      </c>
      <c r="L3181" s="10">
        <f t="shared" si="1"/>
        <v>320</v>
      </c>
      <c r="M3181" s="11">
        <v>0.4</v>
      </c>
      <c r="O3181" s="16"/>
      <c r="P3181" s="14"/>
      <c r="Q3181" s="12"/>
      <c r="R3181" s="13"/>
    </row>
    <row r="3182" spans="1:18" ht="15.75" customHeight="1">
      <c r="A3182" s="1"/>
      <c r="B3182" s="6" t="s">
        <v>14</v>
      </c>
      <c r="C3182" s="6">
        <v>1185732</v>
      </c>
      <c r="D3182" s="7">
        <v>44244</v>
      </c>
      <c r="E3182" s="6" t="s">
        <v>33</v>
      </c>
      <c r="F3182" s="6" t="s">
        <v>112</v>
      </c>
      <c r="G3182" s="6" t="s">
        <v>113</v>
      </c>
      <c r="H3182" s="6" t="s">
        <v>19</v>
      </c>
      <c r="I3182" s="8">
        <v>0.30000000000000004</v>
      </c>
      <c r="J3182" s="9">
        <v>3000</v>
      </c>
      <c r="K3182" s="10">
        <f t="shared" si="0"/>
        <v>900.00000000000011</v>
      </c>
      <c r="L3182" s="10">
        <f t="shared" si="1"/>
        <v>360.00000000000006</v>
      </c>
      <c r="M3182" s="11">
        <v>0.4</v>
      </c>
      <c r="O3182" s="16"/>
      <c r="P3182" s="14"/>
      <c r="Q3182" s="12"/>
      <c r="R3182" s="13"/>
    </row>
    <row r="3183" spans="1:18" ht="15.75" customHeight="1">
      <c r="A3183" s="1"/>
      <c r="B3183" s="6" t="s">
        <v>14</v>
      </c>
      <c r="C3183" s="6">
        <v>1185732</v>
      </c>
      <c r="D3183" s="7">
        <v>44244</v>
      </c>
      <c r="E3183" s="6" t="s">
        <v>33</v>
      </c>
      <c r="F3183" s="6" t="s">
        <v>112</v>
      </c>
      <c r="G3183" s="6" t="s">
        <v>113</v>
      </c>
      <c r="H3183" s="6" t="s">
        <v>20</v>
      </c>
      <c r="I3183" s="8">
        <v>0.35000000000000003</v>
      </c>
      <c r="J3183" s="9">
        <v>1750</v>
      </c>
      <c r="K3183" s="10">
        <f t="shared" si="0"/>
        <v>612.50000000000011</v>
      </c>
      <c r="L3183" s="10">
        <f t="shared" si="1"/>
        <v>245.00000000000006</v>
      </c>
      <c r="M3183" s="11">
        <v>0.4</v>
      </c>
      <c r="O3183" s="16"/>
      <c r="P3183" s="14"/>
      <c r="Q3183" s="12"/>
      <c r="R3183" s="13"/>
    </row>
    <row r="3184" spans="1:18" ht="15.75" customHeight="1">
      <c r="A3184" s="1"/>
      <c r="B3184" s="6" t="s">
        <v>14</v>
      </c>
      <c r="C3184" s="6">
        <v>1185732</v>
      </c>
      <c r="D3184" s="7">
        <v>44244</v>
      </c>
      <c r="E3184" s="6" t="s">
        <v>33</v>
      </c>
      <c r="F3184" s="6" t="s">
        <v>112</v>
      </c>
      <c r="G3184" s="6" t="s">
        <v>113</v>
      </c>
      <c r="H3184" s="6" t="s">
        <v>21</v>
      </c>
      <c r="I3184" s="8">
        <v>0.49999999999999994</v>
      </c>
      <c r="J3184" s="9">
        <v>2500</v>
      </c>
      <c r="K3184" s="10">
        <f t="shared" si="0"/>
        <v>1249.9999999999998</v>
      </c>
      <c r="L3184" s="10">
        <f t="shared" si="1"/>
        <v>499.99999999999994</v>
      </c>
      <c r="M3184" s="11">
        <v>0.4</v>
      </c>
      <c r="O3184" s="16"/>
      <c r="P3184" s="14"/>
      <c r="Q3184" s="12"/>
      <c r="R3184" s="13"/>
    </row>
    <row r="3185" spans="1:18" ht="15.75" customHeight="1">
      <c r="A3185" s="1"/>
      <c r="B3185" s="6" t="s">
        <v>14</v>
      </c>
      <c r="C3185" s="6">
        <v>1185732</v>
      </c>
      <c r="D3185" s="7">
        <v>44244</v>
      </c>
      <c r="E3185" s="6" t="s">
        <v>33</v>
      </c>
      <c r="F3185" s="6" t="s">
        <v>112</v>
      </c>
      <c r="G3185" s="6" t="s">
        <v>113</v>
      </c>
      <c r="H3185" s="6" t="s">
        <v>22</v>
      </c>
      <c r="I3185" s="8">
        <v>0.24999999999999994</v>
      </c>
      <c r="J3185" s="9">
        <v>3500</v>
      </c>
      <c r="K3185" s="10">
        <f t="shared" si="0"/>
        <v>874.99999999999977</v>
      </c>
      <c r="L3185" s="10">
        <f t="shared" si="1"/>
        <v>349.99999999999994</v>
      </c>
      <c r="M3185" s="11">
        <v>0.4</v>
      </c>
      <c r="O3185" s="16"/>
      <c r="P3185" s="14"/>
      <c r="Q3185" s="12"/>
      <c r="R3185" s="13"/>
    </row>
    <row r="3186" spans="1:18" ht="15.75" customHeight="1">
      <c r="A3186" s="1"/>
      <c r="B3186" s="6" t="s">
        <v>14</v>
      </c>
      <c r="C3186" s="6">
        <v>1185732</v>
      </c>
      <c r="D3186" s="7">
        <v>44271</v>
      </c>
      <c r="E3186" s="6" t="s">
        <v>33</v>
      </c>
      <c r="F3186" s="6" t="s">
        <v>112</v>
      </c>
      <c r="G3186" s="6" t="s">
        <v>113</v>
      </c>
      <c r="H3186" s="6" t="s">
        <v>17</v>
      </c>
      <c r="I3186" s="8">
        <v>0.30000000000000004</v>
      </c>
      <c r="J3186" s="9">
        <v>5700</v>
      </c>
      <c r="K3186" s="10">
        <f t="shared" si="0"/>
        <v>1710.0000000000002</v>
      </c>
      <c r="L3186" s="10">
        <f t="shared" si="1"/>
        <v>684.00000000000011</v>
      </c>
      <c r="M3186" s="11">
        <v>0.4</v>
      </c>
      <c r="O3186" s="16"/>
      <c r="P3186" s="14"/>
      <c r="Q3186" s="12"/>
      <c r="R3186" s="13"/>
    </row>
    <row r="3187" spans="1:18" ht="15.75" customHeight="1">
      <c r="A3187" s="1"/>
      <c r="B3187" s="6" t="s">
        <v>14</v>
      </c>
      <c r="C3187" s="6">
        <v>1185732</v>
      </c>
      <c r="D3187" s="7">
        <v>44271</v>
      </c>
      <c r="E3187" s="6" t="s">
        <v>33</v>
      </c>
      <c r="F3187" s="6" t="s">
        <v>112</v>
      </c>
      <c r="G3187" s="6" t="s">
        <v>113</v>
      </c>
      <c r="H3187" s="6" t="s">
        <v>18</v>
      </c>
      <c r="I3187" s="8">
        <v>0.30000000000000004</v>
      </c>
      <c r="J3187" s="9">
        <v>2750</v>
      </c>
      <c r="K3187" s="10">
        <f t="shared" si="0"/>
        <v>825.00000000000011</v>
      </c>
      <c r="L3187" s="10">
        <f t="shared" si="1"/>
        <v>330.00000000000006</v>
      </c>
      <c r="M3187" s="11">
        <v>0.4</v>
      </c>
      <c r="O3187" s="16"/>
      <c r="P3187" s="14"/>
      <c r="Q3187" s="12"/>
      <c r="R3187" s="13"/>
    </row>
    <row r="3188" spans="1:18" ht="15.75" customHeight="1">
      <c r="A3188" s="1"/>
      <c r="B3188" s="6" t="s">
        <v>14</v>
      </c>
      <c r="C3188" s="6">
        <v>1185732</v>
      </c>
      <c r="D3188" s="7">
        <v>44271</v>
      </c>
      <c r="E3188" s="6" t="s">
        <v>33</v>
      </c>
      <c r="F3188" s="6" t="s">
        <v>112</v>
      </c>
      <c r="G3188" s="6" t="s">
        <v>113</v>
      </c>
      <c r="H3188" s="6" t="s">
        <v>19</v>
      </c>
      <c r="I3188" s="8">
        <v>0.2</v>
      </c>
      <c r="J3188" s="9">
        <v>3250</v>
      </c>
      <c r="K3188" s="10">
        <f t="shared" si="0"/>
        <v>650</v>
      </c>
      <c r="L3188" s="10">
        <f t="shared" si="1"/>
        <v>260</v>
      </c>
      <c r="M3188" s="11">
        <v>0.4</v>
      </c>
      <c r="O3188" s="16"/>
      <c r="P3188" s="14"/>
      <c r="Q3188" s="12"/>
      <c r="R3188" s="13"/>
    </row>
    <row r="3189" spans="1:18" ht="15.75" customHeight="1">
      <c r="A3189" s="1"/>
      <c r="B3189" s="6" t="s">
        <v>14</v>
      </c>
      <c r="C3189" s="6">
        <v>1185732</v>
      </c>
      <c r="D3189" s="7">
        <v>44271</v>
      </c>
      <c r="E3189" s="6" t="s">
        <v>33</v>
      </c>
      <c r="F3189" s="6" t="s">
        <v>112</v>
      </c>
      <c r="G3189" s="6" t="s">
        <v>113</v>
      </c>
      <c r="H3189" s="6" t="s">
        <v>20</v>
      </c>
      <c r="I3189" s="8">
        <v>0.24999999999999994</v>
      </c>
      <c r="J3189" s="9">
        <v>1750</v>
      </c>
      <c r="K3189" s="10">
        <f t="shared" si="0"/>
        <v>437.49999999999989</v>
      </c>
      <c r="L3189" s="10">
        <f t="shared" si="1"/>
        <v>174.99999999999997</v>
      </c>
      <c r="M3189" s="11">
        <v>0.4</v>
      </c>
      <c r="O3189" s="16"/>
      <c r="P3189" s="14"/>
      <c r="Q3189" s="12"/>
      <c r="R3189" s="13"/>
    </row>
    <row r="3190" spans="1:18" ht="15.75" customHeight="1">
      <c r="A3190" s="1"/>
      <c r="B3190" s="6" t="s">
        <v>14</v>
      </c>
      <c r="C3190" s="6">
        <v>1185732</v>
      </c>
      <c r="D3190" s="7">
        <v>44271</v>
      </c>
      <c r="E3190" s="6" t="s">
        <v>33</v>
      </c>
      <c r="F3190" s="6" t="s">
        <v>112</v>
      </c>
      <c r="G3190" s="6" t="s">
        <v>113</v>
      </c>
      <c r="H3190" s="6" t="s">
        <v>21</v>
      </c>
      <c r="I3190" s="8">
        <v>0.4</v>
      </c>
      <c r="J3190" s="9">
        <v>2250</v>
      </c>
      <c r="K3190" s="10">
        <f t="shared" si="0"/>
        <v>900</v>
      </c>
      <c r="L3190" s="10">
        <f t="shared" si="1"/>
        <v>360</v>
      </c>
      <c r="M3190" s="11">
        <v>0.4</v>
      </c>
      <c r="O3190" s="16"/>
      <c r="P3190" s="14"/>
      <c r="Q3190" s="12"/>
      <c r="R3190" s="13"/>
    </row>
    <row r="3191" spans="1:18" ht="15.75" customHeight="1">
      <c r="A3191" s="1"/>
      <c r="B3191" s="6" t="s">
        <v>14</v>
      </c>
      <c r="C3191" s="6">
        <v>1185732</v>
      </c>
      <c r="D3191" s="7">
        <v>44271</v>
      </c>
      <c r="E3191" s="6" t="s">
        <v>33</v>
      </c>
      <c r="F3191" s="6" t="s">
        <v>112</v>
      </c>
      <c r="G3191" s="6" t="s">
        <v>113</v>
      </c>
      <c r="H3191" s="6" t="s">
        <v>22</v>
      </c>
      <c r="I3191" s="8">
        <v>0.30000000000000004</v>
      </c>
      <c r="J3191" s="9">
        <v>3250</v>
      </c>
      <c r="K3191" s="10">
        <f t="shared" si="0"/>
        <v>975.00000000000011</v>
      </c>
      <c r="L3191" s="10">
        <f t="shared" si="1"/>
        <v>390.00000000000006</v>
      </c>
      <c r="M3191" s="11">
        <v>0.4</v>
      </c>
      <c r="O3191" s="16"/>
      <c r="P3191" s="14"/>
      <c r="Q3191" s="12"/>
      <c r="R3191" s="13"/>
    </row>
    <row r="3192" spans="1:18" ht="15.75" customHeight="1">
      <c r="A3192" s="1"/>
      <c r="B3192" s="6" t="s">
        <v>14</v>
      </c>
      <c r="C3192" s="6">
        <v>1185732</v>
      </c>
      <c r="D3192" s="7">
        <v>44303</v>
      </c>
      <c r="E3192" s="6" t="s">
        <v>33</v>
      </c>
      <c r="F3192" s="6" t="s">
        <v>112</v>
      </c>
      <c r="G3192" s="6" t="s">
        <v>113</v>
      </c>
      <c r="H3192" s="6" t="s">
        <v>17</v>
      </c>
      <c r="I3192" s="8">
        <v>0.30000000000000004</v>
      </c>
      <c r="J3192" s="9">
        <v>5500</v>
      </c>
      <c r="K3192" s="10">
        <f t="shared" si="0"/>
        <v>1650.0000000000002</v>
      </c>
      <c r="L3192" s="10">
        <f t="shared" si="1"/>
        <v>660.00000000000011</v>
      </c>
      <c r="M3192" s="11">
        <v>0.4</v>
      </c>
      <c r="O3192" s="16"/>
      <c r="P3192" s="14"/>
      <c r="Q3192" s="12"/>
      <c r="R3192" s="13"/>
    </row>
    <row r="3193" spans="1:18" ht="15.75" customHeight="1">
      <c r="A3193" s="1"/>
      <c r="B3193" s="6" t="s">
        <v>14</v>
      </c>
      <c r="C3193" s="6">
        <v>1185732</v>
      </c>
      <c r="D3193" s="7">
        <v>44303</v>
      </c>
      <c r="E3193" s="6" t="s">
        <v>33</v>
      </c>
      <c r="F3193" s="6" t="s">
        <v>112</v>
      </c>
      <c r="G3193" s="6" t="s">
        <v>113</v>
      </c>
      <c r="H3193" s="6" t="s">
        <v>18</v>
      </c>
      <c r="I3193" s="8">
        <v>0.30000000000000004</v>
      </c>
      <c r="J3193" s="9">
        <v>2500</v>
      </c>
      <c r="K3193" s="10">
        <f t="shared" si="0"/>
        <v>750.00000000000011</v>
      </c>
      <c r="L3193" s="10">
        <f t="shared" si="1"/>
        <v>300.00000000000006</v>
      </c>
      <c r="M3193" s="11">
        <v>0.4</v>
      </c>
      <c r="O3193" s="16"/>
      <c r="P3193" s="14"/>
      <c r="Q3193" s="12"/>
      <c r="R3193" s="13"/>
    </row>
    <row r="3194" spans="1:18" ht="15.75" customHeight="1">
      <c r="A3194" s="1"/>
      <c r="B3194" s="6" t="s">
        <v>14</v>
      </c>
      <c r="C3194" s="6">
        <v>1185732</v>
      </c>
      <c r="D3194" s="7">
        <v>44303</v>
      </c>
      <c r="E3194" s="6" t="s">
        <v>33</v>
      </c>
      <c r="F3194" s="6" t="s">
        <v>112</v>
      </c>
      <c r="G3194" s="6" t="s">
        <v>113</v>
      </c>
      <c r="H3194" s="6" t="s">
        <v>19</v>
      </c>
      <c r="I3194" s="8">
        <v>0.2</v>
      </c>
      <c r="J3194" s="9">
        <v>2500</v>
      </c>
      <c r="K3194" s="10">
        <f t="shared" si="0"/>
        <v>500</v>
      </c>
      <c r="L3194" s="10">
        <f t="shared" si="1"/>
        <v>200</v>
      </c>
      <c r="M3194" s="11">
        <v>0.4</v>
      </c>
      <c r="O3194" s="16"/>
      <c r="P3194" s="14"/>
      <c r="Q3194" s="12"/>
      <c r="R3194" s="13"/>
    </row>
    <row r="3195" spans="1:18" ht="15.75" customHeight="1">
      <c r="A3195" s="1"/>
      <c r="B3195" s="6" t="s">
        <v>14</v>
      </c>
      <c r="C3195" s="6">
        <v>1185732</v>
      </c>
      <c r="D3195" s="7">
        <v>44303</v>
      </c>
      <c r="E3195" s="6" t="s">
        <v>33</v>
      </c>
      <c r="F3195" s="6" t="s">
        <v>112</v>
      </c>
      <c r="G3195" s="6" t="s">
        <v>113</v>
      </c>
      <c r="H3195" s="6" t="s">
        <v>20</v>
      </c>
      <c r="I3195" s="8">
        <v>0.24999999999999994</v>
      </c>
      <c r="J3195" s="9">
        <v>1750</v>
      </c>
      <c r="K3195" s="10">
        <f t="shared" si="0"/>
        <v>437.49999999999989</v>
      </c>
      <c r="L3195" s="10">
        <f t="shared" si="1"/>
        <v>174.99999999999997</v>
      </c>
      <c r="M3195" s="11">
        <v>0.4</v>
      </c>
      <c r="O3195" s="16"/>
      <c r="P3195" s="14"/>
      <c r="Q3195" s="12"/>
      <c r="R3195" s="13"/>
    </row>
    <row r="3196" spans="1:18" ht="15.75" customHeight="1">
      <c r="A3196" s="1"/>
      <c r="B3196" s="6" t="s">
        <v>14</v>
      </c>
      <c r="C3196" s="6">
        <v>1185732</v>
      </c>
      <c r="D3196" s="7">
        <v>44303</v>
      </c>
      <c r="E3196" s="6" t="s">
        <v>33</v>
      </c>
      <c r="F3196" s="6" t="s">
        <v>112</v>
      </c>
      <c r="G3196" s="6" t="s">
        <v>113</v>
      </c>
      <c r="H3196" s="6" t="s">
        <v>21</v>
      </c>
      <c r="I3196" s="8">
        <v>0.65</v>
      </c>
      <c r="J3196" s="9">
        <v>2000</v>
      </c>
      <c r="K3196" s="10">
        <f t="shared" si="0"/>
        <v>1300</v>
      </c>
      <c r="L3196" s="10">
        <f t="shared" si="1"/>
        <v>520</v>
      </c>
      <c r="M3196" s="11">
        <v>0.4</v>
      </c>
      <c r="O3196" s="16"/>
      <c r="P3196" s="14"/>
      <c r="Q3196" s="12"/>
      <c r="R3196" s="13"/>
    </row>
    <row r="3197" spans="1:18" ht="15.75" customHeight="1">
      <c r="A3197" s="1"/>
      <c r="B3197" s="6" t="s">
        <v>14</v>
      </c>
      <c r="C3197" s="6">
        <v>1185732</v>
      </c>
      <c r="D3197" s="7">
        <v>44303</v>
      </c>
      <c r="E3197" s="6" t="s">
        <v>33</v>
      </c>
      <c r="F3197" s="6" t="s">
        <v>112</v>
      </c>
      <c r="G3197" s="6" t="s">
        <v>113</v>
      </c>
      <c r="H3197" s="6" t="s">
        <v>22</v>
      </c>
      <c r="I3197" s="8">
        <v>0.5</v>
      </c>
      <c r="J3197" s="9">
        <v>3250</v>
      </c>
      <c r="K3197" s="10">
        <f t="shared" si="0"/>
        <v>1625</v>
      </c>
      <c r="L3197" s="10">
        <f t="shared" si="1"/>
        <v>650</v>
      </c>
      <c r="M3197" s="11">
        <v>0.4</v>
      </c>
      <c r="O3197" s="16"/>
      <c r="P3197" s="14"/>
      <c r="Q3197" s="12"/>
      <c r="R3197" s="13"/>
    </row>
    <row r="3198" spans="1:18" ht="15.75" customHeight="1">
      <c r="A3198" s="1"/>
      <c r="B3198" s="6" t="s">
        <v>14</v>
      </c>
      <c r="C3198" s="6">
        <v>1185732</v>
      </c>
      <c r="D3198" s="7">
        <v>44334</v>
      </c>
      <c r="E3198" s="6" t="s">
        <v>33</v>
      </c>
      <c r="F3198" s="6" t="s">
        <v>112</v>
      </c>
      <c r="G3198" s="6" t="s">
        <v>113</v>
      </c>
      <c r="H3198" s="6" t="s">
        <v>17</v>
      </c>
      <c r="I3198" s="8">
        <v>0.6</v>
      </c>
      <c r="J3198" s="9">
        <v>5950</v>
      </c>
      <c r="K3198" s="10">
        <f t="shared" si="0"/>
        <v>3570</v>
      </c>
      <c r="L3198" s="10">
        <f t="shared" si="1"/>
        <v>1428</v>
      </c>
      <c r="M3198" s="11">
        <v>0.4</v>
      </c>
      <c r="O3198" s="16"/>
      <c r="P3198" s="14"/>
      <c r="Q3198" s="12"/>
      <c r="R3198" s="13"/>
    </row>
    <row r="3199" spans="1:18" ht="15.75" customHeight="1">
      <c r="A3199" s="1"/>
      <c r="B3199" s="6" t="s">
        <v>14</v>
      </c>
      <c r="C3199" s="6">
        <v>1185732</v>
      </c>
      <c r="D3199" s="7">
        <v>44334</v>
      </c>
      <c r="E3199" s="6" t="s">
        <v>33</v>
      </c>
      <c r="F3199" s="6" t="s">
        <v>112</v>
      </c>
      <c r="G3199" s="6" t="s">
        <v>113</v>
      </c>
      <c r="H3199" s="6" t="s">
        <v>18</v>
      </c>
      <c r="I3199" s="8">
        <v>0.4</v>
      </c>
      <c r="J3199" s="9">
        <v>3000</v>
      </c>
      <c r="K3199" s="10">
        <f t="shared" si="0"/>
        <v>1200</v>
      </c>
      <c r="L3199" s="10">
        <f t="shared" si="1"/>
        <v>480</v>
      </c>
      <c r="M3199" s="11">
        <v>0.4</v>
      </c>
      <c r="O3199" s="16"/>
      <c r="P3199" s="14"/>
      <c r="Q3199" s="12"/>
      <c r="R3199" s="13"/>
    </row>
    <row r="3200" spans="1:18" ht="15.75" customHeight="1">
      <c r="A3200" s="1"/>
      <c r="B3200" s="6" t="s">
        <v>14</v>
      </c>
      <c r="C3200" s="6">
        <v>1185732</v>
      </c>
      <c r="D3200" s="7">
        <v>44334</v>
      </c>
      <c r="E3200" s="6" t="s">
        <v>33</v>
      </c>
      <c r="F3200" s="6" t="s">
        <v>112</v>
      </c>
      <c r="G3200" s="6" t="s">
        <v>113</v>
      </c>
      <c r="H3200" s="6" t="s">
        <v>19</v>
      </c>
      <c r="I3200" s="8">
        <v>0.35000000000000003</v>
      </c>
      <c r="J3200" s="9">
        <v>2750</v>
      </c>
      <c r="K3200" s="10">
        <f t="shared" si="0"/>
        <v>962.50000000000011</v>
      </c>
      <c r="L3200" s="10">
        <f t="shared" si="1"/>
        <v>385.00000000000006</v>
      </c>
      <c r="M3200" s="11">
        <v>0.4</v>
      </c>
      <c r="O3200" s="16"/>
      <c r="P3200" s="14"/>
      <c r="Q3200" s="12"/>
      <c r="R3200" s="13"/>
    </row>
    <row r="3201" spans="1:18" ht="15.75" customHeight="1">
      <c r="A3201" s="1"/>
      <c r="B3201" s="6" t="s">
        <v>14</v>
      </c>
      <c r="C3201" s="6">
        <v>1185732</v>
      </c>
      <c r="D3201" s="7">
        <v>44334</v>
      </c>
      <c r="E3201" s="6" t="s">
        <v>33</v>
      </c>
      <c r="F3201" s="6" t="s">
        <v>112</v>
      </c>
      <c r="G3201" s="6" t="s">
        <v>113</v>
      </c>
      <c r="H3201" s="6" t="s">
        <v>20</v>
      </c>
      <c r="I3201" s="8">
        <v>0.35000000000000003</v>
      </c>
      <c r="J3201" s="9">
        <v>2000</v>
      </c>
      <c r="K3201" s="10">
        <f t="shared" si="0"/>
        <v>700.00000000000011</v>
      </c>
      <c r="L3201" s="10">
        <f t="shared" si="1"/>
        <v>280.00000000000006</v>
      </c>
      <c r="M3201" s="11">
        <v>0.4</v>
      </c>
      <c r="O3201" s="16"/>
      <c r="P3201" s="14"/>
      <c r="Q3201" s="12"/>
      <c r="R3201" s="13"/>
    </row>
    <row r="3202" spans="1:18" ht="15.75" customHeight="1">
      <c r="A3202" s="1"/>
      <c r="B3202" s="6" t="s">
        <v>14</v>
      </c>
      <c r="C3202" s="6">
        <v>1185732</v>
      </c>
      <c r="D3202" s="7">
        <v>44334</v>
      </c>
      <c r="E3202" s="6" t="s">
        <v>33</v>
      </c>
      <c r="F3202" s="6" t="s">
        <v>112</v>
      </c>
      <c r="G3202" s="6" t="s">
        <v>113</v>
      </c>
      <c r="H3202" s="6" t="s">
        <v>21</v>
      </c>
      <c r="I3202" s="8">
        <v>0.44999999999999996</v>
      </c>
      <c r="J3202" s="9">
        <v>2250</v>
      </c>
      <c r="K3202" s="10">
        <f t="shared" si="0"/>
        <v>1012.4999999999999</v>
      </c>
      <c r="L3202" s="10">
        <f t="shared" si="1"/>
        <v>405</v>
      </c>
      <c r="M3202" s="11">
        <v>0.4</v>
      </c>
      <c r="O3202" s="16"/>
      <c r="P3202" s="14"/>
      <c r="Q3202" s="12"/>
      <c r="R3202" s="13"/>
    </row>
    <row r="3203" spans="1:18" ht="15.75" customHeight="1">
      <c r="A3203" s="1"/>
      <c r="B3203" s="6" t="s">
        <v>14</v>
      </c>
      <c r="C3203" s="6">
        <v>1185732</v>
      </c>
      <c r="D3203" s="7">
        <v>44334</v>
      </c>
      <c r="E3203" s="6" t="s">
        <v>33</v>
      </c>
      <c r="F3203" s="6" t="s">
        <v>112</v>
      </c>
      <c r="G3203" s="6" t="s">
        <v>113</v>
      </c>
      <c r="H3203" s="6" t="s">
        <v>22</v>
      </c>
      <c r="I3203" s="8">
        <v>0.54999999999999993</v>
      </c>
      <c r="J3203" s="9">
        <v>3500</v>
      </c>
      <c r="K3203" s="10">
        <f t="shared" si="0"/>
        <v>1924.9999999999998</v>
      </c>
      <c r="L3203" s="10">
        <f t="shared" si="1"/>
        <v>770</v>
      </c>
      <c r="M3203" s="11">
        <v>0.4</v>
      </c>
      <c r="O3203" s="16"/>
      <c r="P3203" s="14"/>
      <c r="Q3203" s="12"/>
      <c r="R3203" s="13"/>
    </row>
    <row r="3204" spans="1:18" ht="15.75" customHeight="1">
      <c r="A3204" s="1"/>
      <c r="B3204" s="6" t="s">
        <v>14</v>
      </c>
      <c r="C3204" s="6">
        <v>1185732</v>
      </c>
      <c r="D3204" s="7">
        <v>44364</v>
      </c>
      <c r="E3204" s="6" t="s">
        <v>33</v>
      </c>
      <c r="F3204" s="6" t="s">
        <v>112</v>
      </c>
      <c r="G3204" s="6" t="s">
        <v>113</v>
      </c>
      <c r="H3204" s="6" t="s">
        <v>17</v>
      </c>
      <c r="I3204" s="8">
        <v>0.45</v>
      </c>
      <c r="J3204" s="9">
        <v>6000</v>
      </c>
      <c r="K3204" s="10">
        <f t="shared" si="0"/>
        <v>2700</v>
      </c>
      <c r="L3204" s="10">
        <f t="shared" si="1"/>
        <v>1080</v>
      </c>
      <c r="M3204" s="11">
        <v>0.4</v>
      </c>
      <c r="O3204" s="16"/>
      <c r="P3204" s="14"/>
      <c r="Q3204" s="12"/>
      <c r="R3204" s="13"/>
    </row>
    <row r="3205" spans="1:18" ht="15.75" customHeight="1">
      <c r="A3205" s="1"/>
      <c r="B3205" s="6" t="s">
        <v>14</v>
      </c>
      <c r="C3205" s="6">
        <v>1185732</v>
      </c>
      <c r="D3205" s="7">
        <v>44364</v>
      </c>
      <c r="E3205" s="6" t="s">
        <v>33</v>
      </c>
      <c r="F3205" s="6" t="s">
        <v>112</v>
      </c>
      <c r="G3205" s="6" t="s">
        <v>113</v>
      </c>
      <c r="H3205" s="6" t="s">
        <v>18</v>
      </c>
      <c r="I3205" s="8">
        <v>0.40000000000000008</v>
      </c>
      <c r="J3205" s="9">
        <v>4250</v>
      </c>
      <c r="K3205" s="10">
        <f t="shared" si="0"/>
        <v>1700.0000000000002</v>
      </c>
      <c r="L3205" s="10">
        <f t="shared" si="1"/>
        <v>680.00000000000011</v>
      </c>
      <c r="M3205" s="11">
        <v>0.4</v>
      </c>
      <c r="O3205" s="16"/>
      <c r="P3205" s="14"/>
      <c r="Q3205" s="12"/>
      <c r="R3205" s="13"/>
    </row>
    <row r="3206" spans="1:18" ht="15.75" customHeight="1">
      <c r="A3206" s="1"/>
      <c r="B3206" s="6" t="s">
        <v>14</v>
      </c>
      <c r="C3206" s="6">
        <v>1185732</v>
      </c>
      <c r="D3206" s="7">
        <v>44364</v>
      </c>
      <c r="E3206" s="6" t="s">
        <v>33</v>
      </c>
      <c r="F3206" s="6" t="s">
        <v>112</v>
      </c>
      <c r="G3206" s="6" t="s">
        <v>113</v>
      </c>
      <c r="H3206" s="6" t="s">
        <v>19</v>
      </c>
      <c r="I3206" s="8">
        <v>0.35000000000000003</v>
      </c>
      <c r="J3206" s="9">
        <v>3000</v>
      </c>
      <c r="K3206" s="10">
        <f t="shared" si="0"/>
        <v>1050</v>
      </c>
      <c r="L3206" s="10">
        <f t="shared" si="1"/>
        <v>420</v>
      </c>
      <c r="M3206" s="11">
        <v>0.4</v>
      </c>
      <c r="O3206" s="16"/>
      <c r="P3206" s="14"/>
      <c r="Q3206" s="12"/>
      <c r="R3206" s="13"/>
    </row>
    <row r="3207" spans="1:18" ht="15.75" customHeight="1">
      <c r="A3207" s="1"/>
      <c r="B3207" s="6" t="s">
        <v>14</v>
      </c>
      <c r="C3207" s="6">
        <v>1185732</v>
      </c>
      <c r="D3207" s="7">
        <v>44364</v>
      </c>
      <c r="E3207" s="6" t="s">
        <v>33</v>
      </c>
      <c r="F3207" s="6" t="s">
        <v>112</v>
      </c>
      <c r="G3207" s="6" t="s">
        <v>113</v>
      </c>
      <c r="H3207" s="6" t="s">
        <v>20</v>
      </c>
      <c r="I3207" s="8">
        <v>0.35000000000000003</v>
      </c>
      <c r="J3207" s="9">
        <v>2750</v>
      </c>
      <c r="K3207" s="10">
        <f t="shared" si="0"/>
        <v>962.50000000000011</v>
      </c>
      <c r="L3207" s="10">
        <f t="shared" si="1"/>
        <v>385.00000000000006</v>
      </c>
      <c r="M3207" s="11">
        <v>0.4</v>
      </c>
      <c r="O3207" s="16"/>
      <c r="P3207" s="14"/>
      <c r="Q3207" s="12"/>
      <c r="R3207" s="13"/>
    </row>
    <row r="3208" spans="1:18" ht="15.75" customHeight="1">
      <c r="A3208" s="1"/>
      <c r="B3208" s="6" t="s">
        <v>14</v>
      </c>
      <c r="C3208" s="6">
        <v>1185732</v>
      </c>
      <c r="D3208" s="7">
        <v>44364</v>
      </c>
      <c r="E3208" s="6" t="s">
        <v>33</v>
      </c>
      <c r="F3208" s="6" t="s">
        <v>112</v>
      </c>
      <c r="G3208" s="6" t="s">
        <v>113</v>
      </c>
      <c r="H3208" s="6" t="s">
        <v>21</v>
      </c>
      <c r="I3208" s="8">
        <v>0.45</v>
      </c>
      <c r="J3208" s="9">
        <v>2750</v>
      </c>
      <c r="K3208" s="10">
        <f t="shared" si="0"/>
        <v>1237.5</v>
      </c>
      <c r="L3208" s="10">
        <f t="shared" si="1"/>
        <v>495</v>
      </c>
      <c r="M3208" s="11">
        <v>0.4</v>
      </c>
      <c r="O3208" s="16"/>
      <c r="P3208" s="14"/>
      <c r="Q3208" s="12"/>
      <c r="R3208" s="13"/>
    </row>
    <row r="3209" spans="1:18" ht="15.75" customHeight="1">
      <c r="A3209" s="1"/>
      <c r="B3209" s="6" t="s">
        <v>14</v>
      </c>
      <c r="C3209" s="6">
        <v>1185732</v>
      </c>
      <c r="D3209" s="7">
        <v>44364</v>
      </c>
      <c r="E3209" s="6" t="s">
        <v>33</v>
      </c>
      <c r="F3209" s="6" t="s">
        <v>112</v>
      </c>
      <c r="G3209" s="6" t="s">
        <v>113</v>
      </c>
      <c r="H3209" s="6" t="s">
        <v>22</v>
      </c>
      <c r="I3209" s="8">
        <v>0.65000000000000013</v>
      </c>
      <c r="J3209" s="9">
        <v>4250</v>
      </c>
      <c r="K3209" s="10">
        <f t="shared" si="0"/>
        <v>2762.5000000000005</v>
      </c>
      <c r="L3209" s="10">
        <f t="shared" si="1"/>
        <v>1105.0000000000002</v>
      </c>
      <c r="M3209" s="11">
        <v>0.4</v>
      </c>
      <c r="O3209" s="16"/>
      <c r="P3209" s="14"/>
      <c r="Q3209" s="12"/>
      <c r="R3209" s="13"/>
    </row>
    <row r="3210" spans="1:18" ht="15.75" customHeight="1">
      <c r="A3210" s="1"/>
      <c r="B3210" s="6" t="s">
        <v>14</v>
      </c>
      <c r="C3210" s="6">
        <v>1185732</v>
      </c>
      <c r="D3210" s="7">
        <v>44393</v>
      </c>
      <c r="E3210" s="6" t="s">
        <v>33</v>
      </c>
      <c r="F3210" s="6" t="s">
        <v>112</v>
      </c>
      <c r="G3210" s="6" t="s">
        <v>113</v>
      </c>
      <c r="H3210" s="6" t="s">
        <v>17</v>
      </c>
      <c r="I3210" s="8">
        <v>0.60000000000000009</v>
      </c>
      <c r="J3210" s="9">
        <v>6500</v>
      </c>
      <c r="K3210" s="10">
        <f t="shared" si="0"/>
        <v>3900.0000000000005</v>
      </c>
      <c r="L3210" s="10">
        <f t="shared" si="1"/>
        <v>1560.0000000000002</v>
      </c>
      <c r="M3210" s="11">
        <v>0.4</v>
      </c>
      <c r="O3210" s="16"/>
      <c r="P3210" s="14"/>
      <c r="Q3210" s="12"/>
      <c r="R3210" s="13"/>
    </row>
    <row r="3211" spans="1:18" ht="15.75" customHeight="1">
      <c r="A3211" s="1"/>
      <c r="B3211" s="6" t="s">
        <v>14</v>
      </c>
      <c r="C3211" s="6">
        <v>1185732</v>
      </c>
      <c r="D3211" s="7">
        <v>44393</v>
      </c>
      <c r="E3211" s="6" t="s">
        <v>33</v>
      </c>
      <c r="F3211" s="6" t="s">
        <v>112</v>
      </c>
      <c r="G3211" s="6" t="s">
        <v>113</v>
      </c>
      <c r="H3211" s="6" t="s">
        <v>18</v>
      </c>
      <c r="I3211" s="8">
        <v>0.55000000000000016</v>
      </c>
      <c r="J3211" s="9">
        <v>4000</v>
      </c>
      <c r="K3211" s="10">
        <f t="shared" si="0"/>
        <v>2200.0000000000005</v>
      </c>
      <c r="L3211" s="10">
        <f t="shared" si="1"/>
        <v>880.00000000000023</v>
      </c>
      <c r="M3211" s="11">
        <v>0.4</v>
      </c>
      <c r="O3211" s="16"/>
      <c r="P3211" s="14"/>
      <c r="Q3211" s="12"/>
      <c r="R3211" s="13"/>
    </row>
    <row r="3212" spans="1:18" ht="15.75" customHeight="1">
      <c r="A3212" s="1"/>
      <c r="B3212" s="6" t="s">
        <v>14</v>
      </c>
      <c r="C3212" s="6">
        <v>1185732</v>
      </c>
      <c r="D3212" s="7">
        <v>44393</v>
      </c>
      <c r="E3212" s="6" t="s">
        <v>33</v>
      </c>
      <c r="F3212" s="6" t="s">
        <v>112</v>
      </c>
      <c r="G3212" s="6" t="s">
        <v>113</v>
      </c>
      <c r="H3212" s="6" t="s">
        <v>19</v>
      </c>
      <c r="I3212" s="8">
        <v>0.5</v>
      </c>
      <c r="J3212" s="9">
        <v>3250</v>
      </c>
      <c r="K3212" s="10">
        <f t="shared" si="0"/>
        <v>1625</v>
      </c>
      <c r="L3212" s="10">
        <f t="shared" si="1"/>
        <v>650</v>
      </c>
      <c r="M3212" s="11">
        <v>0.4</v>
      </c>
      <c r="O3212" s="16"/>
      <c r="P3212" s="14"/>
      <c r="Q3212" s="12"/>
      <c r="R3212" s="13"/>
    </row>
    <row r="3213" spans="1:18" ht="15.75" customHeight="1">
      <c r="A3213" s="1"/>
      <c r="B3213" s="6" t="s">
        <v>14</v>
      </c>
      <c r="C3213" s="6">
        <v>1185732</v>
      </c>
      <c r="D3213" s="7">
        <v>44393</v>
      </c>
      <c r="E3213" s="6" t="s">
        <v>33</v>
      </c>
      <c r="F3213" s="6" t="s">
        <v>112</v>
      </c>
      <c r="G3213" s="6" t="s">
        <v>113</v>
      </c>
      <c r="H3213" s="6" t="s">
        <v>20</v>
      </c>
      <c r="I3213" s="8">
        <v>0.5</v>
      </c>
      <c r="J3213" s="9">
        <v>2750</v>
      </c>
      <c r="K3213" s="10">
        <f t="shared" si="0"/>
        <v>1375</v>
      </c>
      <c r="L3213" s="10">
        <f t="shared" si="1"/>
        <v>550</v>
      </c>
      <c r="M3213" s="11">
        <v>0.4</v>
      </c>
      <c r="O3213" s="16"/>
      <c r="P3213" s="14"/>
      <c r="Q3213" s="12"/>
      <c r="R3213" s="13"/>
    </row>
    <row r="3214" spans="1:18" ht="15.75" customHeight="1">
      <c r="A3214" s="1"/>
      <c r="B3214" s="6" t="s">
        <v>14</v>
      </c>
      <c r="C3214" s="6">
        <v>1185732</v>
      </c>
      <c r="D3214" s="7">
        <v>44393</v>
      </c>
      <c r="E3214" s="6" t="s">
        <v>33</v>
      </c>
      <c r="F3214" s="6" t="s">
        <v>112</v>
      </c>
      <c r="G3214" s="6" t="s">
        <v>113</v>
      </c>
      <c r="H3214" s="6" t="s">
        <v>21</v>
      </c>
      <c r="I3214" s="8">
        <v>0.60000000000000009</v>
      </c>
      <c r="J3214" s="9">
        <v>3000</v>
      </c>
      <c r="K3214" s="10">
        <f t="shared" si="0"/>
        <v>1800.0000000000002</v>
      </c>
      <c r="L3214" s="10">
        <f t="shared" si="1"/>
        <v>720.00000000000011</v>
      </c>
      <c r="M3214" s="11">
        <v>0.4</v>
      </c>
      <c r="O3214" s="16"/>
      <c r="P3214" s="14"/>
      <c r="Q3214" s="12"/>
      <c r="R3214" s="13"/>
    </row>
    <row r="3215" spans="1:18" ht="15.75" customHeight="1">
      <c r="A3215" s="1"/>
      <c r="B3215" s="6" t="s">
        <v>14</v>
      </c>
      <c r="C3215" s="6">
        <v>1185732</v>
      </c>
      <c r="D3215" s="7">
        <v>44393</v>
      </c>
      <c r="E3215" s="6" t="s">
        <v>33</v>
      </c>
      <c r="F3215" s="6" t="s">
        <v>112</v>
      </c>
      <c r="G3215" s="6" t="s">
        <v>113</v>
      </c>
      <c r="H3215" s="6" t="s">
        <v>22</v>
      </c>
      <c r="I3215" s="8">
        <v>0.65000000000000013</v>
      </c>
      <c r="J3215" s="9">
        <v>4750</v>
      </c>
      <c r="K3215" s="10">
        <f t="shared" si="0"/>
        <v>3087.5000000000005</v>
      </c>
      <c r="L3215" s="10">
        <f t="shared" si="1"/>
        <v>1235.0000000000002</v>
      </c>
      <c r="M3215" s="11">
        <v>0.4</v>
      </c>
      <c r="O3215" s="16"/>
      <c r="P3215" s="14"/>
      <c r="Q3215" s="12"/>
      <c r="R3215" s="13"/>
    </row>
    <row r="3216" spans="1:18" ht="15.75" customHeight="1">
      <c r="A3216" s="1"/>
      <c r="B3216" s="6" t="s">
        <v>14</v>
      </c>
      <c r="C3216" s="6">
        <v>1185732</v>
      </c>
      <c r="D3216" s="7">
        <v>44425</v>
      </c>
      <c r="E3216" s="6" t="s">
        <v>33</v>
      </c>
      <c r="F3216" s="6" t="s">
        <v>112</v>
      </c>
      <c r="G3216" s="6" t="s">
        <v>113</v>
      </c>
      <c r="H3216" s="6" t="s">
        <v>17</v>
      </c>
      <c r="I3216" s="8">
        <v>0.5</v>
      </c>
      <c r="J3216" s="9">
        <v>5250</v>
      </c>
      <c r="K3216" s="10">
        <f t="shared" si="0"/>
        <v>2625</v>
      </c>
      <c r="L3216" s="10">
        <f t="shared" si="1"/>
        <v>1050</v>
      </c>
      <c r="M3216" s="11">
        <v>0.4</v>
      </c>
      <c r="O3216" s="16"/>
      <c r="P3216" s="14"/>
      <c r="Q3216" s="12"/>
      <c r="R3216" s="13"/>
    </row>
    <row r="3217" spans="1:18" ht="15.75" customHeight="1">
      <c r="A3217" s="1"/>
      <c r="B3217" s="6" t="s">
        <v>14</v>
      </c>
      <c r="C3217" s="6">
        <v>1185732</v>
      </c>
      <c r="D3217" s="7">
        <v>44425</v>
      </c>
      <c r="E3217" s="6" t="s">
        <v>33</v>
      </c>
      <c r="F3217" s="6" t="s">
        <v>112</v>
      </c>
      <c r="G3217" s="6" t="s">
        <v>113</v>
      </c>
      <c r="H3217" s="6" t="s">
        <v>18</v>
      </c>
      <c r="I3217" s="8">
        <v>0.45000000000000007</v>
      </c>
      <c r="J3217" s="9">
        <v>3000</v>
      </c>
      <c r="K3217" s="10">
        <f t="shared" si="0"/>
        <v>1350.0000000000002</v>
      </c>
      <c r="L3217" s="10">
        <f t="shared" si="1"/>
        <v>540.00000000000011</v>
      </c>
      <c r="M3217" s="11">
        <v>0.4</v>
      </c>
      <c r="O3217" s="16"/>
      <c r="P3217" s="14"/>
      <c r="Q3217" s="12"/>
      <c r="R3217" s="13"/>
    </row>
    <row r="3218" spans="1:18" ht="15.75" customHeight="1">
      <c r="A3218" s="1"/>
      <c r="B3218" s="6" t="s">
        <v>14</v>
      </c>
      <c r="C3218" s="6">
        <v>1185732</v>
      </c>
      <c r="D3218" s="7">
        <v>44425</v>
      </c>
      <c r="E3218" s="6" t="s">
        <v>33</v>
      </c>
      <c r="F3218" s="6" t="s">
        <v>112</v>
      </c>
      <c r="G3218" s="6" t="s">
        <v>113</v>
      </c>
      <c r="H3218" s="6" t="s">
        <v>19</v>
      </c>
      <c r="I3218" s="8">
        <v>0.4</v>
      </c>
      <c r="J3218" s="9">
        <v>3000</v>
      </c>
      <c r="K3218" s="10">
        <f t="shared" si="0"/>
        <v>1200</v>
      </c>
      <c r="L3218" s="10">
        <f t="shared" si="1"/>
        <v>480</v>
      </c>
      <c r="M3218" s="11">
        <v>0.4</v>
      </c>
      <c r="O3218" s="16"/>
      <c r="P3218" s="14"/>
      <c r="Q3218" s="12"/>
      <c r="R3218" s="13"/>
    </row>
    <row r="3219" spans="1:18" ht="15.75" customHeight="1">
      <c r="A3219" s="1"/>
      <c r="B3219" s="6" t="s">
        <v>14</v>
      </c>
      <c r="C3219" s="6">
        <v>1185732</v>
      </c>
      <c r="D3219" s="7">
        <v>44425</v>
      </c>
      <c r="E3219" s="6" t="s">
        <v>33</v>
      </c>
      <c r="F3219" s="6" t="s">
        <v>112</v>
      </c>
      <c r="G3219" s="6" t="s">
        <v>113</v>
      </c>
      <c r="H3219" s="6" t="s">
        <v>20</v>
      </c>
      <c r="I3219" s="8">
        <v>0.4</v>
      </c>
      <c r="J3219" s="9">
        <v>2750</v>
      </c>
      <c r="K3219" s="10">
        <f t="shared" si="0"/>
        <v>1100</v>
      </c>
      <c r="L3219" s="10">
        <f t="shared" si="1"/>
        <v>440</v>
      </c>
      <c r="M3219" s="11">
        <v>0.4</v>
      </c>
      <c r="O3219" s="16"/>
      <c r="P3219" s="14"/>
      <c r="Q3219" s="12"/>
      <c r="R3219" s="13"/>
    </row>
    <row r="3220" spans="1:18" ht="15.75" customHeight="1">
      <c r="A3220" s="1"/>
      <c r="B3220" s="6" t="s">
        <v>14</v>
      </c>
      <c r="C3220" s="6">
        <v>1185732</v>
      </c>
      <c r="D3220" s="7">
        <v>44425</v>
      </c>
      <c r="E3220" s="6" t="s">
        <v>33</v>
      </c>
      <c r="F3220" s="6" t="s">
        <v>112</v>
      </c>
      <c r="G3220" s="6" t="s">
        <v>113</v>
      </c>
      <c r="H3220" s="6" t="s">
        <v>21</v>
      </c>
      <c r="I3220" s="8">
        <v>0.5</v>
      </c>
      <c r="J3220" s="9">
        <v>2500</v>
      </c>
      <c r="K3220" s="10">
        <f t="shared" si="0"/>
        <v>1250</v>
      </c>
      <c r="L3220" s="10">
        <f t="shared" si="1"/>
        <v>500</v>
      </c>
      <c r="M3220" s="11">
        <v>0.4</v>
      </c>
      <c r="O3220" s="16"/>
      <c r="P3220" s="14"/>
      <c r="Q3220" s="12"/>
      <c r="R3220" s="13"/>
    </row>
    <row r="3221" spans="1:18" ht="15.75" customHeight="1">
      <c r="A3221" s="1"/>
      <c r="B3221" s="6" t="s">
        <v>14</v>
      </c>
      <c r="C3221" s="6">
        <v>1185732</v>
      </c>
      <c r="D3221" s="7">
        <v>44425</v>
      </c>
      <c r="E3221" s="6" t="s">
        <v>33</v>
      </c>
      <c r="F3221" s="6" t="s">
        <v>112</v>
      </c>
      <c r="G3221" s="6" t="s">
        <v>113</v>
      </c>
      <c r="H3221" s="6" t="s">
        <v>22</v>
      </c>
      <c r="I3221" s="8">
        <v>0.55000000000000004</v>
      </c>
      <c r="J3221" s="9">
        <v>4250</v>
      </c>
      <c r="K3221" s="10">
        <f t="shared" si="0"/>
        <v>2337.5</v>
      </c>
      <c r="L3221" s="10">
        <f t="shared" si="1"/>
        <v>935</v>
      </c>
      <c r="M3221" s="11">
        <v>0.4</v>
      </c>
      <c r="O3221" s="16"/>
      <c r="P3221" s="14"/>
      <c r="Q3221" s="12"/>
      <c r="R3221" s="13"/>
    </row>
    <row r="3222" spans="1:18" ht="15.75" customHeight="1">
      <c r="A3222" s="1"/>
      <c r="B3222" s="6" t="s">
        <v>14</v>
      </c>
      <c r="C3222" s="6">
        <v>1185732</v>
      </c>
      <c r="D3222" s="7">
        <v>44457</v>
      </c>
      <c r="E3222" s="6" t="s">
        <v>33</v>
      </c>
      <c r="F3222" s="6" t="s">
        <v>112</v>
      </c>
      <c r="G3222" s="6" t="s">
        <v>113</v>
      </c>
      <c r="H3222" s="6" t="s">
        <v>17</v>
      </c>
      <c r="I3222" s="8">
        <v>0.35000000000000003</v>
      </c>
      <c r="J3222" s="9">
        <v>5500</v>
      </c>
      <c r="K3222" s="10">
        <f t="shared" si="0"/>
        <v>1925.0000000000002</v>
      </c>
      <c r="L3222" s="10">
        <f t="shared" si="1"/>
        <v>770.00000000000011</v>
      </c>
      <c r="M3222" s="11">
        <v>0.4</v>
      </c>
      <c r="O3222" s="16"/>
      <c r="P3222" s="14"/>
      <c r="Q3222" s="12"/>
      <c r="R3222" s="13"/>
    </row>
    <row r="3223" spans="1:18" ht="15.75" customHeight="1">
      <c r="A3223" s="1"/>
      <c r="B3223" s="6" t="s">
        <v>14</v>
      </c>
      <c r="C3223" s="6">
        <v>1185732</v>
      </c>
      <c r="D3223" s="7">
        <v>44457</v>
      </c>
      <c r="E3223" s="6" t="s">
        <v>33</v>
      </c>
      <c r="F3223" s="6" t="s">
        <v>112</v>
      </c>
      <c r="G3223" s="6" t="s">
        <v>113</v>
      </c>
      <c r="H3223" s="6" t="s">
        <v>18</v>
      </c>
      <c r="I3223" s="8">
        <v>0.3000000000000001</v>
      </c>
      <c r="J3223" s="9">
        <v>3500</v>
      </c>
      <c r="K3223" s="10">
        <f t="shared" si="0"/>
        <v>1050.0000000000005</v>
      </c>
      <c r="L3223" s="10">
        <f t="shared" si="1"/>
        <v>420.00000000000023</v>
      </c>
      <c r="M3223" s="11">
        <v>0.4</v>
      </c>
      <c r="O3223" s="16"/>
      <c r="P3223" s="14"/>
      <c r="Q3223" s="12"/>
      <c r="R3223" s="13"/>
    </row>
    <row r="3224" spans="1:18" ht="15.75" customHeight="1">
      <c r="A3224" s="1"/>
      <c r="B3224" s="6" t="s">
        <v>14</v>
      </c>
      <c r="C3224" s="6">
        <v>1185732</v>
      </c>
      <c r="D3224" s="7">
        <v>44457</v>
      </c>
      <c r="E3224" s="6" t="s">
        <v>33</v>
      </c>
      <c r="F3224" s="6" t="s">
        <v>112</v>
      </c>
      <c r="G3224" s="6" t="s">
        <v>113</v>
      </c>
      <c r="H3224" s="6" t="s">
        <v>19</v>
      </c>
      <c r="I3224" s="8">
        <v>0.25000000000000006</v>
      </c>
      <c r="J3224" s="9">
        <v>2500</v>
      </c>
      <c r="K3224" s="10">
        <f t="shared" si="0"/>
        <v>625.00000000000011</v>
      </c>
      <c r="L3224" s="10">
        <f t="shared" si="1"/>
        <v>250.00000000000006</v>
      </c>
      <c r="M3224" s="11">
        <v>0.4</v>
      </c>
      <c r="O3224" s="16"/>
      <c r="P3224" s="14"/>
      <c r="Q3224" s="12"/>
      <c r="R3224" s="13"/>
    </row>
    <row r="3225" spans="1:18" ht="15.75" customHeight="1">
      <c r="A3225" s="1"/>
      <c r="B3225" s="6" t="s">
        <v>14</v>
      </c>
      <c r="C3225" s="6">
        <v>1185732</v>
      </c>
      <c r="D3225" s="7">
        <v>44457</v>
      </c>
      <c r="E3225" s="6" t="s">
        <v>33</v>
      </c>
      <c r="F3225" s="6" t="s">
        <v>112</v>
      </c>
      <c r="G3225" s="6" t="s">
        <v>113</v>
      </c>
      <c r="H3225" s="6" t="s">
        <v>20</v>
      </c>
      <c r="I3225" s="8">
        <v>0.25000000000000006</v>
      </c>
      <c r="J3225" s="9">
        <v>2250</v>
      </c>
      <c r="K3225" s="10">
        <f t="shared" si="0"/>
        <v>562.50000000000011</v>
      </c>
      <c r="L3225" s="10">
        <f t="shared" si="1"/>
        <v>225.00000000000006</v>
      </c>
      <c r="M3225" s="11">
        <v>0.4</v>
      </c>
      <c r="O3225" s="16"/>
      <c r="P3225" s="14"/>
      <c r="Q3225" s="12"/>
      <c r="R3225" s="13"/>
    </row>
    <row r="3226" spans="1:18" ht="15.75" customHeight="1">
      <c r="A3226" s="1"/>
      <c r="B3226" s="6" t="s">
        <v>14</v>
      </c>
      <c r="C3226" s="6">
        <v>1185732</v>
      </c>
      <c r="D3226" s="7">
        <v>44457</v>
      </c>
      <c r="E3226" s="6" t="s">
        <v>33</v>
      </c>
      <c r="F3226" s="6" t="s">
        <v>112</v>
      </c>
      <c r="G3226" s="6" t="s">
        <v>113</v>
      </c>
      <c r="H3226" s="6" t="s">
        <v>21</v>
      </c>
      <c r="I3226" s="8">
        <v>0.35000000000000003</v>
      </c>
      <c r="J3226" s="9">
        <v>2250</v>
      </c>
      <c r="K3226" s="10">
        <f t="shared" si="0"/>
        <v>787.50000000000011</v>
      </c>
      <c r="L3226" s="10">
        <f t="shared" si="1"/>
        <v>315.00000000000006</v>
      </c>
      <c r="M3226" s="11">
        <v>0.4</v>
      </c>
      <c r="O3226" s="16"/>
      <c r="P3226" s="14"/>
      <c r="Q3226" s="12"/>
      <c r="R3226" s="13"/>
    </row>
    <row r="3227" spans="1:18" ht="15.75" customHeight="1">
      <c r="A3227" s="1"/>
      <c r="B3227" s="6" t="s">
        <v>14</v>
      </c>
      <c r="C3227" s="6">
        <v>1185732</v>
      </c>
      <c r="D3227" s="7">
        <v>44457</v>
      </c>
      <c r="E3227" s="6" t="s">
        <v>33</v>
      </c>
      <c r="F3227" s="6" t="s">
        <v>112</v>
      </c>
      <c r="G3227" s="6" t="s">
        <v>113</v>
      </c>
      <c r="H3227" s="6" t="s">
        <v>22</v>
      </c>
      <c r="I3227" s="8">
        <v>0.4</v>
      </c>
      <c r="J3227" s="9">
        <v>3000</v>
      </c>
      <c r="K3227" s="10">
        <f t="shared" si="0"/>
        <v>1200</v>
      </c>
      <c r="L3227" s="10">
        <f t="shared" si="1"/>
        <v>480</v>
      </c>
      <c r="M3227" s="11">
        <v>0.4</v>
      </c>
      <c r="O3227" s="16"/>
      <c r="P3227" s="14"/>
      <c r="Q3227" s="12"/>
      <c r="R3227" s="13"/>
    </row>
    <row r="3228" spans="1:18" ht="15.75" customHeight="1">
      <c r="A3228" s="1"/>
      <c r="B3228" s="6" t="s">
        <v>14</v>
      </c>
      <c r="C3228" s="6">
        <v>1185732</v>
      </c>
      <c r="D3228" s="7">
        <v>44486</v>
      </c>
      <c r="E3228" s="6" t="s">
        <v>33</v>
      </c>
      <c r="F3228" s="6" t="s">
        <v>112</v>
      </c>
      <c r="G3228" s="6" t="s">
        <v>113</v>
      </c>
      <c r="H3228" s="6" t="s">
        <v>17</v>
      </c>
      <c r="I3228" s="8">
        <v>0.44999999999999996</v>
      </c>
      <c r="J3228" s="9">
        <v>4250</v>
      </c>
      <c r="K3228" s="10">
        <f t="shared" si="0"/>
        <v>1912.4999999999998</v>
      </c>
      <c r="L3228" s="10">
        <f t="shared" si="1"/>
        <v>765</v>
      </c>
      <c r="M3228" s="11">
        <v>0.4</v>
      </c>
      <c r="O3228" s="16"/>
      <c r="P3228" s="14"/>
      <c r="Q3228" s="12"/>
      <c r="R3228" s="13"/>
    </row>
    <row r="3229" spans="1:18" ht="15.75" customHeight="1">
      <c r="A3229" s="1"/>
      <c r="B3229" s="6" t="s">
        <v>14</v>
      </c>
      <c r="C3229" s="6">
        <v>1185732</v>
      </c>
      <c r="D3229" s="7">
        <v>44486</v>
      </c>
      <c r="E3229" s="6" t="s">
        <v>33</v>
      </c>
      <c r="F3229" s="6" t="s">
        <v>112</v>
      </c>
      <c r="G3229" s="6" t="s">
        <v>113</v>
      </c>
      <c r="H3229" s="6" t="s">
        <v>18</v>
      </c>
      <c r="I3229" s="8">
        <v>0.35000000000000003</v>
      </c>
      <c r="J3229" s="9">
        <v>2750</v>
      </c>
      <c r="K3229" s="10">
        <f t="shared" si="0"/>
        <v>962.50000000000011</v>
      </c>
      <c r="L3229" s="10">
        <f t="shared" si="1"/>
        <v>385.00000000000006</v>
      </c>
      <c r="M3229" s="11">
        <v>0.4</v>
      </c>
      <c r="O3229" s="16"/>
      <c r="P3229" s="14"/>
      <c r="Q3229" s="12"/>
      <c r="R3229" s="13"/>
    </row>
    <row r="3230" spans="1:18" ht="15.75" customHeight="1">
      <c r="A3230" s="1"/>
      <c r="B3230" s="6" t="s">
        <v>14</v>
      </c>
      <c r="C3230" s="6">
        <v>1185732</v>
      </c>
      <c r="D3230" s="7">
        <v>44486</v>
      </c>
      <c r="E3230" s="6" t="s">
        <v>33</v>
      </c>
      <c r="F3230" s="6" t="s">
        <v>112</v>
      </c>
      <c r="G3230" s="6" t="s">
        <v>113</v>
      </c>
      <c r="H3230" s="6" t="s">
        <v>19</v>
      </c>
      <c r="I3230" s="8">
        <v>0.35000000000000003</v>
      </c>
      <c r="J3230" s="9">
        <v>1750</v>
      </c>
      <c r="K3230" s="10">
        <f t="shared" si="0"/>
        <v>612.50000000000011</v>
      </c>
      <c r="L3230" s="10">
        <f t="shared" si="1"/>
        <v>245.00000000000006</v>
      </c>
      <c r="M3230" s="11">
        <v>0.4</v>
      </c>
      <c r="O3230" s="16"/>
      <c r="P3230" s="14"/>
      <c r="Q3230" s="12"/>
      <c r="R3230" s="13"/>
    </row>
    <row r="3231" spans="1:18" ht="15.75" customHeight="1">
      <c r="A3231" s="1"/>
      <c r="B3231" s="6" t="s">
        <v>14</v>
      </c>
      <c r="C3231" s="6">
        <v>1185732</v>
      </c>
      <c r="D3231" s="7">
        <v>44486</v>
      </c>
      <c r="E3231" s="6" t="s">
        <v>33</v>
      </c>
      <c r="F3231" s="6" t="s">
        <v>112</v>
      </c>
      <c r="G3231" s="6" t="s">
        <v>113</v>
      </c>
      <c r="H3231" s="6" t="s">
        <v>20</v>
      </c>
      <c r="I3231" s="8">
        <v>0.35000000000000003</v>
      </c>
      <c r="J3231" s="9">
        <v>1750</v>
      </c>
      <c r="K3231" s="10">
        <f t="shared" si="0"/>
        <v>612.50000000000011</v>
      </c>
      <c r="L3231" s="10">
        <f t="shared" si="1"/>
        <v>245.00000000000006</v>
      </c>
      <c r="M3231" s="11">
        <v>0.4</v>
      </c>
      <c r="O3231" s="16"/>
      <c r="P3231" s="14"/>
      <c r="Q3231" s="12"/>
      <c r="R3231" s="13"/>
    </row>
    <row r="3232" spans="1:18" ht="15.75" customHeight="1">
      <c r="A3232" s="1"/>
      <c r="B3232" s="6" t="s">
        <v>14</v>
      </c>
      <c r="C3232" s="6">
        <v>1185732</v>
      </c>
      <c r="D3232" s="7">
        <v>44486</v>
      </c>
      <c r="E3232" s="6" t="s">
        <v>33</v>
      </c>
      <c r="F3232" s="6" t="s">
        <v>112</v>
      </c>
      <c r="G3232" s="6" t="s">
        <v>113</v>
      </c>
      <c r="H3232" s="6" t="s">
        <v>21</v>
      </c>
      <c r="I3232" s="8">
        <v>0.44999999999999996</v>
      </c>
      <c r="J3232" s="9">
        <v>1750</v>
      </c>
      <c r="K3232" s="10">
        <f t="shared" si="0"/>
        <v>787.49999999999989</v>
      </c>
      <c r="L3232" s="10">
        <f t="shared" si="1"/>
        <v>315</v>
      </c>
      <c r="M3232" s="11">
        <v>0.4</v>
      </c>
      <c r="O3232" s="16"/>
      <c r="P3232" s="14"/>
      <c r="Q3232" s="12"/>
      <c r="R3232" s="13"/>
    </row>
    <row r="3233" spans="1:18" ht="15.75" customHeight="1">
      <c r="A3233" s="1"/>
      <c r="B3233" s="6" t="s">
        <v>14</v>
      </c>
      <c r="C3233" s="6">
        <v>1185732</v>
      </c>
      <c r="D3233" s="7">
        <v>44486</v>
      </c>
      <c r="E3233" s="6" t="s">
        <v>33</v>
      </c>
      <c r="F3233" s="6" t="s">
        <v>112</v>
      </c>
      <c r="G3233" s="6" t="s">
        <v>113</v>
      </c>
      <c r="H3233" s="6" t="s">
        <v>22</v>
      </c>
      <c r="I3233" s="8">
        <v>0.49999999999999983</v>
      </c>
      <c r="J3233" s="9">
        <v>3000</v>
      </c>
      <c r="K3233" s="10">
        <f t="shared" si="0"/>
        <v>1499.9999999999995</v>
      </c>
      <c r="L3233" s="10">
        <f t="shared" si="1"/>
        <v>599.99999999999989</v>
      </c>
      <c r="M3233" s="11">
        <v>0.4</v>
      </c>
      <c r="O3233" s="16"/>
      <c r="P3233" s="14"/>
      <c r="Q3233" s="12"/>
      <c r="R3233" s="13"/>
    </row>
    <row r="3234" spans="1:18" ht="15.75" customHeight="1">
      <c r="A3234" s="1"/>
      <c r="B3234" s="6" t="s">
        <v>14</v>
      </c>
      <c r="C3234" s="6">
        <v>1185732</v>
      </c>
      <c r="D3234" s="7">
        <v>44517</v>
      </c>
      <c r="E3234" s="6" t="s">
        <v>33</v>
      </c>
      <c r="F3234" s="6" t="s">
        <v>112</v>
      </c>
      <c r="G3234" s="6" t="s">
        <v>113</v>
      </c>
      <c r="H3234" s="6" t="s">
        <v>17</v>
      </c>
      <c r="I3234" s="8">
        <v>0.44999999999999996</v>
      </c>
      <c r="J3234" s="9">
        <v>4500</v>
      </c>
      <c r="K3234" s="10">
        <f t="shared" si="0"/>
        <v>2024.9999999999998</v>
      </c>
      <c r="L3234" s="10">
        <f t="shared" si="1"/>
        <v>810</v>
      </c>
      <c r="M3234" s="11">
        <v>0.4</v>
      </c>
      <c r="O3234" s="16"/>
      <c r="P3234" s="14"/>
      <c r="Q3234" s="12"/>
      <c r="R3234" s="13"/>
    </row>
    <row r="3235" spans="1:18" ht="15.75" customHeight="1">
      <c r="A3235" s="1"/>
      <c r="B3235" s="6" t="s">
        <v>14</v>
      </c>
      <c r="C3235" s="6">
        <v>1185732</v>
      </c>
      <c r="D3235" s="7">
        <v>44517</v>
      </c>
      <c r="E3235" s="6" t="s">
        <v>33</v>
      </c>
      <c r="F3235" s="6" t="s">
        <v>112</v>
      </c>
      <c r="G3235" s="6" t="s">
        <v>113</v>
      </c>
      <c r="H3235" s="6" t="s">
        <v>18</v>
      </c>
      <c r="I3235" s="8">
        <v>0.35000000000000003</v>
      </c>
      <c r="J3235" s="9">
        <v>3500</v>
      </c>
      <c r="K3235" s="10">
        <f t="shared" si="0"/>
        <v>1225.0000000000002</v>
      </c>
      <c r="L3235" s="10">
        <f t="shared" si="1"/>
        <v>490.00000000000011</v>
      </c>
      <c r="M3235" s="11">
        <v>0.4</v>
      </c>
      <c r="O3235" s="16"/>
      <c r="P3235" s="14"/>
      <c r="Q3235" s="12"/>
      <c r="R3235" s="13"/>
    </row>
    <row r="3236" spans="1:18" ht="15.75" customHeight="1">
      <c r="A3236" s="1"/>
      <c r="B3236" s="6" t="s">
        <v>14</v>
      </c>
      <c r="C3236" s="6">
        <v>1185732</v>
      </c>
      <c r="D3236" s="7">
        <v>44517</v>
      </c>
      <c r="E3236" s="6" t="s">
        <v>33</v>
      </c>
      <c r="F3236" s="6" t="s">
        <v>112</v>
      </c>
      <c r="G3236" s="6" t="s">
        <v>113</v>
      </c>
      <c r="H3236" s="6" t="s">
        <v>19</v>
      </c>
      <c r="I3236" s="8">
        <v>0.35000000000000003</v>
      </c>
      <c r="J3236" s="9">
        <v>2950</v>
      </c>
      <c r="K3236" s="10">
        <f t="shared" si="0"/>
        <v>1032.5</v>
      </c>
      <c r="L3236" s="10">
        <f t="shared" si="1"/>
        <v>413</v>
      </c>
      <c r="M3236" s="11">
        <v>0.4</v>
      </c>
      <c r="O3236" s="16"/>
      <c r="P3236" s="14"/>
      <c r="Q3236" s="12"/>
      <c r="R3236" s="13"/>
    </row>
    <row r="3237" spans="1:18" ht="15.75" customHeight="1">
      <c r="A3237" s="1"/>
      <c r="B3237" s="6" t="s">
        <v>14</v>
      </c>
      <c r="C3237" s="6">
        <v>1185732</v>
      </c>
      <c r="D3237" s="7">
        <v>44517</v>
      </c>
      <c r="E3237" s="6" t="s">
        <v>33</v>
      </c>
      <c r="F3237" s="6" t="s">
        <v>112</v>
      </c>
      <c r="G3237" s="6" t="s">
        <v>113</v>
      </c>
      <c r="H3237" s="6" t="s">
        <v>20</v>
      </c>
      <c r="I3237" s="8">
        <v>0.4</v>
      </c>
      <c r="J3237" s="9">
        <v>3250</v>
      </c>
      <c r="K3237" s="10">
        <f t="shared" si="0"/>
        <v>1300</v>
      </c>
      <c r="L3237" s="10">
        <f t="shared" si="1"/>
        <v>520</v>
      </c>
      <c r="M3237" s="11">
        <v>0.4</v>
      </c>
      <c r="O3237" s="16"/>
      <c r="P3237" s="14"/>
      <c r="Q3237" s="12"/>
      <c r="R3237" s="13"/>
    </row>
    <row r="3238" spans="1:18" ht="15.75" customHeight="1">
      <c r="A3238" s="1"/>
      <c r="B3238" s="6" t="s">
        <v>14</v>
      </c>
      <c r="C3238" s="6">
        <v>1185732</v>
      </c>
      <c r="D3238" s="7">
        <v>44517</v>
      </c>
      <c r="E3238" s="6" t="s">
        <v>33</v>
      </c>
      <c r="F3238" s="6" t="s">
        <v>112</v>
      </c>
      <c r="G3238" s="6" t="s">
        <v>113</v>
      </c>
      <c r="H3238" s="6" t="s">
        <v>21</v>
      </c>
      <c r="I3238" s="8">
        <v>0.65</v>
      </c>
      <c r="J3238" s="9">
        <v>3000</v>
      </c>
      <c r="K3238" s="10">
        <f t="shared" si="0"/>
        <v>1950</v>
      </c>
      <c r="L3238" s="10">
        <f t="shared" si="1"/>
        <v>780</v>
      </c>
      <c r="M3238" s="11">
        <v>0.4</v>
      </c>
      <c r="O3238" s="16"/>
      <c r="P3238" s="14"/>
      <c r="Q3238" s="12"/>
      <c r="R3238" s="13"/>
    </row>
    <row r="3239" spans="1:18" ht="15.75" customHeight="1">
      <c r="A3239" s="1"/>
      <c r="B3239" s="6" t="s">
        <v>14</v>
      </c>
      <c r="C3239" s="6">
        <v>1185732</v>
      </c>
      <c r="D3239" s="7">
        <v>44517</v>
      </c>
      <c r="E3239" s="6" t="s">
        <v>33</v>
      </c>
      <c r="F3239" s="6" t="s">
        <v>112</v>
      </c>
      <c r="G3239" s="6" t="s">
        <v>113</v>
      </c>
      <c r="H3239" s="6" t="s">
        <v>22</v>
      </c>
      <c r="I3239" s="8">
        <v>0.7</v>
      </c>
      <c r="J3239" s="9">
        <v>4000</v>
      </c>
      <c r="K3239" s="10">
        <f t="shared" si="0"/>
        <v>2800</v>
      </c>
      <c r="L3239" s="10">
        <f t="shared" si="1"/>
        <v>1120</v>
      </c>
      <c r="M3239" s="11">
        <v>0.4</v>
      </c>
      <c r="O3239" s="16"/>
      <c r="P3239" s="14"/>
      <c r="Q3239" s="12"/>
      <c r="R3239" s="13"/>
    </row>
    <row r="3240" spans="1:18" ht="15.75" customHeight="1">
      <c r="A3240" s="1"/>
      <c r="B3240" s="6" t="s">
        <v>14</v>
      </c>
      <c r="C3240" s="6">
        <v>1185732</v>
      </c>
      <c r="D3240" s="7">
        <v>44546</v>
      </c>
      <c r="E3240" s="6" t="s">
        <v>33</v>
      </c>
      <c r="F3240" s="6" t="s">
        <v>112</v>
      </c>
      <c r="G3240" s="6" t="s">
        <v>113</v>
      </c>
      <c r="H3240" s="6" t="s">
        <v>17</v>
      </c>
      <c r="I3240" s="8">
        <v>0.65</v>
      </c>
      <c r="J3240" s="9">
        <v>6500</v>
      </c>
      <c r="K3240" s="10">
        <f t="shared" si="0"/>
        <v>4225</v>
      </c>
      <c r="L3240" s="10">
        <f t="shared" si="1"/>
        <v>1690</v>
      </c>
      <c r="M3240" s="11">
        <v>0.4</v>
      </c>
      <c r="O3240" s="16"/>
      <c r="P3240" s="14"/>
      <c r="Q3240" s="12"/>
      <c r="R3240" s="13"/>
    </row>
    <row r="3241" spans="1:18" ht="15.75" customHeight="1">
      <c r="A3241" s="1"/>
      <c r="B3241" s="6" t="s">
        <v>14</v>
      </c>
      <c r="C3241" s="6">
        <v>1185732</v>
      </c>
      <c r="D3241" s="7">
        <v>44546</v>
      </c>
      <c r="E3241" s="6" t="s">
        <v>33</v>
      </c>
      <c r="F3241" s="6" t="s">
        <v>112</v>
      </c>
      <c r="G3241" s="6" t="s">
        <v>113</v>
      </c>
      <c r="H3241" s="6" t="s">
        <v>18</v>
      </c>
      <c r="I3241" s="8">
        <v>0.55000000000000004</v>
      </c>
      <c r="J3241" s="9">
        <v>4500</v>
      </c>
      <c r="K3241" s="10">
        <f t="shared" si="0"/>
        <v>2475</v>
      </c>
      <c r="L3241" s="10">
        <f t="shared" si="1"/>
        <v>990</v>
      </c>
      <c r="M3241" s="11">
        <v>0.4</v>
      </c>
      <c r="O3241" s="16"/>
      <c r="P3241" s="14"/>
      <c r="Q3241" s="12"/>
      <c r="R3241" s="13"/>
    </row>
    <row r="3242" spans="1:18" ht="15.75" customHeight="1">
      <c r="A3242" s="1"/>
      <c r="B3242" s="6" t="s">
        <v>14</v>
      </c>
      <c r="C3242" s="6">
        <v>1185732</v>
      </c>
      <c r="D3242" s="7">
        <v>44546</v>
      </c>
      <c r="E3242" s="6" t="s">
        <v>33</v>
      </c>
      <c r="F3242" s="6" t="s">
        <v>112</v>
      </c>
      <c r="G3242" s="6" t="s">
        <v>113</v>
      </c>
      <c r="H3242" s="6" t="s">
        <v>19</v>
      </c>
      <c r="I3242" s="8">
        <v>0.55000000000000004</v>
      </c>
      <c r="J3242" s="9">
        <v>4000</v>
      </c>
      <c r="K3242" s="10">
        <f t="shared" si="0"/>
        <v>2200</v>
      </c>
      <c r="L3242" s="10">
        <f t="shared" si="1"/>
        <v>880</v>
      </c>
      <c r="M3242" s="11">
        <v>0.4</v>
      </c>
      <c r="O3242" s="16"/>
      <c r="P3242" s="14"/>
      <c r="Q3242" s="12"/>
      <c r="R3242" s="13"/>
    </row>
    <row r="3243" spans="1:18" ht="15.75" customHeight="1">
      <c r="A3243" s="1"/>
      <c r="B3243" s="6" t="s">
        <v>14</v>
      </c>
      <c r="C3243" s="6">
        <v>1185732</v>
      </c>
      <c r="D3243" s="7">
        <v>44546</v>
      </c>
      <c r="E3243" s="6" t="s">
        <v>33</v>
      </c>
      <c r="F3243" s="6" t="s">
        <v>112</v>
      </c>
      <c r="G3243" s="6" t="s">
        <v>113</v>
      </c>
      <c r="H3243" s="6" t="s">
        <v>20</v>
      </c>
      <c r="I3243" s="8">
        <v>0.55000000000000004</v>
      </c>
      <c r="J3243" s="9">
        <v>3500</v>
      </c>
      <c r="K3243" s="10">
        <f t="shared" si="0"/>
        <v>1925.0000000000002</v>
      </c>
      <c r="L3243" s="10">
        <f t="shared" si="1"/>
        <v>770.00000000000011</v>
      </c>
      <c r="M3243" s="11">
        <v>0.4</v>
      </c>
      <c r="O3243" s="16"/>
      <c r="P3243" s="14"/>
      <c r="Q3243" s="12"/>
      <c r="R3243" s="13"/>
    </row>
    <row r="3244" spans="1:18" ht="15.75" customHeight="1">
      <c r="A3244" s="1"/>
      <c r="B3244" s="6" t="s">
        <v>14</v>
      </c>
      <c r="C3244" s="6">
        <v>1185732</v>
      </c>
      <c r="D3244" s="7">
        <v>44546</v>
      </c>
      <c r="E3244" s="6" t="s">
        <v>33</v>
      </c>
      <c r="F3244" s="6" t="s">
        <v>112</v>
      </c>
      <c r="G3244" s="6" t="s">
        <v>113</v>
      </c>
      <c r="H3244" s="6" t="s">
        <v>21</v>
      </c>
      <c r="I3244" s="8">
        <v>0.65</v>
      </c>
      <c r="J3244" s="9">
        <v>3500</v>
      </c>
      <c r="K3244" s="10">
        <f t="shared" si="0"/>
        <v>2275</v>
      </c>
      <c r="L3244" s="10">
        <f t="shared" si="1"/>
        <v>910</v>
      </c>
      <c r="M3244" s="11">
        <v>0.4</v>
      </c>
      <c r="O3244" s="16"/>
      <c r="P3244" s="14"/>
      <c r="Q3244" s="12"/>
      <c r="R3244" s="13"/>
    </row>
    <row r="3245" spans="1:18" ht="15.75" customHeight="1">
      <c r="A3245" s="1"/>
      <c r="B3245" s="6" t="s">
        <v>14</v>
      </c>
      <c r="C3245" s="6">
        <v>1185732</v>
      </c>
      <c r="D3245" s="7">
        <v>44546</v>
      </c>
      <c r="E3245" s="6" t="s">
        <v>33</v>
      </c>
      <c r="F3245" s="6" t="s">
        <v>112</v>
      </c>
      <c r="G3245" s="6" t="s">
        <v>113</v>
      </c>
      <c r="H3245" s="6" t="s">
        <v>22</v>
      </c>
      <c r="I3245" s="8">
        <v>0.7</v>
      </c>
      <c r="J3245" s="9">
        <v>4500</v>
      </c>
      <c r="K3245" s="10">
        <f t="shared" si="0"/>
        <v>3150</v>
      </c>
      <c r="L3245" s="10">
        <f t="shared" si="1"/>
        <v>1260</v>
      </c>
      <c r="M3245" s="11">
        <v>0.4</v>
      </c>
      <c r="O3245" s="16"/>
      <c r="P3245" s="14"/>
      <c r="Q3245" s="12"/>
      <c r="R3245" s="13"/>
    </row>
    <row r="3246" spans="1:18" ht="15.75" customHeight="1">
      <c r="A3246" s="1" t="s">
        <v>39</v>
      </c>
      <c r="B3246" s="6" t="s">
        <v>14</v>
      </c>
      <c r="C3246" s="6">
        <v>1185732</v>
      </c>
      <c r="D3246" s="7">
        <v>44220</v>
      </c>
      <c r="E3246" s="6" t="s">
        <v>15</v>
      </c>
      <c r="F3246" s="6" t="s">
        <v>114</v>
      </c>
      <c r="G3246" s="6" t="s">
        <v>89</v>
      </c>
      <c r="H3246" s="6" t="s">
        <v>17</v>
      </c>
      <c r="I3246" s="8">
        <v>0.35000000000000003</v>
      </c>
      <c r="J3246" s="9">
        <v>4250</v>
      </c>
      <c r="K3246" s="10">
        <f t="shared" si="0"/>
        <v>1487.5000000000002</v>
      </c>
      <c r="L3246" s="10">
        <f t="shared" si="1"/>
        <v>595.00000000000011</v>
      </c>
      <c r="M3246" s="11">
        <v>0.4</v>
      </c>
      <c r="O3246" s="16"/>
      <c r="P3246" s="14"/>
      <c r="Q3246" s="12"/>
      <c r="R3246" s="13"/>
    </row>
    <row r="3247" spans="1:18" ht="15.75" customHeight="1">
      <c r="A3247" s="1"/>
      <c r="B3247" s="6" t="s">
        <v>14</v>
      </c>
      <c r="C3247" s="6">
        <v>1185732</v>
      </c>
      <c r="D3247" s="7">
        <v>44220</v>
      </c>
      <c r="E3247" s="6" t="s">
        <v>15</v>
      </c>
      <c r="F3247" s="6" t="s">
        <v>114</v>
      </c>
      <c r="G3247" s="6" t="s">
        <v>89</v>
      </c>
      <c r="H3247" s="6" t="s">
        <v>18</v>
      </c>
      <c r="I3247" s="8">
        <v>0.35000000000000003</v>
      </c>
      <c r="J3247" s="9">
        <v>2250</v>
      </c>
      <c r="K3247" s="10">
        <f t="shared" si="0"/>
        <v>787.50000000000011</v>
      </c>
      <c r="L3247" s="10">
        <f t="shared" si="1"/>
        <v>275.625</v>
      </c>
      <c r="M3247" s="11">
        <v>0.35</v>
      </c>
      <c r="O3247" s="16"/>
      <c r="P3247" s="14"/>
      <c r="Q3247" s="12"/>
      <c r="R3247" s="13"/>
    </row>
    <row r="3248" spans="1:18" ht="15.75" customHeight="1">
      <c r="A3248" s="1"/>
      <c r="B3248" s="6" t="s">
        <v>14</v>
      </c>
      <c r="C3248" s="6">
        <v>1185732</v>
      </c>
      <c r="D3248" s="7">
        <v>44220</v>
      </c>
      <c r="E3248" s="6" t="s">
        <v>15</v>
      </c>
      <c r="F3248" s="6" t="s">
        <v>114</v>
      </c>
      <c r="G3248" s="6" t="s">
        <v>89</v>
      </c>
      <c r="H3248" s="6" t="s">
        <v>19</v>
      </c>
      <c r="I3248" s="8">
        <v>0.25000000000000006</v>
      </c>
      <c r="J3248" s="9">
        <v>2250</v>
      </c>
      <c r="K3248" s="10">
        <f t="shared" si="0"/>
        <v>562.50000000000011</v>
      </c>
      <c r="L3248" s="10">
        <f t="shared" si="1"/>
        <v>196.87500000000003</v>
      </c>
      <c r="M3248" s="11">
        <v>0.35</v>
      </c>
      <c r="O3248" s="16"/>
      <c r="P3248" s="14"/>
      <c r="Q3248" s="12"/>
      <c r="R3248" s="13"/>
    </row>
    <row r="3249" spans="1:18" ht="15.75" customHeight="1">
      <c r="A3249" s="1"/>
      <c r="B3249" s="6" t="s">
        <v>14</v>
      </c>
      <c r="C3249" s="6">
        <v>1185732</v>
      </c>
      <c r="D3249" s="7">
        <v>44220</v>
      </c>
      <c r="E3249" s="6" t="s">
        <v>15</v>
      </c>
      <c r="F3249" s="6" t="s">
        <v>114</v>
      </c>
      <c r="G3249" s="6" t="s">
        <v>89</v>
      </c>
      <c r="H3249" s="6" t="s">
        <v>20</v>
      </c>
      <c r="I3249" s="8">
        <v>0.3</v>
      </c>
      <c r="J3249" s="9">
        <v>750</v>
      </c>
      <c r="K3249" s="10">
        <f t="shared" si="0"/>
        <v>225</v>
      </c>
      <c r="L3249" s="10">
        <f t="shared" si="1"/>
        <v>78.75</v>
      </c>
      <c r="M3249" s="11">
        <v>0.35</v>
      </c>
      <c r="O3249" s="16"/>
      <c r="P3249" s="14"/>
      <c r="Q3249" s="12"/>
      <c r="R3249" s="13"/>
    </row>
    <row r="3250" spans="1:18" ht="15.75" customHeight="1">
      <c r="A3250" s="1"/>
      <c r="B3250" s="6" t="s">
        <v>14</v>
      </c>
      <c r="C3250" s="6">
        <v>1185732</v>
      </c>
      <c r="D3250" s="7">
        <v>44220</v>
      </c>
      <c r="E3250" s="6" t="s">
        <v>15</v>
      </c>
      <c r="F3250" s="6" t="s">
        <v>114</v>
      </c>
      <c r="G3250" s="6" t="s">
        <v>89</v>
      </c>
      <c r="H3250" s="6" t="s">
        <v>21</v>
      </c>
      <c r="I3250" s="8">
        <v>0.45</v>
      </c>
      <c r="J3250" s="9">
        <v>1250</v>
      </c>
      <c r="K3250" s="10">
        <f t="shared" si="0"/>
        <v>562.5</v>
      </c>
      <c r="L3250" s="10">
        <f t="shared" si="1"/>
        <v>168.75</v>
      </c>
      <c r="M3250" s="11">
        <v>0.3</v>
      </c>
      <c r="O3250" s="16"/>
      <c r="P3250" s="14"/>
      <c r="Q3250" s="12"/>
      <c r="R3250" s="13"/>
    </row>
    <row r="3251" spans="1:18" ht="15.75" customHeight="1">
      <c r="A3251" s="1"/>
      <c r="B3251" s="6" t="s">
        <v>14</v>
      </c>
      <c r="C3251" s="6">
        <v>1185732</v>
      </c>
      <c r="D3251" s="7">
        <v>44220</v>
      </c>
      <c r="E3251" s="6" t="s">
        <v>15</v>
      </c>
      <c r="F3251" s="6" t="s">
        <v>114</v>
      </c>
      <c r="G3251" s="6" t="s">
        <v>89</v>
      </c>
      <c r="H3251" s="6" t="s">
        <v>22</v>
      </c>
      <c r="I3251" s="8">
        <v>0.35000000000000003</v>
      </c>
      <c r="J3251" s="9">
        <v>2250</v>
      </c>
      <c r="K3251" s="10">
        <f t="shared" si="0"/>
        <v>787.50000000000011</v>
      </c>
      <c r="L3251" s="10">
        <f t="shared" si="1"/>
        <v>236.25000000000003</v>
      </c>
      <c r="M3251" s="11">
        <v>0.3</v>
      </c>
      <c r="O3251" s="16"/>
      <c r="P3251" s="14"/>
      <c r="Q3251" s="12"/>
      <c r="R3251" s="13"/>
    </row>
    <row r="3252" spans="1:18" ht="15.75" customHeight="1">
      <c r="A3252" s="1"/>
      <c r="B3252" s="6" t="s">
        <v>14</v>
      </c>
      <c r="C3252" s="6">
        <v>1185732</v>
      </c>
      <c r="D3252" s="7">
        <v>44249</v>
      </c>
      <c r="E3252" s="6" t="s">
        <v>15</v>
      </c>
      <c r="F3252" s="6" t="s">
        <v>114</v>
      </c>
      <c r="G3252" s="6" t="s">
        <v>89</v>
      </c>
      <c r="H3252" s="6" t="s">
        <v>17</v>
      </c>
      <c r="I3252" s="8">
        <v>0.35000000000000003</v>
      </c>
      <c r="J3252" s="9">
        <v>4750</v>
      </c>
      <c r="K3252" s="10">
        <f t="shared" si="0"/>
        <v>1662.5000000000002</v>
      </c>
      <c r="L3252" s="10">
        <f t="shared" si="1"/>
        <v>665.00000000000011</v>
      </c>
      <c r="M3252" s="11">
        <v>0.4</v>
      </c>
      <c r="O3252" s="16"/>
      <c r="P3252" s="14"/>
      <c r="Q3252" s="12"/>
      <c r="R3252" s="13"/>
    </row>
    <row r="3253" spans="1:18" ht="15.75" customHeight="1">
      <c r="A3253" s="1"/>
      <c r="B3253" s="6" t="s">
        <v>14</v>
      </c>
      <c r="C3253" s="6">
        <v>1185732</v>
      </c>
      <c r="D3253" s="7">
        <v>44249</v>
      </c>
      <c r="E3253" s="6" t="s">
        <v>15</v>
      </c>
      <c r="F3253" s="6" t="s">
        <v>114</v>
      </c>
      <c r="G3253" s="6" t="s">
        <v>89</v>
      </c>
      <c r="H3253" s="6" t="s">
        <v>18</v>
      </c>
      <c r="I3253" s="8">
        <v>0.35000000000000003</v>
      </c>
      <c r="J3253" s="9">
        <v>1250</v>
      </c>
      <c r="K3253" s="10">
        <f t="shared" si="0"/>
        <v>437.50000000000006</v>
      </c>
      <c r="L3253" s="10">
        <f t="shared" si="1"/>
        <v>153.125</v>
      </c>
      <c r="M3253" s="11">
        <v>0.35</v>
      </c>
      <c r="O3253" s="16"/>
      <c r="P3253" s="14"/>
      <c r="Q3253" s="12"/>
      <c r="R3253" s="13"/>
    </row>
    <row r="3254" spans="1:18" ht="15.75" customHeight="1">
      <c r="A3254" s="1"/>
      <c r="B3254" s="6" t="s">
        <v>14</v>
      </c>
      <c r="C3254" s="6">
        <v>1185732</v>
      </c>
      <c r="D3254" s="7">
        <v>44249</v>
      </c>
      <c r="E3254" s="6" t="s">
        <v>15</v>
      </c>
      <c r="F3254" s="6" t="s">
        <v>114</v>
      </c>
      <c r="G3254" s="6" t="s">
        <v>89</v>
      </c>
      <c r="H3254" s="6" t="s">
        <v>19</v>
      </c>
      <c r="I3254" s="8">
        <v>0.25000000000000006</v>
      </c>
      <c r="J3254" s="9">
        <v>1750</v>
      </c>
      <c r="K3254" s="10">
        <f t="shared" si="0"/>
        <v>437.50000000000011</v>
      </c>
      <c r="L3254" s="10">
        <f t="shared" si="1"/>
        <v>153.12500000000003</v>
      </c>
      <c r="M3254" s="11">
        <v>0.35</v>
      </c>
      <c r="O3254" s="16"/>
      <c r="P3254" s="14"/>
      <c r="Q3254" s="12"/>
      <c r="R3254" s="13"/>
    </row>
    <row r="3255" spans="1:18" ht="15.75" customHeight="1">
      <c r="A3255" s="1"/>
      <c r="B3255" s="6" t="s">
        <v>14</v>
      </c>
      <c r="C3255" s="6">
        <v>1185732</v>
      </c>
      <c r="D3255" s="7">
        <v>44249</v>
      </c>
      <c r="E3255" s="6" t="s">
        <v>15</v>
      </c>
      <c r="F3255" s="6" t="s">
        <v>114</v>
      </c>
      <c r="G3255" s="6" t="s">
        <v>89</v>
      </c>
      <c r="H3255" s="6" t="s">
        <v>20</v>
      </c>
      <c r="I3255" s="8">
        <v>0.3</v>
      </c>
      <c r="J3255" s="9">
        <v>500</v>
      </c>
      <c r="K3255" s="10">
        <f t="shared" si="0"/>
        <v>150</v>
      </c>
      <c r="L3255" s="10">
        <f t="shared" si="1"/>
        <v>52.5</v>
      </c>
      <c r="M3255" s="11">
        <v>0.35</v>
      </c>
      <c r="O3255" s="16"/>
      <c r="P3255" s="14"/>
      <c r="Q3255" s="12"/>
      <c r="R3255" s="13"/>
    </row>
    <row r="3256" spans="1:18" ht="15.75" customHeight="1">
      <c r="A3256" s="1"/>
      <c r="B3256" s="6" t="s">
        <v>14</v>
      </c>
      <c r="C3256" s="6">
        <v>1185732</v>
      </c>
      <c r="D3256" s="7">
        <v>44249</v>
      </c>
      <c r="E3256" s="6" t="s">
        <v>15</v>
      </c>
      <c r="F3256" s="6" t="s">
        <v>114</v>
      </c>
      <c r="G3256" s="6" t="s">
        <v>89</v>
      </c>
      <c r="H3256" s="6" t="s">
        <v>21</v>
      </c>
      <c r="I3256" s="8">
        <v>0.45</v>
      </c>
      <c r="J3256" s="9">
        <v>1250</v>
      </c>
      <c r="K3256" s="10">
        <f t="shared" si="0"/>
        <v>562.5</v>
      </c>
      <c r="L3256" s="10">
        <f t="shared" si="1"/>
        <v>168.75</v>
      </c>
      <c r="M3256" s="11">
        <v>0.3</v>
      </c>
      <c r="O3256" s="16"/>
      <c r="P3256" s="14"/>
      <c r="Q3256" s="12"/>
      <c r="R3256" s="13"/>
    </row>
    <row r="3257" spans="1:18" ht="15.75" customHeight="1">
      <c r="A3257" s="1"/>
      <c r="B3257" s="6" t="s">
        <v>14</v>
      </c>
      <c r="C3257" s="6">
        <v>1185732</v>
      </c>
      <c r="D3257" s="7">
        <v>44249</v>
      </c>
      <c r="E3257" s="6" t="s">
        <v>15</v>
      </c>
      <c r="F3257" s="6" t="s">
        <v>114</v>
      </c>
      <c r="G3257" s="6" t="s">
        <v>89</v>
      </c>
      <c r="H3257" s="6" t="s">
        <v>22</v>
      </c>
      <c r="I3257" s="8">
        <v>0.35000000000000003</v>
      </c>
      <c r="J3257" s="9">
        <v>2250</v>
      </c>
      <c r="K3257" s="10">
        <f t="shared" si="0"/>
        <v>787.50000000000011</v>
      </c>
      <c r="L3257" s="10">
        <f t="shared" si="1"/>
        <v>236.25000000000003</v>
      </c>
      <c r="M3257" s="11">
        <v>0.3</v>
      </c>
      <c r="O3257" s="16"/>
      <c r="P3257" s="14"/>
      <c r="Q3257" s="12"/>
      <c r="R3257" s="13"/>
    </row>
    <row r="3258" spans="1:18" ht="15.75" customHeight="1">
      <c r="A3258" s="1"/>
      <c r="B3258" s="6" t="s">
        <v>14</v>
      </c>
      <c r="C3258" s="6">
        <v>1185732</v>
      </c>
      <c r="D3258" s="7">
        <v>44275</v>
      </c>
      <c r="E3258" s="6" t="s">
        <v>15</v>
      </c>
      <c r="F3258" s="6" t="s">
        <v>114</v>
      </c>
      <c r="G3258" s="6" t="s">
        <v>89</v>
      </c>
      <c r="H3258" s="6" t="s">
        <v>17</v>
      </c>
      <c r="I3258" s="8">
        <v>0.35000000000000003</v>
      </c>
      <c r="J3258" s="9">
        <v>4450</v>
      </c>
      <c r="K3258" s="10">
        <f t="shared" si="0"/>
        <v>1557.5000000000002</v>
      </c>
      <c r="L3258" s="10">
        <f t="shared" si="1"/>
        <v>623.00000000000011</v>
      </c>
      <c r="M3258" s="11">
        <v>0.4</v>
      </c>
      <c r="O3258" s="16"/>
      <c r="P3258" s="14"/>
      <c r="Q3258" s="12"/>
      <c r="R3258" s="13"/>
    </row>
    <row r="3259" spans="1:18" ht="15.75" customHeight="1">
      <c r="A3259" s="1"/>
      <c r="B3259" s="6" t="s">
        <v>14</v>
      </c>
      <c r="C3259" s="6">
        <v>1185732</v>
      </c>
      <c r="D3259" s="7">
        <v>44275</v>
      </c>
      <c r="E3259" s="6" t="s">
        <v>15</v>
      </c>
      <c r="F3259" s="6" t="s">
        <v>114</v>
      </c>
      <c r="G3259" s="6" t="s">
        <v>89</v>
      </c>
      <c r="H3259" s="6" t="s">
        <v>18</v>
      </c>
      <c r="I3259" s="8">
        <v>0.35000000000000003</v>
      </c>
      <c r="J3259" s="9">
        <v>1500</v>
      </c>
      <c r="K3259" s="10">
        <f t="shared" si="0"/>
        <v>525</v>
      </c>
      <c r="L3259" s="10">
        <f t="shared" si="1"/>
        <v>183.75</v>
      </c>
      <c r="M3259" s="11">
        <v>0.35</v>
      </c>
      <c r="O3259" s="16"/>
      <c r="P3259" s="14"/>
      <c r="Q3259" s="12"/>
      <c r="R3259" s="13"/>
    </row>
    <row r="3260" spans="1:18" ht="15.75" customHeight="1">
      <c r="A3260" s="1"/>
      <c r="B3260" s="6" t="s">
        <v>14</v>
      </c>
      <c r="C3260" s="6">
        <v>1185732</v>
      </c>
      <c r="D3260" s="7">
        <v>44275</v>
      </c>
      <c r="E3260" s="6" t="s">
        <v>15</v>
      </c>
      <c r="F3260" s="6" t="s">
        <v>114</v>
      </c>
      <c r="G3260" s="6" t="s">
        <v>89</v>
      </c>
      <c r="H3260" s="6" t="s">
        <v>19</v>
      </c>
      <c r="I3260" s="8">
        <v>0.25000000000000006</v>
      </c>
      <c r="J3260" s="9">
        <v>1750</v>
      </c>
      <c r="K3260" s="10">
        <f t="shared" si="0"/>
        <v>437.50000000000011</v>
      </c>
      <c r="L3260" s="10">
        <f t="shared" si="1"/>
        <v>153.12500000000003</v>
      </c>
      <c r="M3260" s="11">
        <v>0.35</v>
      </c>
      <c r="O3260" s="16"/>
      <c r="P3260" s="14"/>
      <c r="Q3260" s="12"/>
      <c r="R3260" s="13"/>
    </row>
    <row r="3261" spans="1:18" ht="15.75" customHeight="1">
      <c r="A3261" s="1"/>
      <c r="B3261" s="6" t="s">
        <v>14</v>
      </c>
      <c r="C3261" s="6">
        <v>1185732</v>
      </c>
      <c r="D3261" s="7">
        <v>44275</v>
      </c>
      <c r="E3261" s="6" t="s">
        <v>15</v>
      </c>
      <c r="F3261" s="6" t="s">
        <v>114</v>
      </c>
      <c r="G3261" s="6" t="s">
        <v>89</v>
      </c>
      <c r="H3261" s="6" t="s">
        <v>20</v>
      </c>
      <c r="I3261" s="8">
        <v>0.3</v>
      </c>
      <c r="J3261" s="9">
        <v>250</v>
      </c>
      <c r="K3261" s="10">
        <f t="shared" si="0"/>
        <v>75</v>
      </c>
      <c r="L3261" s="10">
        <f t="shared" si="1"/>
        <v>26.25</v>
      </c>
      <c r="M3261" s="11">
        <v>0.35</v>
      </c>
      <c r="O3261" s="16"/>
      <c r="P3261" s="14"/>
      <c r="Q3261" s="12"/>
      <c r="R3261" s="13"/>
    </row>
    <row r="3262" spans="1:18" ht="15.75" customHeight="1">
      <c r="A3262" s="1"/>
      <c r="B3262" s="6" t="s">
        <v>14</v>
      </c>
      <c r="C3262" s="6">
        <v>1185732</v>
      </c>
      <c r="D3262" s="7">
        <v>44275</v>
      </c>
      <c r="E3262" s="6" t="s">
        <v>15</v>
      </c>
      <c r="F3262" s="6" t="s">
        <v>114</v>
      </c>
      <c r="G3262" s="6" t="s">
        <v>89</v>
      </c>
      <c r="H3262" s="6" t="s">
        <v>21</v>
      </c>
      <c r="I3262" s="8">
        <v>0.45</v>
      </c>
      <c r="J3262" s="9">
        <v>750</v>
      </c>
      <c r="K3262" s="10">
        <f t="shared" si="0"/>
        <v>337.5</v>
      </c>
      <c r="L3262" s="10">
        <f t="shared" si="1"/>
        <v>101.25</v>
      </c>
      <c r="M3262" s="11">
        <v>0.3</v>
      </c>
      <c r="O3262" s="16"/>
      <c r="P3262" s="14"/>
      <c r="Q3262" s="12"/>
      <c r="R3262" s="13"/>
    </row>
    <row r="3263" spans="1:18" ht="15.75" customHeight="1">
      <c r="A3263" s="1"/>
      <c r="B3263" s="6" t="s">
        <v>14</v>
      </c>
      <c r="C3263" s="6">
        <v>1185732</v>
      </c>
      <c r="D3263" s="7">
        <v>44275</v>
      </c>
      <c r="E3263" s="6" t="s">
        <v>15</v>
      </c>
      <c r="F3263" s="6" t="s">
        <v>114</v>
      </c>
      <c r="G3263" s="6" t="s">
        <v>89</v>
      </c>
      <c r="H3263" s="6" t="s">
        <v>22</v>
      </c>
      <c r="I3263" s="8">
        <v>0.35000000000000003</v>
      </c>
      <c r="J3263" s="9">
        <v>1750</v>
      </c>
      <c r="K3263" s="10">
        <f t="shared" si="0"/>
        <v>612.50000000000011</v>
      </c>
      <c r="L3263" s="10">
        <f t="shared" si="1"/>
        <v>183.75000000000003</v>
      </c>
      <c r="M3263" s="11">
        <v>0.3</v>
      </c>
      <c r="O3263" s="16"/>
      <c r="P3263" s="14"/>
      <c r="Q3263" s="12"/>
      <c r="R3263" s="13"/>
    </row>
    <row r="3264" spans="1:18" ht="15.75" customHeight="1">
      <c r="A3264" s="1"/>
      <c r="B3264" s="6" t="s">
        <v>14</v>
      </c>
      <c r="C3264" s="6">
        <v>1185732</v>
      </c>
      <c r="D3264" s="7">
        <v>44307</v>
      </c>
      <c r="E3264" s="6" t="s">
        <v>15</v>
      </c>
      <c r="F3264" s="6" t="s">
        <v>114</v>
      </c>
      <c r="G3264" s="6" t="s">
        <v>89</v>
      </c>
      <c r="H3264" s="6" t="s">
        <v>17</v>
      </c>
      <c r="I3264" s="8">
        <v>0.35000000000000003</v>
      </c>
      <c r="J3264" s="9">
        <v>4250</v>
      </c>
      <c r="K3264" s="10">
        <f t="shared" si="0"/>
        <v>1487.5000000000002</v>
      </c>
      <c r="L3264" s="10">
        <f t="shared" si="1"/>
        <v>595.00000000000011</v>
      </c>
      <c r="M3264" s="11">
        <v>0.4</v>
      </c>
      <c r="O3264" s="16"/>
      <c r="P3264" s="14"/>
      <c r="Q3264" s="12"/>
      <c r="R3264" s="13"/>
    </row>
    <row r="3265" spans="1:18" ht="15.75" customHeight="1">
      <c r="A3265" s="1"/>
      <c r="B3265" s="6" t="s">
        <v>14</v>
      </c>
      <c r="C3265" s="6">
        <v>1185732</v>
      </c>
      <c r="D3265" s="7">
        <v>44307</v>
      </c>
      <c r="E3265" s="6" t="s">
        <v>15</v>
      </c>
      <c r="F3265" s="6" t="s">
        <v>114</v>
      </c>
      <c r="G3265" s="6" t="s">
        <v>89</v>
      </c>
      <c r="H3265" s="6" t="s">
        <v>18</v>
      </c>
      <c r="I3265" s="8">
        <v>0.35000000000000003</v>
      </c>
      <c r="J3265" s="9">
        <v>1250</v>
      </c>
      <c r="K3265" s="10">
        <f t="shared" si="0"/>
        <v>437.50000000000006</v>
      </c>
      <c r="L3265" s="10">
        <f t="shared" si="1"/>
        <v>153.125</v>
      </c>
      <c r="M3265" s="11">
        <v>0.35</v>
      </c>
      <c r="O3265" s="16"/>
      <c r="P3265" s="14"/>
      <c r="Q3265" s="12"/>
      <c r="R3265" s="13"/>
    </row>
    <row r="3266" spans="1:18" ht="15.75" customHeight="1">
      <c r="A3266" s="1"/>
      <c r="B3266" s="6" t="s">
        <v>14</v>
      </c>
      <c r="C3266" s="6">
        <v>1185732</v>
      </c>
      <c r="D3266" s="7">
        <v>44307</v>
      </c>
      <c r="E3266" s="6" t="s">
        <v>15</v>
      </c>
      <c r="F3266" s="6" t="s">
        <v>114</v>
      </c>
      <c r="G3266" s="6" t="s">
        <v>89</v>
      </c>
      <c r="H3266" s="6" t="s">
        <v>19</v>
      </c>
      <c r="I3266" s="8">
        <v>0.25000000000000006</v>
      </c>
      <c r="J3266" s="9">
        <v>1250</v>
      </c>
      <c r="K3266" s="10">
        <f t="shared" si="0"/>
        <v>312.50000000000006</v>
      </c>
      <c r="L3266" s="10">
        <f t="shared" si="1"/>
        <v>109.37500000000001</v>
      </c>
      <c r="M3266" s="11">
        <v>0.35</v>
      </c>
      <c r="O3266" s="16"/>
      <c r="P3266" s="14"/>
      <c r="Q3266" s="12"/>
      <c r="R3266" s="13"/>
    </row>
    <row r="3267" spans="1:18" ht="15.75" customHeight="1">
      <c r="A3267" s="1"/>
      <c r="B3267" s="6" t="s">
        <v>14</v>
      </c>
      <c r="C3267" s="6">
        <v>1185732</v>
      </c>
      <c r="D3267" s="7">
        <v>44307</v>
      </c>
      <c r="E3267" s="6" t="s">
        <v>15</v>
      </c>
      <c r="F3267" s="6" t="s">
        <v>114</v>
      </c>
      <c r="G3267" s="6" t="s">
        <v>89</v>
      </c>
      <c r="H3267" s="6" t="s">
        <v>20</v>
      </c>
      <c r="I3267" s="8">
        <v>0.3</v>
      </c>
      <c r="J3267" s="9">
        <v>500</v>
      </c>
      <c r="K3267" s="10">
        <f t="shared" si="0"/>
        <v>150</v>
      </c>
      <c r="L3267" s="10">
        <f t="shared" si="1"/>
        <v>52.5</v>
      </c>
      <c r="M3267" s="11">
        <v>0.35</v>
      </c>
      <c r="O3267" s="16"/>
      <c r="P3267" s="14"/>
      <c r="Q3267" s="12"/>
      <c r="R3267" s="13"/>
    </row>
    <row r="3268" spans="1:18" ht="15.75" customHeight="1">
      <c r="A3268" s="1"/>
      <c r="B3268" s="6" t="s">
        <v>14</v>
      </c>
      <c r="C3268" s="6">
        <v>1185732</v>
      </c>
      <c r="D3268" s="7">
        <v>44307</v>
      </c>
      <c r="E3268" s="6" t="s">
        <v>15</v>
      </c>
      <c r="F3268" s="6" t="s">
        <v>114</v>
      </c>
      <c r="G3268" s="6" t="s">
        <v>89</v>
      </c>
      <c r="H3268" s="6" t="s">
        <v>21</v>
      </c>
      <c r="I3268" s="8">
        <v>0.45</v>
      </c>
      <c r="J3268" s="9">
        <v>500</v>
      </c>
      <c r="K3268" s="10">
        <f t="shared" si="0"/>
        <v>225</v>
      </c>
      <c r="L3268" s="10">
        <f t="shared" si="1"/>
        <v>67.5</v>
      </c>
      <c r="M3268" s="11">
        <v>0.3</v>
      </c>
      <c r="O3268" s="16"/>
      <c r="P3268" s="14"/>
      <c r="Q3268" s="12"/>
      <c r="R3268" s="13"/>
    </row>
    <row r="3269" spans="1:18" ht="15.75" customHeight="1">
      <c r="A3269" s="1"/>
      <c r="B3269" s="6" t="s">
        <v>14</v>
      </c>
      <c r="C3269" s="6">
        <v>1185732</v>
      </c>
      <c r="D3269" s="7">
        <v>44307</v>
      </c>
      <c r="E3269" s="6" t="s">
        <v>15</v>
      </c>
      <c r="F3269" s="6" t="s">
        <v>114</v>
      </c>
      <c r="G3269" s="6" t="s">
        <v>89</v>
      </c>
      <c r="H3269" s="6" t="s">
        <v>22</v>
      </c>
      <c r="I3269" s="8">
        <v>0.35000000000000003</v>
      </c>
      <c r="J3269" s="9">
        <v>2000</v>
      </c>
      <c r="K3269" s="10">
        <f t="shared" si="0"/>
        <v>700.00000000000011</v>
      </c>
      <c r="L3269" s="10">
        <f t="shared" si="1"/>
        <v>210.00000000000003</v>
      </c>
      <c r="M3269" s="11">
        <v>0.3</v>
      </c>
      <c r="O3269" s="16"/>
      <c r="P3269" s="14"/>
      <c r="Q3269" s="12"/>
      <c r="R3269" s="13"/>
    </row>
    <row r="3270" spans="1:18" ht="15.75" customHeight="1">
      <c r="A3270" s="1"/>
      <c r="B3270" s="6" t="s">
        <v>14</v>
      </c>
      <c r="C3270" s="6">
        <v>1185732</v>
      </c>
      <c r="D3270" s="7">
        <v>44336</v>
      </c>
      <c r="E3270" s="6" t="s">
        <v>15</v>
      </c>
      <c r="F3270" s="6" t="s">
        <v>114</v>
      </c>
      <c r="G3270" s="6" t="s">
        <v>89</v>
      </c>
      <c r="H3270" s="6" t="s">
        <v>17</v>
      </c>
      <c r="I3270" s="8">
        <v>0.49999999999999994</v>
      </c>
      <c r="J3270" s="9">
        <v>4700</v>
      </c>
      <c r="K3270" s="10">
        <f t="shared" si="0"/>
        <v>2349.9999999999995</v>
      </c>
      <c r="L3270" s="10">
        <f t="shared" si="1"/>
        <v>939.99999999999989</v>
      </c>
      <c r="M3270" s="11">
        <v>0.4</v>
      </c>
      <c r="O3270" s="16"/>
      <c r="P3270" s="14"/>
      <c r="Q3270" s="12"/>
      <c r="R3270" s="13"/>
    </row>
    <row r="3271" spans="1:18" ht="15.75" customHeight="1">
      <c r="A3271" s="1"/>
      <c r="B3271" s="6" t="s">
        <v>14</v>
      </c>
      <c r="C3271" s="6">
        <v>1185732</v>
      </c>
      <c r="D3271" s="7">
        <v>44336</v>
      </c>
      <c r="E3271" s="6" t="s">
        <v>15</v>
      </c>
      <c r="F3271" s="6" t="s">
        <v>114</v>
      </c>
      <c r="G3271" s="6" t="s">
        <v>89</v>
      </c>
      <c r="H3271" s="6" t="s">
        <v>18</v>
      </c>
      <c r="I3271" s="8">
        <v>0.45</v>
      </c>
      <c r="J3271" s="9">
        <v>1750</v>
      </c>
      <c r="K3271" s="10">
        <f t="shared" si="0"/>
        <v>787.5</v>
      </c>
      <c r="L3271" s="10">
        <f t="shared" si="1"/>
        <v>275.625</v>
      </c>
      <c r="M3271" s="11">
        <v>0.35</v>
      </c>
      <c r="O3271" s="16"/>
      <c r="P3271" s="14"/>
      <c r="Q3271" s="12"/>
      <c r="R3271" s="13"/>
    </row>
    <row r="3272" spans="1:18" ht="15.75" customHeight="1">
      <c r="A3272" s="1"/>
      <c r="B3272" s="6" t="s">
        <v>14</v>
      </c>
      <c r="C3272" s="6">
        <v>1185732</v>
      </c>
      <c r="D3272" s="7">
        <v>44336</v>
      </c>
      <c r="E3272" s="6" t="s">
        <v>15</v>
      </c>
      <c r="F3272" s="6" t="s">
        <v>114</v>
      </c>
      <c r="G3272" s="6" t="s">
        <v>89</v>
      </c>
      <c r="H3272" s="6" t="s">
        <v>19</v>
      </c>
      <c r="I3272" s="8">
        <v>0.4</v>
      </c>
      <c r="J3272" s="9">
        <v>1500</v>
      </c>
      <c r="K3272" s="10">
        <f t="shared" si="0"/>
        <v>600</v>
      </c>
      <c r="L3272" s="10">
        <f t="shared" si="1"/>
        <v>210</v>
      </c>
      <c r="M3272" s="11">
        <v>0.35</v>
      </c>
      <c r="O3272" s="16"/>
      <c r="P3272" s="14"/>
      <c r="Q3272" s="12"/>
      <c r="R3272" s="13"/>
    </row>
    <row r="3273" spans="1:18" ht="15.75" customHeight="1">
      <c r="A3273" s="1"/>
      <c r="B3273" s="6" t="s">
        <v>14</v>
      </c>
      <c r="C3273" s="6">
        <v>1185732</v>
      </c>
      <c r="D3273" s="7">
        <v>44336</v>
      </c>
      <c r="E3273" s="6" t="s">
        <v>15</v>
      </c>
      <c r="F3273" s="6" t="s">
        <v>114</v>
      </c>
      <c r="G3273" s="6" t="s">
        <v>89</v>
      </c>
      <c r="H3273" s="6" t="s">
        <v>20</v>
      </c>
      <c r="I3273" s="8">
        <v>0.4</v>
      </c>
      <c r="J3273" s="9">
        <v>1000</v>
      </c>
      <c r="K3273" s="10">
        <f t="shared" si="0"/>
        <v>400</v>
      </c>
      <c r="L3273" s="10">
        <f t="shared" si="1"/>
        <v>140</v>
      </c>
      <c r="M3273" s="11">
        <v>0.35</v>
      </c>
      <c r="O3273" s="16"/>
      <c r="P3273" s="14"/>
      <c r="Q3273" s="12"/>
      <c r="R3273" s="13"/>
    </row>
    <row r="3274" spans="1:18" ht="15.75" customHeight="1">
      <c r="A3274" s="1"/>
      <c r="B3274" s="6" t="s">
        <v>14</v>
      </c>
      <c r="C3274" s="6">
        <v>1185732</v>
      </c>
      <c r="D3274" s="7">
        <v>44336</v>
      </c>
      <c r="E3274" s="6" t="s">
        <v>15</v>
      </c>
      <c r="F3274" s="6" t="s">
        <v>114</v>
      </c>
      <c r="G3274" s="6" t="s">
        <v>89</v>
      </c>
      <c r="H3274" s="6" t="s">
        <v>21</v>
      </c>
      <c r="I3274" s="8">
        <v>0.49999999999999994</v>
      </c>
      <c r="J3274" s="9">
        <v>1250</v>
      </c>
      <c r="K3274" s="10">
        <f t="shared" si="0"/>
        <v>624.99999999999989</v>
      </c>
      <c r="L3274" s="10">
        <f t="shared" si="1"/>
        <v>187.49999999999997</v>
      </c>
      <c r="M3274" s="11">
        <v>0.3</v>
      </c>
      <c r="O3274" s="16"/>
      <c r="P3274" s="14"/>
      <c r="Q3274" s="12"/>
      <c r="R3274" s="13"/>
    </row>
    <row r="3275" spans="1:18" ht="15.75" customHeight="1">
      <c r="A3275" s="1"/>
      <c r="B3275" s="6" t="s">
        <v>14</v>
      </c>
      <c r="C3275" s="6">
        <v>1185732</v>
      </c>
      <c r="D3275" s="7">
        <v>44336</v>
      </c>
      <c r="E3275" s="6" t="s">
        <v>15</v>
      </c>
      <c r="F3275" s="6" t="s">
        <v>114</v>
      </c>
      <c r="G3275" s="6" t="s">
        <v>89</v>
      </c>
      <c r="H3275" s="6" t="s">
        <v>22</v>
      </c>
      <c r="I3275" s="8">
        <v>0.54999999999999993</v>
      </c>
      <c r="J3275" s="9">
        <v>2500</v>
      </c>
      <c r="K3275" s="10">
        <f t="shared" si="0"/>
        <v>1374.9999999999998</v>
      </c>
      <c r="L3275" s="10">
        <f t="shared" si="1"/>
        <v>412.49999999999994</v>
      </c>
      <c r="M3275" s="11">
        <v>0.3</v>
      </c>
      <c r="O3275" s="16"/>
      <c r="P3275" s="14"/>
      <c r="Q3275" s="12"/>
      <c r="R3275" s="13"/>
    </row>
    <row r="3276" spans="1:18" ht="15.75" customHeight="1">
      <c r="A3276" s="1"/>
      <c r="B3276" s="6" t="s">
        <v>14</v>
      </c>
      <c r="C3276" s="6">
        <v>1185732</v>
      </c>
      <c r="D3276" s="7">
        <v>44369</v>
      </c>
      <c r="E3276" s="6" t="s">
        <v>15</v>
      </c>
      <c r="F3276" s="6" t="s">
        <v>114</v>
      </c>
      <c r="G3276" s="6" t="s">
        <v>89</v>
      </c>
      <c r="H3276" s="6" t="s">
        <v>17</v>
      </c>
      <c r="I3276" s="8">
        <v>0.49999999999999994</v>
      </c>
      <c r="J3276" s="9">
        <v>5000</v>
      </c>
      <c r="K3276" s="10">
        <f t="shared" si="0"/>
        <v>2499.9999999999995</v>
      </c>
      <c r="L3276" s="10">
        <f t="shared" si="1"/>
        <v>999.99999999999989</v>
      </c>
      <c r="M3276" s="11">
        <v>0.4</v>
      </c>
      <c r="O3276" s="16"/>
      <c r="P3276" s="14"/>
      <c r="Q3276" s="12"/>
      <c r="R3276" s="13"/>
    </row>
    <row r="3277" spans="1:18" ht="15.75" customHeight="1">
      <c r="A3277" s="1"/>
      <c r="B3277" s="6" t="s">
        <v>14</v>
      </c>
      <c r="C3277" s="6">
        <v>1185732</v>
      </c>
      <c r="D3277" s="7">
        <v>44369</v>
      </c>
      <c r="E3277" s="6" t="s">
        <v>15</v>
      </c>
      <c r="F3277" s="6" t="s">
        <v>114</v>
      </c>
      <c r="G3277" s="6" t="s">
        <v>89</v>
      </c>
      <c r="H3277" s="6" t="s">
        <v>18</v>
      </c>
      <c r="I3277" s="8">
        <v>0.45</v>
      </c>
      <c r="J3277" s="9">
        <v>2500</v>
      </c>
      <c r="K3277" s="10">
        <f t="shared" si="0"/>
        <v>1125</v>
      </c>
      <c r="L3277" s="10">
        <f t="shared" si="1"/>
        <v>393.75</v>
      </c>
      <c r="M3277" s="11">
        <v>0.35</v>
      </c>
      <c r="O3277" s="16"/>
      <c r="P3277" s="14"/>
      <c r="Q3277" s="12"/>
      <c r="R3277" s="13"/>
    </row>
    <row r="3278" spans="1:18" ht="15.75" customHeight="1">
      <c r="A3278" s="1"/>
      <c r="B3278" s="6" t="s">
        <v>14</v>
      </c>
      <c r="C3278" s="6">
        <v>1185732</v>
      </c>
      <c r="D3278" s="7">
        <v>44369</v>
      </c>
      <c r="E3278" s="6" t="s">
        <v>15</v>
      </c>
      <c r="F3278" s="6" t="s">
        <v>114</v>
      </c>
      <c r="G3278" s="6" t="s">
        <v>89</v>
      </c>
      <c r="H3278" s="6" t="s">
        <v>19</v>
      </c>
      <c r="I3278" s="8">
        <v>0.4</v>
      </c>
      <c r="J3278" s="9">
        <v>1750</v>
      </c>
      <c r="K3278" s="10">
        <f t="shared" si="0"/>
        <v>700</v>
      </c>
      <c r="L3278" s="10">
        <f t="shared" si="1"/>
        <v>244.99999999999997</v>
      </c>
      <c r="M3278" s="11">
        <v>0.35</v>
      </c>
      <c r="O3278" s="16"/>
      <c r="P3278" s="14"/>
      <c r="Q3278" s="12"/>
      <c r="R3278" s="13"/>
    </row>
    <row r="3279" spans="1:18" ht="15.75" customHeight="1">
      <c r="A3279" s="1"/>
      <c r="B3279" s="6" t="s">
        <v>14</v>
      </c>
      <c r="C3279" s="6">
        <v>1185732</v>
      </c>
      <c r="D3279" s="7">
        <v>44369</v>
      </c>
      <c r="E3279" s="6" t="s">
        <v>15</v>
      </c>
      <c r="F3279" s="6" t="s">
        <v>114</v>
      </c>
      <c r="G3279" s="6" t="s">
        <v>89</v>
      </c>
      <c r="H3279" s="6" t="s">
        <v>20</v>
      </c>
      <c r="I3279" s="8">
        <v>0.4</v>
      </c>
      <c r="J3279" s="9">
        <v>1500</v>
      </c>
      <c r="K3279" s="10">
        <f t="shared" si="0"/>
        <v>600</v>
      </c>
      <c r="L3279" s="10">
        <f t="shared" si="1"/>
        <v>210</v>
      </c>
      <c r="M3279" s="11">
        <v>0.35</v>
      </c>
      <c r="O3279" s="16"/>
      <c r="P3279" s="14"/>
      <c r="Q3279" s="12"/>
      <c r="R3279" s="13"/>
    </row>
    <row r="3280" spans="1:18" ht="15.75" customHeight="1">
      <c r="A3280" s="1"/>
      <c r="B3280" s="6" t="s">
        <v>14</v>
      </c>
      <c r="C3280" s="6">
        <v>1185732</v>
      </c>
      <c r="D3280" s="7">
        <v>44369</v>
      </c>
      <c r="E3280" s="6" t="s">
        <v>15</v>
      </c>
      <c r="F3280" s="6" t="s">
        <v>114</v>
      </c>
      <c r="G3280" s="6" t="s">
        <v>89</v>
      </c>
      <c r="H3280" s="6" t="s">
        <v>21</v>
      </c>
      <c r="I3280" s="8">
        <v>0.49999999999999994</v>
      </c>
      <c r="J3280" s="9">
        <v>1500</v>
      </c>
      <c r="K3280" s="10">
        <f t="shared" si="0"/>
        <v>749.99999999999989</v>
      </c>
      <c r="L3280" s="10">
        <f t="shared" si="1"/>
        <v>224.99999999999997</v>
      </c>
      <c r="M3280" s="11">
        <v>0.3</v>
      </c>
      <c r="O3280" s="16"/>
      <c r="P3280" s="14"/>
      <c r="Q3280" s="12"/>
      <c r="R3280" s="13"/>
    </row>
    <row r="3281" spans="1:18" ht="15.75" customHeight="1">
      <c r="A3281" s="1"/>
      <c r="B3281" s="6" t="s">
        <v>14</v>
      </c>
      <c r="C3281" s="6">
        <v>1185732</v>
      </c>
      <c r="D3281" s="7">
        <v>44369</v>
      </c>
      <c r="E3281" s="6" t="s">
        <v>15</v>
      </c>
      <c r="F3281" s="6" t="s">
        <v>114</v>
      </c>
      <c r="G3281" s="6" t="s">
        <v>89</v>
      </c>
      <c r="H3281" s="6" t="s">
        <v>22</v>
      </c>
      <c r="I3281" s="8">
        <v>0.54999999999999993</v>
      </c>
      <c r="J3281" s="9">
        <v>3000</v>
      </c>
      <c r="K3281" s="10">
        <f t="shared" si="0"/>
        <v>1649.9999999999998</v>
      </c>
      <c r="L3281" s="10">
        <f t="shared" si="1"/>
        <v>494.99999999999989</v>
      </c>
      <c r="M3281" s="11">
        <v>0.3</v>
      </c>
      <c r="O3281" s="16"/>
      <c r="P3281" s="14"/>
      <c r="Q3281" s="12"/>
      <c r="R3281" s="13"/>
    </row>
    <row r="3282" spans="1:18" ht="15.75" customHeight="1">
      <c r="A3282" s="1"/>
      <c r="B3282" s="6" t="s">
        <v>14</v>
      </c>
      <c r="C3282" s="6">
        <v>1185732</v>
      </c>
      <c r="D3282" s="7">
        <v>44397</v>
      </c>
      <c r="E3282" s="6" t="s">
        <v>15</v>
      </c>
      <c r="F3282" s="6" t="s">
        <v>114</v>
      </c>
      <c r="G3282" s="6" t="s">
        <v>89</v>
      </c>
      <c r="H3282" s="6" t="s">
        <v>17</v>
      </c>
      <c r="I3282" s="8">
        <v>0.49999999999999994</v>
      </c>
      <c r="J3282" s="9">
        <v>5250</v>
      </c>
      <c r="K3282" s="10">
        <f t="shared" si="0"/>
        <v>2624.9999999999995</v>
      </c>
      <c r="L3282" s="10">
        <f t="shared" si="1"/>
        <v>1049.9999999999998</v>
      </c>
      <c r="M3282" s="11">
        <v>0.4</v>
      </c>
      <c r="O3282" s="16"/>
      <c r="P3282" s="14"/>
      <c r="Q3282" s="12"/>
      <c r="R3282" s="13"/>
    </row>
    <row r="3283" spans="1:18" ht="15.75" customHeight="1">
      <c r="A3283" s="1"/>
      <c r="B3283" s="6" t="s">
        <v>14</v>
      </c>
      <c r="C3283" s="6">
        <v>1185732</v>
      </c>
      <c r="D3283" s="7">
        <v>44397</v>
      </c>
      <c r="E3283" s="6" t="s">
        <v>15</v>
      </c>
      <c r="F3283" s="6" t="s">
        <v>114</v>
      </c>
      <c r="G3283" s="6" t="s">
        <v>89</v>
      </c>
      <c r="H3283" s="6" t="s">
        <v>18</v>
      </c>
      <c r="I3283" s="8">
        <v>0.45</v>
      </c>
      <c r="J3283" s="9">
        <v>2750</v>
      </c>
      <c r="K3283" s="10">
        <f t="shared" si="0"/>
        <v>1237.5</v>
      </c>
      <c r="L3283" s="10">
        <f t="shared" si="1"/>
        <v>433.125</v>
      </c>
      <c r="M3283" s="11">
        <v>0.35</v>
      </c>
      <c r="O3283" s="16"/>
      <c r="P3283" s="14"/>
      <c r="Q3283" s="12"/>
      <c r="R3283" s="13"/>
    </row>
    <row r="3284" spans="1:18" ht="15.75" customHeight="1">
      <c r="A3284" s="1"/>
      <c r="B3284" s="6" t="s">
        <v>14</v>
      </c>
      <c r="C3284" s="6">
        <v>1185732</v>
      </c>
      <c r="D3284" s="7">
        <v>44397</v>
      </c>
      <c r="E3284" s="6" t="s">
        <v>15</v>
      </c>
      <c r="F3284" s="6" t="s">
        <v>114</v>
      </c>
      <c r="G3284" s="6" t="s">
        <v>89</v>
      </c>
      <c r="H3284" s="6" t="s">
        <v>19</v>
      </c>
      <c r="I3284" s="8">
        <v>0.4</v>
      </c>
      <c r="J3284" s="9">
        <v>2000</v>
      </c>
      <c r="K3284" s="10">
        <f t="shared" si="0"/>
        <v>800</v>
      </c>
      <c r="L3284" s="10">
        <f t="shared" si="1"/>
        <v>280</v>
      </c>
      <c r="M3284" s="11">
        <v>0.35</v>
      </c>
      <c r="O3284" s="16"/>
      <c r="P3284" s="14"/>
      <c r="Q3284" s="12"/>
      <c r="R3284" s="13"/>
    </row>
    <row r="3285" spans="1:18" ht="15.75" customHeight="1">
      <c r="A3285" s="1"/>
      <c r="B3285" s="6" t="s">
        <v>14</v>
      </c>
      <c r="C3285" s="6">
        <v>1185732</v>
      </c>
      <c r="D3285" s="7">
        <v>44397</v>
      </c>
      <c r="E3285" s="6" t="s">
        <v>15</v>
      </c>
      <c r="F3285" s="6" t="s">
        <v>114</v>
      </c>
      <c r="G3285" s="6" t="s">
        <v>89</v>
      </c>
      <c r="H3285" s="6" t="s">
        <v>20</v>
      </c>
      <c r="I3285" s="8">
        <v>0.4</v>
      </c>
      <c r="J3285" s="9">
        <v>1500</v>
      </c>
      <c r="K3285" s="10">
        <f t="shared" si="0"/>
        <v>600</v>
      </c>
      <c r="L3285" s="10">
        <f t="shared" si="1"/>
        <v>210</v>
      </c>
      <c r="M3285" s="11">
        <v>0.35</v>
      </c>
      <c r="O3285" s="16"/>
      <c r="P3285" s="14"/>
      <c r="Q3285" s="12"/>
      <c r="R3285" s="13"/>
    </row>
    <row r="3286" spans="1:18" ht="15.75" customHeight="1">
      <c r="A3286" s="1"/>
      <c r="B3286" s="6" t="s">
        <v>14</v>
      </c>
      <c r="C3286" s="6">
        <v>1185732</v>
      </c>
      <c r="D3286" s="7">
        <v>44397</v>
      </c>
      <c r="E3286" s="6" t="s">
        <v>15</v>
      </c>
      <c r="F3286" s="6" t="s">
        <v>114</v>
      </c>
      <c r="G3286" s="6" t="s">
        <v>89</v>
      </c>
      <c r="H3286" s="6" t="s">
        <v>21</v>
      </c>
      <c r="I3286" s="8">
        <v>0.49999999999999994</v>
      </c>
      <c r="J3286" s="9">
        <v>1750</v>
      </c>
      <c r="K3286" s="10">
        <f t="shared" si="0"/>
        <v>874.99999999999989</v>
      </c>
      <c r="L3286" s="10">
        <f t="shared" si="1"/>
        <v>262.49999999999994</v>
      </c>
      <c r="M3286" s="11">
        <v>0.3</v>
      </c>
      <c r="O3286" s="16"/>
      <c r="P3286" s="14"/>
      <c r="Q3286" s="12"/>
      <c r="R3286" s="13"/>
    </row>
    <row r="3287" spans="1:18" ht="15.75" customHeight="1">
      <c r="A3287" s="1"/>
      <c r="B3287" s="6" t="s">
        <v>14</v>
      </c>
      <c r="C3287" s="6">
        <v>1185732</v>
      </c>
      <c r="D3287" s="7">
        <v>44397</v>
      </c>
      <c r="E3287" s="6" t="s">
        <v>15</v>
      </c>
      <c r="F3287" s="6" t="s">
        <v>114</v>
      </c>
      <c r="G3287" s="6" t="s">
        <v>89</v>
      </c>
      <c r="H3287" s="6" t="s">
        <v>22</v>
      </c>
      <c r="I3287" s="8">
        <v>0.54999999999999993</v>
      </c>
      <c r="J3287" s="9">
        <v>3500</v>
      </c>
      <c r="K3287" s="10">
        <f t="shared" si="0"/>
        <v>1924.9999999999998</v>
      </c>
      <c r="L3287" s="10">
        <f t="shared" si="1"/>
        <v>577.49999999999989</v>
      </c>
      <c r="M3287" s="11">
        <v>0.3</v>
      </c>
      <c r="O3287" s="16"/>
      <c r="P3287" s="14"/>
      <c r="Q3287" s="12"/>
      <c r="R3287" s="13"/>
    </row>
    <row r="3288" spans="1:18" ht="15.75" customHeight="1">
      <c r="A3288" s="1"/>
      <c r="B3288" s="6" t="s">
        <v>14</v>
      </c>
      <c r="C3288" s="6">
        <v>1185732</v>
      </c>
      <c r="D3288" s="7">
        <v>44429</v>
      </c>
      <c r="E3288" s="6" t="s">
        <v>15</v>
      </c>
      <c r="F3288" s="6" t="s">
        <v>114</v>
      </c>
      <c r="G3288" s="6" t="s">
        <v>89</v>
      </c>
      <c r="H3288" s="6" t="s">
        <v>17</v>
      </c>
      <c r="I3288" s="8">
        <v>0.49999999999999994</v>
      </c>
      <c r="J3288" s="9">
        <v>5000</v>
      </c>
      <c r="K3288" s="10">
        <f t="shared" si="0"/>
        <v>2499.9999999999995</v>
      </c>
      <c r="L3288" s="10">
        <f t="shared" si="1"/>
        <v>999.99999999999989</v>
      </c>
      <c r="M3288" s="11">
        <v>0.4</v>
      </c>
      <c r="O3288" s="16"/>
      <c r="P3288" s="14"/>
      <c r="Q3288" s="12"/>
      <c r="R3288" s="13"/>
    </row>
    <row r="3289" spans="1:18" ht="15.75" customHeight="1">
      <c r="A3289" s="1"/>
      <c r="B3289" s="6" t="s">
        <v>14</v>
      </c>
      <c r="C3289" s="6">
        <v>1185732</v>
      </c>
      <c r="D3289" s="7">
        <v>44429</v>
      </c>
      <c r="E3289" s="6" t="s">
        <v>15</v>
      </c>
      <c r="F3289" s="6" t="s">
        <v>114</v>
      </c>
      <c r="G3289" s="6" t="s">
        <v>89</v>
      </c>
      <c r="H3289" s="6" t="s">
        <v>18</v>
      </c>
      <c r="I3289" s="8">
        <v>0.45</v>
      </c>
      <c r="J3289" s="9">
        <v>2750</v>
      </c>
      <c r="K3289" s="10">
        <f t="shared" si="0"/>
        <v>1237.5</v>
      </c>
      <c r="L3289" s="10">
        <f t="shared" si="1"/>
        <v>433.125</v>
      </c>
      <c r="M3289" s="11">
        <v>0.35</v>
      </c>
      <c r="O3289" s="16"/>
      <c r="P3289" s="14"/>
      <c r="Q3289" s="12"/>
      <c r="R3289" s="13"/>
    </row>
    <row r="3290" spans="1:18" ht="15.75" customHeight="1">
      <c r="A3290" s="1"/>
      <c r="B3290" s="6" t="s">
        <v>14</v>
      </c>
      <c r="C3290" s="6">
        <v>1185732</v>
      </c>
      <c r="D3290" s="7">
        <v>44429</v>
      </c>
      <c r="E3290" s="6" t="s">
        <v>15</v>
      </c>
      <c r="F3290" s="6" t="s">
        <v>114</v>
      </c>
      <c r="G3290" s="6" t="s">
        <v>89</v>
      </c>
      <c r="H3290" s="6" t="s">
        <v>19</v>
      </c>
      <c r="I3290" s="8">
        <v>0.4</v>
      </c>
      <c r="J3290" s="9">
        <v>2000</v>
      </c>
      <c r="K3290" s="10">
        <f t="shared" si="0"/>
        <v>800</v>
      </c>
      <c r="L3290" s="10">
        <f t="shared" si="1"/>
        <v>280</v>
      </c>
      <c r="M3290" s="11">
        <v>0.35</v>
      </c>
      <c r="O3290" s="16"/>
      <c r="P3290" s="14"/>
      <c r="Q3290" s="12"/>
      <c r="R3290" s="13"/>
    </row>
    <row r="3291" spans="1:18" ht="15.75" customHeight="1">
      <c r="A3291" s="1"/>
      <c r="B3291" s="6" t="s">
        <v>14</v>
      </c>
      <c r="C3291" s="6">
        <v>1185732</v>
      </c>
      <c r="D3291" s="7">
        <v>44429</v>
      </c>
      <c r="E3291" s="6" t="s">
        <v>15</v>
      </c>
      <c r="F3291" s="6" t="s">
        <v>114</v>
      </c>
      <c r="G3291" s="6" t="s">
        <v>89</v>
      </c>
      <c r="H3291" s="6" t="s">
        <v>20</v>
      </c>
      <c r="I3291" s="8">
        <v>0.4</v>
      </c>
      <c r="J3291" s="9">
        <v>1500</v>
      </c>
      <c r="K3291" s="10">
        <f t="shared" si="0"/>
        <v>600</v>
      </c>
      <c r="L3291" s="10">
        <f t="shared" si="1"/>
        <v>210</v>
      </c>
      <c r="M3291" s="11">
        <v>0.35</v>
      </c>
      <c r="O3291" s="16"/>
      <c r="P3291" s="14"/>
      <c r="Q3291" s="12"/>
      <c r="R3291" s="13"/>
    </row>
    <row r="3292" spans="1:18" ht="15.75" customHeight="1">
      <c r="A3292" s="1"/>
      <c r="B3292" s="6" t="s">
        <v>14</v>
      </c>
      <c r="C3292" s="6">
        <v>1185732</v>
      </c>
      <c r="D3292" s="7">
        <v>44429</v>
      </c>
      <c r="E3292" s="6" t="s">
        <v>15</v>
      </c>
      <c r="F3292" s="6" t="s">
        <v>114</v>
      </c>
      <c r="G3292" s="6" t="s">
        <v>89</v>
      </c>
      <c r="H3292" s="6" t="s">
        <v>21</v>
      </c>
      <c r="I3292" s="8">
        <v>0.49999999999999994</v>
      </c>
      <c r="J3292" s="9">
        <v>1250</v>
      </c>
      <c r="K3292" s="10">
        <f t="shared" si="0"/>
        <v>624.99999999999989</v>
      </c>
      <c r="L3292" s="10">
        <f t="shared" si="1"/>
        <v>187.49999999999997</v>
      </c>
      <c r="M3292" s="11">
        <v>0.3</v>
      </c>
      <c r="O3292" s="16"/>
      <c r="P3292" s="14"/>
      <c r="Q3292" s="12"/>
      <c r="R3292" s="13"/>
    </row>
    <row r="3293" spans="1:18" ht="15.75" customHeight="1">
      <c r="A3293" s="1"/>
      <c r="B3293" s="6" t="s">
        <v>14</v>
      </c>
      <c r="C3293" s="6">
        <v>1185732</v>
      </c>
      <c r="D3293" s="7">
        <v>44429</v>
      </c>
      <c r="E3293" s="6" t="s">
        <v>15</v>
      </c>
      <c r="F3293" s="6" t="s">
        <v>114</v>
      </c>
      <c r="G3293" s="6" t="s">
        <v>89</v>
      </c>
      <c r="H3293" s="6" t="s">
        <v>22</v>
      </c>
      <c r="I3293" s="8">
        <v>0.54999999999999993</v>
      </c>
      <c r="J3293" s="9">
        <v>3000</v>
      </c>
      <c r="K3293" s="10">
        <f t="shared" si="0"/>
        <v>1649.9999999999998</v>
      </c>
      <c r="L3293" s="10">
        <f t="shared" si="1"/>
        <v>494.99999999999989</v>
      </c>
      <c r="M3293" s="11">
        <v>0.3</v>
      </c>
      <c r="O3293" s="16"/>
      <c r="P3293" s="14"/>
      <c r="Q3293" s="12"/>
      <c r="R3293" s="13"/>
    </row>
    <row r="3294" spans="1:18" ht="15.75" customHeight="1">
      <c r="A3294" s="1"/>
      <c r="B3294" s="6" t="s">
        <v>14</v>
      </c>
      <c r="C3294" s="6">
        <v>1185732</v>
      </c>
      <c r="D3294" s="7">
        <v>44459</v>
      </c>
      <c r="E3294" s="6" t="s">
        <v>15</v>
      </c>
      <c r="F3294" s="6" t="s">
        <v>114</v>
      </c>
      <c r="G3294" s="6" t="s">
        <v>89</v>
      </c>
      <c r="H3294" s="6" t="s">
        <v>17</v>
      </c>
      <c r="I3294" s="8">
        <v>0.49999999999999994</v>
      </c>
      <c r="J3294" s="9">
        <v>4250</v>
      </c>
      <c r="K3294" s="10">
        <f t="shared" si="0"/>
        <v>2124.9999999999995</v>
      </c>
      <c r="L3294" s="10">
        <f t="shared" si="1"/>
        <v>849.99999999999989</v>
      </c>
      <c r="M3294" s="11">
        <v>0.4</v>
      </c>
      <c r="O3294" s="16"/>
      <c r="P3294" s="14"/>
      <c r="Q3294" s="12"/>
      <c r="R3294" s="13"/>
    </row>
    <row r="3295" spans="1:18" ht="15.75" customHeight="1">
      <c r="A3295" s="1"/>
      <c r="B3295" s="6" t="s">
        <v>14</v>
      </c>
      <c r="C3295" s="6">
        <v>1185732</v>
      </c>
      <c r="D3295" s="7">
        <v>44459</v>
      </c>
      <c r="E3295" s="6" t="s">
        <v>15</v>
      </c>
      <c r="F3295" s="6" t="s">
        <v>114</v>
      </c>
      <c r="G3295" s="6" t="s">
        <v>89</v>
      </c>
      <c r="H3295" s="6" t="s">
        <v>18</v>
      </c>
      <c r="I3295" s="8">
        <v>0.45</v>
      </c>
      <c r="J3295" s="9">
        <v>2250</v>
      </c>
      <c r="K3295" s="10">
        <f t="shared" si="0"/>
        <v>1012.5</v>
      </c>
      <c r="L3295" s="10">
        <f t="shared" si="1"/>
        <v>354.375</v>
      </c>
      <c r="M3295" s="11">
        <v>0.35</v>
      </c>
      <c r="O3295" s="16"/>
      <c r="P3295" s="14"/>
      <c r="Q3295" s="12"/>
      <c r="R3295" s="13"/>
    </row>
    <row r="3296" spans="1:18" ht="15.75" customHeight="1">
      <c r="A3296" s="1"/>
      <c r="B3296" s="6" t="s">
        <v>14</v>
      </c>
      <c r="C3296" s="6">
        <v>1185732</v>
      </c>
      <c r="D3296" s="7">
        <v>44459</v>
      </c>
      <c r="E3296" s="6" t="s">
        <v>15</v>
      </c>
      <c r="F3296" s="6" t="s">
        <v>114</v>
      </c>
      <c r="G3296" s="6" t="s">
        <v>89</v>
      </c>
      <c r="H3296" s="6" t="s">
        <v>19</v>
      </c>
      <c r="I3296" s="8">
        <v>0.4</v>
      </c>
      <c r="J3296" s="9">
        <v>1250</v>
      </c>
      <c r="K3296" s="10">
        <f t="shared" si="0"/>
        <v>500</v>
      </c>
      <c r="L3296" s="10">
        <f t="shared" si="1"/>
        <v>175</v>
      </c>
      <c r="M3296" s="11">
        <v>0.35</v>
      </c>
      <c r="O3296" s="16"/>
      <c r="P3296" s="14"/>
      <c r="Q3296" s="12"/>
      <c r="R3296" s="13"/>
    </row>
    <row r="3297" spans="1:18" ht="15.75" customHeight="1">
      <c r="A3297" s="1"/>
      <c r="B3297" s="6" t="s">
        <v>14</v>
      </c>
      <c r="C3297" s="6">
        <v>1185732</v>
      </c>
      <c r="D3297" s="7">
        <v>44459</v>
      </c>
      <c r="E3297" s="6" t="s">
        <v>15</v>
      </c>
      <c r="F3297" s="6" t="s">
        <v>114</v>
      </c>
      <c r="G3297" s="6" t="s">
        <v>89</v>
      </c>
      <c r="H3297" s="6" t="s">
        <v>20</v>
      </c>
      <c r="I3297" s="8">
        <v>0.4</v>
      </c>
      <c r="J3297" s="9">
        <v>1000</v>
      </c>
      <c r="K3297" s="10">
        <f t="shared" si="0"/>
        <v>400</v>
      </c>
      <c r="L3297" s="10">
        <f t="shared" si="1"/>
        <v>140</v>
      </c>
      <c r="M3297" s="11">
        <v>0.35</v>
      </c>
      <c r="O3297" s="16"/>
      <c r="P3297" s="14"/>
      <c r="Q3297" s="12"/>
      <c r="R3297" s="13"/>
    </row>
    <row r="3298" spans="1:18" ht="15.75" customHeight="1">
      <c r="A3298" s="1"/>
      <c r="B3298" s="6" t="s">
        <v>14</v>
      </c>
      <c r="C3298" s="6">
        <v>1185732</v>
      </c>
      <c r="D3298" s="7">
        <v>44459</v>
      </c>
      <c r="E3298" s="6" t="s">
        <v>15</v>
      </c>
      <c r="F3298" s="6" t="s">
        <v>114</v>
      </c>
      <c r="G3298" s="6" t="s">
        <v>89</v>
      </c>
      <c r="H3298" s="6" t="s">
        <v>21</v>
      </c>
      <c r="I3298" s="8">
        <v>0.49999999999999994</v>
      </c>
      <c r="J3298" s="9">
        <v>1000</v>
      </c>
      <c r="K3298" s="10">
        <f t="shared" si="0"/>
        <v>499.99999999999994</v>
      </c>
      <c r="L3298" s="10">
        <f t="shared" si="1"/>
        <v>149.99999999999997</v>
      </c>
      <c r="M3298" s="11">
        <v>0.3</v>
      </c>
      <c r="O3298" s="16"/>
      <c r="P3298" s="14"/>
      <c r="Q3298" s="12"/>
      <c r="R3298" s="13"/>
    </row>
    <row r="3299" spans="1:18" ht="15.75" customHeight="1">
      <c r="A3299" s="1"/>
      <c r="B3299" s="6" t="s">
        <v>14</v>
      </c>
      <c r="C3299" s="6">
        <v>1185732</v>
      </c>
      <c r="D3299" s="7">
        <v>44459</v>
      </c>
      <c r="E3299" s="6" t="s">
        <v>15</v>
      </c>
      <c r="F3299" s="6" t="s">
        <v>114</v>
      </c>
      <c r="G3299" s="6" t="s">
        <v>89</v>
      </c>
      <c r="H3299" s="6" t="s">
        <v>22</v>
      </c>
      <c r="I3299" s="8">
        <v>0.54999999999999993</v>
      </c>
      <c r="J3299" s="9">
        <v>2000</v>
      </c>
      <c r="K3299" s="10">
        <f t="shared" si="0"/>
        <v>1099.9999999999998</v>
      </c>
      <c r="L3299" s="10">
        <f t="shared" si="1"/>
        <v>329.99999999999994</v>
      </c>
      <c r="M3299" s="11">
        <v>0.3</v>
      </c>
      <c r="O3299" s="16"/>
      <c r="P3299" s="14"/>
      <c r="Q3299" s="12"/>
      <c r="R3299" s="13"/>
    </row>
    <row r="3300" spans="1:18" ht="15.75" customHeight="1">
      <c r="A3300" s="1"/>
      <c r="B3300" s="6" t="s">
        <v>14</v>
      </c>
      <c r="C3300" s="6">
        <v>1185732</v>
      </c>
      <c r="D3300" s="7">
        <v>44491</v>
      </c>
      <c r="E3300" s="6" t="s">
        <v>15</v>
      </c>
      <c r="F3300" s="6" t="s">
        <v>114</v>
      </c>
      <c r="G3300" s="6" t="s">
        <v>89</v>
      </c>
      <c r="H3300" s="6" t="s">
        <v>17</v>
      </c>
      <c r="I3300" s="8">
        <v>0.54999999999999993</v>
      </c>
      <c r="J3300" s="9">
        <v>3750</v>
      </c>
      <c r="K3300" s="10">
        <f t="shared" si="0"/>
        <v>2062.4999999999995</v>
      </c>
      <c r="L3300" s="10">
        <f t="shared" si="1"/>
        <v>824.99999999999989</v>
      </c>
      <c r="M3300" s="11">
        <v>0.4</v>
      </c>
      <c r="O3300" s="16"/>
      <c r="P3300" s="14"/>
      <c r="Q3300" s="12"/>
      <c r="R3300" s="13"/>
    </row>
    <row r="3301" spans="1:18" ht="15.75" customHeight="1">
      <c r="A3301" s="1"/>
      <c r="B3301" s="6" t="s">
        <v>14</v>
      </c>
      <c r="C3301" s="6">
        <v>1185732</v>
      </c>
      <c r="D3301" s="7">
        <v>44491</v>
      </c>
      <c r="E3301" s="6" t="s">
        <v>15</v>
      </c>
      <c r="F3301" s="6" t="s">
        <v>114</v>
      </c>
      <c r="G3301" s="6" t="s">
        <v>89</v>
      </c>
      <c r="H3301" s="6" t="s">
        <v>18</v>
      </c>
      <c r="I3301" s="8">
        <v>0.5</v>
      </c>
      <c r="J3301" s="9">
        <v>2000</v>
      </c>
      <c r="K3301" s="10">
        <f t="shared" si="0"/>
        <v>1000</v>
      </c>
      <c r="L3301" s="10">
        <f t="shared" si="1"/>
        <v>350</v>
      </c>
      <c r="M3301" s="11">
        <v>0.35</v>
      </c>
      <c r="O3301" s="16"/>
      <c r="P3301" s="14"/>
      <c r="Q3301" s="12"/>
      <c r="R3301" s="13"/>
    </row>
    <row r="3302" spans="1:18" ht="15.75" customHeight="1">
      <c r="A3302" s="1"/>
      <c r="B3302" s="6" t="s">
        <v>14</v>
      </c>
      <c r="C3302" s="6">
        <v>1185732</v>
      </c>
      <c r="D3302" s="7">
        <v>44491</v>
      </c>
      <c r="E3302" s="6" t="s">
        <v>15</v>
      </c>
      <c r="F3302" s="6" t="s">
        <v>114</v>
      </c>
      <c r="G3302" s="6" t="s">
        <v>89</v>
      </c>
      <c r="H3302" s="6" t="s">
        <v>19</v>
      </c>
      <c r="I3302" s="8">
        <v>0.5</v>
      </c>
      <c r="J3302" s="9">
        <v>1000</v>
      </c>
      <c r="K3302" s="10">
        <f t="shared" si="0"/>
        <v>500</v>
      </c>
      <c r="L3302" s="10">
        <f t="shared" si="1"/>
        <v>175</v>
      </c>
      <c r="M3302" s="11">
        <v>0.35</v>
      </c>
      <c r="O3302" s="16"/>
      <c r="P3302" s="14"/>
      <c r="Q3302" s="12"/>
      <c r="R3302" s="13"/>
    </row>
    <row r="3303" spans="1:18" ht="15.75" customHeight="1">
      <c r="A3303" s="1"/>
      <c r="B3303" s="6" t="s">
        <v>14</v>
      </c>
      <c r="C3303" s="6">
        <v>1185732</v>
      </c>
      <c r="D3303" s="7">
        <v>44491</v>
      </c>
      <c r="E3303" s="6" t="s">
        <v>15</v>
      </c>
      <c r="F3303" s="6" t="s">
        <v>114</v>
      </c>
      <c r="G3303" s="6" t="s">
        <v>89</v>
      </c>
      <c r="H3303" s="6" t="s">
        <v>20</v>
      </c>
      <c r="I3303" s="8">
        <v>0.5</v>
      </c>
      <c r="J3303" s="9">
        <v>750</v>
      </c>
      <c r="K3303" s="10">
        <f t="shared" si="0"/>
        <v>375</v>
      </c>
      <c r="L3303" s="10">
        <f t="shared" si="1"/>
        <v>131.25</v>
      </c>
      <c r="M3303" s="11">
        <v>0.35</v>
      </c>
      <c r="O3303" s="16"/>
      <c r="P3303" s="14"/>
      <c r="Q3303" s="12"/>
      <c r="R3303" s="13"/>
    </row>
    <row r="3304" spans="1:18" ht="15.75" customHeight="1">
      <c r="A3304" s="1"/>
      <c r="B3304" s="6" t="s">
        <v>14</v>
      </c>
      <c r="C3304" s="6">
        <v>1185732</v>
      </c>
      <c r="D3304" s="7">
        <v>44491</v>
      </c>
      <c r="E3304" s="6" t="s">
        <v>15</v>
      </c>
      <c r="F3304" s="6" t="s">
        <v>114</v>
      </c>
      <c r="G3304" s="6" t="s">
        <v>89</v>
      </c>
      <c r="H3304" s="6" t="s">
        <v>21</v>
      </c>
      <c r="I3304" s="8">
        <v>0.6</v>
      </c>
      <c r="J3304" s="9">
        <v>750</v>
      </c>
      <c r="K3304" s="10">
        <f t="shared" si="0"/>
        <v>450</v>
      </c>
      <c r="L3304" s="10">
        <f t="shared" si="1"/>
        <v>135</v>
      </c>
      <c r="M3304" s="11">
        <v>0.3</v>
      </c>
      <c r="O3304" s="16"/>
      <c r="P3304" s="14"/>
      <c r="Q3304" s="12"/>
      <c r="R3304" s="13"/>
    </row>
    <row r="3305" spans="1:18" ht="15.75" customHeight="1">
      <c r="A3305" s="1"/>
      <c r="B3305" s="6" t="s">
        <v>14</v>
      </c>
      <c r="C3305" s="6">
        <v>1185732</v>
      </c>
      <c r="D3305" s="7">
        <v>44491</v>
      </c>
      <c r="E3305" s="6" t="s">
        <v>15</v>
      </c>
      <c r="F3305" s="6" t="s">
        <v>114</v>
      </c>
      <c r="G3305" s="6" t="s">
        <v>89</v>
      </c>
      <c r="H3305" s="6" t="s">
        <v>22</v>
      </c>
      <c r="I3305" s="8">
        <v>0.64999999999999991</v>
      </c>
      <c r="J3305" s="9">
        <v>2000</v>
      </c>
      <c r="K3305" s="10">
        <f t="shared" si="0"/>
        <v>1299.9999999999998</v>
      </c>
      <c r="L3305" s="10">
        <f t="shared" si="1"/>
        <v>389.99999999999994</v>
      </c>
      <c r="M3305" s="11">
        <v>0.3</v>
      </c>
      <c r="O3305" s="16"/>
      <c r="P3305" s="14"/>
      <c r="Q3305" s="12"/>
      <c r="R3305" s="13"/>
    </row>
    <row r="3306" spans="1:18" ht="15.75" customHeight="1">
      <c r="A3306" s="1"/>
      <c r="B3306" s="6" t="s">
        <v>14</v>
      </c>
      <c r="C3306" s="6">
        <v>1185732</v>
      </c>
      <c r="D3306" s="7">
        <v>44521</v>
      </c>
      <c r="E3306" s="6" t="s">
        <v>15</v>
      </c>
      <c r="F3306" s="6" t="s">
        <v>114</v>
      </c>
      <c r="G3306" s="6" t="s">
        <v>89</v>
      </c>
      <c r="H3306" s="6" t="s">
        <v>17</v>
      </c>
      <c r="I3306" s="8">
        <v>0.6</v>
      </c>
      <c r="J3306" s="9">
        <v>3500</v>
      </c>
      <c r="K3306" s="10">
        <f t="shared" si="0"/>
        <v>2100</v>
      </c>
      <c r="L3306" s="10">
        <f t="shared" si="1"/>
        <v>840</v>
      </c>
      <c r="M3306" s="11">
        <v>0.4</v>
      </c>
      <c r="O3306" s="16"/>
      <c r="P3306" s="14"/>
      <c r="Q3306" s="12"/>
      <c r="R3306" s="13"/>
    </row>
    <row r="3307" spans="1:18" ht="15.75" customHeight="1">
      <c r="A3307" s="1"/>
      <c r="B3307" s="6" t="s">
        <v>14</v>
      </c>
      <c r="C3307" s="6">
        <v>1185732</v>
      </c>
      <c r="D3307" s="7">
        <v>44521</v>
      </c>
      <c r="E3307" s="6" t="s">
        <v>15</v>
      </c>
      <c r="F3307" s="6" t="s">
        <v>114</v>
      </c>
      <c r="G3307" s="6" t="s">
        <v>89</v>
      </c>
      <c r="H3307" s="6" t="s">
        <v>18</v>
      </c>
      <c r="I3307" s="8">
        <v>0.5</v>
      </c>
      <c r="J3307" s="9">
        <v>1750</v>
      </c>
      <c r="K3307" s="10">
        <f t="shared" si="0"/>
        <v>875</v>
      </c>
      <c r="L3307" s="10">
        <f t="shared" si="1"/>
        <v>306.25</v>
      </c>
      <c r="M3307" s="11">
        <v>0.35</v>
      </c>
      <c r="O3307" s="16"/>
      <c r="P3307" s="14"/>
      <c r="Q3307" s="12"/>
      <c r="R3307" s="13"/>
    </row>
    <row r="3308" spans="1:18" ht="15.75" customHeight="1">
      <c r="A3308" s="1"/>
      <c r="B3308" s="6" t="s">
        <v>14</v>
      </c>
      <c r="C3308" s="6">
        <v>1185732</v>
      </c>
      <c r="D3308" s="7">
        <v>44521</v>
      </c>
      <c r="E3308" s="6" t="s">
        <v>15</v>
      </c>
      <c r="F3308" s="6" t="s">
        <v>114</v>
      </c>
      <c r="G3308" s="6" t="s">
        <v>89</v>
      </c>
      <c r="H3308" s="6" t="s">
        <v>19</v>
      </c>
      <c r="I3308" s="8">
        <v>0.5</v>
      </c>
      <c r="J3308" s="9">
        <v>1700</v>
      </c>
      <c r="K3308" s="10">
        <f t="shared" si="0"/>
        <v>850</v>
      </c>
      <c r="L3308" s="10">
        <f t="shared" si="1"/>
        <v>297.5</v>
      </c>
      <c r="M3308" s="11">
        <v>0.35</v>
      </c>
      <c r="O3308" s="16"/>
      <c r="P3308" s="14"/>
      <c r="Q3308" s="12"/>
      <c r="R3308" s="13"/>
    </row>
    <row r="3309" spans="1:18" ht="15.75" customHeight="1">
      <c r="A3309" s="1"/>
      <c r="B3309" s="6" t="s">
        <v>14</v>
      </c>
      <c r="C3309" s="6">
        <v>1185732</v>
      </c>
      <c r="D3309" s="7">
        <v>44521</v>
      </c>
      <c r="E3309" s="6" t="s">
        <v>15</v>
      </c>
      <c r="F3309" s="6" t="s">
        <v>114</v>
      </c>
      <c r="G3309" s="6" t="s">
        <v>89</v>
      </c>
      <c r="H3309" s="6" t="s">
        <v>20</v>
      </c>
      <c r="I3309" s="8">
        <v>0.5</v>
      </c>
      <c r="J3309" s="9">
        <v>1500</v>
      </c>
      <c r="K3309" s="10">
        <f t="shared" si="0"/>
        <v>750</v>
      </c>
      <c r="L3309" s="10">
        <f t="shared" si="1"/>
        <v>262.5</v>
      </c>
      <c r="M3309" s="11">
        <v>0.35</v>
      </c>
      <c r="O3309" s="16"/>
      <c r="P3309" s="14"/>
      <c r="Q3309" s="12"/>
      <c r="R3309" s="13"/>
    </row>
    <row r="3310" spans="1:18" ht="15.75" customHeight="1">
      <c r="A3310" s="1"/>
      <c r="B3310" s="6" t="s">
        <v>14</v>
      </c>
      <c r="C3310" s="6">
        <v>1185732</v>
      </c>
      <c r="D3310" s="7">
        <v>44521</v>
      </c>
      <c r="E3310" s="6" t="s">
        <v>15</v>
      </c>
      <c r="F3310" s="6" t="s">
        <v>114</v>
      </c>
      <c r="G3310" s="6" t="s">
        <v>89</v>
      </c>
      <c r="H3310" s="6" t="s">
        <v>21</v>
      </c>
      <c r="I3310" s="8">
        <v>0.6</v>
      </c>
      <c r="J3310" s="9">
        <v>1250</v>
      </c>
      <c r="K3310" s="10">
        <f t="shared" si="0"/>
        <v>750</v>
      </c>
      <c r="L3310" s="10">
        <f t="shared" si="1"/>
        <v>225</v>
      </c>
      <c r="M3310" s="11">
        <v>0.3</v>
      </c>
      <c r="O3310" s="16"/>
      <c r="P3310" s="14"/>
      <c r="Q3310" s="12"/>
      <c r="R3310" s="13"/>
    </row>
    <row r="3311" spans="1:18" ht="15.75" customHeight="1">
      <c r="A3311" s="1"/>
      <c r="B3311" s="6" t="s">
        <v>14</v>
      </c>
      <c r="C3311" s="6">
        <v>1185732</v>
      </c>
      <c r="D3311" s="7">
        <v>44521</v>
      </c>
      <c r="E3311" s="6" t="s">
        <v>15</v>
      </c>
      <c r="F3311" s="6" t="s">
        <v>114</v>
      </c>
      <c r="G3311" s="6" t="s">
        <v>89</v>
      </c>
      <c r="H3311" s="6" t="s">
        <v>22</v>
      </c>
      <c r="I3311" s="8">
        <v>0.64999999999999991</v>
      </c>
      <c r="J3311" s="9">
        <v>2250</v>
      </c>
      <c r="K3311" s="10">
        <f t="shared" si="0"/>
        <v>1462.4999999999998</v>
      </c>
      <c r="L3311" s="10">
        <f t="shared" si="1"/>
        <v>438.74999999999994</v>
      </c>
      <c r="M3311" s="11">
        <v>0.3</v>
      </c>
      <c r="O3311" s="16"/>
      <c r="P3311" s="14"/>
      <c r="Q3311" s="12"/>
      <c r="R3311" s="13"/>
    </row>
    <row r="3312" spans="1:18" ht="15.75" customHeight="1">
      <c r="A3312" s="1"/>
      <c r="B3312" s="6" t="s">
        <v>14</v>
      </c>
      <c r="C3312" s="6">
        <v>1185732</v>
      </c>
      <c r="D3312" s="7">
        <v>44550</v>
      </c>
      <c r="E3312" s="6" t="s">
        <v>15</v>
      </c>
      <c r="F3312" s="6" t="s">
        <v>114</v>
      </c>
      <c r="G3312" s="6" t="s">
        <v>89</v>
      </c>
      <c r="H3312" s="6" t="s">
        <v>17</v>
      </c>
      <c r="I3312" s="8">
        <v>0.6</v>
      </c>
      <c r="J3312" s="9">
        <v>4500</v>
      </c>
      <c r="K3312" s="10">
        <f t="shared" si="0"/>
        <v>2700</v>
      </c>
      <c r="L3312" s="10">
        <f t="shared" si="1"/>
        <v>1080</v>
      </c>
      <c r="M3312" s="11">
        <v>0.4</v>
      </c>
      <c r="O3312" s="16"/>
      <c r="P3312" s="14"/>
      <c r="Q3312" s="12"/>
      <c r="R3312" s="13"/>
    </row>
    <row r="3313" spans="1:18" ht="15.75" customHeight="1">
      <c r="A3313" s="1"/>
      <c r="B3313" s="6" t="s">
        <v>14</v>
      </c>
      <c r="C3313" s="6">
        <v>1185732</v>
      </c>
      <c r="D3313" s="7">
        <v>44550</v>
      </c>
      <c r="E3313" s="6" t="s">
        <v>15</v>
      </c>
      <c r="F3313" s="6" t="s">
        <v>114</v>
      </c>
      <c r="G3313" s="6" t="s">
        <v>89</v>
      </c>
      <c r="H3313" s="6" t="s">
        <v>18</v>
      </c>
      <c r="I3313" s="8">
        <v>0.5</v>
      </c>
      <c r="J3313" s="9">
        <v>2500</v>
      </c>
      <c r="K3313" s="10">
        <f t="shared" si="0"/>
        <v>1250</v>
      </c>
      <c r="L3313" s="10">
        <f t="shared" si="1"/>
        <v>437.5</v>
      </c>
      <c r="M3313" s="11">
        <v>0.35</v>
      </c>
      <c r="O3313" s="16"/>
      <c r="P3313" s="14"/>
      <c r="Q3313" s="12"/>
      <c r="R3313" s="13"/>
    </row>
    <row r="3314" spans="1:18" ht="15.75" customHeight="1">
      <c r="A3314" s="1"/>
      <c r="B3314" s="6" t="s">
        <v>14</v>
      </c>
      <c r="C3314" s="6">
        <v>1185732</v>
      </c>
      <c r="D3314" s="7">
        <v>44550</v>
      </c>
      <c r="E3314" s="6" t="s">
        <v>15</v>
      </c>
      <c r="F3314" s="6" t="s">
        <v>114</v>
      </c>
      <c r="G3314" s="6" t="s">
        <v>89</v>
      </c>
      <c r="H3314" s="6" t="s">
        <v>19</v>
      </c>
      <c r="I3314" s="8">
        <v>0.5</v>
      </c>
      <c r="J3314" s="9">
        <v>2250</v>
      </c>
      <c r="K3314" s="10">
        <f t="shared" si="0"/>
        <v>1125</v>
      </c>
      <c r="L3314" s="10">
        <f t="shared" si="1"/>
        <v>393.75</v>
      </c>
      <c r="M3314" s="11">
        <v>0.35</v>
      </c>
      <c r="O3314" s="16"/>
      <c r="P3314" s="14"/>
      <c r="Q3314" s="12"/>
      <c r="R3314" s="13"/>
    </row>
    <row r="3315" spans="1:18" ht="15.75" customHeight="1">
      <c r="A3315" s="1"/>
      <c r="B3315" s="6" t="s">
        <v>14</v>
      </c>
      <c r="C3315" s="6">
        <v>1185732</v>
      </c>
      <c r="D3315" s="7">
        <v>44550</v>
      </c>
      <c r="E3315" s="6" t="s">
        <v>15</v>
      </c>
      <c r="F3315" s="6" t="s">
        <v>114</v>
      </c>
      <c r="G3315" s="6" t="s">
        <v>89</v>
      </c>
      <c r="H3315" s="6" t="s">
        <v>20</v>
      </c>
      <c r="I3315" s="8">
        <v>0.5</v>
      </c>
      <c r="J3315" s="9">
        <v>1750</v>
      </c>
      <c r="K3315" s="10">
        <f t="shared" si="0"/>
        <v>875</v>
      </c>
      <c r="L3315" s="10">
        <f t="shared" si="1"/>
        <v>306.25</v>
      </c>
      <c r="M3315" s="11">
        <v>0.35</v>
      </c>
      <c r="O3315" s="16"/>
      <c r="P3315" s="14"/>
      <c r="Q3315" s="12"/>
      <c r="R3315" s="13"/>
    </row>
    <row r="3316" spans="1:18" ht="15.75" customHeight="1">
      <c r="A3316" s="1"/>
      <c r="B3316" s="6" t="s">
        <v>14</v>
      </c>
      <c r="C3316" s="6">
        <v>1185732</v>
      </c>
      <c r="D3316" s="7">
        <v>44550</v>
      </c>
      <c r="E3316" s="6" t="s">
        <v>15</v>
      </c>
      <c r="F3316" s="6" t="s">
        <v>114</v>
      </c>
      <c r="G3316" s="6" t="s">
        <v>89</v>
      </c>
      <c r="H3316" s="6" t="s">
        <v>21</v>
      </c>
      <c r="I3316" s="8">
        <v>0.6</v>
      </c>
      <c r="J3316" s="9">
        <v>1750</v>
      </c>
      <c r="K3316" s="10">
        <f t="shared" si="0"/>
        <v>1050</v>
      </c>
      <c r="L3316" s="10">
        <f t="shared" si="1"/>
        <v>315</v>
      </c>
      <c r="M3316" s="11">
        <v>0.3</v>
      </c>
      <c r="O3316" s="16"/>
      <c r="P3316" s="14"/>
      <c r="Q3316" s="12"/>
      <c r="R3316" s="13"/>
    </row>
    <row r="3317" spans="1:18" ht="15.75" customHeight="1">
      <c r="A3317" s="1"/>
      <c r="B3317" s="6" t="s">
        <v>14</v>
      </c>
      <c r="C3317" s="6">
        <v>1185732</v>
      </c>
      <c r="D3317" s="7">
        <v>44550</v>
      </c>
      <c r="E3317" s="6" t="s">
        <v>15</v>
      </c>
      <c r="F3317" s="6" t="s">
        <v>114</v>
      </c>
      <c r="G3317" s="6" t="s">
        <v>89</v>
      </c>
      <c r="H3317" s="6" t="s">
        <v>22</v>
      </c>
      <c r="I3317" s="8">
        <v>0.64999999999999991</v>
      </c>
      <c r="J3317" s="9">
        <v>2750</v>
      </c>
      <c r="K3317" s="10">
        <f t="shared" si="0"/>
        <v>1787.4999999999998</v>
      </c>
      <c r="L3317" s="10">
        <f t="shared" si="1"/>
        <v>536.24999999999989</v>
      </c>
      <c r="M3317" s="11">
        <v>0.3</v>
      </c>
      <c r="O3317" s="16"/>
      <c r="P3317" s="14"/>
      <c r="Q3317" s="12"/>
      <c r="R3317" s="13"/>
    </row>
    <row r="3318" spans="1:18" ht="15.75" customHeight="1">
      <c r="A3318" s="1" t="s">
        <v>39</v>
      </c>
      <c r="B3318" s="6" t="s">
        <v>14</v>
      </c>
      <c r="C3318" s="6">
        <v>1185732</v>
      </c>
      <c r="D3318" s="7">
        <v>44213</v>
      </c>
      <c r="E3318" s="6" t="s">
        <v>15</v>
      </c>
      <c r="F3318" s="6" t="s">
        <v>115</v>
      </c>
      <c r="G3318" s="6" t="s">
        <v>116</v>
      </c>
      <c r="H3318" s="6" t="s">
        <v>17</v>
      </c>
      <c r="I3318" s="8">
        <v>0.4</v>
      </c>
      <c r="J3318" s="9">
        <v>5250</v>
      </c>
      <c r="K3318" s="10">
        <f t="shared" si="0"/>
        <v>2100</v>
      </c>
      <c r="L3318" s="10">
        <f t="shared" si="1"/>
        <v>735</v>
      </c>
      <c r="M3318" s="11">
        <v>0.35</v>
      </c>
      <c r="O3318" s="16"/>
      <c r="P3318" s="14"/>
      <c r="Q3318" s="12"/>
      <c r="R3318" s="13"/>
    </row>
    <row r="3319" spans="1:18" ht="15.75" customHeight="1">
      <c r="A3319" s="1"/>
      <c r="B3319" s="6" t="s">
        <v>14</v>
      </c>
      <c r="C3319" s="6">
        <v>1185732</v>
      </c>
      <c r="D3319" s="7">
        <v>44213</v>
      </c>
      <c r="E3319" s="6" t="s">
        <v>15</v>
      </c>
      <c r="F3319" s="6" t="s">
        <v>115</v>
      </c>
      <c r="G3319" s="6" t="s">
        <v>116</v>
      </c>
      <c r="H3319" s="6" t="s">
        <v>18</v>
      </c>
      <c r="I3319" s="8">
        <v>0.4</v>
      </c>
      <c r="J3319" s="9">
        <v>3250</v>
      </c>
      <c r="K3319" s="10">
        <f t="shared" si="0"/>
        <v>1300</v>
      </c>
      <c r="L3319" s="10">
        <f t="shared" si="1"/>
        <v>454.99999999999994</v>
      </c>
      <c r="M3319" s="11">
        <v>0.35</v>
      </c>
      <c r="O3319" s="16"/>
      <c r="P3319" s="14"/>
      <c r="Q3319" s="12"/>
      <c r="R3319" s="13"/>
    </row>
    <row r="3320" spans="1:18" ht="15.75" customHeight="1">
      <c r="A3320" s="1"/>
      <c r="B3320" s="6" t="s">
        <v>14</v>
      </c>
      <c r="C3320" s="6">
        <v>1185732</v>
      </c>
      <c r="D3320" s="7">
        <v>44213</v>
      </c>
      <c r="E3320" s="6" t="s">
        <v>15</v>
      </c>
      <c r="F3320" s="6" t="s">
        <v>115</v>
      </c>
      <c r="G3320" s="6" t="s">
        <v>116</v>
      </c>
      <c r="H3320" s="6" t="s">
        <v>19</v>
      </c>
      <c r="I3320" s="8">
        <v>0.30000000000000004</v>
      </c>
      <c r="J3320" s="9">
        <v>3250</v>
      </c>
      <c r="K3320" s="10">
        <f t="shared" si="0"/>
        <v>975.00000000000011</v>
      </c>
      <c r="L3320" s="10">
        <f t="shared" si="1"/>
        <v>390.00000000000006</v>
      </c>
      <c r="M3320" s="11">
        <v>0.4</v>
      </c>
      <c r="O3320" s="16"/>
      <c r="P3320" s="14"/>
      <c r="Q3320" s="12"/>
      <c r="R3320" s="13"/>
    </row>
    <row r="3321" spans="1:18" ht="15.75" customHeight="1">
      <c r="A3321" s="1"/>
      <c r="B3321" s="6" t="s">
        <v>14</v>
      </c>
      <c r="C3321" s="6">
        <v>1185732</v>
      </c>
      <c r="D3321" s="7">
        <v>44213</v>
      </c>
      <c r="E3321" s="6" t="s">
        <v>15</v>
      </c>
      <c r="F3321" s="6" t="s">
        <v>115</v>
      </c>
      <c r="G3321" s="6" t="s">
        <v>116</v>
      </c>
      <c r="H3321" s="6" t="s">
        <v>20</v>
      </c>
      <c r="I3321" s="8">
        <v>0.35</v>
      </c>
      <c r="J3321" s="9">
        <v>1750</v>
      </c>
      <c r="K3321" s="10">
        <f t="shared" si="0"/>
        <v>612.5</v>
      </c>
      <c r="L3321" s="10">
        <f t="shared" si="1"/>
        <v>245</v>
      </c>
      <c r="M3321" s="11">
        <v>0.4</v>
      </c>
      <c r="O3321" s="16"/>
      <c r="P3321" s="14"/>
      <c r="Q3321" s="12"/>
      <c r="R3321" s="13"/>
    </row>
    <row r="3322" spans="1:18" ht="15.75" customHeight="1">
      <c r="A3322" s="1"/>
      <c r="B3322" s="6" t="s">
        <v>14</v>
      </c>
      <c r="C3322" s="6">
        <v>1185732</v>
      </c>
      <c r="D3322" s="7">
        <v>44213</v>
      </c>
      <c r="E3322" s="6" t="s">
        <v>15</v>
      </c>
      <c r="F3322" s="6" t="s">
        <v>115</v>
      </c>
      <c r="G3322" s="6" t="s">
        <v>116</v>
      </c>
      <c r="H3322" s="6" t="s">
        <v>21</v>
      </c>
      <c r="I3322" s="8">
        <v>0.5</v>
      </c>
      <c r="J3322" s="9">
        <v>2250</v>
      </c>
      <c r="K3322" s="10">
        <f t="shared" si="0"/>
        <v>1125</v>
      </c>
      <c r="L3322" s="10">
        <f t="shared" si="1"/>
        <v>337.5</v>
      </c>
      <c r="M3322" s="11">
        <v>0.3</v>
      </c>
      <c r="O3322" s="16"/>
      <c r="P3322" s="14"/>
      <c r="Q3322" s="12"/>
      <c r="R3322" s="13"/>
    </row>
    <row r="3323" spans="1:18" ht="15.75" customHeight="1">
      <c r="A3323" s="1"/>
      <c r="B3323" s="6" t="s">
        <v>14</v>
      </c>
      <c r="C3323" s="6">
        <v>1185732</v>
      </c>
      <c r="D3323" s="7">
        <v>44213</v>
      </c>
      <c r="E3323" s="6" t="s">
        <v>15</v>
      </c>
      <c r="F3323" s="6" t="s">
        <v>115</v>
      </c>
      <c r="G3323" s="6" t="s">
        <v>116</v>
      </c>
      <c r="H3323" s="6" t="s">
        <v>22</v>
      </c>
      <c r="I3323" s="8">
        <v>0.4</v>
      </c>
      <c r="J3323" s="9">
        <v>3250</v>
      </c>
      <c r="K3323" s="10">
        <f t="shared" si="0"/>
        <v>1300</v>
      </c>
      <c r="L3323" s="10">
        <f t="shared" si="1"/>
        <v>520</v>
      </c>
      <c r="M3323" s="11">
        <v>0.4</v>
      </c>
      <c r="O3323" s="16"/>
      <c r="P3323" s="14"/>
      <c r="Q3323" s="12"/>
      <c r="R3323" s="13"/>
    </row>
    <row r="3324" spans="1:18" ht="15.75" customHeight="1">
      <c r="A3324" s="1"/>
      <c r="B3324" s="6" t="s">
        <v>14</v>
      </c>
      <c r="C3324" s="6">
        <v>1185732</v>
      </c>
      <c r="D3324" s="7">
        <v>44242</v>
      </c>
      <c r="E3324" s="6" t="s">
        <v>15</v>
      </c>
      <c r="F3324" s="6" t="s">
        <v>115</v>
      </c>
      <c r="G3324" s="6" t="s">
        <v>116</v>
      </c>
      <c r="H3324" s="6" t="s">
        <v>17</v>
      </c>
      <c r="I3324" s="8">
        <v>0.4</v>
      </c>
      <c r="J3324" s="9">
        <v>5750</v>
      </c>
      <c r="K3324" s="10">
        <f t="shared" si="0"/>
        <v>2300</v>
      </c>
      <c r="L3324" s="10">
        <f t="shared" si="1"/>
        <v>805</v>
      </c>
      <c r="M3324" s="11">
        <v>0.35</v>
      </c>
      <c r="O3324" s="16"/>
      <c r="P3324" s="14"/>
      <c r="Q3324" s="12"/>
      <c r="R3324" s="13"/>
    </row>
    <row r="3325" spans="1:18" ht="15.75" customHeight="1">
      <c r="A3325" s="1"/>
      <c r="B3325" s="6" t="s">
        <v>14</v>
      </c>
      <c r="C3325" s="6">
        <v>1185732</v>
      </c>
      <c r="D3325" s="7">
        <v>44242</v>
      </c>
      <c r="E3325" s="6" t="s">
        <v>15</v>
      </c>
      <c r="F3325" s="6" t="s">
        <v>115</v>
      </c>
      <c r="G3325" s="6" t="s">
        <v>116</v>
      </c>
      <c r="H3325" s="6" t="s">
        <v>18</v>
      </c>
      <c r="I3325" s="8">
        <v>0.4</v>
      </c>
      <c r="J3325" s="9">
        <v>2250</v>
      </c>
      <c r="K3325" s="10">
        <f t="shared" si="0"/>
        <v>900</v>
      </c>
      <c r="L3325" s="10">
        <f t="shared" si="1"/>
        <v>315</v>
      </c>
      <c r="M3325" s="11">
        <v>0.35</v>
      </c>
      <c r="O3325" s="16"/>
      <c r="P3325" s="14"/>
      <c r="Q3325" s="12"/>
      <c r="R3325" s="13"/>
    </row>
    <row r="3326" spans="1:18" ht="15.75" customHeight="1">
      <c r="A3326" s="1"/>
      <c r="B3326" s="6" t="s">
        <v>14</v>
      </c>
      <c r="C3326" s="6">
        <v>1185732</v>
      </c>
      <c r="D3326" s="7">
        <v>44242</v>
      </c>
      <c r="E3326" s="6" t="s">
        <v>15</v>
      </c>
      <c r="F3326" s="6" t="s">
        <v>115</v>
      </c>
      <c r="G3326" s="6" t="s">
        <v>116</v>
      </c>
      <c r="H3326" s="6" t="s">
        <v>19</v>
      </c>
      <c r="I3326" s="8">
        <v>0.30000000000000004</v>
      </c>
      <c r="J3326" s="9">
        <v>2750</v>
      </c>
      <c r="K3326" s="10">
        <f t="shared" si="0"/>
        <v>825.00000000000011</v>
      </c>
      <c r="L3326" s="10">
        <f t="shared" si="1"/>
        <v>330.00000000000006</v>
      </c>
      <c r="M3326" s="11">
        <v>0.4</v>
      </c>
      <c r="O3326" s="16"/>
      <c r="P3326" s="14"/>
      <c r="Q3326" s="12"/>
      <c r="R3326" s="13"/>
    </row>
    <row r="3327" spans="1:18" ht="15.75" customHeight="1">
      <c r="A3327" s="1"/>
      <c r="B3327" s="6" t="s">
        <v>14</v>
      </c>
      <c r="C3327" s="6">
        <v>1185732</v>
      </c>
      <c r="D3327" s="7">
        <v>44242</v>
      </c>
      <c r="E3327" s="6" t="s">
        <v>15</v>
      </c>
      <c r="F3327" s="6" t="s">
        <v>115</v>
      </c>
      <c r="G3327" s="6" t="s">
        <v>116</v>
      </c>
      <c r="H3327" s="6" t="s">
        <v>20</v>
      </c>
      <c r="I3327" s="8">
        <v>0.35</v>
      </c>
      <c r="J3327" s="9">
        <v>1500</v>
      </c>
      <c r="K3327" s="10">
        <f t="shared" si="0"/>
        <v>525</v>
      </c>
      <c r="L3327" s="10">
        <f t="shared" si="1"/>
        <v>210</v>
      </c>
      <c r="M3327" s="11">
        <v>0.4</v>
      </c>
      <c r="O3327" s="16"/>
      <c r="P3327" s="14"/>
      <c r="Q3327" s="12"/>
      <c r="R3327" s="13"/>
    </row>
    <row r="3328" spans="1:18" ht="15.75" customHeight="1">
      <c r="A3328" s="1"/>
      <c r="B3328" s="6" t="s">
        <v>14</v>
      </c>
      <c r="C3328" s="6">
        <v>1185732</v>
      </c>
      <c r="D3328" s="7">
        <v>44242</v>
      </c>
      <c r="E3328" s="6" t="s">
        <v>15</v>
      </c>
      <c r="F3328" s="6" t="s">
        <v>115</v>
      </c>
      <c r="G3328" s="6" t="s">
        <v>116</v>
      </c>
      <c r="H3328" s="6" t="s">
        <v>21</v>
      </c>
      <c r="I3328" s="8">
        <v>0.5</v>
      </c>
      <c r="J3328" s="9">
        <v>2250</v>
      </c>
      <c r="K3328" s="10">
        <f t="shared" si="0"/>
        <v>1125</v>
      </c>
      <c r="L3328" s="10">
        <f t="shared" si="1"/>
        <v>337.5</v>
      </c>
      <c r="M3328" s="11">
        <v>0.3</v>
      </c>
      <c r="O3328" s="16"/>
      <c r="P3328" s="14"/>
      <c r="Q3328" s="12"/>
      <c r="R3328" s="13"/>
    </row>
    <row r="3329" spans="1:18" ht="15.75" customHeight="1">
      <c r="A3329" s="1"/>
      <c r="B3329" s="6" t="s">
        <v>14</v>
      </c>
      <c r="C3329" s="6">
        <v>1185732</v>
      </c>
      <c r="D3329" s="7">
        <v>44242</v>
      </c>
      <c r="E3329" s="6" t="s">
        <v>15</v>
      </c>
      <c r="F3329" s="6" t="s">
        <v>115</v>
      </c>
      <c r="G3329" s="6" t="s">
        <v>116</v>
      </c>
      <c r="H3329" s="6" t="s">
        <v>22</v>
      </c>
      <c r="I3329" s="8">
        <v>0.4</v>
      </c>
      <c r="J3329" s="9">
        <v>3250</v>
      </c>
      <c r="K3329" s="10">
        <f t="shared" si="0"/>
        <v>1300</v>
      </c>
      <c r="L3329" s="10">
        <f t="shared" si="1"/>
        <v>520</v>
      </c>
      <c r="M3329" s="11">
        <v>0.4</v>
      </c>
      <c r="O3329" s="16"/>
      <c r="P3329" s="14"/>
      <c r="Q3329" s="12"/>
      <c r="R3329" s="13"/>
    </row>
    <row r="3330" spans="1:18" ht="15.75" customHeight="1">
      <c r="A3330" s="1"/>
      <c r="B3330" s="6" t="s">
        <v>14</v>
      </c>
      <c r="C3330" s="6">
        <v>1185732</v>
      </c>
      <c r="D3330" s="7">
        <v>44268</v>
      </c>
      <c r="E3330" s="6" t="s">
        <v>15</v>
      </c>
      <c r="F3330" s="6" t="s">
        <v>115</v>
      </c>
      <c r="G3330" s="6" t="s">
        <v>116</v>
      </c>
      <c r="H3330" s="6" t="s">
        <v>17</v>
      </c>
      <c r="I3330" s="8">
        <v>0.4</v>
      </c>
      <c r="J3330" s="9">
        <v>5450</v>
      </c>
      <c r="K3330" s="10">
        <f t="shared" si="0"/>
        <v>2180</v>
      </c>
      <c r="L3330" s="10">
        <f t="shared" si="1"/>
        <v>763</v>
      </c>
      <c r="M3330" s="11">
        <v>0.35</v>
      </c>
      <c r="O3330" s="16"/>
      <c r="P3330" s="14"/>
      <c r="Q3330" s="12"/>
      <c r="R3330" s="13"/>
    </row>
    <row r="3331" spans="1:18" ht="15.75" customHeight="1">
      <c r="A3331" s="1"/>
      <c r="B3331" s="6" t="s">
        <v>14</v>
      </c>
      <c r="C3331" s="6">
        <v>1185732</v>
      </c>
      <c r="D3331" s="7">
        <v>44268</v>
      </c>
      <c r="E3331" s="6" t="s">
        <v>15</v>
      </c>
      <c r="F3331" s="6" t="s">
        <v>115</v>
      </c>
      <c r="G3331" s="6" t="s">
        <v>116</v>
      </c>
      <c r="H3331" s="6" t="s">
        <v>18</v>
      </c>
      <c r="I3331" s="8">
        <v>0.4</v>
      </c>
      <c r="J3331" s="9">
        <v>2500</v>
      </c>
      <c r="K3331" s="10">
        <f t="shared" si="0"/>
        <v>1000</v>
      </c>
      <c r="L3331" s="10">
        <f t="shared" si="1"/>
        <v>350</v>
      </c>
      <c r="M3331" s="11">
        <v>0.35</v>
      </c>
      <c r="O3331" s="16"/>
      <c r="P3331" s="14"/>
      <c r="Q3331" s="12"/>
      <c r="R3331" s="13"/>
    </row>
    <row r="3332" spans="1:18" ht="15.75" customHeight="1">
      <c r="A3332" s="1"/>
      <c r="B3332" s="6" t="s">
        <v>14</v>
      </c>
      <c r="C3332" s="6">
        <v>1185732</v>
      </c>
      <c r="D3332" s="7">
        <v>44268</v>
      </c>
      <c r="E3332" s="6" t="s">
        <v>15</v>
      </c>
      <c r="F3332" s="6" t="s">
        <v>115</v>
      </c>
      <c r="G3332" s="6" t="s">
        <v>116</v>
      </c>
      <c r="H3332" s="6" t="s">
        <v>19</v>
      </c>
      <c r="I3332" s="8">
        <v>0.30000000000000004</v>
      </c>
      <c r="J3332" s="9">
        <v>2750</v>
      </c>
      <c r="K3332" s="10">
        <f t="shared" si="0"/>
        <v>825.00000000000011</v>
      </c>
      <c r="L3332" s="10">
        <f t="shared" si="1"/>
        <v>330.00000000000006</v>
      </c>
      <c r="M3332" s="11">
        <v>0.4</v>
      </c>
      <c r="O3332" s="16"/>
      <c r="P3332" s="14"/>
      <c r="Q3332" s="12"/>
      <c r="R3332" s="13"/>
    </row>
    <row r="3333" spans="1:18" ht="15.75" customHeight="1">
      <c r="A3333" s="1"/>
      <c r="B3333" s="6" t="s">
        <v>14</v>
      </c>
      <c r="C3333" s="6">
        <v>1185732</v>
      </c>
      <c r="D3333" s="7">
        <v>44268</v>
      </c>
      <c r="E3333" s="6" t="s">
        <v>15</v>
      </c>
      <c r="F3333" s="6" t="s">
        <v>115</v>
      </c>
      <c r="G3333" s="6" t="s">
        <v>116</v>
      </c>
      <c r="H3333" s="6" t="s">
        <v>20</v>
      </c>
      <c r="I3333" s="8">
        <v>0.35</v>
      </c>
      <c r="J3333" s="9">
        <v>1250</v>
      </c>
      <c r="K3333" s="10">
        <f t="shared" si="0"/>
        <v>437.5</v>
      </c>
      <c r="L3333" s="10">
        <f t="shared" si="1"/>
        <v>175</v>
      </c>
      <c r="M3333" s="11">
        <v>0.4</v>
      </c>
      <c r="O3333" s="16"/>
      <c r="P3333" s="14"/>
      <c r="Q3333" s="12"/>
      <c r="R3333" s="13"/>
    </row>
    <row r="3334" spans="1:18" ht="15.75" customHeight="1">
      <c r="A3334" s="1"/>
      <c r="B3334" s="6" t="s">
        <v>14</v>
      </c>
      <c r="C3334" s="6">
        <v>1185732</v>
      </c>
      <c r="D3334" s="7">
        <v>44268</v>
      </c>
      <c r="E3334" s="6" t="s">
        <v>15</v>
      </c>
      <c r="F3334" s="6" t="s">
        <v>115</v>
      </c>
      <c r="G3334" s="6" t="s">
        <v>116</v>
      </c>
      <c r="H3334" s="6" t="s">
        <v>21</v>
      </c>
      <c r="I3334" s="8">
        <v>0.5</v>
      </c>
      <c r="J3334" s="9">
        <v>1750</v>
      </c>
      <c r="K3334" s="10">
        <f t="shared" si="0"/>
        <v>875</v>
      </c>
      <c r="L3334" s="10">
        <f t="shared" si="1"/>
        <v>262.5</v>
      </c>
      <c r="M3334" s="11">
        <v>0.3</v>
      </c>
      <c r="O3334" s="16"/>
      <c r="P3334" s="14"/>
      <c r="Q3334" s="12"/>
      <c r="R3334" s="13"/>
    </row>
    <row r="3335" spans="1:18" ht="15.75" customHeight="1">
      <c r="A3335" s="1"/>
      <c r="B3335" s="6" t="s">
        <v>14</v>
      </c>
      <c r="C3335" s="6">
        <v>1185732</v>
      </c>
      <c r="D3335" s="7">
        <v>44268</v>
      </c>
      <c r="E3335" s="6" t="s">
        <v>15</v>
      </c>
      <c r="F3335" s="6" t="s">
        <v>115</v>
      </c>
      <c r="G3335" s="6" t="s">
        <v>116</v>
      </c>
      <c r="H3335" s="6" t="s">
        <v>22</v>
      </c>
      <c r="I3335" s="8">
        <v>0.4</v>
      </c>
      <c r="J3335" s="9">
        <v>2750</v>
      </c>
      <c r="K3335" s="10">
        <f t="shared" si="0"/>
        <v>1100</v>
      </c>
      <c r="L3335" s="10">
        <f t="shared" si="1"/>
        <v>440</v>
      </c>
      <c r="M3335" s="11">
        <v>0.4</v>
      </c>
      <c r="O3335" s="16"/>
      <c r="P3335" s="14"/>
      <c r="Q3335" s="12"/>
      <c r="R3335" s="13"/>
    </row>
    <row r="3336" spans="1:18" ht="15.75" customHeight="1">
      <c r="A3336" s="1"/>
      <c r="B3336" s="6" t="s">
        <v>14</v>
      </c>
      <c r="C3336" s="6">
        <v>1185732</v>
      </c>
      <c r="D3336" s="7">
        <v>44300</v>
      </c>
      <c r="E3336" s="6" t="s">
        <v>15</v>
      </c>
      <c r="F3336" s="6" t="s">
        <v>115</v>
      </c>
      <c r="G3336" s="6" t="s">
        <v>116</v>
      </c>
      <c r="H3336" s="6" t="s">
        <v>17</v>
      </c>
      <c r="I3336" s="8">
        <v>0.4</v>
      </c>
      <c r="J3336" s="9">
        <v>5250</v>
      </c>
      <c r="K3336" s="10">
        <f t="shared" si="0"/>
        <v>2100</v>
      </c>
      <c r="L3336" s="10">
        <f t="shared" si="1"/>
        <v>735</v>
      </c>
      <c r="M3336" s="11">
        <v>0.35</v>
      </c>
      <c r="O3336" s="16"/>
      <c r="P3336" s="14"/>
      <c r="Q3336" s="12"/>
      <c r="R3336" s="13"/>
    </row>
    <row r="3337" spans="1:18" ht="15.75" customHeight="1">
      <c r="A3337" s="1"/>
      <c r="B3337" s="6" t="s">
        <v>14</v>
      </c>
      <c r="C3337" s="6">
        <v>1185732</v>
      </c>
      <c r="D3337" s="7">
        <v>44300</v>
      </c>
      <c r="E3337" s="6" t="s">
        <v>15</v>
      </c>
      <c r="F3337" s="6" t="s">
        <v>115</v>
      </c>
      <c r="G3337" s="6" t="s">
        <v>116</v>
      </c>
      <c r="H3337" s="6" t="s">
        <v>18</v>
      </c>
      <c r="I3337" s="8">
        <v>0.4</v>
      </c>
      <c r="J3337" s="9">
        <v>2250</v>
      </c>
      <c r="K3337" s="10">
        <f t="shared" si="0"/>
        <v>900</v>
      </c>
      <c r="L3337" s="10">
        <f t="shared" si="1"/>
        <v>315</v>
      </c>
      <c r="M3337" s="11">
        <v>0.35</v>
      </c>
      <c r="O3337" s="16"/>
      <c r="P3337" s="14"/>
      <c r="Q3337" s="12"/>
      <c r="R3337" s="13"/>
    </row>
    <row r="3338" spans="1:18" ht="15.75" customHeight="1">
      <c r="A3338" s="1"/>
      <c r="B3338" s="6" t="s">
        <v>14</v>
      </c>
      <c r="C3338" s="6">
        <v>1185732</v>
      </c>
      <c r="D3338" s="7">
        <v>44300</v>
      </c>
      <c r="E3338" s="6" t="s">
        <v>15</v>
      </c>
      <c r="F3338" s="6" t="s">
        <v>115</v>
      </c>
      <c r="G3338" s="6" t="s">
        <v>116</v>
      </c>
      <c r="H3338" s="6" t="s">
        <v>19</v>
      </c>
      <c r="I3338" s="8">
        <v>0.30000000000000004</v>
      </c>
      <c r="J3338" s="9">
        <v>2250</v>
      </c>
      <c r="K3338" s="10">
        <f t="shared" si="0"/>
        <v>675.00000000000011</v>
      </c>
      <c r="L3338" s="10">
        <f t="shared" si="1"/>
        <v>270.00000000000006</v>
      </c>
      <c r="M3338" s="11">
        <v>0.4</v>
      </c>
      <c r="O3338" s="16"/>
      <c r="P3338" s="14"/>
      <c r="Q3338" s="12"/>
      <c r="R3338" s="13"/>
    </row>
    <row r="3339" spans="1:18" ht="15.75" customHeight="1">
      <c r="A3339" s="1"/>
      <c r="B3339" s="6" t="s">
        <v>14</v>
      </c>
      <c r="C3339" s="6">
        <v>1185732</v>
      </c>
      <c r="D3339" s="7">
        <v>44300</v>
      </c>
      <c r="E3339" s="6" t="s">
        <v>15</v>
      </c>
      <c r="F3339" s="6" t="s">
        <v>115</v>
      </c>
      <c r="G3339" s="6" t="s">
        <v>116</v>
      </c>
      <c r="H3339" s="6" t="s">
        <v>20</v>
      </c>
      <c r="I3339" s="8">
        <v>0.35</v>
      </c>
      <c r="J3339" s="9">
        <v>1500</v>
      </c>
      <c r="K3339" s="10">
        <f t="shared" si="0"/>
        <v>525</v>
      </c>
      <c r="L3339" s="10">
        <f t="shared" si="1"/>
        <v>210</v>
      </c>
      <c r="M3339" s="11">
        <v>0.4</v>
      </c>
      <c r="O3339" s="16"/>
      <c r="P3339" s="14"/>
      <c r="Q3339" s="12"/>
      <c r="R3339" s="13"/>
    </row>
    <row r="3340" spans="1:18" ht="15.75" customHeight="1">
      <c r="A3340" s="1"/>
      <c r="B3340" s="6" t="s">
        <v>14</v>
      </c>
      <c r="C3340" s="6">
        <v>1185732</v>
      </c>
      <c r="D3340" s="7">
        <v>44300</v>
      </c>
      <c r="E3340" s="6" t="s">
        <v>15</v>
      </c>
      <c r="F3340" s="6" t="s">
        <v>115</v>
      </c>
      <c r="G3340" s="6" t="s">
        <v>116</v>
      </c>
      <c r="H3340" s="6" t="s">
        <v>21</v>
      </c>
      <c r="I3340" s="8">
        <v>0.5</v>
      </c>
      <c r="J3340" s="9">
        <v>1500</v>
      </c>
      <c r="K3340" s="10">
        <f t="shared" si="0"/>
        <v>750</v>
      </c>
      <c r="L3340" s="10">
        <f t="shared" si="1"/>
        <v>225</v>
      </c>
      <c r="M3340" s="11">
        <v>0.3</v>
      </c>
      <c r="O3340" s="16"/>
      <c r="P3340" s="14"/>
      <c r="Q3340" s="12"/>
      <c r="R3340" s="13"/>
    </row>
    <row r="3341" spans="1:18" ht="15.75" customHeight="1">
      <c r="A3341" s="1"/>
      <c r="B3341" s="6" t="s">
        <v>14</v>
      </c>
      <c r="C3341" s="6">
        <v>1185732</v>
      </c>
      <c r="D3341" s="7">
        <v>44300</v>
      </c>
      <c r="E3341" s="6" t="s">
        <v>15</v>
      </c>
      <c r="F3341" s="6" t="s">
        <v>115</v>
      </c>
      <c r="G3341" s="6" t="s">
        <v>116</v>
      </c>
      <c r="H3341" s="6" t="s">
        <v>22</v>
      </c>
      <c r="I3341" s="8">
        <v>0.4</v>
      </c>
      <c r="J3341" s="9">
        <v>3000</v>
      </c>
      <c r="K3341" s="10">
        <f t="shared" si="0"/>
        <v>1200</v>
      </c>
      <c r="L3341" s="10">
        <f t="shared" si="1"/>
        <v>480</v>
      </c>
      <c r="M3341" s="11">
        <v>0.4</v>
      </c>
      <c r="O3341" s="16"/>
      <c r="P3341" s="14"/>
      <c r="Q3341" s="12"/>
      <c r="R3341" s="13"/>
    </row>
    <row r="3342" spans="1:18" ht="15.75" customHeight="1">
      <c r="A3342" s="1"/>
      <c r="B3342" s="6" t="s">
        <v>14</v>
      </c>
      <c r="C3342" s="6">
        <v>1185732</v>
      </c>
      <c r="D3342" s="7">
        <v>44329</v>
      </c>
      <c r="E3342" s="6" t="s">
        <v>15</v>
      </c>
      <c r="F3342" s="6" t="s">
        <v>115</v>
      </c>
      <c r="G3342" s="6" t="s">
        <v>116</v>
      </c>
      <c r="H3342" s="6" t="s">
        <v>17</v>
      </c>
      <c r="I3342" s="8">
        <v>0.54999999999999993</v>
      </c>
      <c r="J3342" s="9">
        <v>5700</v>
      </c>
      <c r="K3342" s="10">
        <f t="shared" si="0"/>
        <v>3134.9999999999995</v>
      </c>
      <c r="L3342" s="10">
        <f t="shared" si="1"/>
        <v>1097.2499999999998</v>
      </c>
      <c r="M3342" s="11">
        <v>0.35</v>
      </c>
      <c r="O3342" s="16"/>
      <c r="P3342" s="14"/>
      <c r="Q3342" s="12"/>
      <c r="R3342" s="13"/>
    </row>
    <row r="3343" spans="1:18" ht="15.75" customHeight="1">
      <c r="A3343" s="1"/>
      <c r="B3343" s="6" t="s">
        <v>14</v>
      </c>
      <c r="C3343" s="6">
        <v>1185732</v>
      </c>
      <c r="D3343" s="7">
        <v>44329</v>
      </c>
      <c r="E3343" s="6" t="s">
        <v>15</v>
      </c>
      <c r="F3343" s="6" t="s">
        <v>115</v>
      </c>
      <c r="G3343" s="6" t="s">
        <v>116</v>
      </c>
      <c r="H3343" s="6" t="s">
        <v>18</v>
      </c>
      <c r="I3343" s="8">
        <v>0.5</v>
      </c>
      <c r="J3343" s="9">
        <v>2750</v>
      </c>
      <c r="K3343" s="10">
        <f t="shared" si="0"/>
        <v>1375</v>
      </c>
      <c r="L3343" s="10">
        <f t="shared" si="1"/>
        <v>481.24999999999994</v>
      </c>
      <c r="M3343" s="11">
        <v>0.35</v>
      </c>
      <c r="O3343" s="16"/>
      <c r="P3343" s="14"/>
      <c r="Q3343" s="12"/>
      <c r="R3343" s="13"/>
    </row>
    <row r="3344" spans="1:18" ht="15.75" customHeight="1">
      <c r="A3344" s="1"/>
      <c r="B3344" s="6" t="s">
        <v>14</v>
      </c>
      <c r="C3344" s="6">
        <v>1185732</v>
      </c>
      <c r="D3344" s="7">
        <v>44329</v>
      </c>
      <c r="E3344" s="6" t="s">
        <v>15</v>
      </c>
      <c r="F3344" s="6" t="s">
        <v>115</v>
      </c>
      <c r="G3344" s="6" t="s">
        <v>116</v>
      </c>
      <c r="H3344" s="6" t="s">
        <v>19</v>
      </c>
      <c r="I3344" s="8">
        <v>0.45</v>
      </c>
      <c r="J3344" s="9">
        <v>3000</v>
      </c>
      <c r="K3344" s="10">
        <f t="shared" si="0"/>
        <v>1350</v>
      </c>
      <c r="L3344" s="10">
        <f t="shared" si="1"/>
        <v>540</v>
      </c>
      <c r="M3344" s="11">
        <v>0.4</v>
      </c>
      <c r="O3344" s="16"/>
      <c r="P3344" s="14"/>
      <c r="Q3344" s="12"/>
      <c r="R3344" s="13"/>
    </row>
    <row r="3345" spans="1:18" ht="15.75" customHeight="1">
      <c r="A3345" s="1"/>
      <c r="B3345" s="6" t="s">
        <v>14</v>
      </c>
      <c r="C3345" s="6">
        <v>1185732</v>
      </c>
      <c r="D3345" s="7">
        <v>44329</v>
      </c>
      <c r="E3345" s="6" t="s">
        <v>15</v>
      </c>
      <c r="F3345" s="6" t="s">
        <v>115</v>
      </c>
      <c r="G3345" s="6" t="s">
        <v>116</v>
      </c>
      <c r="H3345" s="6" t="s">
        <v>20</v>
      </c>
      <c r="I3345" s="8">
        <v>0.45</v>
      </c>
      <c r="J3345" s="9">
        <v>2500</v>
      </c>
      <c r="K3345" s="10">
        <f t="shared" si="0"/>
        <v>1125</v>
      </c>
      <c r="L3345" s="10">
        <f t="shared" si="1"/>
        <v>450</v>
      </c>
      <c r="M3345" s="11">
        <v>0.4</v>
      </c>
      <c r="O3345" s="16"/>
      <c r="P3345" s="14"/>
      <c r="Q3345" s="12"/>
      <c r="R3345" s="13"/>
    </row>
    <row r="3346" spans="1:18" ht="15.75" customHeight="1">
      <c r="A3346" s="1"/>
      <c r="B3346" s="6" t="s">
        <v>14</v>
      </c>
      <c r="C3346" s="6">
        <v>1185732</v>
      </c>
      <c r="D3346" s="7">
        <v>44329</v>
      </c>
      <c r="E3346" s="6" t="s">
        <v>15</v>
      </c>
      <c r="F3346" s="6" t="s">
        <v>115</v>
      </c>
      <c r="G3346" s="6" t="s">
        <v>116</v>
      </c>
      <c r="H3346" s="6" t="s">
        <v>21</v>
      </c>
      <c r="I3346" s="8">
        <v>0.54999999999999993</v>
      </c>
      <c r="J3346" s="9">
        <v>2750</v>
      </c>
      <c r="K3346" s="10">
        <f t="shared" si="0"/>
        <v>1512.4999999999998</v>
      </c>
      <c r="L3346" s="10">
        <f t="shared" si="1"/>
        <v>453.74999999999994</v>
      </c>
      <c r="M3346" s="11">
        <v>0.3</v>
      </c>
      <c r="O3346" s="16"/>
      <c r="P3346" s="14"/>
      <c r="Q3346" s="12"/>
      <c r="R3346" s="13"/>
    </row>
    <row r="3347" spans="1:18" ht="15.75" customHeight="1">
      <c r="A3347" s="1"/>
      <c r="B3347" s="6" t="s">
        <v>14</v>
      </c>
      <c r="C3347" s="6">
        <v>1185732</v>
      </c>
      <c r="D3347" s="7">
        <v>44329</v>
      </c>
      <c r="E3347" s="6" t="s">
        <v>15</v>
      </c>
      <c r="F3347" s="6" t="s">
        <v>115</v>
      </c>
      <c r="G3347" s="6" t="s">
        <v>116</v>
      </c>
      <c r="H3347" s="6" t="s">
        <v>22</v>
      </c>
      <c r="I3347" s="8">
        <v>0.6</v>
      </c>
      <c r="J3347" s="9">
        <v>4000</v>
      </c>
      <c r="K3347" s="10">
        <f t="shared" si="0"/>
        <v>2400</v>
      </c>
      <c r="L3347" s="10">
        <f t="shared" si="1"/>
        <v>960</v>
      </c>
      <c r="M3347" s="11">
        <v>0.4</v>
      </c>
      <c r="O3347" s="16"/>
      <c r="P3347" s="14"/>
      <c r="Q3347" s="12"/>
      <c r="R3347" s="13"/>
    </row>
    <row r="3348" spans="1:18" ht="15.75" customHeight="1">
      <c r="A3348" s="1"/>
      <c r="B3348" s="6" t="s">
        <v>14</v>
      </c>
      <c r="C3348" s="6">
        <v>1185732</v>
      </c>
      <c r="D3348" s="7">
        <v>44362</v>
      </c>
      <c r="E3348" s="6" t="s">
        <v>15</v>
      </c>
      <c r="F3348" s="6" t="s">
        <v>115</v>
      </c>
      <c r="G3348" s="6" t="s">
        <v>116</v>
      </c>
      <c r="H3348" s="6" t="s">
        <v>17</v>
      </c>
      <c r="I3348" s="8">
        <v>0.54999999999999993</v>
      </c>
      <c r="J3348" s="9">
        <v>6500</v>
      </c>
      <c r="K3348" s="10">
        <f t="shared" si="0"/>
        <v>3574.9999999999995</v>
      </c>
      <c r="L3348" s="10">
        <f t="shared" si="1"/>
        <v>1251.2499999999998</v>
      </c>
      <c r="M3348" s="11">
        <v>0.35</v>
      </c>
      <c r="O3348" s="16"/>
      <c r="P3348" s="14"/>
      <c r="Q3348" s="12"/>
      <c r="R3348" s="13"/>
    </row>
    <row r="3349" spans="1:18" ht="15.75" customHeight="1">
      <c r="A3349" s="1"/>
      <c r="B3349" s="6" t="s">
        <v>14</v>
      </c>
      <c r="C3349" s="6">
        <v>1185732</v>
      </c>
      <c r="D3349" s="7">
        <v>44362</v>
      </c>
      <c r="E3349" s="6" t="s">
        <v>15</v>
      </c>
      <c r="F3349" s="6" t="s">
        <v>115</v>
      </c>
      <c r="G3349" s="6" t="s">
        <v>116</v>
      </c>
      <c r="H3349" s="6" t="s">
        <v>18</v>
      </c>
      <c r="I3349" s="8">
        <v>0.5</v>
      </c>
      <c r="J3349" s="9">
        <v>4000</v>
      </c>
      <c r="K3349" s="10">
        <f t="shared" si="0"/>
        <v>2000</v>
      </c>
      <c r="L3349" s="10">
        <f t="shared" si="1"/>
        <v>700</v>
      </c>
      <c r="M3349" s="11">
        <v>0.35</v>
      </c>
      <c r="O3349" s="16"/>
      <c r="P3349" s="14"/>
      <c r="Q3349" s="12"/>
      <c r="R3349" s="13"/>
    </row>
    <row r="3350" spans="1:18" ht="15.75" customHeight="1">
      <c r="A3350" s="1"/>
      <c r="B3350" s="6" t="s">
        <v>14</v>
      </c>
      <c r="C3350" s="6">
        <v>1185732</v>
      </c>
      <c r="D3350" s="7">
        <v>44362</v>
      </c>
      <c r="E3350" s="6" t="s">
        <v>15</v>
      </c>
      <c r="F3350" s="6" t="s">
        <v>115</v>
      </c>
      <c r="G3350" s="6" t="s">
        <v>116</v>
      </c>
      <c r="H3350" s="6" t="s">
        <v>19</v>
      </c>
      <c r="I3350" s="8">
        <v>0.45</v>
      </c>
      <c r="J3350" s="9">
        <v>3250</v>
      </c>
      <c r="K3350" s="10">
        <f t="shared" si="0"/>
        <v>1462.5</v>
      </c>
      <c r="L3350" s="10">
        <f t="shared" si="1"/>
        <v>585</v>
      </c>
      <c r="M3350" s="11">
        <v>0.4</v>
      </c>
      <c r="O3350" s="16"/>
      <c r="P3350" s="14"/>
      <c r="Q3350" s="12"/>
      <c r="R3350" s="13"/>
    </row>
    <row r="3351" spans="1:18" ht="15.75" customHeight="1">
      <c r="A3351" s="1"/>
      <c r="B3351" s="6" t="s">
        <v>14</v>
      </c>
      <c r="C3351" s="6">
        <v>1185732</v>
      </c>
      <c r="D3351" s="7">
        <v>44362</v>
      </c>
      <c r="E3351" s="6" t="s">
        <v>15</v>
      </c>
      <c r="F3351" s="6" t="s">
        <v>115</v>
      </c>
      <c r="G3351" s="6" t="s">
        <v>116</v>
      </c>
      <c r="H3351" s="6" t="s">
        <v>20</v>
      </c>
      <c r="I3351" s="8">
        <v>0.45</v>
      </c>
      <c r="J3351" s="9">
        <v>3000</v>
      </c>
      <c r="K3351" s="10">
        <f t="shared" si="0"/>
        <v>1350</v>
      </c>
      <c r="L3351" s="10">
        <f t="shared" si="1"/>
        <v>540</v>
      </c>
      <c r="M3351" s="11">
        <v>0.4</v>
      </c>
      <c r="O3351" s="16"/>
      <c r="P3351" s="14"/>
      <c r="Q3351" s="12"/>
      <c r="R3351" s="13"/>
    </row>
    <row r="3352" spans="1:18" ht="15.75" customHeight="1">
      <c r="A3352" s="1"/>
      <c r="B3352" s="6" t="s">
        <v>14</v>
      </c>
      <c r="C3352" s="6">
        <v>1185732</v>
      </c>
      <c r="D3352" s="7">
        <v>44362</v>
      </c>
      <c r="E3352" s="6" t="s">
        <v>15</v>
      </c>
      <c r="F3352" s="6" t="s">
        <v>115</v>
      </c>
      <c r="G3352" s="6" t="s">
        <v>116</v>
      </c>
      <c r="H3352" s="6" t="s">
        <v>21</v>
      </c>
      <c r="I3352" s="8">
        <v>0.54999999999999993</v>
      </c>
      <c r="J3352" s="9">
        <v>3000</v>
      </c>
      <c r="K3352" s="10">
        <f t="shared" si="0"/>
        <v>1649.9999999999998</v>
      </c>
      <c r="L3352" s="10">
        <f t="shared" si="1"/>
        <v>494.99999999999989</v>
      </c>
      <c r="M3352" s="11">
        <v>0.3</v>
      </c>
      <c r="O3352" s="16"/>
      <c r="P3352" s="14"/>
      <c r="Q3352" s="12"/>
      <c r="R3352" s="13"/>
    </row>
    <row r="3353" spans="1:18" ht="15.75" customHeight="1">
      <c r="A3353" s="1"/>
      <c r="B3353" s="6" t="s">
        <v>14</v>
      </c>
      <c r="C3353" s="6">
        <v>1185732</v>
      </c>
      <c r="D3353" s="7">
        <v>44362</v>
      </c>
      <c r="E3353" s="6" t="s">
        <v>15</v>
      </c>
      <c r="F3353" s="6" t="s">
        <v>115</v>
      </c>
      <c r="G3353" s="6" t="s">
        <v>116</v>
      </c>
      <c r="H3353" s="6" t="s">
        <v>22</v>
      </c>
      <c r="I3353" s="8">
        <v>0.6</v>
      </c>
      <c r="J3353" s="9">
        <v>4500</v>
      </c>
      <c r="K3353" s="10">
        <f t="shared" si="0"/>
        <v>2700</v>
      </c>
      <c r="L3353" s="10">
        <f t="shared" si="1"/>
        <v>1080</v>
      </c>
      <c r="M3353" s="11">
        <v>0.4</v>
      </c>
      <c r="O3353" s="16"/>
      <c r="P3353" s="14"/>
      <c r="Q3353" s="12"/>
      <c r="R3353" s="13"/>
    </row>
    <row r="3354" spans="1:18" ht="15.75" customHeight="1">
      <c r="A3354" s="1"/>
      <c r="B3354" s="6" t="s">
        <v>14</v>
      </c>
      <c r="C3354" s="6">
        <v>1185732</v>
      </c>
      <c r="D3354" s="7">
        <v>44390</v>
      </c>
      <c r="E3354" s="6" t="s">
        <v>15</v>
      </c>
      <c r="F3354" s="6" t="s">
        <v>115</v>
      </c>
      <c r="G3354" s="6" t="s">
        <v>116</v>
      </c>
      <c r="H3354" s="6" t="s">
        <v>17</v>
      </c>
      <c r="I3354" s="8">
        <v>0.54999999999999993</v>
      </c>
      <c r="J3354" s="9">
        <v>6750</v>
      </c>
      <c r="K3354" s="10">
        <f t="shared" si="0"/>
        <v>3712.4999999999995</v>
      </c>
      <c r="L3354" s="10">
        <f t="shared" si="1"/>
        <v>1299.3749999999998</v>
      </c>
      <c r="M3354" s="11">
        <v>0.35</v>
      </c>
      <c r="O3354" s="16"/>
      <c r="P3354" s="14"/>
      <c r="Q3354" s="12"/>
      <c r="R3354" s="13"/>
    </row>
    <row r="3355" spans="1:18" ht="15.75" customHeight="1">
      <c r="A3355" s="1"/>
      <c r="B3355" s="6" t="s">
        <v>14</v>
      </c>
      <c r="C3355" s="6">
        <v>1185732</v>
      </c>
      <c r="D3355" s="7">
        <v>44390</v>
      </c>
      <c r="E3355" s="6" t="s">
        <v>15</v>
      </c>
      <c r="F3355" s="6" t="s">
        <v>115</v>
      </c>
      <c r="G3355" s="6" t="s">
        <v>116</v>
      </c>
      <c r="H3355" s="6" t="s">
        <v>18</v>
      </c>
      <c r="I3355" s="8">
        <v>0.5</v>
      </c>
      <c r="J3355" s="9">
        <v>4250</v>
      </c>
      <c r="K3355" s="10">
        <f t="shared" si="0"/>
        <v>2125</v>
      </c>
      <c r="L3355" s="10">
        <f t="shared" si="1"/>
        <v>743.75</v>
      </c>
      <c r="M3355" s="11">
        <v>0.35</v>
      </c>
      <c r="O3355" s="16"/>
      <c r="P3355" s="14"/>
      <c r="Q3355" s="12"/>
      <c r="R3355" s="13"/>
    </row>
    <row r="3356" spans="1:18" ht="15.75" customHeight="1">
      <c r="A3356" s="1"/>
      <c r="B3356" s="6" t="s">
        <v>14</v>
      </c>
      <c r="C3356" s="6">
        <v>1185732</v>
      </c>
      <c r="D3356" s="7">
        <v>44390</v>
      </c>
      <c r="E3356" s="6" t="s">
        <v>15</v>
      </c>
      <c r="F3356" s="6" t="s">
        <v>115</v>
      </c>
      <c r="G3356" s="6" t="s">
        <v>116</v>
      </c>
      <c r="H3356" s="6" t="s">
        <v>19</v>
      </c>
      <c r="I3356" s="8">
        <v>0.45</v>
      </c>
      <c r="J3356" s="9">
        <v>3500</v>
      </c>
      <c r="K3356" s="10">
        <f t="shared" si="0"/>
        <v>1575</v>
      </c>
      <c r="L3356" s="10">
        <f t="shared" si="1"/>
        <v>630</v>
      </c>
      <c r="M3356" s="11">
        <v>0.4</v>
      </c>
      <c r="O3356" s="16"/>
      <c r="P3356" s="14"/>
      <c r="Q3356" s="12"/>
      <c r="R3356" s="13"/>
    </row>
    <row r="3357" spans="1:18" ht="15.75" customHeight="1">
      <c r="A3357" s="1"/>
      <c r="B3357" s="6" t="s">
        <v>14</v>
      </c>
      <c r="C3357" s="6">
        <v>1185732</v>
      </c>
      <c r="D3357" s="7">
        <v>44390</v>
      </c>
      <c r="E3357" s="6" t="s">
        <v>15</v>
      </c>
      <c r="F3357" s="6" t="s">
        <v>115</v>
      </c>
      <c r="G3357" s="6" t="s">
        <v>116</v>
      </c>
      <c r="H3357" s="6" t="s">
        <v>20</v>
      </c>
      <c r="I3357" s="8">
        <v>0.45</v>
      </c>
      <c r="J3357" s="9">
        <v>3000</v>
      </c>
      <c r="K3357" s="10">
        <f t="shared" si="0"/>
        <v>1350</v>
      </c>
      <c r="L3357" s="10">
        <f t="shared" si="1"/>
        <v>540</v>
      </c>
      <c r="M3357" s="11">
        <v>0.4</v>
      </c>
      <c r="O3357" s="16"/>
      <c r="P3357" s="14"/>
      <c r="Q3357" s="12"/>
      <c r="R3357" s="13"/>
    </row>
    <row r="3358" spans="1:18" ht="15.75" customHeight="1">
      <c r="A3358" s="1"/>
      <c r="B3358" s="6" t="s">
        <v>14</v>
      </c>
      <c r="C3358" s="6">
        <v>1185732</v>
      </c>
      <c r="D3358" s="7">
        <v>44390</v>
      </c>
      <c r="E3358" s="6" t="s">
        <v>15</v>
      </c>
      <c r="F3358" s="6" t="s">
        <v>115</v>
      </c>
      <c r="G3358" s="6" t="s">
        <v>116</v>
      </c>
      <c r="H3358" s="6" t="s">
        <v>21</v>
      </c>
      <c r="I3358" s="8">
        <v>0.54999999999999993</v>
      </c>
      <c r="J3358" s="9">
        <v>3250</v>
      </c>
      <c r="K3358" s="10">
        <f t="shared" si="0"/>
        <v>1787.4999999999998</v>
      </c>
      <c r="L3358" s="10">
        <f t="shared" si="1"/>
        <v>536.24999999999989</v>
      </c>
      <c r="M3358" s="11">
        <v>0.3</v>
      </c>
      <c r="O3358" s="16"/>
      <c r="P3358" s="14"/>
      <c r="Q3358" s="12"/>
      <c r="R3358" s="13"/>
    </row>
    <row r="3359" spans="1:18" ht="15.75" customHeight="1">
      <c r="A3359" s="1"/>
      <c r="B3359" s="6" t="s">
        <v>14</v>
      </c>
      <c r="C3359" s="6">
        <v>1185732</v>
      </c>
      <c r="D3359" s="7">
        <v>44390</v>
      </c>
      <c r="E3359" s="6" t="s">
        <v>15</v>
      </c>
      <c r="F3359" s="6" t="s">
        <v>115</v>
      </c>
      <c r="G3359" s="6" t="s">
        <v>116</v>
      </c>
      <c r="H3359" s="6" t="s">
        <v>22</v>
      </c>
      <c r="I3359" s="8">
        <v>0.6</v>
      </c>
      <c r="J3359" s="9">
        <v>5000</v>
      </c>
      <c r="K3359" s="10">
        <f t="shared" si="0"/>
        <v>3000</v>
      </c>
      <c r="L3359" s="10">
        <f t="shared" si="1"/>
        <v>1200</v>
      </c>
      <c r="M3359" s="11">
        <v>0.4</v>
      </c>
      <c r="O3359" s="16"/>
      <c r="P3359" s="14"/>
      <c r="Q3359" s="12"/>
      <c r="R3359" s="13"/>
    </row>
    <row r="3360" spans="1:18" ht="15.75" customHeight="1">
      <c r="A3360" s="1"/>
      <c r="B3360" s="6" t="s">
        <v>14</v>
      </c>
      <c r="C3360" s="6">
        <v>1185732</v>
      </c>
      <c r="D3360" s="7">
        <v>44422</v>
      </c>
      <c r="E3360" s="6" t="s">
        <v>15</v>
      </c>
      <c r="F3360" s="6" t="s">
        <v>115</v>
      </c>
      <c r="G3360" s="6" t="s">
        <v>116</v>
      </c>
      <c r="H3360" s="6" t="s">
        <v>17</v>
      </c>
      <c r="I3360" s="8">
        <v>0.54999999999999993</v>
      </c>
      <c r="J3360" s="9">
        <v>6500</v>
      </c>
      <c r="K3360" s="10">
        <f t="shared" si="0"/>
        <v>3574.9999999999995</v>
      </c>
      <c r="L3360" s="10">
        <f t="shared" si="1"/>
        <v>1251.2499999999998</v>
      </c>
      <c r="M3360" s="11">
        <v>0.35</v>
      </c>
      <c r="O3360" s="16"/>
      <c r="P3360" s="14"/>
      <c r="Q3360" s="12"/>
      <c r="R3360" s="13"/>
    </row>
    <row r="3361" spans="1:18" ht="15.75" customHeight="1">
      <c r="A3361" s="1"/>
      <c r="B3361" s="6" t="s">
        <v>14</v>
      </c>
      <c r="C3361" s="6">
        <v>1185732</v>
      </c>
      <c r="D3361" s="7">
        <v>44422</v>
      </c>
      <c r="E3361" s="6" t="s">
        <v>15</v>
      </c>
      <c r="F3361" s="6" t="s">
        <v>115</v>
      </c>
      <c r="G3361" s="6" t="s">
        <v>116</v>
      </c>
      <c r="H3361" s="6" t="s">
        <v>18</v>
      </c>
      <c r="I3361" s="8">
        <v>0.5</v>
      </c>
      <c r="J3361" s="9">
        <v>4250</v>
      </c>
      <c r="K3361" s="10">
        <f t="shared" si="0"/>
        <v>2125</v>
      </c>
      <c r="L3361" s="10">
        <f t="shared" si="1"/>
        <v>743.75</v>
      </c>
      <c r="M3361" s="11">
        <v>0.35</v>
      </c>
      <c r="O3361" s="16"/>
      <c r="P3361" s="14"/>
      <c r="Q3361" s="12"/>
      <c r="R3361" s="13"/>
    </row>
    <row r="3362" spans="1:18" ht="15.75" customHeight="1">
      <c r="A3362" s="1"/>
      <c r="B3362" s="6" t="s">
        <v>14</v>
      </c>
      <c r="C3362" s="6">
        <v>1185732</v>
      </c>
      <c r="D3362" s="7">
        <v>44422</v>
      </c>
      <c r="E3362" s="6" t="s">
        <v>15</v>
      </c>
      <c r="F3362" s="6" t="s">
        <v>115</v>
      </c>
      <c r="G3362" s="6" t="s">
        <v>116</v>
      </c>
      <c r="H3362" s="6" t="s">
        <v>19</v>
      </c>
      <c r="I3362" s="8">
        <v>0.45</v>
      </c>
      <c r="J3362" s="9">
        <v>3500</v>
      </c>
      <c r="K3362" s="10">
        <f t="shared" si="0"/>
        <v>1575</v>
      </c>
      <c r="L3362" s="10">
        <f t="shared" si="1"/>
        <v>630</v>
      </c>
      <c r="M3362" s="11">
        <v>0.4</v>
      </c>
      <c r="O3362" s="16"/>
      <c r="P3362" s="14"/>
      <c r="Q3362" s="12"/>
      <c r="R3362" s="13"/>
    </row>
    <row r="3363" spans="1:18" ht="15.75" customHeight="1">
      <c r="A3363" s="1"/>
      <c r="B3363" s="6" t="s">
        <v>14</v>
      </c>
      <c r="C3363" s="6">
        <v>1185732</v>
      </c>
      <c r="D3363" s="7">
        <v>44422</v>
      </c>
      <c r="E3363" s="6" t="s">
        <v>15</v>
      </c>
      <c r="F3363" s="6" t="s">
        <v>115</v>
      </c>
      <c r="G3363" s="6" t="s">
        <v>116</v>
      </c>
      <c r="H3363" s="6" t="s">
        <v>20</v>
      </c>
      <c r="I3363" s="8">
        <v>0.45</v>
      </c>
      <c r="J3363" s="9">
        <v>2500</v>
      </c>
      <c r="K3363" s="10">
        <f t="shared" si="0"/>
        <v>1125</v>
      </c>
      <c r="L3363" s="10">
        <f t="shared" si="1"/>
        <v>450</v>
      </c>
      <c r="M3363" s="11">
        <v>0.4</v>
      </c>
      <c r="O3363" s="16"/>
      <c r="P3363" s="14"/>
      <c r="Q3363" s="12"/>
      <c r="R3363" s="13"/>
    </row>
    <row r="3364" spans="1:18" ht="15.75" customHeight="1">
      <c r="A3364" s="1"/>
      <c r="B3364" s="6" t="s">
        <v>14</v>
      </c>
      <c r="C3364" s="6">
        <v>1185732</v>
      </c>
      <c r="D3364" s="7">
        <v>44422</v>
      </c>
      <c r="E3364" s="6" t="s">
        <v>15</v>
      </c>
      <c r="F3364" s="6" t="s">
        <v>115</v>
      </c>
      <c r="G3364" s="6" t="s">
        <v>116</v>
      </c>
      <c r="H3364" s="6" t="s">
        <v>21</v>
      </c>
      <c r="I3364" s="8">
        <v>0.54999999999999993</v>
      </c>
      <c r="J3364" s="9">
        <v>2250</v>
      </c>
      <c r="K3364" s="10">
        <f t="shared" si="0"/>
        <v>1237.4999999999998</v>
      </c>
      <c r="L3364" s="10">
        <f t="shared" si="1"/>
        <v>371.24999999999994</v>
      </c>
      <c r="M3364" s="11">
        <v>0.3</v>
      </c>
      <c r="O3364" s="16"/>
      <c r="P3364" s="14"/>
      <c r="Q3364" s="12"/>
      <c r="R3364" s="13"/>
    </row>
    <row r="3365" spans="1:18" ht="15.75" customHeight="1">
      <c r="A3365" s="1"/>
      <c r="B3365" s="6" t="s">
        <v>14</v>
      </c>
      <c r="C3365" s="6">
        <v>1185732</v>
      </c>
      <c r="D3365" s="7">
        <v>44422</v>
      </c>
      <c r="E3365" s="6" t="s">
        <v>15</v>
      </c>
      <c r="F3365" s="6" t="s">
        <v>115</v>
      </c>
      <c r="G3365" s="6" t="s">
        <v>116</v>
      </c>
      <c r="H3365" s="6" t="s">
        <v>22</v>
      </c>
      <c r="I3365" s="8">
        <v>0.6</v>
      </c>
      <c r="J3365" s="9">
        <v>4000</v>
      </c>
      <c r="K3365" s="10">
        <f t="shared" si="0"/>
        <v>2400</v>
      </c>
      <c r="L3365" s="10">
        <f t="shared" si="1"/>
        <v>960</v>
      </c>
      <c r="M3365" s="11">
        <v>0.4</v>
      </c>
      <c r="O3365" s="16"/>
      <c r="P3365" s="14"/>
      <c r="Q3365" s="12"/>
      <c r="R3365" s="13"/>
    </row>
    <row r="3366" spans="1:18" ht="15.75" customHeight="1">
      <c r="A3366" s="1"/>
      <c r="B3366" s="6" t="s">
        <v>14</v>
      </c>
      <c r="C3366" s="6">
        <v>1185732</v>
      </c>
      <c r="D3366" s="7">
        <v>44452</v>
      </c>
      <c r="E3366" s="6" t="s">
        <v>15</v>
      </c>
      <c r="F3366" s="6" t="s">
        <v>115</v>
      </c>
      <c r="G3366" s="6" t="s">
        <v>116</v>
      </c>
      <c r="H3366" s="6" t="s">
        <v>17</v>
      </c>
      <c r="I3366" s="8">
        <v>0.54999999999999993</v>
      </c>
      <c r="J3366" s="9">
        <v>5250</v>
      </c>
      <c r="K3366" s="10">
        <f t="shared" si="0"/>
        <v>2887.4999999999995</v>
      </c>
      <c r="L3366" s="10">
        <f t="shared" si="1"/>
        <v>1010.6249999999998</v>
      </c>
      <c r="M3366" s="11">
        <v>0.35</v>
      </c>
      <c r="O3366" s="16"/>
      <c r="P3366" s="14"/>
      <c r="Q3366" s="12"/>
      <c r="R3366" s="13"/>
    </row>
    <row r="3367" spans="1:18" ht="15.75" customHeight="1">
      <c r="A3367" s="1"/>
      <c r="B3367" s="6" t="s">
        <v>14</v>
      </c>
      <c r="C3367" s="6">
        <v>1185732</v>
      </c>
      <c r="D3367" s="7">
        <v>44452</v>
      </c>
      <c r="E3367" s="6" t="s">
        <v>15</v>
      </c>
      <c r="F3367" s="6" t="s">
        <v>115</v>
      </c>
      <c r="G3367" s="6" t="s">
        <v>116</v>
      </c>
      <c r="H3367" s="6" t="s">
        <v>18</v>
      </c>
      <c r="I3367" s="8">
        <v>0.5</v>
      </c>
      <c r="J3367" s="9">
        <v>3250</v>
      </c>
      <c r="K3367" s="10">
        <f t="shared" si="0"/>
        <v>1625</v>
      </c>
      <c r="L3367" s="10">
        <f t="shared" si="1"/>
        <v>568.75</v>
      </c>
      <c r="M3367" s="11">
        <v>0.35</v>
      </c>
      <c r="O3367" s="16"/>
      <c r="P3367" s="14"/>
      <c r="Q3367" s="12"/>
      <c r="R3367" s="13"/>
    </row>
    <row r="3368" spans="1:18" ht="15.75" customHeight="1">
      <c r="A3368" s="1"/>
      <c r="B3368" s="6" t="s">
        <v>14</v>
      </c>
      <c r="C3368" s="6">
        <v>1185732</v>
      </c>
      <c r="D3368" s="7">
        <v>44452</v>
      </c>
      <c r="E3368" s="6" t="s">
        <v>15</v>
      </c>
      <c r="F3368" s="6" t="s">
        <v>115</v>
      </c>
      <c r="G3368" s="6" t="s">
        <v>116</v>
      </c>
      <c r="H3368" s="6" t="s">
        <v>19</v>
      </c>
      <c r="I3368" s="8">
        <v>0.45</v>
      </c>
      <c r="J3368" s="9">
        <v>2250</v>
      </c>
      <c r="K3368" s="10">
        <f t="shared" si="0"/>
        <v>1012.5</v>
      </c>
      <c r="L3368" s="10">
        <f t="shared" si="1"/>
        <v>405</v>
      </c>
      <c r="M3368" s="11">
        <v>0.4</v>
      </c>
      <c r="O3368" s="16"/>
      <c r="P3368" s="14"/>
      <c r="Q3368" s="12"/>
      <c r="R3368" s="13"/>
    </row>
    <row r="3369" spans="1:18" ht="15.75" customHeight="1">
      <c r="A3369" s="1"/>
      <c r="B3369" s="6" t="s">
        <v>14</v>
      </c>
      <c r="C3369" s="6">
        <v>1185732</v>
      </c>
      <c r="D3369" s="7">
        <v>44452</v>
      </c>
      <c r="E3369" s="6" t="s">
        <v>15</v>
      </c>
      <c r="F3369" s="6" t="s">
        <v>115</v>
      </c>
      <c r="G3369" s="6" t="s">
        <v>116</v>
      </c>
      <c r="H3369" s="6" t="s">
        <v>20</v>
      </c>
      <c r="I3369" s="8">
        <v>0.45</v>
      </c>
      <c r="J3369" s="9">
        <v>2000</v>
      </c>
      <c r="K3369" s="10">
        <f t="shared" si="0"/>
        <v>900</v>
      </c>
      <c r="L3369" s="10">
        <f t="shared" si="1"/>
        <v>360</v>
      </c>
      <c r="M3369" s="11">
        <v>0.4</v>
      </c>
      <c r="O3369" s="16"/>
      <c r="P3369" s="14"/>
      <c r="Q3369" s="12"/>
      <c r="R3369" s="13"/>
    </row>
    <row r="3370" spans="1:18" ht="15.75" customHeight="1">
      <c r="A3370" s="1"/>
      <c r="B3370" s="6" t="s">
        <v>14</v>
      </c>
      <c r="C3370" s="6">
        <v>1185732</v>
      </c>
      <c r="D3370" s="7">
        <v>44452</v>
      </c>
      <c r="E3370" s="6" t="s">
        <v>15</v>
      </c>
      <c r="F3370" s="6" t="s">
        <v>115</v>
      </c>
      <c r="G3370" s="6" t="s">
        <v>116</v>
      </c>
      <c r="H3370" s="6" t="s">
        <v>21</v>
      </c>
      <c r="I3370" s="8">
        <v>0.54999999999999993</v>
      </c>
      <c r="J3370" s="9">
        <v>2000</v>
      </c>
      <c r="K3370" s="10">
        <f t="shared" si="0"/>
        <v>1099.9999999999998</v>
      </c>
      <c r="L3370" s="10">
        <f t="shared" si="1"/>
        <v>329.99999999999994</v>
      </c>
      <c r="M3370" s="11">
        <v>0.3</v>
      </c>
      <c r="O3370" s="16"/>
      <c r="P3370" s="14"/>
      <c r="Q3370" s="12"/>
      <c r="R3370" s="13"/>
    </row>
    <row r="3371" spans="1:18" ht="15.75" customHeight="1">
      <c r="A3371" s="1"/>
      <c r="B3371" s="6" t="s">
        <v>14</v>
      </c>
      <c r="C3371" s="6">
        <v>1185732</v>
      </c>
      <c r="D3371" s="7">
        <v>44452</v>
      </c>
      <c r="E3371" s="6" t="s">
        <v>15</v>
      </c>
      <c r="F3371" s="6" t="s">
        <v>115</v>
      </c>
      <c r="G3371" s="6" t="s">
        <v>116</v>
      </c>
      <c r="H3371" s="6" t="s">
        <v>22</v>
      </c>
      <c r="I3371" s="8">
        <v>0.6</v>
      </c>
      <c r="J3371" s="9">
        <v>3000</v>
      </c>
      <c r="K3371" s="10">
        <f t="shared" si="0"/>
        <v>1800</v>
      </c>
      <c r="L3371" s="10">
        <f t="shared" si="1"/>
        <v>720</v>
      </c>
      <c r="M3371" s="11">
        <v>0.4</v>
      </c>
      <c r="O3371" s="16"/>
      <c r="P3371" s="14"/>
      <c r="Q3371" s="12"/>
      <c r="R3371" s="13"/>
    </row>
    <row r="3372" spans="1:18" ht="15.75" customHeight="1">
      <c r="A3372" s="1"/>
      <c r="B3372" s="6" t="s">
        <v>14</v>
      </c>
      <c r="C3372" s="6">
        <v>1185732</v>
      </c>
      <c r="D3372" s="7">
        <v>44484</v>
      </c>
      <c r="E3372" s="6" t="s">
        <v>15</v>
      </c>
      <c r="F3372" s="6" t="s">
        <v>115</v>
      </c>
      <c r="G3372" s="6" t="s">
        <v>116</v>
      </c>
      <c r="H3372" s="6" t="s">
        <v>17</v>
      </c>
      <c r="I3372" s="8">
        <v>0.6</v>
      </c>
      <c r="J3372" s="9">
        <v>4750</v>
      </c>
      <c r="K3372" s="10">
        <f t="shared" si="0"/>
        <v>2850</v>
      </c>
      <c r="L3372" s="10">
        <f t="shared" si="1"/>
        <v>997.49999999999989</v>
      </c>
      <c r="M3372" s="11">
        <v>0.35</v>
      </c>
      <c r="O3372" s="16"/>
      <c r="P3372" s="14"/>
      <c r="Q3372" s="12"/>
      <c r="R3372" s="13"/>
    </row>
    <row r="3373" spans="1:18" ht="15.75" customHeight="1">
      <c r="A3373" s="1"/>
      <c r="B3373" s="6" t="s">
        <v>14</v>
      </c>
      <c r="C3373" s="6">
        <v>1185732</v>
      </c>
      <c r="D3373" s="7">
        <v>44484</v>
      </c>
      <c r="E3373" s="6" t="s">
        <v>15</v>
      </c>
      <c r="F3373" s="6" t="s">
        <v>115</v>
      </c>
      <c r="G3373" s="6" t="s">
        <v>116</v>
      </c>
      <c r="H3373" s="6" t="s">
        <v>18</v>
      </c>
      <c r="I3373" s="8">
        <v>0.55000000000000004</v>
      </c>
      <c r="J3373" s="9">
        <v>3000</v>
      </c>
      <c r="K3373" s="10">
        <f t="shared" si="0"/>
        <v>1650.0000000000002</v>
      </c>
      <c r="L3373" s="10">
        <f t="shared" si="1"/>
        <v>577.5</v>
      </c>
      <c r="M3373" s="11">
        <v>0.35</v>
      </c>
      <c r="O3373" s="16"/>
      <c r="P3373" s="14"/>
      <c r="Q3373" s="12"/>
      <c r="R3373" s="13"/>
    </row>
    <row r="3374" spans="1:18" ht="15.75" customHeight="1">
      <c r="A3374" s="1"/>
      <c r="B3374" s="6" t="s">
        <v>14</v>
      </c>
      <c r="C3374" s="6">
        <v>1185732</v>
      </c>
      <c r="D3374" s="7">
        <v>44484</v>
      </c>
      <c r="E3374" s="6" t="s">
        <v>15</v>
      </c>
      <c r="F3374" s="6" t="s">
        <v>115</v>
      </c>
      <c r="G3374" s="6" t="s">
        <v>116</v>
      </c>
      <c r="H3374" s="6" t="s">
        <v>19</v>
      </c>
      <c r="I3374" s="8">
        <v>0.55000000000000004</v>
      </c>
      <c r="J3374" s="9">
        <v>2000</v>
      </c>
      <c r="K3374" s="10">
        <f t="shared" si="0"/>
        <v>1100</v>
      </c>
      <c r="L3374" s="10">
        <f t="shared" si="1"/>
        <v>440</v>
      </c>
      <c r="M3374" s="11">
        <v>0.4</v>
      </c>
      <c r="O3374" s="16"/>
      <c r="P3374" s="14"/>
      <c r="Q3374" s="12"/>
      <c r="R3374" s="13"/>
    </row>
    <row r="3375" spans="1:18" ht="15.75" customHeight="1">
      <c r="A3375" s="1"/>
      <c r="B3375" s="6" t="s">
        <v>14</v>
      </c>
      <c r="C3375" s="6">
        <v>1185732</v>
      </c>
      <c r="D3375" s="7">
        <v>44484</v>
      </c>
      <c r="E3375" s="6" t="s">
        <v>15</v>
      </c>
      <c r="F3375" s="6" t="s">
        <v>115</v>
      </c>
      <c r="G3375" s="6" t="s">
        <v>116</v>
      </c>
      <c r="H3375" s="6" t="s">
        <v>20</v>
      </c>
      <c r="I3375" s="8">
        <v>0.55000000000000004</v>
      </c>
      <c r="J3375" s="9">
        <v>1750</v>
      </c>
      <c r="K3375" s="10">
        <f t="shared" si="0"/>
        <v>962.50000000000011</v>
      </c>
      <c r="L3375" s="10">
        <f t="shared" si="1"/>
        <v>385.00000000000006</v>
      </c>
      <c r="M3375" s="11">
        <v>0.4</v>
      </c>
      <c r="O3375" s="16"/>
      <c r="P3375" s="14"/>
      <c r="Q3375" s="12"/>
      <c r="R3375" s="13"/>
    </row>
    <row r="3376" spans="1:18" ht="15.75" customHeight="1">
      <c r="A3376" s="1"/>
      <c r="B3376" s="6" t="s">
        <v>14</v>
      </c>
      <c r="C3376" s="6">
        <v>1185732</v>
      </c>
      <c r="D3376" s="7">
        <v>44484</v>
      </c>
      <c r="E3376" s="6" t="s">
        <v>15</v>
      </c>
      <c r="F3376" s="6" t="s">
        <v>115</v>
      </c>
      <c r="G3376" s="6" t="s">
        <v>116</v>
      </c>
      <c r="H3376" s="6" t="s">
        <v>21</v>
      </c>
      <c r="I3376" s="8">
        <v>0.65</v>
      </c>
      <c r="J3376" s="9">
        <v>1750</v>
      </c>
      <c r="K3376" s="10">
        <f t="shared" si="0"/>
        <v>1137.5</v>
      </c>
      <c r="L3376" s="10">
        <f t="shared" si="1"/>
        <v>341.25</v>
      </c>
      <c r="M3376" s="11">
        <v>0.3</v>
      </c>
      <c r="O3376" s="16"/>
      <c r="P3376" s="14"/>
      <c r="Q3376" s="12"/>
      <c r="R3376" s="13"/>
    </row>
    <row r="3377" spans="1:18" ht="15.75" customHeight="1">
      <c r="A3377" s="1"/>
      <c r="B3377" s="6" t="s">
        <v>14</v>
      </c>
      <c r="C3377" s="6">
        <v>1185732</v>
      </c>
      <c r="D3377" s="7">
        <v>44484</v>
      </c>
      <c r="E3377" s="6" t="s">
        <v>15</v>
      </c>
      <c r="F3377" s="6" t="s">
        <v>115</v>
      </c>
      <c r="G3377" s="6" t="s">
        <v>116</v>
      </c>
      <c r="H3377" s="6" t="s">
        <v>22</v>
      </c>
      <c r="I3377" s="8">
        <v>0.7</v>
      </c>
      <c r="J3377" s="9">
        <v>3000</v>
      </c>
      <c r="K3377" s="10">
        <f t="shared" si="0"/>
        <v>2100</v>
      </c>
      <c r="L3377" s="10">
        <f t="shared" si="1"/>
        <v>840</v>
      </c>
      <c r="M3377" s="11">
        <v>0.4</v>
      </c>
      <c r="O3377" s="16"/>
      <c r="P3377" s="14"/>
      <c r="Q3377" s="12"/>
      <c r="R3377" s="13"/>
    </row>
    <row r="3378" spans="1:18" ht="15.75" customHeight="1">
      <c r="A3378" s="1"/>
      <c r="B3378" s="6" t="s">
        <v>14</v>
      </c>
      <c r="C3378" s="6">
        <v>1185732</v>
      </c>
      <c r="D3378" s="7">
        <v>44514</v>
      </c>
      <c r="E3378" s="6" t="s">
        <v>15</v>
      </c>
      <c r="F3378" s="6" t="s">
        <v>115</v>
      </c>
      <c r="G3378" s="6" t="s">
        <v>116</v>
      </c>
      <c r="H3378" s="6" t="s">
        <v>17</v>
      </c>
      <c r="I3378" s="8">
        <v>0.65</v>
      </c>
      <c r="J3378" s="9">
        <v>4500</v>
      </c>
      <c r="K3378" s="10">
        <f t="shared" si="0"/>
        <v>2925</v>
      </c>
      <c r="L3378" s="10">
        <f t="shared" si="1"/>
        <v>1023.7499999999999</v>
      </c>
      <c r="M3378" s="11">
        <v>0.35</v>
      </c>
      <c r="O3378" s="16"/>
      <c r="P3378" s="14"/>
      <c r="Q3378" s="12"/>
      <c r="R3378" s="13"/>
    </row>
    <row r="3379" spans="1:18" ht="15.75" customHeight="1">
      <c r="A3379" s="1"/>
      <c r="B3379" s="6" t="s">
        <v>14</v>
      </c>
      <c r="C3379" s="6">
        <v>1185732</v>
      </c>
      <c r="D3379" s="7">
        <v>44514</v>
      </c>
      <c r="E3379" s="6" t="s">
        <v>15</v>
      </c>
      <c r="F3379" s="6" t="s">
        <v>115</v>
      </c>
      <c r="G3379" s="6" t="s">
        <v>116</v>
      </c>
      <c r="H3379" s="6" t="s">
        <v>18</v>
      </c>
      <c r="I3379" s="8">
        <v>0.55000000000000004</v>
      </c>
      <c r="J3379" s="9">
        <v>3250</v>
      </c>
      <c r="K3379" s="10">
        <f t="shared" si="0"/>
        <v>1787.5000000000002</v>
      </c>
      <c r="L3379" s="10">
        <f t="shared" si="1"/>
        <v>625.625</v>
      </c>
      <c r="M3379" s="11">
        <v>0.35</v>
      </c>
      <c r="O3379" s="16"/>
      <c r="P3379" s="14"/>
      <c r="Q3379" s="12"/>
      <c r="R3379" s="13"/>
    </row>
    <row r="3380" spans="1:18" ht="15.75" customHeight="1">
      <c r="A3380" s="1"/>
      <c r="B3380" s="6" t="s">
        <v>14</v>
      </c>
      <c r="C3380" s="6">
        <v>1185732</v>
      </c>
      <c r="D3380" s="7">
        <v>44514</v>
      </c>
      <c r="E3380" s="6" t="s">
        <v>15</v>
      </c>
      <c r="F3380" s="6" t="s">
        <v>115</v>
      </c>
      <c r="G3380" s="6" t="s">
        <v>116</v>
      </c>
      <c r="H3380" s="6" t="s">
        <v>19</v>
      </c>
      <c r="I3380" s="8">
        <v>0.55000000000000004</v>
      </c>
      <c r="J3380" s="9">
        <v>3200</v>
      </c>
      <c r="K3380" s="10">
        <f t="shared" si="0"/>
        <v>1760.0000000000002</v>
      </c>
      <c r="L3380" s="10">
        <f t="shared" si="1"/>
        <v>704.00000000000011</v>
      </c>
      <c r="M3380" s="11">
        <v>0.4</v>
      </c>
      <c r="O3380" s="16"/>
      <c r="P3380" s="14"/>
      <c r="Q3380" s="12"/>
      <c r="R3380" s="13"/>
    </row>
    <row r="3381" spans="1:18" ht="15.75" customHeight="1">
      <c r="A3381" s="1"/>
      <c r="B3381" s="6" t="s">
        <v>14</v>
      </c>
      <c r="C3381" s="6">
        <v>1185732</v>
      </c>
      <c r="D3381" s="7">
        <v>44514</v>
      </c>
      <c r="E3381" s="6" t="s">
        <v>15</v>
      </c>
      <c r="F3381" s="6" t="s">
        <v>115</v>
      </c>
      <c r="G3381" s="6" t="s">
        <v>116</v>
      </c>
      <c r="H3381" s="6" t="s">
        <v>20</v>
      </c>
      <c r="I3381" s="8">
        <v>0.55000000000000004</v>
      </c>
      <c r="J3381" s="9">
        <v>3000</v>
      </c>
      <c r="K3381" s="10">
        <f t="shared" si="0"/>
        <v>1650.0000000000002</v>
      </c>
      <c r="L3381" s="10">
        <f t="shared" si="1"/>
        <v>660.00000000000011</v>
      </c>
      <c r="M3381" s="11">
        <v>0.4</v>
      </c>
      <c r="O3381" s="16"/>
      <c r="P3381" s="14"/>
      <c r="Q3381" s="12"/>
      <c r="R3381" s="13"/>
    </row>
    <row r="3382" spans="1:18" ht="15.75" customHeight="1">
      <c r="A3382" s="1"/>
      <c r="B3382" s="6" t="s">
        <v>14</v>
      </c>
      <c r="C3382" s="6">
        <v>1185732</v>
      </c>
      <c r="D3382" s="7">
        <v>44514</v>
      </c>
      <c r="E3382" s="6" t="s">
        <v>15</v>
      </c>
      <c r="F3382" s="6" t="s">
        <v>115</v>
      </c>
      <c r="G3382" s="6" t="s">
        <v>116</v>
      </c>
      <c r="H3382" s="6" t="s">
        <v>21</v>
      </c>
      <c r="I3382" s="8">
        <v>0.65</v>
      </c>
      <c r="J3382" s="9">
        <v>2750</v>
      </c>
      <c r="K3382" s="10">
        <f t="shared" si="0"/>
        <v>1787.5</v>
      </c>
      <c r="L3382" s="10">
        <f t="shared" si="1"/>
        <v>536.25</v>
      </c>
      <c r="M3382" s="11">
        <v>0.3</v>
      </c>
      <c r="O3382" s="16"/>
      <c r="P3382" s="14"/>
      <c r="Q3382" s="12"/>
      <c r="R3382" s="13"/>
    </row>
    <row r="3383" spans="1:18" ht="15.75" customHeight="1">
      <c r="A3383" s="1"/>
      <c r="B3383" s="6" t="s">
        <v>14</v>
      </c>
      <c r="C3383" s="6">
        <v>1185732</v>
      </c>
      <c r="D3383" s="7">
        <v>44514</v>
      </c>
      <c r="E3383" s="6" t="s">
        <v>15</v>
      </c>
      <c r="F3383" s="6" t="s">
        <v>115</v>
      </c>
      <c r="G3383" s="6" t="s">
        <v>116</v>
      </c>
      <c r="H3383" s="6" t="s">
        <v>22</v>
      </c>
      <c r="I3383" s="8">
        <v>0.7</v>
      </c>
      <c r="J3383" s="9">
        <v>3750</v>
      </c>
      <c r="K3383" s="10">
        <f t="shared" si="0"/>
        <v>2625</v>
      </c>
      <c r="L3383" s="10">
        <f t="shared" si="1"/>
        <v>1050</v>
      </c>
      <c r="M3383" s="11">
        <v>0.4</v>
      </c>
      <c r="O3383" s="16"/>
      <c r="P3383" s="14"/>
      <c r="Q3383" s="12"/>
      <c r="R3383" s="13"/>
    </row>
    <row r="3384" spans="1:18" ht="15.75" customHeight="1">
      <c r="A3384" s="1"/>
      <c r="B3384" s="6" t="s">
        <v>14</v>
      </c>
      <c r="C3384" s="6">
        <v>1185732</v>
      </c>
      <c r="D3384" s="7">
        <v>44543</v>
      </c>
      <c r="E3384" s="6" t="s">
        <v>15</v>
      </c>
      <c r="F3384" s="6" t="s">
        <v>115</v>
      </c>
      <c r="G3384" s="6" t="s">
        <v>116</v>
      </c>
      <c r="H3384" s="6" t="s">
        <v>17</v>
      </c>
      <c r="I3384" s="8">
        <v>0.65</v>
      </c>
      <c r="J3384" s="9">
        <v>6000</v>
      </c>
      <c r="K3384" s="10">
        <f t="shared" si="0"/>
        <v>3900</v>
      </c>
      <c r="L3384" s="10">
        <f t="shared" si="1"/>
        <v>1365</v>
      </c>
      <c r="M3384" s="11">
        <v>0.35</v>
      </c>
      <c r="O3384" s="16"/>
      <c r="P3384" s="14"/>
      <c r="Q3384" s="12"/>
      <c r="R3384" s="13"/>
    </row>
    <row r="3385" spans="1:18" ht="15.75" customHeight="1">
      <c r="A3385" s="1"/>
      <c r="B3385" s="6" t="s">
        <v>14</v>
      </c>
      <c r="C3385" s="6">
        <v>1185732</v>
      </c>
      <c r="D3385" s="7">
        <v>44543</v>
      </c>
      <c r="E3385" s="6" t="s">
        <v>15</v>
      </c>
      <c r="F3385" s="6" t="s">
        <v>115</v>
      </c>
      <c r="G3385" s="6" t="s">
        <v>116</v>
      </c>
      <c r="H3385" s="6" t="s">
        <v>18</v>
      </c>
      <c r="I3385" s="8">
        <v>0.55000000000000004</v>
      </c>
      <c r="J3385" s="9">
        <v>4000</v>
      </c>
      <c r="K3385" s="10">
        <f t="shared" si="0"/>
        <v>2200</v>
      </c>
      <c r="L3385" s="10">
        <f t="shared" si="1"/>
        <v>770</v>
      </c>
      <c r="M3385" s="11">
        <v>0.35</v>
      </c>
      <c r="O3385" s="16"/>
      <c r="P3385" s="14"/>
      <c r="Q3385" s="12"/>
      <c r="R3385" s="13"/>
    </row>
    <row r="3386" spans="1:18" ht="15.75" customHeight="1">
      <c r="A3386" s="1"/>
      <c r="B3386" s="6" t="s">
        <v>14</v>
      </c>
      <c r="C3386" s="6">
        <v>1185732</v>
      </c>
      <c r="D3386" s="7">
        <v>44543</v>
      </c>
      <c r="E3386" s="6" t="s">
        <v>15</v>
      </c>
      <c r="F3386" s="6" t="s">
        <v>115</v>
      </c>
      <c r="G3386" s="6" t="s">
        <v>116</v>
      </c>
      <c r="H3386" s="6" t="s">
        <v>19</v>
      </c>
      <c r="I3386" s="8">
        <v>0.55000000000000004</v>
      </c>
      <c r="J3386" s="9">
        <v>3750</v>
      </c>
      <c r="K3386" s="10">
        <f t="shared" si="0"/>
        <v>2062.5</v>
      </c>
      <c r="L3386" s="10">
        <f t="shared" si="1"/>
        <v>825</v>
      </c>
      <c r="M3386" s="11">
        <v>0.4</v>
      </c>
      <c r="O3386" s="16"/>
      <c r="P3386" s="14"/>
      <c r="Q3386" s="12"/>
      <c r="R3386" s="13"/>
    </row>
    <row r="3387" spans="1:18" ht="15.75" customHeight="1">
      <c r="A3387" s="1"/>
      <c r="B3387" s="6" t="s">
        <v>14</v>
      </c>
      <c r="C3387" s="6">
        <v>1185732</v>
      </c>
      <c r="D3387" s="7">
        <v>44543</v>
      </c>
      <c r="E3387" s="6" t="s">
        <v>15</v>
      </c>
      <c r="F3387" s="6" t="s">
        <v>115</v>
      </c>
      <c r="G3387" s="6" t="s">
        <v>116</v>
      </c>
      <c r="H3387" s="6" t="s">
        <v>20</v>
      </c>
      <c r="I3387" s="8">
        <v>0.55000000000000004</v>
      </c>
      <c r="J3387" s="9">
        <v>3250</v>
      </c>
      <c r="K3387" s="10">
        <f t="shared" si="0"/>
        <v>1787.5000000000002</v>
      </c>
      <c r="L3387" s="10">
        <f t="shared" si="1"/>
        <v>715.00000000000011</v>
      </c>
      <c r="M3387" s="11">
        <v>0.4</v>
      </c>
      <c r="O3387" s="16"/>
      <c r="P3387" s="14"/>
      <c r="Q3387" s="12"/>
      <c r="R3387" s="13"/>
    </row>
    <row r="3388" spans="1:18" ht="15.75" customHeight="1">
      <c r="A3388" s="1"/>
      <c r="B3388" s="6" t="s">
        <v>14</v>
      </c>
      <c r="C3388" s="6">
        <v>1185732</v>
      </c>
      <c r="D3388" s="7">
        <v>44543</v>
      </c>
      <c r="E3388" s="6" t="s">
        <v>15</v>
      </c>
      <c r="F3388" s="6" t="s">
        <v>115</v>
      </c>
      <c r="G3388" s="6" t="s">
        <v>116</v>
      </c>
      <c r="H3388" s="6" t="s">
        <v>21</v>
      </c>
      <c r="I3388" s="8">
        <v>0.65</v>
      </c>
      <c r="J3388" s="9">
        <v>3250</v>
      </c>
      <c r="K3388" s="10">
        <f t="shared" si="0"/>
        <v>2112.5</v>
      </c>
      <c r="L3388" s="10">
        <f t="shared" si="1"/>
        <v>633.75</v>
      </c>
      <c r="M3388" s="11">
        <v>0.3</v>
      </c>
      <c r="O3388" s="16"/>
      <c r="P3388" s="14"/>
      <c r="Q3388" s="12"/>
      <c r="R3388" s="13"/>
    </row>
    <row r="3389" spans="1:18" ht="15.75" customHeight="1">
      <c r="A3389" s="1"/>
      <c r="B3389" s="6" t="s">
        <v>14</v>
      </c>
      <c r="C3389" s="6">
        <v>1185732</v>
      </c>
      <c r="D3389" s="7">
        <v>44543</v>
      </c>
      <c r="E3389" s="6" t="s">
        <v>15</v>
      </c>
      <c r="F3389" s="6" t="s">
        <v>115</v>
      </c>
      <c r="G3389" s="6" t="s">
        <v>116</v>
      </c>
      <c r="H3389" s="6" t="s">
        <v>22</v>
      </c>
      <c r="I3389" s="8">
        <v>0.7</v>
      </c>
      <c r="J3389" s="9">
        <v>4250</v>
      </c>
      <c r="K3389" s="10">
        <f t="shared" si="0"/>
        <v>2975</v>
      </c>
      <c r="L3389" s="10">
        <f t="shared" si="1"/>
        <v>1190</v>
      </c>
      <c r="M3389" s="11">
        <v>0.4</v>
      </c>
      <c r="O3389" s="16"/>
      <c r="P3389" s="14"/>
      <c r="Q3389" s="12"/>
      <c r="R3389" s="13"/>
    </row>
    <row r="3390" spans="1:18" ht="15.75" customHeight="1">
      <c r="A3390" s="1" t="s">
        <v>39</v>
      </c>
      <c r="B3390" s="6" t="s">
        <v>14</v>
      </c>
      <c r="C3390" s="6">
        <v>1185732</v>
      </c>
      <c r="D3390" s="7">
        <v>44206</v>
      </c>
      <c r="E3390" s="6" t="s">
        <v>15</v>
      </c>
      <c r="F3390" s="6" t="s">
        <v>117</v>
      </c>
      <c r="G3390" s="6" t="s">
        <v>118</v>
      </c>
      <c r="H3390" s="6" t="s">
        <v>17</v>
      </c>
      <c r="I3390" s="8">
        <v>0.35000000000000003</v>
      </c>
      <c r="J3390" s="9">
        <v>4750</v>
      </c>
      <c r="K3390" s="10">
        <f t="shared" si="0"/>
        <v>1662.5000000000002</v>
      </c>
      <c r="L3390" s="10">
        <f t="shared" si="1"/>
        <v>581.875</v>
      </c>
      <c r="M3390" s="11">
        <v>0.35</v>
      </c>
      <c r="O3390" s="16"/>
      <c r="P3390" s="14"/>
      <c r="Q3390" s="12"/>
      <c r="R3390" s="13"/>
    </row>
    <row r="3391" spans="1:18" ht="15.75" customHeight="1">
      <c r="A3391" s="1"/>
      <c r="B3391" s="6" t="s">
        <v>14</v>
      </c>
      <c r="C3391" s="6">
        <v>1185732</v>
      </c>
      <c r="D3391" s="7">
        <v>44206</v>
      </c>
      <c r="E3391" s="6" t="s">
        <v>15</v>
      </c>
      <c r="F3391" s="6" t="s">
        <v>117</v>
      </c>
      <c r="G3391" s="6" t="s">
        <v>118</v>
      </c>
      <c r="H3391" s="6" t="s">
        <v>18</v>
      </c>
      <c r="I3391" s="8">
        <v>0.35000000000000003</v>
      </c>
      <c r="J3391" s="9">
        <v>2750</v>
      </c>
      <c r="K3391" s="10">
        <f t="shared" si="0"/>
        <v>962.50000000000011</v>
      </c>
      <c r="L3391" s="10">
        <f t="shared" si="1"/>
        <v>336.875</v>
      </c>
      <c r="M3391" s="11">
        <v>0.35</v>
      </c>
      <c r="O3391" s="16"/>
      <c r="P3391" s="14"/>
      <c r="Q3391" s="12"/>
      <c r="R3391" s="13"/>
    </row>
    <row r="3392" spans="1:18" ht="15.75" customHeight="1">
      <c r="A3392" s="1"/>
      <c r="B3392" s="6" t="s">
        <v>14</v>
      </c>
      <c r="C3392" s="6">
        <v>1185732</v>
      </c>
      <c r="D3392" s="7">
        <v>44206</v>
      </c>
      <c r="E3392" s="6" t="s">
        <v>15</v>
      </c>
      <c r="F3392" s="6" t="s">
        <v>117</v>
      </c>
      <c r="G3392" s="6" t="s">
        <v>118</v>
      </c>
      <c r="H3392" s="6" t="s">
        <v>19</v>
      </c>
      <c r="I3392" s="8">
        <v>0.25000000000000006</v>
      </c>
      <c r="J3392" s="9">
        <v>2750</v>
      </c>
      <c r="K3392" s="10">
        <f t="shared" si="0"/>
        <v>687.50000000000011</v>
      </c>
      <c r="L3392" s="10">
        <f t="shared" si="1"/>
        <v>275.00000000000006</v>
      </c>
      <c r="M3392" s="11">
        <v>0.4</v>
      </c>
      <c r="O3392" s="16"/>
      <c r="P3392" s="14"/>
      <c r="Q3392" s="12"/>
      <c r="R3392" s="13"/>
    </row>
    <row r="3393" spans="1:18" ht="15.75" customHeight="1">
      <c r="A3393" s="1"/>
      <c r="B3393" s="6" t="s">
        <v>14</v>
      </c>
      <c r="C3393" s="6">
        <v>1185732</v>
      </c>
      <c r="D3393" s="7">
        <v>44206</v>
      </c>
      <c r="E3393" s="6" t="s">
        <v>15</v>
      </c>
      <c r="F3393" s="6" t="s">
        <v>117</v>
      </c>
      <c r="G3393" s="6" t="s">
        <v>118</v>
      </c>
      <c r="H3393" s="6" t="s">
        <v>20</v>
      </c>
      <c r="I3393" s="8">
        <v>0.3</v>
      </c>
      <c r="J3393" s="9">
        <v>1250</v>
      </c>
      <c r="K3393" s="10">
        <f t="shared" si="0"/>
        <v>375</v>
      </c>
      <c r="L3393" s="10">
        <f t="shared" si="1"/>
        <v>150</v>
      </c>
      <c r="M3393" s="11">
        <v>0.4</v>
      </c>
      <c r="O3393" s="16"/>
      <c r="P3393" s="14"/>
      <c r="Q3393" s="12"/>
      <c r="R3393" s="13"/>
    </row>
    <row r="3394" spans="1:18" ht="15.75" customHeight="1">
      <c r="A3394" s="1"/>
      <c r="B3394" s="6" t="s">
        <v>14</v>
      </c>
      <c r="C3394" s="6">
        <v>1185732</v>
      </c>
      <c r="D3394" s="7">
        <v>44206</v>
      </c>
      <c r="E3394" s="6" t="s">
        <v>15</v>
      </c>
      <c r="F3394" s="6" t="s">
        <v>117</v>
      </c>
      <c r="G3394" s="6" t="s">
        <v>118</v>
      </c>
      <c r="H3394" s="6" t="s">
        <v>21</v>
      </c>
      <c r="I3394" s="8">
        <v>0.45</v>
      </c>
      <c r="J3394" s="9">
        <v>1750</v>
      </c>
      <c r="K3394" s="10">
        <f t="shared" si="0"/>
        <v>787.5</v>
      </c>
      <c r="L3394" s="10">
        <f t="shared" si="1"/>
        <v>236.25</v>
      </c>
      <c r="M3394" s="11">
        <v>0.3</v>
      </c>
      <c r="O3394" s="16"/>
      <c r="P3394" s="14"/>
      <c r="Q3394" s="12"/>
      <c r="R3394" s="13"/>
    </row>
    <row r="3395" spans="1:18" ht="15.75" customHeight="1">
      <c r="A3395" s="1"/>
      <c r="B3395" s="6" t="s">
        <v>14</v>
      </c>
      <c r="C3395" s="6">
        <v>1185732</v>
      </c>
      <c r="D3395" s="7">
        <v>44206</v>
      </c>
      <c r="E3395" s="6" t="s">
        <v>15</v>
      </c>
      <c r="F3395" s="6" t="s">
        <v>117</v>
      </c>
      <c r="G3395" s="6" t="s">
        <v>118</v>
      </c>
      <c r="H3395" s="6" t="s">
        <v>22</v>
      </c>
      <c r="I3395" s="8">
        <v>0.35000000000000003</v>
      </c>
      <c r="J3395" s="9">
        <v>2750</v>
      </c>
      <c r="K3395" s="10">
        <f t="shared" si="0"/>
        <v>962.50000000000011</v>
      </c>
      <c r="L3395" s="10">
        <f t="shared" si="1"/>
        <v>385.00000000000006</v>
      </c>
      <c r="M3395" s="11">
        <v>0.4</v>
      </c>
      <c r="O3395" s="16"/>
      <c r="P3395" s="14"/>
      <c r="Q3395" s="12"/>
      <c r="R3395" s="13"/>
    </row>
    <row r="3396" spans="1:18" ht="15.75" customHeight="1">
      <c r="A3396" s="1"/>
      <c r="B3396" s="6" t="s">
        <v>14</v>
      </c>
      <c r="C3396" s="6">
        <v>1185732</v>
      </c>
      <c r="D3396" s="7">
        <v>44235</v>
      </c>
      <c r="E3396" s="6" t="s">
        <v>15</v>
      </c>
      <c r="F3396" s="6" t="s">
        <v>117</v>
      </c>
      <c r="G3396" s="6" t="s">
        <v>118</v>
      </c>
      <c r="H3396" s="6" t="s">
        <v>17</v>
      </c>
      <c r="I3396" s="8">
        <v>0.35000000000000003</v>
      </c>
      <c r="J3396" s="9">
        <v>5250</v>
      </c>
      <c r="K3396" s="10">
        <f t="shared" si="0"/>
        <v>1837.5000000000002</v>
      </c>
      <c r="L3396" s="10">
        <f t="shared" si="1"/>
        <v>643.125</v>
      </c>
      <c r="M3396" s="11">
        <v>0.35</v>
      </c>
      <c r="O3396" s="16"/>
      <c r="P3396" s="14"/>
      <c r="Q3396" s="12"/>
      <c r="R3396" s="13"/>
    </row>
    <row r="3397" spans="1:18" ht="15.75" customHeight="1">
      <c r="A3397" s="1"/>
      <c r="B3397" s="6" t="s">
        <v>14</v>
      </c>
      <c r="C3397" s="6">
        <v>1185732</v>
      </c>
      <c r="D3397" s="7">
        <v>44235</v>
      </c>
      <c r="E3397" s="6" t="s">
        <v>15</v>
      </c>
      <c r="F3397" s="6" t="s">
        <v>117</v>
      </c>
      <c r="G3397" s="6" t="s">
        <v>118</v>
      </c>
      <c r="H3397" s="6" t="s">
        <v>18</v>
      </c>
      <c r="I3397" s="8">
        <v>0.35000000000000003</v>
      </c>
      <c r="J3397" s="9">
        <v>1750</v>
      </c>
      <c r="K3397" s="10">
        <f t="shared" si="0"/>
        <v>612.50000000000011</v>
      </c>
      <c r="L3397" s="10">
        <f t="shared" si="1"/>
        <v>214.37500000000003</v>
      </c>
      <c r="M3397" s="11">
        <v>0.35</v>
      </c>
      <c r="O3397" s="16"/>
      <c r="P3397" s="14"/>
      <c r="Q3397" s="12"/>
      <c r="R3397" s="13"/>
    </row>
    <row r="3398" spans="1:18" ht="15.75" customHeight="1">
      <c r="A3398" s="1"/>
      <c r="B3398" s="6" t="s">
        <v>14</v>
      </c>
      <c r="C3398" s="6">
        <v>1185732</v>
      </c>
      <c r="D3398" s="7">
        <v>44235</v>
      </c>
      <c r="E3398" s="6" t="s">
        <v>15</v>
      </c>
      <c r="F3398" s="6" t="s">
        <v>117</v>
      </c>
      <c r="G3398" s="6" t="s">
        <v>118</v>
      </c>
      <c r="H3398" s="6" t="s">
        <v>19</v>
      </c>
      <c r="I3398" s="8">
        <v>0.25000000000000006</v>
      </c>
      <c r="J3398" s="9">
        <v>2250</v>
      </c>
      <c r="K3398" s="10">
        <f t="shared" si="0"/>
        <v>562.50000000000011</v>
      </c>
      <c r="L3398" s="10">
        <f t="shared" si="1"/>
        <v>225.00000000000006</v>
      </c>
      <c r="M3398" s="11">
        <v>0.4</v>
      </c>
      <c r="O3398" s="16"/>
      <c r="P3398" s="14"/>
      <c r="Q3398" s="12"/>
      <c r="R3398" s="13"/>
    </row>
    <row r="3399" spans="1:18" ht="15.75" customHeight="1">
      <c r="A3399" s="1"/>
      <c r="B3399" s="6" t="s">
        <v>14</v>
      </c>
      <c r="C3399" s="6">
        <v>1185732</v>
      </c>
      <c r="D3399" s="7">
        <v>44235</v>
      </c>
      <c r="E3399" s="6" t="s">
        <v>15</v>
      </c>
      <c r="F3399" s="6" t="s">
        <v>117</v>
      </c>
      <c r="G3399" s="6" t="s">
        <v>118</v>
      </c>
      <c r="H3399" s="6" t="s">
        <v>20</v>
      </c>
      <c r="I3399" s="8">
        <v>0.3</v>
      </c>
      <c r="J3399" s="9">
        <v>1000</v>
      </c>
      <c r="K3399" s="10">
        <f t="shared" si="0"/>
        <v>300</v>
      </c>
      <c r="L3399" s="10">
        <f t="shared" si="1"/>
        <v>120</v>
      </c>
      <c r="M3399" s="11">
        <v>0.4</v>
      </c>
      <c r="O3399" s="16"/>
      <c r="P3399" s="14"/>
      <c r="Q3399" s="12"/>
      <c r="R3399" s="13"/>
    </row>
    <row r="3400" spans="1:18" ht="15.75" customHeight="1">
      <c r="A3400" s="1"/>
      <c r="B3400" s="6" t="s">
        <v>14</v>
      </c>
      <c r="C3400" s="6">
        <v>1185732</v>
      </c>
      <c r="D3400" s="7">
        <v>44235</v>
      </c>
      <c r="E3400" s="6" t="s">
        <v>15</v>
      </c>
      <c r="F3400" s="6" t="s">
        <v>117</v>
      </c>
      <c r="G3400" s="6" t="s">
        <v>118</v>
      </c>
      <c r="H3400" s="6" t="s">
        <v>21</v>
      </c>
      <c r="I3400" s="8">
        <v>0.45</v>
      </c>
      <c r="J3400" s="9">
        <v>1750</v>
      </c>
      <c r="K3400" s="10">
        <f t="shared" si="0"/>
        <v>787.5</v>
      </c>
      <c r="L3400" s="10">
        <f t="shared" si="1"/>
        <v>236.25</v>
      </c>
      <c r="M3400" s="11">
        <v>0.3</v>
      </c>
      <c r="O3400" s="16"/>
      <c r="P3400" s="14"/>
      <c r="Q3400" s="12"/>
      <c r="R3400" s="13"/>
    </row>
    <row r="3401" spans="1:18" ht="15.75" customHeight="1">
      <c r="A3401" s="1"/>
      <c r="B3401" s="6" t="s">
        <v>14</v>
      </c>
      <c r="C3401" s="6">
        <v>1185732</v>
      </c>
      <c r="D3401" s="7">
        <v>44235</v>
      </c>
      <c r="E3401" s="6" t="s">
        <v>15</v>
      </c>
      <c r="F3401" s="6" t="s">
        <v>117</v>
      </c>
      <c r="G3401" s="6" t="s">
        <v>118</v>
      </c>
      <c r="H3401" s="6" t="s">
        <v>22</v>
      </c>
      <c r="I3401" s="8">
        <v>0.35000000000000003</v>
      </c>
      <c r="J3401" s="9">
        <v>2750</v>
      </c>
      <c r="K3401" s="10">
        <f t="shared" si="0"/>
        <v>962.50000000000011</v>
      </c>
      <c r="L3401" s="10">
        <f t="shared" si="1"/>
        <v>385.00000000000006</v>
      </c>
      <c r="M3401" s="11">
        <v>0.4</v>
      </c>
      <c r="O3401" s="16"/>
      <c r="P3401" s="14"/>
      <c r="Q3401" s="12"/>
      <c r="R3401" s="13"/>
    </row>
    <row r="3402" spans="1:18" ht="15.75" customHeight="1">
      <c r="A3402" s="1"/>
      <c r="B3402" s="6" t="s">
        <v>14</v>
      </c>
      <c r="C3402" s="6">
        <v>1185732</v>
      </c>
      <c r="D3402" s="7">
        <v>44261</v>
      </c>
      <c r="E3402" s="6" t="s">
        <v>15</v>
      </c>
      <c r="F3402" s="6" t="s">
        <v>117</v>
      </c>
      <c r="G3402" s="6" t="s">
        <v>118</v>
      </c>
      <c r="H3402" s="6" t="s">
        <v>17</v>
      </c>
      <c r="I3402" s="8">
        <v>0.35000000000000003</v>
      </c>
      <c r="J3402" s="9">
        <v>4950</v>
      </c>
      <c r="K3402" s="10">
        <f t="shared" si="0"/>
        <v>1732.5000000000002</v>
      </c>
      <c r="L3402" s="10">
        <f t="shared" si="1"/>
        <v>606.375</v>
      </c>
      <c r="M3402" s="11">
        <v>0.35</v>
      </c>
      <c r="O3402" s="16"/>
      <c r="P3402" s="14"/>
      <c r="Q3402" s="12"/>
      <c r="R3402" s="13"/>
    </row>
    <row r="3403" spans="1:18" ht="15.75" customHeight="1">
      <c r="A3403" s="1"/>
      <c r="B3403" s="6" t="s">
        <v>14</v>
      </c>
      <c r="C3403" s="6">
        <v>1185732</v>
      </c>
      <c r="D3403" s="7">
        <v>44261</v>
      </c>
      <c r="E3403" s="6" t="s">
        <v>15</v>
      </c>
      <c r="F3403" s="6" t="s">
        <v>117</v>
      </c>
      <c r="G3403" s="6" t="s">
        <v>118</v>
      </c>
      <c r="H3403" s="6" t="s">
        <v>18</v>
      </c>
      <c r="I3403" s="8">
        <v>0.35000000000000003</v>
      </c>
      <c r="J3403" s="9">
        <v>2000</v>
      </c>
      <c r="K3403" s="10">
        <f t="shared" si="0"/>
        <v>700.00000000000011</v>
      </c>
      <c r="L3403" s="10">
        <f t="shared" si="1"/>
        <v>245.00000000000003</v>
      </c>
      <c r="M3403" s="11">
        <v>0.35</v>
      </c>
      <c r="O3403" s="16"/>
      <c r="P3403" s="14"/>
      <c r="Q3403" s="12"/>
      <c r="R3403" s="13"/>
    </row>
    <row r="3404" spans="1:18" ht="15.75" customHeight="1">
      <c r="A3404" s="1"/>
      <c r="B3404" s="6" t="s">
        <v>14</v>
      </c>
      <c r="C3404" s="6">
        <v>1185732</v>
      </c>
      <c r="D3404" s="7">
        <v>44261</v>
      </c>
      <c r="E3404" s="6" t="s">
        <v>15</v>
      </c>
      <c r="F3404" s="6" t="s">
        <v>117</v>
      </c>
      <c r="G3404" s="6" t="s">
        <v>118</v>
      </c>
      <c r="H3404" s="6" t="s">
        <v>19</v>
      </c>
      <c r="I3404" s="8">
        <v>0.25000000000000006</v>
      </c>
      <c r="J3404" s="9">
        <v>2250</v>
      </c>
      <c r="K3404" s="10">
        <f t="shared" si="0"/>
        <v>562.50000000000011</v>
      </c>
      <c r="L3404" s="10">
        <f t="shared" si="1"/>
        <v>225.00000000000006</v>
      </c>
      <c r="M3404" s="11">
        <v>0.4</v>
      </c>
      <c r="O3404" s="16"/>
      <c r="P3404" s="14"/>
      <c r="Q3404" s="12"/>
      <c r="R3404" s="13"/>
    </row>
    <row r="3405" spans="1:18" ht="15.75" customHeight="1">
      <c r="A3405" s="1"/>
      <c r="B3405" s="6" t="s">
        <v>14</v>
      </c>
      <c r="C3405" s="6">
        <v>1185732</v>
      </c>
      <c r="D3405" s="7">
        <v>44261</v>
      </c>
      <c r="E3405" s="6" t="s">
        <v>15</v>
      </c>
      <c r="F3405" s="6" t="s">
        <v>117</v>
      </c>
      <c r="G3405" s="6" t="s">
        <v>118</v>
      </c>
      <c r="H3405" s="6" t="s">
        <v>20</v>
      </c>
      <c r="I3405" s="8">
        <v>0.3</v>
      </c>
      <c r="J3405" s="9">
        <v>750</v>
      </c>
      <c r="K3405" s="10">
        <f t="shared" si="0"/>
        <v>225</v>
      </c>
      <c r="L3405" s="10">
        <f t="shared" si="1"/>
        <v>90</v>
      </c>
      <c r="M3405" s="11">
        <v>0.4</v>
      </c>
      <c r="O3405" s="16"/>
      <c r="P3405" s="14"/>
      <c r="Q3405" s="12"/>
      <c r="R3405" s="13"/>
    </row>
    <row r="3406" spans="1:18" ht="15.75" customHeight="1">
      <c r="A3406" s="1"/>
      <c r="B3406" s="6" t="s">
        <v>14</v>
      </c>
      <c r="C3406" s="6">
        <v>1185732</v>
      </c>
      <c r="D3406" s="7">
        <v>44261</v>
      </c>
      <c r="E3406" s="6" t="s">
        <v>15</v>
      </c>
      <c r="F3406" s="6" t="s">
        <v>117</v>
      </c>
      <c r="G3406" s="6" t="s">
        <v>118</v>
      </c>
      <c r="H3406" s="6" t="s">
        <v>21</v>
      </c>
      <c r="I3406" s="8">
        <v>0.45</v>
      </c>
      <c r="J3406" s="9">
        <v>1250</v>
      </c>
      <c r="K3406" s="10">
        <f t="shared" si="0"/>
        <v>562.5</v>
      </c>
      <c r="L3406" s="10">
        <f t="shared" si="1"/>
        <v>168.75</v>
      </c>
      <c r="M3406" s="11">
        <v>0.3</v>
      </c>
      <c r="O3406" s="16"/>
      <c r="P3406" s="14"/>
      <c r="Q3406" s="12"/>
      <c r="R3406" s="13"/>
    </row>
    <row r="3407" spans="1:18" ht="15.75" customHeight="1">
      <c r="A3407" s="1"/>
      <c r="B3407" s="6" t="s">
        <v>14</v>
      </c>
      <c r="C3407" s="6">
        <v>1185732</v>
      </c>
      <c r="D3407" s="7">
        <v>44261</v>
      </c>
      <c r="E3407" s="6" t="s">
        <v>15</v>
      </c>
      <c r="F3407" s="6" t="s">
        <v>117</v>
      </c>
      <c r="G3407" s="6" t="s">
        <v>118</v>
      </c>
      <c r="H3407" s="6" t="s">
        <v>22</v>
      </c>
      <c r="I3407" s="8">
        <v>0.35000000000000003</v>
      </c>
      <c r="J3407" s="9">
        <v>2250</v>
      </c>
      <c r="K3407" s="10">
        <f t="shared" si="0"/>
        <v>787.50000000000011</v>
      </c>
      <c r="L3407" s="10">
        <f t="shared" si="1"/>
        <v>315.00000000000006</v>
      </c>
      <c r="M3407" s="11">
        <v>0.4</v>
      </c>
      <c r="O3407" s="16"/>
      <c r="P3407" s="14"/>
      <c r="Q3407" s="12"/>
      <c r="R3407" s="13"/>
    </row>
    <row r="3408" spans="1:18" ht="15.75" customHeight="1">
      <c r="A3408" s="1"/>
      <c r="B3408" s="6" t="s">
        <v>14</v>
      </c>
      <c r="C3408" s="6">
        <v>1185732</v>
      </c>
      <c r="D3408" s="7">
        <v>44293</v>
      </c>
      <c r="E3408" s="6" t="s">
        <v>15</v>
      </c>
      <c r="F3408" s="6" t="s">
        <v>117</v>
      </c>
      <c r="G3408" s="6" t="s">
        <v>118</v>
      </c>
      <c r="H3408" s="6" t="s">
        <v>17</v>
      </c>
      <c r="I3408" s="8">
        <v>0.35000000000000003</v>
      </c>
      <c r="J3408" s="9">
        <v>4750</v>
      </c>
      <c r="K3408" s="10">
        <f t="shared" si="0"/>
        <v>1662.5000000000002</v>
      </c>
      <c r="L3408" s="10">
        <f t="shared" si="1"/>
        <v>581.875</v>
      </c>
      <c r="M3408" s="11">
        <v>0.35</v>
      </c>
      <c r="O3408" s="16"/>
      <c r="P3408" s="14"/>
      <c r="Q3408" s="12"/>
      <c r="R3408" s="13"/>
    </row>
    <row r="3409" spans="1:18" ht="15.75" customHeight="1">
      <c r="A3409" s="1"/>
      <c r="B3409" s="6" t="s">
        <v>14</v>
      </c>
      <c r="C3409" s="6">
        <v>1185732</v>
      </c>
      <c r="D3409" s="7">
        <v>44293</v>
      </c>
      <c r="E3409" s="6" t="s">
        <v>15</v>
      </c>
      <c r="F3409" s="6" t="s">
        <v>117</v>
      </c>
      <c r="G3409" s="6" t="s">
        <v>118</v>
      </c>
      <c r="H3409" s="6" t="s">
        <v>18</v>
      </c>
      <c r="I3409" s="8">
        <v>0.35000000000000003</v>
      </c>
      <c r="J3409" s="9">
        <v>1750</v>
      </c>
      <c r="K3409" s="10">
        <f t="shared" si="0"/>
        <v>612.50000000000011</v>
      </c>
      <c r="L3409" s="10">
        <f t="shared" si="1"/>
        <v>214.37500000000003</v>
      </c>
      <c r="M3409" s="11">
        <v>0.35</v>
      </c>
      <c r="O3409" s="16"/>
      <c r="P3409" s="14"/>
      <c r="Q3409" s="12"/>
      <c r="R3409" s="13"/>
    </row>
    <row r="3410" spans="1:18" ht="15.75" customHeight="1">
      <c r="A3410" s="1"/>
      <c r="B3410" s="6" t="s">
        <v>14</v>
      </c>
      <c r="C3410" s="6">
        <v>1185732</v>
      </c>
      <c r="D3410" s="7">
        <v>44293</v>
      </c>
      <c r="E3410" s="6" t="s">
        <v>15</v>
      </c>
      <c r="F3410" s="6" t="s">
        <v>117</v>
      </c>
      <c r="G3410" s="6" t="s">
        <v>118</v>
      </c>
      <c r="H3410" s="6" t="s">
        <v>19</v>
      </c>
      <c r="I3410" s="8">
        <v>0.25000000000000006</v>
      </c>
      <c r="J3410" s="9">
        <v>1750</v>
      </c>
      <c r="K3410" s="10">
        <f t="shared" si="0"/>
        <v>437.50000000000011</v>
      </c>
      <c r="L3410" s="10">
        <f t="shared" si="1"/>
        <v>175.00000000000006</v>
      </c>
      <c r="M3410" s="11">
        <v>0.4</v>
      </c>
      <c r="O3410" s="16"/>
      <c r="P3410" s="14"/>
      <c r="Q3410" s="12"/>
      <c r="R3410" s="13"/>
    </row>
    <row r="3411" spans="1:18" ht="15.75" customHeight="1">
      <c r="A3411" s="1"/>
      <c r="B3411" s="6" t="s">
        <v>14</v>
      </c>
      <c r="C3411" s="6">
        <v>1185732</v>
      </c>
      <c r="D3411" s="7">
        <v>44293</v>
      </c>
      <c r="E3411" s="6" t="s">
        <v>15</v>
      </c>
      <c r="F3411" s="6" t="s">
        <v>117</v>
      </c>
      <c r="G3411" s="6" t="s">
        <v>118</v>
      </c>
      <c r="H3411" s="6" t="s">
        <v>20</v>
      </c>
      <c r="I3411" s="8">
        <v>0.3</v>
      </c>
      <c r="J3411" s="9">
        <v>1000</v>
      </c>
      <c r="K3411" s="10">
        <f t="shared" si="0"/>
        <v>300</v>
      </c>
      <c r="L3411" s="10">
        <f t="shared" si="1"/>
        <v>120</v>
      </c>
      <c r="M3411" s="11">
        <v>0.4</v>
      </c>
      <c r="O3411" s="16"/>
      <c r="P3411" s="14"/>
      <c r="Q3411" s="12"/>
      <c r="R3411" s="13"/>
    </row>
    <row r="3412" spans="1:18" ht="15.75" customHeight="1">
      <c r="A3412" s="1"/>
      <c r="B3412" s="6" t="s">
        <v>14</v>
      </c>
      <c r="C3412" s="6">
        <v>1185732</v>
      </c>
      <c r="D3412" s="7">
        <v>44293</v>
      </c>
      <c r="E3412" s="6" t="s">
        <v>15</v>
      </c>
      <c r="F3412" s="6" t="s">
        <v>117</v>
      </c>
      <c r="G3412" s="6" t="s">
        <v>118</v>
      </c>
      <c r="H3412" s="6" t="s">
        <v>21</v>
      </c>
      <c r="I3412" s="8">
        <v>0.45</v>
      </c>
      <c r="J3412" s="9">
        <v>1000</v>
      </c>
      <c r="K3412" s="10">
        <f t="shared" si="0"/>
        <v>450</v>
      </c>
      <c r="L3412" s="10">
        <f t="shared" si="1"/>
        <v>135</v>
      </c>
      <c r="M3412" s="11">
        <v>0.3</v>
      </c>
      <c r="O3412" s="16"/>
      <c r="P3412" s="14"/>
      <c r="Q3412" s="12"/>
      <c r="R3412" s="13"/>
    </row>
    <row r="3413" spans="1:18" ht="15.75" customHeight="1">
      <c r="A3413" s="1"/>
      <c r="B3413" s="6" t="s">
        <v>14</v>
      </c>
      <c r="C3413" s="6">
        <v>1185732</v>
      </c>
      <c r="D3413" s="7">
        <v>44293</v>
      </c>
      <c r="E3413" s="6" t="s">
        <v>15</v>
      </c>
      <c r="F3413" s="6" t="s">
        <v>117</v>
      </c>
      <c r="G3413" s="6" t="s">
        <v>118</v>
      </c>
      <c r="H3413" s="6" t="s">
        <v>22</v>
      </c>
      <c r="I3413" s="8">
        <v>0.35000000000000003</v>
      </c>
      <c r="J3413" s="9">
        <v>2500</v>
      </c>
      <c r="K3413" s="10">
        <f t="shared" si="0"/>
        <v>875.00000000000011</v>
      </c>
      <c r="L3413" s="10">
        <f t="shared" si="1"/>
        <v>350.00000000000006</v>
      </c>
      <c r="M3413" s="11">
        <v>0.4</v>
      </c>
      <c r="O3413" s="16"/>
      <c r="P3413" s="14"/>
      <c r="Q3413" s="12"/>
      <c r="R3413" s="13"/>
    </row>
    <row r="3414" spans="1:18" ht="15.75" customHeight="1">
      <c r="A3414" s="1"/>
      <c r="B3414" s="6" t="s">
        <v>14</v>
      </c>
      <c r="C3414" s="6">
        <v>1185732</v>
      </c>
      <c r="D3414" s="7">
        <v>44322</v>
      </c>
      <c r="E3414" s="6" t="s">
        <v>15</v>
      </c>
      <c r="F3414" s="6" t="s">
        <v>117</v>
      </c>
      <c r="G3414" s="6" t="s">
        <v>118</v>
      </c>
      <c r="H3414" s="6" t="s">
        <v>17</v>
      </c>
      <c r="I3414" s="8">
        <v>0.49999999999999994</v>
      </c>
      <c r="J3414" s="9">
        <v>5200</v>
      </c>
      <c r="K3414" s="10">
        <f t="shared" si="0"/>
        <v>2599.9999999999995</v>
      </c>
      <c r="L3414" s="10">
        <f t="shared" si="1"/>
        <v>909.99999999999977</v>
      </c>
      <c r="M3414" s="11">
        <v>0.35</v>
      </c>
      <c r="O3414" s="16"/>
      <c r="P3414" s="14"/>
      <c r="Q3414" s="12"/>
      <c r="R3414" s="13"/>
    </row>
    <row r="3415" spans="1:18" ht="15.75" customHeight="1">
      <c r="A3415" s="1"/>
      <c r="B3415" s="6" t="s">
        <v>14</v>
      </c>
      <c r="C3415" s="6">
        <v>1185732</v>
      </c>
      <c r="D3415" s="7">
        <v>44322</v>
      </c>
      <c r="E3415" s="6" t="s">
        <v>15</v>
      </c>
      <c r="F3415" s="6" t="s">
        <v>117</v>
      </c>
      <c r="G3415" s="6" t="s">
        <v>118</v>
      </c>
      <c r="H3415" s="6" t="s">
        <v>18</v>
      </c>
      <c r="I3415" s="8">
        <v>0.45</v>
      </c>
      <c r="J3415" s="9">
        <v>2250</v>
      </c>
      <c r="K3415" s="10">
        <f t="shared" si="0"/>
        <v>1012.5</v>
      </c>
      <c r="L3415" s="10">
        <f t="shared" si="1"/>
        <v>354.375</v>
      </c>
      <c r="M3415" s="11">
        <v>0.35</v>
      </c>
      <c r="O3415" s="16"/>
      <c r="P3415" s="14"/>
      <c r="Q3415" s="12"/>
      <c r="R3415" s="13"/>
    </row>
    <row r="3416" spans="1:18" ht="15.75" customHeight="1">
      <c r="A3416" s="1"/>
      <c r="B3416" s="6" t="s">
        <v>14</v>
      </c>
      <c r="C3416" s="6">
        <v>1185732</v>
      </c>
      <c r="D3416" s="7">
        <v>44322</v>
      </c>
      <c r="E3416" s="6" t="s">
        <v>15</v>
      </c>
      <c r="F3416" s="6" t="s">
        <v>117</v>
      </c>
      <c r="G3416" s="6" t="s">
        <v>118</v>
      </c>
      <c r="H3416" s="6" t="s">
        <v>19</v>
      </c>
      <c r="I3416" s="8">
        <v>0.4</v>
      </c>
      <c r="J3416" s="9">
        <v>2500</v>
      </c>
      <c r="K3416" s="10">
        <f t="shared" si="0"/>
        <v>1000</v>
      </c>
      <c r="L3416" s="10">
        <f t="shared" si="1"/>
        <v>400</v>
      </c>
      <c r="M3416" s="11">
        <v>0.4</v>
      </c>
      <c r="O3416" s="16"/>
      <c r="P3416" s="14"/>
      <c r="Q3416" s="12"/>
      <c r="R3416" s="13"/>
    </row>
    <row r="3417" spans="1:18" ht="15.75" customHeight="1">
      <c r="A3417" s="1"/>
      <c r="B3417" s="6" t="s">
        <v>14</v>
      </c>
      <c r="C3417" s="6">
        <v>1185732</v>
      </c>
      <c r="D3417" s="7">
        <v>44322</v>
      </c>
      <c r="E3417" s="6" t="s">
        <v>15</v>
      </c>
      <c r="F3417" s="6" t="s">
        <v>117</v>
      </c>
      <c r="G3417" s="6" t="s">
        <v>118</v>
      </c>
      <c r="H3417" s="6" t="s">
        <v>20</v>
      </c>
      <c r="I3417" s="8">
        <v>0.4</v>
      </c>
      <c r="J3417" s="9">
        <v>2000</v>
      </c>
      <c r="K3417" s="10">
        <f t="shared" si="0"/>
        <v>800</v>
      </c>
      <c r="L3417" s="10">
        <f t="shared" si="1"/>
        <v>320</v>
      </c>
      <c r="M3417" s="11">
        <v>0.4</v>
      </c>
      <c r="O3417" s="16"/>
      <c r="P3417" s="14"/>
      <c r="Q3417" s="12"/>
      <c r="R3417" s="13"/>
    </row>
    <row r="3418" spans="1:18" ht="15.75" customHeight="1">
      <c r="A3418" s="1"/>
      <c r="B3418" s="6" t="s">
        <v>14</v>
      </c>
      <c r="C3418" s="6">
        <v>1185732</v>
      </c>
      <c r="D3418" s="7">
        <v>44322</v>
      </c>
      <c r="E3418" s="6" t="s">
        <v>15</v>
      </c>
      <c r="F3418" s="6" t="s">
        <v>117</v>
      </c>
      <c r="G3418" s="6" t="s">
        <v>118</v>
      </c>
      <c r="H3418" s="6" t="s">
        <v>21</v>
      </c>
      <c r="I3418" s="8">
        <v>0.49999999999999994</v>
      </c>
      <c r="J3418" s="9">
        <v>2250</v>
      </c>
      <c r="K3418" s="10">
        <f t="shared" si="0"/>
        <v>1124.9999999999998</v>
      </c>
      <c r="L3418" s="10">
        <f t="shared" si="1"/>
        <v>337.49999999999994</v>
      </c>
      <c r="M3418" s="11">
        <v>0.3</v>
      </c>
      <c r="O3418" s="16"/>
      <c r="P3418" s="14"/>
      <c r="Q3418" s="12"/>
      <c r="R3418" s="13"/>
    </row>
    <row r="3419" spans="1:18" ht="15.75" customHeight="1">
      <c r="A3419" s="1"/>
      <c r="B3419" s="6" t="s">
        <v>14</v>
      </c>
      <c r="C3419" s="6">
        <v>1185732</v>
      </c>
      <c r="D3419" s="7">
        <v>44322</v>
      </c>
      <c r="E3419" s="6" t="s">
        <v>15</v>
      </c>
      <c r="F3419" s="6" t="s">
        <v>117</v>
      </c>
      <c r="G3419" s="6" t="s">
        <v>118</v>
      </c>
      <c r="H3419" s="6" t="s">
        <v>22</v>
      </c>
      <c r="I3419" s="8">
        <v>0.54999999999999993</v>
      </c>
      <c r="J3419" s="9">
        <v>3500</v>
      </c>
      <c r="K3419" s="10">
        <f t="shared" si="0"/>
        <v>1924.9999999999998</v>
      </c>
      <c r="L3419" s="10">
        <f t="shared" si="1"/>
        <v>770</v>
      </c>
      <c r="M3419" s="11">
        <v>0.4</v>
      </c>
      <c r="O3419" s="16"/>
      <c r="P3419" s="14"/>
      <c r="Q3419" s="12"/>
      <c r="R3419" s="13"/>
    </row>
    <row r="3420" spans="1:18" ht="15.75" customHeight="1">
      <c r="A3420" s="1"/>
      <c r="B3420" s="6" t="s">
        <v>14</v>
      </c>
      <c r="C3420" s="6">
        <v>1185732</v>
      </c>
      <c r="D3420" s="7">
        <v>44355</v>
      </c>
      <c r="E3420" s="6" t="s">
        <v>15</v>
      </c>
      <c r="F3420" s="6" t="s">
        <v>117</v>
      </c>
      <c r="G3420" s="6" t="s">
        <v>118</v>
      </c>
      <c r="H3420" s="6" t="s">
        <v>17</v>
      </c>
      <c r="I3420" s="8">
        <v>0.49999999999999994</v>
      </c>
      <c r="J3420" s="9">
        <v>6000</v>
      </c>
      <c r="K3420" s="10">
        <f t="shared" si="0"/>
        <v>2999.9999999999995</v>
      </c>
      <c r="L3420" s="10">
        <f t="shared" si="1"/>
        <v>1049.9999999999998</v>
      </c>
      <c r="M3420" s="11">
        <v>0.35</v>
      </c>
      <c r="O3420" s="16"/>
      <c r="P3420" s="14"/>
      <c r="Q3420" s="12"/>
      <c r="R3420" s="13"/>
    </row>
    <row r="3421" spans="1:18" ht="15.75" customHeight="1">
      <c r="A3421" s="1"/>
      <c r="B3421" s="6" t="s">
        <v>14</v>
      </c>
      <c r="C3421" s="6">
        <v>1185732</v>
      </c>
      <c r="D3421" s="7">
        <v>44355</v>
      </c>
      <c r="E3421" s="6" t="s">
        <v>15</v>
      </c>
      <c r="F3421" s="6" t="s">
        <v>117</v>
      </c>
      <c r="G3421" s="6" t="s">
        <v>118</v>
      </c>
      <c r="H3421" s="6" t="s">
        <v>18</v>
      </c>
      <c r="I3421" s="8">
        <v>0.45</v>
      </c>
      <c r="J3421" s="9">
        <v>3500</v>
      </c>
      <c r="K3421" s="10">
        <f t="shared" si="0"/>
        <v>1575</v>
      </c>
      <c r="L3421" s="10">
        <f t="shared" si="1"/>
        <v>551.25</v>
      </c>
      <c r="M3421" s="11">
        <v>0.35</v>
      </c>
      <c r="O3421" s="16"/>
      <c r="P3421" s="14"/>
      <c r="Q3421" s="12"/>
      <c r="R3421" s="13"/>
    </row>
    <row r="3422" spans="1:18" ht="15.75" customHeight="1">
      <c r="A3422" s="1"/>
      <c r="B3422" s="6" t="s">
        <v>14</v>
      </c>
      <c r="C3422" s="6">
        <v>1185732</v>
      </c>
      <c r="D3422" s="7">
        <v>44355</v>
      </c>
      <c r="E3422" s="6" t="s">
        <v>15</v>
      </c>
      <c r="F3422" s="6" t="s">
        <v>117</v>
      </c>
      <c r="G3422" s="6" t="s">
        <v>118</v>
      </c>
      <c r="H3422" s="6" t="s">
        <v>19</v>
      </c>
      <c r="I3422" s="8">
        <v>0.4</v>
      </c>
      <c r="J3422" s="9">
        <v>2750</v>
      </c>
      <c r="K3422" s="10">
        <f t="shared" si="0"/>
        <v>1100</v>
      </c>
      <c r="L3422" s="10">
        <f t="shared" si="1"/>
        <v>440</v>
      </c>
      <c r="M3422" s="11">
        <v>0.4</v>
      </c>
      <c r="O3422" s="16"/>
      <c r="P3422" s="14"/>
      <c r="Q3422" s="12"/>
      <c r="R3422" s="13"/>
    </row>
    <row r="3423" spans="1:18" ht="15.75" customHeight="1">
      <c r="A3423" s="1"/>
      <c r="B3423" s="6" t="s">
        <v>14</v>
      </c>
      <c r="C3423" s="6">
        <v>1185732</v>
      </c>
      <c r="D3423" s="7">
        <v>44355</v>
      </c>
      <c r="E3423" s="6" t="s">
        <v>15</v>
      </c>
      <c r="F3423" s="6" t="s">
        <v>117</v>
      </c>
      <c r="G3423" s="6" t="s">
        <v>118</v>
      </c>
      <c r="H3423" s="6" t="s">
        <v>20</v>
      </c>
      <c r="I3423" s="8">
        <v>0.4</v>
      </c>
      <c r="J3423" s="9">
        <v>2500</v>
      </c>
      <c r="K3423" s="10">
        <f t="shared" si="0"/>
        <v>1000</v>
      </c>
      <c r="L3423" s="10">
        <f t="shared" si="1"/>
        <v>400</v>
      </c>
      <c r="M3423" s="11">
        <v>0.4</v>
      </c>
      <c r="O3423" s="16"/>
      <c r="P3423" s="14"/>
      <c r="Q3423" s="12"/>
      <c r="R3423" s="13"/>
    </row>
    <row r="3424" spans="1:18" ht="15.75" customHeight="1">
      <c r="A3424" s="1"/>
      <c r="B3424" s="6" t="s">
        <v>14</v>
      </c>
      <c r="C3424" s="6">
        <v>1185732</v>
      </c>
      <c r="D3424" s="7">
        <v>44355</v>
      </c>
      <c r="E3424" s="6" t="s">
        <v>15</v>
      </c>
      <c r="F3424" s="6" t="s">
        <v>117</v>
      </c>
      <c r="G3424" s="6" t="s">
        <v>118</v>
      </c>
      <c r="H3424" s="6" t="s">
        <v>21</v>
      </c>
      <c r="I3424" s="8">
        <v>0.49999999999999994</v>
      </c>
      <c r="J3424" s="9">
        <v>2500</v>
      </c>
      <c r="K3424" s="10">
        <f t="shared" si="0"/>
        <v>1249.9999999999998</v>
      </c>
      <c r="L3424" s="10">
        <f t="shared" si="1"/>
        <v>374.99999999999994</v>
      </c>
      <c r="M3424" s="11">
        <v>0.3</v>
      </c>
      <c r="O3424" s="16"/>
      <c r="P3424" s="14"/>
      <c r="Q3424" s="12"/>
      <c r="R3424" s="13"/>
    </row>
    <row r="3425" spans="1:18" ht="15.75" customHeight="1">
      <c r="A3425" s="1"/>
      <c r="B3425" s="6" t="s">
        <v>14</v>
      </c>
      <c r="C3425" s="6">
        <v>1185732</v>
      </c>
      <c r="D3425" s="7">
        <v>44355</v>
      </c>
      <c r="E3425" s="6" t="s">
        <v>15</v>
      </c>
      <c r="F3425" s="6" t="s">
        <v>117</v>
      </c>
      <c r="G3425" s="6" t="s">
        <v>118</v>
      </c>
      <c r="H3425" s="6" t="s">
        <v>22</v>
      </c>
      <c r="I3425" s="8">
        <v>0.54999999999999993</v>
      </c>
      <c r="J3425" s="9">
        <v>4000</v>
      </c>
      <c r="K3425" s="10">
        <f t="shared" si="0"/>
        <v>2199.9999999999995</v>
      </c>
      <c r="L3425" s="10">
        <f t="shared" si="1"/>
        <v>879.99999999999989</v>
      </c>
      <c r="M3425" s="11">
        <v>0.4</v>
      </c>
      <c r="O3425" s="16"/>
      <c r="P3425" s="14"/>
      <c r="Q3425" s="12"/>
      <c r="R3425" s="13"/>
    </row>
    <row r="3426" spans="1:18" ht="15.75" customHeight="1">
      <c r="A3426" s="1"/>
      <c r="B3426" s="6" t="s">
        <v>14</v>
      </c>
      <c r="C3426" s="6">
        <v>1185732</v>
      </c>
      <c r="D3426" s="7">
        <v>44383</v>
      </c>
      <c r="E3426" s="6" t="s">
        <v>15</v>
      </c>
      <c r="F3426" s="6" t="s">
        <v>117</v>
      </c>
      <c r="G3426" s="6" t="s">
        <v>118</v>
      </c>
      <c r="H3426" s="6" t="s">
        <v>17</v>
      </c>
      <c r="I3426" s="8">
        <v>0.49999999999999994</v>
      </c>
      <c r="J3426" s="9">
        <v>6250</v>
      </c>
      <c r="K3426" s="10">
        <f t="shared" si="0"/>
        <v>3124.9999999999995</v>
      </c>
      <c r="L3426" s="10">
        <f t="shared" si="1"/>
        <v>1093.7499999999998</v>
      </c>
      <c r="M3426" s="11">
        <v>0.35</v>
      </c>
      <c r="O3426" s="16"/>
      <c r="P3426" s="14"/>
      <c r="Q3426" s="12"/>
      <c r="R3426" s="13"/>
    </row>
    <row r="3427" spans="1:18" ht="15.75" customHeight="1">
      <c r="A3427" s="1"/>
      <c r="B3427" s="6" t="s">
        <v>14</v>
      </c>
      <c r="C3427" s="6">
        <v>1185732</v>
      </c>
      <c r="D3427" s="7">
        <v>44383</v>
      </c>
      <c r="E3427" s="6" t="s">
        <v>15</v>
      </c>
      <c r="F3427" s="6" t="s">
        <v>117</v>
      </c>
      <c r="G3427" s="6" t="s">
        <v>118</v>
      </c>
      <c r="H3427" s="6" t="s">
        <v>18</v>
      </c>
      <c r="I3427" s="8">
        <v>0.45</v>
      </c>
      <c r="J3427" s="9">
        <v>3750</v>
      </c>
      <c r="K3427" s="10">
        <f t="shared" si="0"/>
        <v>1687.5</v>
      </c>
      <c r="L3427" s="10">
        <f t="shared" si="1"/>
        <v>590.625</v>
      </c>
      <c r="M3427" s="11">
        <v>0.35</v>
      </c>
      <c r="O3427" s="16"/>
      <c r="P3427" s="14"/>
      <c r="Q3427" s="12"/>
      <c r="R3427" s="13"/>
    </row>
    <row r="3428" spans="1:18" ht="15.75" customHeight="1">
      <c r="A3428" s="1"/>
      <c r="B3428" s="6" t="s">
        <v>14</v>
      </c>
      <c r="C3428" s="6">
        <v>1185732</v>
      </c>
      <c r="D3428" s="7">
        <v>44383</v>
      </c>
      <c r="E3428" s="6" t="s">
        <v>15</v>
      </c>
      <c r="F3428" s="6" t="s">
        <v>117</v>
      </c>
      <c r="G3428" s="6" t="s">
        <v>118</v>
      </c>
      <c r="H3428" s="6" t="s">
        <v>19</v>
      </c>
      <c r="I3428" s="8">
        <v>0.4</v>
      </c>
      <c r="J3428" s="9">
        <v>3000</v>
      </c>
      <c r="K3428" s="10">
        <f t="shared" si="0"/>
        <v>1200</v>
      </c>
      <c r="L3428" s="10">
        <f t="shared" si="1"/>
        <v>480</v>
      </c>
      <c r="M3428" s="11">
        <v>0.4</v>
      </c>
      <c r="O3428" s="16"/>
      <c r="P3428" s="14"/>
      <c r="Q3428" s="12"/>
      <c r="R3428" s="13"/>
    </row>
    <row r="3429" spans="1:18" ht="15.75" customHeight="1">
      <c r="A3429" s="1"/>
      <c r="B3429" s="6" t="s">
        <v>14</v>
      </c>
      <c r="C3429" s="6">
        <v>1185732</v>
      </c>
      <c r="D3429" s="7">
        <v>44383</v>
      </c>
      <c r="E3429" s="6" t="s">
        <v>15</v>
      </c>
      <c r="F3429" s="6" t="s">
        <v>117</v>
      </c>
      <c r="G3429" s="6" t="s">
        <v>118</v>
      </c>
      <c r="H3429" s="6" t="s">
        <v>20</v>
      </c>
      <c r="I3429" s="8">
        <v>0.4</v>
      </c>
      <c r="J3429" s="9">
        <v>2500</v>
      </c>
      <c r="K3429" s="10">
        <f t="shared" si="0"/>
        <v>1000</v>
      </c>
      <c r="L3429" s="10">
        <f t="shared" si="1"/>
        <v>400</v>
      </c>
      <c r="M3429" s="11">
        <v>0.4</v>
      </c>
      <c r="O3429" s="16"/>
      <c r="P3429" s="14"/>
      <c r="Q3429" s="12"/>
      <c r="R3429" s="13"/>
    </row>
    <row r="3430" spans="1:18" ht="15.75" customHeight="1">
      <c r="A3430" s="1"/>
      <c r="B3430" s="6" t="s">
        <v>14</v>
      </c>
      <c r="C3430" s="6">
        <v>1185732</v>
      </c>
      <c r="D3430" s="7">
        <v>44383</v>
      </c>
      <c r="E3430" s="6" t="s">
        <v>15</v>
      </c>
      <c r="F3430" s="6" t="s">
        <v>117</v>
      </c>
      <c r="G3430" s="6" t="s">
        <v>118</v>
      </c>
      <c r="H3430" s="6" t="s">
        <v>21</v>
      </c>
      <c r="I3430" s="8">
        <v>0.49999999999999994</v>
      </c>
      <c r="J3430" s="9">
        <v>2750</v>
      </c>
      <c r="K3430" s="10">
        <f t="shared" si="0"/>
        <v>1374.9999999999998</v>
      </c>
      <c r="L3430" s="10">
        <f t="shared" si="1"/>
        <v>412.49999999999994</v>
      </c>
      <c r="M3430" s="11">
        <v>0.3</v>
      </c>
      <c r="O3430" s="16"/>
      <c r="P3430" s="14"/>
      <c r="Q3430" s="12"/>
      <c r="R3430" s="13"/>
    </row>
    <row r="3431" spans="1:18" ht="15.75" customHeight="1">
      <c r="A3431" s="1"/>
      <c r="B3431" s="6" t="s">
        <v>14</v>
      </c>
      <c r="C3431" s="6">
        <v>1185732</v>
      </c>
      <c r="D3431" s="7">
        <v>44383</v>
      </c>
      <c r="E3431" s="6" t="s">
        <v>15</v>
      </c>
      <c r="F3431" s="6" t="s">
        <v>117</v>
      </c>
      <c r="G3431" s="6" t="s">
        <v>118</v>
      </c>
      <c r="H3431" s="6" t="s">
        <v>22</v>
      </c>
      <c r="I3431" s="8">
        <v>0.54999999999999993</v>
      </c>
      <c r="J3431" s="9">
        <v>4500</v>
      </c>
      <c r="K3431" s="10">
        <f t="shared" si="0"/>
        <v>2474.9999999999995</v>
      </c>
      <c r="L3431" s="10">
        <f t="shared" si="1"/>
        <v>989.99999999999989</v>
      </c>
      <c r="M3431" s="11">
        <v>0.4</v>
      </c>
      <c r="O3431" s="16"/>
      <c r="P3431" s="14"/>
      <c r="Q3431" s="12"/>
      <c r="R3431" s="13"/>
    </row>
    <row r="3432" spans="1:18" ht="15.75" customHeight="1">
      <c r="A3432" s="1"/>
      <c r="B3432" s="6" t="s">
        <v>14</v>
      </c>
      <c r="C3432" s="6">
        <v>1185732</v>
      </c>
      <c r="D3432" s="7">
        <v>44415</v>
      </c>
      <c r="E3432" s="6" t="s">
        <v>15</v>
      </c>
      <c r="F3432" s="6" t="s">
        <v>117</v>
      </c>
      <c r="G3432" s="6" t="s">
        <v>118</v>
      </c>
      <c r="H3432" s="6" t="s">
        <v>17</v>
      </c>
      <c r="I3432" s="8">
        <v>0.49999999999999994</v>
      </c>
      <c r="J3432" s="9">
        <v>6000</v>
      </c>
      <c r="K3432" s="10">
        <f t="shared" si="0"/>
        <v>2999.9999999999995</v>
      </c>
      <c r="L3432" s="10">
        <f t="shared" si="1"/>
        <v>1049.9999999999998</v>
      </c>
      <c r="M3432" s="11">
        <v>0.35</v>
      </c>
      <c r="O3432" s="16"/>
      <c r="P3432" s="14"/>
      <c r="Q3432" s="12"/>
      <c r="R3432" s="13"/>
    </row>
    <row r="3433" spans="1:18" ht="15.75" customHeight="1">
      <c r="A3433" s="1"/>
      <c r="B3433" s="6" t="s">
        <v>14</v>
      </c>
      <c r="C3433" s="6">
        <v>1185732</v>
      </c>
      <c r="D3433" s="7">
        <v>44415</v>
      </c>
      <c r="E3433" s="6" t="s">
        <v>15</v>
      </c>
      <c r="F3433" s="6" t="s">
        <v>117</v>
      </c>
      <c r="G3433" s="6" t="s">
        <v>118</v>
      </c>
      <c r="H3433" s="6" t="s">
        <v>18</v>
      </c>
      <c r="I3433" s="8">
        <v>0.45</v>
      </c>
      <c r="J3433" s="9">
        <v>3750</v>
      </c>
      <c r="K3433" s="10">
        <f t="shared" si="0"/>
        <v>1687.5</v>
      </c>
      <c r="L3433" s="10">
        <f t="shared" si="1"/>
        <v>590.625</v>
      </c>
      <c r="M3433" s="11">
        <v>0.35</v>
      </c>
      <c r="O3433" s="16"/>
      <c r="P3433" s="14"/>
      <c r="Q3433" s="12"/>
      <c r="R3433" s="13"/>
    </row>
    <row r="3434" spans="1:18" ht="15.75" customHeight="1">
      <c r="A3434" s="1"/>
      <c r="B3434" s="6" t="s">
        <v>14</v>
      </c>
      <c r="C3434" s="6">
        <v>1185732</v>
      </c>
      <c r="D3434" s="7">
        <v>44415</v>
      </c>
      <c r="E3434" s="6" t="s">
        <v>15</v>
      </c>
      <c r="F3434" s="6" t="s">
        <v>117</v>
      </c>
      <c r="G3434" s="6" t="s">
        <v>118</v>
      </c>
      <c r="H3434" s="6" t="s">
        <v>19</v>
      </c>
      <c r="I3434" s="8">
        <v>0.4</v>
      </c>
      <c r="J3434" s="9">
        <v>3000</v>
      </c>
      <c r="K3434" s="10">
        <f t="shared" si="0"/>
        <v>1200</v>
      </c>
      <c r="L3434" s="10">
        <f t="shared" si="1"/>
        <v>480</v>
      </c>
      <c r="M3434" s="11">
        <v>0.4</v>
      </c>
      <c r="O3434" s="16"/>
      <c r="P3434" s="14"/>
      <c r="Q3434" s="12"/>
      <c r="R3434" s="13"/>
    </row>
    <row r="3435" spans="1:18" ht="15.75" customHeight="1">
      <c r="A3435" s="1"/>
      <c r="B3435" s="6" t="s">
        <v>14</v>
      </c>
      <c r="C3435" s="6">
        <v>1185732</v>
      </c>
      <c r="D3435" s="7">
        <v>44415</v>
      </c>
      <c r="E3435" s="6" t="s">
        <v>15</v>
      </c>
      <c r="F3435" s="6" t="s">
        <v>117</v>
      </c>
      <c r="G3435" s="6" t="s">
        <v>118</v>
      </c>
      <c r="H3435" s="6" t="s">
        <v>20</v>
      </c>
      <c r="I3435" s="8">
        <v>0.4</v>
      </c>
      <c r="J3435" s="9">
        <v>2000</v>
      </c>
      <c r="K3435" s="10">
        <f t="shared" si="0"/>
        <v>800</v>
      </c>
      <c r="L3435" s="10">
        <f t="shared" si="1"/>
        <v>320</v>
      </c>
      <c r="M3435" s="11">
        <v>0.4</v>
      </c>
      <c r="O3435" s="16"/>
      <c r="P3435" s="14"/>
      <c r="Q3435" s="12"/>
      <c r="R3435" s="13"/>
    </row>
    <row r="3436" spans="1:18" ht="15.75" customHeight="1">
      <c r="A3436" s="1"/>
      <c r="B3436" s="6" t="s">
        <v>14</v>
      </c>
      <c r="C3436" s="6">
        <v>1185732</v>
      </c>
      <c r="D3436" s="7">
        <v>44415</v>
      </c>
      <c r="E3436" s="6" t="s">
        <v>15</v>
      </c>
      <c r="F3436" s="6" t="s">
        <v>117</v>
      </c>
      <c r="G3436" s="6" t="s">
        <v>118</v>
      </c>
      <c r="H3436" s="6" t="s">
        <v>21</v>
      </c>
      <c r="I3436" s="8">
        <v>0.49999999999999994</v>
      </c>
      <c r="J3436" s="9">
        <v>1750</v>
      </c>
      <c r="K3436" s="10">
        <f t="shared" si="0"/>
        <v>874.99999999999989</v>
      </c>
      <c r="L3436" s="10">
        <f t="shared" si="1"/>
        <v>262.49999999999994</v>
      </c>
      <c r="M3436" s="11">
        <v>0.3</v>
      </c>
      <c r="O3436" s="16"/>
      <c r="P3436" s="14"/>
      <c r="Q3436" s="12"/>
      <c r="R3436" s="13"/>
    </row>
    <row r="3437" spans="1:18" ht="15.75" customHeight="1">
      <c r="A3437" s="1"/>
      <c r="B3437" s="6" t="s">
        <v>14</v>
      </c>
      <c r="C3437" s="6">
        <v>1185732</v>
      </c>
      <c r="D3437" s="7">
        <v>44415</v>
      </c>
      <c r="E3437" s="6" t="s">
        <v>15</v>
      </c>
      <c r="F3437" s="6" t="s">
        <v>117</v>
      </c>
      <c r="G3437" s="6" t="s">
        <v>118</v>
      </c>
      <c r="H3437" s="6" t="s">
        <v>22</v>
      </c>
      <c r="I3437" s="8">
        <v>0.54999999999999993</v>
      </c>
      <c r="J3437" s="9">
        <v>3500</v>
      </c>
      <c r="K3437" s="10">
        <f t="shared" si="0"/>
        <v>1924.9999999999998</v>
      </c>
      <c r="L3437" s="10">
        <f t="shared" si="1"/>
        <v>770</v>
      </c>
      <c r="M3437" s="11">
        <v>0.4</v>
      </c>
      <c r="O3437" s="16"/>
      <c r="P3437" s="14"/>
      <c r="Q3437" s="12"/>
      <c r="R3437" s="13"/>
    </row>
    <row r="3438" spans="1:18" ht="15.75" customHeight="1">
      <c r="A3438" s="1"/>
      <c r="B3438" s="6" t="s">
        <v>14</v>
      </c>
      <c r="C3438" s="6">
        <v>1185732</v>
      </c>
      <c r="D3438" s="7">
        <v>44445</v>
      </c>
      <c r="E3438" s="6" t="s">
        <v>15</v>
      </c>
      <c r="F3438" s="6" t="s">
        <v>117</v>
      </c>
      <c r="G3438" s="6" t="s">
        <v>118</v>
      </c>
      <c r="H3438" s="6" t="s">
        <v>17</v>
      </c>
      <c r="I3438" s="8">
        <v>0.49999999999999994</v>
      </c>
      <c r="J3438" s="9">
        <v>4750</v>
      </c>
      <c r="K3438" s="10">
        <f t="shared" si="0"/>
        <v>2374.9999999999995</v>
      </c>
      <c r="L3438" s="10">
        <f t="shared" si="1"/>
        <v>831.24999999999977</v>
      </c>
      <c r="M3438" s="11">
        <v>0.35</v>
      </c>
      <c r="O3438" s="16"/>
      <c r="P3438" s="14"/>
      <c r="Q3438" s="12"/>
      <c r="R3438" s="13"/>
    </row>
    <row r="3439" spans="1:18" ht="15.75" customHeight="1">
      <c r="A3439" s="1"/>
      <c r="B3439" s="6" t="s">
        <v>14</v>
      </c>
      <c r="C3439" s="6">
        <v>1185732</v>
      </c>
      <c r="D3439" s="7">
        <v>44445</v>
      </c>
      <c r="E3439" s="6" t="s">
        <v>15</v>
      </c>
      <c r="F3439" s="6" t="s">
        <v>117</v>
      </c>
      <c r="G3439" s="6" t="s">
        <v>118</v>
      </c>
      <c r="H3439" s="6" t="s">
        <v>18</v>
      </c>
      <c r="I3439" s="8">
        <v>0.45</v>
      </c>
      <c r="J3439" s="9">
        <v>2750</v>
      </c>
      <c r="K3439" s="10">
        <f t="shared" si="0"/>
        <v>1237.5</v>
      </c>
      <c r="L3439" s="10">
        <f t="shared" si="1"/>
        <v>433.125</v>
      </c>
      <c r="M3439" s="11">
        <v>0.35</v>
      </c>
      <c r="O3439" s="16"/>
      <c r="P3439" s="14"/>
      <c r="Q3439" s="12"/>
      <c r="R3439" s="13"/>
    </row>
    <row r="3440" spans="1:18" ht="15.75" customHeight="1">
      <c r="A3440" s="1"/>
      <c r="B3440" s="6" t="s">
        <v>14</v>
      </c>
      <c r="C3440" s="6">
        <v>1185732</v>
      </c>
      <c r="D3440" s="7">
        <v>44445</v>
      </c>
      <c r="E3440" s="6" t="s">
        <v>15</v>
      </c>
      <c r="F3440" s="6" t="s">
        <v>117</v>
      </c>
      <c r="G3440" s="6" t="s">
        <v>118</v>
      </c>
      <c r="H3440" s="6" t="s">
        <v>19</v>
      </c>
      <c r="I3440" s="8">
        <v>0.4</v>
      </c>
      <c r="J3440" s="9">
        <v>1750</v>
      </c>
      <c r="K3440" s="10">
        <f t="shared" si="0"/>
        <v>700</v>
      </c>
      <c r="L3440" s="10">
        <f t="shared" si="1"/>
        <v>280</v>
      </c>
      <c r="M3440" s="11">
        <v>0.4</v>
      </c>
      <c r="O3440" s="16"/>
      <c r="P3440" s="14"/>
      <c r="Q3440" s="12"/>
      <c r="R3440" s="13"/>
    </row>
    <row r="3441" spans="1:18" ht="15.75" customHeight="1">
      <c r="A3441" s="1"/>
      <c r="B3441" s="6" t="s">
        <v>14</v>
      </c>
      <c r="C3441" s="6">
        <v>1185732</v>
      </c>
      <c r="D3441" s="7">
        <v>44445</v>
      </c>
      <c r="E3441" s="6" t="s">
        <v>15</v>
      </c>
      <c r="F3441" s="6" t="s">
        <v>117</v>
      </c>
      <c r="G3441" s="6" t="s">
        <v>118</v>
      </c>
      <c r="H3441" s="6" t="s">
        <v>20</v>
      </c>
      <c r="I3441" s="8">
        <v>0.4</v>
      </c>
      <c r="J3441" s="9">
        <v>1500</v>
      </c>
      <c r="K3441" s="10">
        <f t="shared" si="0"/>
        <v>600</v>
      </c>
      <c r="L3441" s="10">
        <f t="shared" si="1"/>
        <v>240</v>
      </c>
      <c r="M3441" s="11">
        <v>0.4</v>
      </c>
      <c r="O3441" s="16"/>
      <c r="P3441" s="14"/>
      <c r="Q3441" s="12"/>
      <c r="R3441" s="13"/>
    </row>
    <row r="3442" spans="1:18" ht="15.75" customHeight="1">
      <c r="A3442" s="1"/>
      <c r="B3442" s="6" t="s">
        <v>14</v>
      </c>
      <c r="C3442" s="6">
        <v>1185732</v>
      </c>
      <c r="D3442" s="7">
        <v>44445</v>
      </c>
      <c r="E3442" s="6" t="s">
        <v>15</v>
      </c>
      <c r="F3442" s="6" t="s">
        <v>117</v>
      </c>
      <c r="G3442" s="6" t="s">
        <v>118</v>
      </c>
      <c r="H3442" s="6" t="s">
        <v>21</v>
      </c>
      <c r="I3442" s="8">
        <v>0.49999999999999994</v>
      </c>
      <c r="J3442" s="9">
        <v>1500</v>
      </c>
      <c r="K3442" s="10">
        <f t="shared" si="0"/>
        <v>749.99999999999989</v>
      </c>
      <c r="L3442" s="10">
        <f t="shared" si="1"/>
        <v>224.99999999999997</v>
      </c>
      <c r="M3442" s="11">
        <v>0.3</v>
      </c>
      <c r="O3442" s="16"/>
      <c r="P3442" s="14"/>
      <c r="Q3442" s="12"/>
      <c r="R3442" s="13"/>
    </row>
    <row r="3443" spans="1:18" ht="15.75" customHeight="1">
      <c r="A3443" s="1"/>
      <c r="B3443" s="6" t="s">
        <v>14</v>
      </c>
      <c r="C3443" s="6">
        <v>1185732</v>
      </c>
      <c r="D3443" s="7">
        <v>44445</v>
      </c>
      <c r="E3443" s="6" t="s">
        <v>15</v>
      </c>
      <c r="F3443" s="6" t="s">
        <v>117</v>
      </c>
      <c r="G3443" s="6" t="s">
        <v>118</v>
      </c>
      <c r="H3443" s="6" t="s">
        <v>22</v>
      </c>
      <c r="I3443" s="8">
        <v>0.54999999999999993</v>
      </c>
      <c r="J3443" s="9">
        <v>2500</v>
      </c>
      <c r="K3443" s="10">
        <f t="shared" si="0"/>
        <v>1374.9999999999998</v>
      </c>
      <c r="L3443" s="10">
        <f t="shared" si="1"/>
        <v>549.99999999999989</v>
      </c>
      <c r="M3443" s="11">
        <v>0.4</v>
      </c>
      <c r="O3443" s="16"/>
      <c r="P3443" s="14"/>
      <c r="Q3443" s="12"/>
      <c r="R3443" s="13"/>
    </row>
    <row r="3444" spans="1:18" ht="15.75" customHeight="1">
      <c r="A3444" s="1"/>
      <c r="B3444" s="6" t="s">
        <v>14</v>
      </c>
      <c r="C3444" s="6">
        <v>1185732</v>
      </c>
      <c r="D3444" s="7">
        <v>44477</v>
      </c>
      <c r="E3444" s="6" t="s">
        <v>15</v>
      </c>
      <c r="F3444" s="6" t="s">
        <v>117</v>
      </c>
      <c r="G3444" s="6" t="s">
        <v>118</v>
      </c>
      <c r="H3444" s="6" t="s">
        <v>17</v>
      </c>
      <c r="I3444" s="8">
        <v>0.54999999999999993</v>
      </c>
      <c r="J3444" s="9">
        <v>4250</v>
      </c>
      <c r="K3444" s="10">
        <f t="shared" si="0"/>
        <v>2337.4999999999995</v>
      </c>
      <c r="L3444" s="10">
        <f t="shared" si="1"/>
        <v>818.12499999999977</v>
      </c>
      <c r="M3444" s="11">
        <v>0.35</v>
      </c>
      <c r="O3444" s="16"/>
      <c r="P3444" s="14"/>
      <c r="Q3444" s="12"/>
      <c r="R3444" s="13"/>
    </row>
    <row r="3445" spans="1:18" ht="15.75" customHeight="1">
      <c r="A3445" s="1"/>
      <c r="B3445" s="6" t="s">
        <v>14</v>
      </c>
      <c r="C3445" s="6">
        <v>1185732</v>
      </c>
      <c r="D3445" s="7">
        <v>44477</v>
      </c>
      <c r="E3445" s="6" t="s">
        <v>15</v>
      </c>
      <c r="F3445" s="6" t="s">
        <v>117</v>
      </c>
      <c r="G3445" s="6" t="s">
        <v>118</v>
      </c>
      <c r="H3445" s="6" t="s">
        <v>18</v>
      </c>
      <c r="I3445" s="8">
        <v>0.5</v>
      </c>
      <c r="J3445" s="9">
        <v>2500</v>
      </c>
      <c r="K3445" s="10">
        <f t="shared" si="0"/>
        <v>1250</v>
      </c>
      <c r="L3445" s="10">
        <f t="shared" si="1"/>
        <v>437.5</v>
      </c>
      <c r="M3445" s="11">
        <v>0.35</v>
      </c>
      <c r="O3445" s="16"/>
      <c r="P3445" s="14"/>
      <c r="Q3445" s="12"/>
      <c r="R3445" s="13"/>
    </row>
    <row r="3446" spans="1:18" ht="15.75" customHeight="1">
      <c r="A3446" s="1"/>
      <c r="B3446" s="6" t="s">
        <v>14</v>
      </c>
      <c r="C3446" s="6">
        <v>1185732</v>
      </c>
      <c r="D3446" s="7">
        <v>44477</v>
      </c>
      <c r="E3446" s="6" t="s">
        <v>15</v>
      </c>
      <c r="F3446" s="6" t="s">
        <v>117</v>
      </c>
      <c r="G3446" s="6" t="s">
        <v>118</v>
      </c>
      <c r="H3446" s="6" t="s">
        <v>19</v>
      </c>
      <c r="I3446" s="8">
        <v>0.5</v>
      </c>
      <c r="J3446" s="9">
        <v>1500</v>
      </c>
      <c r="K3446" s="10">
        <f t="shared" si="0"/>
        <v>750</v>
      </c>
      <c r="L3446" s="10">
        <f t="shared" si="1"/>
        <v>300</v>
      </c>
      <c r="M3446" s="11">
        <v>0.4</v>
      </c>
      <c r="O3446" s="16"/>
      <c r="P3446" s="14"/>
      <c r="Q3446" s="12"/>
      <c r="R3446" s="13"/>
    </row>
    <row r="3447" spans="1:18" ht="15.75" customHeight="1">
      <c r="A3447" s="1"/>
      <c r="B3447" s="6" t="s">
        <v>14</v>
      </c>
      <c r="C3447" s="6">
        <v>1185732</v>
      </c>
      <c r="D3447" s="7">
        <v>44477</v>
      </c>
      <c r="E3447" s="6" t="s">
        <v>15</v>
      </c>
      <c r="F3447" s="6" t="s">
        <v>117</v>
      </c>
      <c r="G3447" s="6" t="s">
        <v>118</v>
      </c>
      <c r="H3447" s="6" t="s">
        <v>20</v>
      </c>
      <c r="I3447" s="8">
        <v>0.5</v>
      </c>
      <c r="J3447" s="9">
        <v>1250</v>
      </c>
      <c r="K3447" s="10">
        <f t="shared" si="0"/>
        <v>625</v>
      </c>
      <c r="L3447" s="10">
        <f t="shared" si="1"/>
        <v>250</v>
      </c>
      <c r="M3447" s="11">
        <v>0.4</v>
      </c>
      <c r="O3447" s="16"/>
      <c r="P3447" s="14"/>
      <c r="Q3447" s="12"/>
      <c r="R3447" s="13"/>
    </row>
    <row r="3448" spans="1:18" ht="15.75" customHeight="1">
      <c r="A3448" s="1"/>
      <c r="B3448" s="6" t="s">
        <v>14</v>
      </c>
      <c r="C3448" s="6">
        <v>1185732</v>
      </c>
      <c r="D3448" s="7">
        <v>44477</v>
      </c>
      <c r="E3448" s="6" t="s">
        <v>15</v>
      </c>
      <c r="F3448" s="6" t="s">
        <v>117</v>
      </c>
      <c r="G3448" s="6" t="s">
        <v>118</v>
      </c>
      <c r="H3448" s="6" t="s">
        <v>21</v>
      </c>
      <c r="I3448" s="8">
        <v>0.6</v>
      </c>
      <c r="J3448" s="9">
        <v>1250</v>
      </c>
      <c r="K3448" s="10">
        <f t="shared" si="0"/>
        <v>750</v>
      </c>
      <c r="L3448" s="10">
        <f t="shared" si="1"/>
        <v>225</v>
      </c>
      <c r="M3448" s="11">
        <v>0.3</v>
      </c>
      <c r="O3448" s="16"/>
      <c r="P3448" s="14"/>
      <c r="Q3448" s="12"/>
      <c r="R3448" s="13"/>
    </row>
    <row r="3449" spans="1:18" ht="15.75" customHeight="1">
      <c r="A3449" s="1"/>
      <c r="B3449" s="6" t="s">
        <v>14</v>
      </c>
      <c r="C3449" s="6">
        <v>1185732</v>
      </c>
      <c r="D3449" s="7">
        <v>44477</v>
      </c>
      <c r="E3449" s="6" t="s">
        <v>15</v>
      </c>
      <c r="F3449" s="6" t="s">
        <v>117</v>
      </c>
      <c r="G3449" s="6" t="s">
        <v>118</v>
      </c>
      <c r="H3449" s="6" t="s">
        <v>22</v>
      </c>
      <c r="I3449" s="8">
        <v>0.64999999999999991</v>
      </c>
      <c r="J3449" s="9">
        <v>2500</v>
      </c>
      <c r="K3449" s="10">
        <f t="shared" si="0"/>
        <v>1624.9999999999998</v>
      </c>
      <c r="L3449" s="10">
        <f t="shared" si="1"/>
        <v>650</v>
      </c>
      <c r="M3449" s="11">
        <v>0.4</v>
      </c>
      <c r="O3449" s="16"/>
      <c r="P3449" s="14"/>
      <c r="Q3449" s="12"/>
      <c r="R3449" s="13"/>
    </row>
    <row r="3450" spans="1:18" ht="15.75" customHeight="1">
      <c r="A3450" s="1"/>
      <c r="B3450" s="6" t="s">
        <v>14</v>
      </c>
      <c r="C3450" s="6">
        <v>1185732</v>
      </c>
      <c r="D3450" s="7">
        <v>44507</v>
      </c>
      <c r="E3450" s="6" t="s">
        <v>15</v>
      </c>
      <c r="F3450" s="6" t="s">
        <v>117</v>
      </c>
      <c r="G3450" s="6" t="s">
        <v>118</v>
      </c>
      <c r="H3450" s="6" t="s">
        <v>17</v>
      </c>
      <c r="I3450" s="8">
        <v>0.6</v>
      </c>
      <c r="J3450" s="9">
        <v>4000</v>
      </c>
      <c r="K3450" s="10">
        <f t="shared" si="0"/>
        <v>2400</v>
      </c>
      <c r="L3450" s="10">
        <f t="shared" si="1"/>
        <v>840</v>
      </c>
      <c r="M3450" s="11">
        <v>0.35</v>
      </c>
      <c r="O3450" s="16"/>
      <c r="P3450" s="14"/>
      <c r="Q3450" s="12"/>
      <c r="R3450" s="13"/>
    </row>
    <row r="3451" spans="1:18" ht="15.75" customHeight="1">
      <c r="A3451" s="1"/>
      <c r="B3451" s="6" t="s">
        <v>14</v>
      </c>
      <c r="C3451" s="6">
        <v>1185732</v>
      </c>
      <c r="D3451" s="7">
        <v>44507</v>
      </c>
      <c r="E3451" s="6" t="s">
        <v>15</v>
      </c>
      <c r="F3451" s="6" t="s">
        <v>117</v>
      </c>
      <c r="G3451" s="6" t="s">
        <v>118</v>
      </c>
      <c r="H3451" s="6" t="s">
        <v>18</v>
      </c>
      <c r="I3451" s="8">
        <v>0.5</v>
      </c>
      <c r="J3451" s="9">
        <v>2750</v>
      </c>
      <c r="K3451" s="10">
        <f t="shared" si="0"/>
        <v>1375</v>
      </c>
      <c r="L3451" s="10">
        <f t="shared" si="1"/>
        <v>481.24999999999994</v>
      </c>
      <c r="M3451" s="11">
        <v>0.35</v>
      </c>
      <c r="O3451" s="16"/>
      <c r="P3451" s="14"/>
      <c r="Q3451" s="12"/>
      <c r="R3451" s="13"/>
    </row>
    <row r="3452" spans="1:18" ht="15.75" customHeight="1">
      <c r="A3452" s="1"/>
      <c r="B3452" s="6" t="s">
        <v>14</v>
      </c>
      <c r="C3452" s="6">
        <v>1185732</v>
      </c>
      <c r="D3452" s="7">
        <v>44507</v>
      </c>
      <c r="E3452" s="6" t="s">
        <v>15</v>
      </c>
      <c r="F3452" s="6" t="s">
        <v>117</v>
      </c>
      <c r="G3452" s="6" t="s">
        <v>118</v>
      </c>
      <c r="H3452" s="6" t="s">
        <v>19</v>
      </c>
      <c r="I3452" s="8">
        <v>0.5</v>
      </c>
      <c r="J3452" s="9">
        <v>2700</v>
      </c>
      <c r="K3452" s="10">
        <f t="shared" si="0"/>
        <v>1350</v>
      </c>
      <c r="L3452" s="10">
        <f t="shared" si="1"/>
        <v>540</v>
      </c>
      <c r="M3452" s="11">
        <v>0.4</v>
      </c>
      <c r="O3452" s="16"/>
      <c r="P3452" s="14"/>
      <c r="Q3452" s="12"/>
      <c r="R3452" s="13"/>
    </row>
    <row r="3453" spans="1:18" ht="15.75" customHeight="1">
      <c r="A3453" s="1"/>
      <c r="B3453" s="6" t="s">
        <v>14</v>
      </c>
      <c r="C3453" s="6">
        <v>1185732</v>
      </c>
      <c r="D3453" s="7">
        <v>44507</v>
      </c>
      <c r="E3453" s="6" t="s">
        <v>15</v>
      </c>
      <c r="F3453" s="6" t="s">
        <v>117</v>
      </c>
      <c r="G3453" s="6" t="s">
        <v>118</v>
      </c>
      <c r="H3453" s="6" t="s">
        <v>20</v>
      </c>
      <c r="I3453" s="8">
        <v>0.5</v>
      </c>
      <c r="J3453" s="9">
        <v>2500</v>
      </c>
      <c r="K3453" s="10">
        <f t="shared" si="0"/>
        <v>1250</v>
      </c>
      <c r="L3453" s="10">
        <f t="shared" si="1"/>
        <v>500</v>
      </c>
      <c r="M3453" s="11">
        <v>0.4</v>
      </c>
      <c r="O3453" s="16"/>
      <c r="P3453" s="14"/>
      <c r="Q3453" s="12"/>
      <c r="R3453" s="13"/>
    </row>
    <row r="3454" spans="1:18" ht="15.75" customHeight="1">
      <c r="A3454" s="1"/>
      <c r="B3454" s="6" t="s">
        <v>14</v>
      </c>
      <c r="C3454" s="6">
        <v>1185732</v>
      </c>
      <c r="D3454" s="7">
        <v>44507</v>
      </c>
      <c r="E3454" s="6" t="s">
        <v>15</v>
      </c>
      <c r="F3454" s="6" t="s">
        <v>117</v>
      </c>
      <c r="G3454" s="6" t="s">
        <v>118</v>
      </c>
      <c r="H3454" s="6" t="s">
        <v>21</v>
      </c>
      <c r="I3454" s="8">
        <v>0.6</v>
      </c>
      <c r="J3454" s="9">
        <v>2250</v>
      </c>
      <c r="K3454" s="10">
        <f t="shared" si="0"/>
        <v>1350</v>
      </c>
      <c r="L3454" s="10">
        <f t="shared" si="1"/>
        <v>405</v>
      </c>
      <c r="M3454" s="11">
        <v>0.3</v>
      </c>
      <c r="O3454" s="16"/>
      <c r="P3454" s="14"/>
      <c r="Q3454" s="12"/>
      <c r="R3454" s="13"/>
    </row>
    <row r="3455" spans="1:18" ht="15.75" customHeight="1">
      <c r="A3455" s="1"/>
      <c r="B3455" s="6" t="s">
        <v>14</v>
      </c>
      <c r="C3455" s="6">
        <v>1185732</v>
      </c>
      <c r="D3455" s="7">
        <v>44507</v>
      </c>
      <c r="E3455" s="6" t="s">
        <v>15</v>
      </c>
      <c r="F3455" s="6" t="s">
        <v>117</v>
      </c>
      <c r="G3455" s="6" t="s">
        <v>118</v>
      </c>
      <c r="H3455" s="6" t="s">
        <v>22</v>
      </c>
      <c r="I3455" s="8">
        <v>0.64999999999999991</v>
      </c>
      <c r="J3455" s="9">
        <v>3250</v>
      </c>
      <c r="K3455" s="10">
        <f t="shared" si="0"/>
        <v>2112.4999999999995</v>
      </c>
      <c r="L3455" s="10">
        <f t="shared" si="1"/>
        <v>844.99999999999989</v>
      </c>
      <c r="M3455" s="11">
        <v>0.4</v>
      </c>
      <c r="O3455" s="16"/>
      <c r="P3455" s="14"/>
      <c r="Q3455" s="12"/>
      <c r="R3455" s="13"/>
    </row>
    <row r="3456" spans="1:18" ht="15.75" customHeight="1">
      <c r="A3456" s="1"/>
      <c r="B3456" s="6" t="s">
        <v>14</v>
      </c>
      <c r="C3456" s="6">
        <v>1185732</v>
      </c>
      <c r="D3456" s="7">
        <v>44536</v>
      </c>
      <c r="E3456" s="6" t="s">
        <v>15</v>
      </c>
      <c r="F3456" s="6" t="s">
        <v>117</v>
      </c>
      <c r="G3456" s="6" t="s">
        <v>118</v>
      </c>
      <c r="H3456" s="6" t="s">
        <v>17</v>
      </c>
      <c r="I3456" s="8">
        <v>0.6</v>
      </c>
      <c r="J3456" s="9">
        <v>5500</v>
      </c>
      <c r="K3456" s="10">
        <f t="shared" si="0"/>
        <v>3300</v>
      </c>
      <c r="L3456" s="10">
        <f t="shared" si="1"/>
        <v>1155</v>
      </c>
      <c r="M3456" s="11">
        <v>0.35</v>
      </c>
      <c r="O3456" s="16"/>
      <c r="P3456" s="14"/>
      <c r="Q3456" s="12"/>
      <c r="R3456" s="13"/>
    </row>
    <row r="3457" spans="1:18" ht="15.75" customHeight="1">
      <c r="A3457" s="1"/>
      <c r="B3457" s="6" t="s">
        <v>14</v>
      </c>
      <c r="C3457" s="6">
        <v>1185732</v>
      </c>
      <c r="D3457" s="7">
        <v>44536</v>
      </c>
      <c r="E3457" s="6" t="s">
        <v>15</v>
      </c>
      <c r="F3457" s="6" t="s">
        <v>117</v>
      </c>
      <c r="G3457" s="6" t="s">
        <v>118</v>
      </c>
      <c r="H3457" s="6" t="s">
        <v>18</v>
      </c>
      <c r="I3457" s="8">
        <v>0.5</v>
      </c>
      <c r="J3457" s="9">
        <v>3500</v>
      </c>
      <c r="K3457" s="10">
        <f t="shared" si="0"/>
        <v>1750</v>
      </c>
      <c r="L3457" s="10">
        <f t="shared" si="1"/>
        <v>612.5</v>
      </c>
      <c r="M3457" s="11">
        <v>0.35</v>
      </c>
      <c r="O3457" s="16"/>
      <c r="P3457" s="14"/>
      <c r="Q3457" s="12"/>
      <c r="R3457" s="13"/>
    </row>
    <row r="3458" spans="1:18" ht="15.75" customHeight="1">
      <c r="A3458" s="1"/>
      <c r="B3458" s="6" t="s">
        <v>14</v>
      </c>
      <c r="C3458" s="6">
        <v>1185732</v>
      </c>
      <c r="D3458" s="7">
        <v>44536</v>
      </c>
      <c r="E3458" s="6" t="s">
        <v>15</v>
      </c>
      <c r="F3458" s="6" t="s">
        <v>117</v>
      </c>
      <c r="G3458" s="6" t="s">
        <v>118</v>
      </c>
      <c r="H3458" s="6" t="s">
        <v>19</v>
      </c>
      <c r="I3458" s="8">
        <v>0.5</v>
      </c>
      <c r="J3458" s="9">
        <v>3250</v>
      </c>
      <c r="K3458" s="10">
        <f t="shared" si="0"/>
        <v>1625</v>
      </c>
      <c r="L3458" s="10">
        <f t="shared" si="1"/>
        <v>650</v>
      </c>
      <c r="M3458" s="11">
        <v>0.4</v>
      </c>
      <c r="O3458" s="16"/>
      <c r="P3458" s="14"/>
      <c r="Q3458" s="12"/>
      <c r="R3458" s="13"/>
    </row>
    <row r="3459" spans="1:18" ht="15.75" customHeight="1">
      <c r="A3459" s="1"/>
      <c r="B3459" s="6" t="s">
        <v>14</v>
      </c>
      <c r="C3459" s="6">
        <v>1185732</v>
      </c>
      <c r="D3459" s="7">
        <v>44536</v>
      </c>
      <c r="E3459" s="6" t="s">
        <v>15</v>
      </c>
      <c r="F3459" s="6" t="s">
        <v>117</v>
      </c>
      <c r="G3459" s="6" t="s">
        <v>118</v>
      </c>
      <c r="H3459" s="6" t="s">
        <v>20</v>
      </c>
      <c r="I3459" s="8">
        <v>0.5</v>
      </c>
      <c r="J3459" s="9">
        <v>2750</v>
      </c>
      <c r="K3459" s="10">
        <f t="shared" si="0"/>
        <v>1375</v>
      </c>
      <c r="L3459" s="10">
        <f t="shared" si="1"/>
        <v>550</v>
      </c>
      <c r="M3459" s="11">
        <v>0.4</v>
      </c>
      <c r="O3459" s="16"/>
      <c r="P3459" s="14"/>
      <c r="Q3459" s="12"/>
      <c r="R3459" s="13"/>
    </row>
    <row r="3460" spans="1:18" ht="15.75" customHeight="1">
      <c r="A3460" s="1"/>
      <c r="B3460" s="6" t="s">
        <v>14</v>
      </c>
      <c r="C3460" s="6">
        <v>1185732</v>
      </c>
      <c r="D3460" s="7">
        <v>44536</v>
      </c>
      <c r="E3460" s="6" t="s">
        <v>15</v>
      </c>
      <c r="F3460" s="6" t="s">
        <v>117</v>
      </c>
      <c r="G3460" s="6" t="s">
        <v>118</v>
      </c>
      <c r="H3460" s="6" t="s">
        <v>21</v>
      </c>
      <c r="I3460" s="8">
        <v>0.6</v>
      </c>
      <c r="J3460" s="9">
        <v>2750</v>
      </c>
      <c r="K3460" s="10">
        <f t="shared" si="0"/>
        <v>1650</v>
      </c>
      <c r="L3460" s="10">
        <f t="shared" si="1"/>
        <v>495</v>
      </c>
      <c r="M3460" s="11">
        <v>0.3</v>
      </c>
      <c r="O3460" s="16"/>
      <c r="P3460" s="14"/>
      <c r="Q3460" s="12"/>
      <c r="R3460" s="13"/>
    </row>
    <row r="3461" spans="1:18" ht="15.75" customHeight="1">
      <c r="A3461" s="1"/>
      <c r="B3461" s="6" t="s">
        <v>14</v>
      </c>
      <c r="C3461" s="6">
        <v>1185732</v>
      </c>
      <c r="D3461" s="7">
        <v>44536</v>
      </c>
      <c r="E3461" s="6" t="s">
        <v>15</v>
      </c>
      <c r="F3461" s="6" t="s">
        <v>117</v>
      </c>
      <c r="G3461" s="6" t="s">
        <v>118</v>
      </c>
      <c r="H3461" s="6" t="s">
        <v>22</v>
      </c>
      <c r="I3461" s="8">
        <v>0.64999999999999991</v>
      </c>
      <c r="J3461" s="9">
        <v>3750</v>
      </c>
      <c r="K3461" s="10">
        <f t="shared" si="0"/>
        <v>2437.4999999999995</v>
      </c>
      <c r="L3461" s="10">
        <f t="shared" si="1"/>
        <v>974.99999999999989</v>
      </c>
      <c r="M3461" s="11">
        <v>0.4</v>
      </c>
      <c r="O3461" s="16"/>
      <c r="P3461" s="14"/>
      <c r="Q3461" s="12"/>
      <c r="R3461" s="13"/>
    </row>
    <row r="3462" spans="1:18" ht="15.75" customHeight="1">
      <c r="A3462" s="1" t="s">
        <v>39</v>
      </c>
      <c r="B3462" s="6" t="s">
        <v>14</v>
      </c>
      <c r="C3462" s="6">
        <v>1185732</v>
      </c>
      <c r="D3462" s="7">
        <v>44203</v>
      </c>
      <c r="E3462" s="6" t="s">
        <v>15</v>
      </c>
      <c r="F3462" s="6" t="s">
        <v>119</v>
      </c>
      <c r="G3462" s="6" t="s">
        <v>120</v>
      </c>
      <c r="H3462" s="6" t="s">
        <v>17</v>
      </c>
      <c r="I3462" s="8">
        <v>0.4</v>
      </c>
      <c r="J3462" s="9">
        <v>5000</v>
      </c>
      <c r="K3462" s="10">
        <f t="shared" si="0"/>
        <v>2000</v>
      </c>
      <c r="L3462" s="10">
        <f t="shared" si="1"/>
        <v>800</v>
      </c>
      <c r="M3462" s="11">
        <v>0.4</v>
      </c>
      <c r="O3462" s="16"/>
      <c r="P3462" s="14"/>
      <c r="Q3462" s="12"/>
      <c r="R3462" s="13"/>
    </row>
    <row r="3463" spans="1:18" ht="15.75" customHeight="1">
      <c r="A3463" s="1"/>
      <c r="B3463" s="6" t="s">
        <v>14</v>
      </c>
      <c r="C3463" s="6">
        <v>1185732</v>
      </c>
      <c r="D3463" s="7">
        <v>44203</v>
      </c>
      <c r="E3463" s="6" t="s">
        <v>15</v>
      </c>
      <c r="F3463" s="6" t="s">
        <v>119</v>
      </c>
      <c r="G3463" s="6" t="s">
        <v>120</v>
      </c>
      <c r="H3463" s="6" t="s">
        <v>18</v>
      </c>
      <c r="I3463" s="8">
        <v>0.4</v>
      </c>
      <c r="J3463" s="9">
        <v>3000</v>
      </c>
      <c r="K3463" s="10">
        <f t="shared" si="0"/>
        <v>1200</v>
      </c>
      <c r="L3463" s="10">
        <f t="shared" si="1"/>
        <v>480</v>
      </c>
      <c r="M3463" s="11">
        <v>0.4</v>
      </c>
      <c r="O3463" s="16"/>
      <c r="P3463" s="14"/>
      <c r="Q3463" s="12"/>
      <c r="R3463" s="13"/>
    </row>
    <row r="3464" spans="1:18" ht="15.75" customHeight="1">
      <c r="A3464" s="1"/>
      <c r="B3464" s="6" t="s">
        <v>14</v>
      </c>
      <c r="C3464" s="6">
        <v>1185732</v>
      </c>
      <c r="D3464" s="7">
        <v>44203</v>
      </c>
      <c r="E3464" s="6" t="s">
        <v>15</v>
      </c>
      <c r="F3464" s="6" t="s">
        <v>119</v>
      </c>
      <c r="G3464" s="6" t="s">
        <v>120</v>
      </c>
      <c r="H3464" s="6" t="s">
        <v>19</v>
      </c>
      <c r="I3464" s="8">
        <v>0.30000000000000004</v>
      </c>
      <c r="J3464" s="9">
        <v>3000</v>
      </c>
      <c r="K3464" s="10">
        <f t="shared" si="0"/>
        <v>900.00000000000011</v>
      </c>
      <c r="L3464" s="10">
        <f t="shared" si="1"/>
        <v>270</v>
      </c>
      <c r="M3464" s="11">
        <v>0.3</v>
      </c>
      <c r="O3464" s="16"/>
      <c r="P3464" s="14"/>
      <c r="Q3464" s="12"/>
      <c r="R3464" s="13"/>
    </row>
    <row r="3465" spans="1:18" ht="15.75" customHeight="1">
      <c r="A3465" s="1"/>
      <c r="B3465" s="6" t="s">
        <v>14</v>
      </c>
      <c r="C3465" s="6">
        <v>1185732</v>
      </c>
      <c r="D3465" s="7">
        <v>44203</v>
      </c>
      <c r="E3465" s="6" t="s">
        <v>15</v>
      </c>
      <c r="F3465" s="6" t="s">
        <v>119</v>
      </c>
      <c r="G3465" s="6" t="s">
        <v>120</v>
      </c>
      <c r="H3465" s="6" t="s">
        <v>20</v>
      </c>
      <c r="I3465" s="8">
        <v>0.35</v>
      </c>
      <c r="J3465" s="9">
        <v>1500</v>
      </c>
      <c r="K3465" s="10">
        <f t="shared" si="0"/>
        <v>525</v>
      </c>
      <c r="L3465" s="10">
        <f t="shared" si="1"/>
        <v>157.5</v>
      </c>
      <c r="M3465" s="11">
        <v>0.3</v>
      </c>
      <c r="O3465" s="16"/>
      <c r="P3465" s="14"/>
      <c r="Q3465" s="12"/>
      <c r="R3465" s="13"/>
    </row>
    <row r="3466" spans="1:18" ht="15.75" customHeight="1">
      <c r="A3466" s="1"/>
      <c r="B3466" s="6" t="s">
        <v>14</v>
      </c>
      <c r="C3466" s="6">
        <v>1185732</v>
      </c>
      <c r="D3466" s="7">
        <v>44203</v>
      </c>
      <c r="E3466" s="6" t="s">
        <v>15</v>
      </c>
      <c r="F3466" s="6" t="s">
        <v>119</v>
      </c>
      <c r="G3466" s="6" t="s">
        <v>120</v>
      </c>
      <c r="H3466" s="6" t="s">
        <v>21</v>
      </c>
      <c r="I3466" s="8">
        <v>0.5</v>
      </c>
      <c r="J3466" s="9">
        <v>2000</v>
      </c>
      <c r="K3466" s="10">
        <f t="shared" si="0"/>
        <v>1000</v>
      </c>
      <c r="L3466" s="10">
        <f t="shared" si="1"/>
        <v>300</v>
      </c>
      <c r="M3466" s="11">
        <v>0.3</v>
      </c>
      <c r="O3466" s="16"/>
      <c r="P3466" s="14"/>
      <c r="Q3466" s="12"/>
      <c r="R3466" s="13"/>
    </row>
    <row r="3467" spans="1:18" ht="15.75" customHeight="1">
      <c r="A3467" s="1"/>
      <c r="B3467" s="6" t="s">
        <v>14</v>
      </c>
      <c r="C3467" s="6">
        <v>1185732</v>
      </c>
      <c r="D3467" s="7">
        <v>44203</v>
      </c>
      <c r="E3467" s="6" t="s">
        <v>15</v>
      </c>
      <c r="F3467" s="6" t="s">
        <v>119</v>
      </c>
      <c r="G3467" s="6" t="s">
        <v>120</v>
      </c>
      <c r="H3467" s="6" t="s">
        <v>22</v>
      </c>
      <c r="I3467" s="8">
        <v>0.4</v>
      </c>
      <c r="J3467" s="9">
        <v>3000</v>
      </c>
      <c r="K3467" s="10">
        <f t="shared" si="0"/>
        <v>1200</v>
      </c>
      <c r="L3467" s="10">
        <f t="shared" si="1"/>
        <v>420</v>
      </c>
      <c r="M3467" s="11">
        <v>0.35</v>
      </c>
      <c r="O3467" s="16"/>
      <c r="P3467" s="14"/>
      <c r="Q3467" s="12"/>
      <c r="R3467" s="13"/>
    </row>
    <row r="3468" spans="1:18" ht="15.75" customHeight="1">
      <c r="A3468" s="1"/>
      <c r="B3468" s="6" t="s">
        <v>14</v>
      </c>
      <c r="C3468" s="6">
        <v>1185732</v>
      </c>
      <c r="D3468" s="7">
        <v>44232</v>
      </c>
      <c r="E3468" s="6" t="s">
        <v>15</v>
      </c>
      <c r="F3468" s="6" t="s">
        <v>119</v>
      </c>
      <c r="G3468" s="6" t="s">
        <v>120</v>
      </c>
      <c r="H3468" s="6" t="s">
        <v>17</v>
      </c>
      <c r="I3468" s="8">
        <v>0.4</v>
      </c>
      <c r="J3468" s="9">
        <v>5500</v>
      </c>
      <c r="K3468" s="10">
        <f t="shared" si="0"/>
        <v>2200</v>
      </c>
      <c r="L3468" s="10">
        <f t="shared" si="1"/>
        <v>880</v>
      </c>
      <c r="M3468" s="11">
        <v>0.4</v>
      </c>
      <c r="O3468" s="16"/>
      <c r="P3468" s="14"/>
      <c r="Q3468" s="12"/>
      <c r="R3468" s="13"/>
    </row>
    <row r="3469" spans="1:18" ht="15.75" customHeight="1">
      <c r="A3469" s="1"/>
      <c r="B3469" s="6" t="s">
        <v>14</v>
      </c>
      <c r="C3469" s="6">
        <v>1185732</v>
      </c>
      <c r="D3469" s="7">
        <v>44232</v>
      </c>
      <c r="E3469" s="6" t="s">
        <v>15</v>
      </c>
      <c r="F3469" s="6" t="s">
        <v>119</v>
      </c>
      <c r="G3469" s="6" t="s">
        <v>120</v>
      </c>
      <c r="H3469" s="6" t="s">
        <v>18</v>
      </c>
      <c r="I3469" s="8">
        <v>0.4</v>
      </c>
      <c r="J3469" s="9">
        <v>2000</v>
      </c>
      <c r="K3469" s="10">
        <f t="shared" si="0"/>
        <v>800</v>
      </c>
      <c r="L3469" s="10">
        <f t="shared" si="1"/>
        <v>320</v>
      </c>
      <c r="M3469" s="11">
        <v>0.4</v>
      </c>
      <c r="O3469" s="16"/>
      <c r="P3469" s="14"/>
      <c r="Q3469" s="12"/>
      <c r="R3469" s="13"/>
    </row>
    <row r="3470" spans="1:18" ht="15.75" customHeight="1">
      <c r="A3470" s="1"/>
      <c r="B3470" s="6" t="s">
        <v>14</v>
      </c>
      <c r="C3470" s="6">
        <v>1185732</v>
      </c>
      <c r="D3470" s="7">
        <v>44232</v>
      </c>
      <c r="E3470" s="6" t="s">
        <v>15</v>
      </c>
      <c r="F3470" s="6" t="s">
        <v>119</v>
      </c>
      <c r="G3470" s="6" t="s">
        <v>120</v>
      </c>
      <c r="H3470" s="6" t="s">
        <v>19</v>
      </c>
      <c r="I3470" s="8">
        <v>0.30000000000000004</v>
      </c>
      <c r="J3470" s="9">
        <v>2500</v>
      </c>
      <c r="K3470" s="10">
        <f t="shared" si="0"/>
        <v>750.00000000000011</v>
      </c>
      <c r="L3470" s="10">
        <f t="shared" si="1"/>
        <v>225.00000000000003</v>
      </c>
      <c r="M3470" s="11">
        <v>0.3</v>
      </c>
      <c r="O3470" s="16"/>
      <c r="P3470" s="14"/>
      <c r="Q3470" s="12"/>
      <c r="R3470" s="13"/>
    </row>
    <row r="3471" spans="1:18" ht="15.75" customHeight="1">
      <c r="A3471" s="1"/>
      <c r="B3471" s="6" t="s">
        <v>14</v>
      </c>
      <c r="C3471" s="6">
        <v>1185732</v>
      </c>
      <c r="D3471" s="7">
        <v>44232</v>
      </c>
      <c r="E3471" s="6" t="s">
        <v>15</v>
      </c>
      <c r="F3471" s="6" t="s">
        <v>119</v>
      </c>
      <c r="G3471" s="6" t="s">
        <v>120</v>
      </c>
      <c r="H3471" s="6" t="s">
        <v>20</v>
      </c>
      <c r="I3471" s="8">
        <v>0.35</v>
      </c>
      <c r="J3471" s="9">
        <v>1250</v>
      </c>
      <c r="K3471" s="10">
        <f t="shared" si="0"/>
        <v>437.5</v>
      </c>
      <c r="L3471" s="10">
        <f t="shared" si="1"/>
        <v>131.25</v>
      </c>
      <c r="M3471" s="11">
        <v>0.3</v>
      </c>
      <c r="O3471" s="16"/>
      <c r="P3471" s="14"/>
      <c r="Q3471" s="12"/>
      <c r="R3471" s="13"/>
    </row>
    <row r="3472" spans="1:18" ht="15.75" customHeight="1">
      <c r="A3472" s="1"/>
      <c r="B3472" s="6" t="s">
        <v>14</v>
      </c>
      <c r="C3472" s="6">
        <v>1185732</v>
      </c>
      <c r="D3472" s="7">
        <v>44232</v>
      </c>
      <c r="E3472" s="6" t="s">
        <v>15</v>
      </c>
      <c r="F3472" s="6" t="s">
        <v>119</v>
      </c>
      <c r="G3472" s="6" t="s">
        <v>120</v>
      </c>
      <c r="H3472" s="6" t="s">
        <v>21</v>
      </c>
      <c r="I3472" s="8">
        <v>0.5</v>
      </c>
      <c r="J3472" s="9">
        <v>2000</v>
      </c>
      <c r="K3472" s="10">
        <f t="shared" si="0"/>
        <v>1000</v>
      </c>
      <c r="L3472" s="10">
        <f t="shared" si="1"/>
        <v>300</v>
      </c>
      <c r="M3472" s="11">
        <v>0.3</v>
      </c>
      <c r="O3472" s="16"/>
      <c r="P3472" s="14"/>
      <c r="Q3472" s="12"/>
      <c r="R3472" s="13"/>
    </row>
    <row r="3473" spans="1:18" ht="15.75" customHeight="1">
      <c r="A3473" s="1"/>
      <c r="B3473" s="6" t="s">
        <v>14</v>
      </c>
      <c r="C3473" s="6">
        <v>1185732</v>
      </c>
      <c r="D3473" s="7">
        <v>44232</v>
      </c>
      <c r="E3473" s="6" t="s">
        <v>15</v>
      </c>
      <c r="F3473" s="6" t="s">
        <v>119</v>
      </c>
      <c r="G3473" s="6" t="s">
        <v>120</v>
      </c>
      <c r="H3473" s="6" t="s">
        <v>22</v>
      </c>
      <c r="I3473" s="8">
        <v>0.4</v>
      </c>
      <c r="J3473" s="9">
        <v>3000</v>
      </c>
      <c r="K3473" s="10">
        <f t="shared" si="0"/>
        <v>1200</v>
      </c>
      <c r="L3473" s="10">
        <f t="shared" si="1"/>
        <v>420</v>
      </c>
      <c r="M3473" s="11">
        <v>0.35</v>
      </c>
      <c r="O3473" s="16"/>
      <c r="P3473" s="14"/>
      <c r="Q3473" s="12"/>
      <c r="R3473" s="13"/>
    </row>
    <row r="3474" spans="1:18" ht="15.75" customHeight="1">
      <c r="A3474" s="1"/>
      <c r="B3474" s="6" t="s">
        <v>14</v>
      </c>
      <c r="C3474" s="6">
        <v>1185732</v>
      </c>
      <c r="D3474" s="7">
        <v>44258</v>
      </c>
      <c r="E3474" s="6" t="s">
        <v>15</v>
      </c>
      <c r="F3474" s="6" t="s">
        <v>119</v>
      </c>
      <c r="G3474" s="6" t="s">
        <v>120</v>
      </c>
      <c r="H3474" s="6" t="s">
        <v>17</v>
      </c>
      <c r="I3474" s="8">
        <v>0.4</v>
      </c>
      <c r="J3474" s="9">
        <v>5200</v>
      </c>
      <c r="K3474" s="10">
        <f t="shared" si="0"/>
        <v>2080</v>
      </c>
      <c r="L3474" s="10">
        <f t="shared" si="1"/>
        <v>832</v>
      </c>
      <c r="M3474" s="11">
        <v>0.4</v>
      </c>
      <c r="O3474" s="16"/>
      <c r="P3474" s="14"/>
      <c r="Q3474" s="12"/>
      <c r="R3474" s="13"/>
    </row>
    <row r="3475" spans="1:18" ht="15.75" customHeight="1">
      <c r="A3475" s="1"/>
      <c r="B3475" s="6" t="s">
        <v>14</v>
      </c>
      <c r="C3475" s="6">
        <v>1185732</v>
      </c>
      <c r="D3475" s="7">
        <v>44258</v>
      </c>
      <c r="E3475" s="6" t="s">
        <v>15</v>
      </c>
      <c r="F3475" s="6" t="s">
        <v>119</v>
      </c>
      <c r="G3475" s="6" t="s">
        <v>120</v>
      </c>
      <c r="H3475" s="6" t="s">
        <v>18</v>
      </c>
      <c r="I3475" s="8">
        <v>0.4</v>
      </c>
      <c r="J3475" s="9">
        <v>2250</v>
      </c>
      <c r="K3475" s="10">
        <f t="shared" si="0"/>
        <v>900</v>
      </c>
      <c r="L3475" s="10">
        <f t="shared" si="1"/>
        <v>360</v>
      </c>
      <c r="M3475" s="11">
        <v>0.4</v>
      </c>
      <c r="O3475" s="16"/>
      <c r="P3475" s="14"/>
      <c r="Q3475" s="12"/>
      <c r="R3475" s="13"/>
    </row>
    <row r="3476" spans="1:18" ht="15.75" customHeight="1">
      <c r="A3476" s="1"/>
      <c r="B3476" s="6" t="s">
        <v>14</v>
      </c>
      <c r="C3476" s="6">
        <v>1185732</v>
      </c>
      <c r="D3476" s="7">
        <v>44258</v>
      </c>
      <c r="E3476" s="6" t="s">
        <v>15</v>
      </c>
      <c r="F3476" s="6" t="s">
        <v>119</v>
      </c>
      <c r="G3476" s="6" t="s">
        <v>120</v>
      </c>
      <c r="H3476" s="6" t="s">
        <v>19</v>
      </c>
      <c r="I3476" s="8">
        <v>0.30000000000000004</v>
      </c>
      <c r="J3476" s="9">
        <v>2500</v>
      </c>
      <c r="K3476" s="10">
        <f t="shared" si="0"/>
        <v>750.00000000000011</v>
      </c>
      <c r="L3476" s="10">
        <f t="shared" si="1"/>
        <v>225.00000000000003</v>
      </c>
      <c r="M3476" s="11">
        <v>0.3</v>
      </c>
      <c r="O3476" s="16"/>
      <c r="P3476" s="14"/>
      <c r="Q3476" s="12"/>
      <c r="R3476" s="13"/>
    </row>
    <row r="3477" spans="1:18" ht="15.75" customHeight="1">
      <c r="A3477" s="1"/>
      <c r="B3477" s="6" t="s">
        <v>14</v>
      </c>
      <c r="C3477" s="6">
        <v>1185732</v>
      </c>
      <c r="D3477" s="7">
        <v>44258</v>
      </c>
      <c r="E3477" s="6" t="s">
        <v>15</v>
      </c>
      <c r="F3477" s="6" t="s">
        <v>119</v>
      </c>
      <c r="G3477" s="6" t="s">
        <v>120</v>
      </c>
      <c r="H3477" s="6" t="s">
        <v>20</v>
      </c>
      <c r="I3477" s="8">
        <v>0.35</v>
      </c>
      <c r="J3477" s="9">
        <v>1000</v>
      </c>
      <c r="K3477" s="10">
        <f t="shared" si="0"/>
        <v>350</v>
      </c>
      <c r="L3477" s="10">
        <f t="shared" si="1"/>
        <v>105</v>
      </c>
      <c r="M3477" s="11">
        <v>0.3</v>
      </c>
      <c r="O3477" s="16"/>
      <c r="P3477" s="14"/>
      <c r="Q3477" s="12"/>
      <c r="R3477" s="13"/>
    </row>
    <row r="3478" spans="1:18" ht="15.75" customHeight="1">
      <c r="A3478" s="1"/>
      <c r="B3478" s="6" t="s">
        <v>14</v>
      </c>
      <c r="C3478" s="6">
        <v>1185732</v>
      </c>
      <c r="D3478" s="7">
        <v>44258</v>
      </c>
      <c r="E3478" s="6" t="s">
        <v>15</v>
      </c>
      <c r="F3478" s="6" t="s">
        <v>119</v>
      </c>
      <c r="G3478" s="6" t="s">
        <v>120</v>
      </c>
      <c r="H3478" s="6" t="s">
        <v>21</v>
      </c>
      <c r="I3478" s="8">
        <v>0.5</v>
      </c>
      <c r="J3478" s="9">
        <v>1500</v>
      </c>
      <c r="K3478" s="10">
        <f t="shared" si="0"/>
        <v>750</v>
      </c>
      <c r="L3478" s="10">
        <f t="shared" si="1"/>
        <v>225</v>
      </c>
      <c r="M3478" s="11">
        <v>0.3</v>
      </c>
      <c r="O3478" s="16"/>
      <c r="P3478" s="14"/>
      <c r="Q3478" s="12"/>
      <c r="R3478" s="13"/>
    </row>
    <row r="3479" spans="1:18" ht="15.75" customHeight="1">
      <c r="A3479" s="1"/>
      <c r="B3479" s="6" t="s">
        <v>14</v>
      </c>
      <c r="C3479" s="6">
        <v>1185732</v>
      </c>
      <c r="D3479" s="7">
        <v>44258</v>
      </c>
      <c r="E3479" s="6" t="s">
        <v>15</v>
      </c>
      <c r="F3479" s="6" t="s">
        <v>119</v>
      </c>
      <c r="G3479" s="6" t="s">
        <v>120</v>
      </c>
      <c r="H3479" s="6" t="s">
        <v>22</v>
      </c>
      <c r="I3479" s="8">
        <v>0.4</v>
      </c>
      <c r="J3479" s="9">
        <v>2500</v>
      </c>
      <c r="K3479" s="10">
        <f t="shared" si="0"/>
        <v>1000</v>
      </c>
      <c r="L3479" s="10">
        <f t="shared" si="1"/>
        <v>350</v>
      </c>
      <c r="M3479" s="11">
        <v>0.35</v>
      </c>
      <c r="O3479" s="16"/>
      <c r="P3479" s="14"/>
      <c r="Q3479" s="12"/>
      <c r="R3479" s="13"/>
    </row>
    <row r="3480" spans="1:18" ht="15.75" customHeight="1">
      <c r="A3480" s="1"/>
      <c r="B3480" s="6" t="s">
        <v>14</v>
      </c>
      <c r="C3480" s="6">
        <v>1185732</v>
      </c>
      <c r="D3480" s="7">
        <v>44290</v>
      </c>
      <c r="E3480" s="6" t="s">
        <v>15</v>
      </c>
      <c r="F3480" s="6" t="s">
        <v>119</v>
      </c>
      <c r="G3480" s="6" t="s">
        <v>120</v>
      </c>
      <c r="H3480" s="6" t="s">
        <v>17</v>
      </c>
      <c r="I3480" s="8">
        <v>0.4</v>
      </c>
      <c r="J3480" s="9">
        <v>5000</v>
      </c>
      <c r="K3480" s="10">
        <f t="shared" si="0"/>
        <v>2000</v>
      </c>
      <c r="L3480" s="10">
        <f t="shared" si="1"/>
        <v>800</v>
      </c>
      <c r="M3480" s="11">
        <v>0.4</v>
      </c>
      <c r="O3480" s="16"/>
      <c r="P3480" s="14"/>
      <c r="Q3480" s="12"/>
      <c r="R3480" s="13"/>
    </row>
    <row r="3481" spans="1:18" ht="15.75" customHeight="1">
      <c r="A3481" s="1"/>
      <c r="B3481" s="6" t="s">
        <v>14</v>
      </c>
      <c r="C3481" s="6">
        <v>1185732</v>
      </c>
      <c r="D3481" s="7">
        <v>44290</v>
      </c>
      <c r="E3481" s="6" t="s">
        <v>15</v>
      </c>
      <c r="F3481" s="6" t="s">
        <v>119</v>
      </c>
      <c r="G3481" s="6" t="s">
        <v>120</v>
      </c>
      <c r="H3481" s="6" t="s">
        <v>18</v>
      </c>
      <c r="I3481" s="8">
        <v>0.4</v>
      </c>
      <c r="J3481" s="9">
        <v>2000</v>
      </c>
      <c r="K3481" s="10">
        <f t="shared" si="0"/>
        <v>800</v>
      </c>
      <c r="L3481" s="10">
        <f t="shared" si="1"/>
        <v>320</v>
      </c>
      <c r="M3481" s="11">
        <v>0.4</v>
      </c>
      <c r="O3481" s="16"/>
      <c r="P3481" s="14"/>
      <c r="Q3481" s="12"/>
      <c r="R3481" s="13"/>
    </row>
    <row r="3482" spans="1:18" ht="15.75" customHeight="1">
      <c r="A3482" s="1"/>
      <c r="B3482" s="6" t="s">
        <v>14</v>
      </c>
      <c r="C3482" s="6">
        <v>1185732</v>
      </c>
      <c r="D3482" s="7">
        <v>44290</v>
      </c>
      <c r="E3482" s="6" t="s">
        <v>15</v>
      </c>
      <c r="F3482" s="6" t="s">
        <v>119</v>
      </c>
      <c r="G3482" s="6" t="s">
        <v>120</v>
      </c>
      <c r="H3482" s="6" t="s">
        <v>19</v>
      </c>
      <c r="I3482" s="8">
        <v>0.30000000000000004</v>
      </c>
      <c r="J3482" s="9">
        <v>2000</v>
      </c>
      <c r="K3482" s="10">
        <f t="shared" si="0"/>
        <v>600.00000000000011</v>
      </c>
      <c r="L3482" s="10">
        <f t="shared" si="1"/>
        <v>180.00000000000003</v>
      </c>
      <c r="M3482" s="11">
        <v>0.3</v>
      </c>
      <c r="O3482" s="16"/>
      <c r="P3482" s="14"/>
      <c r="Q3482" s="12"/>
      <c r="R3482" s="13"/>
    </row>
    <row r="3483" spans="1:18" ht="15.75" customHeight="1">
      <c r="A3483" s="1"/>
      <c r="B3483" s="6" t="s">
        <v>14</v>
      </c>
      <c r="C3483" s="6">
        <v>1185732</v>
      </c>
      <c r="D3483" s="7">
        <v>44290</v>
      </c>
      <c r="E3483" s="6" t="s">
        <v>15</v>
      </c>
      <c r="F3483" s="6" t="s">
        <v>119</v>
      </c>
      <c r="G3483" s="6" t="s">
        <v>120</v>
      </c>
      <c r="H3483" s="6" t="s">
        <v>20</v>
      </c>
      <c r="I3483" s="8">
        <v>0.35</v>
      </c>
      <c r="J3483" s="9">
        <v>1250</v>
      </c>
      <c r="K3483" s="10">
        <f t="shared" si="0"/>
        <v>437.5</v>
      </c>
      <c r="L3483" s="10">
        <f t="shared" si="1"/>
        <v>131.25</v>
      </c>
      <c r="M3483" s="11">
        <v>0.3</v>
      </c>
      <c r="O3483" s="16"/>
      <c r="P3483" s="14"/>
      <c r="Q3483" s="12"/>
      <c r="R3483" s="13"/>
    </row>
    <row r="3484" spans="1:18" ht="15.75" customHeight="1">
      <c r="A3484" s="1"/>
      <c r="B3484" s="6" t="s">
        <v>14</v>
      </c>
      <c r="C3484" s="6">
        <v>1185732</v>
      </c>
      <c r="D3484" s="7">
        <v>44290</v>
      </c>
      <c r="E3484" s="6" t="s">
        <v>15</v>
      </c>
      <c r="F3484" s="6" t="s">
        <v>119</v>
      </c>
      <c r="G3484" s="6" t="s">
        <v>120</v>
      </c>
      <c r="H3484" s="6" t="s">
        <v>21</v>
      </c>
      <c r="I3484" s="8">
        <v>0.5</v>
      </c>
      <c r="J3484" s="9">
        <v>1250</v>
      </c>
      <c r="K3484" s="10">
        <f t="shared" si="0"/>
        <v>625</v>
      </c>
      <c r="L3484" s="10">
        <f t="shared" si="1"/>
        <v>187.5</v>
      </c>
      <c r="M3484" s="11">
        <v>0.3</v>
      </c>
      <c r="O3484" s="16"/>
      <c r="P3484" s="14"/>
      <c r="Q3484" s="12"/>
      <c r="R3484" s="13"/>
    </row>
    <row r="3485" spans="1:18" ht="15.75" customHeight="1">
      <c r="A3485" s="1"/>
      <c r="B3485" s="6" t="s">
        <v>14</v>
      </c>
      <c r="C3485" s="6">
        <v>1185732</v>
      </c>
      <c r="D3485" s="7">
        <v>44290</v>
      </c>
      <c r="E3485" s="6" t="s">
        <v>15</v>
      </c>
      <c r="F3485" s="6" t="s">
        <v>119</v>
      </c>
      <c r="G3485" s="6" t="s">
        <v>120</v>
      </c>
      <c r="H3485" s="6" t="s">
        <v>22</v>
      </c>
      <c r="I3485" s="8">
        <v>0.4</v>
      </c>
      <c r="J3485" s="9">
        <v>2750</v>
      </c>
      <c r="K3485" s="10">
        <f t="shared" si="0"/>
        <v>1100</v>
      </c>
      <c r="L3485" s="10">
        <f t="shared" si="1"/>
        <v>385</v>
      </c>
      <c r="M3485" s="11">
        <v>0.35</v>
      </c>
      <c r="O3485" s="16"/>
      <c r="P3485" s="14"/>
      <c r="Q3485" s="12"/>
      <c r="R3485" s="13"/>
    </row>
    <row r="3486" spans="1:18" ht="15.75" customHeight="1">
      <c r="A3486" s="1"/>
      <c r="B3486" s="6" t="s">
        <v>14</v>
      </c>
      <c r="C3486" s="6">
        <v>1185732</v>
      </c>
      <c r="D3486" s="7">
        <v>44319</v>
      </c>
      <c r="E3486" s="6" t="s">
        <v>15</v>
      </c>
      <c r="F3486" s="6" t="s">
        <v>119</v>
      </c>
      <c r="G3486" s="6" t="s">
        <v>120</v>
      </c>
      <c r="H3486" s="6" t="s">
        <v>17</v>
      </c>
      <c r="I3486" s="8">
        <v>0.54999999999999993</v>
      </c>
      <c r="J3486" s="9">
        <v>5450</v>
      </c>
      <c r="K3486" s="10">
        <f t="shared" si="0"/>
        <v>2997.4999999999995</v>
      </c>
      <c r="L3486" s="10">
        <f t="shared" si="1"/>
        <v>1198.9999999999998</v>
      </c>
      <c r="M3486" s="11">
        <v>0.4</v>
      </c>
      <c r="O3486" s="16"/>
      <c r="P3486" s="14"/>
      <c r="Q3486" s="12"/>
      <c r="R3486" s="13"/>
    </row>
    <row r="3487" spans="1:18" ht="15.75" customHeight="1">
      <c r="A3487" s="1"/>
      <c r="B3487" s="6" t="s">
        <v>14</v>
      </c>
      <c r="C3487" s="6">
        <v>1185732</v>
      </c>
      <c r="D3487" s="7">
        <v>44319</v>
      </c>
      <c r="E3487" s="6" t="s">
        <v>15</v>
      </c>
      <c r="F3487" s="6" t="s">
        <v>119</v>
      </c>
      <c r="G3487" s="6" t="s">
        <v>120</v>
      </c>
      <c r="H3487" s="6" t="s">
        <v>18</v>
      </c>
      <c r="I3487" s="8">
        <v>0.5</v>
      </c>
      <c r="J3487" s="9">
        <v>2500</v>
      </c>
      <c r="K3487" s="10">
        <f t="shared" si="0"/>
        <v>1250</v>
      </c>
      <c r="L3487" s="10">
        <f t="shared" si="1"/>
        <v>500</v>
      </c>
      <c r="M3487" s="11">
        <v>0.4</v>
      </c>
      <c r="O3487" s="16"/>
      <c r="P3487" s="14"/>
      <c r="Q3487" s="12"/>
      <c r="R3487" s="13"/>
    </row>
    <row r="3488" spans="1:18" ht="15.75" customHeight="1">
      <c r="A3488" s="1"/>
      <c r="B3488" s="6" t="s">
        <v>14</v>
      </c>
      <c r="C3488" s="6">
        <v>1185732</v>
      </c>
      <c r="D3488" s="7">
        <v>44319</v>
      </c>
      <c r="E3488" s="6" t="s">
        <v>15</v>
      </c>
      <c r="F3488" s="6" t="s">
        <v>119</v>
      </c>
      <c r="G3488" s="6" t="s">
        <v>120</v>
      </c>
      <c r="H3488" s="6" t="s">
        <v>19</v>
      </c>
      <c r="I3488" s="8">
        <v>0.45</v>
      </c>
      <c r="J3488" s="9">
        <v>2750</v>
      </c>
      <c r="K3488" s="10">
        <f t="shared" si="0"/>
        <v>1237.5</v>
      </c>
      <c r="L3488" s="10">
        <f t="shared" si="1"/>
        <v>371.25</v>
      </c>
      <c r="M3488" s="11">
        <v>0.3</v>
      </c>
      <c r="O3488" s="16"/>
      <c r="P3488" s="14"/>
      <c r="Q3488" s="12"/>
      <c r="R3488" s="13"/>
    </row>
    <row r="3489" spans="1:18" ht="15.75" customHeight="1">
      <c r="A3489" s="1"/>
      <c r="B3489" s="6" t="s">
        <v>14</v>
      </c>
      <c r="C3489" s="6">
        <v>1185732</v>
      </c>
      <c r="D3489" s="7">
        <v>44319</v>
      </c>
      <c r="E3489" s="6" t="s">
        <v>15</v>
      </c>
      <c r="F3489" s="6" t="s">
        <v>119</v>
      </c>
      <c r="G3489" s="6" t="s">
        <v>120</v>
      </c>
      <c r="H3489" s="6" t="s">
        <v>20</v>
      </c>
      <c r="I3489" s="8">
        <v>0.45</v>
      </c>
      <c r="J3489" s="9">
        <v>2250</v>
      </c>
      <c r="K3489" s="10">
        <f t="shared" si="0"/>
        <v>1012.5</v>
      </c>
      <c r="L3489" s="10">
        <f t="shared" si="1"/>
        <v>303.75</v>
      </c>
      <c r="M3489" s="11">
        <v>0.3</v>
      </c>
      <c r="O3489" s="16"/>
      <c r="P3489" s="14"/>
      <c r="Q3489" s="12"/>
      <c r="R3489" s="13"/>
    </row>
    <row r="3490" spans="1:18" ht="15.75" customHeight="1">
      <c r="A3490" s="1"/>
      <c r="B3490" s="6" t="s">
        <v>14</v>
      </c>
      <c r="C3490" s="6">
        <v>1185732</v>
      </c>
      <c r="D3490" s="7">
        <v>44319</v>
      </c>
      <c r="E3490" s="6" t="s">
        <v>15</v>
      </c>
      <c r="F3490" s="6" t="s">
        <v>119</v>
      </c>
      <c r="G3490" s="6" t="s">
        <v>120</v>
      </c>
      <c r="H3490" s="6" t="s">
        <v>21</v>
      </c>
      <c r="I3490" s="8">
        <v>0.54999999999999993</v>
      </c>
      <c r="J3490" s="9">
        <v>2500</v>
      </c>
      <c r="K3490" s="10">
        <f t="shared" si="0"/>
        <v>1374.9999999999998</v>
      </c>
      <c r="L3490" s="10">
        <f t="shared" si="1"/>
        <v>412.49999999999994</v>
      </c>
      <c r="M3490" s="11">
        <v>0.3</v>
      </c>
      <c r="O3490" s="16"/>
      <c r="P3490" s="14"/>
      <c r="Q3490" s="12"/>
      <c r="R3490" s="13"/>
    </row>
    <row r="3491" spans="1:18" ht="15.75" customHeight="1">
      <c r="A3491" s="1"/>
      <c r="B3491" s="6" t="s">
        <v>14</v>
      </c>
      <c r="C3491" s="6">
        <v>1185732</v>
      </c>
      <c r="D3491" s="7">
        <v>44319</v>
      </c>
      <c r="E3491" s="6" t="s">
        <v>15</v>
      </c>
      <c r="F3491" s="6" t="s">
        <v>119</v>
      </c>
      <c r="G3491" s="6" t="s">
        <v>120</v>
      </c>
      <c r="H3491" s="6" t="s">
        <v>22</v>
      </c>
      <c r="I3491" s="8">
        <v>0.6</v>
      </c>
      <c r="J3491" s="9">
        <v>3750</v>
      </c>
      <c r="K3491" s="10">
        <f t="shared" si="0"/>
        <v>2250</v>
      </c>
      <c r="L3491" s="10">
        <f t="shared" si="1"/>
        <v>787.5</v>
      </c>
      <c r="M3491" s="11">
        <v>0.35</v>
      </c>
      <c r="O3491" s="16"/>
      <c r="P3491" s="14"/>
      <c r="Q3491" s="12"/>
      <c r="R3491" s="13"/>
    </row>
    <row r="3492" spans="1:18" ht="15.75" customHeight="1">
      <c r="A3492" s="1"/>
      <c r="B3492" s="6" t="s">
        <v>14</v>
      </c>
      <c r="C3492" s="6">
        <v>1185732</v>
      </c>
      <c r="D3492" s="7">
        <v>44352</v>
      </c>
      <c r="E3492" s="6" t="s">
        <v>15</v>
      </c>
      <c r="F3492" s="6" t="s">
        <v>119</v>
      </c>
      <c r="G3492" s="6" t="s">
        <v>120</v>
      </c>
      <c r="H3492" s="6" t="s">
        <v>17</v>
      </c>
      <c r="I3492" s="8">
        <v>0.54999999999999993</v>
      </c>
      <c r="J3492" s="9">
        <v>6250</v>
      </c>
      <c r="K3492" s="10">
        <f t="shared" si="0"/>
        <v>3437.4999999999995</v>
      </c>
      <c r="L3492" s="10">
        <f t="shared" si="1"/>
        <v>1375</v>
      </c>
      <c r="M3492" s="11">
        <v>0.4</v>
      </c>
      <c r="O3492" s="16"/>
      <c r="P3492" s="14"/>
      <c r="Q3492" s="12"/>
      <c r="R3492" s="13"/>
    </row>
    <row r="3493" spans="1:18" ht="15.75" customHeight="1">
      <c r="A3493" s="1"/>
      <c r="B3493" s="6" t="s">
        <v>14</v>
      </c>
      <c r="C3493" s="6">
        <v>1185732</v>
      </c>
      <c r="D3493" s="7">
        <v>44352</v>
      </c>
      <c r="E3493" s="6" t="s">
        <v>15</v>
      </c>
      <c r="F3493" s="6" t="s">
        <v>119</v>
      </c>
      <c r="G3493" s="6" t="s">
        <v>120</v>
      </c>
      <c r="H3493" s="6" t="s">
        <v>18</v>
      </c>
      <c r="I3493" s="8">
        <v>0.5</v>
      </c>
      <c r="J3493" s="9">
        <v>3750</v>
      </c>
      <c r="K3493" s="10">
        <f t="shared" si="0"/>
        <v>1875</v>
      </c>
      <c r="L3493" s="10">
        <f t="shared" si="1"/>
        <v>750</v>
      </c>
      <c r="M3493" s="11">
        <v>0.4</v>
      </c>
      <c r="O3493" s="16"/>
      <c r="P3493" s="14"/>
      <c r="Q3493" s="12"/>
      <c r="R3493" s="13"/>
    </row>
    <row r="3494" spans="1:18" ht="15.75" customHeight="1">
      <c r="A3494" s="1"/>
      <c r="B3494" s="6" t="s">
        <v>14</v>
      </c>
      <c r="C3494" s="6">
        <v>1185732</v>
      </c>
      <c r="D3494" s="7">
        <v>44352</v>
      </c>
      <c r="E3494" s="6" t="s">
        <v>15</v>
      </c>
      <c r="F3494" s="6" t="s">
        <v>119</v>
      </c>
      <c r="G3494" s="6" t="s">
        <v>120</v>
      </c>
      <c r="H3494" s="6" t="s">
        <v>19</v>
      </c>
      <c r="I3494" s="8">
        <v>0.45</v>
      </c>
      <c r="J3494" s="9">
        <v>3000</v>
      </c>
      <c r="K3494" s="10">
        <f t="shared" si="0"/>
        <v>1350</v>
      </c>
      <c r="L3494" s="10">
        <f t="shared" si="1"/>
        <v>405</v>
      </c>
      <c r="M3494" s="11">
        <v>0.3</v>
      </c>
      <c r="O3494" s="16"/>
      <c r="P3494" s="14"/>
      <c r="Q3494" s="12"/>
      <c r="R3494" s="13"/>
    </row>
    <row r="3495" spans="1:18" ht="15.75" customHeight="1">
      <c r="A3495" s="1"/>
      <c r="B3495" s="6" t="s">
        <v>14</v>
      </c>
      <c r="C3495" s="6">
        <v>1185732</v>
      </c>
      <c r="D3495" s="7">
        <v>44352</v>
      </c>
      <c r="E3495" s="6" t="s">
        <v>15</v>
      </c>
      <c r="F3495" s="6" t="s">
        <v>119</v>
      </c>
      <c r="G3495" s="6" t="s">
        <v>120</v>
      </c>
      <c r="H3495" s="6" t="s">
        <v>20</v>
      </c>
      <c r="I3495" s="8">
        <v>0.45</v>
      </c>
      <c r="J3495" s="9">
        <v>2750</v>
      </c>
      <c r="K3495" s="10">
        <f t="shared" si="0"/>
        <v>1237.5</v>
      </c>
      <c r="L3495" s="10">
        <f t="shared" si="1"/>
        <v>371.25</v>
      </c>
      <c r="M3495" s="11">
        <v>0.3</v>
      </c>
      <c r="O3495" s="16"/>
      <c r="P3495" s="14"/>
      <c r="Q3495" s="12"/>
      <c r="R3495" s="13"/>
    </row>
    <row r="3496" spans="1:18" ht="15.75" customHeight="1">
      <c r="A3496" s="1"/>
      <c r="B3496" s="6" t="s">
        <v>14</v>
      </c>
      <c r="C3496" s="6">
        <v>1185732</v>
      </c>
      <c r="D3496" s="7">
        <v>44352</v>
      </c>
      <c r="E3496" s="6" t="s">
        <v>15</v>
      </c>
      <c r="F3496" s="6" t="s">
        <v>119</v>
      </c>
      <c r="G3496" s="6" t="s">
        <v>120</v>
      </c>
      <c r="H3496" s="6" t="s">
        <v>21</v>
      </c>
      <c r="I3496" s="8">
        <v>0.54999999999999993</v>
      </c>
      <c r="J3496" s="9">
        <v>2750</v>
      </c>
      <c r="K3496" s="10">
        <f t="shared" si="0"/>
        <v>1512.4999999999998</v>
      </c>
      <c r="L3496" s="10">
        <f t="shared" si="1"/>
        <v>453.74999999999994</v>
      </c>
      <c r="M3496" s="11">
        <v>0.3</v>
      </c>
      <c r="O3496" s="16"/>
      <c r="P3496" s="14"/>
      <c r="Q3496" s="12"/>
      <c r="R3496" s="13"/>
    </row>
    <row r="3497" spans="1:18" ht="15.75" customHeight="1">
      <c r="A3497" s="1"/>
      <c r="B3497" s="6" t="s">
        <v>14</v>
      </c>
      <c r="C3497" s="6">
        <v>1185732</v>
      </c>
      <c r="D3497" s="7">
        <v>44352</v>
      </c>
      <c r="E3497" s="6" t="s">
        <v>15</v>
      </c>
      <c r="F3497" s="6" t="s">
        <v>119</v>
      </c>
      <c r="G3497" s="6" t="s">
        <v>120</v>
      </c>
      <c r="H3497" s="6" t="s">
        <v>22</v>
      </c>
      <c r="I3497" s="8">
        <v>0.6</v>
      </c>
      <c r="J3497" s="9">
        <v>4250</v>
      </c>
      <c r="K3497" s="10">
        <f t="shared" si="0"/>
        <v>2550</v>
      </c>
      <c r="L3497" s="10">
        <f t="shared" si="1"/>
        <v>892.5</v>
      </c>
      <c r="M3497" s="11">
        <v>0.35</v>
      </c>
      <c r="O3497" s="16"/>
      <c r="P3497" s="14"/>
      <c r="Q3497" s="12"/>
      <c r="R3497" s="13"/>
    </row>
    <row r="3498" spans="1:18" ht="15.75" customHeight="1">
      <c r="A3498" s="1"/>
      <c r="B3498" s="6" t="s">
        <v>14</v>
      </c>
      <c r="C3498" s="6">
        <v>1185732</v>
      </c>
      <c r="D3498" s="7">
        <v>44380</v>
      </c>
      <c r="E3498" s="6" t="s">
        <v>15</v>
      </c>
      <c r="F3498" s="6" t="s">
        <v>119</v>
      </c>
      <c r="G3498" s="6" t="s">
        <v>120</v>
      </c>
      <c r="H3498" s="6" t="s">
        <v>17</v>
      </c>
      <c r="I3498" s="8">
        <v>0.54999999999999993</v>
      </c>
      <c r="J3498" s="9">
        <v>6500</v>
      </c>
      <c r="K3498" s="10">
        <f t="shared" si="0"/>
        <v>3574.9999999999995</v>
      </c>
      <c r="L3498" s="10">
        <f t="shared" si="1"/>
        <v>1430</v>
      </c>
      <c r="M3498" s="11">
        <v>0.4</v>
      </c>
      <c r="O3498" s="16"/>
      <c r="P3498" s="14"/>
      <c r="Q3498" s="12"/>
      <c r="R3498" s="13"/>
    </row>
    <row r="3499" spans="1:18" ht="15.75" customHeight="1">
      <c r="A3499" s="1"/>
      <c r="B3499" s="6" t="s">
        <v>14</v>
      </c>
      <c r="C3499" s="6">
        <v>1185732</v>
      </c>
      <c r="D3499" s="7">
        <v>44380</v>
      </c>
      <c r="E3499" s="6" t="s">
        <v>15</v>
      </c>
      <c r="F3499" s="6" t="s">
        <v>119</v>
      </c>
      <c r="G3499" s="6" t="s">
        <v>120</v>
      </c>
      <c r="H3499" s="6" t="s">
        <v>18</v>
      </c>
      <c r="I3499" s="8">
        <v>0.5</v>
      </c>
      <c r="J3499" s="9">
        <v>4000</v>
      </c>
      <c r="K3499" s="10">
        <f t="shared" si="0"/>
        <v>2000</v>
      </c>
      <c r="L3499" s="10">
        <f t="shared" si="1"/>
        <v>800</v>
      </c>
      <c r="M3499" s="11">
        <v>0.4</v>
      </c>
      <c r="O3499" s="16"/>
      <c r="P3499" s="14"/>
      <c r="Q3499" s="12"/>
      <c r="R3499" s="13"/>
    </row>
    <row r="3500" spans="1:18" ht="15.75" customHeight="1">
      <c r="A3500" s="1"/>
      <c r="B3500" s="6" t="s">
        <v>14</v>
      </c>
      <c r="C3500" s="6">
        <v>1185732</v>
      </c>
      <c r="D3500" s="7">
        <v>44380</v>
      </c>
      <c r="E3500" s="6" t="s">
        <v>15</v>
      </c>
      <c r="F3500" s="6" t="s">
        <v>119</v>
      </c>
      <c r="G3500" s="6" t="s">
        <v>120</v>
      </c>
      <c r="H3500" s="6" t="s">
        <v>19</v>
      </c>
      <c r="I3500" s="8">
        <v>0.45</v>
      </c>
      <c r="J3500" s="9">
        <v>3250</v>
      </c>
      <c r="K3500" s="10">
        <f t="shared" si="0"/>
        <v>1462.5</v>
      </c>
      <c r="L3500" s="10">
        <f t="shared" si="1"/>
        <v>438.75</v>
      </c>
      <c r="M3500" s="11">
        <v>0.3</v>
      </c>
      <c r="O3500" s="16"/>
      <c r="P3500" s="14"/>
      <c r="Q3500" s="12"/>
      <c r="R3500" s="13"/>
    </row>
    <row r="3501" spans="1:18" ht="15.75" customHeight="1">
      <c r="A3501" s="1"/>
      <c r="B3501" s="6" t="s">
        <v>14</v>
      </c>
      <c r="C3501" s="6">
        <v>1185732</v>
      </c>
      <c r="D3501" s="7">
        <v>44380</v>
      </c>
      <c r="E3501" s="6" t="s">
        <v>15</v>
      </c>
      <c r="F3501" s="6" t="s">
        <v>119</v>
      </c>
      <c r="G3501" s="6" t="s">
        <v>120</v>
      </c>
      <c r="H3501" s="6" t="s">
        <v>20</v>
      </c>
      <c r="I3501" s="8">
        <v>0.45</v>
      </c>
      <c r="J3501" s="9">
        <v>2750</v>
      </c>
      <c r="K3501" s="10">
        <f t="shared" si="0"/>
        <v>1237.5</v>
      </c>
      <c r="L3501" s="10">
        <f t="shared" si="1"/>
        <v>371.25</v>
      </c>
      <c r="M3501" s="11">
        <v>0.3</v>
      </c>
      <c r="O3501" s="16"/>
      <c r="P3501" s="14"/>
      <c r="Q3501" s="12"/>
      <c r="R3501" s="13"/>
    </row>
    <row r="3502" spans="1:18" ht="15.75" customHeight="1">
      <c r="A3502" s="1"/>
      <c r="B3502" s="6" t="s">
        <v>14</v>
      </c>
      <c r="C3502" s="6">
        <v>1185732</v>
      </c>
      <c r="D3502" s="7">
        <v>44380</v>
      </c>
      <c r="E3502" s="6" t="s">
        <v>15</v>
      </c>
      <c r="F3502" s="6" t="s">
        <v>119</v>
      </c>
      <c r="G3502" s="6" t="s">
        <v>120</v>
      </c>
      <c r="H3502" s="6" t="s">
        <v>21</v>
      </c>
      <c r="I3502" s="8">
        <v>0.54999999999999993</v>
      </c>
      <c r="J3502" s="9">
        <v>3000</v>
      </c>
      <c r="K3502" s="10">
        <f t="shared" si="0"/>
        <v>1649.9999999999998</v>
      </c>
      <c r="L3502" s="10">
        <f t="shared" si="1"/>
        <v>494.99999999999989</v>
      </c>
      <c r="M3502" s="11">
        <v>0.3</v>
      </c>
      <c r="O3502" s="16"/>
      <c r="P3502" s="14"/>
      <c r="Q3502" s="12"/>
      <c r="R3502" s="13"/>
    </row>
    <row r="3503" spans="1:18" ht="15.75" customHeight="1">
      <c r="A3503" s="1"/>
      <c r="B3503" s="6" t="s">
        <v>14</v>
      </c>
      <c r="C3503" s="6">
        <v>1185732</v>
      </c>
      <c r="D3503" s="7">
        <v>44380</v>
      </c>
      <c r="E3503" s="6" t="s">
        <v>15</v>
      </c>
      <c r="F3503" s="6" t="s">
        <v>119</v>
      </c>
      <c r="G3503" s="6" t="s">
        <v>120</v>
      </c>
      <c r="H3503" s="6" t="s">
        <v>22</v>
      </c>
      <c r="I3503" s="8">
        <v>0.6</v>
      </c>
      <c r="J3503" s="9">
        <v>4750</v>
      </c>
      <c r="K3503" s="10">
        <f t="shared" si="0"/>
        <v>2850</v>
      </c>
      <c r="L3503" s="10">
        <f t="shared" si="1"/>
        <v>997.49999999999989</v>
      </c>
      <c r="M3503" s="11">
        <v>0.35</v>
      </c>
      <c r="O3503" s="16"/>
      <c r="P3503" s="14"/>
      <c r="Q3503" s="12"/>
      <c r="R3503" s="13"/>
    </row>
    <row r="3504" spans="1:18" ht="15.75" customHeight="1">
      <c r="A3504" s="1"/>
      <c r="B3504" s="6" t="s">
        <v>14</v>
      </c>
      <c r="C3504" s="6">
        <v>1185732</v>
      </c>
      <c r="D3504" s="7">
        <v>44412</v>
      </c>
      <c r="E3504" s="6" t="s">
        <v>15</v>
      </c>
      <c r="F3504" s="6" t="s">
        <v>119</v>
      </c>
      <c r="G3504" s="6" t="s">
        <v>120</v>
      </c>
      <c r="H3504" s="6" t="s">
        <v>17</v>
      </c>
      <c r="I3504" s="8">
        <v>0.54999999999999993</v>
      </c>
      <c r="J3504" s="9">
        <v>6250</v>
      </c>
      <c r="K3504" s="10">
        <f t="shared" si="0"/>
        <v>3437.4999999999995</v>
      </c>
      <c r="L3504" s="10">
        <f t="shared" si="1"/>
        <v>1375</v>
      </c>
      <c r="M3504" s="11">
        <v>0.4</v>
      </c>
      <c r="O3504" s="16"/>
      <c r="P3504" s="14"/>
      <c r="Q3504" s="12"/>
      <c r="R3504" s="13"/>
    </row>
    <row r="3505" spans="1:18" ht="15.75" customHeight="1">
      <c r="A3505" s="1"/>
      <c r="B3505" s="6" t="s">
        <v>14</v>
      </c>
      <c r="C3505" s="6">
        <v>1185732</v>
      </c>
      <c r="D3505" s="7">
        <v>44412</v>
      </c>
      <c r="E3505" s="6" t="s">
        <v>15</v>
      </c>
      <c r="F3505" s="6" t="s">
        <v>119</v>
      </c>
      <c r="G3505" s="6" t="s">
        <v>120</v>
      </c>
      <c r="H3505" s="6" t="s">
        <v>18</v>
      </c>
      <c r="I3505" s="8">
        <v>0.5</v>
      </c>
      <c r="J3505" s="9">
        <v>4000</v>
      </c>
      <c r="K3505" s="10">
        <f t="shared" si="0"/>
        <v>2000</v>
      </c>
      <c r="L3505" s="10">
        <f t="shared" si="1"/>
        <v>800</v>
      </c>
      <c r="M3505" s="11">
        <v>0.4</v>
      </c>
      <c r="O3505" s="16"/>
      <c r="P3505" s="14"/>
      <c r="Q3505" s="12"/>
      <c r="R3505" s="13"/>
    </row>
    <row r="3506" spans="1:18" ht="15.75" customHeight="1">
      <c r="A3506" s="1"/>
      <c r="B3506" s="6" t="s">
        <v>14</v>
      </c>
      <c r="C3506" s="6">
        <v>1185732</v>
      </c>
      <c r="D3506" s="7">
        <v>44412</v>
      </c>
      <c r="E3506" s="6" t="s">
        <v>15</v>
      </c>
      <c r="F3506" s="6" t="s">
        <v>119</v>
      </c>
      <c r="G3506" s="6" t="s">
        <v>120</v>
      </c>
      <c r="H3506" s="6" t="s">
        <v>19</v>
      </c>
      <c r="I3506" s="8">
        <v>0.45</v>
      </c>
      <c r="J3506" s="9">
        <v>3250</v>
      </c>
      <c r="K3506" s="10">
        <f t="shared" si="0"/>
        <v>1462.5</v>
      </c>
      <c r="L3506" s="10">
        <f t="shared" si="1"/>
        <v>438.75</v>
      </c>
      <c r="M3506" s="11">
        <v>0.3</v>
      </c>
      <c r="O3506" s="16"/>
      <c r="P3506" s="14"/>
      <c r="Q3506" s="12"/>
      <c r="R3506" s="13"/>
    </row>
    <row r="3507" spans="1:18" ht="15.75" customHeight="1">
      <c r="A3507" s="1"/>
      <c r="B3507" s="6" t="s">
        <v>14</v>
      </c>
      <c r="C3507" s="6">
        <v>1185732</v>
      </c>
      <c r="D3507" s="7">
        <v>44412</v>
      </c>
      <c r="E3507" s="6" t="s">
        <v>15</v>
      </c>
      <c r="F3507" s="6" t="s">
        <v>119</v>
      </c>
      <c r="G3507" s="6" t="s">
        <v>120</v>
      </c>
      <c r="H3507" s="6" t="s">
        <v>20</v>
      </c>
      <c r="I3507" s="8">
        <v>0.45</v>
      </c>
      <c r="J3507" s="9">
        <v>2250</v>
      </c>
      <c r="K3507" s="10">
        <f t="shared" si="0"/>
        <v>1012.5</v>
      </c>
      <c r="L3507" s="10">
        <f t="shared" si="1"/>
        <v>303.75</v>
      </c>
      <c r="M3507" s="11">
        <v>0.3</v>
      </c>
      <c r="O3507" s="16"/>
      <c r="P3507" s="14"/>
      <c r="Q3507" s="12"/>
      <c r="R3507" s="13"/>
    </row>
    <row r="3508" spans="1:18" ht="15.75" customHeight="1">
      <c r="A3508" s="1"/>
      <c r="B3508" s="6" t="s">
        <v>14</v>
      </c>
      <c r="C3508" s="6">
        <v>1185732</v>
      </c>
      <c r="D3508" s="7">
        <v>44412</v>
      </c>
      <c r="E3508" s="6" t="s">
        <v>15</v>
      </c>
      <c r="F3508" s="6" t="s">
        <v>119</v>
      </c>
      <c r="G3508" s="6" t="s">
        <v>120</v>
      </c>
      <c r="H3508" s="6" t="s">
        <v>21</v>
      </c>
      <c r="I3508" s="8">
        <v>0.54999999999999993</v>
      </c>
      <c r="J3508" s="9">
        <v>2000</v>
      </c>
      <c r="K3508" s="10">
        <f t="shared" si="0"/>
        <v>1099.9999999999998</v>
      </c>
      <c r="L3508" s="10">
        <f t="shared" si="1"/>
        <v>329.99999999999994</v>
      </c>
      <c r="M3508" s="11">
        <v>0.3</v>
      </c>
      <c r="O3508" s="16"/>
      <c r="P3508" s="14"/>
      <c r="Q3508" s="12"/>
      <c r="R3508" s="13"/>
    </row>
    <row r="3509" spans="1:18" ht="15.75" customHeight="1">
      <c r="A3509" s="1"/>
      <c r="B3509" s="6" t="s">
        <v>14</v>
      </c>
      <c r="C3509" s="6">
        <v>1185732</v>
      </c>
      <c r="D3509" s="7">
        <v>44412</v>
      </c>
      <c r="E3509" s="6" t="s">
        <v>15</v>
      </c>
      <c r="F3509" s="6" t="s">
        <v>119</v>
      </c>
      <c r="G3509" s="6" t="s">
        <v>120</v>
      </c>
      <c r="H3509" s="6" t="s">
        <v>22</v>
      </c>
      <c r="I3509" s="8">
        <v>0.6</v>
      </c>
      <c r="J3509" s="9">
        <v>3750</v>
      </c>
      <c r="K3509" s="10">
        <f t="shared" si="0"/>
        <v>2250</v>
      </c>
      <c r="L3509" s="10">
        <f t="shared" si="1"/>
        <v>787.5</v>
      </c>
      <c r="M3509" s="11">
        <v>0.35</v>
      </c>
      <c r="O3509" s="16"/>
      <c r="P3509" s="14"/>
      <c r="Q3509" s="12"/>
      <c r="R3509" s="13"/>
    </row>
    <row r="3510" spans="1:18" ht="15.75" customHeight="1">
      <c r="A3510" s="1"/>
      <c r="B3510" s="6" t="s">
        <v>14</v>
      </c>
      <c r="C3510" s="6">
        <v>1185732</v>
      </c>
      <c r="D3510" s="7">
        <v>44442</v>
      </c>
      <c r="E3510" s="6" t="s">
        <v>15</v>
      </c>
      <c r="F3510" s="6" t="s">
        <v>119</v>
      </c>
      <c r="G3510" s="6" t="s">
        <v>120</v>
      </c>
      <c r="H3510" s="6" t="s">
        <v>17</v>
      </c>
      <c r="I3510" s="8">
        <v>0.54999999999999993</v>
      </c>
      <c r="J3510" s="9">
        <v>5000</v>
      </c>
      <c r="K3510" s="10">
        <f t="shared" si="0"/>
        <v>2749.9999999999995</v>
      </c>
      <c r="L3510" s="10">
        <f t="shared" si="1"/>
        <v>1099.9999999999998</v>
      </c>
      <c r="M3510" s="11">
        <v>0.4</v>
      </c>
      <c r="O3510" s="16"/>
      <c r="P3510" s="14"/>
      <c r="Q3510" s="12"/>
      <c r="R3510" s="13"/>
    </row>
    <row r="3511" spans="1:18" ht="15.75" customHeight="1">
      <c r="A3511" s="1"/>
      <c r="B3511" s="6" t="s">
        <v>14</v>
      </c>
      <c r="C3511" s="6">
        <v>1185732</v>
      </c>
      <c r="D3511" s="7">
        <v>44442</v>
      </c>
      <c r="E3511" s="6" t="s">
        <v>15</v>
      </c>
      <c r="F3511" s="6" t="s">
        <v>119</v>
      </c>
      <c r="G3511" s="6" t="s">
        <v>120</v>
      </c>
      <c r="H3511" s="6" t="s">
        <v>18</v>
      </c>
      <c r="I3511" s="8">
        <v>0.5</v>
      </c>
      <c r="J3511" s="9">
        <v>3000</v>
      </c>
      <c r="K3511" s="10">
        <f t="shared" si="0"/>
        <v>1500</v>
      </c>
      <c r="L3511" s="10">
        <f t="shared" si="1"/>
        <v>600</v>
      </c>
      <c r="M3511" s="11">
        <v>0.4</v>
      </c>
      <c r="O3511" s="16"/>
      <c r="P3511" s="14"/>
      <c r="Q3511" s="12"/>
      <c r="R3511" s="13"/>
    </row>
    <row r="3512" spans="1:18" ht="15.75" customHeight="1">
      <c r="A3512" s="1"/>
      <c r="B3512" s="6" t="s">
        <v>14</v>
      </c>
      <c r="C3512" s="6">
        <v>1185732</v>
      </c>
      <c r="D3512" s="7">
        <v>44442</v>
      </c>
      <c r="E3512" s="6" t="s">
        <v>15</v>
      </c>
      <c r="F3512" s="6" t="s">
        <v>119</v>
      </c>
      <c r="G3512" s="6" t="s">
        <v>120</v>
      </c>
      <c r="H3512" s="6" t="s">
        <v>19</v>
      </c>
      <c r="I3512" s="8">
        <v>0.45</v>
      </c>
      <c r="J3512" s="9">
        <v>2000</v>
      </c>
      <c r="K3512" s="10">
        <f t="shared" si="0"/>
        <v>900</v>
      </c>
      <c r="L3512" s="10">
        <f t="shared" si="1"/>
        <v>270</v>
      </c>
      <c r="M3512" s="11">
        <v>0.3</v>
      </c>
      <c r="O3512" s="16"/>
      <c r="P3512" s="14"/>
      <c r="Q3512" s="12"/>
      <c r="R3512" s="13"/>
    </row>
    <row r="3513" spans="1:18" ht="15.75" customHeight="1">
      <c r="A3513" s="1"/>
      <c r="B3513" s="6" t="s">
        <v>14</v>
      </c>
      <c r="C3513" s="6">
        <v>1185732</v>
      </c>
      <c r="D3513" s="7">
        <v>44442</v>
      </c>
      <c r="E3513" s="6" t="s">
        <v>15</v>
      </c>
      <c r="F3513" s="6" t="s">
        <v>119</v>
      </c>
      <c r="G3513" s="6" t="s">
        <v>120</v>
      </c>
      <c r="H3513" s="6" t="s">
        <v>20</v>
      </c>
      <c r="I3513" s="8">
        <v>0.45</v>
      </c>
      <c r="J3513" s="9">
        <v>1750</v>
      </c>
      <c r="K3513" s="10">
        <f t="shared" si="0"/>
        <v>787.5</v>
      </c>
      <c r="L3513" s="10">
        <f t="shared" si="1"/>
        <v>236.25</v>
      </c>
      <c r="M3513" s="11">
        <v>0.3</v>
      </c>
      <c r="O3513" s="16"/>
      <c r="P3513" s="14"/>
      <c r="Q3513" s="12"/>
      <c r="R3513" s="13"/>
    </row>
    <row r="3514" spans="1:18" ht="15.75" customHeight="1">
      <c r="A3514" s="1"/>
      <c r="B3514" s="6" t="s">
        <v>14</v>
      </c>
      <c r="C3514" s="6">
        <v>1185732</v>
      </c>
      <c r="D3514" s="7">
        <v>44442</v>
      </c>
      <c r="E3514" s="6" t="s">
        <v>15</v>
      </c>
      <c r="F3514" s="6" t="s">
        <v>119</v>
      </c>
      <c r="G3514" s="6" t="s">
        <v>120</v>
      </c>
      <c r="H3514" s="6" t="s">
        <v>21</v>
      </c>
      <c r="I3514" s="8">
        <v>0.54999999999999993</v>
      </c>
      <c r="J3514" s="9">
        <v>1750</v>
      </c>
      <c r="K3514" s="10">
        <f t="shared" si="0"/>
        <v>962.49999999999989</v>
      </c>
      <c r="L3514" s="10">
        <f t="shared" si="1"/>
        <v>288.74999999999994</v>
      </c>
      <c r="M3514" s="11">
        <v>0.3</v>
      </c>
      <c r="O3514" s="16"/>
      <c r="P3514" s="14"/>
      <c r="Q3514" s="12"/>
      <c r="R3514" s="13"/>
    </row>
    <row r="3515" spans="1:18" ht="15.75" customHeight="1">
      <c r="A3515" s="1"/>
      <c r="B3515" s="6" t="s">
        <v>14</v>
      </c>
      <c r="C3515" s="6">
        <v>1185732</v>
      </c>
      <c r="D3515" s="7">
        <v>44442</v>
      </c>
      <c r="E3515" s="6" t="s">
        <v>15</v>
      </c>
      <c r="F3515" s="6" t="s">
        <v>119</v>
      </c>
      <c r="G3515" s="6" t="s">
        <v>120</v>
      </c>
      <c r="H3515" s="6" t="s">
        <v>22</v>
      </c>
      <c r="I3515" s="8">
        <v>0.6</v>
      </c>
      <c r="J3515" s="9">
        <v>2750</v>
      </c>
      <c r="K3515" s="10">
        <f t="shared" si="0"/>
        <v>1650</v>
      </c>
      <c r="L3515" s="10">
        <f t="shared" si="1"/>
        <v>577.5</v>
      </c>
      <c r="M3515" s="11">
        <v>0.35</v>
      </c>
      <c r="O3515" s="16"/>
      <c r="P3515" s="14"/>
      <c r="Q3515" s="12"/>
      <c r="R3515" s="13"/>
    </row>
    <row r="3516" spans="1:18" ht="15.75" customHeight="1">
      <c r="A3516" s="1"/>
      <c r="B3516" s="6" t="s">
        <v>14</v>
      </c>
      <c r="C3516" s="6">
        <v>1185732</v>
      </c>
      <c r="D3516" s="7">
        <v>44474</v>
      </c>
      <c r="E3516" s="6" t="s">
        <v>15</v>
      </c>
      <c r="F3516" s="6" t="s">
        <v>119</v>
      </c>
      <c r="G3516" s="6" t="s">
        <v>120</v>
      </c>
      <c r="H3516" s="6" t="s">
        <v>17</v>
      </c>
      <c r="I3516" s="8">
        <v>0.6</v>
      </c>
      <c r="J3516" s="9">
        <v>4500</v>
      </c>
      <c r="K3516" s="10">
        <f t="shared" si="0"/>
        <v>2700</v>
      </c>
      <c r="L3516" s="10">
        <f t="shared" si="1"/>
        <v>1080</v>
      </c>
      <c r="M3516" s="11">
        <v>0.4</v>
      </c>
      <c r="O3516" s="16"/>
      <c r="P3516" s="14"/>
      <c r="Q3516" s="12"/>
      <c r="R3516" s="13"/>
    </row>
    <row r="3517" spans="1:18" ht="15.75" customHeight="1">
      <c r="A3517" s="1"/>
      <c r="B3517" s="6" t="s">
        <v>14</v>
      </c>
      <c r="C3517" s="6">
        <v>1185732</v>
      </c>
      <c r="D3517" s="7">
        <v>44474</v>
      </c>
      <c r="E3517" s="6" t="s">
        <v>15</v>
      </c>
      <c r="F3517" s="6" t="s">
        <v>119</v>
      </c>
      <c r="G3517" s="6" t="s">
        <v>120</v>
      </c>
      <c r="H3517" s="6" t="s">
        <v>18</v>
      </c>
      <c r="I3517" s="8">
        <v>0.55000000000000004</v>
      </c>
      <c r="J3517" s="9">
        <v>2750</v>
      </c>
      <c r="K3517" s="10">
        <f t="shared" si="0"/>
        <v>1512.5000000000002</v>
      </c>
      <c r="L3517" s="10">
        <f t="shared" si="1"/>
        <v>605.00000000000011</v>
      </c>
      <c r="M3517" s="11">
        <v>0.4</v>
      </c>
      <c r="O3517" s="16"/>
      <c r="P3517" s="14"/>
      <c r="Q3517" s="12"/>
      <c r="R3517" s="13"/>
    </row>
    <row r="3518" spans="1:18" ht="15.75" customHeight="1">
      <c r="A3518" s="1"/>
      <c r="B3518" s="6" t="s">
        <v>14</v>
      </c>
      <c r="C3518" s="6">
        <v>1185732</v>
      </c>
      <c r="D3518" s="7">
        <v>44474</v>
      </c>
      <c r="E3518" s="6" t="s">
        <v>15</v>
      </c>
      <c r="F3518" s="6" t="s">
        <v>119</v>
      </c>
      <c r="G3518" s="6" t="s">
        <v>120</v>
      </c>
      <c r="H3518" s="6" t="s">
        <v>19</v>
      </c>
      <c r="I3518" s="8">
        <v>0.55000000000000004</v>
      </c>
      <c r="J3518" s="9">
        <v>1750</v>
      </c>
      <c r="K3518" s="10">
        <f t="shared" si="0"/>
        <v>962.50000000000011</v>
      </c>
      <c r="L3518" s="10">
        <f t="shared" si="1"/>
        <v>288.75</v>
      </c>
      <c r="M3518" s="11">
        <v>0.3</v>
      </c>
      <c r="O3518" s="16"/>
      <c r="P3518" s="14"/>
      <c r="Q3518" s="12"/>
      <c r="R3518" s="13"/>
    </row>
    <row r="3519" spans="1:18" ht="15.75" customHeight="1">
      <c r="A3519" s="1"/>
      <c r="B3519" s="6" t="s">
        <v>14</v>
      </c>
      <c r="C3519" s="6">
        <v>1185732</v>
      </c>
      <c r="D3519" s="7">
        <v>44474</v>
      </c>
      <c r="E3519" s="6" t="s">
        <v>15</v>
      </c>
      <c r="F3519" s="6" t="s">
        <v>119</v>
      </c>
      <c r="G3519" s="6" t="s">
        <v>120</v>
      </c>
      <c r="H3519" s="6" t="s">
        <v>20</v>
      </c>
      <c r="I3519" s="8">
        <v>0.55000000000000004</v>
      </c>
      <c r="J3519" s="9">
        <v>1500</v>
      </c>
      <c r="K3519" s="10">
        <f t="shared" si="0"/>
        <v>825.00000000000011</v>
      </c>
      <c r="L3519" s="10">
        <f t="shared" si="1"/>
        <v>247.50000000000003</v>
      </c>
      <c r="M3519" s="11">
        <v>0.3</v>
      </c>
      <c r="O3519" s="16"/>
      <c r="P3519" s="14"/>
      <c r="Q3519" s="12"/>
      <c r="R3519" s="13"/>
    </row>
    <row r="3520" spans="1:18" ht="15.75" customHeight="1">
      <c r="A3520" s="1"/>
      <c r="B3520" s="6" t="s">
        <v>14</v>
      </c>
      <c r="C3520" s="6">
        <v>1185732</v>
      </c>
      <c r="D3520" s="7">
        <v>44474</v>
      </c>
      <c r="E3520" s="6" t="s">
        <v>15</v>
      </c>
      <c r="F3520" s="6" t="s">
        <v>119</v>
      </c>
      <c r="G3520" s="6" t="s">
        <v>120</v>
      </c>
      <c r="H3520" s="6" t="s">
        <v>21</v>
      </c>
      <c r="I3520" s="8">
        <v>0.65</v>
      </c>
      <c r="J3520" s="9">
        <v>1500</v>
      </c>
      <c r="K3520" s="10">
        <f t="shared" si="0"/>
        <v>975</v>
      </c>
      <c r="L3520" s="10">
        <f t="shared" si="1"/>
        <v>292.5</v>
      </c>
      <c r="M3520" s="11">
        <v>0.3</v>
      </c>
      <c r="O3520" s="16"/>
      <c r="P3520" s="14"/>
      <c r="Q3520" s="12"/>
      <c r="R3520" s="13"/>
    </row>
    <row r="3521" spans="1:18" ht="15.75" customHeight="1">
      <c r="A3521" s="1"/>
      <c r="B3521" s="6" t="s">
        <v>14</v>
      </c>
      <c r="C3521" s="6">
        <v>1185732</v>
      </c>
      <c r="D3521" s="7">
        <v>44474</v>
      </c>
      <c r="E3521" s="6" t="s">
        <v>15</v>
      </c>
      <c r="F3521" s="6" t="s">
        <v>119</v>
      </c>
      <c r="G3521" s="6" t="s">
        <v>120</v>
      </c>
      <c r="H3521" s="6" t="s">
        <v>22</v>
      </c>
      <c r="I3521" s="8">
        <v>0.7</v>
      </c>
      <c r="J3521" s="9">
        <v>2750</v>
      </c>
      <c r="K3521" s="10">
        <f t="shared" si="0"/>
        <v>1924.9999999999998</v>
      </c>
      <c r="L3521" s="10">
        <f t="shared" si="1"/>
        <v>673.74999999999989</v>
      </c>
      <c r="M3521" s="11">
        <v>0.35</v>
      </c>
      <c r="O3521" s="16"/>
      <c r="P3521" s="14"/>
      <c r="Q3521" s="12"/>
      <c r="R3521" s="13"/>
    </row>
    <row r="3522" spans="1:18" ht="15.75" customHeight="1">
      <c r="A3522" s="1"/>
      <c r="B3522" s="6" t="s">
        <v>14</v>
      </c>
      <c r="C3522" s="6">
        <v>1185732</v>
      </c>
      <c r="D3522" s="7">
        <v>44504</v>
      </c>
      <c r="E3522" s="6" t="s">
        <v>15</v>
      </c>
      <c r="F3522" s="6" t="s">
        <v>119</v>
      </c>
      <c r="G3522" s="6" t="s">
        <v>120</v>
      </c>
      <c r="H3522" s="6" t="s">
        <v>17</v>
      </c>
      <c r="I3522" s="8">
        <v>0.65</v>
      </c>
      <c r="J3522" s="9">
        <v>4250</v>
      </c>
      <c r="K3522" s="10">
        <f t="shared" si="0"/>
        <v>2762.5</v>
      </c>
      <c r="L3522" s="10">
        <f t="shared" si="1"/>
        <v>1105</v>
      </c>
      <c r="M3522" s="11">
        <v>0.4</v>
      </c>
      <c r="O3522" s="16"/>
      <c r="P3522" s="14"/>
      <c r="Q3522" s="12"/>
      <c r="R3522" s="13"/>
    </row>
    <row r="3523" spans="1:18" ht="15.75" customHeight="1">
      <c r="A3523" s="1"/>
      <c r="B3523" s="6" t="s">
        <v>14</v>
      </c>
      <c r="C3523" s="6">
        <v>1185732</v>
      </c>
      <c r="D3523" s="7">
        <v>44504</v>
      </c>
      <c r="E3523" s="6" t="s">
        <v>15</v>
      </c>
      <c r="F3523" s="6" t="s">
        <v>119</v>
      </c>
      <c r="G3523" s="6" t="s">
        <v>120</v>
      </c>
      <c r="H3523" s="6" t="s">
        <v>18</v>
      </c>
      <c r="I3523" s="8">
        <v>0.55000000000000004</v>
      </c>
      <c r="J3523" s="9">
        <v>3000</v>
      </c>
      <c r="K3523" s="10">
        <f t="shared" si="0"/>
        <v>1650.0000000000002</v>
      </c>
      <c r="L3523" s="10">
        <f t="shared" si="1"/>
        <v>660.00000000000011</v>
      </c>
      <c r="M3523" s="11">
        <v>0.4</v>
      </c>
      <c r="O3523" s="16"/>
      <c r="P3523" s="14"/>
      <c r="Q3523" s="12"/>
      <c r="R3523" s="13"/>
    </row>
    <row r="3524" spans="1:18" ht="15.75" customHeight="1">
      <c r="A3524" s="1"/>
      <c r="B3524" s="6" t="s">
        <v>14</v>
      </c>
      <c r="C3524" s="6">
        <v>1185732</v>
      </c>
      <c r="D3524" s="7">
        <v>44504</v>
      </c>
      <c r="E3524" s="6" t="s">
        <v>15</v>
      </c>
      <c r="F3524" s="6" t="s">
        <v>119</v>
      </c>
      <c r="G3524" s="6" t="s">
        <v>120</v>
      </c>
      <c r="H3524" s="6" t="s">
        <v>19</v>
      </c>
      <c r="I3524" s="8">
        <v>0.55000000000000004</v>
      </c>
      <c r="J3524" s="9">
        <v>2950</v>
      </c>
      <c r="K3524" s="10">
        <f t="shared" si="0"/>
        <v>1622.5000000000002</v>
      </c>
      <c r="L3524" s="10">
        <f t="shared" si="1"/>
        <v>486.75000000000006</v>
      </c>
      <c r="M3524" s="11">
        <v>0.3</v>
      </c>
      <c r="O3524" s="16"/>
      <c r="P3524" s="14"/>
      <c r="Q3524" s="12"/>
      <c r="R3524" s="13"/>
    </row>
    <row r="3525" spans="1:18" ht="15.75" customHeight="1">
      <c r="A3525" s="1"/>
      <c r="B3525" s="6" t="s">
        <v>14</v>
      </c>
      <c r="C3525" s="6">
        <v>1185732</v>
      </c>
      <c r="D3525" s="7">
        <v>44504</v>
      </c>
      <c r="E3525" s="6" t="s">
        <v>15</v>
      </c>
      <c r="F3525" s="6" t="s">
        <v>119</v>
      </c>
      <c r="G3525" s="6" t="s">
        <v>120</v>
      </c>
      <c r="H3525" s="6" t="s">
        <v>20</v>
      </c>
      <c r="I3525" s="8">
        <v>0.55000000000000004</v>
      </c>
      <c r="J3525" s="9">
        <v>2750</v>
      </c>
      <c r="K3525" s="10">
        <f t="shared" si="0"/>
        <v>1512.5000000000002</v>
      </c>
      <c r="L3525" s="10">
        <f t="shared" si="1"/>
        <v>453.75000000000006</v>
      </c>
      <c r="M3525" s="11">
        <v>0.3</v>
      </c>
      <c r="O3525" s="16"/>
      <c r="P3525" s="14"/>
      <c r="Q3525" s="12"/>
      <c r="R3525" s="13"/>
    </row>
    <row r="3526" spans="1:18" ht="15.75" customHeight="1">
      <c r="A3526" s="1"/>
      <c r="B3526" s="6" t="s">
        <v>14</v>
      </c>
      <c r="C3526" s="6">
        <v>1185732</v>
      </c>
      <c r="D3526" s="7">
        <v>44504</v>
      </c>
      <c r="E3526" s="6" t="s">
        <v>15</v>
      </c>
      <c r="F3526" s="6" t="s">
        <v>119</v>
      </c>
      <c r="G3526" s="6" t="s">
        <v>120</v>
      </c>
      <c r="H3526" s="6" t="s">
        <v>21</v>
      </c>
      <c r="I3526" s="8">
        <v>0.65</v>
      </c>
      <c r="J3526" s="9">
        <v>2500</v>
      </c>
      <c r="K3526" s="10">
        <f t="shared" si="0"/>
        <v>1625</v>
      </c>
      <c r="L3526" s="10">
        <f t="shared" si="1"/>
        <v>487.5</v>
      </c>
      <c r="M3526" s="11">
        <v>0.3</v>
      </c>
      <c r="O3526" s="16"/>
      <c r="P3526" s="14"/>
      <c r="Q3526" s="12"/>
      <c r="R3526" s="13"/>
    </row>
    <row r="3527" spans="1:18" ht="15.75" customHeight="1">
      <c r="A3527" s="1"/>
      <c r="B3527" s="6" t="s">
        <v>14</v>
      </c>
      <c r="C3527" s="6">
        <v>1185732</v>
      </c>
      <c r="D3527" s="7">
        <v>44504</v>
      </c>
      <c r="E3527" s="6" t="s">
        <v>15</v>
      </c>
      <c r="F3527" s="6" t="s">
        <v>119</v>
      </c>
      <c r="G3527" s="6" t="s">
        <v>120</v>
      </c>
      <c r="H3527" s="6" t="s">
        <v>22</v>
      </c>
      <c r="I3527" s="8">
        <v>0.7</v>
      </c>
      <c r="J3527" s="9">
        <v>3500</v>
      </c>
      <c r="K3527" s="10">
        <f t="shared" si="0"/>
        <v>2450</v>
      </c>
      <c r="L3527" s="10">
        <f t="shared" si="1"/>
        <v>857.5</v>
      </c>
      <c r="M3527" s="11">
        <v>0.35</v>
      </c>
      <c r="O3527" s="16"/>
      <c r="P3527" s="14"/>
      <c r="Q3527" s="12"/>
      <c r="R3527" s="13"/>
    </row>
    <row r="3528" spans="1:18" ht="15.75" customHeight="1">
      <c r="A3528" s="1"/>
      <c r="B3528" s="6" t="s">
        <v>14</v>
      </c>
      <c r="C3528" s="6">
        <v>1185732</v>
      </c>
      <c r="D3528" s="7">
        <v>44533</v>
      </c>
      <c r="E3528" s="6" t="s">
        <v>15</v>
      </c>
      <c r="F3528" s="6" t="s">
        <v>119</v>
      </c>
      <c r="G3528" s="6" t="s">
        <v>120</v>
      </c>
      <c r="H3528" s="6" t="s">
        <v>17</v>
      </c>
      <c r="I3528" s="8">
        <v>0.65</v>
      </c>
      <c r="J3528" s="9">
        <v>5750</v>
      </c>
      <c r="K3528" s="10">
        <f t="shared" si="0"/>
        <v>3737.5</v>
      </c>
      <c r="L3528" s="10">
        <f t="shared" si="1"/>
        <v>1495</v>
      </c>
      <c r="M3528" s="11">
        <v>0.4</v>
      </c>
      <c r="O3528" s="16"/>
      <c r="P3528" s="14"/>
      <c r="Q3528" s="12"/>
      <c r="R3528" s="13"/>
    </row>
    <row r="3529" spans="1:18" ht="15.75" customHeight="1">
      <c r="A3529" s="1"/>
      <c r="B3529" s="6" t="s">
        <v>14</v>
      </c>
      <c r="C3529" s="6">
        <v>1185732</v>
      </c>
      <c r="D3529" s="7">
        <v>44533</v>
      </c>
      <c r="E3529" s="6" t="s">
        <v>15</v>
      </c>
      <c r="F3529" s="6" t="s">
        <v>119</v>
      </c>
      <c r="G3529" s="6" t="s">
        <v>120</v>
      </c>
      <c r="H3529" s="6" t="s">
        <v>18</v>
      </c>
      <c r="I3529" s="8">
        <v>0.55000000000000004</v>
      </c>
      <c r="J3529" s="9">
        <v>3750</v>
      </c>
      <c r="K3529" s="10">
        <f t="shared" si="0"/>
        <v>2062.5</v>
      </c>
      <c r="L3529" s="10">
        <f t="shared" si="1"/>
        <v>825</v>
      </c>
      <c r="M3529" s="11">
        <v>0.4</v>
      </c>
      <c r="O3529" s="16"/>
      <c r="P3529" s="14"/>
      <c r="Q3529" s="12"/>
      <c r="R3529" s="13"/>
    </row>
    <row r="3530" spans="1:18" ht="15.75" customHeight="1">
      <c r="A3530" s="1"/>
      <c r="B3530" s="6" t="s">
        <v>14</v>
      </c>
      <c r="C3530" s="6">
        <v>1185732</v>
      </c>
      <c r="D3530" s="7">
        <v>44533</v>
      </c>
      <c r="E3530" s="6" t="s">
        <v>15</v>
      </c>
      <c r="F3530" s="6" t="s">
        <v>119</v>
      </c>
      <c r="G3530" s="6" t="s">
        <v>120</v>
      </c>
      <c r="H3530" s="6" t="s">
        <v>19</v>
      </c>
      <c r="I3530" s="8">
        <v>0.55000000000000004</v>
      </c>
      <c r="J3530" s="9">
        <v>3500</v>
      </c>
      <c r="K3530" s="10">
        <f t="shared" si="0"/>
        <v>1925.0000000000002</v>
      </c>
      <c r="L3530" s="10">
        <f t="shared" si="1"/>
        <v>577.5</v>
      </c>
      <c r="M3530" s="11">
        <v>0.3</v>
      </c>
      <c r="O3530" s="16"/>
      <c r="P3530" s="14"/>
      <c r="Q3530" s="12"/>
      <c r="R3530" s="13"/>
    </row>
    <row r="3531" spans="1:18" ht="15.75" customHeight="1">
      <c r="A3531" s="1"/>
      <c r="B3531" s="6" t="s">
        <v>14</v>
      </c>
      <c r="C3531" s="6">
        <v>1185732</v>
      </c>
      <c r="D3531" s="7">
        <v>44533</v>
      </c>
      <c r="E3531" s="6" t="s">
        <v>15</v>
      </c>
      <c r="F3531" s="6" t="s">
        <v>119</v>
      </c>
      <c r="G3531" s="6" t="s">
        <v>120</v>
      </c>
      <c r="H3531" s="6" t="s">
        <v>20</v>
      </c>
      <c r="I3531" s="8">
        <v>0.55000000000000004</v>
      </c>
      <c r="J3531" s="9">
        <v>3000</v>
      </c>
      <c r="K3531" s="10">
        <f t="shared" si="0"/>
        <v>1650.0000000000002</v>
      </c>
      <c r="L3531" s="10">
        <f t="shared" si="1"/>
        <v>495.00000000000006</v>
      </c>
      <c r="M3531" s="11">
        <v>0.3</v>
      </c>
      <c r="O3531" s="16"/>
      <c r="P3531" s="14"/>
      <c r="Q3531" s="12"/>
      <c r="R3531" s="13"/>
    </row>
    <row r="3532" spans="1:18" ht="15.75" customHeight="1">
      <c r="A3532" s="1"/>
      <c r="B3532" s="6" t="s">
        <v>14</v>
      </c>
      <c r="C3532" s="6">
        <v>1185732</v>
      </c>
      <c r="D3532" s="7">
        <v>44533</v>
      </c>
      <c r="E3532" s="6" t="s">
        <v>15</v>
      </c>
      <c r="F3532" s="6" t="s">
        <v>119</v>
      </c>
      <c r="G3532" s="6" t="s">
        <v>120</v>
      </c>
      <c r="H3532" s="6" t="s">
        <v>21</v>
      </c>
      <c r="I3532" s="8">
        <v>0.65</v>
      </c>
      <c r="J3532" s="9">
        <v>3000</v>
      </c>
      <c r="K3532" s="10">
        <f t="shared" si="0"/>
        <v>1950</v>
      </c>
      <c r="L3532" s="10">
        <f t="shared" si="1"/>
        <v>585</v>
      </c>
      <c r="M3532" s="11">
        <v>0.3</v>
      </c>
      <c r="O3532" s="16"/>
      <c r="P3532" s="14"/>
      <c r="Q3532" s="12"/>
      <c r="R3532" s="13"/>
    </row>
    <row r="3533" spans="1:18" ht="15.75" customHeight="1">
      <c r="A3533" s="1"/>
      <c r="B3533" s="6" t="s">
        <v>14</v>
      </c>
      <c r="C3533" s="6">
        <v>1185732</v>
      </c>
      <c r="D3533" s="7">
        <v>44533</v>
      </c>
      <c r="E3533" s="6" t="s">
        <v>15</v>
      </c>
      <c r="F3533" s="6" t="s">
        <v>119</v>
      </c>
      <c r="G3533" s="6" t="s">
        <v>120</v>
      </c>
      <c r="H3533" s="6" t="s">
        <v>22</v>
      </c>
      <c r="I3533" s="8">
        <v>0.7</v>
      </c>
      <c r="J3533" s="9">
        <v>4000</v>
      </c>
      <c r="K3533" s="10">
        <f t="shared" si="0"/>
        <v>2800</v>
      </c>
      <c r="L3533" s="10">
        <f t="shared" si="1"/>
        <v>979.99999999999989</v>
      </c>
      <c r="M3533" s="11">
        <v>0.35</v>
      </c>
      <c r="O3533" s="16"/>
      <c r="P3533" s="14"/>
      <c r="Q3533" s="12"/>
      <c r="R3533" s="13"/>
    </row>
    <row r="3534" spans="1:18" ht="15.75" customHeight="1">
      <c r="A3534" s="1" t="s">
        <v>39</v>
      </c>
      <c r="B3534" s="6" t="s">
        <v>14</v>
      </c>
      <c r="C3534" s="6">
        <v>1185732</v>
      </c>
      <c r="D3534" s="7">
        <v>44206</v>
      </c>
      <c r="E3534" s="6" t="s">
        <v>15</v>
      </c>
      <c r="F3534" s="6" t="s">
        <v>121</v>
      </c>
      <c r="G3534" s="6" t="s">
        <v>122</v>
      </c>
      <c r="H3534" s="6" t="s">
        <v>17</v>
      </c>
      <c r="I3534" s="8">
        <v>0.35000000000000003</v>
      </c>
      <c r="J3534" s="9">
        <v>4250</v>
      </c>
      <c r="K3534" s="10">
        <f t="shared" si="0"/>
        <v>1487.5000000000002</v>
      </c>
      <c r="L3534" s="10">
        <f t="shared" si="1"/>
        <v>520.625</v>
      </c>
      <c r="M3534" s="11">
        <v>0.35</v>
      </c>
      <c r="O3534" s="16"/>
      <c r="P3534" s="14"/>
      <c r="Q3534" s="12"/>
      <c r="R3534" s="13"/>
    </row>
    <row r="3535" spans="1:18" ht="15.75" customHeight="1">
      <c r="A3535" s="1"/>
      <c r="B3535" s="6" t="s">
        <v>14</v>
      </c>
      <c r="C3535" s="6">
        <v>1185732</v>
      </c>
      <c r="D3535" s="7">
        <v>44206</v>
      </c>
      <c r="E3535" s="6" t="s">
        <v>15</v>
      </c>
      <c r="F3535" s="6" t="s">
        <v>121</v>
      </c>
      <c r="G3535" s="6" t="s">
        <v>122</v>
      </c>
      <c r="H3535" s="6" t="s">
        <v>18</v>
      </c>
      <c r="I3535" s="8">
        <v>0.35000000000000003</v>
      </c>
      <c r="J3535" s="9">
        <v>2250</v>
      </c>
      <c r="K3535" s="10">
        <f t="shared" si="0"/>
        <v>787.50000000000011</v>
      </c>
      <c r="L3535" s="10">
        <f t="shared" si="1"/>
        <v>275.625</v>
      </c>
      <c r="M3535" s="11">
        <v>0.35</v>
      </c>
      <c r="O3535" s="16"/>
      <c r="P3535" s="14"/>
      <c r="Q3535" s="12"/>
      <c r="R3535" s="13"/>
    </row>
    <row r="3536" spans="1:18" ht="15.75" customHeight="1">
      <c r="A3536" s="1"/>
      <c r="B3536" s="6" t="s">
        <v>14</v>
      </c>
      <c r="C3536" s="6">
        <v>1185732</v>
      </c>
      <c r="D3536" s="7">
        <v>44206</v>
      </c>
      <c r="E3536" s="6" t="s">
        <v>15</v>
      </c>
      <c r="F3536" s="6" t="s">
        <v>121</v>
      </c>
      <c r="G3536" s="6" t="s">
        <v>122</v>
      </c>
      <c r="H3536" s="6" t="s">
        <v>19</v>
      </c>
      <c r="I3536" s="8">
        <v>0.25000000000000006</v>
      </c>
      <c r="J3536" s="9">
        <v>2250</v>
      </c>
      <c r="K3536" s="10">
        <f t="shared" si="0"/>
        <v>562.50000000000011</v>
      </c>
      <c r="L3536" s="10">
        <f t="shared" si="1"/>
        <v>225.00000000000006</v>
      </c>
      <c r="M3536" s="11">
        <v>0.4</v>
      </c>
      <c r="O3536" s="16"/>
      <c r="P3536" s="14"/>
      <c r="Q3536" s="12"/>
      <c r="R3536" s="13"/>
    </row>
    <row r="3537" spans="1:18" ht="15.75" customHeight="1">
      <c r="A3537" s="1"/>
      <c r="B3537" s="6" t="s">
        <v>14</v>
      </c>
      <c r="C3537" s="6">
        <v>1185732</v>
      </c>
      <c r="D3537" s="7">
        <v>44206</v>
      </c>
      <c r="E3537" s="6" t="s">
        <v>15</v>
      </c>
      <c r="F3537" s="6" t="s">
        <v>121</v>
      </c>
      <c r="G3537" s="6" t="s">
        <v>122</v>
      </c>
      <c r="H3537" s="6" t="s">
        <v>20</v>
      </c>
      <c r="I3537" s="8">
        <v>0.3</v>
      </c>
      <c r="J3537" s="9">
        <v>750</v>
      </c>
      <c r="K3537" s="10">
        <f t="shared" si="0"/>
        <v>225</v>
      </c>
      <c r="L3537" s="10">
        <f t="shared" si="1"/>
        <v>90</v>
      </c>
      <c r="M3537" s="11">
        <v>0.4</v>
      </c>
      <c r="O3537" s="16"/>
      <c r="P3537" s="14"/>
      <c r="Q3537" s="12"/>
      <c r="R3537" s="13"/>
    </row>
    <row r="3538" spans="1:18" ht="15.75" customHeight="1">
      <c r="A3538" s="1"/>
      <c r="B3538" s="6" t="s">
        <v>14</v>
      </c>
      <c r="C3538" s="6">
        <v>1185732</v>
      </c>
      <c r="D3538" s="7">
        <v>44206</v>
      </c>
      <c r="E3538" s="6" t="s">
        <v>15</v>
      </c>
      <c r="F3538" s="6" t="s">
        <v>121</v>
      </c>
      <c r="G3538" s="6" t="s">
        <v>122</v>
      </c>
      <c r="H3538" s="6" t="s">
        <v>21</v>
      </c>
      <c r="I3538" s="8">
        <v>0.45</v>
      </c>
      <c r="J3538" s="9">
        <v>1250</v>
      </c>
      <c r="K3538" s="10">
        <f t="shared" si="0"/>
        <v>562.5</v>
      </c>
      <c r="L3538" s="10">
        <f t="shared" si="1"/>
        <v>168.75</v>
      </c>
      <c r="M3538" s="11">
        <v>0.3</v>
      </c>
      <c r="O3538" s="16"/>
      <c r="P3538" s="14"/>
      <c r="Q3538" s="12"/>
      <c r="R3538" s="13"/>
    </row>
    <row r="3539" spans="1:18" ht="15.75" customHeight="1">
      <c r="A3539" s="1"/>
      <c r="B3539" s="6" t="s">
        <v>14</v>
      </c>
      <c r="C3539" s="6">
        <v>1185732</v>
      </c>
      <c r="D3539" s="7">
        <v>44206</v>
      </c>
      <c r="E3539" s="6" t="s">
        <v>15</v>
      </c>
      <c r="F3539" s="6" t="s">
        <v>121</v>
      </c>
      <c r="G3539" s="6" t="s">
        <v>122</v>
      </c>
      <c r="H3539" s="6" t="s">
        <v>22</v>
      </c>
      <c r="I3539" s="8">
        <v>0.35000000000000003</v>
      </c>
      <c r="J3539" s="9">
        <v>2250</v>
      </c>
      <c r="K3539" s="10">
        <f t="shared" si="0"/>
        <v>787.50000000000011</v>
      </c>
      <c r="L3539" s="10">
        <f t="shared" si="1"/>
        <v>315.00000000000006</v>
      </c>
      <c r="M3539" s="11">
        <v>0.4</v>
      </c>
      <c r="O3539" s="16"/>
      <c r="P3539" s="14"/>
      <c r="Q3539" s="12"/>
      <c r="R3539" s="13"/>
    </row>
    <row r="3540" spans="1:18" ht="15.75" customHeight="1">
      <c r="A3540" s="1"/>
      <c r="B3540" s="6" t="s">
        <v>14</v>
      </c>
      <c r="C3540" s="6">
        <v>1185732</v>
      </c>
      <c r="D3540" s="7">
        <v>44235</v>
      </c>
      <c r="E3540" s="6" t="s">
        <v>15</v>
      </c>
      <c r="F3540" s="6" t="s">
        <v>121</v>
      </c>
      <c r="G3540" s="6" t="s">
        <v>122</v>
      </c>
      <c r="H3540" s="6" t="s">
        <v>17</v>
      </c>
      <c r="I3540" s="8">
        <v>0.35000000000000003</v>
      </c>
      <c r="J3540" s="9">
        <v>4750</v>
      </c>
      <c r="K3540" s="10">
        <f t="shared" si="0"/>
        <v>1662.5000000000002</v>
      </c>
      <c r="L3540" s="10">
        <f t="shared" si="1"/>
        <v>581.875</v>
      </c>
      <c r="M3540" s="11">
        <v>0.35</v>
      </c>
      <c r="O3540" s="16"/>
      <c r="P3540" s="14"/>
      <c r="Q3540" s="12"/>
      <c r="R3540" s="13"/>
    </row>
    <row r="3541" spans="1:18" ht="15.75" customHeight="1">
      <c r="A3541" s="1"/>
      <c r="B3541" s="6" t="s">
        <v>14</v>
      </c>
      <c r="C3541" s="6">
        <v>1185732</v>
      </c>
      <c r="D3541" s="7">
        <v>44235</v>
      </c>
      <c r="E3541" s="6" t="s">
        <v>15</v>
      </c>
      <c r="F3541" s="6" t="s">
        <v>121</v>
      </c>
      <c r="G3541" s="6" t="s">
        <v>122</v>
      </c>
      <c r="H3541" s="6" t="s">
        <v>18</v>
      </c>
      <c r="I3541" s="8">
        <v>0.35000000000000003</v>
      </c>
      <c r="J3541" s="9">
        <v>1250</v>
      </c>
      <c r="K3541" s="10">
        <f t="shared" si="0"/>
        <v>437.50000000000006</v>
      </c>
      <c r="L3541" s="10">
        <f t="shared" si="1"/>
        <v>153.125</v>
      </c>
      <c r="M3541" s="11">
        <v>0.35</v>
      </c>
      <c r="O3541" s="16"/>
      <c r="P3541" s="14"/>
      <c r="Q3541" s="12"/>
      <c r="R3541" s="13"/>
    </row>
    <row r="3542" spans="1:18" ht="15.75" customHeight="1">
      <c r="A3542" s="1"/>
      <c r="B3542" s="6" t="s">
        <v>14</v>
      </c>
      <c r="C3542" s="6">
        <v>1185732</v>
      </c>
      <c r="D3542" s="7">
        <v>44235</v>
      </c>
      <c r="E3542" s="6" t="s">
        <v>15</v>
      </c>
      <c r="F3542" s="6" t="s">
        <v>121</v>
      </c>
      <c r="G3542" s="6" t="s">
        <v>122</v>
      </c>
      <c r="H3542" s="6" t="s">
        <v>19</v>
      </c>
      <c r="I3542" s="8">
        <v>0.25000000000000006</v>
      </c>
      <c r="J3542" s="9">
        <v>1750</v>
      </c>
      <c r="K3542" s="10">
        <f t="shared" si="0"/>
        <v>437.50000000000011</v>
      </c>
      <c r="L3542" s="10">
        <f t="shared" si="1"/>
        <v>175.00000000000006</v>
      </c>
      <c r="M3542" s="11">
        <v>0.4</v>
      </c>
      <c r="O3542" s="16"/>
      <c r="P3542" s="14"/>
      <c r="Q3542" s="12"/>
      <c r="R3542" s="13"/>
    </row>
    <row r="3543" spans="1:18" ht="15.75" customHeight="1">
      <c r="A3543" s="1"/>
      <c r="B3543" s="6" t="s">
        <v>14</v>
      </c>
      <c r="C3543" s="6">
        <v>1185732</v>
      </c>
      <c r="D3543" s="7">
        <v>44235</v>
      </c>
      <c r="E3543" s="6" t="s">
        <v>15</v>
      </c>
      <c r="F3543" s="6" t="s">
        <v>121</v>
      </c>
      <c r="G3543" s="6" t="s">
        <v>122</v>
      </c>
      <c r="H3543" s="6" t="s">
        <v>20</v>
      </c>
      <c r="I3543" s="8">
        <v>0.3</v>
      </c>
      <c r="J3543" s="9">
        <v>500</v>
      </c>
      <c r="K3543" s="10">
        <f t="shared" si="0"/>
        <v>150</v>
      </c>
      <c r="L3543" s="10">
        <f t="shared" si="1"/>
        <v>60</v>
      </c>
      <c r="M3543" s="11">
        <v>0.4</v>
      </c>
      <c r="O3543" s="16"/>
      <c r="P3543" s="14"/>
      <c r="Q3543" s="12"/>
      <c r="R3543" s="13"/>
    </row>
    <row r="3544" spans="1:18" ht="15.75" customHeight="1">
      <c r="A3544" s="1"/>
      <c r="B3544" s="6" t="s">
        <v>14</v>
      </c>
      <c r="C3544" s="6">
        <v>1185732</v>
      </c>
      <c r="D3544" s="7">
        <v>44235</v>
      </c>
      <c r="E3544" s="6" t="s">
        <v>15</v>
      </c>
      <c r="F3544" s="6" t="s">
        <v>121</v>
      </c>
      <c r="G3544" s="6" t="s">
        <v>122</v>
      </c>
      <c r="H3544" s="6" t="s">
        <v>21</v>
      </c>
      <c r="I3544" s="8">
        <v>0.45</v>
      </c>
      <c r="J3544" s="9">
        <v>1250</v>
      </c>
      <c r="K3544" s="10">
        <f t="shared" si="0"/>
        <v>562.5</v>
      </c>
      <c r="L3544" s="10">
        <f t="shared" si="1"/>
        <v>168.75</v>
      </c>
      <c r="M3544" s="11">
        <v>0.3</v>
      </c>
      <c r="O3544" s="16"/>
      <c r="P3544" s="14"/>
      <c r="Q3544" s="12"/>
      <c r="R3544" s="13"/>
    </row>
    <row r="3545" spans="1:18" ht="15.75" customHeight="1">
      <c r="A3545" s="1"/>
      <c r="B3545" s="6" t="s">
        <v>14</v>
      </c>
      <c r="C3545" s="6">
        <v>1185732</v>
      </c>
      <c r="D3545" s="7">
        <v>44235</v>
      </c>
      <c r="E3545" s="6" t="s">
        <v>15</v>
      </c>
      <c r="F3545" s="6" t="s">
        <v>121</v>
      </c>
      <c r="G3545" s="6" t="s">
        <v>122</v>
      </c>
      <c r="H3545" s="6" t="s">
        <v>22</v>
      </c>
      <c r="I3545" s="8">
        <v>0.35000000000000003</v>
      </c>
      <c r="J3545" s="9">
        <v>2250</v>
      </c>
      <c r="K3545" s="10">
        <f t="shared" si="0"/>
        <v>787.50000000000011</v>
      </c>
      <c r="L3545" s="10">
        <f t="shared" si="1"/>
        <v>315.00000000000006</v>
      </c>
      <c r="M3545" s="11">
        <v>0.4</v>
      </c>
      <c r="O3545" s="16"/>
      <c r="P3545" s="14"/>
      <c r="Q3545" s="12"/>
      <c r="R3545" s="13"/>
    </row>
    <row r="3546" spans="1:18" ht="15.75" customHeight="1">
      <c r="A3546" s="1"/>
      <c r="B3546" s="6" t="s">
        <v>14</v>
      </c>
      <c r="C3546" s="6">
        <v>1185732</v>
      </c>
      <c r="D3546" s="7">
        <v>44261</v>
      </c>
      <c r="E3546" s="6" t="s">
        <v>15</v>
      </c>
      <c r="F3546" s="6" t="s">
        <v>121</v>
      </c>
      <c r="G3546" s="6" t="s">
        <v>122</v>
      </c>
      <c r="H3546" s="6" t="s">
        <v>17</v>
      </c>
      <c r="I3546" s="8">
        <v>0.35000000000000003</v>
      </c>
      <c r="J3546" s="9">
        <v>4450</v>
      </c>
      <c r="K3546" s="10">
        <f t="shared" si="0"/>
        <v>1557.5000000000002</v>
      </c>
      <c r="L3546" s="10">
        <f t="shared" si="1"/>
        <v>545.125</v>
      </c>
      <c r="M3546" s="11">
        <v>0.35</v>
      </c>
      <c r="O3546" s="16"/>
      <c r="P3546" s="14"/>
      <c r="Q3546" s="12"/>
      <c r="R3546" s="13"/>
    </row>
    <row r="3547" spans="1:18" ht="15.75" customHeight="1">
      <c r="A3547" s="1"/>
      <c r="B3547" s="6" t="s">
        <v>14</v>
      </c>
      <c r="C3547" s="6">
        <v>1185732</v>
      </c>
      <c r="D3547" s="7">
        <v>44261</v>
      </c>
      <c r="E3547" s="6" t="s">
        <v>15</v>
      </c>
      <c r="F3547" s="6" t="s">
        <v>121</v>
      </c>
      <c r="G3547" s="6" t="s">
        <v>122</v>
      </c>
      <c r="H3547" s="6" t="s">
        <v>18</v>
      </c>
      <c r="I3547" s="8">
        <v>0.35000000000000003</v>
      </c>
      <c r="J3547" s="9">
        <v>1500</v>
      </c>
      <c r="K3547" s="10">
        <f t="shared" si="0"/>
        <v>525</v>
      </c>
      <c r="L3547" s="10">
        <f t="shared" si="1"/>
        <v>183.75</v>
      </c>
      <c r="M3547" s="11">
        <v>0.35</v>
      </c>
      <c r="O3547" s="16"/>
      <c r="P3547" s="14"/>
      <c r="Q3547" s="12"/>
      <c r="R3547" s="13"/>
    </row>
    <row r="3548" spans="1:18" ht="15.75" customHeight="1">
      <c r="A3548" s="1"/>
      <c r="B3548" s="6" t="s">
        <v>14</v>
      </c>
      <c r="C3548" s="6">
        <v>1185732</v>
      </c>
      <c r="D3548" s="7">
        <v>44261</v>
      </c>
      <c r="E3548" s="6" t="s">
        <v>15</v>
      </c>
      <c r="F3548" s="6" t="s">
        <v>121</v>
      </c>
      <c r="G3548" s="6" t="s">
        <v>122</v>
      </c>
      <c r="H3548" s="6" t="s">
        <v>19</v>
      </c>
      <c r="I3548" s="8">
        <v>0.25000000000000006</v>
      </c>
      <c r="J3548" s="9">
        <v>1750</v>
      </c>
      <c r="K3548" s="10">
        <f t="shared" si="0"/>
        <v>437.50000000000011</v>
      </c>
      <c r="L3548" s="10">
        <f t="shared" si="1"/>
        <v>175.00000000000006</v>
      </c>
      <c r="M3548" s="11">
        <v>0.4</v>
      </c>
      <c r="O3548" s="16"/>
      <c r="P3548" s="14"/>
      <c r="Q3548" s="12"/>
      <c r="R3548" s="13"/>
    </row>
    <row r="3549" spans="1:18" ht="15.75" customHeight="1">
      <c r="A3549" s="1"/>
      <c r="B3549" s="6" t="s">
        <v>14</v>
      </c>
      <c r="C3549" s="6">
        <v>1185732</v>
      </c>
      <c r="D3549" s="7">
        <v>44261</v>
      </c>
      <c r="E3549" s="6" t="s">
        <v>15</v>
      </c>
      <c r="F3549" s="6" t="s">
        <v>121</v>
      </c>
      <c r="G3549" s="6" t="s">
        <v>122</v>
      </c>
      <c r="H3549" s="6" t="s">
        <v>20</v>
      </c>
      <c r="I3549" s="8">
        <v>0.3</v>
      </c>
      <c r="J3549" s="9">
        <v>250</v>
      </c>
      <c r="K3549" s="10">
        <f t="shared" si="0"/>
        <v>75</v>
      </c>
      <c r="L3549" s="10">
        <f t="shared" si="1"/>
        <v>30</v>
      </c>
      <c r="M3549" s="11">
        <v>0.4</v>
      </c>
      <c r="O3549" s="16"/>
      <c r="P3549" s="14"/>
      <c r="Q3549" s="12"/>
      <c r="R3549" s="13"/>
    </row>
    <row r="3550" spans="1:18" ht="15.75" customHeight="1">
      <c r="A3550" s="1"/>
      <c r="B3550" s="6" t="s">
        <v>14</v>
      </c>
      <c r="C3550" s="6">
        <v>1185732</v>
      </c>
      <c r="D3550" s="7">
        <v>44261</v>
      </c>
      <c r="E3550" s="6" t="s">
        <v>15</v>
      </c>
      <c r="F3550" s="6" t="s">
        <v>121</v>
      </c>
      <c r="G3550" s="6" t="s">
        <v>122</v>
      </c>
      <c r="H3550" s="6" t="s">
        <v>21</v>
      </c>
      <c r="I3550" s="8">
        <v>0.45</v>
      </c>
      <c r="J3550" s="9">
        <v>750</v>
      </c>
      <c r="K3550" s="10">
        <f t="shared" si="0"/>
        <v>337.5</v>
      </c>
      <c r="L3550" s="10">
        <f t="shared" si="1"/>
        <v>101.25</v>
      </c>
      <c r="M3550" s="11">
        <v>0.3</v>
      </c>
      <c r="O3550" s="16"/>
      <c r="P3550" s="14"/>
      <c r="Q3550" s="12"/>
      <c r="R3550" s="13"/>
    </row>
    <row r="3551" spans="1:18" ht="15.75" customHeight="1">
      <c r="A3551" s="1"/>
      <c r="B3551" s="6" t="s">
        <v>14</v>
      </c>
      <c r="C3551" s="6">
        <v>1185732</v>
      </c>
      <c r="D3551" s="7">
        <v>44261</v>
      </c>
      <c r="E3551" s="6" t="s">
        <v>15</v>
      </c>
      <c r="F3551" s="6" t="s">
        <v>121</v>
      </c>
      <c r="G3551" s="6" t="s">
        <v>122</v>
      </c>
      <c r="H3551" s="6" t="s">
        <v>22</v>
      </c>
      <c r="I3551" s="8">
        <v>0.35000000000000003</v>
      </c>
      <c r="J3551" s="9">
        <v>1750</v>
      </c>
      <c r="K3551" s="10">
        <f t="shared" si="0"/>
        <v>612.50000000000011</v>
      </c>
      <c r="L3551" s="10">
        <f t="shared" si="1"/>
        <v>245.00000000000006</v>
      </c>
      <c r="M3551" s="11">
        <v>0.4</v>
      </c>
      <c r="O3551" s="16"/>
      <c r="P3551" s="14"/>
      <c r="Q3551" s="12"/>
      <c r="R3551" s="13"/>
    </row>
    <row r="3552" spans="1:18" ht="15.75" customHeight="1">
      <c r="A3552" s="1"/>
      <c r="B3552" s="6" t="s">
        <v>14</v>
      </c>
      <c r="C3552" s="6">
        <v>1185732</v>
      </c>
      <c r="D3552" s="7">
        <v>44293</v>
      </c>
      <c r="E3552" s="6" t="s">
        <v>15</v>
      </c>
      <c r="F3552" s="6" t="s">
        <v>121</v>
      </c>
      <c r="G3552" s="6" t="s">
        <v>122</v>
      </c>
      <c r="H3552" s="6" t="s">
        <v>17</v>
      </c>
      <c r="I3552" s="8">
        <v>0.35000000000000003</v>
      </c>
      <c r="J3552" s="9">
        <v>4250</v>
      </c>
      <c r="K3552" s="10">
        <f t="shared" si="0"/>
        <v>1487.5000000000002</v>
      </c>
      <c r="L3552" s="10">
        <f t="shared" si="1"/>
        <v>520.625</v>
      </c>
      <c r="M3552" s="11">
        <v>0.35</v>
      </c>
      <c r="O3552" s="16"/>
      <c r="P3552" s="14"/>
      <c r="Q3552" s="12"/>
      <c r="R3552" s="13"/>
    </row>
    <row r="3553" spans="1:18" ht="15.75" customHeight="1">
      <c r="A3553" s="1"/>
      <c r="B3553" s="6" t="s">
        <v>14</v>
      </c>
      <c r="C3553" s="6">
        <v>1185732</v>
      </c>
      <c r="D3553" s="7">
        <v>44293</v>
      </c>
      <c r="E3553" s="6" t="s">
        <v>15</v>
      </c>
      <c r="F3553" s="6" t="s">
        <v>121</v>
      </c>
      <c r="G3553" s="6" t="s">
        <v>122</v>
      </c>
      <c r="H3553" s="6" t="s">
        <v>18</v>
      </c>
      <c r="I3553" s="8">
        <v>0.35000000000000003</v>
      </c>
      <c r="J3553" s="9">
        <v>1250</v>
      </c>
      <c r="K3553" s="10">
        <f t="shared" si="0"/>
        <v>437.50000000000006</v>
      </c>
      <c r="L3553" s="10">
        <f t="shared" si="1"/>
        <v>153.125</v>
      </c>
      <c r="M3553" s="11">
        <v>0.35</v>
      </c>
      <c r="O3553" s="16"/>
      <c r="P3553" s="14"/>
      <c r="Q3553" s="12"/>
      <c r="R3553" s="13"/>
    </row>
    <row r="3554" spans="1:18" ht="15.75" customHeight="1">
      <c r="A3554" s="1"/>
      <c r="B3554" s="6" t="s">
        <v>14</v>
      </c>
      <c r="C3554" s="6">
        <v>1185732</v>
      </c>
      <c r="D3554" s="7">
        <v>44293</v>
      </c>
      <c r="E3554" s="6" t="s">
        <v>15</v>
      </c>
      <c r="F3554" s="6" t="s">
        <v>121</v>
      </c>
      <c r="G3554" s="6" t="s">
        <v>122</v>
      </c>
      <c r="H3554" s="6" t="s">
        <v>19</v>
      </c>
      <c r="I3554" s="8">
        <v>0.25000000000000006</v>
      </c>
      <c r="J3554" s="9">
        <v>1250</v>
      </c>
      <c r="K3554" s="10">
        <f t="shared" si="0"/>
        <v>312.50000000000006</v>
      </c>
      <c r="L3554" s="10">
        <f t="shared" si="1"/>
        <v>125.00000000000003</v>
      </c>
      <c r="M3554" s="11">
        <v>0.4</v>
      </c>
      <c r="O3554" s="16"/>
      <c r="P3554" s="14"/>
      <c r="Q3554" s="12"/>
      <c r="R3554" s="13"/>
    </row>
    <row r="3555" spans="1:18" ht="15.75" customHeight="1">
      <c r="A3555" s="1"/>
      <c r="B3555" s="6" t="s">
        <v>14</v>
      </c>
      <c r="C3555" s="6">
        <v>1185732</v>
      </c>
      <c r="D3555" s="7">
        <v>44293</v>
      </c>
      <c r="E3555" s="6" t="s">
        <v>15</v>
      </c>
      <c r="F3555" s="6" t="s">
        <v>121</v>
      </c>
      <c r="G3555" s="6" t="s">
        <v>122</v>
      </c>
      <c r="H3555" s="6" t="s">
        <v>20</v>
      </c>
      <c r="I3555" s="8">
        <v>0.3</v>
      </c>
      <c r="J3555" s="9">
        <v>500</v>
      </c>
      <c r="K3555" s="10">
        <f t="shared" si="0"/>
        <v>150</v>
      </c>
      <c r="L3555" s="10">
        <f t="shared" si="1"/>
        <v>60</v>
      </c>
      <c r="M3555" s="11">
        <v>0.4</v>
      </c>
      <c r="O3555" s="16"/>
      <c r="P3555" s="14"/>
      <c r="Q3555" s="12"/>
      <c r="R3555" s="13"/>
    </row>
    <row r="3556" spans="1:18" ht="15.75" customHeight="1">
      <c r="A3556" s="1"/>
      <c r="B3556" s="6" t="s">
        <v>14</v>
      </c>
      <c r="C3556" s="6">
        <v>1185732</v>
      </c>
      <c r="D3556" s="7">
        <v>44293</v>
      </c>
      <c r="E3556" s="6" t="s">
        <v>15</v>
      </c>
      <c r="F3556" s="6" t="s">
        <v>121</v>
      </c>
      <c r="G3556" s="6" t="s">
        <v>122</v>
      </c>
      <c r="H3556" s="6" t="s">
        <v>21</v>
      </c>
      <c r="I3556" s="8">
        <v>0.45</v>
      </c>
      <c r="J3556" s="9">
        <v>500</v>
      </c>
      <c r="K3556" s="10">
        <f t="shared" si="0"/>
        <v>225</v>
      </c>
      <c r="L3556" s="10">
        <f t="shared" si="1"/>
        <v>67.5</v>
      </c>
      <c r="M3556" s="11">
        <v>0.3</v>
      </c>
      <c r="O3556" s="16"/>
      <c r="P3556" s="14"/>
      <c r="Q3556" s="12"/>
      <c r="R3556" s="13"/>
    </row>
    <row r="3557" spans="1:18" ht="15.75" customHeight="1">
      <c r="A3557" s="1"/>
      <c r="B3557" s="6" t="s">
        <v>14</v>
      </c>
      <c r="C3557" s="6">
        <v>1185732</v>
      </c>
      <c r="D3557" s="7">
        <v>44293</v>
      </c>
      <c r="E3557" s="6" t="s">
        <v>15</v>
      </c>
      <c r="F3557" s="6" t="s">
        <v>121</v>
      </c>
      <c r="G3557" s="6" t="s">
        <v>122</v>
      </c>
      <c r="H3557" s="6" t="s">
        <v>22</v>
      </c>
      <c r="I3557" s="8">
        <v>0.35000000000000003</v>
      </c>
      <c r="J3557" s="9">
        <v>2000</v>
      </c>
      <c r="K3557" s="10">
        <f t="shared" si="0"/>
        <v>700.00000000000011</v>
      </c>
      <c r="L3557" s="10">
        <f t="shared" si="1"/>
        <v>280.00000000000006</v>
      </c>
      <c r="M3557" s="11">
        <v>0.4</v>
      </c>
      <c r="O3557" s="16"/>
      <c r="P3557" s="14"/>
      <c r="Q3557" s="12"/>
      <c r="R3557" s="13"/>
    </row>
    <row r="3558" spans="1:18" ht="15.75" customHeight="1">
      <c r="A3558" s="1"/>
      <c r="B3558" s="6" t="s">
        <v>14</v>
      </c>
      <c r="C3558" s="6">
        <v>1185732</v>
      </c>
      <c r="D3558" s="7">
        <v>44322</v>
      </c>
      <c r="E3558" s="6" t="s">
        <v>15</v>
      </c>
      <c r="F3558" s="6" t="s">
        <v>121</v>
      </c>
      <c r="G3558" s="6" t="s">
        <v>122</v>
      </c>
      <c r="H3558" s="6" t="s">
        <v>17</v>
      </c>
      <c r="I3558" s="8">
        <v>0.49999999999999994</v>
      </c>
      <c r="J3558" s="9">
        <v>4700</v>
      </c>
      <c r="K3558" s="10">
        <f t="shared" si="0"/>
        <v>2349.9999999999995</v>
      </c>
      <c r="L3558" s="10">
        <f t="shared" si="1"/>
        <v>822.49999999999977</v>
      </c>
      <c r="M3558" s="11">
        <v>0.35</v>
      </c>
      <c r="O3558" s="16"/>
      <c r="P3558" s="14"/>
      <c r="Q3558" s="12"/>
      <c r="R3558" s="13"/>
    </row>
    <row r="3559" spans="1:18" ht="15.75" customHeight="1">
      <c r="A3559" s="1"/>
      <c r="B3559" s="6" t="s">
        <v>14</v>
      </c>
      <c r="C3559" s="6">
        <v>1185732</v>
      </c>
      <c r="D3559" s="7">
        <v>44322</v>
      </c>
      <c r="E3559" s="6" t="s">
        <v>15</v>
      </c>
      <c r="F3559" s="6" t="s">
        <v>121</v>
      </c>
      <c r="G3559" s="6" t="s">
        <v>122</v>
      </c>
      <c r="H3559" s="6" t="s">
        <v>18</v>
      </c>
      <c r="I3559" s="8">
        <v>0.45</v>
      </c>
      <c r="J3559" s="9">
        <v>1750</v>
      </c>
      <c r="K3559" s="10">
        <f t="shared" si="0"/>
        <v>787.5</v>
      </c>
      <c r="L3559" s="10">
        <f t="shared" si="1"/>
        <v>275.625</v>
      </c>
      <c r="M3559" s="11">
        <v>0.35</v>
      </c>
      <c r="O3559" s="16"/>
      <c r="P3559" s="14"/>
      <c r="Q3559" s="12"/>
      <c r="R3559" s="13"/>
    </row>
    <row r="3560" spans="1:18" ht="15.75" customHeight="1">
      <c r="A3560" s="1"/>
      <c r="B3560" s="6" t="s">
        <v>14</v>
      </c>
      <c r="C3560" s="6">
        <v>1185732</v>
      </c>
      <c r="D3560" s="7">
        <v>44322</v>
      </c>
      <c r="E3560" s="6" t="s">
        <v>15</v>
      </c>
      <c r="F3560" s="6" t="s">
        <v>121</v>
      </c>
      <c r="G3560" s="6" t="s">
        <v>122</v>
      </c>
      <c r="H3560" s="6" t="s">
        <v>19</v>
      </c>
      <c r="I3560" s="8">
        <v>0.4</v>
      </c>
      <c r="J3560" s="9">
        <v>2000</v>
      </c>
      <c r="K3560" s="10">
        <f t="shared" si="0"/>
        <v>800</v>
      </c>
      <c r="L3560" s="10">
        <f t="shared" si="1"/>
        <v>320</v>
      </c>
      <c r="M3560" s="11">
        <v>0.4</v>
      </c>
      <c r="O3560" s="16"/>
      <c r="P3560" s="14"/>
      <c r="Q3560" s="12"/>
      <c r="R3560" s="13"/>
    </row>
    <row r="3561" spans="1:18" ht="15.75" customHeight="1">
      <c r="A3561" s="1"/>
      <c r="B3561" s="6" t="s">
        <v>14</v>
      </c>
      <c r="C3561" s="6">
        <v>1185732</v>
      </c>
      <c r="D3561" s="7">
        <v>44322</v>
      </c>
      <c r="E3561" s="6" t="s">
        <v>15</v>
      </c>
      <c r="F3561" s="6" t="s">
        <v>121</v>
      </c>
      <c r="G3561" s="6" t="s">
        <v>122</v>
      </c>
      <c r="H3561" s="6" t="s">
        <v>20</v>
      </c>
      <c r="I3561" s="8">
        <v>0.4</v>
      </c>
      <c r="J3561" s="9">
        <v>1500</v>
      </c>
      <c r="K3561" s="10">
        <f t="shared" si="0"/>
        <v>600</v>
      </c>
      <c r="L3561" s="10">
        <f t="shared" si="1"/>
        <v>240</v>
      </c>
      <c r="M3561" s="11">
        <v>0.4</v>
      </c>
      <c r="O3561" s="16"/>
      <c r="P3561" s="14"/>
      <c r="Q3561" s="12"/>
      <c r="R3561" s="13"/>
    </row>
    <row r="3562" spans="1:18" ht="15.75" customHeight="1">
      <c r="A3562" s="1"/>
      <c r="B3562" s="6" t="s">
        <v>14</v>
      </c>
      <c r="C3562" s="6">
        <v>1185732</v>
      </c>
      <c r="D3562" s="7">
        <v>44322</v>
      </c>
      <c r="E3562" s="6" t="s">
        <v>15</v>
      </c>
      <c r="F3562" s="6" t="s">
        <v>121</v>
      </c>
      <c r="G3562" s="6" t="s">
        <v>122</v>
      </c>
      <c r="H3562" s="6" t="s">
        <v>21</v>
      </c>
      <c r="I3562" s="8">
        <v>0.49999999999999994</v>
      </c>
      <c r="J3562" s="9">
        <v>1750</v>
      </c>
      <c r="K3562" s="10">
        <f t="shared" si="0"/>
        <v>874.99999999999989</v>
      </c>
      <c r="L3562" s="10">
        <f t="shared" si="1"/>
        <v>262.49999999999994</v>
      </c>
      <c r="M3562" s="11">
        <v>0.3</v>
      </c>
      <c r="O3562" s="16"/>
      <c r="P3562" s="14"/>
      <c r="Q3562" s="12"/>
      <c r="R3562" s="13"/>
    </row>
    <row r="3563" spans="1:18" ht="15.75" customHeight="1">
      <c r="A3563" s="1"/>
      <c r="B3563" s="6" t="s">
        <v>14</v>
      </c>
      <c r="C3563" s="6">
        <v>1185732</v>
      </c>
      <c r="D3563" s="7">
        <v>44322</v>
      </c>
      <c r="E3563" s="6" t="s">
        <v>15</v>
      </c>
      <c r="F3563" s="6" t="s">
        <v>121</v>
      </c>
      <c r="G3563" s="6" t="s">
        <v>122</v>
      </c>
      <c r="H3563" s="6" t="s">
        <v>22</v>
      </c>
      <c r="I3563" s="8">
        <v>0.54999999999999993</v>
      </c>
      <c r="J3563" s="9">
        <v>3000</v>
      </c>
      <c r="K3563" s="10">
        <f t="shared" si="0"/>
        <v>1649.9999999999998</v>
      </c>
      <c r="L3563" s="10">
        <f t="shared" si="1"/>
        <v>660</v>
      </c>
      <c r="M3563" s="11">
        <v>0.4</v>
      </c>
      <c r="O3563" s="16"/>
      <c r="P3563" s="14"/>
      <c r="Q3563" s="12"/>
      <c r="R3563" s="13"/>
    </row>
    <row r="3564" spans="1:18" ht="15.75" customHeight="1">
      <c r="A3564" s="1"/>
      <c r="B3564" s="6" t="s">
        <v>14</v>
      </c>
      <c r="C3564" s="6">
        <v>1185732</v>
      </c>
      <c r="D3564" s="7">
        <v>44355</v>
      </c>
      <c r="E3564" s="6" t="s">
        <v>15</v>
      </c>
      <c r="F3564" s="6" t="s">
        <v>121</v>
      </c>
      <c r="G3564" s="6" t="s">
        <v>122</v>
      </c>
      <c r="H3564" s="6" t="s">
        <v>17</v>
      </c>
      <c r="I3564" s="8">
        <v>0.49999999999999994</v>
      </c>
      <c r="J3564" s="9">
        <v>5500</v>
      </c>
      <c r="K3564" s="10">
        <f t="shared" si="0"/>
        <v>2749.9999999999995</v>
      </c>
      <c r="L3564" s="10">
        <f t="shared" si="1"/>
        <v>962.49999999999977</v>
      </c>
      <c r="M3564" s="11">
        <v>0.35</v>
      </c>
      <c r="O3564" s="16"/>
      <c r="P3564" s="14"/>
      <c r="Q3564" s="12"/>
      <c r="R3564" s="13"/>
    </row>
    <row r="3565" spans="1:18" ht="15.75" customHeight="1">
      <c r="A3565" s="1"/>
      <c r="B3565" s="6" t="s">
        <v>14</v>
      </c>
      <c r="C3565" s="6">
        <v>1185732</v>
      </c>
      <c r="D3565" s="7">
        <v>44355</v>
      </c>
      <c r="E3565" s="6" t="s">
        <v>15</v>
      </c>
      <c r="F3565" s="6" t="s">
        <v>121</v>
      </c>
      <c r="G3565" s="6" t="s">
        <v>122</v>
      </c>
      <c r="H3565" s="6" t="s">
        <v>18</v>
      </c>
      <c r="I3565" s="8">
        <v>0.45</v>
      </c>
      <c r="J3565" s="9">
        <v>3000</v>
      </c>
      <c r="K3565" s="10">
        <f t="shared" si="0"/>
        <v>1350</v>
      </c>
      <c r="L3565" s="10">
        <f t="shared" si="1"/>
        <v>472.49999999999994</v>
      </c>
      <c r="M3565" s="11">
        <v>0.35</v>
      </c>
      <c r="O3565" s="16"/>
      <c r="P3565" s="14"/>
      <c r="Q3565" s="12"/>
      <c r="R3565" s="13"/>
    </row>
    <row r="3566" spans="1:18" ht="15.75" customHeight="1">
      <c r="A3566" s="1"/>
      <c r="B3566" s="6" t="s">
        <v>14</v>
      </c>
      <c r="C3566" s="6">
        <v>1185732</v>
      </c>
      <c r="D3566" s="7">
        <v>44355</v>
      </c>
      <c r="E3566" s="6" t="s">
        <v>15</v>
      </c>
      <c r="F3566" s="6" t="s">
        <v>121</v>
      </c>
      <c r="G3566" s="6" t="s">
        <v>122</v>
      </c>
      <c r="H3566" s="6" t="s">
        <v>19</v>
      </c>
      <c r="I3566" s="8">
        <v>0.4</v>
      </c>
      <c r="J3566" s="9">
        <v>2250</v>
      </c>
      <c r="K3566" s="10">
        <f t="shared" si="0"/>
        <v>900</v>
      </c>
      <c r="L3566" s="10">
        <f t="shared" si="1"/>
        <v>360</v>
      </c>
      <c r="M3566" s="11">
        <v>0.4</v>
      </c>
      <c r="O3566" s="16"/>
      <c r="P3566" s="14"/>
      <c r="Q3566" s="12"/>
      <c r="R3566" s="13"/>
    </row>
    <row r="3567" spans="1:18" ht="15.75" customHeight="1">
      <c r="A3567" s="1"/>
      <c r="B3567" s="6" t="s">
        <v>14</v>
      </c>
      <c r="C3567" s="6">
        <v>1185732</v>
      </c>
      <c r="D3567" s="7">
        <v>44355</v>
      </c>
      <c r="E3567" s="6" t="s">
        <v>15</v>
      </c>
      <c r="F3567" s="6" t="s">
        <v>121</v>
      </c>
      <c r="G3567" s="6" t="s">
        <v>122</v>
      </c>
      <c r="H3567" s="6" t="s">
        <v>20</v>
      </c>
      <c r="I3567" s="8">
        <v>0.4</v>
      </c>
      <c r="J3567" s="9">
        <v>2000</v>
      </c>
      <c r="K3567" s="10">
        <f t="shared" si="0"/>
        <v>800</v>
      </c>
      <c r="L3567" s="10">
        <f t="shared" si="1"/>
        <v>320</v>
      </c>
      <c r="M3567" s="11">
        <v>0.4</v>
      </c>
      <c r="O3567" s="16"/>
      <c r="P3567" s="14"/>
      <c r="Q3567" s="12"/>
      <c r="R3567" s="13"/>
    </row>
    <row r="3568" spans="1:18" ht="15.75" customHeight="1">
      <c r="A3568" s="1"/>
      <c r="B3568" s="6" t="s">
        <v>14</v>
      </c>
      <c r="C3568" s="6">
        <v>1185732</v>
      </c>
      <c r="D3568" s="7">
        <v>44355</v>
      </c>
      <c r="E3568" s="6" t="s">
        <v>15</v>
      </c>
      <c r="F3568" s="6" t="s">
        <v>121</v>
      </c>
      <c r="G3568" s="6" t="s">
        <v>122</v>
      </c>
      <c r="H3568" s="6" t="s">
        <v>21</v>
      </c>
      <c r="I3568" s="8">
        <v>0.49999999999999994</v>
      </c>
      <c r="J3568" s="9">
        <v>2000</v>
      </c>
      <c r="K3568" s="10">
        <f t="shared" si="0"/>
        <v>999.99999999999989</v>
      </c>
      <c r="L3568" s="10">
        <f t="shared" si="1"/>
        <v>299.99999999999994</v>
      </c>
      <c r="M3568" s="11">
        <v>0.3</v>
      </c>
      <c r="O3568" s="16"/>
      <c r="P3568" s="14"/>
      <c r="Q3568" s="12"/>
      <c r="R3568" s="13"/>
    </row>
    <row r="3569" spans="1:18" ht="15.75" customHeight="1">
      <c r="A3569" s="1"/>
      <c r="B3569" s="6" t="s">
        <v>14</v>
      </c>
      <c r="C3569" s="6">
        <v>1185732</v>
      </c>
      <c r="D3569" s="7">
        <v>44355</v>
      </c>
      <c r="E3569" s="6" t="s">
        <v>15</v>
      </c>
      <c r="F3569" s="6" t="s">
        <v>121</v>
      </c>
      <c r="G3569" s="6" t="s">
        <v>122</v>
      </c>
      <c r="H3569" s="6" t="s">
        <v>22</v>
      </c>
      <c r="I3569" s="8">
        <v>0.54999999999999993</v>
      </c>
      <c r="J3569" s="9">
        <v>3500</v>
      </c>
      <c r="K3569" s="10">
        <f t="shared" si="0"/>
        <v>1924.9999999999998</v>
      </c>
      <c r="L3569" s="10">
        <f t="shared" si="1"/>
        <v>770</v>
      </c>
      <c r="M3569" s="11">
        <v>0.4</v>
      </c>
      <c r="O3569" s="16"/>
      <c r="P3569" s="14"/>
      <c r="Q3569" s="12"/>
      <c r="R3569" s="13"/>
    </row>
    <row r="3570" spans="1:18" ht="15.75" customHeight="1">
      <c r="A3570" s="1"/>
      <c r="B3570" s="6" t="s">
        <v>14</v>
      </c>
      <c r="C3570" s="6">
        <v>1185732</v>
      </c>
      <c r="D3570" s="7">
        <v>44383</v>
      </c>
      <c r="E3570" s="6" t="s">
        <v>15</v>
      </c>
      <c r="F3570" s="6" t="s">
        <v>121</v>
      </c>
      <c r="G3570" s="6" t="s">
        <v>122</v>
      </c>
      <c r="H3570" s="6" t="s">
        <v>17</v>
      </c>
      <c r="I3570" s="8">
        <v>0.49999999999999994</v>
      </c>
      <c r="J3570" s="9">
        <v>5750</v>
      </c>
      <c r="K3570" s="10">
        <f t="shared" si="0"/>
        <v>2874.9999999999995</v>
      </c>
      <c r="L3570" s="10">
        <f t="shared" si="1"/>
        <v>1006.2499999999998</v>
      </c>
      <c r="M3570" s="11">
        <v>0.35</v>
      </c>
      <c r="O3570" s="16"/>
      <c r="P3570" s="14"/>
      <c r="Q3570" s="12"/>
      <c r="R3570" s="13"/>
    </row>
    <row r="3571" spans="1:18" ht="15.75" customHeight="1">
      <c r="A3571" s="1"/>
      <c r="B3571" s="6" t="s">
        <v>14</v>
      </c>
      <c r="C3571" s="6">
        <v>1185732</v>
      </c>
      <c r="D3571" s="7">
        <v>44383</v>
      </c>
      <c r="E3571" s="6" t="s">
        <v>15</v>
      </c>
      <c r="F3571" s="6" t="s">
        <v>121</v>
      </c>
      <c r="G3571" s="6" t="s">
        <v>122</v>
      </c>
      <c r="H3571" s="6" t="s">
        <v>18</v>
      </c>
      <c r="I3571" s="8">
        <v>0.45</v>
      </c>
      <c r="J3571" s="9">
        <v>3250</v>
      </c>
      <c r="K3571" s="10">
        <f t="shared" si="0"/>
        <v>1462.5</v>
      </c>
      <c r="L3571" s="10">
        <f t="shared" si="1"/>
        <v>511.87499999999994</v>
      </c>
      <c r="M3571" s="11">
        <v>0.35</v>
      </c>
      <c r="O3571" s="16"/>
      <c r="P3571" s="14"/>
      <c r="Q3571" s="12"/>
      <c r="R3571" s="13"/>
    </row>
    <row r="3572" spans="1:18" ht="15.75" customHeight="1">
      <c r="A3572" s="1"/>
      <c r="B3572" s="6" t="s">
        <v>14</v>
      </c>
      <c r="C3572" s="6">
        <v>1185732</v>
      </c>
      <c r="D3572" s="7">
        <v>44383</v>
      </c>
      <c r="E3572" s="6" t="s">
        <v>15</v>
      </c>
      <c r="F3572" s="6" t="s">
        <v>121</v>
      </c>
      <c r="G3572" s="6" t="s">
        <v>122</v>
      </c>
      <c r="H3572" s="6" t="s">
        <v>19</v>
      </c>
      <c r="I3572" s="8">
        <v>0.4</v>
      </c>
      <c r="J3572" s="9">
        <v>2500</v>
      </c>
      <c r="K3572" s="10">
        <f t="shared" si="0"/>
        <v>1000</v>
      </c>
      <c r="L3572" s="10">
        <f t="shared" si="1"/>
        <v>400</v>
      </c>
      <c r="M3572" s="11">
        <v>0.4</v>
      </c>
      <c r="O3572" s="16"/>
      <c r="P3572" s="14"/>
      <c r="Q3572" s="12"/>
      <c r="R3572" s="13"/>
    </row>
    <row r="3573" spans="1:18" ht="15.75" customHeight="1">
      <c r="A3573" s="1"/>
      <c r="B3573" s="6" t="s">
        <v>14</v>
      </c>
      <c r="C3573" s="6">
        <v>1185732</v>
      </c>
      <c r="D3573" s="7">
        <v>44383</v>
      </c>
      <c r="E3573" s="6" t="s">
        <v>15</v>
      </c>
      <c r="F3573" s="6" t="s">
        <v>121</v>
      </c>
      <c r="G3573" s="6" t="s">
        <v>122</v>
      </c>
      <c r="H3573" s="6" t="s">
        <v>20</v>
      </c>
      <c r="I3573" s="8">
        <v>0.4</v>
      </c>
      <c r="J3573" s="9">
        <v>2000</v>
      </c>
      <c r="K3573" s="10">
        <f t="shared" si="0"/>
        <v>800</v>
      </c>
      <c r="L3573" s="10">
        <f t="shared" si="1"/>
        <v>320</v>
      </c>
      <c r="M3573" s="11">
        <v>0.4</v>
      </c>
      <c r="O3573" s="16"/>
      <c r="P3573" s="14"/>
      <c r="Q3573" s="12"/>
      <c r="R3573" s="13"/>
    </row>
    <row r="3574" spans="1:18" ht="15.75" customHeight="1">
      <c r="A3574" s="1"/>
      <c r="B3574" s="6" t="s">
        <v>14</v>
      </c>
      <c r="C3574" s="6">
        <v>1185732</v>
      </c>
      <c r="D3574" s="7">
        <v>44383</v>
      </c>
      <c r="E3574" s="6" t="s">
        <v>15</v>
      </c>
      <c r="F3574" s="6" t="s">
        <v>121</v>
      </c>
      <c r="G3574" s="6" t="s">
        <v>122</v>
      </c>
      <c r="H3574" s="6" t="s">
        <v>21</v>
      </c>
      <c r="I3574" s="8">
        <v>0.49999999999999994</v>
      </c>
      <c r="J3574" s="9">
        <v>2250</v>
      </c>
      <c r="K3574" s="10">
        <f t="shared" si="0"/>
        <v>1124.9999999999998</v>
      </c>
      <c r="L3574" s="10">
        <f t="shared" si="1"/>
        <v>337.49999999999994</v>
      </c>
      <c r="M3574" s="11">
        <v>0.3</v>
      </c>
      <c r="O3574" s="16"/>
      <c r="P3574" s="14"/>
      <c r="Q3574" s="12"/>
      <c r="R3574" s="13"/>
    </row>
    <row r="3575" spans="1:18" ht="15.75" customHeight="1">
      <c r="A3575" s="1"/>
      <c r="B3575" s="6" t="s">
        <v>14</v>
      </c>
      <c r="C3575" s="6">
        <v>1185732</v>
      </c>
      <c r="D3575" s="7">
        <v>44383</v>
      </c>
      <c r="E3575" s="6" t="s">
        <v>15</v>
      </c>
      <c r="F3575" s="6" t="s">
        <v>121</v>
      </c>
      <c r="G3575" s="6" t="s">
        <v>122</v>
      </c>
      <c r="H3575" s="6" t="s">
        <v>22</v>
      </c>
      <c r="I3575" s="8">
        <v>0.54999999999999993</v>
      </c>
      <c r="J3575" s="9">
        <v>4000</v>
      </c>
      <c r="K3575" s="10">
        <f t="shared" si="0"/>
        <v>2199.9999999999995</v>
      </c>
      <c r="L3575" s="10">
        <f t="shared" si="1"/>
        <v>879.99999999999989</v>
      </c>
      <c r="M3575" s="11">
        <v>0.4</v>
      </c>
      <c r="O3575" s="16"/>
      <c r="P3575" s="14"/>
      <c r="Q3575" s="12"/>
      <c r="R3575" s="13"/>
    </row>
    <row r="3576" spans="1:18" ht="15.75" customHeight="1">
      <c r="A3576" s="1"/>
      <c r="B3576" s="6" t="s">
        <v>14</v>
      </c>
      <c r="C3576" s="6">
        <v>1185732</v>
      </c>
      <c r="D3576" s="7">
        <v>44415</v>
      </c>
      <c r="E3576" s="6" t="s">
        <v>15</v>
      </c>
      <c r="F3576" s="6" t="s">
        <v>121</v>
      </c>
      <c r="G3576" s="6" t="s">
        <v>122</v>
      </c>
      <c r="H3576" s="6" t="s">
        <v>17</v>
      </c>
      <c r="I3576" s="8">
        <v>0.49999999999999994</v>
      </c>
      <c r="J3576" s="9">
        <v>5500</v>
      </c>
      <c r="K3576" s="10">
        <f t="shared" si="0"/>
        <v>2749.9999999999995</v>
      </c>
      <c r="L3576" s="10">
        <f t="shared" si="1"/>
        <v>962.49999999999977</v>
      </c>
      <c r="M3576" s="11">
        <v>0.35</v>
      </c>
      <c r="O3576" s="16"/>
      <c r="P3576" s="14"/>
      <c r="Q3576" s="12"/>
      <c r="R3576" s="13"/>
    </row>
    <row r="3577" spans="1:18" ht="15.75" customHeight="1">
      <c r="A3577" s="1"/>
      <c r="B3577" s="6" t="s">
        <v>14</v>
      </c>
      <c r="C3577" s="6">
        <v>1185732</v>
      </c>
      <c r="D3577" s="7">
        <v>44415</v>
      </c>
      <c r="E3577" s="6" t="s">
        <v>15</v>
      </c>
      <c r="F3577" s="6" t="s">
        <v>121</v>
      </c>
      <c r="G3577" s="6" t="s">
        <v>122</v>
      </c>
      <c r="H3577" s="6" t="s">
        <v>18</v>
      </c>
      <c r="I3577" s="8">
        <v>0.45</v>
      </c>
      <c r="J3577" s="9">
        <v>3250</v>
      </c>
      <c r="K3577" s="10">
        <f t="shared" si="0"/>
        <v>1462.5</v>
      </c>
      <c r="L3577" s="10">
        <f t="shared" si="1"/>
        <v>511.87499999999994</v>
      </c>
      <c r="M3577" s="11">
        <v>0.35</v>
      </c>
      <c r="O3577" s="16"/>
      <c r="P3577" s="14"/>
      <c r="Q3577" s="12"/>
      <c r="R3577" s="13"/>
    </row>
    <row r="3578" spans="1:18" ht="15.75" customHeight="1">
      <c r="A3578" s="1"/>
      <c r="B3578" s="6" t="s">
        <v>14</v>
      </c>
      <c r="C3578" s="6">
        <v>1185732</v>
      </c>
      <c r="D3578" s="7">
        <v>44415</v>
      </c>
      <c r="E3578" s="6" t="s">
        <v>15</v>
      </c>
      <c r="F3578" s="6" t="s">
        <v>121</v>
      </c>
      <c r="G3578" s="6" t="s">
        <v>122</v>
      </c>
      <c r="H3578" s="6" t="s">
        <v>19</v>
      </c>
      <c r="I3578" s="8">
        <v>0.4</v>
      </c>
      <c r="J3578" s="9">
        <v>2500</v>
      </c>
      <c r="K3578" s="10">
        <f t="shared" si="0"/>
        <v>1000</v>
      </c>
      <c r="L3578" s="10">
        <f t="shared" si="1"/>
        <v>400</v>
      </c>
      <c r="M3578" s="11">
        <v>0.4</v>
      </c>
      <c r="O3578" s="16"/>
      <c r="P3578" s="14"/>
      <c r="Q3578" s="12"/>
      <c r="R3578" s="13"/>
    </row>
    <row r="3579" spans="1:18" ht="15.75" customHeight="1">
      <c r="A3579" s="1"/>
      <c r="B3579" s="6" t="s">
        <v>14</v>
      </c>
      <c r="C3579" s="6">
        <v>1185732</v>
      </c>
      <c r="D3579" s="7">
        <v>44415</v>
      </c>
      <c r="E3579" s="6" t="s">
        <v>15</v>
      </c>
      <c r="F3579" s="6" t="s">
        <v>121</v>
      </c>
      <c r="G3579" s="6" t="s">
        <v>122</v>
      </c>
      <c r="H3579" s="6" t="s">
        <v>20</v>
      </c>
      <c r="I3579" s="8">
        <v>0.4</v>
      </c>
      <c r="J3579" s="9">
        <v>1500</v>
      </c>
      <c r="K3579" s="10">
        <f t="shared" si="0"/>
        <v>600</v>
      </c>
      <c r="L3579" s="10">
        <f t="shared" si="1"/>
        <v>240</v>
      </c>
      <c r="M3579" s="11">
        <v>0.4</v>
      </c>
      <c r="O3579" s="16"/>
      <c r="P3579" s="14"/>
      <c r="Q3579" s="12"/>
      <c r="R3579" s="13"/>
    </row>
    <row r="3580" spans="1:18" ht="15.75" customHeight="1">
      <c r="A3580" s="1"/>
      <c r="B3580" s="6" t="s">
        <v>14</v>
      </c>
      <c r="C3580" s="6">
        <v>1185732</v>
      </c>
      <c r="D3580" s="7">
        <v>44415</v>
      </c>
      <c r="E3580" s="6" t="s">
        <v>15</v>
      </c>
      <c r="F3580" s="6" t="s">
        <v>121</v>
      </c>
      <c r="G3580" s="6" t="s">
        <v>122</v>
      </c>
      <c r="H3580" s="6" t="s">
        <v>21</v>
      </c>
      <c r="I3580" s="8">
        <v>0.49999999999999994</v>
      </c>
      <c r="J3580" s="9">
        <v>1250</v>
      </c>
      <c r="K3580" s="10">
        <f t="shared" si="0"/>
        <v>624.99999999999989</v>
      </c>
      <c r="L3580" s="10">
        <f t="shared" si="1"/>
        <v>187.49999999999997</v>
      </c>
      <c r="M3580" s="11">
        <v>0.3</v>
      </c>
      <c r="O3580" s="16"/>
      <c r="P3580" s="14"/>
      <c r="Q3580" s="12"/>
      <c r="R3580" s="13"/>
    </row>
    <row r="3581" spans="1:18" ht="15.75" customHeight="1">
      <c r="A3581" s="1"/>
      <c r="B3581" s="6" t="s">
        <v>14</v>
      </c>
      <c r="C3581" s="6">
        <v>1185732</v>
      </c>
      <c r="D3581" s="7">
        <v>44415</v>
      </c>
      <c r="E3581" s="6" t="s">
        <v>15</v>
      </c>
      <c r="F3581" s="6" t="s">
        <v>121</v>
      </c>
      <c r="G3581" s="6" t="s">
        <v>122</v>
      </c>
      <c r="H3581" s="6" t="s">
        <v>22</v>
      </c>
      <c r="I3581" s="8">
        <v>0.54999999999999993</v>
      </c>
      <c r="J3581" s="9">
        <v>3000</v>
      </c>
      <c r="K3581" s="10">
        <f t="shared" si="0"/>
        <v>1649.9999999999998</v>
      </c>
      <c r="L3581" s="10">
        <f t="shared" si="1"/>
        <v>660</v>
      </c>
      <c r="M3581" s="11">
        <v>0.4</v>
      </c>
      <c r="O3581" s="16"/>
      <c r="P3581" s="14"/>
      <c r="Q3581" s="12"/>
      <c r="R3581" s="13"/>
    </row>
    <row r="3582" spans="1:18" ht="15.75" customHeight="1">
      <c r="A3582" s="1"/>
      <c r="B3582" s="6" t="s">
        <v>14</v>
      </c>
      <c r="C3582" s="6">
        <v>1185732</v>
      </c>
      <c r="D3582" s="7">
        <v>44445</v>
      </c>
      <c r="E3582" s="6" t="s">
        <v>15</v>
      </c>
      <c r="F3582" s="6" t="s">
        <v>121</v>
      </c>
      <c r="G3582" s="6" t="s">
        <v>122</v>
      </c>
      <c r="H3582" s="6" t="s">
        <v>17</v>
      </c>
      <c r="I3582" s="8">
        <v>0.49999999999999994</v>
      </c>
      <c r="J3582" s="9">
        <v>4250</v>
      </c>
      <c r="K3582" s="10">
        <f t="shared" si="0"/>
        <v>2124.9999999999995</v>
      </c>
      <c r="L3582" s="10">
        <f t="shared" si="1"/>
        <v>743.74999999999977</v>
      </c>
      <c r="M3582" s="11">
        <v>0.35</v>
      </c>
      <c r="O3582" s="16"/>
      <c r="P3582" s="14"/>
      <c r="Q3582" s="12"/>
      <c r="R3582" s="13"/>
    </row>
    <row r="3583" spans="1:18" ht="15.75" customHeight="1">
      <c r="A3583" s="1"/>
      <c r="B3583" s="6" t="s">
        <v>14</v>
      </c>
      <c r="C3583" s="6">
        <v>1185732</v>
      </c>
      <c r="D3583" s="7">
        <v>44445</v>
      </c>
      <c r="E3583" s="6" t="s">
        <v>15</v>
      </c>
      <c r="F3583" s="6" t="s">
        <v>121</v>
      </c>
      <c r="G3583" s="6" t="s">
        <v>122</v>
      </c>
      <c r="H3583" s="6" t="s">
        <v>18</v>
      </c>
      <c r="I3583" s="8">
        <v>0.45</v>
      </c>
      <c r="J3583" s="9">
        <v>2250</v>
      </c>
      <c r="K3583" s="10">
        <f t="shared" si="0"/>
        <v>1012.5</v>
      </c>
      <c r="L3583" s="10">
        <f t="shared" si="1"/>
        <v>354.375</v>
      </c>
      <c r="M3583" s="11">
        <v>0.35</v>
      </c>
      <c r="O3583" s="16"/>
      <c r="P3583" s="14"/>
      <c r="Q3583" s="12"/>
      <c r="R3583" s="13"/>
    </row>
    <row r="3584" spans="1:18" ht="15.75" customHeight="1">
      <c r="A3584" s="1"/>
      <c r="B3584" s="6" t="s">
        <v>14</v>
      </c>
      <c r="C3584" s="6">
        <v>1185732</v>
      </c>
      <c r="D3584" s="7">
        <v>44445</v>
      </c>
      <c r="E3584" s="6" t="s">
        <v>15</v>
      </c>
      <c r="F3584" s="6" t="s">
        <v>121</v>
      </c>
      <c r="G3584" s="6" t="s">
        <v>122</v>
      </c>
      <c r="H3584" s="6" t="s">
        <v>19</v>
      </c>
      <c r="I3584" s="8">
        <v>0.4</v>
      </c>
      <c r="J3584" s="9">
        <v>1250</v>
      </c>
      <c r="K3584" s="10">
        <f t="shared" si="0"/>
        <v>500</v>
      </c>
      <c r="L3584" s="10">
        <f t="shared" si="1"/>
        <v>200</v>
      </c>
      <c r="M3584" s="11">
        <v>0.4</v>
      </c>
      <c r="O3584" s="16"/>
      <c r="P3584" s="14"/>
      <c r="Q3584" s="12"/>
      <c r="R3584" s="13"/>
    </row>
    <row r="3585" spans="1:18" ht="15.75" customHeight="1">
      <c r="A3585" s="1"/>
      <c r="B3585" s="6" t="s">
        <v>14</v>
      </c>
      <c r="C3585" s="6">
        <v>1185732</v>
      </c>
      <c r="D3585" s="7">
        <v>44445</v>
      </c>
      <c r="E3585" s="6" t="s">
        <v>15</v>
      </c>
      <c r="F3585" s="6" t="s">
        <v>121</v>
      </c>
      <c r="G3585" s="6" t="s">
        <v>122</v>
      </c>
      <c r="H3585" s="6" t="s">
        <v>20</v>
      </c>
      <c r="I3585" s="8">
        <v>0.4</v>
      </c>
      <c r="J3585" s="9">
        <v>1000</v>
      </c>
      <c r="K3585" s="10">
        <f t="shared" si="0"/>
        <v>400</v>
      </c>
      <c r="L3585" s="10">
        <f t="shared" si="1"/>
        <v>160</v>
      </c>
      <c r="M3585" s="11">
        <v>0.4</v>
      </c>
      <c r="O3585" s="16"/>
      <c r="P3585" s="14"/>
      <c r="Q3585" s="12"/>
      <c r="R3585" s="13"/>
    </row>
    <row r="3586" spans="1:18" ht="15.75" customHeight="1">
      <c r="A3586" s="1"/>
      <c r="B3586" s="6" t="s">
        <v>14</v>
      </c>
      <c r="C3586" s="6">
        <v>1185732</v>
      </c>
      <c r="D3586" s="7">
        <v>44445</v>
      </c>
      <c r="E3586" s="6" t="s">
        <v>15</v>
      </c>
      <c r="F3586" s="6" t="s">
        <v>121</v>
      </c>
      <c r="G3586" s="6" t="s">
        <v>122</v>
      </c>
      <c r="H3586" s="6" t="s">
        <v>21</v>
      </c>
      <c r="I3586" s="8">
        <v>0.49999999999999994</v>
      </c>
      <c r="J3586" s="9">
        <v>1000</v>
      </c>
      <c r="K3586" s="10">
        <f t="shared" si="0"/>
        <v>499.99999999999994</v>
      </c>
      <c r="L3586" s="10">
        <f t="shared" si="1"/>
        <v>149.99999999999997</v>
      </c>
      <c r="M3586" s="11">
        <v>0.3</v>
      </c>
      <c r="O3586" s="16"/>
      <c r="P3586" s="14"/>
      <c r="Q3586" s="12"/>
      <c r="R3586" s="13"/>
    </row>
    <row r="3587" spans="1:18" ht="15.75" customHeight="1">
      <c r="A3587" s="1"/>
      <c r="B3587" s="6" t="s">
        <v>14</v>
      </c>
      <c r="C3587" s="6">
        <v>1185732</v>
      </c>
      <c r="D3587" s="7">
        <v>44445</v>
      </c>
      <c r="E3587" s="6" t="s">
        <v>15</v>
      </c>
      <c r="F3587" s="6" t="s">
        <v>121</v>
      </c>
      <c r="G3587" s="6" t="s">
        <v>122</v>
      </c>
      <c r="H3587" s="6" t="s">
        <v>22</v>
      </c>
      <c r="I3587" s="8">
        <v>0.54999999999999993</v>
      </c>
      <c r="J3587" s="9">
        <v>2000</v>
      </c>
      <c r="K3587" s="10">
        <f t="shared" si="0"/>
        <v>1099.9999999999998</v>
      </c>
      <c r="L3587" s="10">
        <f t="shared" si="1"/>
        <v>439.99999999999994</v>
      </c>
      <c r="M3587" s="11">
        <v>0.4</v>
      </c>
      <c r="O3587" s="16"/>
      <c r="P3587" s="14"/>
      <c r="Q3587" s="12"/>
      <c r="R3587" s="13"/>
    </row>
    <row r="3588" spans="1:18" ht="15.75" customHeight="1">
      <c r="A3588" s="1"/>
      <c r="B3588" s="6" t="s">
        <v>14</v>
      </c>
      <c r="C3588" s="6">
        <v>1185732</v>
      </c>
      <c r="D3588" s="7">
        <v>44477</v>
      </c>
      <c r="E3588" s="6" t="s">
        <v>15</v>
      </c>
      <c r="F3588" s="6" t="s">
        <v>121</v>
      </c>
      <c r="G3588" s="6" t="s">
        <v>122</v>
      </c>
      <c r="H3588" s="6" t="s">
        <v>17</v>
      </c>
      <c r="I3588" s="8">
        <v>0.54999999999999993</v>
      </c>
      <c r="J3588" s="9">
        <v>3750</v>
      </c>
      <c r="K3588" s="10">
        <f t="shared" si="0"/>
        <v>2062.4999999999995</v>
      </c>
      <c r="L3588" s="10">
        <f t="shared" si="1"/>
        <v>721.87499999999977</v>
      </c>
      <c r="M3588" s="11">
        <v>0.35</v>
      </c>
      <c r="O3588" s="16"/>
      <c r="P3588" s="14"/>
      <c r="Q3588" s="12"/>
      <c r="R3588" s="13"/>
    </row>
    <row r="3589" spans="1:18" ht="15.75" customHeight="1">
      <c r="A3589" s="1"/>
      <c r="B3589" s="6" t="s">
        <v>14</v>
      </c>
      <c r="C3589" s="6">
        <v>1185732</v>
      </c>
      <c r="D3589" s="7">
        <v>44477</v>
      </c>
      <c r="E3589" s="6" t="s">
        <v>15</v>
      </c>
      <c r="F3589" s="6" t="s">
        <v>121</v>
      </c>
      <c r="G3589" s="6" t="s">
        <v>122</v>
      </c>
      <c r="H3589" s="6" t="s">
        <v>18</v>
      </c>
      <c r="I3589" s="8">
        <v>0.5</v>
      </c>
      <c r="J3589" s="9">
        <v>2000</v>
      </c>
      <c r="K3589" s="10">
        <f t="shared" si="0"/>
        <v>1000</v>
      </c>
      <c r="L3589" s="10">
        <f t="shared" si="1"/>
        <v>350</v>
      </c>
      <c r="M3589" s="11">
        <v>0.35</v>
      </c>
      <c r="O3589" s="16"/>
      <c r="P3589" s="14"/>
      <c r="Q3589" s="12"/>
      <c r="R3589" s="13"/>
    </row>
    <row r="3590" spans="1:18" ht="15.75" customHeight="1">
      <c r="A3590" s="1"/>
      <c r="B3590" s="6" t="s">
        <v>14</v>
      </c>
      <c r="C3590" s="6">
        <v>1185732</v>
      </c>
      <c r="D3590" s="7">
        <v>44477</v>
      </c>
      <c r="E3590" s="6" t="s">
        <v>15</v>
      </c>
      <c r="F3590" s="6" t="s">
        <v>121</v>
      </c>
      <c r="G3590" s="6" t="s">
        <v>122</v>
      </c>
      <c r="H3590" s="6" t="s">
        <v>19</v>
      </c>
      <c r="I3590" s="8">
        <v>0.5</v>
      </c>
      <c r="J3590" s="9">
        <v>1000</v>
      </c>
      <c r="K3590" s="10">
        <f t="shared" si="0"/>
        <v>500</v>
      </c>
      <c r="L3590" s="10">
        <f t="shared" si="1"/>
        <v>200</v>
      </c>
      <c r="M3590" s="11">
        <v>0.4</v>
      </c>
      <c r="O3590" s="16"/>
      <c r="P3590" s="14"/>
      <c r="Q3590" s="12"/>
      <c r="R3590" s="13"/>
    </row>
    <row r="3591" spans="1:18" ht="15.75" customHeight="1">
      <c r="A3591" s="1"/>
      <c r="B3591" s="6" t="s">
        <v>14</v>
      </c>
      <c r="C3591" s="6">
        <v>1185732</v>
      </c>
      <c r="D3591" s="7">
        <v>44477</v>
      </c>
      <c r="E3591" s="6" t="s">
        <v>15</v>
      </c>
      <c r="F3591" s="6" t="s">
        <v>121</v>
      </c>
      <c r="G3591" s="6" t="s">
        <v>122</v>
      </c>
      <c r="H3591" s="6" t="s">
        <v>20</v>
      </c>
      <c r="I3591" s="8">
        <v>0.5</v>
      </c>
      <c r="J3591" s="9">
        <v>750</v>
      </c>
      <c r="K3591" s="10">
        <f t="shared" si="0"/>
        <v>375</v>
      </c>
      <c r="L3591" s="10">
        <f t="shared" si="1"/>
        <v>150</v>
      </c>
      <c r="M3591" s="11">
        <v>0.4</v>
      </c>
      <c r="O3591" s="16"/>
      <c r="P3591" s="14"/>
      <c r="Q3591" s="12"/>
      <c r="R3591" s="13"/>
    </row>
    <row r="3592" spans="1:18" ht="15.75" customHeight="1">
      <c r="A3592" s="1"/>
      <c r="B3592" s="6" t="s">
        <v>14</v>
      </c>
      <c r="C3592" s="6">
        <v>1185732</v>
      </c>
      <c r="D3592" s="7">
        <v>44477</v>
      </c>
      <c r="E3592" s="6" t="s">
        <v>15</v>
      </c>
      <c r="F3592" s="6" t="s">
        <v>121</v>
      </c>
      <c r="G3592" s="6" t="s">
        <v>122</v>
      </c>
      <c r="H3592" s="6" t="s">
        <v>21</v>
      </c>
      <c r="I3592" s="8">
        <v>0.6</v>
      </c>
      <c r="J3592" s="9">
        <v>750</v>
      </c>
      <c r="K3592" s="10">
        <f t="shared" si="0"/>
        <v>450</v>
      </c>
      <c r="L3592" s="10">
        <f t="shared" si="1"/>
        <v>135</v>
      </c>
      <c r="M3592" s="11">
        <v>0.3</v>
      </c>
      <c r="O3592" s="16"/>
      <c r="P3592" s="14"/>
      <c r="Q3592" s="12"/>
      <c r="R3592" s="13"/>
    </row>
    <row r="3593" spans="1:18" ht="15.75" customHeight="1">
      <c r="A3593" s="1"/>
      <c r="B3593" s="6" t="s">
        <v>14</v>
      </c>
      <c r="C3593" s="6">
        <v>1185732</v>
      </c>
      <c r="D3593" s="7">
        <v>44477</v>
      </c>
      <c r="E3593" s="6" t="s">
        <v>15</v>
      </c>
      <c r="F3593" s="6" t="s">
        <v>121</v>
      </c>
      <c r="G3593" s="6" t="s">
        <v>122</v>
      </c>
      <c r="H3593" s="6" t="s">
        <v>22</v>
      </c>
      <c r="I3593" s="8">
        <v>0.64999999999999991</v>
      </c>
      <c r="J3593" s="9">
        <v>2000</v>
      </c>
      <c r="K3593" s="10">
        <f t="shared" si="0"/>
        <v>1299.9999999999998</v>
      </c>
      <c r="L3593" s="10">
        <f t="shared" si="1"/>
        <v>519.99999999999989</v>
      </c>
      <c r="M3593" s="11">
        <v>0.4</v>
      </c>
      <c r="O3593" s="16"/>
      <c r="P3593" s="14"/>
      <c r="Q3593" s="12"/>
      <c r="R3593" s="13"/>
    </row>
    <row r="3594" spans="1:18" ht="15.75" customHeight="1">
      <c r="A3594" s="1"/>
      <c r="B3594" s="6" t="s">
        <v>14</v>
      </c>
      <c r="C3594" s="6">
        <v>1185732</v>
      </c>
      <c r="D3594" s="7">
        <v>44507</v>
      </c>
      <c r="E3594" s="6" t="s">
        <v>15</v>
      </c>
      <c r="F3594" s="6" t="s">
        <v>121</v>
      </c>
      <c r="G3594" s="6" t="s">
        <v>122</v>
      </c>
      <c r="H3594" s="6" t="s">
        <v>17</v>
      </c>
      <c r="I3594" s="8">
        <v>0.6</v>
      </c>
      <c r="J3594" s="9">
        <v>3500</v>
      </c>
      <c r="K3594" s="10">
        <f t="shared" si="0"/>
        <v>2100</v>
      </c>
      <c r="L3594" s="10">
        <f t="shared" si="1"/>
        <v>735</v>
      </c>
      <c r="M3594" s="11">
        <v>0.35</v>
      </c>
      <c r="O3594" s="16"/>
      <c r="P3594" s="14"/>
      <c r="Q3594" s="12"/>
      <c r="R3594" s="13"/>
    </row>
    <row r="3595" spans="1:18" ht="15.75" customHeight="1">
      <c r="A3595" s="1"/>
      <c r="B3595" s="6" t="s">
        <v>14</v>
      </c>
      <c r="C3595" s="6">
        <v>1185732</v>
      </c>
      <c r="D3595" s="7">
        <v>44507</v>
      </c>
      <c r="E3595" s="6" t="s">
        <v>15</v>
      </c>
      <c r="F3595" s="6" t="s">
        <v>121</v>
      </c>
      <c r="G3595" s="6" t="s">
        <v>122</v>
      </c>
      <c r="H3595" s="6" t="s">
        <v>18</v>
      </c>
      <c r="I3595" s="8">
        <v>0.5</v>
      </c>
      <c r="J3595" s="9">
        <v>2250</v>
      </c>
      <c r="K3595" s="10">
        <f t="shared" si="0"/>
        <v>1125</v>
      </c>
      <c r="L3595" s="10">
        <f t="shared" si="1"/>
        <v>393.75</v>
      </c>
      <c r="M3595" s="11">
        <v>0.35</v>
      </c>
      <c r="O3595" s="16"/>
      <c r="P3595" s="14"/>
      <c r="Q3595" s="12"/>
      <c r="R3595" s="13"/>
    </row>
    <row r="3596" spans="1:18" ht="15.75" customHeight="1">
      <c r="A3596" s="1"/>
      <c r="B3596" s="6" t="s">
        <v>14</v>
      </c>
      <c r="C3596" s="6">
        <v>1185732</v>
      </c>
      <c r="D3596" s="7">
        <v>44507</v>
      </c>
      <c r="E3596" s="6" t="s">
        <v>15</v>
      </c>
      <c r="F3596" s="6" t="s">
        <v>121</v>
      </c>
      <c r="G3596" s="6" t="s">
        <v>122</v>
      </c>
      <c r="H3596" s="6" t="s">
        <v>19</v>
      </c>
      <c r="I3596" s="8">
        <v>0.5</v>
      </c>
      <c r="J3596" s="9">
        <v>2200</v>
      </c>
      <c r="K3596" s="10">
        <f t="shared" si="0"/>
        <v>1100</v>
      </c>
      <c r="L3596" s="10">
        <f t="shared" si="1"/>
        <v>440</v>
      </c>
      <c r="M3596" s="11">
        <v>0.4</v>
      </c>
      <c r="O3596" s="16"/>
      <c r="P3596" s="14"/>
      <c r="Q3596" s="12"/>
      <c r="R3596" s="13"/>
    </row>
    <row r="3597" spans="1:18" ht="15.75" customHeight="1">
      <c r="A3597" s="1"/>
      <c r="B3597" s="6" t="s">
        <v>14</v>
      </c>
      <c r="C3597" s="6">
        <v>1185732</v>
      </c>
      <c r="D3597" s="7">
        <v>44507</v>
      </c>
      <c r="E3597" s="6" t="s">
        <v>15</v>
      </c>
      <c r="F3597" s="6" t="s">
        <v>121</v>
      </c>
      <c r="G3597" s="6" t="s">
        <v>122</v>
      </c>
      <c r="H3597" s="6" t="s">
        <v>20</v>
      </c>
      <c r="I3597" s="8">
        <v>0.5</v>
      </c>
      <c r="J3597" s="9">
        <v>2000</v>
      </c>
      <c r="K3597" s="10">
        <f t="shared" si="0"/>
        <v>1000</v>
      </c>
      <c r="L3597" s="10">
        <f t="shared" si="1"/>
        <v>400</v>
      </c>
      <c r="M3597" s="11">
        <v>0.4</v>
      </c>
      <c r="O3597" s="16"/>
      <c r="P3597" s="14"/>
      <c r="Q3597" s="12"/>
      <c r="R3597" s="13"/>
    </row>
    <row r="3598" spans="1:18" ht="15.75" customHeight="1">
      <c r="A3598" s="1"/>
      <c r="B3598" s="6" t="s">
        <v>14</v>
      </c>
      <c r="C3598" s="6">
        <v>1185732</v>
      </c>
      <c r="D3598" s="7">
        <v>44507</v>
      </c>
      <c r="E3598" s="6" t="s">
        <v>15</v>
      </c>
      <c r="F3598" s="6" t="s">
        <v>121</v>
      </c>
      <c r="G3598" s="6" t="s">
        <v>122</v>
      </c>
      <c r="H3598" s="6" t="s">
        <v>21</v>
      </c>
      <c r="I3598" s="8">
        <v>0.6</v>
      </c>
      <c r="J3598" s="9">
        <v>1750</v>
      </c>
      <c r="K3598" s="10">
        <f t="shared" si="0"/>
        <v>1050</v>
      </c>
      <c r="L3598" s="10">
        <f t="shared" si="1"/>
        <v>315</v>
      </c>
      <c r="M3598" s="11">
        <v>0.3</v>
      </c>
      <c r="O3598" s="16"/>
      <c r="P3598" s="14"/>
      <c r="Q3598" s="12"/>
      <c r="R3598" s="13"/>
    </row>
    <row r="3599" spans="1:18" ht="15.75" customHeight="1">
      <c r="A3599" s="1"/>
      <c r="B3599" s="6" t="s">
        <v>14</v>
      </c>
      <c r="C3599" s="6">
        <v>1185732</v>
      </c>
      <c r="D3599" s="7">
        <v>44507</v>
      </c>
      <c r="E3599" s="6" t="s">
        <v>15</v>
      </c>
      <c r="F3599" s="6" t="s">
        <v>121</v>
      </c>
      <c r="G3599" s="6" t="s">
        <v>122</v>
      </c>
      <c r="H3599" s="6" t="s">
        <v>22</v>
      </c>
      <c r="I3599" s="8">
        <v>0.64999999999999991</v>
      </c>
      <c r="J3599" s="9">
        <v>2750</v>
      </c>
      <c r="K3599" s="10">
        <f t="shared" si="0"/>
        <v>1787.4999999999998</v>
      </c>
      <c r="L3599" s="10">
        <f t="shared" si="1"/>
        <v>715</v>
      </c>
      <c r="M3599" s="11">
        <v>0.4</v>
      </c>
      <c r="O3599" s="16"/>
      <c r="P3599" s="14"/>
      <c r="Q3599" s="12"/>
      <c r="R3599" s="13"/>
    </row>
    <row r="3600" spans="1:18" ht="15.75" customHeight="1">
      <c r="A3600" s="1"/>
      <c r="B3600" s="6" t="s">
        <v>14</v>
      </c>
      <c r="C3600" s="6">
        <v>1185732</v>
      </c>
      <c r="D3600" s="7">
        <v>44536</v>
      </c>
      <c r="E3600" s="6" t="s">
        <v>15</v>
      </c>
      <c r="F3600" s="6" t="s">
        <v>121</v>
      </c>
      <c r="G3600" s="6" t="s">
        <v>122</v>
      </c>
      <c r="H3600" s="6" t="s">
        <v>17</v>
      </c>
      <c r="I3600" s="8">
        <v>0.6</v>
      </c>
      <c r="J3600" s="9">
        <v>5000</v>
      </c>
      <c r="K3600" s="10">
        <f t="shared" si="0"/>
        <v>3000</v>
      </c>
      <c r="L3600" s="10">
        <f t="shared" si="1"/>
        <v>1050</v>
      </c>
      <c r="M3600" s="11">
        <v>0.35</v>
      </c>
      <c r="O3600" s="16"/>
      <c r="P3600" s="14"/>
      <c r="Q3600" s="12"/>
      <c r="R3600" s="13"/>
    </row>
    <row r="3601" spans="1:18" ht="15.75" customHeight="1">
      <c r="A3601" s="1"/>
      <c r="B3601" s="6" t="s">
        <v>14</v>
      </c>
      <c r="C3601" s="6">
        <v>1185732</v>
      </c>
      <c r="D3601" s="7">
        <v>44536</v>
      </c>
      <c r="E3601" s="6" t="s">
        <v>15</v>
      </c>
      <c r="F3601" s="6" t="s">
        <v>121</v>
      </c>
      <c r="G3601" s="6" t="s">
        <v>122</v>
      </c>
      <c r="H3601" s="6" t="s">
        <v>18</v>
      </c>
      <c r="I3601" s="8">
        <v>0.5</v>
      </c>
      <c r="J3601" s="9">
        <v>3000</v>
      </c>
      <c r="K3601" s="10">
        <f t="shared" si="0"/>
        <v>1500</v>
      </c>
      <c r="L3601" s="10">
        <f t="shared" si="1"/>
        <v>525</v>
      </c>
      <c r="M3601" s="11">
        <v>0.35</v>
      </c>
      <c r="O3601" s="16"/>
      <c r="P3601" s="14"/>
      <c r="Q3601" s="12"/>
      <c r="R3601" s="13"/>
    </row>
    <row r="3602" spans="1:18" ht="15.75" customHeight="1">
      <c r="A3602" s="1"/>
      <c r="B3602" s="6" t="s">
        <v>14</v>
      </c>
      <c r="C3602" s="6">
        <v>1185732</v>
      </c>
      <c r="D3602" s="7">
        <v>44536</v>
      </c>
      <c r="E3602" s="6" t="s">
        <v>15</v>
      </c>
      <c r="F3602" s="6" t="s">
        <v>121</v>
      </c>
      <c r="G3602" s="6" t="s">
        <v>122</v>
      </c>
      <c r="H3602" s="6" t="s">
        <v>19</v>
      </c>
      <c r="I3602" s="8">
        <v>0.5</v>
      </c>
      <c r="J3602" s="9">
        <v>2750</v>
      </c>
      <c r="K3602" s="10">
        <f t="shared" si="0"/>
        <v>1375</v>
      </c>
      <c r="L3602" s="10">
        <f t="shared" si="1"/>
        <v>550</v>
      </c>
      <c r="M3602" s="11">
        <v>0.4</v>
      </c>
      <c r="O3602" s="16"/>
      <c r="P3602" s="14"/>
      <c r="Q3602" s="12"/>
      <c r="R3602" s="13"/>
    </row>
    <row r="3603" spans="1:18" ht="15.75" customHeight="1">
      <c r="A3603" s="1"/>
      <c r="B3603" s="6" t="s">
        <v>14</v>
      </c>
      <c r="C3603" s="6">
        <v>1185732</v>
      </c>
      <c r="D3603" s="7">
        <v>44536</v>
      </c>
      <c r="E3603" s="6" t="s">
        <v>15</v>
      </c>
      <c r="F3603" s="6" t="s">
        <v>121</v>
      </c>
      <c r="G3603" s="6" t="s">
        <v>122</v>
      </c>
      <c r="H3603" s="6" t="s">
        <v>20</v>
      </c>
      <c r="I3603" s="8">
        <v>0.5</v>
      </c>
      <c r="J3603" s="9">
        <v>2250</v>
      </c>
      <c r="K3603" s="10">
        <f t="shared" si="0"/>
        <v>1125</v>
      </c>
      <c r="L3603" s="10">
        <f t="shared" si="1"/>
        <v>450</v>
      </c>
      <c r="M3603" s="11">
        <v>0.4</v>
      </c>
      <c r="O3603" s="16"/>
      <c r="P3603" s="14"/>
      <c r="Q3603" s="12"/>
      <c r="R3603" s="13"/>
    </row>
    <row r="3604" spans="1:18" ht="15.75" customHeight="1">
      <c r="A3604" s="1"/>
      <c r="B3604" s="6" t="s">
        <v>14</v>
      </c>
      <c r="C3604" s="6">
        <v>1185732</v>
      </c>
      <c r="D3604" s="7">
        <v>44536</v>
      </c>
      <c r="E3604" s="6" t="s">
        <v>15</v>
      </c>
      <c r="F3604" s="6" t="s">
        <v>121</v>
      </c>
      <c r="G3604" s="6" t="s">
        <v>122</v>
      </c>
      <c r="H3604" s="6" t="s">
        <v>21</v>
      </c>
      <c r="I3604" s="8">
        <v>0.6</v>
      </c>
      <c r="J3604" s="9">
        <v>2250</v>
      </c>
      <c r="K3604" s="10">
        <f t="shared" si="0"/>
        <v>1350</v>
      </c>
      <c r="L3604" s="10">
        <f t="shared" si="1"/>
        <v>405</v>
      </c>
      <c r="M3604" s="11">
        <v>0.3</v>
      </c>
      <c r="O3604" s="16"/>
      <c r="P3604" s="14"/>
      <c r="Q3604" s="12"/>
      <c r="R3604" s="13"/>
    </row>
    <row r="3605" spans="1:18" ht="15.75" customHeight="1">
      <c r="A3605" s="1"/>
      <c r="B3605" s="6" t="s">
        <v>14</v>
      </c>
      <c r="C3605" s="6">
        <v>1185732</v>
      </c>
      <c r="D3605" s="7">
        <v>44536</v>
      </c>
      <c r="E3605" s="6" t="s">
        <v>15</v>
      </c>
      <c r="F3605" s="6" t="s">
        <v>121</v>
      </c>
      <c r="G3605" s="6" t="s">
        <v>122</v>
      </c>
      <c r="H3605" s="6" t="s">
        <v>22</v>
      </c>
      <c r="I3605" s="8">
        <v>0.64999999999999991</v>
      </c>
      <c r="J3605" s="9">
        <v>3250</v>
      </c>
      <c r="K3605" s="10">
        <f t="shared" si="0"/>
        <v>2112.4999999999995</v>
      </c>
      <c r="L3605" s="10">
        <f t="shared" si="1"/>
        <v>844.99999999999989</v>
      </c>
      <c r="M3605" s="11">
        <v>0.4</v>
      </c>
      <c r="O3605" s="16"/>
      <c r="P3605" s="14"/>
      <c r="Q3605" s="12"/>
      <c r="R3605" s="13"/>
    </row>
    <row r="3606" spans="1:18" ht="15.75" customHeight="1">
      <c r="A3606" s="1" t="s">
        <v>39</v>
      </c>
      <c r="B3606" s="6" t="s">
        <v>14</v>
      </c>
      <c r="C3606" s="6">
        <v>1185732</v>
      </c>
      <c r="D3606" s="7">
        <v>44213</v>
      </c>
      <c r="E3606" s="6" t="s">
        <v>15</v>
      </c>
      <c r="F3606" s="6" t="s">
        <v>123</v>
      </c>
      <c r="G3606" s="6" t="s">
        <v>124</v>
      </c>
      <c r="H3606" s="6" t="s">
        <v>17</v>
      </c>
      <c r="I3606" s="8">
        <v>0.4</v>
      </c>
      <c r="J3606" s="9">
        <v>4500</v>
      </c>
      <c r="K3606" s="10">
        <f t="shared" si="0"/>
        <v>1800</v>
      </c>
      <c r="L3606" s="10">
        <f t="shared" si="1"/>
        <v>540</v>
      </c>
      <c r="M3606" s="11">
        <v>0.3</v>
      </c>
      <c r="O3606" s="16"/>
      <c r="P3606" s="14"/>
      <c r="Q3606" s="12"/>
      <c r="R3606" s="13"/>
    </row>
    <row r="3607" spans="1:18" ht="15.75" customHeight="1">
      <c r="A3607" s="1"/>
      <c r="B3607" s="6" t="s">
        <v>14</v>
      </c>
      <c r="C3607" s="6">
        <v>1185732</v>
      </c>
      <c r="D3607" s="7">
        <v>44213</v>
      </c>
      <c r="E3607" s="6" t="s">
        <v>15</v>
      </c>
      <c r="F3607" s="6" t="s">
        <v>123</v>
      </c>
      <c r="G3607" s="6" t="s">
        <v>124</v>
      </c>
      <c r="H3607" s="6" t="s">
        <v>18</v>
      </c>
      <c r="I3607" s="8">
        <v>0.4</v>
      </c>
      <c r="J3607" s="9">
        <v>2500</v>
      </c>
      <c r="K3607" s="10">
        <f t="shared" si="0"/>
        <v>1000</v>
      </c>
      <c r="L3607" s="10">
        <f t="shared" si="1"/>
        <v>300</v>
      </c>
      <c r="M3607" s="11">
        <v>0.3</v>
      </c>
      <c r="O3607" s="16"/>
      <c r="P3607" s="14"/>
      <c r="Q3607" s="12"/>
      <c r="R3607" s="13"/>
    </row>
    <row r="3608" spans="1:18" ht="15.75" customHeight="1">
      <c r="A3608" s="1"/>
      <c r="B3608" s="6" t="s">
        <v>14</v>
      </c>
      <c r="C3608" s="6">
        <v>1185732</v>
      </c>
      <c r="D3608" s="7">
        <v>44213</v>
      </c>
      <c r="E3608" s="6" t="s">
        <v>15</v>
      </c>
      <c r="F3608" s="6" t="s">
        <v>123</v>
      </c>
      <c r="G3608" s="6" t="s">
        <v>124</v>
      </c>
      <c r="H3608" s="6" t="s">
        <v>19</v>
      </c>
      <c r="I3608" s="8">
        <v>0.30000000000000004</v>
      </c>
      <c r="J3608" s="9">
        <v>2500</v>
      </c>
      <c r="K3608" s="10">
        <f t="shared" si="0"/>
        <v>750.00000000000011</v>
      </c>
      <c r="L3608" s="10">
        <f t="shared" si="1"/>
        <v>187.50000000000003</v>
      </c>
      <c r="M3608" s="11">
        <v>0.25</v>
      </c>
      <c r="O3608" s="16"/>
      <c r="P3608" s="14"/>
      <c r="Q3608" s="12"/>
      <c r="R3608" s="13"/>
    </row>
    <row r="3609" spans="1:18" ht="15.75" customHeight="1">
      <c r="A3609" s="1"/>
      <c r="B3609" s="6" t="s">
        <v>14</v>
      </c>
      <c r="C3609" s="6">
        <v>1185732</v>
      </c>
      <c r="D3609" s="7">
        <v>44213</v>
      </c>
      <c r="E3609" s="6" t="s">
        <v>15</v>
      </c>
      <c r="F3609" s="6" t="s">
        <v>123</v>
      </c>
      <c r="G3609" s="6" t="s">
        <v>124</v>
      </c>
      <c r="H3609" s="6" t="s">
        <v>20</v>
      </c>
      <c r="I3609" s="8">
        <v>0.35</v>
      </c>
      <c r="J3609" s="9">
        <v>1000</v>
      </c>
      <c r="K3609" s="10">
        <f t="shared" si="0"/>
        <v>350</v>
      </c>
      <c r="L3609" s="10">
        <f t="shared" si="1"/>
        <v>87.5</v>
      </c>
      <c r="M3609" s="11">
        <v>0.25</v>
      </c>
      <c r="O3609" s="16"/>
      <c r="P3609" s="14"/>
      <c r="Q3609" s="12"/>
      <c r="R3609" s="13"/>
    </row>
    <row r="3610" spans="1:18" ht="15.75" customHeight="1">
      <c r="A3610" s="1"/>
      <c r="B3610" s="6" t="s">
        <v>14</v>
      </c>
      <c r="C3610" s="6">
        <v>1185732</v>
      </c>
      <c r="D3610" s="7">
        <v>44213</v>
      </c>
      <c r="E3610" s="6" t="s">
        <v>15</v>
      </c>
      <c r="F3610" s="6" t="s">
        <v>123</v>
      </c>
      <c r="G3610" s="6" t="s">
        <v>124</v>
      </c>
      <c r="H3610" s="6" t="s">
        <v>21</v>
      </c>
      <c r="I3610" s="8">
        <v>0.5</v>
      </c>
      <c r="J3610" s="9">
        <v>1500</v>
      </c>
      <c r="K3610" s="10">
        <f t="shared" si="0"/>
        <v>750</v>
      </c>
      <c r="L3610" s="10">
        <f t="shared" si="1"/>
        <v>187.5</v>
      </c>
      <c r="M3610" s="11">
        <v>0.25</v>
      </c>
      <c r="O3610" s="16"/>
      <c r="P3610" s="14"/>
      <c r="Q3610" s="12"/>
      <c r="R3610" s="13"/>
    </row>
    <row r="3611" spans="1:18" ht="15.75" customHeight="1">
      <c r="A3611" s="1"/>
      <c r="B3611" s="6" t="s">
        <v>14</v>
      </c>
      <c r="C3611" s="6">
        <v>1185732</v>
      </c>
      <c r="D3611" s="7">
        <v>44213</v>
      </c>
      <c r="E3611" s="6" t="s">
        <v>15</v>
      </c>
      <c r="F3611" s="6" t="s">
        <v>123</v>
      </c>
      <c r="G3611" s="6" t="s">
        <v>124</v>
      </c>
      <c r="H3611" s="6" t="s">
        <v>22</v>
      </c>
      <c r="I3611" s="8">
        <v>0.4</v>
      </c>
      <c r="J3611" s="9">
        <v>2500</v>
      </c>
      <c r="K3611" s="10">
        <f t="shared" si="0"/>
        <v>1000</v>
      </c>
      <c r="L3611" s="10">
        <f t="shared" si="1"/>
        <v>300</v>
      </c>
      <c r="M3611" s="11">
        <v>0.3</v>
      </c>
      <c r="O3611" s="16"/>
      <c r="P3611" s="14"/>
      <c r="Q3611" s="12"/>
      <c r="R3611" s="13"/>
    </row>
    <row r="3612" spans="1:18" ht="15.75" customHeight="1">
      <c r="A3612" s="1"/>
      <c r="B3612" s="6" t="s">
        <v>14</v>
      </c>
      <c r="C3612" s="6">
        <v>1185732</v>
      </c>
      <c r="D3612" s="7">
        <v>44242</v>
      </c>
      <c r="E3612" s="6" t="s">
        <v>15</v>
      </c>
      <c r="F3612" s="6" t="s">
        <v>123</v>
      </c>
      <c r="G3612" s="6" t="s">
        <v>124</v>
      </c>
      <c r="H3612" s="6" t="s">
        <v>17</v>
      </c>
      <c r="I3612" s="8">
        <v>0.4</v>
      </c>
      <c r="J3612" s="9">
        <v>5000</v>
      </c>
      <c r="K3612" s="10">
        <f t="shared" si="0"/>
        <v>2000</v>
      </c>
      <c r="L3612" s="10">
        <f t="shared" si="1"/>
        <v>600</v>
      </c>
      <c r="M3612" s="11">
        <v>0.3</v>
      </c>
      <c r="O3612" s="16"/>
      <c r="P3612" s="14"/>
      <c r="Q3612" s="12"/>
      <c r="R3612" s="13"/>
    </row>
    <row r="3613" spans="1:18" ht="15.75" customHeight="1">
      <c r="A3613" s="1"/>
      <c r="B3613" s="6" t="s">
        <v>14</v>
      </c>
      <c r="C3613" s="6">
        <v>1185732</v>
      </c>
      <c r="D3613" s="7">
        <v>44242</v>
      </c>
      <c r="E3613" s="6" t="s">
        <v>15</v>
      </c>
      <c r="F3613" s="6" t="s">
        <v>123</v>
      </c>
      <c r="G3613" s="6" t="s">
        <v>124</v>
      </c>
      <c r="H3613" s="6" t="s">
        <v>18</v>
      </c>
      <c r="I3613" s="8">
        <v>0.4</v>
      </c>
      <c r="J3613" s="9">
        <v>1500</v>
      </c>
      <c r="K3613" s="10">
        <f t="shared" si="0"/>
        <v>600</v>
      </c>
      <c r="L3613" s="10">
        <f t="shared" si="1"/>
        <v>180</v>
      </c>
      <c r="M3613" s="11">
        <v>0.3</v>
      </c>
      <c r="O3613" s="16"/>
      <c r="P3613" s="14"/>
      <c r="Q3613" s="12"/>
      <c r="R3613" s="13"/>
    </row>
    <row r="3614" spans="1:18" ht="15.75" customHeight="1">
      <c r="A3614" s="1"/>
      <c r="B3614" s="6" t="s">
        <v>14</v>
      </c>
      <c r="C3614" s="6">
        <v>1185732</v>
      </c>
      <c r="D3614" s="7">
        <v>44242</v>
      </c>
      <c r="E3614" s="6" t="s">
        <v>15</v>
      </c>
      <c r="F3614" s="6" t="s">
        <v>123</v>
      </c>
      <c r="G3614" s="6" t="s">
        <v>124</v>
      </c>
      <c r="H3614" s="6" t="s">
        <v>19</v>
      </c>
      <c r="I3614" s="8">
        <v>0.30000000000000004</v>
      </c>
      <c r="J3614" s="9">
        <v>2000</v>
      </c>
      <c r="K3614" s="10">
        <f t="shared" si="0"/>
        <v>600.00000000000011</v>
      </c>
      <c r="L3614" s="10">
        <f t="shared" si="1"/>
        <v>150.00000000000003</v>
      </c>
      <c r="M3614" s="11">
        <v>0.25</v>
      </c>
      <c r="O3614" s="16"/>
      <c r="P3614" s="14"/>
      <c r="Q3614" s="12"/>
      <c r="R3614" s="13"/>
    </row>
    <row r="3615" spans="1:18" ht="15.75" customHeight="1">
      <c r="A3615" s="1"/>
      <c r="B3615" s="6" t="s">
        <v>14</v>
      </c>
      <c r="C3615" s="6">
        <v>1185732</v>
      </c>
      <c r="D3615" s="7">
        <v>44242</v>
      </c>
      <c r="E3615" s="6" t="s">
        <v>15</v>
      </c>
      <c r="F3615" s="6" t="s">
        <v>123</v>
      </c>
      <c r="G3615" s="6" t="s">
        <v>124</v>
      </c>
      <c r="H3615" s="6" t="s">
        <v>20</v>
      </c>
      <c r="I3615" s="8">
        <v>0.35</v>
      </c>
      <c r="J3615" s="9">
        <v>2500</v>
      </c>
      <c r="K3615" s="10">
        <f t="shared" si="0"/>
        <v>875</v>
      </c>
      <c r="L3615" s="10">
        <f t="shared" si="1"/>
        <v>218.75</v>
      </c>
      <c r="M3615" s="11">
        <v>0.25</v>
      </c>
      <c r="O3615" s="16"/>
      <c r="P3615" s="14"/>
      <c r="Q3615" s="12"/>
      <c r="R3615" s="13"/>
    </row>
    <row r="3616" spans="1:18" ht="15.75" customHeight="1">
      <c r="A3616" s="1"/>
      <c r="B3616" s="6" t="s">
        <v>14</v>
      </c>
      <c r="C3616" s="6">
        <v>1185732</v>
      </c>
      <c r="D3616" s="7">
        <v>44242</v>
      </c>
      <c r="E3616" s="6" t="s">
        <v>15</v>
      </c>
      <c r="F3616" s="6" t="s">
        <v>123</v>
      </c>
      <c r="G3616" s="6" t="s">
        <v>124</v>
      </c>
      <c r="H3616" s="6" t="s">
        <v>21</v>
      </c>
      <c r="I3616" s="8">
        <v>0.5</v>
      </c>
      <c r="J3616" s="9">
        <v>1500</v>
      </c>
      <c r="K3616" s="10">
        <f t="shared" si="0"/>
        <v>750</v>
      </c>
      <c r="L3616" s="10">
        <f t="shared" si="1"/>
        <v>187.5</v>
      </c>
      <c r="M3616" s="11">
        <v>0.25</v>
      </c>
      <c r="O3616" s="16"/>
      <c r="P3616" s="14"/>
      <c r="Q3616" s="12"/>
      <c r="R3616" s="13"/>
    </row>
    <row r="3617" spans="1:18" ht="15.75" customHeight="1">
      <c r="A3617" s="1"/>
      <c r="B3617" s="6" t="s">
        <v>14</v>
      </c>
      <c r="C3617" s="6">
        <v>1185732</v>
      </c>
      <c r="D3617" s="7">
        <v>44242</v>
      </c>
      <c r="E3617" s="6" t="s">
        <v>15</v>
      </c>
      <c r="F3617" s="6" t="s">
        <v>123</v>
      </c>
      <c r="G3617" s="6" t="s">
        <v>124</v>
      </c>
      <c r="H3617" s="6" t="s">
        <v>22</v>
      </c>
      <c r="I3617" s="8">
        <v>0.4</v>
      </c>
      <c r="J3617" s="9">
        <v>2500</v>
      </c>
      <c r="K3617" s="10">
        <f t="shared" si="0"/>
        <v>1000</v>
      </c>
      <c r="L3617" s="10">
        <f t="shared" si="1"/>
        <v>300</v>
      </c>
      <c r="M3617" s="11">
        <v>0.3</v>
      </c>
      <c r="O3617" s="16"/>
      <c r="P3617" s="14"/>
      <c r="Q3617" s="12"/>
      <c r="R3617" s="13"/>
    </row>
    <row r="3618" spans="1:18" ht="15.75" customHeight="1">
      <c r="A3618" s="1"/>
      <c r="B3618" s="6" t="s">
        <v>14</v>
      </c>
      <c r="C3618" s="6">
        <v>1185732</v>
      </c>
      <c r="D3618" s="7">
        <v>44268</v>
      </c>
      <c r="E3618" s="6" t="s">
        <v>15</v>
      </c>
      <c r="F3618" s="6" t="s">
        <v>123</v>
      </c>
      <c r="G3618" s="6" t="s">
        <v>124</v>
      </c>
      <c r="H3618" s="6" t="s">
        <v>17</v>
      </c>
      <c r="I3618" s="8">
        <v>0.4</v>
      </c>
      <c r="J3618" s="9">
        <v>4700</v>
      </c>
      <c r="K3618" s="10">
        <f t="shared" si="0"/>
        <v>1880</v>
      </c>
      <c r="L3618" s="10">
        <f t="shared" si="1"/>
        <v>564</v>
      </c>
      <c r="M3618" s="11">
        <v>0.3</v>
      </c>
      <c r="O3618" s="16"/>
      <c r="P3618" s="14"/>
      <c r="Q3618" s="12"/>
      <c r="R3618" s="13"/>
    </row>
    <row r="3619" spans="1:18" ht="15.75" customHeight="1">
      <c r="A3619" s="1"/>
      <c r="B3619" s="6" t="s">
        <v>14</v>
      </c>
      <c r="C3619" s="6">
        <v>1185732</v>
      </c>
      <c r="D3619" s="7">
        <v>44268</v>
      </c>
      <c r="E3619" s="6" t="s">
        <v>15</v>
      </c>
      <c r="F3619" s="6" t="s">
        <v>123</v>
      </c>
      <c r="G3619" s="6" t="s">
        <v>124</v>
      </c>
      <c r="H3619" s="6" t="s">
        <v>18</v>
      </c>
      <c r="I3619" s="8">
        <v>0.4</v>
      </c>
      <c r="J3619" s="9">
        <v>1750</v>
      </c>
      <c r="K3619" s="10">
        <f t="shared" si="0"/>
        <v>700</v>
      </c>
      <c r="L3619" s="10">
        <f t="shared" si="1"/>
        <v>210</v>
      </c>
      <c r="M3619" s="11">
        <v>0.3</v>
      </c>
      <c r="O3619" s="16"/>
      <c r="P3619" s="14"/>
      <c r="Q3619" s="12"/>
      <c r="R3619" s="13"/>
    </row>
    <row r="3620" spans="1:18" ht="15.75" customHeight="1">
      <c r="A3620" s="1"/>
      <c r="B3620" s="6" t="s">
        <v>14</v>
      </c>
      <c r="C3620" s="6">
        <v>1185732</v>
      </c>
      <c r="D3620" s="7">
        <v>44268</v>
      </c>
      <c r="E3620" s="6" t="s">
        <v>15</v>
      </c>
      <c r="F3620" s="6" t="s">
        <v>123</v>
      </c>
      <c r="G3620" s="6" t="s">
        <v>124</v>
      </c>
      <c r="H3620" s="6" t="s">
        <v>19</v>
      </c>
      <c r="I3620" s="8">
        <v>0.30000000000000004</v>
      </c>
      <c r="J3620" s="9">
        <v>2000</v>
      </c>
      <c r="K3620" s="10">
        <f t="shared" si="0"/>
        <v>600.00000000000011</v>
      </c>
      <c r="L3620" s="10">
        <f t="shared" si="1"/>
        <v>150.00000000000003</v>
      </c>
      <c r="M3620" s="11">
        <v>0.25</v>
      </c>
      <c r="O3620" s="16"/>
      <c r="P3620" s="14"/>
      <c r="Q3620" s="12"/>
      <c r="R3620" s="13"/>
    </row>
    <row r="3621" spans="1:18" ht="15.75" customHeight="1">
      <c r="A3621" s="1"/>
      <c r="B3621" s="6" t="s">
        <v>14</v>
      </c>
      <c r="C3621" s="6">
        <v>1185732</v>
      </c>
      <c r="D3621" s="7">
        <v>44268</v>
      </c>
      <c r="E3621" s="6" t="s">
        <v>15</v>
      </c>
      <c r="F3621" s="6" t="s">
        <v>123</v>
      </c>
      <c r="G3621" s="6" t="s">
        <v>124</v>
      </c>
      <c r="H3621" s="6" t="s">
        <v>20</v>
      </c>
      <c r="I3621" s="8">
        <v>0.35</v>
      </c>
      <c r="J3621" s="9">
        <v>3000</v>
      </c>
      <c r="K3621" s="10">
        <f t="shared" si="0"/>
        <v>1050</v>
      </c>
      <c r="L3621" s="10">
        <f t="shared" si="1"/>
        <v>262.5</v>
      </c>
      <c r="M3621" s="11">
        <v>0.25</v>
      </c>
      <c r="O3621" s="16"/>
      <c r="P3621" s="14"/>
      <c r="Q3621" s="12"/>
      <c r="R3621" s="13"/>
    </row>
    <row r="3622" spans="1:18" ht="15.75" customHeight="1">
      <c r="A3622" s="1"/>
      <c r="B3622" s="6" t="s">
        <v>14</v>
      </c>
      <c r="C3622" s="6">
        <v>1185732</v>
      </c>
      <c r="D3622" s="7">
        <v>44268</v>
      </c>
      <c r="E3622" s="6" t="s">
        <v>15</v>
      </c>
      <c r="F3622" s="6" t="s">
        <v>123</v>
      </c>
      <c r="G3622" s="6" t="s">
        <v>124</v>
      </c>
      <c r="H3622" s="6" t="s">
        <v>21</v>
      </c>
      <c r="I3622" s="8">
        <v>0.5</v>
      </c>
      <c r="J3622" s="9">
        <v>1000</v>
      </c>
      <c r="K3622" s="10">
        <f t="shared" si="0"/>
        <v>500</v>
      </c>
      <c r="L3622" s="10">
        <f t="shared" si="1"/>
        <v>125</v>
      </c>
      <c r="M3622" s="11">
        <v>0.25</v>
      </c>
      <c r="O3622" s="16"/>
      <c r="P3622" s="14"/>
      <c r="Q3622" s="12"/>
      <c r="R3622" s="13"/>
    </row>
    <row r="3623" spans="1:18" ht="15.75" customHeight="1">
      <c r="A3623" s="1"/>
      <c r="B3623" s="6" t="s">
        <v>14</v>
      </c>
      <c r="C3623" s="6">
        <v>1185732</v>
      </c>
      <c r="D3623" s="7">
        <v>44268</v>
      </c>
      <c r="E3623" s="6" t="s">
        <v>15</v>
      </c>
      <c r="F3623" s="6" t="s">
        <v>123</v>
      </c>
      <c r="G3623" s="6" t="s">
        <v>124</v>
      </c>
      <c r="H3623" s="6" t="s">
        <v>22</v>
      </c>
      <c r="I3623" s="8">
        <v>0.4</v>
      </c>
      <c r="J3623" s="9">
        <v>2000</v>
      </c>
      <c r="K3623" s="10">
        <f t="shared" si="0"/>
        <v>800</v>
      </c>
      <c r="L3623" s="10">
        <f t="shared" si="1"/>
        <v>240</v>
      </c>
      <c r="M3623" s="11">
        <v>0.3</v>
      </c>
      <c r="O3623" s="16"/>
      <c r="P3623" s="14"/>
      <c r="Q3623" s="12"/>
      <c r="R3623" s="13"/>
    </row>
    <row r="3624" spans="1:18" ht="15.75" customHeight="1">
      <c r="A3624" s="1"/>
      <c r="B3624" s="6" t="s">
        <v>14</v>
      </c>
      <c r="C3624" s="6">
        <v>1185732</v>
      </c>
      <c r="D3624" s="7">
        <v>44300</v>
      </c>
      <c r="E3624" s="6" t="s">
        <v>15</v>
      </c>
      <c r="F3624" s="6" t="s">
        <v>123</v>
      </c>
      <c r="G3624" s="6" t="s">
        <v>124</v>
      </c>
      <c r="H3624" s="6" t="s">
        <v>17</v>
      </c>
      <c r="I3624" s="8">
        <v>0.4</v>
      </c>
      <c r="J3624" s="9">
        <v>4500</v>
      </c>
      <c r="K3624" s="10">
        <f t="shared" si="0"/>
        <v>1800</v>
      </c>
      <c r="L3624" s="10">
        <f t="shared" si="1"/>
        <v>540</v>
      </c>
      <c r="M3624" s="11">
        <v>0.3</v>
      </c>
      <c r="O3624" s="16"/>
      <c r="P3624" s="14"/>
      <c r="Q3624" s="12"/>
      <c r="R3624" s="13"/>
    </row>
    <row r="3625" spans="1:18" ht="15.75" customHeight="1">
      <c r="A3625" s="1"/>
      <c r="B3625" s="6" t="s">
        <v>14</v>
      </c>
      <c r="C3625" s="6">
        <v>1185732</v>
      </c>
      <c r="D3625" s="7">
        <v>44300</v>
      </c>
      <c r="E3625" s="6" t="s">
        <v>15</v>
      </c>
      <c r="F3625" s="6" t="s">
        <v>123</v>
      </c>
      <c r="G3625" s="6" t="s">
        <v>124</v>
      </c>
      <c r="H3625" s="6" t="s">
        <v>18</v>
      </c>
      <c r="I3625" s="8">
        <v>0.4</v>
      </c>
      <c r="J3625" s="9">
        <v>1500</v>
      </c>
      <c r="K3625" s="10">
        <f t="shared" si="0"/>
        <v>600</v>
      </c>
      <c r="L3625" s="10">
        <f t="shared" si="1"/>
        <v>180</v>
      </c>
      <c r="M3625" s="11">
        <v>0.3</v>
      </c>
      <c r="O3625" s="16"/>
      <c r="P3625" s="14"/>
      <c r="Q3625" s="12"/>
      <c r="R3625" s="13"/>
    </row>
    <row r="3626" spans="1:18" ht="15.75" customHeight="1">
      <c r="A3626" s="1"/>
      <c r="B3626" s="6" t="s">
        <v>14</v>
      </c>
      <c r="C3626" s="6">
        <v>1185732</v>
      </c>
      <c r="D3626" s="7">
        <v>44300</v>
      </c>
      <c r="E3626" s="6" t="s">
        <v>15</v>
      </c>
      <c r="F3626" s="6" t="s">
        <v>123</v>
      </c>
      <c r="G3626" s="6" t="s">
        <v>124</v>
      </c>
      <c r="H3626" s="6" t="s">
        <v>19</v>
      </c>
      <c r="I3626" s="8">
        <v>0.30000000000000004</v>
      </c>
      <c r="J3626" s="9">
        <v>1500</v>
      </c>
      <c r="K3626" s="10">
        <f t="shared" si="0"/>
        <v>450.00000000000006</v>
      </c>
      <c r="L3626" s="10">
        <f t="shared" si="1"/>
        <v>112.50000000000001</v>
      </c>
      <c r="M3626" s="11">
        <v>0.25</v>
      </c>
      <c r="O3626" s="16"/>
      <c r="P3626" s="14"/>
      <c r="Q3626" s="12"/>
      <c r="R3626" s="13"/>
    </row>
    <row r="3627" spans="1:18" ht="15.75" customHeight="1">
      <c r="A3627" s="1"/>
      <c r="B3627" s="6" t="s">
        <v>14</v>
      </c>
      <c r="C3627" s="6">
        <v>1185732</v>
      </c>
      <c r="D3627" s="7">
        <v>44300</v>
      </c>
      <c r="E3627" s="6" t="s">
        <v>15</v>
      </c>
      <c r="F3627" s="6" t="s">
        <v>123</v>
      </c>
      <c r="G3627" s="6" t="s">
        <v>124</v>
      </c>
      <c r="H3627" s="6" t="s">
        <v>20</v>
      </c>
      <c r="I3627" s="8">
        <v>0.35</v>
      </c>
      <c r="J3627" s="9">
        <v>1250</v>
      </c>
      <c r="K3627" s="10">
        <f t="shared" si="0"/>
        <v>437.5</v>
      </c>
      <c r="L3627" s="10">
        <f t="shared" si="1"/>
        <v>109.375</v>
      </c>
      <c r="M3627" s="11">
        <v>0.25</v>
      </c>
      <c r="O3627" s="16"/>
      <c r="P3627" s="14"/>
      <c r="Q3627" s="12"/>
      <c r="R3627" s="13"/>
    </row>
    <row r="3628" spans="1:18" ht="15.75" customHeight="1">
      <c r="A3628" s="1"/>
      <c r="B3628" s="6" t="s">
        <v>14</v>
      </c>
      <c r="C3628" s="6">
        <v>1185732</v>
      </c>
      <c r="D3628" s="7">
        <v>44300</v>
      </c>
      <c r="E3628" s="6" t="s">
        <v>15</v>
      </c>
      <c r="F3628" s="6" t="s">
        <v>123</v>
      </c>
      <c r="G3628" s="6" t="s">
        <v>124</v>
      </c>
      <c r="H3628" s="6" t="s">
        <v>21</v>
      </c>
      <c r="I3628" s="8">
        <v>0.5</v>
      </c>
      <c r="J3628" s="9">
        <v>1250</v>
      </c>
      <c r="K3628" s="10">
        <f t="shared" si="0"/>
        <v>625</v>
      </c>
      <c r="L3628" s="10">
        <f t="shared" si="1"/>
        <v>156.25</v>
      </c>
      <c r="M3628" s="11">
        <v>0.25</v>
      </c>
      <c r="O3628" s="16"/>
      <c r="P3628" s="14"/>
      <c r="Q3628" s="12"/>
      <c r="R3628" s="13"/>
    </row>
    <row r="3629" spans="1:18" ht="15.75" customHeight="1">
      <c r="A3629" s="1"/>
      <c r="B3629" s="6" t="s">
        <v>14</v>
      </c>
      <c r="C3629" s="6">
        <v>1185732</v>
      </c>
      <c r="D3629" s="7">
        <v>44300</v>
      </c>
      <c r="E3629" s="6" t="s">
        <v>15</v>
      </c>
      <c r="F3629" s="6" t="s">
        <v>123</v>
      </c>
      <c r="G3629" s="6" t="s">
        <v>124</v>
      </c>
      <c r="H3629" s="6" t="s">
        <v>22</v>
      </c>
      <c r="I3629" s="8">
        <v>0.4</v>
      </c>
      <c r="J3629" s="9">
        <v>2750</v>
      </c>
      <c r="K3629" s="10">
        <f t="shared" si="0"/>
        <v>1100</v>
      </c>
      <c r="L3629" s="10">
        <f t="shared" si="1"/>
        <v>330</v>
      </c>
      <c r="M3629" s="11">
        <v>0.3</v>
      </c>
      <c r="O3629" s="16"/>
      <c r="P3629" s="14"/>
      <c r="Q3629" s="12"/>
      <c r="R3629" s="13"/>
    </row>
    <row r="3630" spans="1:18" ht="15.75" customHeight="1">
      <c r="A3630" s="1"/>
      <c r="B3630" s="6" t="s">
        <v>14</v>
      </c>
      <c r="C3630" s="6">
        <v>1185732</v>
      </c>
      <c r="D3630" s="7">
        <v>44329</v>
      </c>
      <c r="E3630" s="6" t="s">
        <v>15</v>
      </c>
      <c r="F3630" s="6" t="s">
        <v>123</v>
      </c>
      <c r="G3630" s="6" t="s">
        <v>124</v>
      </c>
      <c r="H3630" s="6" t="s">
        <v>17</v>
      </c>
      <c r="I3630" s="8">
        <v>0.54999999999999993</v>
      </c>
      <c r="J3630" s="9">
        <v>4950</v>
      </c>
      <c r="K3630" s="10">
        <f t="shared" si="0"/>
        <v>2722.4999999999995</v>
      </c>
      <c r="L3630" s="10">
        <f t="shared" si="1"/>
        <v>816.74999999999989</v>
      </c>
      <c r="M3630" s="11">
        <v>0.3</v>
      </c>
      <c r="O3630" s="16"/>
      <c r="P3630" s="14"/>
      <c r="Q3630" s="12"/>
      <c r="R3630" s="13"/>
    </row>
    <row r="3631" spans="1:18" ht="15.75" customHeight="1">
      <c r="A3631" s="1"/>
      <c r="B3631" s="6" t="s">
        <v>14</v>
      </c>
      <c r="C3631" s="6">
        <v>1185732</v>
      </c>
      <c r="D3631" s="7">
        <v>44329</v>
      </c>
      <c r="E3631" s="6" t="s">
        <v>15</v>
      </c>
      <c r="F3631" s="6" t="s">
        <v>123</v>
      </c>
      <c r="G3631" s="6" t="s">
        <v>124</v>
      </c>
      <c r="H3631" s="6" t="s">
        <v>18</v>
      </c>
      <c r="I3631" s="8">
        <v>0.5</v>
      </c>
      <c r="J3631" s="9">
        <v>2000</v>
      </c>
      <c r="K3631" s="10">
        <f t="shared" si="0"/>
        <v>1000</v>
      </c>
      <c r="L3631" s="10">
        <f t="shared" si="1"/>
        <v>300</v>
      </c>
      <c r="M3631" s="11">
        <v>0.3</v>
      </c>
      <c r="O3631" s="16"/>
      <c r="P3631" s="14"/>
      <c r="Q3631" s="12"/>
      <c r="R3631" s="13"/>
    </row>
    <row r="3632" spans="1:18" ht="15.75" customHeight="1">
      <c r="A3632" s="1"/>
      <c r="B3632" s="6" t="s">
        <v>14</v>
      </c>
      <c r="C3632" s="6">
        <v>1185732</v>
      </c>
      <c r="D3632" s="7">
        <v>44329</v>
      </c>
      <c r="E3632" s="6" t="s">
        <v>15</v>
      </c>
      <c r="F3632" s="6" t="s">
        <v>123</v>
      </c>
      <c r="G3632" s="6" t="s">
        <v>124</v>
      </c>
      <c r="H3632" s="6" t="s">
        <v>19</v>
      </c>
      <c r="I3632" s="8">
        <v>0.45</v>
      </c>
      <c r="J3632" s="9">
        <v>2250</v>
      </c>
      <c r="K3632" s="10">
        <f t="shared" si="0"/>
        <v>1012.5</v>
      </c>
      <c r="L3632" s="10">
        <f t="shared" si="1"/>
        <v>253.125</v>
      </c>
      <c r="M3632" s="11">
        <v>0.25</v>
      </c>
      <c r="O3632" s="16"/>
      <c r="P3632" s="14"/>
      <c r="Q3632" s="12"/>
      <c r="R3632" s="13"/>
    </row>
    <row r="3633" spans="1:18" ht="15.75" customHeight="1">
      <c r="A3633" s="1"/>
      <c r="B3633" s="6" t="s">
        <v>14</v>
      </c>
      <c r="C3633" s="6">
        <v>1185732</v>
      </c>
      <c r="D3633" s="7">
        <v>44329</v>
      </c>
      <c r="E3633" s="6" t="s">
        <v>15</v>
      </c>
      <c r="F3633" s="6" t="s">
        <v>123</v>
      </c>
      <c r="G3633" s="6" t="s">
        <v>124</v>
      </c>
      <c r="H3633" s="6" t="s">
        <v>20</v>
      </c>
      <c r="I3633" s="8">
        <v>0.45</v>
      </c>
      <c r="J3633" s="9">
        <v>1750</v>
      </c>
      <c r="K3633" s="10">
        <f t="shared" si="0"/>
        <v>787.5</v>
      </c>
      <c r="L3633" s="10">
        <f t="shared" si="1"/>
        <v>196.875</v>
      </c>
      <c r="M3633" s="11">
        <v>0.25</v>
      </c>
      <c r="O3633" s="16"/>
      <c r="P3633" s="14"/>
      <c r="Q3633" s="12"/>
      <c r="R3633" s="13"/>
    </row>
    <row r="3634" spans="1:18" ht="15.75" customHeight="1">
      <c r="A3634" s="1"/>
      <c r="B3634" s="6" t="s">
        <v>14</v>
      </c>
      <c r="C3634" s="6">
        <v>1185732</v>
      </c>
      <c r="D3634" s="7">
        <v>44329</v>
      </c>
      <c r="E3634" s="6" t="s">
        <v>15</v>
      </c>
      <c r="F3634" s="6" t="s">
        <v>123</v>
      </c>
      <c r="G3634" s="6" t="s">
        <v>124</v>
      </c>
      <c r="H3634" s="6" t="s">
        <v>21</v>
      </c>
      <c r="I3634" s="8">
        <v>0.54999999999999993</v>
      </c>
      <c r="J3634" s="9">
        <v>2000</v>
      </c>
      <c r="K3634" s="10">
        <f t="shared" si="0"/>
        <v>1099.9999999999998</v>
      </c>
      <c r="L3634" s="10">
        <f t="shared" si="1"/>
        <v>274.99999999999994</v>
      </c>
      <c r="M3634" s="11">
        <v>0.25</v>
      </c>
      <c r="O3634" s="16"/>
      <c r="P3634" s="14"/>
      <c r="Q3634" s="12"/>
      <c r="R3634" s="13"/>
    </row>
    <row r="3635" spans="1:18" ht="15.75" customHeight="1">
      <c r="A3635" s="1"/>
      <c r="B3635" s="6" t="s">
        <v>14</v>
      </c>
      <c r="C3635" s="6">
        <v>1185732</v>
      </c>
      <c r="D3635" s="7">
        <v>44329</v>
      </c>
      <c r="E3635" s="6" t="s">
        <v>15</v>
      </c>
      <c r="F3635" s="6" t="s">
        <v>123</v>
      </c>
      <c r="G3635" s="6" t="s">
        <v>124</v>
      </c>
      <c r="H3635" s="6" t="s">
        <v>22</v>
      </c>
      <c r="I3635" s="8">
        <v>0.6</v>
      </c>
      <c r="J3635" s="9">
        <v>3250</v>
      </c>
      <c r="K3635" s="10">
        <f t="shared" si="0"/>
        <v>1950</v>
      </c>
      <c r="L3635" s="10">
        <f t="shared" si="1"/>
        <v>585</v>
      </c>
      <c r="M3635" s="11">
        <v>0.3</v>
      </c>
      <c r="O3635" s="16"/>
      <c r="P3635" s="14"/>
      <c r="Q3635" s="12"/>
      <c r="R3635" s="13"/>
    </row>
    <row r="3636" spans="1:18" ht="15.75" customHeight="1">
      <c r="A3636" s="1"/>
      <c r="B3636" s="6" t="s">
        <v>14</v>
      </c>
      <c r="C3636" s="6">
        <v>1185732</v>
      </c>
      <c r="D3636" s="7">
        <v>44362</v>
      </c>
      <c r="E3636" s="6" t="s">
        <v>15</v>
      </c>
      <c r="F3636" s="6" t="s">
        <v>123</v>
      </c>
      <c r="G3636" s="6" t="s">
        <v>124</v>
      </c>
      <c r="H3636" s="6" t="s">
        <v>17</v>
      </c>
      <c r="I3636" s="8">
        <v>0.54999999999999993</v>
      </c>
      <c r="J3636" s="9">
        <v>5750</v>
      </c>
      <c r="K3636" s="10">
        <f t="shared" si="0"/>
        <v>3162.4999999999995</v>
      </c>
      <c r="L3636" s="10">
        <f t="shared" si="1"/>
        <v>948.74999999999977</v>
      </c>
      <c r="M3636" s="11">
        <v>0.3</v>
      </c>
      <c r="O3636" s="16"/>
      <c r="P3636" s="14"/>
      <c r="Q3636" s="12"/>
      <c r="R3636" s="13"/>
    </row>
    <row r="3637" spans="1:18" ht="15.75" customHeight="1">
      <c r="A3637" s="1"/>
      <c r="B3637" s="6" t="s">
        <v>14</v>
      </c>
      <c r="C3637" s="6">
        <v>1185732</v>
      </c>
      <c r="D3637" s="7">
        <v>44362</v>
      </c>
      <c r="E3637" s="6" t="s">
        <v>15</v>
      </c>
      <c r="F3637" s="6" t="s">
        <v>123</v>
      </c>
      <c r="G3637" s="6" t="s">
        <v>124</v>
      </c>
      <c r="H3637" s="6" t="s">
        <v>18</v>
      </c>
      <c r="I3637" s="8">
        <v>0.5</v>
      </c>
      <c r="J3637" s="9">
        <v>3250</v>
      </c>
      <c r="K3637" s="10">
        <f t="shared" si="0"/>
        <v>1625</v>
      </c>
      <c r="L3637" s="10">
        <f t="shared" si="1"/>
        <v>487.5</v>
      </c>
      <c r="M3637" s="11">
        <v>0.3</v>
      </c>
      <c r="O3637" s="16"/>
      <c r="P3637" s="14"/>
      <c r="Q3637" s="12"/>
      <c r="R3637" s="13"/>
    </row>
    <row r="3638" spans="1:18" ht="15.75" customHeight="1">
      <c r="A3638" s="1"/>
      <c r="B3638" s="6" t="s">
        <v>14</v>
      </c>
      <c r="C3638" s="6">
        <v>1185732</v>
      </c>
      <c r="D3638" s="7">
        <v>44362</v>
      </c>
      <c r="E3638" s="6" t="s">
        <v>15</v>
      </c>
      <c r="F3638" s="6" t="s">
        <v>123</v>
      </c>
      <c r="G3638" s="6" t="s">
        <v>124</v>
      </c>
      <c r="H3638" s="6" t="s">
        <v>19</v>
      </c>
      <c r="I3638" s="8">
        <v>0.45</v>
      </c>
      <c r="J3638" s="9">
        <v>2500</v>
      </c>
      <c r="K3638" s="10">
        <f t="shared" si="0"/>
        <v>1125</v>
      </c>
      <c r="L3638" s="10">
        <f t="shared" si="1"/>
        <v>281.25</v>
      </c>
      <c r="M3638" s="11">
        <v>0.25</v>
      </c>
      <c r="O3638" s="16"/>
      <c r="P3638" s="14"/>
      <c r="Q3638" s="12"/>
      <c r="R3638" s="13"/>
    </row>
    <row r="3639" spans="1:18" ht="15.75" customHeight="1">
      <c r="A3639" s="1"/>
      <c r="B3639" s="6" t="s">
        <v>14</v>
      </c>
      <c r="C3639" s="6">
        <v>1185732</v>
      </c>
      <c r="D3639" s="7">
        <v>44362</v>
      </c>
      <c r="E3639" s="6" t="s">
        <v>15</v>
      </c>
      <c r="F3639" s="6" t="s">
        <v>123</v>
      </c>
      <c r="G3639" s="6" t="s">
        <v>124</v>
      </c>
      <c r="H3639" s="6" t="s">
        <v>20</v>
      </c>
      <c r="I3639" s="8">
        <v>0.45</v>
      </c>
      <c r="J3639" s="9">
        <v>2250</v>
      </c>
      <c r="K3639" s="10">
        <f t="shared" si="0"/>
        <v>1012.5</v>
      </c>
      <c r="L3639" s="10">
        <f t="shared" si="1"/>
        <v>253.125</v>
      </c>
      <c r="M3639" s="11">
        <v>0.25</v>
      </c>
      <c r="O3639" s="16"/>
      <c r="P3639" s="14"/>
      <c r="Q3639" s="12"/>
      <c r="R3639" s="13"/>
    </row>
    <row r="3640" spans="1:18" ht="15.75" customHeight="1">
      <c r="A3640" s="1"/>
      <c r="B3640" s="6" t="s">
        <v>14</v>
      </c>
      <c r="C3640" s="6">
        <v>1185732</v>
      </c>
      <c r="D3640" s="7">
        <v>44362</v>
      </c>
      <c r="E3640" s="6" t="s">
        <v>15</v>
      </c>
      <c r="F3640" s="6" t="s">
        <v>123</v>
      </c>
      <c r="G3640" s="6" t="s">
        <v>124</v>
      </c>
      <c r="H3640" s="6" t="s">
        <v>21</v>
      </c>
      <c r="I3640" s="8">
        <v>0.54999999999999993</v>
      </c>
      <c r="J3640" s="9">
        <v>2250</v>
      </c>
      <c r="K3640" s="10">
        <f t="shared" si="0"/>
        <v>1237.4999999999998</v>
      </c>
      <c r="L3640" s="10">
        <f t="shared" si="1"/>
        <v>309.37499999999994</v>
      </c>
      <c r="M3640" s="11">
        <v>0.25</v>
      </c>
      <c r="O3640" s="16"/>
      <c r="P3640" s="14"/>
      <c r="Q3640" s="12"/>
      <c r="R3640" s="13"/>
    </row>
    <row r="3641" spans="1:18" ht="15.75" customHeight="1">
      <c r="A3641" s="1"/>
      <c r="B3641" s="6" t="s">
        <v>14</v>
      </c>
      <c r="C3641" s="6">
        <v>1185732</v>
      </c>
      <c r="D3641" s="7">
        <v>44362</v>
      </c>
      <c r="E3641" s="6" t="s">
        <v>15</v>
      </c>
      <c r="F3641" s="6" t="s">
        <v>123</v>
      </c>
      <c r="G3641" s="6" t="s">
        <v>124</v>
      </c>
      <c r="H3641" s="6" t="s">
        <v>22</v>
      </c>
      <c r="I3641" s="8">
        <v>0.6</v>
      </c>
      <c r="J3641" s="9">
        <v>3750</v>
      </c>
      <c r="K3641" s="10">
        <f t="shared" si="0"/>
        <v>2250</v>
      </c>
      <c r="L3641" s="10">
        <f t="shared" si="1"/>
        <v>675</v>
      </c>
      <c r="M3641" s="11">
        <v>0.3</v>
      </c>
      <c r="O3641" s="16"/>
      <c r="P3641" s="14"/>
      <c r="Q3641" s="12"/>
      <c r="R3641" s="13"/>
    </row>
    <row r="3642" spans="1:18" ht="15.75" customHeight="1">
      <c r="A3642" s="1"/>
      <c r="B3642" s="6" t="s">
        <v>14</v>
      </c>
      <c r="C3642" s="6">
        <v>1185732</v>
      </c>
      <c r="D3642" s="7">
        <v>44390</v>
      </c>
      <c r="E3642" s="6" t="s">
        <v>15</v>
      </c>
      <c r="F3642" s="6" t="s">
        <v>123</v>
      </c>
      <c r="G3642" s="6" t="s">
        <v>124</v>
      </c>
      <c r="H3642" s="6" t="s">
        <v>17</v>
      </c>
      <c r="I3642" s="8">
        <v>0.54999999999999993</v>
      </c>
      <c r="J3642" s="9">
        <v>6000</v>
      </c>
      <c r="K3642" s="10">
        <f t="shared" si="0"/>
        <v>3299.9999999999995</v>
      </c>
      <c r="L3642" s="10">
        <f t="shared" si="1"/>
        <v>989.99999999999977</v>
      </c>
      <c r="M3642" s="11">
        <v>0.3</v>
      </c>
      <c r="O3642" s="16"/>
      <c r="P3642" s="14"/>
      <c r="Q3642" s="12"/>
      <c r="R3642" s="13"/>
    </row>
    <row r="3643" spans="1:18" ht="15.75" customHeight="1">
      <c r="A3643" s="1"/>
      <c r="B3643" s="6" t="s">
        <v>14</v>
      </c>
      <c r="C3643" s="6">
        <v>1185732</v>
      </c>
      <c r="D3643" s="7">
        <v>44390</v>
      </c>
      <c r="E3643" s="6" t="s">
        <v>15</v>
      </c>
      <c r="F3643" s="6" t="s">
        <v>123</v>
      </c>
      <c r="G3643" s="6" t="s">
        <v>124</v>
      </c>
      <c r="H3643" s="6" t="s">
        <v>18</v>
      </c>
      <c r="I3643" s="8">
        <v>0.5</v>
      </c>
      <c r="J3643" s="9">
        <v>3500</v>
      </c>
      <c r="K3643" s="10">
        <f t="shared" si="0"/>
        <v>1750</v>
      </c>
      <c r="L3643" s="10">
        <f t="shared" si="1"/>
        <v>525</v>
      </c>
      <c r="M3643" s="11">
        <v>0.3</v>
      </c>
      <c r="O3643" s="16"/>
      <c r="P3643" s="14"/>
      <c r="Q3643" s="12"/>
      <c r="R3643" s="13"/>
    </row>
    <row r="3644" spans="1:18" ht="15.75" customHeight="1">
      <c r="A3644" s="1"/>
      <c r="B3644" s="6" t="s">
        <v>14</v>
      </c>
      <c r="C3644" s="6">
        <v>1185732</v>
      </c>
      <c r="D3644" s="7">
        <v>44390</v>
      </c>
      <c r="E3644" s="6" t="s">
        <v>15</v>
      </c>
      <c r="F3644" s="6" t="s">
        <v>123</v>
      </c>
      <c r="G3644" s="6" t="s">
        <v>124</v>
      </c>
      <c r="H3644" s="6" t="s">
        <v>19</v>
      </c>
      <c r="I3644" s="8">
        <v>0.45</v>
      </c>
      <c r="J3644" s="9">
        <v>2750</v>
      </c>
      <c r="K3644" s="10">
        <f t="shared" si="0"/>
        <v>1237.5</v>
      </c>
      <c r="L3644" s="10">
        <f t="shared" si="1"/>
        <v>309.375</v>
      </c>
      <c r="M3644" s="11">
        <v>0.25</v>
      </c>
      <c r="O3644" s="16"/>
      <c r="P3644" s="14"/>
      <c r="Q3644" s="12"/>
      <c r="R3644" s="13"/>
    </row>
    <row r="3645" spans="1:18" ht="15.75" customHeight="1">
      <c r="A3645" s="1"/>
      <c r="B3645" s="6" t="s">
        <v>14</v>
      </c>
      <c r="C3645" s="6">
        <v>1185732</v>
      </c>
      <c r="D3645" s="7">
        <v>44390</v>
      </c>
      <c r="E3645" s="6" t="s">
        <v>15</v>
      </c>
      <c r="F3645" s="6" t="s">
        <v>123</v>
      </c>
      <c r="G3645" s="6" t="s">
        <v>124</v>
      </c>
      <c r="H3645" s="6" t="s">
        <v>20</v>
      </c>
      <c r="I3645" s="8">
        <v>0.45</v>
      </c>
      <c r="J3645" s="9">
        <v>2250</v>
      </c>
      <c r="K3645" s="10">
        <f t="shared" si="0"/>
        <v>1012.5</v>
      </c>
      <c r="L3645" s="10">
        <f t="shared" si="1"/>
        <v>253.125</v>
      </c>
      <c r="M3645" s="11">
        <v>0.25</v>
      </c>
      <c r="O3645" s="16"/>
      <c r="P3645" s="14"/>
      <c r="Q3645" s="12"/>
      <c r="R3645" s="13"/>
    </row>
    <row r="3646" spans="1:18" ht="15.75" customHeight="1">
      <c r="A3646" s="1"/>
      <c r="B3646" s="6" t="s">
        <v>14</v>
      </c>
      <c r="C3646" s="6">
        <v>1185732</v>
      </c>
      <c r="D3646" s="7">
        <v>44390</v>
      </c>
      <c r="E3646" s="6" t="s">
        <v>15</v>
      </c>
      <c r="F3646" s="6" t="s">
        <v>123</v>
      </c>
      <c r="G3646" s="6" t="s">
        <v>124</v>
      </c>
      <c r="H3646" s="6" t="s">
        <v>21</v>
      </c>
      <c r="I3646" s="8">
        <v>0.54999999999999993</v>
      </c>
      <c r="J3646" s="9">
        <v>2500</v>
      </c>
      <c r="K3646" s="10">
        <f t="shared" si="0"/>
        <v>1374.9999999999998</v>
      </c>
      <c r="L3646" s="10">
        <f t="shared" si="1"/>
        <v>343.74999999999994</v>
      </c>
      <c r="M3646" s="11">
        <v>0.25</v>
      </c>
      <c r="O3646" s="16"/>
      <c r="P3646" s="14"/>
      <c r="Q3646" s="12"/>
      <c r="R3646" s="13"/>
    </row>
    <row r="3647" spans="1:18" ht="15.75" customHeight="1">
      <c r="A3647" s="1"/>
      <c r="B3647" s="6" t="s">
        <v>14</v>
      </c>
      <c r="C3647" s="6">
        <v>1185732</v>
      </c>
      <c r="D3647" s="7">
        <v>44390</v>
      </c>
      <c r="E3647" s="6" t="s">
        <v>15</v>
      </c>
      <c r="F3647" s="6" t="s">
        <v>123</v>
      </c>
      <c r="G3647" s="6" t="s">
        <v>124</v>
      </c>
      <c r="H3647" s="6" t="s">
        <v>22</v>
      </c>
      <c r="I3647" s="8">
        <v>0.6</v>
      </c>
      <c r="J3647" s="9">
        <v>4250</v>
      </c>
      <c r="K3647" s="10">
        <f t="shared" si="0"/>
        <v>2550</v>
      </c>
      <c r="L3647" s="10">
        <f t="shared" si="1"/>
        <v>765</v>
      </c>
      <c r="M3647" s="11">
        <v>0.3</v>
      </c>
      <c r="O3647" s="16"/>
      <c r="P3647" s="14"/>
      <c r="Q3647" s="12"/>
      <c r="R3647" s="13"/>
    </row>
    <row r="3648" spans="1:18" ht="15.75" customHeight="1">
      <c r="A3648" s="1"/>
      <c r="B3648" s="6" t="s">
        <v>14</v>
      </c>
      <c r="C3648" s="6">
        <v>1185732</v>
      </c>
      <c r="D3648" s="7">
        <v>44422</v>
      </c>
      <c r="E3648" s="6" t="s">
        <v>15</v>
      </c>
      <c r="F3648" s="6" t="s">
        <v>123</v>
      </c>
      <c r="G3648" s="6" t="s">
        <v>124</v>
      </c>
      <c r="H3648" s="6" t="s">
        <v>17</v>
      </c>
      <c r="I3648" s="8">
        <v>0.54999999999999993</v>
      </c>
      <c r="J3648" s="9">
        <v>5750</v>
      </c>
      <c r="K3648" s="10">
        <f t="shared" si="0"/>
        <v>3162.4999999999995</v>
      </c>
      <c r="L3648" s="10">
        <f t="shared" si="1"/>
        <v>948.74999999999977</v>
      </c>
      <c r="M3648" s="11">
        <v>0.3</v>
      </c>
      <c r="O3648" s="16"/>
      <c r="P3648" s="14"/>
      <c r="Q3648" s="12"/>
      <c r="R3648" s="13"/>
    </row>
    <row r="3649" spans="1:18" ht="15.75" customHeight="1">
      <c r="A3649" s="1"/>
      <c r="B3649" s="6" t="s">
        <v>14</v>
      </c>
      <c r="C3649" s="6">
        <v>1185732</v>
      </c>
      <c r="D3649" s="7">
        <v>44422</v>
      </c>
      <c r="E3649" s="6" t="s">
        <v>15</v>
      </c>
      <c r="F3649" s="6" t="s">
        <v>123</v>
      </c>
      <c r="G3649" s="6" t="s">
        <v>124</v>
      </c>
      <c r="H3649" s="6" t="s">
        <v>18</v>
      </c>
      <c r="I3649" s="8">
        <v>0.5</v>
      </c>
      <c r="J3649" s="9">
        <v>3500</v>
      </c>
      <c r="K3649" s="10">
        <f t="shared" si="0"/>
        <v>1750</v>
      </c>
      <c r="L3649" s="10">
        <f t="shared" si="1"/>
        <v>525</v>
      </c>
      <c r="M3649" s="11">
        <v>0.3</v>
      </c>
      <c r="O3649" s="16"/>
      <c r="P3649" s="14"/>
      <c r="Q3649" s="12"/>
      <c r="R3649" s="13"/>
    </row>
    <row r="3650" spans="1:18" ht="15.75" customHeight="1">
      <c r="A3650" s="1"/>
      <c r="B3650" s="6" t="s">
        <v>14</v>
      </c>
      <c r="C3650" s="6">
        <v>1185732</v>
      </c>
      <c r="D3650" s="7">
        <v>44422</v>
      </c>
      <c r="E3650" s="6" t="s">
        <v>15</v>
      </c>
      <c r="F3650" s="6" t="s">
        <v>123</v>
      </c>
      <c r="G3650" s="6" t="s">
        <v>124</v>
      </c>
      <c r="H3650" s="6" t="s">
        <v>19</v>
      </c>
      <c r="I3650" s="8">
        <v>0.45</v>
      </c>
      <c r="J3650" s="9">
        <v>2750</v>
      </c>
      <c r="K3650" s="10">
        <f t="shared" si="0"/>
        <v>1237.5</v>
      </c>
      <c r="L3650" s="10">
        <f t="shared" si="1"/>
        <v>309.375</v>
      </c>
      <c r="M3650" s="11">
        <v>0.25</v>
      </c>
      <c r="O3650" s="16"/>
      <c r="P3650" s="14"/>
      <c r="Q3650" s="12"/>
      <c r="R3650" s="13"/>
    </row>
    <row r="3651" spans="1:18" ht="15.75" customHeight="1">
      <c r="A3651" s="1"/>
      <c r="B3651" s="6" t="s">
        <v>14</v>
      </c>
      <c r="C3651" s="6">
        <v>1185732</v>
      </c>
      <c r="D3651" s="7">
        <v>44422</v>
      </c>
      <c r="E3651" s="6" t="s">
        <v>15</v>
      </c>
      <c r="F3651" s="6" t="s">
        <v>123</v>
      </c>
      <c r="G3651" s="6" t="s">
        <v>124</v>
      </c>
      <c r="H3651" s="6" t="s">
        <v>20</v>
      </c>
      <c r="I3651" s="8">
        <v>0.45</v>
      </c>
      <c r="J3651" s="9">
        <v>1750</v>
      </c>
      <c r="K3651" s="10">
        <f t="shared" si="0"/>
        <v>787.5</v>
      </c>
      <c r="L3651" s="10">
        <f t="shared" si="1"/>
        <v>196.875</v>
      </c>
      <c r="M3651" s="11">
        <v>0.25</v>
      </c>
      <c r="O3651" s="16"/>
      <c r="P3651" s="14"/>
      <c r="Q3651" s="12"/>
      <c r="R3651" s="13"/>
    </row>
    <row r="3652" spans="1:18" ht="15.75" customHeight="1">
      <c r="A3652" s="1"/>
      <c r="B3652" s="6" t="s">
        <v>14</v>
      </c>
      <c r="C3652" s="6">
        <v>1185732</v>
      </c>
      <c r="D3652" s="7">
        <v>44422</v>
      </c>
      <c r="E3652" s="6" t="s">
        <v>15</v>
      </c>
      <c r="F3652" s="6" t="s">
        <v>123</v>
      </c>
      <c r="G3652" s="6" t="s">
        <v>124</v>
      </c>
      <c r="H3652" s="6" t="s">
        <v>21</v>
      </c>
      <c r="I3652" s="8">
        <v>0.54999999999999993</v>
      </c>
      <c r="J3652" s="9">
        <v>1500</v>
      </c>
      <c r="K3652" s="10">
        <f t="shared" si="0"/>
        <v>824.99999999999989</v>
      </c>
      <c r="L3652" s="10">
        <f t="shared" si="1"/>
        <v>206.24999999999997</v>
      </c>
      <c r="M3652" s="11">
        <v>0.25</v>
      </c>
      <c r="O3652" s="16"/>
      <c r="P3652" s="14"/>
      <c r="Q3652" s="12"/>
      <c r="R3652" s="13"/>
    </row>
    <row r="3653" spans="1:18" ht="15.75" customHeight="1">
      <c r="A3653" s="1"/>
      <c r="B3653" s="6" t="s">
        <v>14</v>
      </c>
      <c r="C3653" s="6">
        <v>1185732</v>
      </c>
      <c r="D3653" s="7">
        <v>44422</v>
      </c>
      <c r="E3653" s="6" t="s">
        <v>15</v>
      </c>
      <c r="F3653" s="6" t="s">
        <v>123</v>
      </c>
      <c r="G3653" s="6" t="s">
        <v>124</v>
      </c>
      <c r="H3653" s="6" t="s">
        <v>22</v>
      </c>
      <c r="I3653" s="8">
        <v>0.6</v>
      </c>
      <c r="J3653" s="9">
        <v>3250</v>
      </c>
      <c r="K3653" s="10">
        <f t="shared" si="0"/>
        <v>1950</v>
      </c>
      <c r="L3653" s="10">
        <f t="shared" si="1"/>
        <v>585</v>
      </c>
      <c r="M3653" s="11">
        <v>0.3</v>
      </c>
      <c r="O3653" s="16"/>
      <c r="P3653" s="14"/>
      <c r="Q3653" s="12"/>
      <c r="R3653" s="13"/>
    </row>
    <row r="3654" spans="1:18" ht="15.75" customHeight="1">
      <c r="A3654" s="1"/>
      <c r="B3654" s="6" t="s">
        <v>14</v>
      </c>
      <c r="C3654" s="6">
        <v>1185732</v>
      </c>
      <c r="D3654" s="7">
        <v>44452</v>
      </c>
      <c r="E3654" s="6" t="s">
        <v>15</v>
      </c>
      <c r="F3654" s="6" t="s">
        <v>123</v>
      </c>
      <c r="G3654" s="6" t="s">
        <v>124</v>
      </c>
      <c r="H3654" s="6" t="s">
        <v>17</v>
      </c>
      <c r="I3654" s="8">
        <v>0.54999999999999993</v>
      </c>
      <c r="J3654" s="9">
        <v>4500</v>
      </c>
      <c r="K3654" s="10">
        <f t="shared" si="0"/>
        <v>2474.9999999999995</v>
      </c>
      <c r="L3654" s="10">
        <f t="shared" si="1"/>
        <v>742.49999999999989</v>
      </c>
      <c r="M3654" s="11">
        <v>0.3</v>
      </c>
      <c r="O3654" s="16"/>
      <c r="P3654" s="14"/>
      <c r="Q3654" s="12"/>
      <c r="R3654" s="13"/>
    </row>
    <row r="3655" spans="1:18" ht="15.75" customHeight="1">
      <c r="A3655" s="1"/>
      <c r="B3655" s="6" t="s">
        <v>14</v>
      </c>
      <c r="C3655" s="6">
        <v>1185732</v>
      </c>
      <c r="D3655" s="7">
        <v>44452</v>
      </c>
      <c r="E3655" s="6" t="s">
        <v>15</v>
      </c>
      <c r="F3655" s="6" t="s">
        <v>123</v>
      </c>
      <c r="G3655" s="6" t="s">
        <v>124</v>
      </c>
      <c r="H3655" s="6" t="s">
        <v>18</v>
      </c>
      <c r="I3655" s="8">
        <v>0.5</v>
      </c>
      <c r="J3655" s="9">
        <v>2500</v>
      </c>
      <c r="K3655" s="10">
        <f t="shared" si="0"/>
        <v>1250</v>
      </c>
      <c r="L3655" s="10">
        <f t="shared" si="1"/>
        <v>375</v>
      </c>
      <c r="M3655" s="11">
        <v>0.3</v>
      </c>
      <c r="O3655" s="16"/>
      <c r="P3655" s="14"/>
      <c r="Q3655" s="12"/>
      <c r="R3655" s="13"/>
    </row>
    <row r="3656" spans="1:18" ht="15.75" customHeight="1">
      <c r="A3656" s="1"/>
      <c r="B3656" s="6" t="s">
        <v>14</v>
      </c>
      <c r="C3656" s="6">
        <v>1185732</v>
      </c>
      <c r="D3656" s="7">
        <v>44452</v>
      </c>
      <c r="E3656" s="6" t="s">
        <v>15</v>
      </c>
      <c r="F3656" s="6" t="s">
        <v>123</v>
      </c>
      <c r="G3656" s="6" t="s">
        <v>124</v>
      </c>
      <c r="H3656" s="6" t="s">
        <v>19</v>
      </c>
      <c r="I3656" s="8">
        <v>0.45</v>
      </c>
      <c r="J3656" s="9">
        <v>1500</v>
      </c>
      <c r="K3656" s="10">
        <f t="shared" si="0"/>
        <v>675</v>
      </c>
      <c r="L3656" s="10">
        <f t="shared" si="1"/>
        <v>168.75</v>
      </c>
      <c r="M3656" s="11">
        <v>0.25</v>
      </c>
      <c r="O3656" s="16"/>
      <c r="P3656" s="14"/>
      <c r="Q3656" s="12"/>
      <c r="R3656" s="13"/>
    </row>
    <row r="3657" spans="1:18" ht="15.75" customHeight="1">
      <c r="A3657" s="1"/>
      <c r="B3657" s="6" t="s">
        <v>14</v>
      </c>
      <c r="C3657" s="6">
        <v>1185732</v>
      </c>
      <c r="D3657" s="7">
        <v>44452</v>
      </c>
      <c r="E3657" s="6" t="s">
        <v>15</v>
      </c>
      <c r="F3657" s="6" t="s">
        <v>123</v>
      </c>
      <c r="G3657" s="6" t="s">
        <v>124</v>
      </c>
      <c r="H3657" s="6" t="s">
        <v>20</v>
      </c>
      <c r="I3657" s="8">
        <v>0.45</v>
      </c>
      <c r="J3657" s="9">
        <v>1250</v>
      </c>
      <c r="K3657" s="10">
        <f t="shared" si="0"/>
        <v>562.5</v>
      </c>
      <c r="L3657" s="10">
        <f t="shared" si="1"/>
        <v>140.625</v>
      </c>
      <c r="M3657" s="11">
        <v>0.25</v>
      </c>
      <c r="O3657" s="16"/>
      <c r="P3657" s="14"/>
      <c r="Q3657" s="12"/>
      <c r="R3657" s="13"/>
    </row>
    <row r="3658" spans="1:18" ht="15.75" customHeight="1">
      <c r="A3658" s="1"/>
      <c r="B3658" s="6" t="s">
        <v>14</v>
      </c>
      <c r="C3658" s="6">
        <v>1185732</v>
      </c>
      <c r="D3658" s="7">
        <v>44452</v>
      </c>
      <c r="E3658" s="6" t="s">
        <v>15</v>
      </c>
      <c r="F3658" s="6" t="s">
        <v>123</v>
      </c>
      <c r="G3658" s="6" t="s">
        <v>124</v>
      </c>
      <c r="H3658" s="6" t="s">
        <v>21</v>
      </c>
      <c r="I3658" s="8">
        <v>0.54999999999999993</v>
      </c>
      <c r="J3658" s="9">
        <v>1250</v>
      </c>
      <c r="K3658" s="10">
        <f t="shared" si="0"/>
        <v>687.49999999999989</v>
      </c>
      <c r="L3658" s="10">
        <f t="shared" si="1"/>
        <v>171.87499999999997</v>
      </c>
      <c r="M3658" s="11">
        <v>0.25</v>
      </c>
      <c r="O3658" s="16"/>
      <c r="P3658" s="14"/>
      <c r="Q3658" s="12"/>
      <c r="R3658" s="13"/>
    </row>
    <row r="3659" spans="1:18" ht="15.75" customHeight="1">
      <c r="A3659" s="1"/>
      <c r="B3659" s="6" t="s">
        <v>14</v>
      </c>
      <c r="C3659" s="6">
        <v>1185732</v>
      </c>
      <c r="D3659" s="7">
        <v>44452</v>
      </c>
      <c r="E3659" s="6" t="s">
        <v>15</v>
      </c>
      <c r="F3659" s="6" t="s">
        <v>123</v>
      </c>
      <c r="G3659" s="6" t="s">
        <v>124</v>
      </c>
      <c r="H3659" s="6" t="s">
        <v>22</v>
      </c>
      <c r="I3659" s="8">
        <v>0.6</v>
      </c>
      <c r="J3659" s="9">
        <v>2250</v>
      </c>
      <c r="K3659" s="10">
        <f t="shared" si="0"/>
        <v>1350</v>
      </c>
      <c r="L3659" s="10">
        <f t="shared" si="1"/>
        <v>405</v>
      </c>
      <c r="M3659" s="11">
        <v>0.3</v>
      </c>
      <c r="O3659" s="16"/>
      <c r="P3659" s="14"/>
      <c r="Q3659" s="12"/>
      <c r="R3659" s="13"/>
    </row>
    <row r="3660" spans="1:18" ht="15.75" customHeight="1">
      <c r="A3660" s="1"/>
      <c r="B3660" s="6" t="s">
        <v>14</v>
      </c>
      <c r="C3660" s="6">
        <v>1185732</v>
      </c>
      <c r="D3660" s="7">
        <v>44484</v>
      </c>
      <c r="E3660" s="6" t="s">
        <v>15</v>
      </c>
      <c r="F3660" s="6" t="s">
        <v>123</v>
      </c>
      <c r="G3660" s="6" t="s">
        <v>124</v>
      </c>
      <c r="H3660" s="6" t="s">
        <v>17</v>
      </c>
      <c r="I3660" s="8">
        <v>0.6</v>
      </c>
      <c r="J3660" s="9">
        <v>4000</v>
      </c>
      <c r="K3660" s="10">
        <f t="shared" si="0"/>
        <v>2400</v>
      </c>
      <c r="L3660" s="10">
        <f t="shared" si="1"/>
        <v>720</v>
      </c>
      <c r="M3660" s="11">
        <v>0.3</v>
      </c>
      <c r="O3660" s="16"/>
      <c r="P3660" s="14"/>
      <c r="Q3660" s="12"/>
      <c r="R3660" s="13"/>
    </row>
    <row r="3661" spans="1:18" ht="15.75" customHeight="1">
      <c r="A3661" s="1"/>
      <c r="B3661" s="6" t="s">
        <v>14</v>
      </c>
      <c r="C3661" s="6">
        <v>1185732</v>
      </c>
      <c r="D3661" s="7">
        <v>44484</v>
      </c>
      <c r="E3661" s="6" t="s">
        <v>15</v>
      </c>
      <c r="F3661" s="6" t="s">
        <v>123</v>
      </c>
      <c r="G3661" s="6" t="s">
        <v>124</v>
      </c>
      <c r="H3661" s="6" t="s">
        <v>18</v>
      </c>
      <c r="I3661" s="8">
        <v>0.55000000000000004</v>
      </c>
      <c r="J3661" s="9">
        <v>2250</v>
      </c>
      <c r="K3661" s="10">
        <f t="shared" si="0"/>
        <v>1237.5</v>
      </c>
      <c r="L3661" s="10">
        <f t="shared" si="1"/>
        <v>371.25</v>
      </c>
      <c r="M3661" s="11">
        <v>0.3</v>
      </c>
      <c r="O3661" s="16"/>
      <c r="P3661" s="14"/>
      <c r="Q3661" s="12"/>
      <c r="R3661" s="13"/>
    </row>
    <row r="3662" spans="1:18" ht="15.75" customHeight="1">
      <c r="A3662" s="1"/>
      <c r="B3662" s="6" t="s">
        <v>14</v>
      </c>
      <c r="C3662" s="6">
        <v>1185732</v>
      </c>
      <c r="D3662" s="7">
        <v>44484</v>
      </c>
      <c r="E3662" s="6" t="s">
        <v>15</v>
      </c>
      <c r="F3662" s="6" t="s">
        <v>123</v>
      </c>
      <c r="G3662" s="6" t="s">
        <v>124</v>
      </c>
      <c r="H3662" s="6" t="s">
        <v>19</v>
      </c>
      <c r="I3662" s="8">
        <v>0.55000000000000004</v>
      </c>
      <c r="J3662" s="9">
        <v>1250</v>
      </c>
      <c r="K3662" s="10">
        <f t="shared" si="0"/>
        <v>687.5</v>
      </c>
      <c r="L3662" s="10">
        <f t="shared" si="1"/>
        <v>171.875</v>
      </c>
      <c r="M3662" s="11">
        <v>0.25</v>
      </c>
      <c r="O3662" s="16"/>
      <c r="P3662" s="14"/>
      <c r="Q3662" s="12"/>
      <c r="R3662" s="13"/>
    </row>
    <row r="3663" spans="1:18" ht="15.75" customHeight="1">
      <c r="A3663" s="1"/>
      <c r="B3663" s="6" t="s">
        <v>14</v>
      </c>
      <c r="C3663" s="6">
        <v>1185732</v>
      </c>
      <c r="D3663" s="7">
        <v>44484</v>
      </c>
      <c r="E3663" s="6" t="s">
        <v>15</v>
      </c>
      <c r="F3663" s="6" t="s">
        <v>123</v>
      </c>
      <c r="G3663" s="6" t="s">
        <v>124</v>
      </c>
      <c r="H3663" s="6" t="s">
        <v>20</v>
      </c>
      <c r="I3663" s="8">
        <v>0.55000000000000004</v>
      </c>
      <c r="J3663" s="9">
        <v>1000</v>
      </c>
      <c r="K3663" s="10">
        <f t="shared" si="0"/>
        <v>550</v>
      </c>
      <c r="L3663" s="10">
        <f t="shared" si="1"/>
        <v>137.5</v>
      </c>
      <c r="M3663" s="11">
        <v>0.25</v>
      </c>
      <c r="O3663" s="16"/>
      <c r="P3663" s="14"/>
      <c r="Q3663" s="12"/>
      <c r="R3663" s="13"/>
    </row>
    <row r="3664" spans="1:18" ht="15.75" customHeight="1">
      <c r="A3664" s="1"/>
      <c r="B3664" s="6" t="s">
        <v>14</v>
      </c>
      <c r="C3664" s="6">
        <v>1185732</v>
      </c>
      <c r="D3664" s="7">
        <v>44484</v>
      </c>
      <c r="E3664" s="6" t="s">
        <v>15</v>
      </c>
      <c r="F3664" s="6" t="s">
        <v>123</v>
      </c>
      <c r="G3664" s="6" t="s">
        <v>124</v>
      </c>
      <c r="H3664" s="6" t="s">
        <v>21</v>
      </c>
      <c r="I3664" s="8">
        <v>0.65</v>
      </c>
      <c r="J3664" s="9">
        <v>1000</v>
      </c>
      <c r="K3664" s="10">
        <f t="shared" si="0"/>
        <v>650</v>
      </c>
      <c r="L3664" s="10">
        <f t="shared" si="1"/>
        <v>162.5</v>
      </c>
      <c r="M3664" s="11">
        <v>0.25</v>
      </c>
      <c r="O3664" s="16"/>
      <c r="P3664" s="14"/>
      <c r="Q3664" s="12"/>
      <c r="R3664" s="13"/>
    </row>
    <row r="3665" spans="1:18" ht="15.75" customHeight="1">
      <c r="A3665" s="1"/>
      <c r="B3665" s="6" t="s">
        <v>14</v>
      </c>
      <c r="C3665" s="6">
        <v>1185732</v>
      </c>
      <c r="D3665" s="7">
        <v>44484</v>
      </c>
      <c r="E3665" s="6" t="s">
        <v>15</v>
      </c>
      <c r="F3665" s="6" t="s">
        <v>123</v>
      </c>
      <c r="G3665" s="6" t="s">
        <v>124</v>
      </c>
      <c r="H3665" s="6" t="s">
        <v>22</v>
      </c>
      <c r="I3665" s="8">
        <v>0.7</v>
      </c>
      <c r="J3665" s="9">
        <v>2250</v>
      </c>
      <c r="K3665" s="10">
        <f t="shared" si="0"/>
        <v>1575</v>
      </c>
      <c r="L3665" s="10">
        <f t="shared" si="1"/>
        <v>472.5</v>
      </c>
      <c r="M3665" s="11">
        <v>0.3</v>
      </c>
      <c r="O3665" s="16"/>
      <c r="P3665" s="14"/>
      <c r="Q3665" s="12"/>
      <c r="R3665" s="13"/>
    </row>
    <row r="3666" spans="1:18" ht="15.75" customHeight="1">
      <c r="A3666" s="1"/>
      <c r="B3666" s="6" t="s">
        <v>14</v>
      </c>
      <c r="C3666" s="6">
        <v>1185732</v>
      </c>
      <c r="D3666" s="7">
        <v>44514</v>
      </c>
      <c r="E3666" s="6" t="s">
        <v>15</v>
      </c>
      <c r="F3666" s="6" t="s">
        <v>123</v>
      </c>
      <c r="G3666" s="6" t="s">
        <v>124</v>
      </c>
      <c r="H3666" s="6" t="s">
        <v>17</v>
      </c>
      <c r="I3666" s="8">
        <v>0.65</v>
      </c>
      <c r="J3666" s="9">
        <v>3750</v>
      </c>
      <c r="K3666" s="10">
        <f t="shared" si="0"/>
        <v>2437.5</v>
      </c>
      <c r="L3666" s="10">
        <f t="shared" si="1"/>
        <v>731.25</v>
      </c>
      <c r="M3666" s="11">
        <v>0.3</v>
      </c>
      <c r="O3666" s="16"/>
      <c r="P3666" s="14"/>
      <c r="Q3666" s="12"/>
      <c r="R3666" s="13"/>
    </row>
    <row r="3667" spans="1:18" ht="15.75" customHeight="1">
      <c r="A3667" s="1"/>
      <c r="B3667" s="6" t="s">
        <v>14</v>
      </c>
      <c r="C3667" s="6">
        <v>1185732</v>
      </c>
      <c r="D3667" s="7">
        <v>44514</v>
      </c>
      <c r="E3667" s="6" t="s">
        <v>15</v>
      </c>
      <c r="F3667" s="6" t="s">
        <v>123</v>
      </c>
      <c r="G3667" s="6" t="s">
        <v>124</v>
      </c>
      <c r="H3667" s="6" t="s">
        <v>18</v>
      </c>
      <c r="I3667" s="8">
        <v>0.55000000000000004</v>
      </c>
      <c r="J3667" s="9">
        <v>3000</v>
      </c>
      <c r="K3667" s="10">
        <f t="shared" si="0"/>
        <v>1650.0000000000002</v>
      </c>
      <c r="L3667" s="10">
        <f t="shared" si="1"/>
        <v>495.00000000000006</v>
      </c>
      <c r="M3667" s="11">
        <v>0.3</v>
      </c>
      <c r="O3667" s="16"/>
      <c r="P3667" s="14"/>
      <c r="Q3667" s="12"/>
      <c r="R3667" s="13"/>
    </row>
    <row r="3668" spans="1:18" ht="15.75" customHeight="1">
      <c r="A3668" s="1"/>
      <c r="B3668" s="6" t="s">
        <v>14</v>
      </c>
      <c r="C3668" s="6">
        <v>1185732</v>
      </c>
      <c r="D3668" s="7">
        <v>44514</v>
      </c>
      <c r="E3668" s="6" t="s">
        <v>15</v>
      </c>
      <c r="F3668" s="6" t="s">
        <v>123</v>
      </c>
      <c r="G3668" s="6" t="s">
        <v>124</v>
      </c>
      <c r="H3668" s="6" t="s">
        <v>19</v>
      </c>
      <c r="I3668" s="8">
        <v>0.55000000000000004</v>
      </c>
      <c r="J3668" s="9">
        <v>2950</v>
      </c>
      <c r="K3668" s="10">
        <f t="shared" si="0"/>
        <v>1622.5000000000002</v>
      </c>
      <c r="L3668" s="10">
        <f t="shared" si="1"/>
        <v>405.62500000000006</v>
      </c>
      <c r="M3668" s="11">
        <v>0.25</v>
      </c>
      <c r="O3668" s="16"/>
      <c r="P3668" s="14"/>
      <c r="Q3668" s="12"/>
      <c r="R3668" s="13"/>
    </row>
    <row r="3669" spans="1:18" ht="15.75" customHeight="1">
      <c r="A3669" s="1"/>
      <c r="B3669" s="6" t="s">
        <v>14</v>
      </c>
      <c r="C3669" s="6">
        <v>1185732</v>
      </c>
      <c r="D3669" s="7">
        <v>44514</v>
      </c>
      <c r="E3669" s="6" t="s">
        <v>15</v>
      </c>
      <c r="F3669" s="6" t="s">
        <v>123</v>
      </c>
      <c r="G3669" s="6" t="s">
        <v>124</v>
      </c>
      <c r="H3669" s="6" t="s">
        <v>20</v>
      </c>
      <c r="I3669" s="8">
        <v>0.55000000000000004</v>
      </c>
      <c r="J3669" s="9">
        <v>2750</v>
      </c>
      <c r="K3669" s="10">
        <f t="shared" si="0"/>
        <v>1512.5000000000002</v>
      </c>
      <c r="L3669" s="10">
        <f t="shared" si="1"/>
        <v>378.12500000000006</v>
      </c>
      <c r="M3669" s="11">
        <v>0.25</v>
      </c>
      <c r="O3669" s="16"/>
      <c r="P3669" s="14"/>
      <c r="Q3669" s="12"/>
      <c r="R3669" s="13"/>
    </row>
    <row r="3670" spans="1:18" ht="15.75" customHeight="1">
      <c r="A3670" s="1"/>
      <c r="B3670" s="6" t="s">
        <v>14</v>
      </c>
      <c r="C3670" s="6">
        <v>1185732</v>
      </c>
      <c r="D3670" s="7">
        <v>44514</v>
      </c>
      <c r="E3670" s="6" t="s">
        <v>15</v>
      </c>
      <c r="F3670" s="6" t="s">
        <v>123</v>
      </c>
      <c r="G3670" s="6" t="s">
        <v>124</v>
      </c>
      <c r="H3670" s="6" t="s">
        <v>21</v>
      </c>
      <c r="I3670" s="8">
        <v>0.65</v>
      </c>
      <c r="J3670" s="9">
        <v>2500</v>
      </c>
      <c r="K3670" s="10">
        <f t="shared" si="0"/>
        <v>1625</v>
      </c>
      <c r="L3670" s="10">
        <f t="shared" si="1"/>
        <v>406.25</v>
      </c>
      <c r="M3670" s="11">
        <v>0.25</v>
      </c>
      <c r="O3670" s="16"/>
      <c r="P3670" s="14"/>
      <c r="Q3670" s="12"/>
      <c r="R3670" s="13"/>
    </row>
    <row r="3671" spans="1:18" ht="15.75" customHeight="1">
      <c r="A3671" s="1"/>
      <c r="B3671" s="6" t="s">
        <v>14</v>
      </c>
      <c r="C3671" s="6">
        <v>1185732</v>
      </c>
      <c r="D3671" s="7">
        <v>44514</v>
      </c>
      <c r="E3671" s="6" t="s">
        <v>15</v>
      </c>
      <c r="F3671" s="6" t="s">
        <v>123</v>
      </c>
      <c r="G3671" s="6" t="s">
        <v>124</v>
      </c>
      <c r="H3671" s="6" t="s">
        <v>22</v>
      </c>
      <c r="I3671" s="8">
        <v>0.7</v>
      </c>
      <c r="J3671" s="9">
        <v>3500</v>
      </c>
      <c r="K3671" s="10">
        <f t="shared" si="0"/>
        <v>2450</v>
      </c>
      <c r="L3671" s="10">
        <f t="shared" si="1"/>
        <v>735</v>
      </c>
      <c r="M3671" s="11">
        <v>0.3</v>
      </c>
      <c r="O3671" s="16"/>
      <c r="P3671" s="14"/>
      <c r="Q3671" s="12"/>
      <c r="R3671" s="13"/>
    </row>
    <row r="3672" spans="1:18" ht="15.75" customHeight="1">
      <c r="A3672" s="1"/>
      <c r="B3672" s="6" t="s">
        <v>14</v>
      </c>
      <c r="C3672" s="6">
        <v>1185732</v>
      </c>
      <c r="D3672" s="7">
        <v>44543</v>
      </c>
      <c r="E3672" s="6" t="s">
        <v>15</v>
      </c>
      <c r="F3672" s="6" t="s">
        <v>123</v>
      </c>
      <c r="G3672" s="6" t="s">
        <v>124</v>
      </c>
      <c r="H3672" s="6" t="s">
        <v>17</v>
      </c>
      <c r="I3672" s="8">
        <v>0.65</v>
      </c>
      <c r="J3672" s="9">
        <v>5750</v>
      </c>
      <c r="K3672" s="10">
        <f t="shared" si="0"/>
        <v>3737.5</v>
      </c>
      <c r="L3672" s="10">
        <f t="shared" si="1"/>
        <v>1121.25</v>
      </c>
      <c r="M3672" s="11">
        <v>0.3</v>
      </c>
      <c r="O3672" s="16"/>
      <c r="P3672" s="14"/>
      <c r="Q3672" s="12"/>
      <c r="R3672" s="13"/>
    </row>
    <row r="3673" spans="1:18" ht="15.75" customHeight="1">
      <c r="A3673" s="1"/>
      <c r="B3673" s="6" t="s">
        <v>14</v>
      </c>
      <c r="C3673" s="6">
        <v>1185732</v>
      </c>
      <c r="D3673" s="7">
        <v>44543</v>
      </c>
      <c r="E3673" s="6" t="s">
        <v>15</v>
      </c>
      <c r="F3673" s="6" t="s">
        <v>123</v>
      </c>
      <c r="G3673" s="6" t="s">
        <v>124</v>
      </c>
      <c r="H3673" s="6" t="s">
        <v>18</v>
      </c>
      <c r="I3673" s="8">
        <v>0.55000000000000004</v>
      </c>
      <c r="J3673" s="9">
        <v>3750</v>
      </c>
      <c r="K3673" s="10">
        <f t="shared" si="0"/>
        <v>2062.5</v>
      </c>
      <c r="L3673" s="10">
        <f t="shared" si="1"/>
        <v>618.75</v>
      </c>
      <c r="M3673" s="11">
        <v>0.3</v>
      </c>
      <c r="O3673" s="16"/>
      <c r="P3673" s="14"/>
      <c r="Q3673" s="12"/>
      <c r="R3673" s="13"/>
    </row>
    <row r="3674" spans="1:18" ht="15.75" customHeight="1">
      <c r="A3674" s="1"/>
      <c r="B3674" s="6" t="s">
        <v>14</v>
      </c>
      <c r="C3674" s="6">
        <v>1185732</v>
      </c>
      <c r="D3674" s="7">
        <v>44543</v>
      </c>
      <c r="E3674" s="6" t="s">
        <v>15</v>
      </c>
      <c r="F3674" s="6" t="s">
        <v>123</v>
      </c>
      <c r="G3674" s="6" t="s">
        <v>124</v>
      </c>
      <c r="H3674" s="6" t="s">
        <v>19</v>
      </c>
      <c r="I3674" s="8">
        <v>0.55000000000000004</v>
      </c>
      <c r="J3674" s="9">
        <v>3500</v>
      </c>
      <c r="K3674" s="10">
        <f t="shared" si="0"/>
        <v>1925.0000000000002</v>
      </c>
      <c r="L3674" s="10">
        <f t="shared" si="1"/>
        <v>481.25000000000006</v>
      </c>
      <c r="M3674" s="11">
        <v>0.25</v>
      </c>
      <c r="O3674" s="16"/>
      <c r="P3674" s="14"/>
      <c r="Q3674" s="12"/>
      <c r="R3674" s="13"/>
    </row>
    <row r="3675" spans="1:18" ht="15.75" customHeight="1">
      <c r="A3675" s="1"/>
      <c r="B3675" s="6" t="s">
        <v>14</v>
      </c>
      <c r="C3675" s="6">
        <v>1185732</v>
      </c>
      <c r="D3675" s="7">
        <v>44543</v>
      </c>
      <c r="E3675" s="6" t="s">
        <v>15</v>
      </c>
      <c r="F3675" s="6" t="s">
        <v>123</v>
      </c>
      <c r="G3675" s="6" t="s">
        <v>124</v>
      </c>
      <c r="H3675" s="6" t="s">
        <v>20</v>
      </c>
      <c r="I3675" s="8">
        <v>0.55000000000000004</v>
      </c>
      <c r="J3675" s="9">
        <v>3000</v>
      </c>
      <c r="K3675" s="10">
        <f t="shared" si="0"/>
        <v>1650.0000000000002</v>
      </c>
      <c r="L3675" s="10">
        <f t="shared" si="1"/>
        <v>412.50000000000006</v>
      </c>
      <c r="M3675" s="11">
        <v>0.25</v>
      </c>
      <c r="O3675" s="16"/>
      <c r="P3675" s="14"/>
      <c r="Q3675" s="12"/>
      <c r="R3675" s="13"/>
    </row>
    <row r="3676" spans="1:18" ht="15.75" customHeight="1">
      <c r="A3676" s="1"/>
      <c r="B3676" s="6" t="s">
        <v>14</v>
      </c>
      <c r="C3676" s="6">
        <v>1185732</v>
      </c>
      <c r="D3676" s="7">
        <v>44543</v>
      </c>
      <c r="E3676" s="6" t="s">
        <v>15</v>
      </c>
      <c r="F3676" s="6" t="s">
        <v>123</v>
      </c>
      <c r="G3676" s="6" t="s">
        <v>124</v>
      </c>
      <c r="H3676" s="6" t="s">
        <v>21</v>
      </c>
      <c r="I3676" s="8">
        <v>0.65</v>
      </c>
      <c r="J3676" s="9">
        <v>3000</v>
      </c>
      <c r="K3676" s="10">
        <f t="shared" si="0"/>
        <v>1950</v>
      </c>
      <c r="L3676" s="10">
        <f t="shared" si="1"/>
        <v>487.5</v>
      </c>
      <c r="M3676" s="11">
        <v>0.25</v>
      </c>
      <c r="O3676" s="16"/>
      <c r="P3676" s="14"/>
      <c r="Q3676" s="12"/>
      <c r="R3676" s="13"/>
    </row>
    <row r="3677" spans="1:18" ht="15.75" customHeight="1">
      <c r="A3677" s="1"/>
      <c r="B3677" s="6" t="s">
        <v>14</v>
      </c>
      <c r="C3677" s="6">
        <v>1185732</v>
      </c>
      <c r="D3677" s="7">
        <v>44543</v>
      </c>
      <c r="E3677" s="6" t="s">
        <v>15</v>
      </c>
      <c r="F3677" s="6" t="s">
        <v>123</v>
      </c>
      <c r="G3677" s="6" t="s">
        <v>124</v>
      </c>
      <c r="H3677" s="6" t="s">
        <v>22</v>
      </c>
      <c r="I3677" s="8">
        <v>0.7</v>
      </c>
      <c r="J3677" s="9">
        <v>4000</v>
      </c>
      <c r="K3677" s="10">
        <f t="shared" si="0"/>
        <v>2800</v>
      </c>
      <c r="L3677" s="10">
        <f t="shared" si="1"/>
        <v>840</v>
      </c>
      <c r="M3677" s="11">
        <v>0.3</v>
      </c>
      <c r="O3677" s="16"/>
      <c r="P3677" s="14"/>
      <c r="Q3677" s="12"/>
      <c r="R3677" s="13"/>
    </row>
    <row r="3678" spans="1:18" ht="15.75" customHeight="1">
      <c r="A3678" s="1" t="s">
        <v>39</v>
      </c>
      <c r="B3678" s="6" t="s">
        <v>14</v>
      </c>
      <c r="C3678" s="6">
        <v>1185732</v>
      </c>
      <c r="D3678" s="7">
        <v>44210</v>
      </c>
      <c r="E3678" s="6" t="s">
        <v>15</v>
      </c>
      <c r="F3678" s="6" t="s">
        <v>125</v>
      </c>
      <c r="G3678" s="6" t="s">
        <v>126</v>
      </c>
      <c r="H3678" s="6" t="s">
        <v>17</v>
      </c>
      <c r="I3678" s="8">
        <v>0.45</v>
      </c>
      <c r="J3678" s="9">
        <v>5250</v>
      </c>
      <c r="K3678" s="10">
        <f t="shared" si="0"/>
        <v>2362.5</v>
      </c>
      <c r="L3678" s="10">
        <f t="shared" si="1"/>
        <v>1063.125</v>
      </c>
      <c r="M3678" s="11">
        <v>0.45</v>
      </c>
      <c r="O3678" s="16"/>
      <c r="P3678" s="14"/>
      <c r="Q3678" s="12"/>
      <c r="R3678" s="13"/>
    </row>
    <row r="3679" spans="1:18" ht="15.75" customHeight="1">
      <c r="A3679" s="1"/>
      <c r="B3679" s="6" t="s">
        <v>14</v>
      </c>
      <c r="C3679" s="6">
        <v>1185732</v>
      </c>
      <c r="D3679" s="7">
        <v>44210</v>
      </c>
      <c r="E3679" s="6" t="s">
        <v>15</v>
      </c>
      <c r="F3679" s="6" t="s">
        <v>125</v>
      </c>
      <c r="G3679" s="6" t="s">
        <v>126</v>
      </c>
      <c r="H3679" s="6" t="s">
        <v>18</v>
      </c>
      <c r="I3679" s="8">
        <v>0.45</v>
      </c>
      <c r="J3679" s="9">
        <v>3250</v>
      </c>
      <c r="K3679" s="10">
        <f t="shared" si="0"/>
        <v>1462.5</v>
      </c>
      <c r="L3679" s="10">
        <f t="shared" si="1"/>
        <v>658.125</v>
      </c>
      <c r="M3679" s="11">
        <v>0.45</v>
      </c>
      <c r="O3679" s="16"/>
      <c r="P3679" s="14"/>
      <c r="Q3679" s="12"/>
      <c r="R3679" s="13"/>
    </row>
    <row r="3680" spans="1:18" ht="15.75" customHeight="1">
      <c r="A3680" s="1"/>
      <c r="B3680" s="6" t="s">
        <v>14</v>
      </c>
      <c r="C3680" s="6">
        <v>1185732</v>
      </c>
      <c r="D3680" s="7">
        <v>44210</v>
      </c>
      <c r="E3680" s="6" t="s">
        <v>15</v>
      </c>
      <c r="F3680" s="6" t="s">
        <v>125</v>
      </c>
      <c r="G3680" s="6" t="s">
        <v>126</v>
      </c>
      <c r="H3680" s="6" t="s">
        <v>19</v>
      </c>
      <c r="I3680" s="8">
        <v>0.35000000000000003</v>
      </c>
      <c r="J3680" s="9">
        <v>3250</v>
      </c>
      <c r="K3680" s="10">
        <f t="shared" si="0"/>
        <v>1137.5</v>
      </c>
      <c r="L3680" s="10">
        <f t="shared" si="1"/>
        <v>398.125</v>
      </c>
      <c r="M3680" s="11">
        <v>0.35</v>
      </c>
      <c r="O3680" s="16"/>
      <c r="P3680" s="14"/>
      <c r="Q3680" s="12"/>
      <c r="R3680" s="13"/>
    </row>
    <row r="3681" spans="1:18" ht="15.75" customHeight="1">
      <c r="A3681" s="1"/>
      <c r="B3681" s="6" t="s">
        <v>14</v>
      </c>
      <c r="C3681" s="6">
        <v>1185732</v>
      </c>
      <c r="D3681" s="7">
        <v>44210</v>
      </c>
      <c r="E3681" s="6" t="s">
        <v>15</v>
      </c>
      <c r="F3681" s="6" t="s">
        <v>125</v>
      </c>
      <c r="G3681" s="6" t="s">
        <v>126</v>
      </c>
      <c r="H3681" s="6" t="s">
        <v>20</v>
      </c>
      <c r="I3681" s="8">
        <v>0.39999999999999997</v>
      </c>
      <c r="J3681" s="9">
        <v>1750</v>
      </c>
      <c r="K3681" s="10">
        <f t="shared" si="0"/>
        <v>699.99999999999989</v>
      </c>
      <c r="L3681" s="10">
        <f t="shared" si="1"/>
        <v>244.99999999999994</v>
      </c>
      <c r="M3681" s="11">
        <v>0.35</v>
      </c>
      <c r="O3681" s="16"/>
      <c r="P3681" s="14"/>
      <c r="Q3681" s="12"/>
      <c r="R3681" s="13"/>
    </row>
    <row r="3682" spans="1:18" ht="15.75" customHeight="1">
      <c r="A3682" s="1"/>
      <c r="B3682" s="6" t="s">
        <v>14</v>
      </c>
      <c r="C3682" s="6">
        <v>1185732</v>
      </c>
      <c r="D3682" s="7">
        <v>44210</v>
      </c>
      <c r="E3682" s="6" t="s">
        <v>15</v>
      </c>
      <c r="F3682" s="6" t="s">
        <v>125</v>
      </c>
      <c r="G3682" s="6" t="s">
        <v>126</v>
      </c>
      <c r="H3682" s="6" t="s">
        <v>21</v>
      </c>
      <c r="I3682" s="8">
        <v>0.55000000000000004</v>
      </c>
      <c r="J3682" s="9">
        <v>2250</v>
      </c>
      <c r="K3682" s="10">
        <f t="shared" si="0"/>
        <v>1237.5</v>
      </c>
      <c r="L3682" s="10">
        <f t="shared" si="1"/>
        <v>433.125</v>
      </c>
      <c r="M3682" s="11">
        <v>0.35</v>
      </c>
      <c r="O3682" s="16"/>
      <c r="P3682" s="14"/>
      <c r="Q3682" s="12"/>
      <c r="R3682" s="13"/>
    </row>
    <row r="3683" spans="1:18" ht="15.75" customHeight="1">
      <c r="A3683" s="1"/>
      <c r="B3683" s="6" t="s">
        <v>14</v>
      </c>
      <c r="C3683" s="6">
        <v>1185732</v>
      </c>
      <c r="D3683" s="7">
        <v>44210</v>
      </c>
      <c r="E3683" s="6" t="s">
        <v>15</v>
      </c>
      <c r="F3683" s="6" t="s">
        <v>125</v>
      </c>
      <c r="G3683" s="6" t="s">
        <v>126</v>
      </c>
      <c r="H3683" s="6" t="s">
        <v>22</v>
      </c>
      <c r="I3683" s="8">
        <v>0.45</v>
      </c>
      <c r="J3683" s="9">
        <v>3250</v>
      </c>
      <c r="K3683" s="10">
        <f t="shared" si="0"/>
        <v>1462.5</v>
      </c>
      <c r="L3683" s="10">
        <f t="shared" si="1"/>
        <v>585</v>
      </c>
      <c r="M3683" s="11">
        <v>0.39999999999999997</v>
      </c>
      <c r="O3683" s="16"/>
      <c r="P3683" s="14"/>
      <c r="Q3683" s="12"/>
      <c r="R3683" s="13"/>
    </row>
    <row r="3684" spans="1:18" ht="15.75" customHeight="1">
      <c r="A3684" s="1"/>
      <c r="B3684" s="6" t="s">
        <v>14</v>
      </c>
      <c r="C3684" s="6">
        <v>1185732</v>
      </c>
      <c r="D3684" s="7">
        <v>44239</v>
      </c>
      <c r="E3684" s="6" t="s">
        <v>15</v>
      </c>
      <c r="F3684" s="6" t="s">
        <v>125</v>
      </c>
      <c r="G3684" s="6" t="s">
        <v>126</v>
      </c>
      <c r="H3684" s="6" t="s">
        <v>17</v>
      </c>
      <c r="I3684" s="8">
        <v>0.45</v>
      </c>
      <c r="J3684" s="9">
        <v>5750</v>
      </c>
      <c r="K3684" s="10">
        <f t="shared" si="0"/>
        <v>2587.5</v>
      </c>
      <c r="L3684" s="10">
        <f t="shared" si="1"/>
        <v>1164.375</v>
      </c>
      <c r="M3684" s="11">
        <v>0.45</v>
      </c>
      <c r="O3684" s="16"/>
      <c r="P3684" s="14"/>
      <c r="Q3684" s="12"/>
      <c r="R3684" s="13"/>
    </row>
    <row r="3685" spans="1:18" ht="15.75" customHeight="1">
      <c r="A3685" s="1"/>
      <c r="B3685" s="6" t="s">
        <v>14</v>
      </c>
      <c r="C3685" s="6">
        <v>1185732</v>
      </c>
      <c r="D3685" s="7">
        <v>44239</v>
      </c>
      <c r="E3685" s="6" t="s">
        <v>15</v>
      </c>
      <c r="F3685" s="6" t="s">
        <v>125</v>
      </c>
      <c r="G3685" s="6" t="s">
        <v>126</v>
      </c>
      <c r="H3685" s="6" t="s">
        <v>18</v>
      </c>
      <c r="I3685" s="8">
        <v>0.45</v>
      </c>
      <c r="J3685" s="9">
        <v>2250</v>
      </c>
      <c r="K3685" s="10">
        <f t="shared" si="0"/>
        <v>1012.5</v>
      </c>
      <c r="L3685" s="10">
        <f t="shared" si="1"/>
        <v>455.625</v>
      </c>
      <c r="M3685" s="11">
        <v>0.45</v>
      </c>
      <c r="O3685" s="16"/>
      <c r="P3685" s="14"/>
      <c r="Q3685" s="12"/>
      <c r="R3685" s="13"/>
    </row>
    <row r="3686" spans="1:18" ht="15.75" customHeight="1">
      <c r="A3686" s="1"/>
      <c r="B3686" s="6" t="s">
        <v>14</v>
      </c>
      <c r="C3686" s="6">
        <v>1185732</v>
      </c>
      <c r="D3686" s="7">
        <v>44239</v>
      </c>
      <c r="E3686" s="6" t="s">
        <v>15</v>
      </c>
      <c r="F3686" s="6" t="s">
        <v>125</v>
      </c>
      <c r="G3686" s="6" t="s">
        <v>126</v>
      </c>
      <c r="H3686" s="6" t="s">
        <v>19</v>
      </c>
      <c r="I3686" s="8">
        <v>0.35000000000000003</v>
      </c>
      <c r="J3686" s="9">
        <v>2750</v>
      </c>
      <c r="K3686" s="10">
        <f t="shared" si="0"/>
        <v>962.50000000000011</v>
      </c>
      <c r="L3686" s="10">
        <f t="shared" si="1"/>
        <v>336.875</v>
      </c>
      <c r="M3686" s="11">
        <v>0.35</v>
      </c>
      <c r="O3686" s="16"/>
      <c r="P3686" s="14"/>
      <c r="Q3686" s="12"/>
      <c r="R3686" s="13"/>
    </row>
    <row r="3687" spans="1:18" ht="15.75" customHeight="1">
      <c r="A3687" s="1"/>
      <c r="B3687" s="6" t="s">
        <v>14</v>
      </c>
      <c r="C3687" s="6">
        <v>1185732</v>
      </c>
      <c r="D3687" s="7">
        <v>44239</v>
      </c>
      <c r="E3687" s="6" t="s">
        <v>15</v>
      </c>
      <c r="F3687" s="6" t="s">
        <v>125</v>
      </c>
      <c r="G3687" s="6" t="s">
        <v>126</v>
      </c>
      <c r="H3687" s="6" t="s">
        <v>20</v>
      </c>
      <c r="I3687" s="8">
        <v>0.39999999999999997</v>
      </c>
      <c r="J3687" s="9">
        <v>1500</v>
      </c>
      <c r="K3687" s="10">
        <f t="shared" si="0"/>
        <v>600</v>
      </c>
      <c r="L3687" s="10">
        <f t="shared" si="1"/>
        <v>210</v>
      </c>
      <c r="M3687" s="11">
        <v>0.35</v>
      </c>
      <c r="O3687" s="16"/>
      <c r="P3687" s="14"/>
      <c r="Q3687" s="12"/>
      <c r="R3687" s="13"/>
    </row>
    <row r="3688" spans="1:18" ht="15.75" customHeight="1">
      <c r="A3688" s="1"/>
      <c r="B3688" s="6" t="s">
        <v>14</v>
      </c>
      <c r="C3688" s="6">
        <v>1185732</v>
      </c>
      <c r="D3688" s="7">
        <v>44239</v>
      </c>
      <c r="E3688" s="6" t="s">
        <v>15</v>
      </c>
      <c r="F3688" s="6" t="s">
        <v>125</v>
      </c>
      <c r="G3688" s="6" t="s">
        <v>126</v>
      </c>
      <c r="H3688" s="6" t="s">
        <v>21</v>
      </c>
      <c r="I3688" s="8">
        <v>0.55000000000000004</v>
      </c>
      <c r="J3688" s="9">
        <v>2250</v>
      </c>
      <c r="K3688" s="10">
        <f t="shared" si="0"/>
        <v>1237.5</v>
      </c>
      <c r="L3688" s="10">
        <f t="shared" si="1"/>
        <v>433.125</v>
      </c>
      <c r="M3688" s="11">
        <v>0.35</v>
      </c>
      <c r="O3688" s="16"/>
      <c r="P3688" s="14"/>
      <c r="Q3688" s="12"/>
      <c r="R3688" s="13"/>
    </row>
    <row r="3689" spans="1:18" ht="15.75" customHeight="1">
      <c r="A3689" s="1"/>
      <c r="B3689" s="6" t="s">
        <v>14</v>
      </c>
      <c r="C3689" s="6">
        <v>1185732</v>
      </c>
      <c r="D3689" s="7">
        <v>44239</v>
      </c>
      <c r="E3689" s="6" t="s">
        <v>15</v>
      </c>
      <c r="F3689" s="6" t="s">
        <v>125</v>
      </c>
      <c r="G3689" s="6" t="s">
        <v>126</v>
      </c>
      <c r="H3689" s="6" t="s">
        <v>22</v>
      </c>
      <c r="I3689" s="8">
        <v>0.45</v>
      </c>
      <c r="J3689" s="9">
        <v>3250</v>
      </c>
      <c r="K3689" s="10">
        <f t="shared" si="0"/>
        <v>1462.5</v>
      </c>
      <c r="L3689" s="10">
        <f t="shared" si="1"/>
        <v>585</v>
      </c>
      <c r="M3689" s="11">
        <v>0.39999999999999997</v>
      </c>
      <c r="O3689" s="16"/>
      <c r="P3689" s="14"/>
      <c r="Q3689" s="12"/>
      <c r="R3689" s="13"/>
    </row>
    <row r="3690" spans="1:18" ht="15.75" customHeight="1">
      <c r="A3690" s="1"/>
      <c r="B3690" s="6" t="s">
        <v>14</v>
      </c>
      <c r="C3690" s="6">
        <v>1185732</v>
      </c>
      <c r="D3690" s="7">
        <v>44265</v>
      </c>
      <c r="E3690" s="6" t="s">
        <v>15</v>
      </c>
      <c r="F3690" s="6" t="s">
        <v>125</v>
      </c>
      <c r="G3690" s="6" t="s">
        <v>126</v>
      </c>
      <c r="H3690" s="6" t="s">
        <v>17</v>
      </c>
      <c r="I3690" s="8">
        <v>0.45</v>
      </c>
      <c r="J3690" s="9">
        <v>5450</v>
      </c>
      <c r="K3690" s="10">
        <f t="shared" si="0"/>
        <v>2452.5</v>
      </c>
      <c r="L3690" s="10">
        <f t="shared" si="1"/>
        <v>1103.625</v>
      </c>
      <c r="M3690" s="11">
        <v>0.45</v>
      </c>
      <c r="O3690" s="16"/>
      <c r="P3690" s="14"/>
      <c r="Q3690" s="12"/>
      <c r="R3690" s="13"/>
    </row>
    <row r="3691" spans="1:18" ht="15.75" customHeight="1">
      <c r="A3691" s="1"/>
      <c r="B3691" s="6" t="s">
        <v>14</v>
      </c>
      <c r="C3691" s="6">
        <v>1185732</v>
      </c>
      <c r="D3691" s="7">
        <v>44265</v>
      </c>
      <c r="E3691" s="6" t="s">
        <v>15</v>
      </c>
      <c r="F3691" s="6" t="s">
        <v>125</v>
      </c>
      <c r="G3691" s="6" t="s">
        <v>126</v>
      </c>
      <c r="H3691" s="6" t="s">
        <v>18</v>
      </c>
      <c r="I3691" s="8">
        <v>0.45</v>
      </c>
      <c r="J3691" s="9">
        <v>2500</v>
      </c>
      <c r="K3691" s="10">
        <f t="shared" si="0"/>
        <v>1125</v>
      </c>
      <c r="L3691" s="10">
        <f t="shared" si="1"/>
        <v>506.25</v>
      </c>
      <c r="M3691" s="11">
        <v>0.45</v>
      </c>
      <c r="O3691" s="16"/>
      <c r="P3691" s="14"/>
      <c r="Q3691" s="12"/>
      <c r="R3691" s="13"/>
    </row>
    <row r="3692" spans="1:18" ht="15.75" customHeight="1">
      <c r="A3692" s="1"/>
      <c r="B3692" s="6" t="s">
        <v>14</v>
      </c>
      <c r="C3692" s="6">
        <v>1185732</v>
      </c>
      <c r="D3692" s="7">
        <v>44265</v>
      </c>
      <c r="E3692" s="6" t="s">
        <v>15</v>
      </c>
      <c r="F3692" s="6" t="s">
        <v>125</v>
      </c>
      <c r="G3692" s="6" t="s">
        <v>126</v>
      </c>
      <c r="H3692" s="6" t="s">
        <v>19</v>
      </c>
      <c r="I3692" s="8">
        <v>0.35000000000000003</v>
      </c>
      <c r="J3692" s="9">
        <v>2750</v>
      </c>
      <c r="K3692" s="10">
        <f t="shared" si="0"/>
        <v>962.50000000000011</v>
      </c>
      <c r="L3692" s="10">
        <f t="shared" si="1"/>
        <v>336.875</v>
      </c>
      <c r="M3692" s="11">
        <v>0.35</v>
      </c>
      <c r="O3692" s="16"/>
      <c r="P3692" s="14"/>
      <c r="Q3692" s="12"/>
      <c r="R3692" s="13"/>
    </row>
    <row r="3693" spans="1:18" ht="15.75" customHeight="1">
      <c r="A3693" s="1"/>
      <c r="B3693" s="6" t="s">
        <v>14</v>
      </c>
      <c r="C3693" s="6">
        <v>1185732</v>
      </c>
      <c r="D3693" s="7">
        <v>44265</v>
      </c>
      <c r="E3693" s="6" t="s">
        <v>15</v>
      </c>
      <c r="F3693" s="6" t="s">
        <v>125</v>
      </c>
      <c r="G3693" s="6" t="s">
        <v>126</v>
      </c>
      <c r="H3693" s="6" t="s">
        <v>20</v>
      </c>
      <c r="I3693" s="8">
        <v>0.39999999999999997</v>
      </c>
      <c r="J3693" s="9">
        <v>1250</v>
      </c>
      <c r="K3693" s="10">
        <f t="shared" si="0"/>
        <v>499.99999999999994</v>
      </c>
      <c r="L3693" s="10">
        <f t="shared" si="1"/>
        <v>174.99999999999997</v>
      </c>
      <c r="M3693" s="11">
        <v>0.35</v>
      </c>
      <c r="O3693" s="16"/>
      <c r="P3693" s="14"/>
      <c r="Q3693" s="12"/>
      <c r="R3693" s="13"/>
    </row>
    <row r="3694" spans="1:18" ht="15.75" customHeight="1">
      <c r="A3694" s="1"/>
      <c r="B3694" s="6" t="s">
        <v>14</v>
      </c>
      <c r="C3694" s="6">
        <v>1185732</v>
      </c>
      <c r="D3694" s="7">
        <v>44265</v>
      </c>
      <c r="E3694" s="6" t="s">
        <v>15</v>
      </c>
      <c r="F3694" s="6" t="s">
        <v>125</v>
      </c>
      <c r="G3694" s="6" t="s">
        <v>126</v>
      </c>
      <c r="H3694" s="6" t="s">
        <v>21</v>
      </c>
      <c r="I3694" s="8">
        <v>0.55000000000000004</v>
      </c>
      <c r="J3694" s="9">
        <v>1750</v>
      </c>
      <c r="K3694" s="10">
        <f t="shared" si="0"/>
        <v>962.50000000000011</v>
      </c>
      <c r="L3694" s="10">
        <f t="shared" si="1"/>
        <v>336.875</v>
      </c>
      <c r="M3694" s="11">
        <v>0.35</v>
      </c>
      <c r="O3694" s="16"/>
      <c r="P3694" s="14"/>
      <c r="Q3694" s="12"/>
      <c r="R3694" s="13"/>
    </row>
    <row r="3695" spans="1:18" ht="15.75" customHeight="1">
      <c r="A3695" s="1"/>
      <c r="B3695" s="6" t="s">
        <v>14</v>
      </c>
      <c r="C3695" s="6">
        <v>1185732</v>
      </c>
      <c r="D3695" s="7">
        <v>44265</v>
      </c>
      <c r="E3695" s="6" t="s">
        <v>15</v>
      </c>
      <c r="F3695" s="6" t="s">
        <v>125</v>
      </c>
      <c r="G3695" s="6" t="s">
        <v>126</v>
      </c>
      <c r="H3695" s="6" t="s">
        <v>22</v>
      </c>
      <c r="I3695" s="8">
        <v>0.45</v>
      </c>
      <c r="J3695" s="9">
        <v>2750</v>
      </c>
      <c r="K3695" s="10">
        <f t="shared" si="0"/>
        <v>1237.5</v>
      </c>
      <c r="L3695" s="10">
        <f t="shared" si="1"/>
        <v>494.99999999999994</v>
      </c>
      <c r="M3695" s="11">
        <v>0.39999999999999997</v>
      </c>
      <c r="O3695" s="16"/>
      <c r="P3695" s="14"/>
      <c r="Q3695" s="12"/>
      <c r="R3695" s="13"/>
    </row>
    <row r="3696" spans="1:18" ht="15.75" customHeight="1">
      <c r="A3696" s="1"/>
      <c r="B3696" s="6" t="s">
        <v>14</v>
      </c>
      <c r="C3696" s="6">
        <v>1185732</v>
      </c>
      <c r="D3696" s="7">
        <v>44297</v>
      </c>
      <c r="E3696" s="6" t="s">
        <v>15</v>
      </c>
      <c r="F3696" s="6" t="s">
        <v>125</v>
      </c>
      <c r="G3696" s="6" t="s">
        <v>126</v>
      </c>
      <c r="H3696" s="6" t="s">
        <v>17</v>
      </c>
      <c r="I3696" s="8">
        <v>0.45</v>
      </c>
      <c r="J3696" s="9">
        <v>5250</v>
      </c>
      <c r="K3696" s="10">
        <f t="shared" si="0"/>
        <v>2362.5</v>
      </c>
      <c r="L3696" s="10">
        <f t="shared" si="1"/>
        <v>1063.125</v>
      </c>
      <c r="M3696" s="11">
        <v>0.45</v>
      </c>
      <c r="O3696" s="16"/>
      <c r="P3696" s="14"/>
      <c r="Q3696" s="12"/>
      <c r="R3696" s="13"/>
    </row>
    <row r="3697" spans="1:18" ht="15.75" customHeight="1">
      <c r="A3697" s="1"/>
      <c r="B3697" s="6" t="s">
        <v>14</v>
      </c>
      <c r="C3697" s="6">
        <v>1185732</v>
      </c>
      <c r="D3697" s="7">
        <v>44297</v>
      </c>
      <c r="E3697" s="6" t="s">
        <v>15</v>
      </c>
      <c r="F3697" s="6" t="s">
        <v>125</v>
      </c>
      <c r="G3697" s="6" t="s">
        <v>126</v>
      </c>
      <c r="H3697" s="6" t="s">
        <v>18</v>
      </c>
      <c r="I3697" s="8">
        <v>0.45</v>
      </c>
      <c r="J3697" s="9">
        <v>2250</v>
      </c>
      <c r="K3697" s="10">
        <f t="shared" si="0"/>
        <v>1012.5</v>
      </c>
      <c r="L3697" s="10">
        <f t="shared" si="1"/>
        <v>455.625</v>
      </c>
      <c r="M3697" s="11">
        <v>0.45</v>
      </c>
      <c r="O3697" s="16"/>
      <c r="P3697" s="14"/>
      <c r="Q3697" s="12"/>
      <c r="R3697" s="13"/>
    </row>
    <row r="3698" spans="1:18" ht="15.75" customHeight="1">
      <c r="A3698" s="1"/>
      <c r="B3698" s="6" t="s">
        <v>14</v>
      </c>
      <c r="C3698" s="6">
        <v>1185732</v>
      </c>
      <c r="D3698" s="7">
        <v>44297</v>
      </c>
      <c r="E3698" s="6" t="s">
        <v>15</v>
      </c>
      <c r="F3698" s="6" t="s">
        <v>125</v>
      </c>
      <c r="G3698" s="6" t="s">
        <v>126</v>
      </c>
      <c r="H3698" s="6" t="s">
        <v>19</v>
      </c>
      <c r="I3698" s="8">
        <v>0.35000000000000003</v>
      </c>
      <c r="J3698" s="9">
        <v>2250</v>
      </c>
      <c r="K3698" s="10">
        <f t="shared" si="0"/>
        <v>787.50000000000011</v>
      </c>
      <c r="L3698" s="10">
        <f t="shared" si="1"/>
        <v>275.625</v>
      </c>
      <c r="M3698" s="11">
        <v>0.35</v>
      </c>
      <c r="O3698" s="16"/>
      <c r="P3698" s="14"/>
      <c r="Q3698" s="12"/>
      <c r="R3698" s="13"/>
    </row>
    <row r="3699" spans="1:18" ht="15.75" customHeight="1">
      <c r="A3699" s="1"/>
      <c r="B3699" s="6" t="s">
        <v>14</v>
      </c>
      <c r="C3699" s="6">
        <v>1185732</v>
      </c>
      <c r="D3699" s="7">
        <v>44297</v>
      </c>
      <c r="E3699" s="6" t="s">
        <v>15</v>
      </c>
      <c r="F3699" s="6" t="s">
        <v>125</v>
      </c>
      <c r="G3699" s="6" t="s">
        <v>126</v>
      </c>
      <c r="H3699" s="6" t="s">
        <v>20</v>
      </c>
      <c r="I3699" s="8">
        <v>0.39999999999999997</v>
      </c>
      <c r="J3699" s="9">
        <v>1500</v>
      </c>
      <c r="K3699" s="10">
        <f t="shared" si="0"/>
        <v>600</v>
      </c>
      <c r="L3699" s="10">
        <f t="shared" si="1"/>
        <v>210</v>
      </c>
      <c r="M3699" s="11">
        <v>0.35</v>
      </c>
      <c r="O3699" s="16"/>
      <c r="P3699" s="14"/>
      <c r="Q3699" s="12"/>
      <c r="R3699" s="13"/>
    </row>
    <row r="3700" spans="1:18" ht="15.75" customHeight="1">
      <c r="A3700" s="1"/>
      <c r="B3700" s="6" t="s">
        <v>14</v>
      </c>
      <c r="C3700" s="6">
        <v>1185732</v>
      </c>
      <c r="D3700" s="7">
        <v>44297</v>
      </c>
      <c r="E3700" s="6" t="s">
        <v>15</v>
      </c>
      <c r="F3700" s="6" t="s">
        <v>125</v>
      </c>
      <c r="G3700" s="6" t="s">
        <v>126</v>
      </c>
      <c r="H3700" s="6" t="s">
        <v>21</v>
      </c>
      <c r="I3700" s="8">
        <v>0.55000000000000004</v>
      </c>
      <c r="J3700" s="9">
        <v>1500</v>
      </c>
      <c r="K3700" s="10">
        <f t="shared" si="0"/>
        <v>825.00000000000011</v>
      </c>
      <c r="L3700" s="10">
        <f t="shared" si="1"/>
        <v>288.75</v>
      </c>
      <c r="M3700" s="11">
        <v>0.35</v>
      </c>
      <c r="O3700" s="16"/>
      <c r="P3700" s="14"/>
      <c r="Q3700" s="12"/>
      <c r="R3700" s="13"/>
    </row>
    <row r="3701" spans="1:18" ht="15.75" customHeight="1">
      <c r="A3701" s="1"/>
      <c r="B3701" s="6" t="s">
        <v>14</v>
      </c>
      <c r="C3701" s="6">
        <v>1185732</v>
      </c>
      <c r="D3701" s="7">
        <v>44297</v>
      </c>
      <c r="E3701" s="6" t="s">
        <v>15</v>
      </c>
      <c r="F3701" s="6" t="s">
        <v>125</v>
      </c>
      <c r="G3701" s="6" t="s">
        <v>126</v>
      </c>
      <c r="H3701" s="6" t="s">
        <v>22</v>
      </c>
      <c r="I3701" s="8">
        <v>0.45</v>
      </c>
      <c r="J3701" s="9">
        <v>3000</v>
      </c>
      <c r="K3701" s="10">
        <f t="shared" si="0"/>
        <v>1350</v>
      </c>
      <c r="L3701" s="10">
        <f t="shared" si="1"/>
        <v>540</v>
      </c>
      <c r="M3701" s="11">
        <v>0.39999999999999997</v>
      </c>
      <c r="O3701" s="16"/>
      <c r="P3701" s="14"/>
      <c r="Q3701" s="12"/>
      <c r="R3701" s="13"/>
    </row>
    <row r="3702" spans="1:18" ht="15.75" customHeight="1">
      <c r="A3702" s="1"/>
      <c r="B3702" s="6" t="s">
        <v>14</v>
      </c>
      <c r="C3702" s="6">
        <v>1185732</v>
      </c>
      <c r="D3702" s="7">
        <v>44326</v>
      </c>
      <c r="E3702" s="6" t="s">
        <v>15</v>
      </c>
      <c r="F3702" s="6" t="s">
        <v>125</v>
      </c>
      <c r="G3702" s="6" t="s">
        <v>126</v>
      </c>
      <c r="H3702" s="6" t="s">
        <v>17</v>
      </c>
      <c r="I3702" s="8">
        <v>0.6</v>
      </c>
      <c r="J3702" s="9">
        <v>5700</v>
      </c>
      <c r="K3702" s="10">
        <f t="shared" si="0"/>
        <v>3420</v>
      </c>
      <c r="L3702" s="10">
        <f t="shared" si="1"/>
        <v>1539</v>
      </c>
      <c r="M3702" s="11">
        <v>0.45</v>
      </c>
      <c r="O3702" s="16"/>
      <c r="P3702" s="14"/>
      <c r="Q3702" s="12"/>
      <c r="R3702" s="13"/>
    </row>
    <row r="3703" spans="1:18" ht="15.75" customHeight="1">
      <c r="A3703" s="1"/>
      <c r="B3703" s="6" t="s">
        <v>14</v>
      </c>
      <c r="C3703" s="6">
        <v>1185732</v>
      </c>
      <c r="D3703" s="7">
        <v>44326</v>
      </c>
      <c r="E3703" s="6" t="s">
        <v>15</v>
      </c>
      <c r="F3703" s="6" t="s">
        <v>125</v>
      </c>
      <c r="G3703" s="6" t="s">
        <v>126</v>
      </c>
      <c r="H3703" s="6" t="s">
        <v>18</v>
      </c>
      <c r="I3703" s="8">
        <v>0.55000000000000004</v>
      </c>
      <c r="J3703" s="9">
        <v>2750</v>
      </c>
      <c r="K3703" s="10">
        <f t="shared" si="0"/>
        <v>1512.5000000000002</v>
      </c>
      <c r="L3703" s="10">
        <f t="shared" si="1"/>
        <v>680.62500000000011</v>
      </c>
      <c r="M3703" s="11">
        <v>0.45</v>
      </c>
      <c r="O3703" s="16"/>
      <c r="P3703" s="14"/>
      <c r="Q3703" s="12"/>
      <c r="R3703" s="13"/>
    </row>
    <row r="3704" spans="1:18" ht="15.75" customHeight="1">
      <c r="A3704" s="1"/>
      <c r="B3704" s="6" t="s">
        <v>14</v>
      </c>
      <c r="C3704" s="6">
        <v>1185732</v>
      </c>
      <c r="D3704" s="7">
        <v>44326</v>
      </c>
      <c r="E3704" s="6" t="s">
        <v>15</v>
      </c>
      <c r="F3704" s="6" t="s">
        <v>125</v>
      </c>
      <c r="G3704" s="6" t="s">
        <v>126</v>
      </c>
      <c r="H3704" s="6" t="s">
        <v>19</v>
      </c>
      <c r="I3704" s="8">
        <v>0.5</v>
      </c>
      <c r="J3704" s="9">
        <v>3000</v>
      </c>
      <c r="K3704" s="10">
        <f t="shared" si="0"/>
        <v>1500</v>
      </c>
      <c r="L3704" s="10">
        <f t="shared" si="1"/>
        <v>525</v>
      </c>
      <c r="M3704" s="11">
        <v>0.35</v>
      </c>
      <c r="O3704" s="16"/>
      <c r="P3704" s="14"/>
      <c r="Q3704" s="12"/>
      <c r="R3704" s="13"/>
    </row>
    <row r="3705" spans="1:18" ht="15.75" customHeight="1">
      <c r="A3705" s="1"/>
      <c r="B3705" s="6" t="s">
        <v>14</v>
      </c>
      <c r="C3705" s="6">
        <v>1185732</v>
      </c>
      <c r="D3705" s="7">
        <v>44326</v>
      </c>
      <c r="E3705" s="6" t="s">
        <v>15</v>
      </c>
      <c r="F3705" s="6" t="s">
        <v>125</v>
      </c>
      <c r="G3705" s="6" t="s">
        <v>126</v>
      </c>
      <c r="H3705" s="6" t="s">
        <v>20</v>
      </c>
      <c r="I3705" s="8">
        <v>0.5</v>
      </c>
      <c r="J3705" s="9">
        <v>2500</v>
      </c>
      <c r="K3705" s="10">
        <f t="shared" si="0"/>
        <v>1250</v>
      </c>
      <c r="L3705" s="10">
        <f t="shared" si="1"/>
        <v>437.5</v>
      </c>
      <c r="M3705" s="11">
        <v>0.35</v>
      </c>
      <c r="O3705" s="16"/>
      <c r="P3705" s="14"/>
      <c r="Q3705" s="12"/>
      <c r="R3705" s="13"/>
    </row>
    <row r="3706" spans="1:18" ht="15.75" customHeight="1">
      <c r="A3706" s="1"/>
      <c r="B3706" s="6" t="s">
        <v>14</v>
      </c>
      <c r="C3706" s="6">
        <v>1185732</v>
      </c>
      <c r="D3706" s="7">
        <v>44326</v>
      </c>
      <c r="E3706" s="6" t="s">
        <v>15</v>
      </c>
      <c r="F3706" s="6" t="s">
        <v>125</v>
      </c>
      <c r="G3706" s="6" t="s">
        <v>126</v>
      </c>
      <c r="H3706" s="6" t="s">
        <v>21</v>
      </c>
      <c r="I3706" s="8">
        <v>0.6</v>
      </c>
      <c r="J3706" s="9">
        <v>2750</v>
      </c>
      <c r="K3706" s="10">
        <f t="shared" si="0"/>
        <v>1650</v>
      </c>
      <c r="L3706" s="10">
        <f t="shared" si="1"/>
        <v>577.5</v>
      </c>
      <c r="M3706" s="11">
        <v>0.35</v>
      </c>
      <c r="O3706" s="16"/>
      <c r="P3706" s="14"/>
      <c r="Q3706" s="12"/>
      <c r="R3706" s="13"/>
    </row>
    <row r="3707" spans="1:18" ht="15.75" customHeight="1">
      <c r="A3707" s="1"/>
      <c r="B3707" s="6" t="s">
        <v>14</v>
      </c>
      <c r="C3707" s="6">
        <v>1185732</v>
      </c>
      <c r="D3707" s="7">
        <v>44326</v>
      </c>
      <c r="E3707" s="6" t="s">
        <v>15</v>
      </c>
      <c r="F3707" s="6" t="s">
        <v>125</v>
      </c>
      <c r="G3707" s="6" t="s">
        <v>126</v>
      </c>
      <c r="H3707" s="6" t="s">
        <v>22</v>
      </c>
      <c r="I3707" s="8">
        <v>0.65</v>
      </c>
      <c r="J3707" s="9">
        <v>4000</v>
      </c>
      <c r="K3707" s="10">
        <f t="shared" si="0"/>
        <v>2600</v>
      </c>
      <c r="L3707" s="10">
        <f t="shared" si="1"/>
        <v>1040</v>
      </c>
      <c r="M3707" s="11">
        <v>0.39999999999999997</v>
      </c>
      <c r="O3707" s="16"/>
      <c r="P3707" s="14"/>
      <c r="Q3707" s="12"/>
      <c r="R3707" s="13"/>
    </row>
    <row r="3708" spans="1:18" ht="15.75" customHeight="1">
      <c r="A3708" s="1"/>
      <c r="B3708" s="6" t="s">
        <v>14</v>
      </c>
      <c r="C3708" s="6">
        <v>1185732</v>
      </c>
      <c r="D3708" s="7">
        <v>44359</v>
      </c>
      <c r="E3708" s="6" t="s">
        <v>15</v>
      </c>
      <c r="F3708" s="6" t="s">
        <v>125</v>
      </c>
      <c r="G3708" s="6" t="s">
        <v>126</v>
      </c>
      <c r="H3708" s="6" t="s">
        <v>17</v>
      </c>
      <c r="I3708" s="8">
        <v>0.6</v>
      </c>
      <c r="J3708" s="9">
        <v>6500</v>
      </c>
      <c r="K3708" s="10">
        <f t="shared" si="0"/>
        <v>3900</v>
      </c>
      <c r="L3708" s="10">
        <f t="shared" si="1"/>
        <v>1755</v>
      </c>
      <c r="M3708" s="11">
        <v>0.45</v>
      </c>
      <c r="O3708" s="16"/>
      <c r="P3708" s="14"/>
      <c r="Q3708" s="12"/>
      <c r="R3708" s="13"/>
    </row>
    <row r="3709" spans="1:18" ht="15.75" customHeight="1">
      <c r="A3709" s="1"/>
      <c r="B3709" s="6" t="s">
        <v>14</v>
      </c>
      <c r="C3709" s="6">
        <v>1185732</v>
      </c>
      <c r="D3709" s="7">
        <v>44359</v>
      </c>
      <c r="E3709" s="6" t="s">
        <v>15</v>
      </c>
      <c r="F3709" s="6" t="s">
        <v>125</v>
      </c>
      <c r="G3709" s="6" t="s">
        <v>126</v>
      </c>
      <c r="H3709" s="6" t="s">
        <v>18</v>
      </c>
      <c r="I3709" s="8">
        <v>0.55000000000000004</v>
      </c>
      <c r="J3709" s="9">
        <v>4000</v>
      </c>
      <c r="K3709" s="10">
        <f t="shared" si="0"/>
        <v>2200</v>
      </c>
      <c r="L3709" s="10">
        <f t="shared" si="1"/>
        <v>990</v>
      </c>
      <c r="M3709" s="11">
        <v>0.45</v>
      </c>
      <c r="O3709" s="16"/>
      <c r="P3709" s="14"/>
      <c r="Q3709" s="12"/>
      <c r="R3709" s="13"/>
    </row>
    <row r="3710" spans="1:18" ht="15.75" customHeight="1">
      <c r="A3710" s="1"/>
      <c r="B3710" s="6" t="s">
        <v>14</v>
      </c>
      <c r="C3710" s="6">
        <v>1185732</v>
      </c>
      <c r="D3710" s="7">
        <v>44359</v>
      </c>
      <c r="E3710" s="6" t="s">
        <v>15</v>
      </c>
      <c r="F3710" s="6" t="s">
        <v>125</v>
      </c>
      <c r="G3710" s="6" t="s">
        <v>126</v>
      </c>
      <c r="H3710" s="6" t="s">
        <v>19</v>
      </c>
      <c r="I3710" s="8">
        <v>0.5</v>
      </c>
      <c r="J3710" s="9">
        <v>3250</v>
      </c>
      <c r="K3710" s="10">
        <f t="shared" si="0"/>
        <v>1625</v>
      </c>
      <c r="L3710" s="10">
        <f t="shared" si="1"/>
        <v>568.75</v>
      </c>
      <c r="M3710" s="11">
        <v>0.35</v>
      </c>
      <c r="O3710" s="16"/>
      <c r="P3710" s="14"/>
      <c r="Q3710" s="12"/>
      <c r="R3710" s="13"/>
    </row>
    <row r="3711" spans="1:18" ht="15.75" customHeight="1">
      <c r="A3711" s="1"/>
      <c r="B3711" s="6" t="s">
        <v>14</v>
      </c>
      <c r="C3711" s="6">
        <v>1185732</v>
      </c>
      <c r="D3711" s="7">
        <v>44359</v>
      </c>
      <c r="E3711" s="6" t="s">
        <v>15</v>
      </c>
      <c r="F3711" s="6" t="s">
        <v>125</v>
      </c>
      <c r="G3711" s="6" t="s">
        <v>126</v>
      </c>
      <c r="H3711" s="6" t="s">
        <v>20</v>
      </c>
      <c r="I3711" s="8">
        <v>0.5</v>
      </c>
      <c r="J3711" s="9">
        <v>3000</v>
      </c>
      <c r="K3711" s="10">
        <f t="shared" si="0"/>
        <v>1500</v>
      </c>
      <c r="L3711" s="10">
        <f t="shared" si="1"/>
        <v>525</v>
      </c>
      <c r="M3711" s="11">
        <v>0.35</v>
      </c>
      <c r="O3711" s="16"/>
      <c r="P3711" s="14"/>
      <c r="Q3711" s="12"/>
      <c r="R3711" s="13"/>
    </row>
    <row r="3712" spans="1:18" ht="15.75" customHeight="1">
      <c r="A3712" s="1"/>
      <c r="B3712" s="6" t="s">
        <v>14</v>
      </c>
      <c r="C3712" s="6">
        <v>1185732</v>
      </c>
      <c r="D3712" s="7">
        <v>44359</v>
      </c>
      <c r="E3712" s="6" t="s">
        <v>15</v>
      </c>
      <c r="F3712" s="6" t="s">
        <v>125</v>
      </c>
      <c r="G3712" s="6" t="s">
        <v>126</v>
      </c>
      <c r="H3712" s="6" t="s">
        <v>21</v>
      </c>
      <c r="I3712" s="8">
        <v>0.6</v>
      </c>
      <c r="J3712" s="9">
        <v>3000</v>
      </c>
      <c r="K3712" s="10">
        <f t="shared" si="0"/>
        <v>1800</v>
      </c>
      <c r="L3712" s="10">
        <f t="shared" si="1"/>
        <v>630</v>
      </c>
      <c r="M3712" s="11">
        <v>0.35</v>
      </c>
      <c r="O3712" s="16"/>
      <c r="P3712" s="14"/>
      <c r="Q3712" s="12"/>
      <c r="R3712" s="13"/>
    </row>
    <row r="3713" spans="1:18" ht="15.75" customHeight="1">
      <c r="A3713" s="1"/>
      <c r="B3713" s="6" t="s">
        <v>14</v>
      </c>
      <c r="C3713" s="6">
        <v>1185732</v>
      </c>
      <c r="D3713" s="7">
        <v>44359</v>
      </c>
      <c r="E3713" s="6" t="s">
        <v>15</v>
      </c>
      <c r="F3713" s="6" t="s">
        <v>125</v>
      </c>
      <c r="G3713" s="6" t="s">
        <v>126</v>
      </c>
      <c r="H3713" s="6" t="s">
        <v>22</v>
      </c>
      <c r="I3713" s="8">
        <v>0.65</v>
      </c>
      <c r="J3713" s="9">
        <v>4500</v>
      </c>
      <c r="K3713" s="10">
        <f t="shared" si="0"/>
        <v>2925</v>
      </c>
      <c r="L3713" s="10">
        <f t="shared" si="1"/>
        <v>1170</v>
      </c>
      <c r="M3713" s="11">
        <v>0.39999999999999997</v>
      </c>
      <c r="O3713" s="16"/>
      <c r="P3713" s="14"/>
      <c r="Q3713" s="12"/>
      <c r="R3713" s="13"/>
    </row>
    <row r="3714" spans="1:18" ht="15.75" customHeight="1">
      <c r="A3714" s="1"/>
      <c r="B3714" s="6" t="s">
        <v>14</v>
      </c>
      <c r="C3714" s="6">
        <v>1185732</v>
      </c>
      <c r="D3714" s="7">
        <v>44387</v>
      </c>
      <c r="E3714" s="6" t="s">
        <v>15</v>
      </c>
      <c r="F3714" s="6" t="s">
        <v>125</v>
      </c>
      <c r="G3714" s="6" t="s">
        <v>126</v>
      </c>
      <c r="H3714" s="6" t="s">
        <v>17</v>
      </c>
      <c r="I3714" s="8">
        <v>0.6</v>
      </c>
      <c r="J3714" s="9">
        <v>6750</v>
      </c>
      <c r="K3714" s="10">
        <f t="shared" si="0"/>
        <v>4050</v>
      </c>
      <c r="L3714" s="10">
        <f t="shared" si="1"/>
        <v>1822.5</v>
      </c>
      <c r="M3714" s="11">
        <v>0.45</v>
      </c>
      <c r="O3714" s="16"/>
      <c r="P3714" s="14"/>
      <c r="Q3714" s="12"/>
      <c r="R3714" s="13"/>
    </row>
    <row r="3715" spans="1:18" ht="15.75" customHeight="1">
      <c r="A3715" s="1"/>
      <c r="B3715" s="6" t="s">
        <v>14</v>
      </c>
      <c r="C3715" s="6">
        <v>1185732</v>
      </c>
      <c r="D3715" s="7">
        <v>44387</v>
      </c>
      <c r="E3715" s="6" t="s">
        <v>15</v>
      </c>
      <c r="F3715" s="6" t="s">
        <v>125</v>
      </c>
      <c r="G3715" s="6" t="s">
        <v>126</v>
      </c>
      <c r="H3715" s="6" t="s">
        <v>18</v>
      </c>
      <c r="I3715" s="8">
        <v>0.55000000000000004</v>
      </c>
      <c r="J3715" s="9">
        <v>4250</v>
      </c>
      <c r="K3715" s="10">
        <f t="shared" si="0"/>
        <v>2337.5</v>
      </c>
      <c r="L3715" s="10">
        <f t="shared" si="1"/>
        <v>1051.875</v>
      </c>
      <c r="M3715" s="11">
        <v>0.45</v>
      </c>
      <c r="O3715" s="16"/>
      <c r="P3715" s="14"/>
      <c r="Q3715" s="12"/>
      <c r="R3715" s="13"/>
    </row>
    <row r="3716" spans="1:18" ht="15.75" customHeight="1">
      <c r="A3716" s="1"/>
      <c r="B3716" s="6" t="s">
        <v>14</v>
      </c>
      <c r="C3716" s="6">
        <v>1185732</v>
      </c>
      <c r="D3716" s="7">
        <v>44387</v>
      </c>
      <c r="E3716" s="6" t="s">
        <v>15</v>
      </c>
      <c r="F3716" s="6" t="s">
        <v>125</v>
      </c>
      <c r="G3716" s="6" t="s">
        <v>126</v>
      </c>
      <c r="H3716" s="6" t="s">
        <v>19</v>
      </c>
      <c r="I3716" s="8">
        <v>0.5</v>
      </c>
      <c r="J3716" s="9">
        <v>3500</v>
      </c>
      <c r="K3716" s="10">
        <f t="shared" si="0"/>
        <v>1750</v>
      </c>
      <c r="L3716" s="10">
        <f t="shared" si="1"/>
        <v>612.5</v>
      </c>
      <c r="M3716" s="11">
        <v>0.35</v>
      </c>
      <c r="O3716" s="16"/>
      <c r="P3716" s="14"/>
      <c r="Q3716" s="12"/>
      <c r="R3716" s="13"/>
    </row>
    <row r="3717" spans="1:18" ht="15.75" customHeight="1">
      <c r="A3717" s="1"/>
      <c r="B3717" s="6" t="s">
        <v>14</v>
      </c>
      <c r="C3717" s="6">
        <v>1185732</v>
      </c>
      <c r="D3717" s="7">
        <v>44387</v>
      </c>
      <c r="E3717" s="6" t="s">
        <v>15</v>
      </c>
      <c r="F3717" s="6" t="s">
        <v>125</v>
      </c>
      <c r="G3717" s="6" t="s">
        <v>126</v>
      </c>
      <c r="H3717" s="6" t="s">
        <v>20</v>
      </c>
      <c r="I3717" s="8">
        <v>0.5</v>
      </c>
      <c r="J3717" s="9">
        <v>3000</v>
      </c>
      <c r="K3717" s="10">
        <f t="shared" si="0"/>
        <v>1500</v>
      </c>
      <c r="L3717" s="10">
        <f t="shared" si="1"/>
        <v>525</v>
      </c>
      <c r="M3717" s="11">
        <v>0.35</v>
      </c>
      <c r="O3717" s="16"/>
      <c r="P3717" s="14"/>
      <c r="Q3717" s="12"/>
      <c r="R3717" s="13"/>
    </row>
    <row r="3718" spans="1:18" ht="15.75" customHeight="1">
      <c r="A3718" s="1"/>
      <c r="B3718" s="6" t="s">
        <v>14</v>
      </c>
      <c r="C3718" s="6">
        <v>1185732</v>
      </c>
      <c r="D3718" s="7">
        <v>44387</v>
      </c>
      <c r="E3718" s="6" t="s">
        <v>15</v>
      </c>
      <c r="F3718" s="6" t="s">
        <v>125</v>
      </c>
      <c r="G3718" s="6" t="s">
        <v>126</v>
      </c>
      <c r="H3718" s="6" t="s">
        <v>21</v>
      </c>
      <c r="I3718" s="8">
        <v>0.6</v>
      </c>
      <c r="J3718" s="9">
        <v>3250</v>
      </c>
      <c r="K3718" s="10">
        <f t="shared" si="0"/>
        <v>1950</v>
      </c>
      <c r="L3718" s="10">
        <f t="shared" si="1"/>
        <v>682.5</v>
      </c>
      <c r="M3718" s="11">
        <v>0.35</v>
      </c>
      <c r="O3718" s="16"/>
      <c r="P3718" s="14"/>
      <c r="Q3718" s="12"/>
      <c r="R3718" s="13"/>
    </row>
    <row r="3719" spans="1:18" ht="15.75" customHeight="1">
      <c r="A3719" s="1"/>
      <c r="B3719" s="6" t="s">
        <v>14</v>
      </c>
      <c r="C3719" s="6">
        <v>1185732</v>
      </c>
      <c r="D3719" s="7">
        <v>44387</v>
      </c>
      <c r="E3719" s="6" t="s">
        <v>15</v>
      </c>
      <c r="F3719" s="6" t="s">
        <v>125</v>
      </c>
      <c r="G3719" s="6" t="s">
        <v>126</v>
      </c>
      <c r="H3719" s="6" t="s">
        <v>22</v>
      </c>
      <c r="I3719" s="8">
        <v>0.65</v>
      </c>
      <c r="J3719" s="9">
        <v>5000</v>
      </c>
      <c r="K3719" s="10">
        <f t="shared" si="0"/>
        <v>3250</v>
      </c>
      <c r="L3719" s="10">
        <f t="shared" si="1"/>
        <v>1300</v>
      </c>
      <c r="M3719" s="11">
        <v>0.39999999999999997</v>
      </c>
      <c r="O3719" s="16"/>
      <c r="P3719" s="14"/>
      <c r="Q3719" s="12"/>
      <c r="R3719" s="13"/>
    </row>
    <row r="3720" spans="1:18" ht="15.75" customHeight="1">
      <c r="A3720" s="1"/>
      <c r="B3720" s="6" t="s">
        <v>14</v>
      </c>
      <c r="C3720" s="6">
        <v>1185732</v>
      </c>
      <c r="D3720" s="7">
        <v>44419</v>
      </c>
      <c r="E3720" s="6" t="s">
        <v>15</v>
      </c>
      <c r="F3720" s="6" t="s">
        <v>125</v>
      </c>
      <c r="G3720" s="6" t="s">
        <v>126</v>
      </c>
      <c r="H3720" s="6" t="s">
        <v>17</v>
      </c>
      <c r="I3720" s="8">
        <v>0.6</v>
      </c>
      <c r="J3720" s="9">
        <v>6500</v>
      </c>
      <c r="K3720" s="10">
        <f t="shared" si="0"/>
        <v>3900</v>
      </c>
      <c r="L3720" s="10">
        <f t="shared" si="1"/>
        <v>1755</v>
      </c>
      <c r="M3720" s="11">
        <v>0.45</v>
      </c>
      <c r="O3720" s="16"/>
      <c r="P3720" s="14"/>
      <c r="Q3720" s="12"/>
      <c r="R3720" s="13"/>
    </row>
    <row r="3721" spans="1:18" ht="15.75" customHeight="1">
      <c r="A3721" s="1"/>
      <c r="B3721" s="6" t="s">
        <v>14</v>
      </c>
      <c r="C3721" s="6">
        <v>1185732</v>
      </c>
      <c r="D3721" s="7">
        <v>44419</v>
      </c>
      <c r="E3721" s="6" t="s">
        <v>15</v>
      </c>
      <c r="F3721" s="6" t="s">
        <v>125</v>
      </c>
      <c r="G3721" s="6" t="s">
        <v>126</v>
      </c>
      <c r="H3721" s="6" t="s">
        <v>18</v>
      </c>
      <c r="I3721" s="8">
        <v>0.55000000000000004</v>
      </c>
      <c r="J3721" s="9">
        <v>4250</v>
      </c>
      <c r="K3721" s="10">
        <f t="shared" si="0"/>
        <v>2337.5</v>
      </c>
      <c r="L3721" s="10">
        <f t="shared" si="1"/>
        <v>1051.875</v>
      </c>
      <c r="M3721" s="11">
        <v>0.45</v>
      </c>
      <c r="O3721" s="16"/>
      <c r="P3721" s="14"/>
      <c r="Q3721" s="12"/>
      <c r="R3721" s="13"/>
    </row>
    <row r="3722" spans="1:18" ht="15.75" customHeight="1">
      <c r="A3722" s="1"/>
      <c r="B3722" s="6" t="s">
        <v>14</v>
      </c>
      <c r="C3722" s="6">
        <v>1185732</v>
      </c>
      <c r="D3722" s="7">
        <v>44419</v>
      </c>
      <c r="E3722" s="6" t="s">
        <v>15</v>
      </c>
      <c r="F3722" s="6" t="s">
        <v>125</v>
      </c>
      <c r="G3722" s="6" t="s">
        <v>126</v>
      </c>
      <c r="H3722" s="6" t="s">
        <v>19</v>
      </c>
      <c r="I3722" s="8">
        <v>0.5</v>
      </c>
      <c r="J3722" s="9">
        <v>3500</v>
      </c>
      <c r="K3722" s="10">
        <f t="shared" si="0"/>
        <v>1750</v>
      </c>
      <c r="L3722" s="10">
        <f t="shared" si="1"/>
        <v>612.5</v>
      </c>
      <c r="M3722" s="11">
        <v>0.35</v>
      </c>
      <c r="O3722" s="16"/>
      <c r="P3722" s="14"/>
      <c r="Q3722" s="12"/>
      <c r="R3722" s="13"/>
    </row>
    <row r="3723" spans="1:18" ht="15.75" customHeight="1">
      <c r="A3723" s="1"/>
      <c r="B3723" s="6" t="s">
        <v>14</v>
      </c>
      <c r="C3723" s="6">
        <v>1185732</v>
      </c>
      <c r="D3723" s="7">
        <v>44419</v>
      </c>
      <c r="E3723" s="6" t="s">
        <v>15</v>
      </c>
      <c r="F3723" s="6" t="s">
        <v>125</v>
      </c>
      <c r="G3723" s="6" t="s">
        <v>126</v>
      </c>
      <c r="H3723" s="6" t="s">
        <v>20</v>
      </c>
      <c r="I3723" s="8">
        <v>0.5</v>
      </c>
      <c r="J3723" s="9">
        <v>2500</v>
      </c>
      <c r="K3723" s="10">
        <f t="shared" si="0"/>
        <v>1250</v>
      </c>
      <c r="L3723" s="10">
        <f t="shared" si="1"/>
        <v>437.5</v>
      </c>
      <c r="M3723" s="11">
        <v>0.35</v>
      </c>
      <c r="O3723" s="16"/>
      <c r="P3723" s="14"/>
      <c r="Q3723" s="12"/>
      <c r="R3723" s="13"/>
    </row>
    <row r="3724" spans="1:18" ht="15.75" customHeight="1">
      <c r="A3724" s="1"/>
      <c r="B3724" s="6" t="s">
        <v>14</v>
      </c>
      <c r="C3724" s="6">
        <v>1185732</v>
      </c>
      <c r="D3724" s="7">
        <v>44419</v>
      </c>
      <c r="E3724" s="6" t="s">
        <v>15</v>
      </c>
      <c r="F3724" s="6" t="s">
        <v>125</v>
      </c>
      <c r="G3724" s="6" t="s">
        <v>126</v>
      </c>
      <c r="H3724" s="6" t="s">
        <v>21</v>
      </c>
      <c r="I3724" s="8">
        <v>0.6</v>
      </c>
      <c r="J3724" s="9">
        <v>2250</v>
      </c>
      <c r="K3724" s="10">
        <f t="shared" si="0"/>
        <v>1350</v>
      </c>
      <c r="L3724" s="10">
        <f t="shared" si="1"/>
        <v>472.49999999999994</v>
      </c>
      <c r="M3724" s="11">
        <v>0.35</v>
      </c>
      <c r="O3724" s="16"/>
      <c r="P3724" s="14"/>
      <c r="Q3724" s="12"/>
      <c r="R3724" s="13"/>
    </row>
    <row r="3725" spans="1:18" ht="15.75" customHeight="1">
      <c r="A3725" s="1"/>
      <c r="B3725" s="6" t="s">
        <v>14</v>
      </c>
      <c r="C3725" s="6">
        <v>1185732</v>
      </c>
      <c r="D3725" s="7">
        <v>44419</v>
      </c>
      <c r="E3725" s="6" t="s">
        <v>15</v>
      </c>
      <c r="F3725" s="6" t="s">
        <v>125</v>
      </c>
      <c r="G3725" s="6" t="s">
        <v>126</v>
      </c>
      <c r="H3725" s="6" t="s">
        <v>22</v>
      </c>
      <c r="I3725" s="8">
        <v>0.65</v>
      </c>
      <c r="J3725" s="9">
        <v>4000</v>
      </c>
      <c r="K3725" s="10">
        <f t="shared" si="0"/>
        <v>2600</v>
      </c>
      <c r="L3725" s="10">
        <f t="shared" si="1"/>
        <v>1040</v>
      </c>
      <c r="M3725" s="11">
        <v>0.39999999999999997</v>
      </c>
      <c r="O3725" s="16"/>
      <c r="P3725" s="14"/>
      <c r="Q3725" s="12"/>
      <c r="R3725" s="13"/>
    </row>
    <row r="3726" spans="1:18" ht="15.75" customHeight="1">
      <c r="A3726" s="1"/>
      <c r="B3726" s="6" t="s">
        <v>14</v>
      </c>
      <c r="C3726" s="6">
        <v>1185732</v>
      </c>
      <c r="D3726" s="7">
        <v>44449</v>
      </c>
      <c r="E3726" s="6" t="s">
        <v>15</v>
      </c>
      <c r="F3726" s="6" t="s">
        <v>125</v>
      </c>
      <c r="G3726" s="6" t="s">
        <v>126</v>
      </c>
      <c r="H3726" s="6" t="s">
        <v>17</v>
      </c>
      <c r="I3726" s="8">
        <v>0.6</v>
      </c>
      <c r="J3726" s="9">
        <v>5250</v>
      </c>
      <c r="K3726" s="10">
        <f t="shared" si="0"/>
        <v>3150</v>
      </c>
      <c r="L3726" s="10">
        <f t="shared" si="1"/>
        <v>1417.5</v>
      </c>
      <c r="M3726" s="11">
        <v>0.45</v>
      </c>
      <c r="O3726" s="16"/>
      <c r="P3726" s="14"/>
      <c r="Q3726" s="12"/>
      <c r="R3726" s="13"/>
    </row>
    <row r="3727" spans="1:18" ht="15.75" customHeight="1">
      <c r="A3727" s="1"/>
      <c r="B3727" s="6" t="s">
        <v>14</v>
      </c>
      <c r="C3727" s="6">
        <v>1185732</v>
      </c>
      <c r="D3727" s="7">
        <v>44449</v>
      </c>
      <c r="E3727" s="6" t="s">
        <v>15</v>
      </c>
      <c r="F3727" s="6" t="s">
        <v>125</v>
      </c>
      <c r="G3727" s="6" t="s">
        <v>126</v>
      </c>
      <c r="H3727" s="6" t="s">
        <v>18</v>
      </c>
      <c r="I3727" s="8">
        <v>0.55000000000000004</v>
      </c>
      <c r="J3727" s="9">
        <v>3250</v>
      </c>
      <c r="K3727" s="10">
        <f t="shared" si="0"/>
        <v>1787.5000000000002</v>
      </c>
      <c r="L3727" s="10">
        <f t="shared" si="1"/>
        <v>804.37500000000011</v>
      </c>
      <c r="M3727" s="11">
        <v>0.45</v>
      </c>
      <c r="O3727" s="16"/>
      <c r="P3727" s="14"/>
      <c r="Q3727" s="12"/>
      <c r="R3727" s="13"/>
    </row>
    <row r="3728" spans="1:18" ht="15.75" customHeight="1">
      <c r="A3728" s="1"/>
      <c r="B3728" s="6" t="s">
        <v>14</v>
      </c>
      <c r="C3728" s="6">
        <v>1185732</v>
      </c>
      <c r="D3728" s="7">
        <v>44449</v>
      </c>
      <c r="E3728" s="6" t="s">
        <v>15</v>
      </c>
      <c r="F3728" s="6" t="s">
        <v>125</v>
      </c>
      <c r="G3728" s="6" t="s">
        <v>126</v>
      </c>
      <c r="H3728" s="6" t="s">
        <v>19</v>
      </c>
      <c r="I3728" s="8">
        <v>0.5</v>
      </c>
      <c r="J3728" s="9">
        <v>2250</v>
      </c>
      <c r="K3728" s="10">
        <f t="shared" si="0"/>
        <v>1125</v>
      </c>
      <c r="L3728" s="10">
        <f t="shared" si="1"/>
        <v>393.75</v>
      </c>
      <c r="M3728" s="11">
        <v>0.35</v>
      </c>
      <c r="O3728" s="16"/>
      <c r="P3728" s="14"/>
      <c r="Q3728" s="12"/>
      <c r="R3728" s="13"/>
    </row>
    <row r="3729" spans="1:18" ht="15.75" customHeight="1">
      <c r="A3729" s="1"/>
      <c r="B3729" s="6" t="s">
        <v>14</v>
      </c>
      <c r="C3729" s="6">
        <v>1185732</v>
      </c>
      <c r="D3729" s="7">
        <v>44449</v>
      </c>
      <c r="E3729" s="6" t="s">
        <v>15</v>
      </c>
      <c r="F3729" s="6" t="s">
        <v>125</v>
      </c>
      <c r="G3729" s="6" t="s">
        <v>126</v>
      </c>
      <c r="H3729" s="6" t="s">
        <v>20</v>
      </c>
      <c r="I3729" s="8">
        <v>0.5</v>
      </c>
      <c r="J3729" s="9">
        <v>2000</v>
      </c>
      <c r="K3729" s="10">
        <f t="shared" si="0"/>
        <v>1000</v>
      </c>
      <c r="L3729" s="10">
        <f t="shared" si="1"/>
        <v>350</v>
      </c>
      <c r="M3729" s="11">
        <v>0.35</v>
      </c>
      <c r="O3729" s="16"/>
      <c r="P3729" s="14"/>
      <c r="Q3729" s="12"/>
      <c r="R3729" s="13"/>
    </row>
    <row r="3730" spans="1:18" ht="15.75" customHeight="1">
      <c r="A3730" s="1"/>
      <c r="B3730" s="6" t="s">
        <v>14</v>
      </c>
      <c r="C3730" s="6">
        <v>1185732</v>
      </c>
      <c r="D3730" s="7">
        <v>44449</v>
      </c>
      <c r="E3730" s="6" t="s">
        <v>15</v>
      </c>
      <c r="F3730" s="6" t="s">
        <v>125</v>
      </c>
      <c r="G3730" s="6" t="s">
        <v>126</v>
      </c>
      <c r="H3730" s="6" t="s">
        <v>21</v>
      </c>
      <c r="I3730" s="8">
        <v>0.6</v>
      </c>
      <c r="J3730" s="9">
        <v>2000</v>
      </c>
      <c r="K3730" s="10">
        <f t="shared" si="0"/>
        <v>1200</v>
      </c>
      <c r="L3730" s="10">
        <f t="shared" si="1"/>
        <v>420</v>
      </c>
      <c r="M3730" s="11">
        <v>0.35</v>
      </c>
      <c r="O3730" s="16"/>
      <c r="P3730" s="14"/>
      <c r="Q3730" s="12"/>
      <c r="R3730" s="13"/>
    </row>
    <row r="3731" spans="1:18" ht="15.75" customHeight="1">
      <c r="A3731" s="1"/>
      <c r="B3731" s="6" t="s">
        <v>14</v>
      </c>
      <c r="C3731" s="6">
        <v>1185732</v>
      </c>
      <c r="D3731" s="7">
        <v>44449</v>
      </c>
      <c r="E3731" s="6" t="s">
        <v>15</v>
      </c>
      <c r="F3731" s="6" t="s">
        <v>125</v>
      </c>
      <c r="G3731" s="6" t="s">
        <v>126</v>
      </c>
      <c r="H3731" s="6" t="s">
        <v>22</v>
      </c>
      <c r="I3731" s="8">
        <v>0.65</v>
      </c>
      <c r="J3731" s="9">
        <v>3000</v>
      </c>
      <c r="K3731" s="10">
        <f t="shared" si="0"/>
        <v>1950</v>
      </c>
      <c r="L3731" s="10">
        <f t="shared" si="1"/>
        <v>779.99999999999989</v>
      </c>
      <c r="M3731" s="11">
        <v>0.39999999999999997</v>
      </c>
      <c r="O3731" s="16"/>
      <c r="P3731" s="14"/>
      <c r="Q3731" s="12"/>
      <c r="R3731" s="13"/>
    </row>
    <row r="3732" spans="1:18" ht="15.75" customHeight="1">
      <c r="A3732" s="1"/>
      <c r="B3732" s="6" t="s">
        <v>14</v>
      </c>
      <c r="C3732" s="6">
        <v>1185732</v>
      </c>
      <c r="D3732" s="7">
        <v>44481</v>
      </c>
      <c r="E3732" s="6" t="s">
        <v>15</v>
      </c>
      <c r="F3732" s="6" t="s">
        <v>125</v>
      </c>
      <c r="G3732" s="6" t="s">
        <v>126</v>
      </c>
      <c r="H3732" s="6" t="s">
        <v>17</v>
      </c>
      <c r="I3732" s="8">
        <v>0.65</v>
      </c>
      <c r="J3732" s="9">
        <v>4750</v>
      </c>
      <c r="K3732" s="10">
        <f t="shared" si="0"/>
        <v>3087.5</v>
      </c>
      <c r="L3732" s="10">
        <f t="shared" si="1"/>
        <v>1389.375</v>
      </c>
      <c r="M3732" s="11">
        <v>0.45</v>
      </c>
      <c r="O3732" s="16"/>
      <c r="P3732" s="14"/>
      <c r="Q3732" s="12"/>
      <c r="R3732" s="13"/>
    </row>
    <row r="3733" spans="1:18" ht="15.75" customHeight="1">
      <c r="A3733" s="1"/>
      <c r="B3733" s="6" t="s">
        <v>14</v>
      </c>
      <c r="C3733" s="6">
        <v>1185732</v>
      </c>
      <c r="D3733" s="7">
        <v>44481</v>
      </c>
      <c r="E3733" s="6" t="s">
        <v>15</v>
      </c>
      <c r="F3733" s="6" t="s">
        <v>125</v>
      </c>
      <c r="G3733" s="6" t="s">
        <v>126</v>
      </c>
      <c r="H3733" s="6" t="s">
        <v>18</v>
      </c>
      <c r="I3733" s="8">
        <v>0.60000000000000009</v>
      </c>
      <c r="J3733" s="9">
        <v>3000</v>
      </c>
      <c r="K3733" s="10">
        <f t="shared" si="0"/>
        <v>1800.0000000000002</v>
      </c>
      <c r="L3733" s="10">
        <f t="shared" si="1"/>
        <v>810.00000000000011</v>
      </c>
      <c r="M3733" s="11">
        <v>0.45</v>
      </c>
      <c r="O3733" s="16"/>
      <c r="P3733" s="14"/>
      <c r="Q3733" s="12"/>
      <c r="R3733" s="13"/>
    </row>
    <row r="3734" spans="1:18" ht="15.75" customHeight="1">
      <c r="A3734" s="1"/>
      <c r="B3734" s="6" t="s">
        <v>14</v>
      </c>
      <c r="C3734" s="6">
        <v>1185732</v>
      </c>
      <c r="D3734" s="7">
        <v>44481</v>
      </c>
      <c r="E3734" s="6" t="s">
        <v>15</v>
      </c>
      <c r="F3734" s="6" t="s">
        <v>125</v>
      </c>
      <c r="G3734" s="6" t="s">
        <v>126</v>
      </c>
      <c r="H3734" s="6" t="s">
        <v>19</v>
      </c>
      <c r="I3734" s="8">
        <v>0.60000000000000009</v>
      </c>
      <c r="J3734" s="9">
        <v>2000</v>
      </c>
      <c r="K3734" s="10">
        <f t="shared" si="0"/>
        <v>1200.0000000000002</v>
      </c>
      <c r="L3734" s="10">
        <f t="shared" si="1"/>
        <v>420.00000000000006</v>
      </c>
      <c r="M3734" s="11">
        <v>0.35</v>
      </c>
      <c r="O3734" s="16"/>
      <c r="P3734" s="14"/>
      <c r="Q3734" s="12"/>
      <c r="R3734" s="13"/>
    </row>
    <row r="3735" spans="1:18" ht="15.75" customHeight="1">
      <c r="A3735" s="1"/>
      <c r="B3735" s="6" t="s">
        <v>14</v>
      </c>
      <c r="C3735" s="6">
        <v>1185732</v>
      </c>
      <c r="D3735" s="7">
        <v>44481</v>
      </c>
      <c r="E3735" s="6" t="s">
        <v>15</v>
      </c>
      <c r="F3735" s="6" t="s">
        <v>125</v>
      </c>
      <c r="G3735" s="6" t="s">
        <v>126</v>
      </c>
      <c r="H3735" s="6" t="s">
        <v>20</v>
      </c>
      <c r="I3735" s="8">
        <v>0.60000000000000009</v>
      </c>
      <c r="J3735" s="9">
        <v>1750</v>
      </c>
      <c r="K3735" s="10">
        <f t="shared" si="0"/>
        <v>1050.0000000000002</v>
      </c>
      <c r="L3735" s="10">
        <f t="shared" si="1"/>
        <v>367.50000000000006</v>
      </c>
      <c r="M3735" s="11">
        <v>0.35</v>
      </c>
      <c r="O3735" s="16"/>
      <c r="P3735" s="14"/>
      <c r="Q3735" s="12"/>
      <c r="R3735" s="13"/>
    </row>
    <row r="3736" spans="1:18" ht="15.75" customHeight="1">
      <c r="A3736" s="1"/>
      <c r="B3736" s="6" t="s">
        <v>14</v>
      </c>
      <c r="C3736" s="6">
        <v>1185732</v>
      </c>
      <c r="D3736" s="7">
        <v>44481</v>
      </c>
      <c r="E3736" s="6" t="s">
        <v>15</v>
      </c>
      <c r="F3736" s="6" t="s">
        <v>125</v>
      </c>
      <c r="G3736" s="6" t="s">
        <v>126</v>
      </c>
      <c r="H3736" s="6" t="s">
        <v>21</v>
      </c>
      <c r="I3736" s="8">
        <v>0.70000000000000007</v>
      </c>
      <c r="J3736" s="9">
        <v>1750</v>
      </c>
      <c r="K3736" s="10">
        <f t="shared" si="0"/>
        <v>1225.0000000000002</v>
      </c>
      <c r="L3736" s="10">
        <f t="shared" si="1"/>
        <v>428.75000000000006</v>
      </c>
      <c r="M3736" s="11">
        <v>0.35</v>
      </c>
      <c r="O3736" s="16"/>
      <c r="P3736" s="14"/>
      <c r="Q3736" s="12"/>
      <c r="R3736" s="13"/>
    </row>
    <row r="3737" spans="1:18" ht="15.75" customHeight="1">
      <c r="A3737" s="1"/>
      <c r="B3737" s="6" t="s">
        <v>14</v>
      </c>
      <c r="C3737" s="6">
        <v>1185732</v>
      </c>
      <c r="D3737" s="7">
        <v>44481</v>
      </c>
      <c r="E3737" s="6" t="s">
        <v>15</v>
      </c>
      <c r="F3737" s="6" t="s">
        <v>125</v>
      </c>
      <c r="G3737" s="6" t="s">
        <v>126</v>
      </c>
      <c r="H3737" s="6" t="s">
        <v>22</v>
      </c>
      <c r="I3737" s="8">
        <v>0.75</v>
      </c>
      <c r="J3737" s="9">
        <v>3000</v>
      </c>
      <c r="K3737" s="10">
        <f t="shared" si="0"/>
        <v>2250</v>
      </c>
      <c r="L3737" s="10">
        <f t="shared" si="1"/>
        <v>899.99999999999989</v>
      </c>
      <c r="M3737" s="11">
        <v>0.39999999999999997</v>
      </c>
      <c r="O3737" s="16"/>
      <c r="P3737" s="14"/>
      <c r="Q3737" s="12"/>
      <c r="R3737" s="13"/>
    </row>
    <row r="3738" spans="1:18" ht="15.75" customHeight="1">
      <c r="A3738" s="1"/>
      <c r="B3738" s="6" t="s">
        <v>14</v>
      </c>
      <c r="C3738" s="6">
        <v>1185732</v>
      </c>
      <c r="D3738" s="7">
        <v>44511</v>
      </c>
      <c r="E3738" s="6" t="s">
        <v>15</v>
      </c>
      <c r="F3738" s="6" t="s">
        <v>125</v>
      </c>
      <c r="G3738" s="6" t="s">
        <v>126</v>
      </c>
      <c r="H3738" s="6" t="s">
        <v>17</v>
      </c>
      <c r="I3738" s="8">
        <v>0.70000000000000007</v>
      </c>
      <c r="J3738" s="9">
        <v>4500</v>
      </c>
      <c r="K3738" s="10">
        <f t="shared" si="0"/>
        <v>3150.0000000000005</v>
      </c>
      <c r="L3738" s="10">
        <f t="shared" si="1"/>
        <v>1417.5000000000002</v>
      </c>
      <c r="M3738" s="11">
        <v>0.45</v>
      </c>
      <c r="O3738" s="16"/>
      <c r="P3738" s="14"/>
      <c r="Q3738" s="12"/>
      <c r="R3738" s="13"/>
    </row>
    <row r="3739" spans="1:18" ht="15.75" customHeight="1">
      <c r="A3739" s="1"/>
      <c r="B3739" s="6" t="s">
        <v>14</v>
      </c>
      <c r="C3739" s="6">
        <v>1185732</v>
      </c>
      <c r="D3739" s="7">
        <v>44511</v>
      </c>
      <c r="E3739" s="6" t="s">
        <v>15</v>
      </c>
      <c r="F3739" s="6" t="s">
        <v>125</v>
      </c>
      <c r="G3739" s="6" t="s">
        <v>126</v>
      </c>
      <c r="H3739" s="6" t="s">
        <v>18</v>
      </c>
      <c r="I3739" s="8">
        <v>0.60000000000000009</v>
      </c>
      <c r="J3739" s="9">
        <v>3250</v>
      </c>
      <c r="K3739" s="10">
        <f t="shared" si="0"/>
        <v>1950.0000000000002</v>
      </c>
      <c r="L3739" s="10">
        <f t="shared" si="1"/>
        <v>877.50000000000011</v>
      </c>
      <c r="M3739" s="11">
        <v>0.45</v>
      </c>
      <c r="O3739" s="16"/>
      <c r="P3739" s="14"/>
      <c r="Q3739" s="12"/>
      <c r="R3739" s="13"/>
    </row>
    <row r="3740" spans="1:18" ht="15.75" customHeight="1">
      <c r="A3740" s="1"/>
      <c r="B3740" s="6" t="s">
        <v>14</v>
      </c>
      <c r="C3740" s="6">
        <v>1185732</v>
      </c>
      <c r="D3740" s="7">
        <v>44511</v>
      </c>
      <c r="E3740" s="6" t="s">
        <v>15</v>
      </c>
      <c r="F3740" s="6" t="s">
        <v>125</v>
      </c>
      <c r="G3740" s="6" t="s">
        <v>126</v>
      </c>
      <c r="H3740" s="6" t="s">
        <v>19</v>
      </c>
      <c r="I3740" s="8">
        <v>0.60000000000000009</v>
      </c>
      <c r="J3740" s="9">
        <v>3200</v>
      </c>
      <c r="K3740" s="10">
        <f t="shared" si="0"/>
        <v>1920.0000000000002</v>
      </c>
      <c r="L3740" s="10">
        <f t="shared" si="1"/>
        <v>672</v>
      </c>
      <c r="M3740" s="11">
        <v>0.35</v>
      </c>
      <c r="O3740" s="16"/>
      <c r="P3740" s="14"/>
      <c r="Q3740" s="12"/>
      <c r="R3740" s="13"/>
    </row>
    <row r="3741" spans="1:18" ht="15.75" customHeight="1">
      <c r="A3741" s="1"/>
      <c r="B3741" s="6" t="s">
        <v>14</v>
      </c>
      <c r="C3741" s="6">
        <v>1185732</v>
      </c>
      <c r="D3741" s="7">
        <v>44511</v>
      </c>
      <c r="E3741" s="6" t="s">
        <v>15</v>
      </c>
      <c r="F3741" s="6" t="s">
        <v>125</v>
      </c>
      <c r="G3741" s="6" t="s">
        <v>126</v>
      </c>
      <c r="H3741" s="6" t="s">
        <v>20</v>
      </c>
      <c r="I3741" s="8">
        <v>0.60000000000000009</v>
      </c>
      <c r="J3741" s="9">
        <v>3000</v>
      </c>
      <c r="K3741" s="10">
        <f t="shared" si="0"/>
        <v>1800.0000000000002</v>
      </c>
      <c r="L3741" s="10">
        <f t="shared" si="1"/>
        <v>630</v>
      </c>
      <c r="M3741" s="11">
        <v>0.35</v>
      </c>
      <c r="O3741" s="16"/>
      <c r="P3741" s="14"/>
      <c r="Q3741" s="12"/>
      <c r="R3741" s="13"/>
    </row>
    <row r="3742" spans="1:18" ht="15.75" customHeight="1">
      <c r="A3742" s="1"/>
      <c r="B3742" s="6" t="s">
        <v>14</v>
      </c>
      <c r="C3742" s="6">
        <v>1185732</v>
      </c>
      <c r="D3742" s="7">
        <v>44511</v>
      </c>
      <c r="E3742" s="6" t="s">
        <v>15</v>
      </c>
      <c r="F3742" s="6" t="s">
        <v>125</v>
      </c>
      <c r="G3742" s="6" t="s">
        <v>126</v>
      </c>
      <c r="H3742" s="6" t="s">
        <v>21</v>
      </c>
      <c r="I3742" s="8">
        <v>0.70000000000000007</v>
      </c>
      <c r="J3742" s="9">
        <v>2750</v>
      </c>
      <c r="K3742" s="10">
        <f t="shared" si="0"/>
        <v>1925.0000000000002</v>
      </c>
      <c r="L3742" s="10">
        <f t="shared" si="1"/>
        <v>673.75</v>
      </c>
      <c r="M3742" s="11">
        <v>0.35</v>
      </c>
      <c r="O3742" s="16"/>
      <c r="P3742" s="14"/>
      <c r="Q3742" s="12"/>
      <c r="R3742" s="13"/>
    </row>
    <row r="3743" spans="1:18" ht="15.75" customHeight="1">
      <c r="A3743" s="1"/>
      <c r="B3743" s="6" t="s">
        <v>14</v>
      </c>
      <c r="C3743" s="6">
        <v>1185732</v>
      </c>
      <c r="D3743" s="7">
        <v>44511</v>
      </c>
      <c r="E3743" s="6" t="s">
        <v>15</v>
      </c>
      <c r="F3743" s="6" t="s">
        <v>125</v>
      </c>
      <c r="G3743" s="6" t="s">
        <v>126</v>
      </c>
      <c r="H3743" s="6" t="s">
        <v>22</v>
      </c>
      <c r="I3743" s="8">
        <v>0.75</v>
      </c>
      <c r="J3743" s="9">
        <v>3750</v>
      </c>
      <c r="K3743" s="10">
        <f t="shared" si="0"/>
        <v>2812.5</v>
      </c>
      <c r="L3743" s="10">
        <f t="shared" si="1"/>
        <v>1125</v>
      </c>
      <c r="M3743" s="11">
        <v>0.39999999999999997</v>
      </c>
      <c r="O3743" s="16"/>
      <c r="P3743" s="14"/>
      <c r="Q3743" s="12"/>
      <c r="R3743" s="13"/>
    </row>
    <row r="3744" spans="1:18" ht="15.75" customHeight="1">
      <c r="A3744" s="1"/>
      <c r="B3744" s="6" t="s">
        <v>14</v>
      </c>
      <c r="C3744" s="6">
        <v>1185732</v>
      </c>
      <c r="D3744" s="7">
        <v>44540</v>
      </c>
      <c r="E3744" s="6" t="s">
        <v>15</v>
      </c>
      <c r="F3744" s="6" t="s">
        <v>125</v>
      </c>
      <c r="G3744" s="6" t="s">
        <v>126</v>
      </c>
      <c r="H3744" s="6" t="s">
        <v>17</v>
      </c>
      <c r="I3744" s="8">
        <v>0.70000000000000007</v>
      </c>
      <c r="J3744" s="9">
        <v>6000</v>
      </c>
      <c r="K3744" s="10">
        <f t="shared" si="0"/>
        <v>4200</v>
      </c>
      <c r="L3744" s="10">
        <f t="shared" si="1"/>
        <v>1890</v>
      </c>
      <c r="M3744" s="11">
        <v>0.45</v>
      </c>
      <c r="O3744" s="16"/>
      <c r="P3744" s="14"/>
      <c r="Q3744" s="12"/>
      <c r="R3744" s="13"/>
    </row>
    <row r="3745" spans="1:18" ht="15.75" customHeight="1">
      <c r="A3745" s="1"/>
      <c r="B3745" s="6" t="s">
        <v>14</v>
      </c>
      <c r="C3745" s="6">
        <v>1185732</v>
      </c>
      <c r="D3745" s="7">
        <v>44540</v>
      </c>
      <c r="E3745" s="6" t="s">
        <v>15</v>
      </c>
      <c r="F3745" s="6" t="s">
        <v>125</v>
      </c>
      <c r="G3745" s="6" t="s">
        <v>126</v>
      </c>
      <c r="H3745" s="6" t="s">
        <v>18</v>
      </c>
      <c r="I3745" s="8">
        <v>0.60000000000000009</v>
      </c>
      <c r="J3745" s="9">
        <v>4000</v>
      </c>
      <c r="K3745" s="10">
        <f t="shared" si="0"/>
        <v>2400.0000000000005</v>
      </c>
      <c r="L3745" s="10">
        <f t="shared" si="1"/>
        <v>1080.0000000000002</v>
      </c>
      <c r="M3745" s="11">
        <v>0.45</v>
      </c>
      <c r="O3745" s="16"/>
      <c r="P3745" s="14"/>
      <c r="Q3745" s="12"/>
      <c r="R3745" s="13"/>
    </row>
    <row r="3746" spans="1:18" ht="15.75" customHeight="1">
      <c r="A3746" s="1"/>
      <c r="B3746" s="6" t="s">
        <v>14</v>
      </c>
      <c r="C3746" s="6">
        <v>1185732</v>
      </c>
      <c r="D3746" s="7">
        <v>44540</v>
      </c>
      <c r="E3746" s="6" t="s">
        <v>15</v>
      </c>
      <c r="F3746" s="6" t="s">
        <v>125</v>
      </c>
      <c r="G3746" s="6" t="s">
        <v>126</v>
      </c>
      <c r="H3746" s="6" t="s">
        <v>19</v>
      </c>
      <c r="I3746" s="8">
        <v>0.60000000000000009</v>
      </c>
      <c r="J3746" s="9">
        <v>3750</v>
      </c>
      <c r="K3746" s="10">
        <f t="shared" si="0"/>
        <v>2250.0000000000005</v>
      </c>
      <c r="L3746" s="10">
        <f t="shared" si="1"/>
        <v>787.50000000000011</v>
      </c>
      <c r="M3746" s="11">
        <v>0.35</v>
      </c>
      <c r="O3746" s="16"/>
      <c r="P3746" s="14"/>
      <c r="Q3746" s="12"/>
      <c r="R3746" s="13"/>
    </row>
    <row r="3747" spans="1:18" ht="15.75" customHeight="1">
      <c r="A3747" s="1"/>
      <c r="B3747" s="6" t="s">
        <v>14</v>
      </c>
      <c r="C3747" s="6">
        <v>1185732</v>
      </c>
      <c r="D3747" s="7">
        <v>44540</v>
      </c>
      <c r="E3747" s="6" t="s">
        <v>15</v>
      </c>
      <c r="F3747" s="6" t="s">
        <v>125</v>
      </c>
      <c r="G3747" s="6" t="s">
        <v>126</v>
      </c>
      <c r="H3747" s="6" t="s">
        <v>20</v>
      </c>
      <c r="I3747" s="8">
        <v>0.60000000000000009</v>
      </c>
      <c r="J3747" s="9">
        <v>3250</v>
      </c>
      <c r="K3747" s="10">
        <f t="shared" si="0"/>
        <v>1950.0000000000002</v>
      </c>
      <c r="L3747" s="10">
        <f t="shared" si="1"/>
        <v>682.5</v>
      </c>
      <c r="M3747" s="11">
        <v>0.35</v>
      </c>
      <c r="O3747" s="16"/>
      <c r="P3747" s="14"/>
      <c r="Q3747" s="12"/>
      <c r="R3747" s="13"/>
    </row>
    <row r="3748" spans="1:18" ht="15.75" customHeight="1">
      <c r="A3748" s="1"/>
      <c r="B3748" s="6" t="s">
        <v>14</v>
      </c>
      <c r="C3748" s="6">
        <v>1185732</v>
      </c>
      <c r="D3748" s="7">
        <v>44540</v>
      </c>
      <c r="E3748" s="6" t="s">
        <v>15</v>
      </c>
      <c r="F3748" s="6" t="s">
        <v>125</v>
      </c>
      <c r="G3748" s="6" t="s">
        <v>126</v>
      </c>
      <c r="H3748" s="6" t="s">
        <v>21</v>
      </c>
      <c r="I3748" s="8">
        <v>0.70000000000000007</v>
      </c>
      <c r="J3748" s="9">
        <v>3250</v>
      </c>
      <c r="K3748" s="10">
        <f t="shared" si="0"/>
        <v>2275</v>
      </c>
      <c r="L3748" s="10">
        <f t="shared" si="1"/>
        <v>796.25</v>
      </c>
      <c r="M3748" s="11">
        <v>0.35</v>
      </c>
      <c r="O3748" s="16"/>
      <c r="P3748" s="14"/>
      <c r="Q3748" s="12"/>
      <c r="R3748" s="13"/>
    </row>
    <row r="3749" spans="1:18" ht="15.75" customHeight="1">
      <c r="A3749" s="1"/>
      <c r="B3749" s="6" t="s">
        <v>14</v>
      </c>
      <c r="C3749" s="6">
        <v>1185732</v>
      </c>
      <c r="D3749" s="7">
        <v>44540</v>
      </c>
      <c r="E3749" s="6" t="s">
        <v>15</v>
      </c>
      <c r="F3749" s="6" t="s">
        <v>125</v>
      </c>
      <c r="G3749" s="6" t="s">
        <v>126</v>
      </c>
      <c r="H3749" s="6" t="s">
        <v>22</v>
      </c>
      <c r="I3749" s="8">
        <v>0.75</v>
      </c>
      <c r="J3749" s="9">
        <v>4250</v>
      </c>
      <c r="K3749" s="10">
        <f t="shared" si="0"/>
        <v>3187.5</v>
      </c>
      <c r="L3749" s="10">
        <f t="shared" si="1"/>
        <v>1275</v>
      </c>
      <c r="M3749" s="11">
        <v>0.39999999999999997</v>
      </c>
      <c r="O3749" s="16"/>
      <c r="P3749" s="14"/>
      <c r="Q3749" s="12"/>
      <c r="R3749" s="13"/>
    </row>
    <row r="3750" spans="1:18" ht="15.75" customHeight="1">
      <c r="A3750" s="1" t="s">
        <v>39</v>
      </c>
      <c r="B3750" s="6" t="s">
        <v>14</v>
      </c>
      <c r="C3750" s="6">
        <v>1185732</v>
      </c>
      <c r="D3750" s="7">
        <v>44217</v>
      </c>
      <c r="E3750" s="6" t="s">
        <v>15</v>
      </c>
      <c r="F3750" s="6" t="s">
        <v>127</v>
      </c>
      <c r="G3750" s="6" t="s">
        <v>128</v>
      </c>
      <c r="H3750" s="6" t="s">
        <v>17</v>
      </c>
      <c r="I3750" s="8">
        <v>0.5</v>
      </c>
      <c r="J3750" s="9">
        <v>5250</v>
      </c>
      <c r="K3750" s="10">
        <f t="shared" si="0"/>
        <v>2625</v>
      </c>
      <c r="L3750" s="10">
        <f t="shared" si="1"/>
        <v>1050</v>
      </c>
      <c r="M3750" s="11">
        <v>0.4</v>
      </c>
      <c r="O3750" s="16"/>
      <c r="P3750" s="14"/>
      <c r="Q3750" s="12"/>
      <c r="R3750" s="13"/>
    </row>
    <row r="3751" spans="1:18" ht="15.75" customHeight="1">
      <c r="A3751" s="1"/>
      <c r="B3751" s="6" t="s">
        <v>14</v>
      </c>
      <c r="C3751" s="6">
        <v>1185732</v>
      </c>
      <c r="D3751" s="7">
        <v>44217</v>
      </c>
      <c r="E3751" s="6" t="s">
        <v>15</v>
      </c>
      <c r="F3751" s="6" t="s">
        <v>127</v>
      </c>
      <c r="G3751" s="6" t="s">
        <v>128</v>
      </c>
      <c r="H3751" s="6" t="s">
        <v>18</v>
      </c>
      <c r="I3751" s="8">
        <v>0.5</v>
      </c>
      <c r="J3751" s="9">
        <v>3250</v>
      </c>
      <c r="K3751" s="10">
        <f t="shared" si="0"/>
        <v>1625</v>
      </c>
      <c r="L3751" s="10">
        <f t="shared" si="1"/>
        <v>650</v>
      </c>
      <c r="M3751" s="11">
        <v>0.4</v>
      </c>
      <c r="O3751" s="16"/>
      <c r="P3751" s="14"/>
      <c r="Q3751" s="12"/>
      <c r="R3751" s="13"/>
    </row>
    <row r="3752" spans="1:18" ht="15.75" customHeight="1">
      <c r="A3752" s="1"/>
      <c r="B3752" s="6" t="s">
        <v>14</v>
      </c>
      <c r="C3752" s="6">
        <v>1185732</v>
      </c>
      <c r="D3752" s="7">
        <v>44217</v>
      </c>
      <c r="E3752" s="6" t="s">
        <v>15</v>
      </c>
      <c r="F3752" s="6" t="s">
        <v>127</v>
      </c>
      <c r="G3752" s="6" t="s">
        <v>128</v>
      </c>
      <c r="H3752" s="6" t="s">
        <v>19</v>
      </c>
      <c r="I3752" s="8">
        <v>0.4</v>
      </c>
      <c r="J3752" s="9">
        <v>3250</v>
      </c>
      <c r="K3752" s="10">
        <f t="shared" si="0"/>
        <v>1300</v>
      </c>
      <c r="L3752" s="10">
        <f t="shared" si="1"/>
        <v>390</v>
      </c>
      <c r="M3752" s="11">
        <v>0.3</v>
      </c>
      <c r="O3752" s="16"/>
      <c r="P3752" s="14"/>
      <c r="Q3752" s="12"/>
      <c r="R3752" s="13"/>
    </row>
    <row r="3753" spans="1:18" ht="15.75" customHeight="1">
      <c r="A3753" s="1"/>
      <c r="B3753" s="6" t="s">
        <v>14</v>
      </c>
      <c r="C3753" s="6">
        <v>1185732</v>
      </c>
      <c r="D3753" s="7">
        <v>44217</v>
      </c>
      <c r="E3753" s="6" t="s">
        <v>15</v>
      </c>
      <c r="F3753" s="6" t="s">
        <v>127</v>
      </c>
      <c r="G3753" s="6" t="s">
        <v>128</v>
      </c>
      <c r="H3753" s="6" t="s">
        <v>20</v>
      </c>
      <c r="I3753" s="8">
        <v>0.44999999999999996</v>
      </c>
      <c r="J3753" s="9">
        <v>1750</v>
      </c>
      <c r="K3753" s="10">
        <f t="shared" si="0"/>
        <v>787.49999999999989</v>
      </c>
      <c r="L3753" s="10">
        <f t="shared" si="1"/>
        <v>236.24999999999994</v>
      </c>
      <c r="M3753" s="11">
        <v>0.3</v>
      </c>
      <c r="O3753" s="16"/>
      <c r="P3753" s="14"/>
      <c r="Q3753" s="12"/>
      <c r="R3753" s="13"/>
    </row>
    <row r="3754" spans="1:18" ht="15.75" customHeight="1">
      <c r="A3754" s="1"/>
      <c r="B3754" s="6" t="s">
        <v>14</v>
      </c>
      <c r="C3754" s="6">
        <v>1185732</v>
      </c>
      <c r="D3754" s="7">
        <v>44217</v>
      </c>
      <c r="E3754" s="6" t="s">
        <v>15</v>
      </c>
      <c r="F3754" s="6" t="s">
        <v>127</v>
      </c>
      <c r="G3754" s="6" t="s">
        <v>128</v>
      </c>
      <c r="H3754" s="6" t="s">
        <v>21</v>
      </c>
      <c r="I3754" s="8">
        <v>0.60000000000000009</v>
      </c>
      <c r="J3754" s="9">
        <v>2250</v>
      </c>
      <c r="K3754" s="10">
        <f t="shared" si="0"/>
        <v>1350.0000000000002</v>
      </c>
      <c r="L3754" s="10">
        <f t="shared" si="1"/>
        <v>405.00000000000006</v>
      </c>
      <c r="M3754" s="11">
        <v>0.3</v>
      </c>
      <c r="O3754" s="16"/>
      <c r="P3754" s="14"/>
      <c r="Q3754" s="12"/>
      <c r="R3754" s="13"/>
    </row>
    <row r="3755" spans="1:18" ht="15.75" customHeight="1">
      <c r="A3755" s="1"/>
      <c r="B3755" s="6" t="s">
        <v>14</v>
      </c>
      <c r="C3755" s="6">
        <v>1185732</v>
      </c>
      <c r="D3755" s="7">
        <v>44217</v>
      </c>
      <c r="E3755" s="6" t="s">
        <v>15</v>
      </c>
      <c r="F3755" s="6" t="s">
        <v>127</v>
      </c>
      <c r="G3755" s="6" t="s">
        <v>128</v>
      </c>
      <c r="H3755" s="6" t="s">
        <v>22</v>
      </c>
      <c r="I3755" s="8">
        <v>0.5</v>
      </c>
      <c r="J3755" s="9">
        <v>3250</v>
      </c>
      <c r="K3755" s="10">
        <f t="shared" si="0"/>
        <v>1625</v>
      </c>
      <c r="L3755" s="10">
        <f t="shared" si="1"/>
        <v>568.75</v>
      </c>
      <c r="M3755" s="11">
        <v>0.35</v>
      </c>
      <c r="O3755" s="16"/>
      <c r="P3755" s="14"/>
      <c r="Q3755" s="12"/>
      <c r="R3755" s="13"/>
    </row>
    <row r="3756" spans="1:18" ht="15.75" customHeight="1">
      <c r="A3756" s="1"/>
      <c r="B3756" s="6" t="s">
        <v>14</v>
      </c>
      <c r="C3756" s="6">
        <v>1185732</v>
      </c>
      <c r="D3756" s="7">
        <v>44246</v>
      </c>
      <c r="E3756" s="6" t="s">
        <v>15</v>
      </c>
      <c r="F3756" s="6" t="s">
        <v>127</v>
      </c>
      <c r="G3756" s="6" t="s">
        <v>128</v>
      </c>
      <c r="H3756" s="6" t="s">
        <v>17</v>
      </c>
      <c r="I3756" s="8">
        <v>0.5</v>
      </c>
      <c r="J3756" s="9">
        <v>6000</v>
      </c>
      <c r="K3756" s="10">
        <f t="shared" si="0"/>
        <v>3000</v>
      </c>
      <c r="L3756" s="10">
        <f t="shared" si="1"/>
        <v>1200</v>
      </c>
      <c r="M3756" s="11">
        <v>0.4</v>
      </c>
      <c r="O3756" s="16"/>
      <c r="P3756" s="14"/>
      <c r="Q3756" s="12"/>
      <c r="R3756" s="13"/>
    </row>
    <row r="3757" spans="1:18" ht="15.75" customHeight="1">
      <c r="A3757" s="1"/>
      <c r="B3757" s="6" t="s">
        <v>14</v>
      </c>
      <c r="C3757" s="6">
        <v>1185732</v>
      </c>
      <c r="D3757" s="7">
        <v>44246</v>
      </c>
      <c r="E3757" s="6" t="s">
        <v>15</v>
      </c>
      <c r="F3757" s="6" t="s">
        <v>127</v>
      </c>
      <c r="G3757" s="6" t="s">
        <v>128</v>
      </c>
      <c r="H3757" s="6" t="s">
        <v>18</v>
      </c>
      <c r="I3757" s="8">
        <v>0.5</v>
      </c>
      <c r="J3757" s="9">
        <v>2500</v>
      </c>
      <c r="K3757" s="10">
        <f t="shared" si="0"/>
        <v>1250</v>
      </c>
      <c r="L3757" s="10">
        <f t="shared" si="1"/>
        <v>500</v>
      </c>
      <c r="M3757" s="11">
        <v>0.4</v>
      </c>
      <c r="O3757" s="16"/>
      <c r="P3757" s="14"/>
      <c r="Q3757" s="12"/>
      <c r="R3757" s="13"/>
    </row>
    <row r="3758" spans="1:18" ht="15.75" customHeight="1">
      <c r="A3758" s="1"/>
      <c r="B3758" s="6" t="s">
        <v>14</v>
      </c>
      <c r="C3758" s="6">
        <v>1185732</v>
      </c>
      <c r="D3758" s="7">
        <v>44246</v>
      </c>
      <c r="E3758" s="6" t="s">
        <v>15</v>
      </c>
      <c r="F3758" s="6" t="s">
        <v>127</v>
      </c>
      <c r="G3758" s="6" t="s">
        <v>128</v>
      </c>
      <c r="H3758" s="6" t="s">
        <v>19</v>
      </c>
      <c r="I3758" s="8">
        <v>0.4</v>
      </c>
      <c r="J3758" s="9">
        <v>3000</v>
      </c>
      <c r="K3758" s="10">
        <f t="shared" si="0"/>
        <v>1200</v>
      </c>
      <c r="L3758" s="10">
        <f t="shared" si="1"/>
        <v>360</v>
      </c>
      <c r="M3758" s="11">
        <v>0.3</v>
      </c>
      <c r="O3758" s="16"/>
      <c r="P3758" s="14"/>
      <c r="Q3758" s="12"/>
      <c r="R3758" s="13"/>
    </row>
    <row r="3759" spans="1:18" ht="15.75" customHeight="1">
      <c r="A3759" s="1"/>
      <c r="B3759" s="6" t="s">
        <v>14</v>
      </c>
      <c r="C3759" s="6">
        <v>1185732</v>
      </c>
      <c r="D3759" s="7">
        <v>44246</v>
      </c>
      <c r="E3759" s="6" t="s">
        <v>15</v>
      </c>
      <c r="F3759" s="6" t="s">
        <v>127</v>
      </c>
      <c r="G3759" s="6" t="s">
        <v>128</v>
      </c>
      <c r="H3759" s="6" t="s">
        <v>20</v>
      </c>
      <c r="I3759" s="8">
        <v>0.44999999999999996</v>
      </c>
      <c r="J3759" s="9">
        <v>2000</v>
      </c>
      <c r="K3759" s="10">
        <f t="shared" si="0"/>
        <v>899.99999999999989</v>
      </c>
      <c r="L3759" s="10">
        <f t="shared" si="1"/>
        <v>269.99999999999994</v>
      </c>
      <c r="M3759" s="11">
        <v>0.3</v>
      </c>
      <c r="O3759" s="16"/>
      <c r="P3759" s="14"/>
      <c r="Q3759" s="12"/>
      <c r="R3759" s="13"/>
    </row>
    <row r="3760" spans="1:18" ht="15.75" customHeight="1">
      <c r="A3760" s="1"/>
      <c r="B3760" s="6" t="s">
        <v>14</v>
      </c>
      <c r="C3760" s="6">
        <v>1185732</v>
      </c>
      <c r="D3760" s="7">
        <v>44246</v>
      </c>
      <c r="E3760" s="6" t="s">
        <v>15</v>
      </c>
      <c r="F3760" s="6" t="s">
        <v>127</v>
      </c>
      <c r="G3760" s="6" t="s">
        <v>128</v>
      </c>
      <c r="H3760" s="6" t="s">
        <v>21</v>
      </c>
      <c r="I3760" s="8">
        <v>0.60000000000000009</v>
      </c>
      <c r="J3760" s="9">
        <v>2750</v>
      </c>
      <c r="K3760" s="10">
        <f t="shared" si="0"/>
        <v>1650.0000000000002</v>
      </c>
      <c r="L3760" s="10">
        <f t="shared" si="1"/>
        <v>495.00000000000006</v>
      </c>
      <c r="M3760" s="11">
        <v>0.3</v>
      </c>
      <c r="O3760" s="16"/>
      <c r="P3760" s="14"/>
      <c r="Q3760" s="12"/>
      <c r="R3760" s="13"/>
    </row>
    <row r="3761" spans="1:18" ht="15.75" customHeight="1">
      <c r="A3761" s="1"/>
      <c r="B3761" s="6" t="s">
        <v>14</v>
      </c>
      <c r="C3761" s="6">
        <v>1185732</v>
      </c>
      <c r="D3761" s="7">
        <v>44246</v>
      </c>
      <c r="E3761" s="6" t="s">
        <v>15</v>
      </c>
      <c r="F3761" s="6" t="s">
        <v>127</v>
      </c>
      <c r="G3761" s="6" t="s">
        <v>128</v>
      </c>
      <c r="H3761" s="6" t="s">
        <v>22</v>
      </c>
      <c r="I3761" s="8">
        <v>0.5</v>
      </c>
      <c r="J3761" s="9">
        <v>3750</v>
      </c>
      <c r="K3761" s="10">
        <f t="shared" si="0"/>
        <v>1875</v>
      </c>
      <c r="L3761" s="10">
        <f t="shared" si="1"/>
        <v>656.25</v>
      </c>
      <c r="M3761" s="11">
        <v>0.35</v>
      </c>
      <c r="O3761" s="16"/>
      <c r="P3761" s="14"/>
      <c r="Q3761" s="12"/>
      <c r="R3761" s="13"/>
    </row>
    <row r="3762" spans="1:18" ht="15.75" customHeight="1">
      <c r="A3762" s="1"/>
      <c r="B3762" s="6" t="s">
        <v>14</v>
      </c>
      <c r="C3762" s="6">
        <v>1185732</v>
      </c>
      <c r="D3762" s="7">
        <v>44272</v>
      </c>
      <c r="E3762" s="6" t="s">
        <v>15</v>
      </c>
      <c r="F3762" s="6" t="s">
        <v>127</v>
      </c>
      <c r="G3762" s="6" t="s">
        <v>128</v>
      </c>
      <c r="H3762" s="6" t="s">
        <v>17</v>
      </c>
      <c r="I3762" s="8">
        <v>0.5</v>
      </c>
      <c r="J3762" s="9">
        <v>5700</v>
      </c>
      <c r="K3762" s="10">
        <f t="shared" si="0"/>
        <v>2850</v>
      </c>
      <c r="L3762" s="10">
        <f t="shared" si="1"/>
        <v>1140</v>
      </c>
      <c r="M3762" s="11">
        <v>0.4</v>
      </c>
      <c r="O3762" s="16"/>
      <c r="P3762" s="14"/>
      <c r="Q3762" s="12"/>
      <c r="R3762" s="13"/>
    </row>
    <row r="3763" spans="1:18" ht="15.75" customHeight="1">
      <c r="A3763" s="1"/>
      <c r="B3763" s="6" t="s">
        <v>14</v>
      </c>
      <c r="C3763" s="6">
        <v>1185732</v>
      </c>
      <c r="D3763" s="7">
        <v>44272</v>
      </c>
      <c r="E3763" s="6" t="s">
        <v>15</v>
      </c>
      <c r="F3763" s="6" t="s">
        <v>127</v>
      </c>
      <c r="G3763" s="6" t="s">
        <v>128</v>
      </c>
      <c r="H3763" s="6" t="s">
        <v>18</v>
      </c>
      <c r="I3763" s="8">
        <v>0.5</v>
      </c>
      <c r="J3763" s="9">
        <v>2750</v>
      </c>
      <c r="K3763" s="10">
        <f t="shared" si="0"/>
        <v>1375</v>
      </c>
      <c r="L3763" s="10">
        <f t="shared" si="1"/>
        <v>550</v>
      </c>
      <c r="M3763" s="11">
        <v>0.4</v>
      </c>
      <c r="O3763" s="16"/>
      <c r="P3763" s="14"/>
      <c r="Q3763" s="12"/>
      <c r="R3763" s="13"/>
    </row>
    <row r="3764" spans="1:18" ht="15.75" customHeight="1">
      <c r="A3764" s="1"/>
      <c r="B3764" s="6" t="s">
        <v>14</v>
      </c>
      <c r="C3764" s="6">
        <v>1185732</v>
      </c>
      <c r="D3764" s="7">
        <v>44272</v>
      </c>
      <c r="E3764" s="6" t="s">
        <v>15</v>
      </c>
      <c r="F3764" s="6" t="s">
        <v>127</v>
      </c>
      <c r="G3764" s="6" t="s">
        <v>128</v>
      </c>
      <c r="H3764" s="6" t="s">
        <v>19</v>
      </c>
      <c r="I3764" s="8">
        <v>0.4</v>
      </c>
      <c r="J3764" s="9">
        <v>3000</v>
      </c>
      <c r="K3764" s="10">
        <f t="shared" si="0"/>
        <v>1200</v>
      </c>
      <c r="L3764" s="10">
        <f t="shared" si="1"/>
        <v>360</v>
      </c>
      <c r="M3764" s="11">
        <v>0.3</v>
      </c>
      <c r="O3764" s="16"/>
      <c r="P3764" s="14"/>
      <c r="Q3764" s="12"/>
      <c r="R3764" s="13"/>
    </row>
    <row r="3765" spans="1:18" ht="15.75" customHeight="1">
      <c r="A3765" s="1"/>
      <c r="B3765" s="6" t="s">
        <v>14</v>
      </c>
      <c r="C3765" s="6">
        <v>1185732</v>
      </c>
      <c r="D3765" s="7">
        <v>44272</v>
      </c>
      <c r="E3765" s="6" t="s">
        <v>15</v>
      </c>
      <c r="F3765" s="6" t="s">
        <v>127</v>
      </c>
      <c r="G3765" s="6" t="s">
        <v>128</v>
      </c>
      <c r="H3765" s="6" t="s">
        <v>20</v>
      </c>
      <c r="I3765" s="8">
        <v>0.44999999999999996</v>
      </c>
      <c r="J3765" s="9">
        <v>1500</v>
      </c>
      <c r="K3765" s="10">
        <f t="shared" si="0"/>
        <v>674.99999999999989</v>
      </c>
      <c r="L3765" s="10">
        <f t="shared" si="1"/>
        <v>202.49999999999997</v>
      </c>
      <c r="M3765" s="11">
        <v>0.3</v>
      </c>
      <c r="O3765" s="16"/>
      <c r="P3765" s="14"/>
      <c r="Q3765" s="12"/>
      <c r="R3765" s="13"/>
    </row>
    <row r="3766" spans="1:18" ht="15.75" customHeight="1">
      <c r="A3766" s="1"/>
      <c r="B3766" s="6" t="s">
        <v>14</v>
      </c>
      <c r="C3766" s="6">
        <v>1185732</v>
      </c>
      <c r="D3766" s="7">
        <v>44272</v>
      </c>
      <c r="E3766" s="6" t="s">
        <v>15</v>
      </c>
      <c r="F3766" s="6" t="s">
        <v>127</v>
      </c>
      <c r="G3766" s="6" t="s">
        <v>128</v>
      </c>
      <c r="H3766" s="6" t="s">
        <v>21</v>
      </c>
      <c r="I3766" s="8">
        <v>0.60000000000000009</v>
      </c>
      <c r="J3766" s="9">
        <v>2000</v>
      </c>
      <c r="K3766" s="10">
        <f t="shared" si="0"/>
        <v>1200.0000000000002</v>
      </c>
      <c r="L3766" s="10">
        <f t="shared" si="1"/>
        <v>360.00000000000006</v>
      </c>
      <c r="M3766" s="11">
        <v>0.3</v>
      </c>
      <c r="O3766" s="16"/>
      <c r="P3766" s="14"/>
      <c r="Q3766" s="12"/>
      <c r="R3766" s="13"/>
    </row>
    <row r="3767" spans="1:18" ht="15.75" customHeight="1">
      <c r="A3767" s="1"/>
      <c r="B3767" s="6" t="s">
        <v>14</v>
      </c>
      <c r="C3767" s="6">
        <v>1185732</v>
      </c>
      <c r="D3767" s="7">
        <v>44272</v>
      </c>
      <c r="E3767" s="6" t="s">
        <v>15</v>
      </c>
      <c r="F3767" s="6" t="s">
        <v>127</v>
      </c>
      <c r="G3767" s="6" t="s">
        <v>128</v>
      </c>
      <c r="H3767" s="6" t="s">
        <v>22</v>
      </c>
      <c r="I3767" s="8">
        <v>0.5</v>
      </c>
      <c r="J3767" s="9">
        <v>3000</v>
      </c>
      <c r="K3767" s="10">
        <f t="shared" si="0"/>
        <v>1500</v>
      </c>
      <c r="L3767" s="10">
        <f t="shared" si="1"/>
        <v>525</v>
      </c>
      <c r="M3767" s="11">
        <v>0.35</v>
      </c>
      <c r="O3767" s="16"/>
      <c r="P3767" s="14"/>
      <c r="Q3767" s="12"/>
      <c r="R3767" s="13"/>
    </row>
    <row r="3768" spans="1:18" ht="15.75" customHeight="1">
      <c r="A3768" s="1"/>
      <c r="B3768" s="6" t="s">
        <v>14</v>
      </c>
      <c r="C3768" s="6">
        <v>1185732</v>
      </c>
      <c r="D3768" s="7">
        <v>44304</v>
      </c>
      <c r="E3768" s="6" t="s">
        <v>15</v>
      </c>
      <c r="F3768" s="6" t="s">
        <v>127</v>
      </c>
      <c r="G3768" s="6" t="s">
        <v>128</v>
      </c>
      <c r="H3768" s="6" t="s">
        <v>17</v>
      </c>
      <c r="I3768" s="8">
        <v>0.5</v>
      </c>
      <c r="J3768" s="9">
        <v>5500</v>
      </c>
      <c r="K3768" s="10">
        <f t="shared" si="0"/>
        <v>2750</v>
      </c>
      <c r="L3768" s="10">
        <f t="shared" si="1"/>
        <v>1100</v>
      </c>
      <c r="M3768" s="11">
        <v>0.4</v>
      </c>
      <c r="O3768" s="16"/>
      <c r="P3768" s="14"/>
      <c r="Q3768" s="12"/>
      <c r="R3768" s="13"/>
    </row>
    <row r="3769" spans="1:18" ht="15.75" customHeight="1">
      <c r="A3769" s="1"/>
      <c r="B3769" s="6" t="s">
        <v>14</v>
      </c>
      <c r="C3769" s="6">
        <v>1185732</v>
      </c>
      <c r="D3769" s="7">
        <v>44304</v>
      </c>
      <c r="E3769" s="6" t="s">
        <v>15</v>
      </c>
      <c r="F3769" s="6" t="s">
        <v>127</v>
      </c>
      <c r="G3769" s="6" t="s">
        <v>128</v>
      </c>
      <c r="H3769" s="6" t="s">
        <v>18</v>
      </c>
      <c r="I3769" s="8">
        <v>0.5</v>
      </c>
      <c r="J3769" s="9">
        <v>2500</v>
      </c>
      <c r="K3769" s="10">
        <f t="shared" si="0"/>
        <v>1250</v>
      </c>
      <c r="L3769" s="10">
        <f t="shared" si="1"/>
        <v>500</v>
      </c>
      <c r="M3769" s="11">
        <v>0.4</v>
      </c>
      <c r="O3769" s="16"/>
      <c r="P3769" s="14"/>
      <c r="Q3769" s="12"/>
      <c r="R3769" s="13"/>
    </row>
    <row r="3770" spans="1:18" ht="15.75" customHeight="1">
      <c r="A3770" s="1"/>
      <c r="B3770" s="6" t="s">
        <v>14</v>
      </c>
      <c r="C3770" s="6">
        <v>1185732</v>
      </c>
      <c r="D3770" s="7">
        <v>44304</v>
      </c>
      <c r="E3770" s="6" t="s">
        <v>15</v>
      </c>
      <c r="F3770" s="6" t="s">
        <v>127</v>
      </c>
      <c r="G3770" s="6" t="s">
        <v>128</v>
      </c>
      <c r="H3770" s="6" t="s">
        <v>19</v>
      </c>
      <c r="I3770" s="8">
        <v>0.4</v>
      </c>
      <c r="J3770" s="9">
        <v>2500</v>
      </c>
      <c r="K3770" s="10">
        <f t="shared" si="0"/>
        <v>1000</v>
      </c>
      <c r="L3770" s="10">
        <f t="shared" si="1"/>
        <v>300</v>
      </c>
      <c r="M3770" s="11">
        <v>0.3</v>
      </c>
      <c r="O3770" s="16"/>
      <c r="P3770" s="14"/>
      <c r="Q3770" s="12"/>
      <c r="R3770" s="13"/>
    </row>
    <row r="3771" spans="1:18" ht="15.75" customHeight="1">
      <c r="A3771" s="1"/>
      <c r="B3771" s="6" t="s">
        <v>14</v>
      </c>
      <c r="C3771" s="6">
        <v>1185732</v>
      </c>
      <c r="D3771" s="7">
        <v>44304</v>
      </c>
      <c r="E3771" s="6" t="s">
        <v>15</v>
      </c>
      <c r="F3771" s="6" t="s">
        <v>127</v>
      </c>
      <c r="G3771" s="6" t="s">
        <v>128</v>
      </c>
      <c r="H3771" s="6" t="s">
        <v>20</v>
      </c>
      <c r="I3771" s="8">
        <v>0.44999999999999996</v>
      </c>
      <c r="J3771" s="9">
        <v>1750</v>
      </c>
      <c r="K3771" s="10">
        <f t="shared" si="0"/>
        <v>787.49999999999989</v>
      </c>
      <c r="L3771" s="10">
        <f t="shared" si="1"/>
        <v>236.24999999999994</v>
      </c>
      <c r="M3771" s="11">
        <v>0.3</v>
      </c>
      <c r="O3771" s="16"/>
      <c r="P3771" s="14"/>
      <c r="Q3771" s="12"/>
      <c r="R3771" s="13"/>
    </row>
    <row r="3772" spans="1:18" ht="15.75" customHeight="1">
      <c r="A3772" s="1"/>
      <c r="B3772" s="6" t="s">
        <v>14</v>
      </c>
      <c r="C3772" s="6">
        <v>1185732</v>
      </c>
      <c r="D3772" s="7">
        <v>44304</v>
      </c>
      <c r="E3772" s="6" t="s">
        <v>15</v>
      </c>
      <c r="F3772" s="6" t="s">
        <v>127</v>
      </c>
      <c r="G3772" s="6" t="s">
        <v>128</v>
      </c>
      <c r="H3772" s="6" t="s">
        <v>21</v>
      </c>
      <c r="I3772" s="8">
        <v>0.60000000000000009</v>
      </c>
      <c r="J3772" s="9">
        <v>1750</v>
      </c>
      <c r="K3772" s="10">
        <f t="shared" si="0"/>
        <v>1050.0000000000002</v>
      </c>
      <c r="L3772" s="10">
        <f t="shared" si="1"/>
        <v>315.00000000000006</v>
      </c>
      <c r="M3772" s="11">
        <v>0.3</v>
      </c>
      <c r="O3772" s="16"/>
      <c r="P3772" s="14"/>
      <c r="Q3772" s="12"/>
      <c r="R3772" s="13"/>
    </row>
    <row r="3773" spans="1:18" ht="15.75" customHeight="1">
      <c r="A3773" s="1"/>
      <c r="B3773" s="6" t="s">
        <v>14</v>
      </c>
      <c r="C3773" s="6">
        <v>1185732</v>
      </c>
      <c r="D3773" s="7">
        <v>44304</v>
      </c>
      <c r="E3773" s="6" t="s">
        <v>15</v>
      </c>
      <c r="F3773" s="6" t="s">
        <v>127</v>
      </c>
      <c r="G3773" s="6" t="s">
        <v>128</v>
      </c>
      <c r="H3773" s="6" t="s">
        <v>22</v>
      </c>
      <c r="I3773" s="8">
        <v>0.5</v>
      </c>
      <c r="J3773" s="9">
        <v>3250</v>
      </c>
      <c r="K3773" s="10">
        <f t="shared" si="0"/>
        <v>1625</v>
      </c>
      <c r="L3773" s="10">
        <f t="shared" si="1"/>
        <v>568.75</v>
      </c>
      <c r="M3773" s="11">
        <v>0.35</v>
      </c>
      <c r="O3773" s="16"/>
      <c r="P3773" s="14"/>
      <c r="Q3773" s="12"/>
      <c r="R3773" s="13"/>
    </row>
    <row r="3774" spans="1:18" ht="15.75" customHeight="1">
      <c r="A3774" s="1"/>
      <c r="B3774" s="6" t="s">
        <v>14</v>
      </c>
      <c r="C3774" s="6">
        <v>1185732</v>
      </c>
      <c r="D3774" s="7">
        <v>44333</v>
      </c>
      <c r="E3774" s="6" t="s">
        <v>15</v>
      </c>
      <c r="F3774" s="6" t="s">
        <v>127</v>
      </c>
      <c r="G3774" s="6" t="s">
        <v>128</v>
      </c>
      <c r="H3774" s="6" t="s">
        <v>17</v>
      </c>
      <c r="I3774" s="8">
        <v>0.65</v>
      </c>
      <c r="J3774" s="9">
        <v>5950</v>
      </c>
      <c r="K3774" s="10">
        <f t="shared" si="0"/>
        <v>3867.5</v>
      </c>
      <c r="L3774" s="10">
        <f t="shared" si="1"/>
        <v>1547</v>
      </c>
      <c r="M3774" s="11">
        <v>0.4</v>
      </c>
      <c r="O3774" s="16"/>
      <c r="P3774" s="14"/>
      <c r="Q3774" s="12"/>
      <c r="R3774" s="13"/>
    </row>
    <row r="3775" spans="1:18" ht="15.75" customHeight="1">
      <c r="A3775" s="1"/>
      <c r="B3775" s="6" t="s">
        <v>14</v>
      </c>
      <c r="C3775" s="6">
        <v>1185732</v>
      </c>
      <c r="D3775" s="7">
        <v>44333</v>
      </c>
      <c r="E3775" s="6" t="s">
        <v>15</v>
      </c>
      <c r="F3775" s="6" t="s">
        <v>127</v>
      </c>
      <c r="G3775" s="6" t="s">
        <v>128</v>
      </c>
      <c r="H3775" s="6" t="s">
        <v>18</v>
      </c>
      <c r="I3775" s="8">
        <v>0.60000000000000009</v>
      </c>
      <c r="J3775" s="9">
        <v>3000</v>
      </c>
      <c r="K3775" s="10">
        <f t="shared" si="0"/>
        <v>1800.0000000000002</v>
      </c>
      <c r="L3775" s="10">
        <f t="shared" si="1"/>
        <v>720.00000000000011</v>
      </c>
      <c r="M3775" s="11">
        <v>0.4</v>
      </c>
      <c r="O3775" s="16"/>
      <c r="P3775" s="14"/>
      <c r="Q3775" s="12"/>
      <c r="R3775" s="13"/>
    </row>
    <row r="3776" spans="1:18" ht="15.75" customHeight="1">
      <c r="A3776" s="1"/>
      <c r="B3776" s="6" t="s">
        <v>14</v>
      </c>
      <c r="C3776" s="6">
        <v>1185732</v>
      </c>
      <c r="D3776" s="7">
        <v>44333</v>
      </c>
      <c r="E3776" s="6" t="s">
        <v>15</v>
      </c>
      <c r="F3776" s="6" t="s">
        <v>127</v>
      </c>
      <c r="G3776" s="6" t="s">
        <v>128</v>
      </c>
      <c r="H3776" s="6" t="s">
        <v>19</v>
      </c>
      <c r="I3776" s="8">
        <v>0.55000000000000004</v>
      </c>
      <c r="J3776" s="9">
        <v>3250</v>
      </c>
      <c r="K3776" s="10">
        <f t="shared" si="0"/>
        <v>1787.5000000000002</v>
      </c>
      <c r="L3776" s="10">
        <f t="shared" si="1"/>
        <v>536.25</v>
      </c>
      <c r="M3776" s="11">
        <v>0.3</v>
      </c>
      <c r="O3776" s="16"/>
      <c r="P3776" s="14"/>
      <c r="Q3776" s="12"/>
      <c r="R3776" s="13"/>
    </row>
    <row r="3777" spans="1:18" ht="15.75" customHeight="1">
      <c r="A3777" s="1"/>
      <c r="B3777" s="6" t="s">
        <v>14</v>
      </c>
      <c r="C3777" s="6">
        <v>1185732</v>
      </c>
      <c r="D3777" s="7">
        <v>44333</v>
      </c>
      <c r="E3777" s="6" t="s">
        <v>15</v>
      </c>
      <c r="F3777" s="6" t="s">
        <v>127</v>
      </c>
      <c r="G3777" s="6" t="s">
        <v>128</v>
      </c>
      <c r="H3777" s="6" t="s">
        <v>20</v>
      </c>
      <c r="I3777" s="8">
        <v>0.55000000000000004</v>
      </c>
      <c r="J3777" s="9">
        <v>2750</v>
      </c>
      <c r="K3777" s="10">
        <f t="shared" si="0"/>
        <v>1512.5000000000002</v>
      </c>
      <c r="L3777" s="10">
        <f t="shared" si="1"/>
        <v>453.75000000000006</v>
      </c>
      <c r="M3777" s="11">
        <v>0.3</v>
      </c>
      <c r="O3777" s="16"/>
      <c r="P3777" s="14"/>
      <c r="Q3777" s="12"/>
      <c r="R3777" s="13"/>
    </row>
    <row r="3778" spans="1:18" ht="15.75" customHeight="1">
      <c r="A3778" s="1"/>
      <c r="B3778" s="6" t="s">
        <v>14</v>
      </c>
      <c r="C3778" s="6">
        <v>1185732</v>
      </c>
      <c r="D3778" s="7">
        <v>44333</v>
      </c>
      <c r="E3778" s="6" t="s">
        <v>15</v>
      </c>
      <c r="F3778" s="6" t="s">
        <v>127</v>
      </c>
      <c r="G3778" s="6" t="s">
        <v>128</v>
      </c>
      <c r="H3778" s="6" t="s">
        <v>21</v>
      </c>
      <c r="I3778" s="8">
        <v>0.65</v>
      </c>
      <c r="J3778" s="9">
        <v>3000</v>
      </c>
      <c r="K3778" s="10">
        <f t="shared" si="0"/>
        <v>1950</v>
      </c>
      <c r="L3778" s="10">
        <f t="shared" si="1"/>
        <v>585</v>
      </c>
      <c r="M3778" s="11">
        <v>0.3</v>
      </c>
      <c r="O3778" s="16"/>
      <c r="P3778" s="14"/>
      <c r="Q3778" s="12"/>
      <c r="R3778" s="13"/>
    </row>
    <row r="3779" spans="1:18" ht="15.75" customHeight="1">
      <c r="A3779" s="1"/>
      <c r="B3779" s="6" t="s">
        <v>14</v>
      </c>
      <c r="C3779" s="6">
        <v>1185732</v>
      </c>
      <c r="D3779" s="7">
        <v>44333</v>
      </c>
      <c r="E3779" s="6" t="s">
        <v>15</v>
      </c>
      <c r="F3779" s="6" t="s">
        <v>127</v>
      </c>
      <c r="G3779" s="6" t="s">
        <v>128</v>
      </c>
      <c r="H3779" s="6" t="s">
        <v>22</v>
      </c>
      <c r="I3779" s="8">
        <v>0.70000000000000007</v>
      </c>
      <c r="J3779" s="9">
        <v>4250</v>
      </c>
      <c r="K3779" s="10">
        <f t="shared" si="0"/>
        <v>2975.0000000000005</v>
      </c>
      <c r="L3779" s="10">
        <f t="shared" si="1"/>
        <v>1041.25</v>
      </c>
      <c r="M3779" s="11">
        <v>0.35</v>
      </c>
      <c r="O3779" s="16"/>
      <c r="P3779" s="14"/>
      <c r="Q3779" s="12"/>
      <c r="R3779" s="13"/>
    </row>
    <row r="3780" spans="1:18" ht="15.75" customHeight="1">
      <c r="A3780" s="1"/>
      <c r="B3780" s="6" t="s">
        <v>14</v>
      </c>
      <c r="C3780" s="6">
        <v>1185732</v>
      </c>
      <c r="D3780" s="7">
        <v>44366</v>
      </c>
      <c r="E3780" s="6" t="s">
        <v>15</v>
      </c>
      <c r="F3780" s="6" t="s">
        <v>127</v>
      </c>
      <c r="G3780" s="6" t="s">
        <v>128</v>
      </c>
      <c r="H3780" s="6" t="s">
        <v>17</v>
      </c>
      <c r="I3780" s="8">
        <v>0.65</v>
      </c>
      <c r="J3780" s="9">
        <v>6750</v>
      </c>
      <c r="K3780" s="10">
        <f t="shared" si="0"/>
        <v>4387.5</v>
      </c>
      <c r="L3780" s="10">
        <f t="shared" si="1"/>
        <v>1755</v>
      </c>
      <c r="M3780" s="11">
        <v>0.4</v>
      </c>
      <c r="O3780" s="16"/>
      <c r="P3780" s="14"/>
      <c r="Q3780" s="12"/>
      <c r="R3780" s="13"/>
    </row>
    <row r="3781" spans="1:18" ht="15.75" customHeight="1">
      <c r="A3781" s="1"/>
      <c r="B3781" s="6" t="s">
        <v>14</v>
      </c>
      <c r="C3781" s="6">
        <v>1185732</v>
      </c>
      <c r="D3781" s="7">
        <v>44366</v>
      </c>
      <c r="E3781" s="6" t="s">
        <v>15</v>
      </c>
      <c r="F3781" s="6" t="s">
        <v>127</v>
      </c>
      <c r="G3781" s="6" t="s">
        <v>128</v>
      </c>
      <c r="H3781" s="6" t="s">
        <v>18</v>
      </c>
      <c r="I3781" s="8">
        <v>0.60000000000000009</v>
      </c>
      <c r="J3781" s="9">
        <v>4250</v>
      </c>
      <c r="K3781" s="10">
        <f t="shared" si="0"/>
        <v>2550.0000000000005</v>
      </c>
      <c r="L3781" s="10">
        <f t="shared" si="1"/>
        <v>1020.0000000000002</v>
      </c>
      <c r="M3781" s="11">
        <v>0.4</v>
      </c>
      <c r="O3781" s="16"/>
      <c r="P3781" s="14"/>
      <c r="Q3781" s="12"/>
      <c r="R3781" s="13"/>
    </row>
    <row r="3782" spans="1:18" ht="15.75" customHeight="1">
      <c r="A3782" s="1"/>
      <c r="B3782" s="6" t="s">
        <v>14</v>
      </c>
      <c r="C3782" s="6">
        <v>1185732</v>
      </c>
      <c r="D3782" s="7">
        <v>44366</v>
      </c>
      <c r="E3782" s="6" t="s">
        <v>15</v>
      </c>
      <c r="F3782" s="6" t="s">
        <v>127</v>
      </c>
      <c r="G3782" s="6" t="s">
        <v>128</v>
      </c>
      <c r="H3782" s="6" t="s">
        <v>19</v>
      </c>
      <c r="I3782" s="8">
        <v>0.55000000000000004</v>
      </c>
      <c r="J3782" s="9">
        <v>3500</v>
      </c>
      <c r="K3782" s="10">
        <f t="shared" si="0"/>
        <v>1925.0000000000002</v>
      </c>
      <c r="L3782" s="10">
        <f t="shared" si="1"/>
        <v>577.5</v>
      </c>
      <c r="M3782" s="11">
        <v>0.3</v>
      </c>
      <c r="O3782" s="16"/>
      <c r="P3782" s="14"/>
      <c r="Q3782" s="12"/>
      <c r="R3782" s="13"/>
    </row>
    <row r="3783" spans="1:18" ht="15.75" customHeight="1">
      <c r="A3783" s="1"/>
      <c r="B3783" s="6" t="s">
        <v>14</v>
      </c>
      <c r="C3783" s="6">
        <v>1185732</v>
      </c>
      <c r="D3783" s="7">
        <v>44366</v>
      </c>
      <c r="E3783" s="6" t="s">
        <v>15</v>
      </c>
      <c r="F3783" s="6" t="s">
        <v>127</v>
      </c>
      <c r="G3783" s="6" t="s">
        <v>128</v>
      </c>
      <c r="H3783" s="6" t="s">
        <v>20</v>
      </c>
      <c r="I3783" s="8">
        <v>0.55000000000000004</v>
      </c>
      <c r="J3783" s="9">
        <v>3250</v>
      </c>
      <c r="K3783" s="10">
        <f t="shared" si="0"/>
        <v>1787.5000000000002</v>
      </c>
      <c r="L3783" s="10">
        <f t="shared" si="1"/>
        <v>536.25</v>
      </c>
      <c r="M3783" s="11">
        <v>0.3</v>
      </c>
      <c r="O3783" s="16"/>
      <c r="P3783" s="14"/>
      <c r="Q3783" s="12"/>
      <c r="R3783" s="13"/>
    </row>
    <row r="3784" spans="1:18" ht="15.75" customHeight="1">
      <c r="A3784" s="1"/>
      <c r="B3784" s="6" t="s">
        <v>14</v>
      </c>
      <c r="C3784" s="6">
        <v>1185732</v>
      </c>
      <c r="D3784" s="7">
        <v>44366</v>
      </c>
      <c r="E3784" s="6" t="s">
        <v>15</v>
      </c>
      <c r="F3784" s="6" t="s">
        <v>127</v>
      </c>
      <c r="G3784" s="6" t="s">
        <v>128</v>
      </c>
      <c r="H3784" s="6" t="s">
        <v>21</v>
      </c>
      <c r="I3784" s="8">
        <v>0.65</v>
      </c>
      <c r="J3784" s="9">
        <v>3250</v>
      </c>
      <c r="K3784" s="10">
        <f t="shared" si="0"/>
        <v>2112.5</v>
      </c>
      <c r="L3784" s="10">
        <f t="shared" si="1"/>
        <v>633.75</v>
      </c>
      <c r="M3784" s="11">
        <v>0.3</v>
      </c>
      <c r="O3784" s="16"/>
      <c r="P3784" s="14"/>
      <c r="Q3784" s="12"/>
      <c r="R3784" s="13"/>
    </row>
    <row r="3785" spans="1:18" ht="15.75" customHeight="1">
      <c r="A3785" s="1"/>
      <c r="B3785" s="6" t="s">
        <v>14</v>
      </c>
      <c r="C3785" s="6">
        <v>1185732</v>
      </c>
      <c r="D3785" s="7">
        <v>44366</v>
      </c>
      <c r="E3785" s="6" t="s">
        <v>15</v>
      </c>
      <c r="F3785" s="6" t="s">
        <v>127</v>
      </c>
      <c r="G3785" s="6" t="s">
        <v>128</v>
      </c>
      <c r="H3785" s="6" t="s">
        <v>22</v>
      </c>
      <c r="I3785" s="8">
        <v>0.70000000000000007</v>
      </c>
      <c r="J3785" s="9">
        <v>4750</v>
      </c>
      <c r="K3785" s="10">
        <f t="shared" si="0"/>
        <v>3325.0000000000005</v>
      </c>
      <c r="L3785" s="10">
        <f t="shared" si="1"/>
        <v>1163.75</v>
      </c>
      <c r="M3785" s="11">
        <v>0.35</v>
      </c>
      <c r="O3785" s="16"/>
      <c r="P3785" s="14"/>
      <c r="Q3785" s="12"/>
      <c r="R3785" s="13"/>
    </row>
    <row r="3786" spans="1:18" ht="15.75" customHeight="1">
      <c r="A3786" s="1"/>
      <c r="B3786" s="6" t="s">
        <v>14</v>
      </c>
      <c r="C3786" s="6">
        <v>1185732</v>
      </c>
      <c r="D3786" s="7">
        <v>44394</v>
      </c>
      <c r="E3786" s="6" t="s">
        <v>15</v>
      </c>
      <c r="F3786" s="6" t="s">
        <v>127</v>
      </c>
      <c r="G3786" s="6" t="s">
        <v>128</v>
      </c>
      <c r="H3786" s="6" t="s">
        <v>17</v>
      </c>
      <c r="I3786" s="8">
        <v>0.65</v>
      </c>
      <c r="J3786" s="9">
        <v>7000</v>
      </c>
      <c r="K3786" s="10">
        <f t="shared" si="0"/>
        <v>4550</v>
      </c>
      <c r="L3786" s="10">
        <f t="shared" si="1"/>
        <v>1820</v>
      </c>
      <c r="M3786" s="11">
        <v>0.4</v>
      </c>
      <c r="O3786" s="16"/>
      <c r="P3786" s="14"/>
      <c r="Q3786" s="12"/>
      <c r="R3786" s="13"/>
    </row>
    <row r="3787" spans="1:18" ht="15.75" customHeight="1">
      <c r="A3787" s="1"/>
      <c r="B3787" s="6" t="s">
        <v>14</v>
      </c>
      <c r="C3787" s="6">
        <v>1185732</v>
      </c>
      <c r="D3787" s="7">
        <v>44394</v>
      </c>
      <c r="E3787" s="6" t="s">
        <v>15</v>
      </c>
      <c r="F3787" s="6" t="s">
        <v>127</v>
      </c>
      <c r="G3787" s="6" t="s">
        <v>128</v>
      </c>
      <c r="H3787" s="6" t="s">
        <v>18</v>
      </c>
      <c r="I3787" s="8">
        <v>0.60000000000000009</v>
      </c>
      <c r="J3787" s="9">
        <v>4500</v>
      </c>
      <c r="K3787" s="10">
        <f t="shared" si="0"/>
        <v>2700.0000000000005</v>
      </c>
      <c r="L3787" s="10">
        <f t="shared" si="1"/>
        <v>1080.0000000000002</v>
      </c>
      <c r="M3787" s="11">
        <v>0.4</v>
      </c>
      <c r="O3787" s="16"/>
      <c r="P3787" s="14"/>
      <c r="Q3787" s="12"/>
      <c r="R3787" s="13"/>
    </row>
    <row r="3788" spans="1:18" ht="15.75" customHeight="1">
      <c r="A3788" s="1"/>
      <c r="B3788" s="6" t="s">
        <v>14</v>
      </c>
      <c r="C3788" s="6">
        <v>1185732</v>
      </c>
      <c r="D3788" s="7">
        <v>44394</v>
      </c>
      <c r="E3788" s="6" t="s">
        <v>15</v>
      </c>
      <c r="F3788" s="6" t="s">
        <v>127</v>
      </c>
      <c r="G3788" s="6" t="s">
        <v>128</v>
      </c>
      <c r="H3788" s="6" t="s">
        <v>19</v>
      </c>
      <c r="I3788" s="8">
        <v>0.55000000000000004</v>
      </c>
      <c r="J3788" s="9">
        <v>3750</v>
      </c>
      <c r="K3788" s="10">
        <f t="shared" si="0"/>
        <v>2062.5</v>
      </c>
      <c r="L3788" s="10">
        <f t="shared" si="1"/>
        <v>618.75</v>
      </c>
      <c r="M3788" s="11">
        <v>0.3</v>
      </c>
      <c r="O3788" s="16"/>
      <c r="P3788" s="14"/>
      <c r="Q3788" s="12"/>
      <c r="R3788" s="13"/>
    </row>
    <row r="3789" spans="1:18" ht="15.75" customHeight="1">
      <c r="A3789" s="1"/>
      <c r="B3789" s="6" t="s">
        <v>14</v>
      </c>
      <c r="C3789" s="6">
        <v>1185732</v>
      </c>
      <c r="D3789" s="7">
        <v>44394</v>
      </c>
      <c r="E3789" s="6" t="s">
        <v>15</v>
      </c>
      <c r="F3789" s="6" t="s">
        <v>127</v>
      </c>
      <c r="G3789" s="6" t="s">
        <v>128</v>
      </c>
      <c r="H3789" s="6" t="s">
        <v>20</v>
      </c>
      <c r="I3789" s="8">
        <v>0.55000000000000004</v>
      </c>
      <c r="J3789" s="9">
        <v>3250</v>
      </c>
      <c r="K3789" s="10">
        <f t="shared" si="0"/>
        <v>1787.5000000000002</v>
      </c>
      <c r="L3789" s="10">
        <f t="shared" si="1"/>
        <v>536.25</v>
      </c>
      <c r="M3789" s="11">
        <v>0.3</v>
      </c>
      <c r="O3789" s="16"/>
      <c r="P3789" s="14"/>
      <c r="Q3789" s="12"/>
      <c r="R3789" s="13"/>
    </row>
    <row r="3790" spans="1:18" ht="15.75" customHeight="1">
      <c r="A3790" s="1"/>
      <c r="B3790" s="6" t="s">
        <v>14</v>
      </c>
      <c r="C3790" s="6">
        <v>1185732</v>
      </c>
      <c r="D3790" s="7">
        <v>44394</v>
      </c>
      <c r="E3790" s="6" t="s">
        <v>15</v>
      </c>
      <c r="F3790" s="6" t="s">
        <v>127</v>
      </c>
      <c r="G3790" s="6" t="s">
        <v>128</v>
      </c>
      <c r="H3790" s="6" t="s">
        <v>21</v>
      </c>
      <c r="I3790" s="8">
        <v>0.65</v>
      </c>
      <c r="J3790" s="9">
        <v>3500</v>
      </c>
      <c r="K3790" s="10">
        <f t="shared" si="0"/>
        <v>2275</v>
      </c>
      <c r="L3790" s="10">
        <f t="shared" si="1"/>
        <v>682.5</v>
      </c>
      <c r="M3790" s="11">
        <v>0.3</v>
      </c>
      <c r="O3790" s="16"/>
      <c r="P3790" s="14"/>
      <c r="Q3790" s="12"/>
      <c r="R3790" s="13"/>
    </row>
    <row r="3791" spans="1:18" ht="15.75" customHeight="1">
      <c r="A3791" s="1"/>
      <c r="B3791" s="6" t="s">
        <v>14</v>
      </c>
      <c r="C3791" s="6">
        <v>1185732</v>
      </c>
      <c r="D3791" s="7">
        <v>44394</v>
      </c>
      <c r="E3791" s="6" t="s">
        <v>15</v>
      </c>
      <c r="F3791" s="6" t="s">
        <v>127</v>
      </c>
      <c r="G3791" s="6" t="s">
        <v>128</v>
      </c>
      <c r="H3791" s="6" t="s">
        <v>22</v>
      </c>
      <c r="I3791" s="8">
        <v>0.70000000000000007</v>
      </c>
      <c r="J3791" s="9">
        <v>5250</v>
      </c>
      <c r="K3791" s="10">
        <f t="shared" si="0"/>
        <v>3675.0000000000005</v>
      </c>
      <c r="L3791" s="10">
        <f t="shared" si="1"/>
        <v>1286.25</v>
      </c>
      <c r="M3791" s="11">
        <v>0.35</v>
      </c>
      <c r="O3791" s="16"/>
      <c r="P3791" s="14"/>
      <c r="Q3791" s="12"/>
      <c r="R3791" s="13"/>
    </row>
    <row r="3792" spans="1:18" ht="15.75" customHeight="1">
      <c r="A3792" s="1"/>
      <c r="B3792" s="6" t="s">
        <v>14</v>
      </c>
      <c r="C3792" s="6">
        <v>1185732</v>
      </c>
      <c r="D3792" s="7">
        <v>44426</v>
      </c>
      <c r="E3792" s="6" t="s">
        <v>15</v>
      </c>
      <c r="F3792" s="6" t="s">
        <v>127</v>
      </c>
      <c r="G3792" s="6" t="s">
        <v>128</v>
      </c>
      <c r="H3792" s="6" t="s">
        <v>17</v>
      </c>
      <c r="I3792" s="8">
        <v>0.65</v>
      </c>
      <c r="J3792" s="9">
        <v>6750</v>
      </c>
      <c r="K3792" s="10">
        <f t="shared" si="0"/>
        <v>4387.5</v>
      </c>
      <c r="L3792" s="10">
        <f t="shared" si="1"/>
        <v>1755</v>
      </c>
      <c r="M3792" s="11">
        <v>0.4</v>
      </c>
      <c r="O3792" s="16"/>
      <c r="P3792" s="14"/>
      <c r="Q3792" s="12"/>
      <c r="R3792" s="13"/>
    </row>
    <row r="3793" spans="1:18" ht="15.75" customHeight="1">
      <c r="A3793" s="1"/>
      <c r="B3793" s="6" t="s">
        <v>14</v>
      </c>
      <c r="C3793" s="6">
        <v>1185732</v>
      </c>
      <c r="D3793" s="7">
        <v>44426</v>
      </c>
      <c r="E3793" s="6" t="s">
        <v>15</v>
      </c>
      <c r="F3793" s="6" t="s">
        <v>127</v>
      </c>
      <c r="G3793" s="6" t="s">
        <v>128</v>
      </c>
      <c r="H3793" s="6" t="s">
        <v>18</v>
      </c>
      <c r="I3793" s="8">
        <v>0.60000000000000009</v>
      </c>
      <c r="J3793" s="9">
        <v>4500</v>
      </c>
      <c r="K3793" s="10">
        <f t="shared" si="0"/>
        <v>2700.0000000000005</v>
      </c>
      <c r="L3793" s="10">
        <f t="shared" si="1"/>
        <v>1080.0000000000002</v>
      </c>
      <c r="M3793" s="11">
        <v>0.4</v>
      </c>
      <c r="O3793" s="16"/>
      <c r="P3793" s="14"/>
      <c r="Q3793" s="12"/>
      <c r="R3793" s="13"/>
    </row>
    <row r="3794" spans="1:18" ht="15.75" customHeight="1">
      <c r="A3794" s="1"/>
      <c r="B3794" s="6" t="s">
        <v>14</v>
      </c>
      <c r="C3794" s="6">
        <v>1185732</v>
      </c>
      <c r="D3794" s="7">
        <v>44426</v>
      </c>
      <c r="E3794" s="6" t="s">
        <v>15</v>
      </c>
      <c r="F3794" s="6" t="s">
        <v>127</v>
      </c>
      <c r="G3794" s="6" t="s">
        <v>128</v>
      </c>
      <c r="H3794" s="6" t="s">
        <v>19</v>
      </c>
      <c r="I3794" s="8">
        <v>0.55000000000000004</v>
      </c>
      <c r="J3794" s="9">
        <v>3750</v>
      </c>
      <c r="K3794" s="10">
        <f t="shared" si="0"/>
        <v>2062.5</v>
      </c>
      <c r="L3794" s="10">
        <f t="shared" si="1"/>
        <v>618.75</v>
      </c>
      <c r="M3794" s="11">
        <v>0.3</v>
      </c>
      <c r="O3794" s="16"/>
      <c r="P3794" s="14"/>
      <c r="Q3794" s="12"/>
      <c r="R3794" s="13"/>
    </row>
    <row r="3795" spans="1:18" ht="15.75" customHeight="1">
      <c r="A3795" s="1"/>
      <c r="B3795" s="6" t="s">
        <v>14</v>
      </c>
      <c r="C3795" s="6">
        <v>1185732</v>
      </c>
      <c r="D3795" s="7">
        <v>44426</v>
      </c>
      <c r="E3795" s="6" t="s">
        <v>15</v>
      </c>
      <c r="F3795" s="6" t="s">
        <v>127</v>
      </c>
      <c r="G3795" s="6" t="s">
        <v>128</v>
      </c>
      <c r="H3795" s="6" t="s">
        <v>20</v>
      </c>
      <c r="I3795" s="8">
        <v>0.55000000000000004</v>
      </c>
      <c r="J3795" s="9">
        <v>2750</v>
      </c>
      <c r="K3795" s="10">
        <f t="shared" si="0"/>
        <v>1512.5000000000002</v>
      </c>
      <c r="L3795" s="10">
        <f t="shared" si="1"/>
        <v>453.75000000000006</v>
      </c>
      <c r="M3795" s="11">
        <v>0.3</v>
      </c>
      <c r="O3795" s="16"/>
      <c r="P3795" s="14"/>
      <c r="Q3795" s="12"/>
      <c r="R3795" s="13"/>
    </row>
    <row r="3796" spans="1:18" ht="15.75" customHeight="1">
      <c r="A3796" s="1"/>
      <c r="B3796" s="6" t="s">
        <v>14</v>
      </c>
      <c r="C3796" s="6">
        <v>1185732</v>
      </c>
      <c r="D3796" s="7">
        <v>44426</v>
      </c>
      <c r="E3796" s="6" t="s">
        <v>15</v>
      </c>
      <c r="F3796" s="6" t="s">
        <v>127</v>
      </c>
      <c r="G3796" s="6" t="s">
        <v>128</v>
      </c>
      <c r="H3796" s="6" t="s">
        <v>21</v>
      </c>
      <c r="I3796" s="8">
        <v>0.65</v>
      </c>
      <c r="J3796" s="9">
        <v>2500</v>
      </c>
      <c r="K3796" s="10">
        <f t="shared" si="0"/>
        <v>1625</v>
      </c>
      <c r="L3796" s="10">
        <f t="shared" si="1"/>
        <v>487.5</v>
      </c>
      <c r="M3796" s="11">
        <v>0.3</v>
      </c>
      <c r="O3796" s="16"/>
      <c r="P3796" s="14"/>
      <c r="Q3796" s="12"/>
      <c r="R3796" s="13"/>
    </row>
    <row r="3797" spans="1:18" ht="15.75" customHeight="1">
      <c r="A3797" s="1"/>
      <c r="B3797" s="6" t="s">
        <v>14</v>
      </c>
      <c r="C3797" s="6">
        <v>1185732</v>
      </c>
      <c r="D3797" s="7">
        <v>44426</v>
      </c>
      <c r="E3797" s="6" t="s">
        <v>15</v>
      </c>
      <c r="F3797" s="6" t="s">
        <v>127</v>
      </c>
      <c r="G3797" s="6" t="s">
        <v>128</v>
      </c>
      <c r="H3797" s="6" t="s">
        <v>22</v>
      </c>
      <c r="I3797" s="8">
        <v>0.70000000000000007</v>
      </c>
      <c r="J3797" s="9">
        <v>4250</v>
      </c>
      <c r="K3797" s="10">
        <f t="shared" si="0"/>
        <v>2975.0000000000005</v>
      </c>
      <c r="L3797" s="10">
        <f t="shared" si="1"/>
        <v>1041.25</v>
      </c>
      <c r="M3797" s="11">
        <v>0.35</v>
      </c>
      <c r="O3797" s="16"/>
      <c r="P3797" s="14"/>
      <c r="Q3797" s="12"/>
      <c r="R3797" s="13"/>
    </row>
    <row r="3798" spans="1:18" ht="15.75" customHeight="1">
      <c r="A3798" s="1"/>
      <c r="B3798" s="6" t="s">
        <v>14</v>
      </c>
      <c r="C3798" s="6">
        <v>1185732</v>
      </c>
      <c r="D3798" s="7">
        <v>44456</v>
      </c>
      <c r="E3798" s="6" t="s">
        <v>15</v>
      </c>
      <c r="F3798" s="6" t="s">
        <v>127</v>
      </c>
      <c r="G3798" s="6" t="s">
        <v>128</v>
      </c>
      <c r="H3798" s="6" t="s">
        <v>17</v>
      </c>
      <c r="I3798" s="8">
        <v>0.65</v>
      </c>
      <c r="J3798" s="9">
        <v>5500</v>
      </c>
      <c r="K3798" s="10">
        <f t="shared" si="0"/>
        <v>3575</v>
      </c>
      <c r="L3798" s="10">
        <f t="shared" si="1"/>
        <v>1430</v>
      </c>
      <c r="M3798" s="11">
        <v>0.4</v>
      </c>
      <c r="O3798" s="16"/>
      <c r="P3798" s="14"/>
      <c r="Q3798" s="12"/>
      <c r="R3798" s="13"/>
    </row>
    <row r="3799" spans="1:18" ht="15.75" customHeight="1">
      <c r="A3799" s="1"/>
      <c r="B3799" s="6" t="s">
        <v>14</v>
      </c>
      <c r="C3799" s="6">
        <v>1185732</v>
      </c>
      <c r="D3799" s="7">
        <v>44456</v>
      </c>
      <c r="E3799" s="6" t="s">
        <v>15</v>
      </c>
      <c r="F3799" s="6" t="s">
        <v>127</v>
      </c>
      <c r="G3799" s="6" t="s">
        <v>128</v>
      </c>
      <c r="H3799" s="6" t="s">
        <v>18</v>
      </c>
      <c r="I3799" s="8">
        <v>0.60000000000000009</v>
      </c>
      <c r="J3799" s="9">
        <v>3500</v>
      </c>
      <c r="K3799" s="10">
        <f t="shared" si="0"/>
        <v>2100.0000000000005</v>
      </c>
      <c r="L3799" s="10">
        <f t="shared" si="1"/>
        <v>840.00000000000023</v>
      </c>
      <c r="M3799" s="11">
        <v>0.4</v>
      </c>
      <c r="O3799" s="16"/>
      <c r="P3799" s="14"/>
      <c r="Q3799" s="12"/>
      <c r="R3799" s="13"/>
    </row>
    <row r="3800" spans="1:18" ht="15.75" customHeight="1">
      <c r="A3800" s="1"/>
      <c r="B3800" s="6" t="s">
        <v>14</v>
      </c>
      <c r="C3800" s="6">
        <v>1185732</v>
      </c>
      <c r="D3800" s="7">
        <v>44456</v>
      </c>
      <c r="E3800" s="6" t="s">
        <v>15</v>
      </c>
      <c r="F3800" s="6" t="s">
        <v>127</v>
      </c>
      <c r="G3800" s="6" t="s">
        <v>128</v>
      </c>
      <c r="H3800" s="6" t="s">
        <v>19</v>
      </c>
      <c r="I3800" s="8">
        <v>0.55000000000000004</v>
      </c>
      <c r="J3800" s="9">
        <v>2500</v>
      </c>
      <c r="K3800" s="10">
        <f t="shared" si="0"/>
        <v>1375</v>
      </c>
      <c r="L3800" s="10">
        <f t="shared" si="1"/>
        <v>412.5</v>
      </c>
      <c r="M3800" s="11">
        <v>0.3</v>
      </c>
      <c r="O3800" s="16"/>
      <c r="P3800" s="14"/>
      <c r="Q3800" s="12"/>
      <c r="R3800" s="13"/>
    </row>
    <row r="3801" spans="1:18" ht="15.75" customHeight="1">
      <c r="A3801" s="1"/>
      <c r="B3801" s="6" t="s">
        <v>14</v>
      </c>
      <c r="C3801" s="6">
        <v>1185732</v>
      </c>
      <c r="D3801" s="7">
        <v>44456</v>
      </c>
      <c r="E3801" s="6" t="s">
        <v>15</v>
      </c>
      <c r="F3801" s="6" t="s">
        <v>127</v>
      </c>
      <c r="G3801" s="6" t="s">
        <v>128</v>
      </c>
      <c r="H3801" s="6" t="s">
        <v>20</v>
      </c>
      <c r="I3801" s="8">
        <v>0.55000000000000004</v>
      </c>
      <c r="J3801" s="9">
        <v>2250</v>
      </c>
      <c r="K3801" s="10">
        <f t="shared" si="0"/>
        <v>1237.5</v>
      </c>
      <c r="L3801" s="10">
        <f t="shared" si="1"/>
        <v>371.25</v>
      </c>
      <c r="M3801" s="11">
        <v>0.3</v>
      </c>
      <c r="O3801" s="16"/>
      <c r="P3801" s="14"/>
      <c r="Q3801" s="12"/>
      <c r="R3801" s="13"/>
    </row>
    <row r="3802" spans="1:18" ht="15.75" customHeight="1">
      <c r="A3802" s="1"/>
      <c r="B3802" s="6" t="s">
        <v>14</v>
      </c>
      <c r="C3802" s="6">
        <v>1185732</v>
      </c>
      <c r="D3802" s="7">
        <v>44456</v>
      </c>
      <c r="E3802" s="6" t="s">
        <v>15</v>
      </c>
      <c r="F3802" s="6" t="s">
        <v>127</v>
      </c>
      <c r="G3802" s="6" t="s">
        <v>128</v>
      </c>
      <c r="H3802" s="6" t="s">
        <v>21</v>
      </c>
      <c r="I3802" s="8">
        <v>0.65</v>
      </c>
      <c r="J3802" s="9">
        <v>2250</v>
      </c>
      <c r="K3802" s="10">
        <f t="shared" si="0"/>
        <v>1462.5</v>
      </c>
      <c r="L3802" s="10">
        <f t="shared" si="1"/>
        <v>438.75</v>
      </c>
      <c r="M3802" s="11">
        <v>0.3</v>
      </c>
      <c r="O3802" s="16"/>
      <c r="P3802" s="14"/>
      <c r="Q3802" s="12"/>
      <c r="R3802" s="13"/>
    </row>
    <row r="3803" spans="1:18" ht="15.75" customHeight="1">
      <c r="A3803" s="1"/>
      <c r="B3803" s="6" t="s">
        <v>14</v>
      </c>
      <c r="C3803" s="6">
        <v>1185732</v>
      </c>
      <c r="D3803" s="7">
        <v>44456</v>
      </c>
      <c r="E3803" s="6" t="s">
        <v>15</v>
      </c>
      <c r="F3803" s="6" t="s">
        <v>127</v>
      </c>
      <c r="G3803" s="6" t="s">
        <v>128</v>
      </c>
      <c r="H3803" s="6" t="s">
        <v>22</v>
      </c>
      <c r="I3803" s="8">
        <v>0.70000000000000007</v>
      </c>
      <c r="J3803" s="9">
        <v>3250</v>
      </c>
      <c r="K3803" s="10">
        <f t="shared" si="0"/>
        <v>2275</v>
      </c>
      <c r="L3803" s="10">
        <f t="shared" si="1"/>
        <v>796.25</v>
      </c>
      <c r="M3803" s="11">
        <v>0.35</v>
      </c>
      <c r="O3803" s="16"/>
      <c r="P3803" s="14"/>
      <c r="Q3803" s="12"/>
      <c r="R3803" s="13"/>
    </row>
    <row r="3804" spans="1:18" ht="15.75" customHeight="1">
      <c r="A3804" s="1"/>
      <c r="B3804" s="6" t="s">
        <v>14</v>
      </c>
      <c r="C3804" s="6">
        <v>1185732</v>
      </c>
      <c r="D3804" s="7">
        <v>44488</v>
      </c>
      <c r="E3804" s="6" t="s">
        <v>15</v>
      </c>
      <c r="F3804" s="6" t="s">
        <v>127</v>
      </c>
      <c r="G3804" s="6" t="s">
        <v>128</v>
      </c>
      <c r="H3804" s="6" t="s">
        <v>17</v>
      </c>
      <c r="I3804" s="8">
        <v>0.70000000000000007</v>
      </c>
      <c r="J3804" s="9">
        <v>4750</v>
      </c>
      <c r="K3804" s="10">
        <f t="shared" si="0"/>
        <v>3325.0000000000005</v>
      </c>
      <c r="L3804" s="10">
        <f t="shared" si="1"/>
        <v>1330.0000000000002</v>
      </c>
      <c r="M3804" s="11">
        <v>0.4</v>
      </c>
      <c r="O3804" s="16"/>
      <c r="P3804" s="14"/>
      <c r="Q3804" s="12"/>
      <c r="R3804" s="13"/>
    </row>
    <row r="3805" spans="1:18" ht="15.75" customHeight="1">
      <c r="A3805" s="1"/>
      <c r="B3805" s="6" t="s">
        <v>14</v>
      </c>
      <c r="C3805" s="6">
        <v>1185732</v>
      </c>
      <c r="D3805" s="7">
        <v>44488</v>
      </c>
      <c r="E3805" s="6" t="s">
        <v>15</v>
      </c>
      <c r="F3805" s="6" t="s">
        <v>127</v>
      </c>
      <c r="G3805" s="6" t="s">
        <v>128</v>
      </c>
      <c r="H3805" s="6" t="s">
        <v>18</v>
      </c>
      <c r="I3805" s="8">
        <v>0.65000000000000013</v>
      </c>
      <c r="J3805" s="9">
        <v>3000</v>
      </c>
      <c r="K3805" s="10">
        <f t="shared" si="0"/>
        <v>1950.0000000000005</v>
      </c>
      <c r="L3805" s="10">
        <f t="shared" si="1"/>
        <v>780.00000000000023</v>
      </c>
      <c r="M3805" s="11">
        <v>0.4</v>
      </c>
      <c r="O3805" s="16"/>
      <c r="P3805" s="14"/>
      <c r="Q3805" s="12"/>
      <c r="R3805" s="13"/>
    </row>
    <row r="3806" spans="1:18" ht="15.75" customHeight="1">
      <c r="A3806" s="1"/>
      <c r="B3806" s="6" t="s">
        <v>14</v>
      </c>
      <c r="C3806" s="6">
        <v>1185732</v>
      </c>
      <c r="D3806" s="7">
        <v>44488</v>
      </c>
      <c r="E3806" s="6" t="s">
        <v>15</v>
      </c>
      <c r="F3806" s="6" t="s">
        <v>127</v>
      </c>
      <c r="G3806" s="6" t="s">
        <v>128</v>
      </c>
      <c r="H3806" s="6" t="s">
        <v>19</v>
      </c>
      <c r="I3806" s="8">
        <v>0.65000000000000013</v>
      </c>
      <c r="J3806" s="9">
        <v>2000</v>
      </c>
      <c r="K3806" s="10">
        <f t="shared" si="0"/>
        <v>1300.0000000000002</v>
      </c>
      <c r="L3806" s="10">
        <f t="shared" si="1"/>
        <v>390.00000000000006</v>
      </c>
      <c r="M3806" s="11">
        <v>0.3</v>
      </c>
      <c r="O3806" s="16"/>
      <c r="P3806" s="14"/>
      <c r="Q3806" s="12"/>
      <c r="R3806" s="13"/>
    </row>
    <row r="3807" spans="1:18" ht="15.75" customHeight="1">
      <c r="A3807" s="1"/>
      <c r="B3807" s="6" t="s">
        <v>14</v>
      </c>
      <c r="C3807" s="6">
        <v>1185732</v>
      </c>
      <c r="D3807" s="7">
        <v>44488</v>
      </c>
      <c r="E3807" s="6" t="s">
        <v>15</v>
      </c>
      <c r="F3807" s="6" t="s">
        <v>127</v>
      </c>
      <c r="G3807" s="6" t="s">
        <v>128</v>
      </c>
      <c r="H3807" s="6" t="s">
        <v>20</v>
      </c>
      <c r="I3807" s="8">
        <v>0.65000000000000013</v>
      </c>
      <c r="J3807" s="9">
        <v>1750</v>
      </c>
      <c r="K3807" s="10">
        <f t="shared" si="0"/>
        <v>1137.5000000000002</v>
      </c>
      <c r="L3807" s="10">
        <f t="shared" si="1"/>
        <v>341.25000000000006</v>
      </c>
      <c r="M3807" s="11">
        <v>0.3</v>
      </c>
      <c r="O3807" s="16"/>
      <c r="P3807" s="14"/>
      <c r="Q3807" s="12"/>
      <c r="R3807" s="13"/>
    </row>
    <row r="3808" spans="1:18" ht="15.75" customHeight="1">
      <c r="A3808" s="1"/>
      <c r="B3808" s="6" t="s">
        <v>14</v>
      </c>
      <c r="C3808" s="6">
        <v>1185732</v>
      </c>
      <c r="D3808" s="7">
        <v>44488</v>
      </c>
      <c r="E3808" s="6" t="s">
        <v>15</v>
      </c>
      <c r="F3808" s="6" t="s">
        <v>127</v>
      </c>
      <c r="G3808" s="6" t="s">
        <v>128</v>
      </c>
      <c r="H3808" s="6" t="s">
        <v>21</v>
      </c>
      <c r="I3808" s="8">
        <v>0.75000000000000011</v>
      </c>
      <c r="J3808" s="9">
        <v>1750</v>
      </c>
      <c r="K3808" s="10">
        <f t="shared" si="0"/>
        <v>1312.5000000000002</v>
      </c>
      <c r="L3808" s="10">
        <f t="shared" si="1"/>
        <v>393.75000000000006</v>
      </c>
      <c r="M3808" s="11">
        <v>0.3</v>
      </c>
      <c r="O3808" s="16"/>
      <c r="P3808" s="14"/>
      <c r="Q3808" s="12"/>
      <c r="R3808" s="13"/>
    </row>
    <row r="3809" spans="1:18" ht="15.75" customHeight="1">
      <c r="A3809" s="1"/>
      <c r="B3809" s="6" t="s">
        <v>14</v>
      </c>
      <c r="C3809" s="6">
        <v>1185732</v>
      </c>
      <c r="D3809" s="7">
        <v>44488</v>
      </c>
      <c r="E3809" s="6" t="s">
        <v>15</v>
      </c>
      <c r="F3809" s="6" t="s">
        <v>127</v>
      </c>
      <c r="G3809" s="6" t="s">
        <v>128</v>
      </c>
      <c r="H3809" s="6" t="s">
        <v>22</v>
      </c>
      <c r="I3809" s="8">
        <v>0.8</v>
      </c>
      <c r="J3809" s="9">
        <v>3000</v>
      </c>
      <c r="K3809" s="10">
        <f t="shared" si="0"/>
        <v>2400</v>
      </c>
      <c r="L3809" s="10">
        <f t="shared" si="1"/>
        <v>840</v>
      </c>
      <c r="M3809" s="11">
        <v>0.35</v>
      </c>
      <c r="O3809" s="16"/>
      <c r="P3809" s="14"/>
      <c r="Q3809" s="12"/>
      <c r="R3809" s="13"/>
    </row>
    <row r="3810" spans="1:18" ht="15.75" customHeight="1">
      <c r="A3810" s="1"/>
      <c r="B3810" s="6" t="s">
        <v>14</v>
      </c>
      <c r="C3810" s="6">
        <v>1185732</v>
      </c>
      <c r="D3810" s="7">
        <v>44518</v>
      </c>
      <c r="E3810" s="6" t="s">
        <v>15</v>
      </c>
      <c r="F3810" s="6" t="s">
        <v>127</v>
      </c>
      <c r="G3810" s="6" t="s">
        <v>128</v>
      </c>
      <c r="H3810" s="6" t="s">
        <v>17</v>
      </c>
      <c r="I3810" s="8">
        <v>0.75000000000000011</v>
      </c>
      <c r="J3810" s="9">
        <v>4500</v>
      </c>
      <c r="K3810" s="10">
        <f t="shared" si="0"/>
        <v>3375.0000000000005</v>
      </c>
      <c r="L3810" s="10">
        <f t="shared" si="1"/>
        <v>1350.0000000000002</v>
      </c>
      <c r="M3810" s="11">
        <v>0.4</v>
      </c>
      <c r="O3810" s="16"/>
      <c r="P3810" s="14"/>
      <c r="Q3810" s="12"/>
      <c r="R3810" s="13"/>
    </row>
    <row r="3811" spans="1:18" ht="15.75" customHeight="1">
      <c r="A3811" s="1"/>
      <c r="B3811" s="6" t="s">
        <v>14</v>
      </c>
      <c r="C3811" s="6">
        <v>1185732</v>
      </c>
      <c r="D3811" s="7">
        <v>44518</v>
      </c>
      <c r="E3811" s="6" t="s">
        <v>15</v>
      </c>
      <c r="F3811" s="6" t="s">
        <v>127</v>
      </c>
      <c r="G3811" s="6" t="s">
        <v>128</v>
      </c>
      <c r="H3811" s="6" t="s">
        <v>18</v>
      </c>
      <c r="I3811" s="8">
        <v>0.65000000000000013</v>
      </c>
      <c r="J3811" s="9">
        <v>3250</v>
      </c>
      <c r="K3811" s="10">
        <f t="shared" si="0"/>
        <v>2112.5000000000005</v>
      </c>
      <c r="L3811" s="10">
        <f t="shared" si="1"/>
        <v>845.00000000000023</v>
      </c>
      <c r="M3811" s="11">
        <v>0.4</v>
      </c>
      <c r="O3811" s="16"/>
      <c r="P3811" s="14"/>
      <c r="Q3811" s="12"/>
      <c r="R3811" s="13"/>
    </row>
    <row r="3812" spans="1:18" ht="15.75" customHeight="1">
      <c r="A3812" s="1"/>
      <c r="B3812" s="6" t="s">
        <v>14</v>
      </c>
      <c r="C3812" s="6">
        <v>1185732</v>
      </c>
      <c r="D3812" s="7">
        <v>44518</v>
      </c>
      <c r="E3812" s="6" t="s">
        <v>15</v>
      </c>
      <c r="F3812" s="6" t="s">
        <v>127</v>
      </c>
      <c r="G3812" s="6" t="s">
        <v>128</v>
      </c>
      <c r="H3812" s="6" t="s">
        <v>19</v>
      </c>
      <c r="I3812" s="8">
        <v>0.65000000000000013</v>
      </c>
      <c r="J3812" s="9">
        <v>3450</v>
      </c>
      <c r="K3812" s="10">
        <f t="shared" si="0"/>
        <v>2242.5000000000005</v>
      </c>
      <c r="L3812" s="10">
        <f t="shared" si="1"/>
        <v>672.75000000000011</v>
      </c>
      <c r="M3812" s="11">
        <v>0.3</v>
      </c>
      <c r="O3812" s="16"/>
      <c r="P3812" s="14"/>
      <c r="Q3812" s="12"/>
      <c r="R3812" s="13"/>
    </row>
    <row r="3813" spans="1:18" ht="15.75" customHeight="1">
      <c r="A3813" s="1"/>
      <c r="B3813" s="6" t="s">
        <v>14</v>
      </c>
      <c r="C3813" s="6">
        <v>1185732</v>
      </c>
      <c r="D3813" s="7">
        <v>44518</v>
      </c>
      <c r="E3813" s="6" t="s">
        <v>15</v>
      </c>
      <c r="F3813" s="6" t="s">
        <v>127</v>
      </c>
      <c r="G3813" s="6" t="s">
        <v>128</v>
      </c>
      <c r="H3813" s="6" t="s">
        <v>20</v>
      </c>
      <c r="I3813" s="8">
        <v>0.65000000000000013</v>
      </c>
      <c r="J3813" s="9">
        <v>3250</v>
      </c>
      <c r="K3813" s="10">
        <f t="shared" si="0"/>
        <v>2112.5000000000005</v>
      </c>
      <c r="L3813" s="10">
        <f t="shared" si="1"/>
        <v>633.75000000000011</v>
      </c>
      <c r="M3813" s="11">
        <v>0.3</v>
      </c>
      <c r="O3813" s="16"/>
      <c r="P3813" s="14"/>
      <c r="Q3813" s="12"/>
      <c r="R3813" s="13"/>
    </row>
    <row r="3814" spans="1:18" ht="15.75" customHeight="1">
      <c r="A3814" s="1"/>
      <c r="B3814" s="6" t="s">
        <v>14</v>
      </c>
      <c r="C3814" s="6">
        <v>1185732</v>
      </c>
      <c r="D3814" s="7">
        <v>44518</v>
      </c>
      <c r="E3814" s="6" t="s">
        <v>15</v>
      </c>
      <c r="F3814" s="6" t="s">
        <v>127</v>
      </c>
      <c r="G3814" s="6" t="s">
        <v>128</v>
      </c>
      <c r="H3814" s="6" t="s">
        <v>21</v>
      </c>
      <c r="I3814" s="8">
        <v>0.75000000000000011</v>
      </c>
      <c r="J3814" s="9">
        <v>3000</v>
      </c>
      <c r="K3814" s="10">
        <f t="shared" si="0"/>
        <v>2250.0000000000005</v>
      </c>
      <c r="L3814" s="10">
        <f t="shared" si="1"/>
        <v>675.00000000000011</v>
      </c>
      <c r="M3814" s="11">
        <v>0.3</v>
      </c>
      <c r="O3814" s="16"/>
      <c r="P3814" s="14"/>
      <c r="Q3814" s="12"/>
      <c r="R3814" s="13"/>
    </row>
    <row r="3815" spans="1:18" ht="15.75" customHeight="1">
      <c r="A3815" s="1"/>
      <c r="B3815" s="6" t="s">
        <v>14</v>
      </c>
      <c r="C3815" s="6">
        <v>1185732</v>
      </c>
      <c r="D3815" s="7">
        <v>44518</v>
      </c>
      <c r="E3815" s="6" t="s">
        <v>15</v>
      </c>
      <c r="F3815" s="6" t="s">
        <v>127</v>
      </c>
      <c r="G3815" s="6" t="s">
        <v>128</v>
      </c>
      <c r="H3815" s="6" t="s">
        <v>22</v>
      </c>
      <c r="I3815" s="8">
        <v>0.8</v>
      </c>
      <c r="J3815" s="9">
        <v>4000</v>
      </c>
      <c r="K3815" s="10">
        <f t="shared" si="0"/>
        <v>3200</v>
      </c>
      <c r="L3815" s="10">
        <f t="shared" si="1"/>
        <v>1120</v>
      </c>
      <c r="M3815" s="11">
        <v>0.35</v>
      </c>
      <c r="O3815" s="16"/>
      <c r="P3815" s="14"/>
      <c r="Q3815" s="12"/>
      <c r="R3815" s="13"/>
    </row>
    <row r="3816" spans="1:18" ht="15.75" customHeight="1">
      <c r="A3816" s="1"/>
      <c r="B3816" s="6" t="s">
        <v>14</v>
      </c>
      <c r="C3816" s="6">
        <v>1185732</v>
      </c>
      <c r="D3816" s="7">
        <v>44547</v>
      </c>
      <c r="E3816" s="6" t="s">
        <v>15</v>
      </c>
      <c r="F3816" s="6" t="s">
        <v>127</v>
      </c>
      <c r="G3816" s="6" t="s">
        <v>128</v>
      </c>
      <c r="H3816" s="6" t="s">
        <v>17</v>
      </c>
      <c r="I3816" s="8">
        <v>0.75000000000000011</v>
      </c>
      <c r="J3816" s="9">
        <v>6250</v>
      </c>
      <c r="K3816" s="10">
        <f t="shared" si="0"/>
        <v>4687.5000000000009</v>
      </c>
      <c r="L3816" s="10">
        <f t="shared" si="1"/>
        <v>1875.0000000000005</v>
      </c>
      <c r="M3816" s="11">
        <v>0.4</v>
      </c>
      <c r="O3816" s="16"/>
      <c r="P3816" s="14"/>
      <c r="Q3816" s="12"/>
      <c r="R3816" s="13"/>
    </row>
    <row r="3817" spans="1:18" ht="15.75" customHeight="1">
      <c r="A3817" s="1"/>
      <c r="B3817" s="6" t="s">
        <v>14</v>
      </c>
      <c r="C3817" s="6">
        <v>1185732</v>
      </c>
      <c r="D3817" s="7">
        <v>44547</v>
      </c>
      <c r="E3817" s="6" t="s">
        <v>15</v>
      </c>
      <c r="F3817" s="6" t="s">
        <v>127</v>
      </c>
      <c r="G3817" s="6" t="s">
        <v>128</v>
      </c>
      <c r="H3817" s="6" t="s">
        <v>18</v>
      </c>
      <c r="I3817" s="8">
        <v>0.65000000000000013</v>
      </c>
      <c r="J3817" s="9">
        <v>4250</v>
      </c>
      <c r="K3817" s="10">
        <f t="shared" si="0"/>
        <v>2762.5000000000005</v>
      </c>
      <c r="L3817" s="10">
        <f t="shared" si="1"/>
        <v>1105.0000000000002</v>
      </c>
      <c r="M3817" s="11">
        <v>0.4</v>
      </c>
      <c r="O3817" s="16"/>
      <c r="P3817" s="14"/>
      <c r="Q3817" s="12"/>
      <c r="R3817" s="13"/>
    </row>
    <row r="3818" spans="1:18" ht="15.75" customHeight="1">
      <c r="A3818" s="1"/>
      <c r="B3818" s="6" t="s">
        <v>14</v>
      </c>
      <c r="C3818" s="6">
        <v>1185732</v>
      </c>
      <c r="D3818" s="7">
        <v>44547</v>
      </c>
      <c r="E3818" s="6" t="s">
        <v>15</v>
      </c>
      <c r="F3818" s="6" t="s">
        <v>127</v>
      </c>
      <c r="G3818" s="6" t="s">
        <v>128</v>
      </c>
      <c r="H3818" s="6" t="s">
        <v>19</v>
      </c>
      <c r="I3818" s="8">
        <v>0.65000000000000013</v>
      </c>
      <c r="J3818" s="9">
        <v>4000</v>
      </c>
      <c r="K3818" s="10">
        <f t="shared" si="0"/>
        <v>2600.0000000000005</v>
      </c>
      <c r="L3818" s="10">
        <f t="shared" si="1"/>
        <v>780.00000000000011</v>
      </c>
      <c r="M3818" s="11">
        <v>0.3</v>
      </c>
      <c r="O3818" s="16"/>
      <c r="P3818" s="14"/>
      <c r="Q3818" s="12"/>
      <c r="R3818" s="13"/>
    </row>
    <row r="3819" spans="1:18" ht="15.75" customHeight="1">
      <c r="A3819" s="1"/>
      <c r="B3819" s="6" t="s">
        <v>14</v>
      </c>
      <c r="C3819" s="6">
        <v>1185732</v>
      </c>
      <c r="D3819" s="7">
        <v>44547</v>
      </c>
      <c r="E3819" s="6" t="s">
        <v>15</v>
      </c>
      <c r="F3819" s="6" t="s">
        <v>127</v>
      </c>
      <c r="G3819" s="6" t="s">
        <v>128</v>
      </c>
      <c r="H3819" s="6" t="s">
        <v>20</v>
      </c>
      <c r="I3819" s="8">
        <v>0.65000000000000013</v>
      </c>
      <c r="J3819" s="9">
        <v>3500</v>
      </c>
      <c r="K3819" s="10">
        <f t="shared" si="0"/>
        <v>2275.0000000000005</v>
      </c>
      <c r="L3819" s="10">
        <f t="shared" si="1"/>
        <v>682.50000000000011</v>
      </c>
      <c r="M3819" s="11">
        <v>0.3</v>
      </c>
      <c r="O3819" s="16"/>
      <c r="P3819" s="14"/>
      <c r="Q3819" s="12"/>
      <c r="R3819" s="13"/>
    </row>
    <row r="3820" spans="1:18" ht="15.75" customHeight="1">
      <c r="A3820" s="1"/>
      <c r="B3820" s="6" t="s">
        <v>14</v>
      </c>
      <c r="C3820" s="6">
        <v>1185732</v>
      </c>
      <c r="D3820" s="7">
        <v>44547</v>
      </c>
      <c r="E3820" s="6" t="s">
        <v>15</v>
      </c>
      <c r="F3820" s="6" t="s">
        <v>127</v>
      </c>
      <c r="G3820" s="6" t="s">
        <v>128</v>
      </c>
      <c r="H3820" s="6" t="s">
        <v>21</v>
      </c>
      <c r="I3820" s="8">
        <v>0.75000000000000011</v>
      </c>
      <c r="J3820" s="9">
        <v>3500</v>
      </c>
      <c r="K3820" s="10">
        <f t="shared" si="0"/>
        <v>2625.0000000000005</v>
      </c>
      <c r="L3820" s="10">
        <f t="shared" si="1"/>
        <v>787.50000000000011</v>
      </c>
      <c r="M3820" s="11">
        <v>0.3</v>
      </c>
      <c r="O3820" s="16"/>
      <c r="P3820" s="14"/>
      <c r="Q3820" s="12"/>
      <c r="R3820" s="13"/>
    </row>
    <row r="3821" spans="1:18" ht="15.75" customHeight="1">
      <c r="A3821" s="1"/>
      <c r="B3821" s="6" t="s">
        <v>14</v>
      </c>
      <c r="C3821" s="6">
        <v>1185732</v>
      </c>
      <c r="D3821" s="7">
        <v>44547</v>
      </c>
      <c r="E3821" s="6" t="s">
        <v>15</v>
      </c>
      <c r="F3821" s="6" t="s">
        <v>127</v>
      </c>
      <c r="G3821" s="6" t="s">
        <v>128</v>
      </c>
      <c r="H3821" s="6" t="s">
        <v>22</v>
      </c>
      <c r="I3821" s="8">
        <v>0.8</v>
      </c>
      <c r="J3821" s="9">
        <v>4500</v>
      </c>
      <c r="K3821" s="10">
        <f t="shared" si="0"/>
        <v>3600</v>
      </c>
      <c r="L3821" s="10">
        <f t="shared" si="1"/>
        <v>1260</v>
      </c>
      <c r="M3821" s="11">
        <v>0.35</v>
      </c>
      <c r="O3821" s="16"/>
      <c r="P3821" s="14"/>
      <c r="Q3821" s="12"/>
      <c r="R3821" s="13"/>
    </row>
    <row r="3822" spans="1:18" ht="15.75" customHeight="1">
      <c r="A3822" s="1" t="s">
        <v>39</v>
      </c>
      <c r="B3822" s="6" t="s">
        <v>14</v>
      </c>
      <c r="C3822" s="6">
        <v>1185732</v>
      </c>
      <c r="D3822" s="7">
        <v>44220</v>
      </c>
      <c r="E3822" s="6" t="s">
        <v>15</v>
      </c>
      <c r="F3822" s="6" t="s">
        <v>129</v>
      </c>
      <c r="G3822" s="6" t="s">
        <v>130</v>
      </c>
      <c r="H3822" s="6" t="s">
        <v>17</v>
      </c>
      <c r="I3822" s="8">
        <v>0.55000000000000004</v>
      </c>
      <c r="J3822" s="9">
        <v>5000</v>
      </c>
      <c r="K3822" s="10">
        <f t="shared" si="0"/>
        <v>2750</v>
      </c>
      <c r="L3822" s="10">
        <f t="shared" si="1"/>
        <v>962.50000000000011</v>
      </c>
      <c r="M3822" s="11">
        <v>0.35000000000000003</v>
      </c>
      <c r="O3822" s="16"/>
      <c r="P3822" s="14">
        <f>Data!$I3822+0.05</f>
        <v>0.60000000000000009</v>
      </c>
      <c r="Q3822" s="12">
        <f>Data!$J3822-250</f>
        <v>4750</v>
      </c>
      <c r="R3822" s="13">
        <f>Data!$M3822-5%</f>
        <v>0.30000000000000004</v>
      </c>
    </row>
    <row r="3823" spans="1:18" ht="15.75" customHeight="1">
      <c r="A3823" s="1"/>
      <c r="B3823" s="6" t="s">
        <v>14</v>
      </c>
      <c r="C3823" s="6">
        <v>1185732</v>
      </c>
      <c r="D3823" s="7">
        <v>44220</v>
      </c>
      <c r="E3823" s="6" t="s">
        <v>15</v>
      </c>
      <c r="F3823" s="6" t="s">
        <v>129</v>
      </c>
      <c r="G3823" s="6" t="s">
        <v>130</v>
      </c>
      <c r="H3823" s="6" t="s">
        <v>18</v>
      </c>
      <c r="I3823" s="8">
        <v>0.55000000000000004</v>
      </c>
      <c r="J3823" s="9">
        <v>3000</v>
      </c>
      <c r="K3823" s="10">
        <f t="shared" si="0"/>
        <v>1650.0000000000002</v>
      </c>
      <c r="L3823" s="10">
        <f t="shared" si="1"/>
        <v>577.50000000000011</v>
      </c>
      <c r="M3823" s="11">
        <v>0.35000000000000003</v>
      </c>
      <c r="O3823" s="16"/>
      <c r="P3823" s="14">
        <f>Data!$I3823+0.05</f>
        <v>0.60000000000000009</v>
      </c>
      <c r="Q3823" s="12">
        <f>Data!$J3823-250</f>
        <v>2750</v>
      </c>
      <c r="R3823" s="13">
        <f>Data!$M3823-5%</f>
        <v>0.30000000000000004</v>
      </c>
    </row>
    <row r="3824" spans="1:18" ht="15.75" customHeight="1">
      <c r="A3824" s="1"/>
      <c r="B3824" s="6" t="s">
        <v>14</v>
      </c>
      <c r="C3824" s="6">
        <v>1185732</v>
      </c>
      <c r="D3824" s="7">
        <v>44220</v>
      </c>
      <c r="E3824" s="6" t="s">
        <v>15</v>
      </c>
      <c r="F3824" s="6" t="s">
        <v>129</v>
      </c>
      <c r="G3824" s="6" t="s">
        <v>130</v>
      </c>
      <c r="H3824" s="6" t="s">
        <v>19</v>
      </c>
      <c r="I3824" s="8">
        <v>0.45</v>
      </c>
      <c r="J3824" s="9">
        <v>3000</v>
      </c>
      <c r="K3824" s="10">
        <f t="shared" si="0"/>
        <v>1350</v>
      </c>
      <c r="L3824" s="10">
        <f t="shared" si="1"/>
        <v>337.5</v>
      </c>
      <c r="M3824" s="11">
        <v>0.25</v>
      </c>
      <c r="O3824" s="16"/>
      <c r="P3824" s="14">
        <f>Data!$I3824+0.05</f>
        <v>0.5</v>
      </c>
      <c r="Q3824" s="12">
        <f>Data!$J3824-250</f>
        <v>2750</v>
      </c>
      <c r="R3824" s="13">
        <f>Data!$M3824-5%</f>
        <v>0.2</v>
      </c>
    </row>
    <row r="3825" spans="1:18" ht="15.75" customHeight="1">
      <c r="A3825" s="1"/>
      <c r="B3825" s="6" t="s">
        <v>14</v>
      </c>
      <c r="C3825" s="6">
        <v>1185732</v>
      </c>
      <c r="D3825" s="7">
        <v>44220</v>
      </c>
      <c r="E3825" s="6" t="s">
        <v>15</v>
      </c>
      <c r="F3825" s="6" t="s">
        <v>129</v>
      </c>
      <c r="G3825" s="6" t="s">
        <v>130</v>
      </c>
      <c r="H3825" s="6" t="s">
        <v>20</v>
      </c>
      <c r="I3825" s="8">
        <v>0.49999999999999994</v>
      </c>
      <c r="J3825" s="9">
        <v>1500</v>
      </c>
      <c r="K3825" s="10">
        <f t="shared" si="0"/>
        <v>749.99999999999989</v>
      </c>
      <c r="L3825" s="10">
        <f t="shared" si="1"/>
        <v>187.49999999999997</v>
      </c>
      <c r="M3825" s="11">
        <v>0.25</v>
      </c>
      <c r="O3825" s="16"/>
      <c r="P3825" s="14">
        <f>Data!$I3825+0.05</f>
        <v>0.54999999999999993</v>
      </c>
      <c r="Q3825" s="12">
        <f>Data!$J3825-250</f>
        <v>1250</v>
      </c>
      <c r="R3825" s="13">
        <f>Data!$M3825-5%</f>
        <v>0.2</v>
      </c>
    </row>
    <row r="3826" spans="1:18" ht="15.75" customHeight="1">
      <c r="A3826" s="1"/>
      <c r="B3826" s="6" t="s">
        <v>14</v>
      </c>
      <c r="C3826" s="6">
        <v>1185732</v>
      </c>
      <c r="D3826" s="7">
        <v>44220</v>
      </c>
      <c r="E3826" s="6" t="s">
        <v>15</v>
      </c>
      <c r="F3826" s="6" t="s">
        <v>129</v>
      </c>
      <c r="G3826" s="6" t="s">
        <v>130</v>
      </c>
      <c r="H3826" s="6" t="s">
        <v>21</v>
      </c>
      <c r="I3826" s="8">
        <v>0.65000000000000013</v>
      </c>
      <c r="J3826" s="9">
        <v>2000</v>
      </c>
      <c r="K3826" s="10">
        <f t="shared" si="0"/>
        <v>1300.0000000000002</v>
      </c>
      <c r="L3826" s="10">
        <f t="shared" si="1"/>
        <v>325.00000000000006</v>
      </c>
      <c r="M3826" s="11">
        <v>0.25</v>
      </c>
      <c r="O3826" s="16"/>
      <c r="P3826" s="14">
        <f>Data!$I3826+0.05</f>
        <v>0.70000000000000018</v>
      </c>
      <c r="Q3826" s="12">
        <f>Data!$J3826-250</f>
        <v>1750</v>
      </c>
      <c r="R3826" s="13">
        <f>Data!$M3826-5%</f>
        <v>0.2</v>
      </c>
    </row>
    <row r="3827" spans="1:18" ht="15.75" customHeight="1">
      <c r="A3827" s="1"/>
      <c r="B3827" s="6" t="s">
        <v>14</v>
      </c>
      <c r="C3827" s="6">
        <v>1185732</v>
      </c>
      <c r="D3827" s="7">
        <v>44220</v>
      </c>
      <c r="E3827" s="6" t="s">
        <v>15</v>
      </c>
      <c r="F3827" s="6" t="s">
        <v>129</v>
      </c>
      <c r="G3827" s="6" t="s">
        <v>130</v>
      </c>
      <c r="H3827" s="6" t="s">
        <v>22</v>
      </c>
      <c r="I3827" s="8">
        <v>0.55000000000000004</v>
      </c>
      <c r="J3827" s="9">
        <v>3000</v>
      </c>
      <c r="K3827" s="10">
        <f t="shared" si="0"/>
        <v>1650.0000000000002</v>
      </c>
      <c r="L3827" s="10">
        <f t="shared" si="1"/>
        <v>495.00000000000006</v>
      </c>
      <c r="M3827" s="11">
        <v>0.3</v>
      </c>
      <c r="O3827" s="16"/>
      <c r="P3827" s="14">
        <f>Data!$I3827+0.05</f>
        <v>0.60000000000000009</v>
      </c>
      <c r="Q3827" s="12">
        <f>Data!$J3827-250</f>
        <v>2750</v>
      </c>
      <c r="R3827" s="13">
        <f>Data!$M3827-5%</f>
        <v>0.25</v>
      </c>
    </row>
    <row r="3828" spans="1:18" ht="15.75" customHeight="1">
      <c r="A3828" s="1"/>
      <c r="B3828" s="6" t="s">
        <v>14</v>
      </c>
      <c r="C3828" s="6">
        <v>1185732</v>
      </c>
      <c r="D3828" s="7">
        <v>44249</v>
      </c>
      <c r="E3828" s="6" t="s">
        <v>15</v>
      </c>
      <c r="F3828" s="6" t="s">
        <v>129</v>
      </c>
      <c r="G3828" s="6" t="s">
        <v>130</v>
      </c>
      <c r="H3828" s="6" t="s">
        <v>17</v>
      </c>
      <c r="I3828" s="8">
        <v>0.55000000000000004</v>
      </c>
      <c r="J3828" s="9">
        <v>5750</v>
      </c>
      <c r="K3828" s="10">
        <f t="shared" si="0"/>
        <v>3162.5000000000005</v>
      </c>
      <c r="L3828" s="10">
        <f t="shared" si="1"/>
        <v>1106.8750000000002</v>
      </c>
      <c r="M3828" s="11">
        <v>0.35000000000000003</v>
      </c>
      <c r="O3828" s="16"/>
      <c r="P3828" s="14">
        <f>Data!$I3828+0.05</f>
        <v>0.60000000000000009</v>
      </c>
      <c r="Q3828" s="12">
        <f>Data!$J3828-250</f>
        <v>5500</v>
      </c>
      <c r="R3828" s="13">
        <f>Data!$M3828-5%</f>
        <v>0.30000000000000004</v>
      </c>
    </row>
    <row r="3829" spans="1:18" ht="15.75" customHeight="1">
      <c r="A3829" s="1"/>
      <c r="B3829" s="6" t="s">
        <v>14</v>
      </c>
      <c r="C3829" s="6">
        <v>1185732</v>
      </c>
      <c r="D3829" s="7">
        <v>44249</v>
      </c>
      <c r="E3829" s="6" t="s">
        <v>15</v>
      </c>
      <c r="F3829" s="6" t="s">
        <v>129</v>
      </c>
      <c r="G3829" s="6" t="s">
        <v>130</v>
      </c>
      <c r="H3829" s="6" t="s">
        <v>18</v>
      </c>
      <c r="I3829" s="8">
        <v>0.55000000000000004</v>
      </c>
      <c r="J3829" s="9">
        <v>2250</v>
      </c>
      <c r="K3829" s="10">
        <f t="shared" si="0"/>
        <v>1237.5</v>
      </c>
      <c r="L3829" s="10">
        <f t="shared" si="1"/>
        <v>433.12500000000006</v>
      </c>
      <c r="M3829" s="11">
        <v>0.35000000000000003</v>
      </c>
      <c r="O3829" s="16"/>
      <c r="P3829" s="14">
        <f>Data!$I3829+0.05</f>
        <v>0.60000000000000009</v>
      </c>
      <c r="Q3829" s="12">
        <f>Data!$J3829-250</f>
        <v>2000</v>
      </c>
      <c r="R3829" s="13">
        <f>Data!$M3829-5%</f>
        <v>0.30000000000000004</v>
      </c>
    </row>
    <row r="3830" spans="1:18" ht="15.75" customHeight="1">
      <c r="A3830" s="1"/>
      <c r="B3830" s="6" t="s">
        <v>14</v>
      </c>
      <c r="C3830" s="6">
        <v>1185732</v>
      </c>
      <c r="D3830" s="7">
        <v>44249</v>
      </c>
      <c r="E3830" s="6" t="s">
        <v>15</v>
      </c>
      <c r="F3830" s="6" t="s">
        <v>129</v>
      </c>
      <c r="G3830" s="6" t="s">
        <v>130</v>
      </c>
      <c r="H3830" s="6" t="s">
        <v>19</v>
      </c>
      <c r="I3830" s="8">
        <v>0.45</v>
      </c>
      <c r="J3830" s="9">
        <v>2750</v>
      </c>
      <c r="K3830" s="10">
        <f t="shared" si="0"/>
        <v>1237.5</v>
      </c>
      <c r="L3830" s="10">
        <f t="shared" si="1"/>
        <v>309.375</v>
      </c>
      <c r="M3830" s="11">
        <v>0.25</v>
      </c>
      <c r="O3830" s="16"/>
      <c r="P3830" s="14">
        <f>Data!$I3830+0.05</f>
        <v>0.5</v>
      </c>
      <c r="Q3830" s="12">
        <f>Data!$J3830-250</f>
        <v>2500</v>
      </c>
      <c r="R3830" s="13">
        <f>Data!$M3830-5%</f>
        <v>0.2</v>
      </c>
    </row>
    <row r="3831" spans="1:18" ht="15.75" customHeight="1">
      <c r="A3831" s="1"/>
      <c r="B3831" s="6" t="s">
        <v>14</v>
      </c>
      <c r="C3831" s="6">
        <v>1185732</v>
      </c>
      <c r="D3831" s="7">
        <v>44249</v>
      </c>
      <c r="E3831" s="6" t="s">
        <v>15</v>
      </c>
      <c r="F3831" s="6" t="s">
        <v>129</v>
      </c>
      <c r="G3831" s="6" t="s">
        <v>130</v>
      </c>
      <c r="H3831" s="6" t="s">
        <v>20</v>
      </c>
      <c r="I3831" s="8">
        <v>0.49999999999999994</v>
      </c>
      <c r="J3831" s="9">
        <v>1750</v>
      </c>
      <c r="K3831" s="10">
        <f t="shared" si="0"/>
        <v>874.99999999999989</v>
      </c>
      <c r="L3831" s="10">
        <f t="shared" si="1"/>
        <v>218.74999999999997</v>
      </c>
      <c r="M3831" s="11">
        <v>0.25</v>
      </c>
      <c r="O3831" s="16"/>
      <c r="P3831" s="14">
        <f>Data!$I3831+0.05</f>
        <v>0.54999999999999993</v>
      </c>
      <c r="Q3831" s="12">
        <f>Data!$J3831-250</f>
        <v>1500</v>
      </c>
      <c r="R3831" s="13">
        <f>Data!$M3831-5%</f>
        <v>0.2</v>
      </c>
    </row>
    <row r="3832" spans="1:18" ht="15.75" customHeight="1">
      <c r="A3832" s="1"/>
      <c r="B3832" s="6" t="s">
        <v>14</v>
      </c>
      <c r="C3832" s="6">
        <v>1185732</v>
      </c>
      <c r="D3832" s="7">
        <v>44249</v>
      </c>
      <c r="E3832" s="6" t="s">
        <v>15</v>
      </c>
      <c r="F3832" s="6" t="s">
        <v>129</v>
      </c>
      <c r="G3832" s="6" t="s">
        <v>130</v>
      </c>
      <c r="H3832" s="6" t="s">
        <v>21</v>
      </c>
      <c r="I3832" s="8">
        <v>0.65000000000000013</v>
      </c>
      <c r="J3832" s="9">
        <v>2500</v>
      </c>
      <c r="K3832" s="10">
        <f t="shared" si="0"/>
        <v>1625.0000000000002</v>
      </c>
      <c r="L3832" s="10">
        <f t="shared" si="1"/>
        <v>406.25000000000006</v>
      </c>
      <c r="M3832" s="11">
        <v>0.25</v>
      </c>
      <c r="O3832" s="16"/>
      <c r="P3832" s="14">
        <f>Data!$I3832+0.05</f>
        <v>0.70000000000000018</v>
      </c>
      <c r="Q3832" s="12">
        <f>Data!$J3832-250</f>
        <v>2250</v>
      </c>
      <c r="R3832" s="13">
        <f>Data!$M3832-5%</f>
        <v>0.2</v>
      </c>
    </row>
    <row r="3833" spans="1:18" ht="15.75" customHeight="1">
      <c r="A3833" s="1"/>
      <c r="B3833" s="6" t="s">
        <v>14</v>
      </c>
      <c r="C3833" s="6">
        <v>1185732</v>
      </c>
      <c r="D3833" s="7">
        <v>44249</v>
      </c>
      <c r="E3833" s="6" t="s">
        <v>15</v>
      </c>
      <c r="F3833" s="6" t="s">
        <v>129</v>
      </c>
      <c r="G3833" s="6" t="s">
        <v>130</v>
      </c>
      <c r="H3833" s="6" t="s">
        <v>22</v>
      </c>
      <c r="I3833" s="8">
        <v>0.55000000000000004</v>
      </c>
      <c r="J3833" s="9">
        <v>3500</v>
      </c>
      <c r="K3833" s="10">
        <f t="shared" si="0"/>
        <v>1925.0000000000002</v>
      </c>
      <c r="L3833" s="10">
        <f t="shared" si="1"/>
        <v>577.5</v>
      </c>
      <c r="M3833" s="11">
        <v>0.3</v>
      </c>
      <c r="O3833" s="16"/>
      <c r="P3833" s="14">
        <f>Data!$I3833+0.05</f>
        <v>0.60000000000000009</v>
      </c>
      <c r="Q3833" s="12">
        <f>Data!$J3833-250</f>
        <v>3250</v>
      </c>
      <c r="R3833" s="13">
        <f>Data!$M3833-5%</f>
        <v>0.25</v>
      </c>
    </row>
    <row r="3834" spans="1:18" ht="15.75" customHeight="1">
      <c r="A3834" s="1"/>
      <c r="B3834" s="6" t="s">
        <v>14</v>
      </c>
      <c r="C3834" s="6">
        <v>1185732</v>
      </c>
      <c r="D3834" s="7">
        <v>44275</v>
      </c>
      <c r="E3834" s="6" t="s">
        <v>15</v>
      </c>
      <c r="F3834" s="6" t="s">
        <v>129</v>
      </c>
      <c r="G3834" s="6" t="s">
        <v>130</v>
      </c>
      <c r="H3834" s="6" t="s">
        <v>17</v>
      </c>
      <c r="I3834" s="8">
        <v>0.55000000000000004</v>
      </c>
      <c r="J3834" s="9">
        <v>5450</v>
      </c>
      <c r="K3834" s="10">
        <f t="shared" si="0"/>
        <v>2997.5000000000005</v>
      </c>
      <c r="L3834" s="10">
        <f t="shared" si="1"/>
        <v>1049.1250000000002</v>
      </c>
      <c r="M3834" s="11">
        <v>0.35000000000000003</v>
      </c>
      <c r="O3834" s="16"/>
      <c r="P3834" s="14">
        <f>Data!$I3834+0.05</f>
        <v>0.60000000000000009</v>
      </c>
      <c r="Q3834" s="12">
        <f>Data!$J3834-250</f>
        <v>5200</v>
      </c>
      <c r="R3834" s="13">
        <f>Data!$M3834-5%</f>
        <v>0.30000000000000004</v>
      </c>
    </row>
    <row r="3835" spans="1:18" ht="15.75" customHeight="1">
      <c r="A3835" s="1"/>
      <c r="B3835" s="6" t="s">
        <v>14</v>
      </c>
      <c r="C3835" s="6">
        <v>1185732</v>
      </c>
      <c r="D3835" s="7">
        <v>44275</v>
      </c>
      <c r="E3835" s="6" t="s">
        <v>15</v>
      </c>
      <c r="F3835" s="6" t="s">
        <v>129</v>
      </c>
      <c r="G3835" s="6" t="s">
        <v>130</v>
      </c>
      <c r="H3835" s="6" t="s">
        <v>18</v>
      </c>
      <c r="I3835" s="8">
        <v>0.55000000000000004</v>
      </c>
      <c r="J3835" s="9">
        <v>2500</v>
      </c>
      <c r="K3835" s="10">
        <f t="shared" si="0"/>
        <v>1375</v>
      </c>
      <c r="L3835" s="10">
        <f t="shared" si="1"/>
        <v>481.25000000000006</v>
      </c>
      <c r="M3835" s="11">
        <v>0.35000000000000003</v>
      </c>
      <c r="O3835" s="16"/>
      <c r="P3835" s="14">
        <f>Data!$I3835+0.05</f>
        <v>0.60000000000000009</v>
      </c>
      <c r="Q3835" s="12">
        <f>Data!$J3835-250</f>
        <v>2250</v>
      </c>
      <c r="R3835" s="13">
        <f>Data!$M3835-5%</f>
        <v>0.30000000000000004</v>
      </c>
    </row>
    <row r="3836" spans="1:18" ht="15.75" customHeight="1">
      <c r="A3836" s="1"/>
      <c r="B3836" s="6" t="s">
        <v>14</v>
      </c>
      <c r="C3836" s="6">
        <v>1185732</v>
      </c>
      <c r="D3836" s="7">
        <v>44275</v>
      </c>
      <c r="E3836" s="6" t="s">
        <v>15</v>
      </c>
      <c r="F3836" s="6" t="s">
        <v>129</v>
      </c>
      <c r="G3836" s="6" t="s">
        <v>130</v>
      </c>
      <c r="H3836" s="6" t="s">
        <v>19</v>
      </c>
      <c r="I3836" s="8">
        <v>0.45</v>
      </c>
      <c r="J3836" s="9">
        <v>2750</v>
      </c>
      <c r="K3836" s="10">
        <f t="shared" si="0"/>
        <v>1237.5</v>
      </c>
      <c r="L3836" s="10">
        <f t="shared" si="1"/>
        <v>309.375</v>
      </c>
      <c r="M3836" s="11">
        <v>0.25</v>
      </c>
      <c r="O3836" s="16"/>
      <c r="P3836" s="14">
        <f>Data!$I3836+0.05</f>
        <v>0.5</v>
      </c>
      <c r="Q3836" s="12">
        <f>Data!$J3836-250</f>
        <v>2500</v>
      </c>
      <c r="R3836" s="13">
        <f>Data!$M3836-5%</f>
        <v>0.2</v>
      </c>
    </row>
    <row r="3837" spans="1:18" ht="15.75" customHeight="1">
      <c r="A3837" s="1"/>
      <c r="B3837" s="6" t="s">
        <v>14</v>
      </c>
      <c r="C3837" s="6">
        <v>1185732</v>
      </c>
      <c r="D3837" s="7">
        <v>44275</v>
      </c>
      <c r="E3837" s="6" t="s">
        <v>15</v>
      </c>
      <c r="F3837" s="6" t="s">
        <v>129</v>
      </c>
      <c r="G3837" s="6" t="s">
        <v>130</v>
      </c>
      <c r="H3837" s="6" t="s">
        <v>20</v>
      </c>
      <c r="I3837" s="8">
        <v>0.49999999999999994</v>
      </c>
      <c r="J3837" s="9">
        <v>1250</v>
      </c>
      <c r="K3837" s="10">
        <f t="shared" si="0"/>
        <v>624.99999999999989</v>
      </c>
      <c r="L3837" s="10">
        <f t="shared" si="1"/>
        <v>156.24999999999997</v>
      </c>
      <c r="M3837" s="11">
        <v>0.25</v>
      </c>
      <c r="O3837" s="16"/>
      <c r="P3837" s="14">
        <f>Data!$I3837+0.05</f>
        <v>0.54999999999999993</v>
      </c>
      <c r="Q3837" s="12">
        <f>Data!$J3837-250</f>
        <v>1000</v>
      </c>
      <c r="R3837" s="13">
        <f>Data!$M3837-5%</f>
        <v>0.2</v>
      </c>
    </row>
    <row r="3838" spans="1:18" ht="15.75" customHeight="1">
      <c r="A3838" s="1"/>
      <c r="B3838" s="6" t="s">
        <v>14</v>
      </c>
      <c r="C3838" s="6">
        <v>1185732</v>
      </c>
      <c r="D3838" s="7">
        <v>44275</v>
      </c>
      <c r="E3838" s="6" t="s">
        <v>15</v>
      </c>
      <c r="F3838" s="6" t="s">
        <v>129</v>
      </c>
      <c r="G3838" s="6" t="s">
        <v>130</v>
      </c>
      <c r="H3838" s="6" t="s">
        <v>21</v>
      </c>
      <c r="I3838" s="8">
        <v>0.65000000000000013</v>
      </c>
      <c r="J3838" s="9">
        <v>1750</v>
      </c>
      <c r="K3838" s="10">
        <f t="shared" si="0"/>
        <v>1137.5000000000002</v>
      </c>
      <c r="L3838" s="10">
        <f t="shared" si="1"/>
        <v>284.37500000000006</v>
      </c>
      <c r="M3838" s="11">
        <v>0.25</v>
      </c>
      <c r="O3838" s="16"/>
      <c r="P3838" s="14">
        <f>Data!$I3838+0.05</f>
        <v>0.70000000000000018</v>
      </c>
      <c r="Q3838" s="12">
        <f>Data!$J3838-250</f>
        <v>1500</v>
      </c>
      <c r="R3838" s="13">
        <f>Data!$M3838-5%</f>
        <v>0.2</v>
      </c>
    </row>
    <row r="3839" spans="1:18" ht="15.75" customHeight="1">
      <c r="A3839" s="1"/>
      <c r="B3839" s="6" t="s">
        <v>14</v>
      </c>
      <c r="C3839" s="6">
        <v>1185732</v>
      </c>
      <c r="D3839" s="7">
        <v>44275</v>
      </c>
      <c r="E3839" s="6" t="s">
        <v>15</v>
      </c>
      <c r="F3839" s="6" t="s">
        <v>129</v>
      </c>
      <c r="G3839" s="6" t="s">
        <v>130</v>
      </c>
      <c r="H3839" s="6" t="s">
        <v>22</v>
      </c>
      <c r="I3839" s="8">
        <v>0.55000000000000004</v>
      </c>
      <c r="J3839" s="9">
        <v>2750</v>
      </c>
      <c r="K3839" s="10">
        <f t="shared" si="0"/>
        <v>1512.5000000000002</v>
      </c>
      <c r="L3839" s="10">
        <f t="shared" si="1"/>
        <v>453.75000000000006</v>
      </c>
      <c r="M3839" s="11">
        <v>0.3</v>
      </c>
      <c r="O3839" s="16"/>
      <c r="P3839" s="14">
        <f>Data!$I3839+0.05</f>
        <v>0.60000000000000009</v>
      </c>
      <c r="Q3839" s="12">
        <f>Data!$J3839-250</f>
        <v>2500</v>
      </c>
      <c r="R3839" s="13">
        <f>Data!$M3839-5%</f>
        <v>0.25</v>
      </c>
    </row>
    <row r="3840" spans="1:18" ht="15.75" customHeight="1">
      <c r="A3840" s="1"/>
      <c r="B3840" s="6" t="s">
        <v>14</v>
      </c>
      <c r="C3840" s="6">
        <v>1185732</v>
      </c>
      <c r="D3840" s="7">
        <v>44307</v>
      </c>
      <c r="E3840" s="6" t="s">
        <v>15</v>
      </c>
      <c r="F3840" s="6" t="s">
        <v>129</v>
      </c>
      <c r="G3840" s="6" t="s">
        <v>130</v>
      </c>
      <c r="H3840" s="6" t="s">
        <v>17</v>
      </c>
      <c r="I3840" s="8">
        <v>0.55000000000000004</v>
      </c>
      <c r="J3840" s="9">
        <v>5250</v>
      </c>
      <c r="K3840" s="10">
        <f t="shared" si="0"/>
        <v>2887.5000000000005</v>
      </c>
      <c r="L3840" s="10">
        <f t="shared" si="1"/>
        <v>1010.6250000000002</v>
      </c>
      <c r="M3840" s="11">
        <v>0.35000000000000003</v>
      </c>
      <c r="O3840" s="16"/>
      <c r="P3840" s="14">
        <f>Data!$I3840+0.05</f>
        <v>0.60000000000000009</v>
      </c>
      <c r="Q3840" s="12">
        <f>Data!$J3840-250</f>
        <v>5000</v>
      </c>
      <c r="R3840" s="13">
        <f>Data!$M3840-5%</f>
        <v>0.30000000000000004</v>
      </c>
    </row>
    <row r="3841" spans="1:18" ht="15.75" customHeight="1">
      <c r="A3841" s="1"/>
      <c r="B3841" s="6" t="s">
        <v>14</v>
      </c>
      <c r="C3841" s="6">
        <v>1185732</v>
      </c>
      <c r="D3841" s="7">
        <v>44307</v>
      </c>
      <c r="E3841" s="6" t="s">
        <v>15</v>
      </c>
      <c r="F3841" s="6" t="s">
        <v>129</v>
      </c>
      <c r="G3841" s="6" t="s">
        <v>130</v>
      </c>
      <c r="H3841" s="6" t="s">
        <v>18</v>
      </c>
      <c r="I3841" s="8">
        <v>0.55000000000000004</v>
      </c>
      <c r="J3841" s="9">
        <v>2250</v>
      </c>
      <c r="K3841" s="10">
        <f t="shared" si="0"/>
        <v>1237.5</v>
      </c>
      <c r="L3841" s="10">
        <f t="shared" si="1"/>
        <v>433.12500000000006</v>
      </c>
      <c r="M3841" s="11">
        <v>0.35000000000000003</v>
      </c>
      <c r="O3841" s="16"/>
      <c r="P3841" s="14">
        <f>Data!$I3841+0.05</f>
        <v>0.60000000000000009</v>
      </c>
      <c r="Q3841" s="12">
        <f>Data!$J3841-250</f>
        <v>2000</v>
      </c>
      <c r="R3841" s="13">
        <f>Data!$M3841-5%</f>
        <v>0.30000000000000004</v>
      </c>
    </row>
    <row r="3842" spans="1:18" ht="15.75" customHeight="1">
      <c r="A3842" s="1"/>
      <c r="B3842" s="6" t="s">
        <v>14</v>
      </c>
      <c r="C3842" s="6">
        <v>1185732</v>
      </c>
      <c r="D3842" s="7">
        <v>44307</v>
      </c>
      <c r="E3842" s="6" t="s">
        <v>15</v>
      </c>
      <c r="F3842" s="6" t="s">
        <v>129</v>
      </c>
      <c r="G3842" s="6" t="s">
        <v>130</v>
      </c>
      <c r="H3842" s="6" t="s">
        <v>19</v>
      </c>
      <c r="I3842" s="8">
        <v>0.45</v>
      </c>
      <c r="J3842" s="9">
        <v>2250</v>
      </c>
      <c r="K3842" s="10">
        <f t="shared" si="0"/>
        <v>1012.5</v>
      </c>
      <c r="L3842" s="10">
        <f t="shared" si="1"/>
        <v>253.125</v>
      </c>
      <c r="M3842" s="11">
        <v>0.25</v>
      </c>
      <c r="O3842" s="16"/>
      <c r="P3842" s="14">
        <f>Data!$I3842+0.05</f>
        <v>0.5</v>
      </c>
      <c r="Q3842" s="12">
        <f>Data!$J3842-250</f>
        <v>2000</v>
      </c>
      <c r="R3842" s="13">
        <f>Data!$M3842-5%</f>
        <v>0.2</v>
      </c>
    </row>
    <row r="3843" spans="1:18" ht="15.75" customHeight="1">
      <c r="A3843" s="1"/>
      <c r="B3843" s="6" t="s">
        <v>14</v>
      </c>
      <c r="C3843" s="6">
        <v>1185732</v>
      </c>
      <c r="D3843" s="7">
        <v>44307</v>
      </c>
      <c r="E3843" s="6" t="s">
        <v>15</v>
      </c>
      <c r="F3843" s="6" t="s">
        <v>129</v>
      </c>
      <c r="G3843" s="6" t="s">
        <v>130</v>
      </c>
      <c r="H3843" s="6" t="s">
        <v>20</v>
      </c>
      <c r="I3843" s="8">
        <v>0.49999999999999994</v>
      </c>
      <c r="J3843" s="9">
        <v>1500</v>
      </c>
      <c r="K3843" s="10">
        <f t="shared" si="0"/>
        <v>749.99999999999989</v>
      </c>
      <c r="L3843" s="10">
        <f t="shared" si="1"/>
        <v>187.49999999999997</v>
      </c>
      <c r="M3843" s="11">
        <v>0.25</v>
      </c>
      <c r="O3843" s="16"/>
      <c r="P3843" s="14">
        <f>Data!$I3843+0.05</f>
        <v>0.54999999999999993</v>
      </c>
      <c r="Q3843" s="12">
        <f>Data!$J3843-250</f>
        <v>1250</v>
      </c>
      <c r="R3843" s="13">
        <f>Data!$M3843-5%</f>
        <v>0.2</v>
      </c>
    </row>
    <row r="3844" spans="1:18" ht="15.75" customHeight="1">
      <c r="A3844" s="1"/>
      <c r="B3844" s="6" t="s">
        <v>14</v>
      </c>
      <c r="C3844" s="6">
        <v>1185732</v>
      </c>
      <c r="D3844" s="7">
        <v>44307</v>
      </c>
      <c r="E3844" s="6" t="s">
        <v>15</v>
      </c>
      <c r="F3844" s="6" t="s">
        <v>129</v>
      </c>
      <c r="G3844" s="6" t="s">
        <v>130</v>
      </c>
      <c r="H3844" s="6" t="s">
        <v>21</v>
      </c>
      <c r="I3844" s="8">
        <v>0.60000000000000009</v>
      </c>
      <c r="J3844" s="9">
        <v>1500</v>
      </c>
      <c r="K3844" s="10">
        <f t="shared" si="0"/>
        <v>900.00000000000011</v>
      </c>
      <c r="L3844" s="10">
        <f t="shared" si="1"/>
        <v>225.00000000000003</v>
      </c>
      <c r="M3844" s="11">
        <v>0.25</v>
      </c>
      <c r="O3844" s="16"/>
      <c r="P3844" s="14">
        <f>Data!$I3844+0</f>
        <v>0.60000000000000009</v>
      </c>
      <c r="Q3844" s="12">
        <f>Data!$J3844-250</f>
        <v>1250</v>
      </c>
      <c r="R3844" s="13">
        <f>Data!$M3844-5%</f>
        <v>0.2</v>
      </c>
    </row>
    <row r="3845" spans="1:18" ht="15.75" customHeight="1">
      <c r="A3845" s="1"/>
      <c r="B3845" s="6" t="s">
        <v>14</v>
      </c>
      <c r="C3845" s="6">
        <v>1185732</v>
      </c>
      <c r="D3845" s="7">
        <v>44307</v>
      </c>
      <c r="E3845" s="6" t="s">
        <v>15</v>
      </c>
      <c r="F3845" s="6" t="s">
        <v>129</v>
      </c>
      <c r="G3845" s="6" t="s">
        <v>130</v>
      </c>
      <c r="H3845" s="6" t="s">
        <v>22</v>
      </c>
      <c r="I3845" s="8">
        <v>0.5</v>
      </c>
      <c r="J3845" s="9">
        <v>3000</v>
      </c>
      <c r="K3845" s="10">
        <f t="shared" si="0"/>
        <v>1500</v>
      </c>
      <c r="L3845" s="10">
        <f t="shared" si="1"/>
        <v>450</v>
      </c>
      <c r="M3845" s="11">
        <v>0.3</v>
      </c>
      <c r="O3845" s="16"/>
      <c r="P3845" s="14">
        <f>Data!$I3845+0</f>
        <v>0.5</v>
      </c>
      <c r="Q3845" s="12">
        <f>Data!$J3845-250</f>
        <v>2750</v>
      </c>
      <c r="R3845" s="13">
        <f>Data!$M3845-5%</f>
        <v>0.25</v>
      </c>
    </row>
    <row r="3846" spans="1:18" ht="15.75" customHeight="1">
      <c r="A3846" s="1"/>
      <c r="B3846" s="6" t="s">
        <v>14</v>
      </c>
      <c r="C3846" s="6">
        <v>1185732</v>
      </c>
      <c r="D3846" s="7">
        <v>44336</v>
      </c>
      <c r="E3846" s="6" t="s">
        <v>15</v>
      </c>
      <c r="F3846" s="6" t="s">
        <v>129</v>
      </c>
      <c r="G3846" s="6" t="s">
        <v>130</v>
      </c>
      <c r="H3846" s="6" t="s">
        <v>17</v>
      </c>
      <c r="I3846" s="8">
        <v>0.65</v>
      </c>
      <c r="J3846" s="9">
        <v>5700</v>
      </c>
      <c r="K3846" s="10">
        <f t="shared" si="0"/>
        <v>3705</v>
      </c>
      <c r="L3846" s="10">
        <f t="shared" si="1"/>
        <v>1296.7500000000002</v>
      </c>
      <c r="M3846" s="11">
        <v>0.35000000000000003</v>
      </c>
      <c r="O3846" s="16"/>
      <c r="P3846" s="14">
        <f>Data!$I3846+0</f>
        <v>0.65</v>
      </c>
      <c r="Q3846" s="12">
        <f>Data!$J3846-250</f>
        <v>5450</v>
      </c>
      <c r="R3846" s="13">
        <f>Data!$M3846-5%</f>
        <v>0.30000000000000004</v>
      </c>
    </row>
    <row r="3847" spans="1:18" ht="15.75" customHeight="1">
      <c r="A3847" s="1"/>
      <c r="B3847" s="6" t="s">
        <v>14</v>
      </c>
      <c r="C3847" s="6">
        <v>1185732</v>
      </c>
      <c r="D3847" s="7">
        <v>44336</v>
      </c>
      <c r="E3847" s="6" t="s">
        <v>15</v>
      </c>
      <c r="F3847" s="6" t="s">
        <v>129</v>
      </c>
      <c r="G3847" s="6" t="s">
        <v>130</v>
      </c>
      <c r="H3847" s="6" t="s">
        <v>18</v>
      </c>
      <c r="I3847" s="8">
        <v>0.60000000000000009</v>
      </c>
      <c r="J3847" s="9">
        <v>2750</v>
      </c>
      <c r="K3847" s="10">
        <f t="shared" si="0"/>
        <v>1650.0000000000002</v>
      </c>
      <c r="L3847" s="10">
        <f t="shared" si="1"/>
        <v>577.50000000000011</v>
      </c>
      <c r="M3847" s="11">
        <v>0.35000000000000003</v>
      </c>
      <c r="O3847" s="16"/>
      <c r="P3847" s="14">
        <f>Data!$I3847+0</f>
        <v>0.60000000000000009</v>
      </c>
      <c r="Q3847" s="12">
        <f>Data!$J3847-250</f>
        <v>2500</v>
      </c>
      <c r="R3847" s="13">
        <f>Data!$M3847-5%</f>
        <v>0.30000000000000004</v>
      </c>
    </row>
    <row r="3848" spans="1:18" ht="15.75" customHeight="1">
      <c r="A3848" s="1"/>
      <c r="B3848" s="6" t="s">
        <v>14</v>
      </c>
      <c r="C3848" s="6">
        <v>1185732</v>
      </c>
      <c r="D3848" s="7">
        <v>44336</v>
      </c>
      <c r="E3848" s="6" t="s">
        <v>15</v>
      </c>
      <c r="F3848" s="6" t="s">
        <v>129</v>
      </c>
      <c r="G3848" s="6" t="s">
        <v>130</v>
      </c>
      <c r="H3848" s="6" t="s">
        <v>19</v>
      </c>
      <c r="I3848" s="8">
        <v>0.55000000000000004</v>
      </c>
      <c r="J3848" s="9">
        <v>3000</v>
      </c>
      <c r="K3848" s="10">
        <f t="shared" si="0"/>
        <v>1650.0000000000002</v>
      </c>
      <c r="L3848" s="10">
        <f t="shared" si="1"/>
        <v>412.50000000000006</v>
      </c>
      <c r="M3848" s="11">
        <v>0.25</v>
      </c>
      <c r="O3848" s="16"/>
      <c r="P3848" s="14">
        <f>Data!$I3848+0</f>
        <v>0.55000000000000004</v>
      </c>
      <c r="Q3848" s="12">
        <f>Data!$J3848-250</f>
        <v>2750</v>
      </c>
      <c r="R3848" s="13">
        <f>Data!$M3848-5%</f>
        <v>0.2</v>
      </c>
    </row>
    <row r="3849" spans="1:18" ht="15.75" customHeight="1">
      <c r="A3849" s="1"/>
      <c r="B3849" s="6" t="s">
        <v>14</v>
      </c>
      <c r="C3849" s="6">
        <v>1185732</v>
      </c>
      <c r="D3849" s="7">
        <v>44336</v>
      </c>
      <c r="E3849" s="6" t="s">
        <v>15</v>
      </c>
      <c r="F3849" s="6" t="s">
        <v>129</v>
      </c>
      <c r="G3849" s="6" t="s">
        <v>130</v>
      </c>
      <c r="H3849" s="6" t="s">
        <v>20</v>
      </c>
      <c r="I3849" s="8">
        <v>0.55000000000000004</v>
      </c>
      <c r="J3849" s="9">
        <v>2500</v>
      </c>
      <c r="K3849" s="10">
        <f t="shared" si="0"/>
        <v>1375</v>
      </c>
      <c r="L3849" s="10">
        <f t="shared" si="1"/>
        <v>343.75</v>
      </c>
      <c r="M3849" s="11">
        <v>0.25</v>
      </c>
      <c r="O3849" s="16"/>
      <c r="P3849" s="14">
        <f>Data!$I3849+0</f>
        <v>0.55000000000000004</v>
      </c>
      <c r="Q3849" s="12">
        <f>Data!$J3849-250</f>
        <v>2250</v>
      </c>
      <c r="R3849" s="13">
        <f>Data!$M3849-5%</f>
        <v>0.2</v>
      </c>
    </row>
    <row r="3850" spans="1:18" ht="15.75" customHeight="1">
      <c r="A3850" s="1"/>
      <c r="B3850" s="6" t="s">
        <v>14</v>
      </c>
      <c r="C3850" s="6">
        <v>1185732</v>
      </c>
      <c r="D3850" s="7">
        <v>44336</v>
      </c>
      <c r="E3850" s="6" t="s">
        <v>15</v>
      </c>
      <c r="F3850" s="6" t="s">
        <v>129</v>
      </c>
      <c r="G3850" s="6" t="s">
        <v>130</v>
      </c>
      <c r="H3850" s="6" t="s">
        <v>21</v>
      </c>
      <c r="I3850" s="8">
        <v>0.65</v>
      </c>
      <c r="J3850" s="9">
        <v>2750</v>
      </c>
      <c r="K3850" s="10">
        <f t="shared" si="0"/>
        <v>1787.5</v>
      </c>
      <c r="L3850" s="10">
        <f t="shared" si="1"/>
        <v>446.875</v>
      </c>
      <c r="M3850" s="11">
        <v>0.25</v>
      </c>
      <c r="O3850" s="16"/>
      <c r="P3850" s="14">
        <f>Data!$I3850+0</f>
        <v>0.65</v>
      </c>
      <c r="Q3850" s="12">
        <f>Data!$J3850-250</f>
        <v>2500</v>
      </c>
      <c r="R3850" s="13">
        <f>Data!$M3850-5%</f>
        <v>0.2</v>
      </c>
    </row>
    <row r="3851" spans="1:18" ht="15.75" customHeight="1">
      <c r="A3851" s="1"/>
      <c r="B3851" s="6" t="s">
        <v>14</v>
      </c>
      <c r="C3851" s="6">
        <v>1185732</v>
      </c>
      <c r="D3851" s="7">
        <v>44336</v>
      </c>
      <c r="E3851" s="6" t="s">
        <v>15</v>
      </c>
      <c r="F3851" s="6" t="s">
        <v>129</v>
      </c>
      <c r="G3851" s="6" t="s">
        <v>130</v>
      </c>
      <c r="H3851" s="6" t="s">
        <v>22</v>
      </c>
      <c r="I3851" s="8">
        <v>0.70000000000000007</v>
      </c>
      <c r="J3851" s="9">
        <v>4000</v>
      </c>
      <c r="K3851" s="10">
        <f t="shared" si="0"/>
        <v>2800.0000000000005</v>
      </c>
      <c r="L3851" s="10">
        <f t="shared" si="1"/>
        <v>840.00000000000011</v>
      </c>
      <c r="M3851" s="11">
        <v>0.3</v>
      </c>
      <c r="O3851" s="16"/>
      <c r="P3851" s="14">
        <f>Data!$I3851+0</f>
        <v>0.70000000000000007</v>
      </c>
      <c r="Q3851" s="12">
        <f>Data!$J3851-250</f>
        <v>3750</v>
      </c>
      <c r="R3851" s="13">
        <f>Data!$M3851-5%</f>
        <v>0.25</v>
      </c>
    </row>
    <row r="3852" spans="1:18" ht="15.75" customHeight="1">
      <c r="A3852" s="1"/>
      <c r="B3852" s="6" t="s">
        <v>14</v>
      </c>
      <c r="C3852" s="6">
        <v>1185732</v>
      </c>
      <c r="D3852" s="7">
        <v>44369</v>
      </c>
      <c r="E3852" s="6" t="s">
        <v>15</v>
      </c>
      <c r="F3852" s="6" t="s">
        <v>129</v>
      </c>
      <c r="G3852" s="6" t="s">
        <v>130</v>
      </c>
      <c r="H3852" s="6" t="s">
        <v>17</v>
      </c>
      <c r="I3852" s="8">
        <v>0.65</v>
      </c>
      <c r="J3852" s="9">
        <v>6500</v>
      </c>
      <c r="K3852" s="10">
        <f t="shared" si="0"/>
        <v>4225</v>
      </c>
      <c r="L3852" s="10">
        <f t="shared" si="1"/>
        <v>1478.7500000000002</v>
      </c>
      <c r="M3852" s="11">
        <v>0.35000000000000003</v>
      </c>
      <c r="O3852" s="16"/>
      <c r="P3852" s="14">
        <f>Data!$I3852+0</f>
        <v>0.65</v>
      </c>
      <c r="Q3852" s="12">
        <f>Data!$J3852-250</f>
        <v>6250</v>
      </c>
      <c r="R3852" s="13">
        <f>Data!$M3852-5%</f>
        <v>0.30000000000000004</v>
      </c>
    </row>
    <row r="3853" spans="1:18" ht="15.75" customHeight="1">
      <c r="A3853" s="1"/>
      <c r="B3853" s="6" t="s">
        <v>14</v>
      </c>
      <c r="C3853" s="6">
        <v>1185732</v>
      </c>
      <c r="D3853" s="7">
        <v>44369</v>
      </c>
      <c r="E3853" s="6" t="s">
        <v>15</v>
      </c>
      <c r="F3853" s="6" t="s">
        <v>129</v>
      </c>
      <c r="G3853" s="6" t="s">
        <v>130</v>
      </c>
      <c r="H3853" s="6" t="s">
        <v>18</v>
      </c>
      <c r="I3853" s="8">
        <v>0.60000000000000009</v>
      </c>
      <c r="J3853" s="9">
        <v>4000</v>
      </c>
      <c r="K3853" s="10">
        <f t="shared" si="0"/>
        <v>2400.0000000000005</v>
      </c>
      <c r="L3853" s="10">
        <f t="shared" si="1"/>
        <v>840.00000000000023</v>
      </c>
      <c r="M3853" s="11">
        <v>0.35000000000000003</v>
      </c>
      <c r="O3853" s="16"/>
      <c r="P3853" s="14">
        <f>Data!$I3853+0</f>
        <v>0.60000000000000009</v>
      </c>
      <c r="Q3853" s="12">
        <f>Data!$J3853-250</f>
        <v>3750</v>
      </c>
      <c r="R3853" s="13">
        <f>Data!$M3853-5%</f>
        <v>0.30000000000000004</v>
      </c>
    </row>
    <row r="3854" spans="1:18" ht="15.75" customHeight="1">
      <c r="A3854" s="1"/>
      <c r="B3854" s="6" t="s">
        <v>14</v>
      </c>
      <c r="C3854" s="6">
        <v>1185732</v>
      </c>
      <c r="D3854" s="7">
        <v>44369</v>
      </c>
      <c r="E3854" s="6" t="s">
        <v>15</v>
      </c>
      <c r="F3854" s="6" t="s">
        <v>129</v>
      </c>
      <c r="G3854" s="6" t="s">
        <v>130</v>
      </c>
      <c r="H3854" s="6" t="s">
        <v>19</v>
      </c>
      <c r="I3854" s="8">
        <v>0.55000000000000004</v>
      </c>
      <c r="J3854" s="9">
        <v>3250</v>
      </c>
      <c r="K3854" s="10">
        <f t="shared" si="0"/>
        <v>1787.5000000000002</v>
      </c>
      <c r="L3854" s="10">
        <f t="shared" si="1"/>
        <v>446.87500000000006</v>
      </c>
      <c r="M3854" s="11">
        <v>0.25</v>
      </c>
      <c r="O3854" s="16"/>
      <c r="P3854" s="14">
        <f>Data!$I3854+0</f>
        <v>0.55000000000000004</v>
      </c>
      <c r="Q3854" s="12">
        <f>Data!$J3854-250</f>
        <v>3000</v>
      </c>
      <c r="R3854" s="13">
        <f>Data!$M3854-5%</f>
        <v>0.2</v>
      </c>
    </row>
    <row r="3855" spans="1:18" ht="15.75" customHeight="1">
      <c r="A3855" s="1"/>
      <c r="B3855" s="6" t="s">
        <v>14</v>
      </c>
      <c r="C3855" s="6">
        <v>1185732</v>
      </c>
      <c r="D3855" s="7">
        <v>44369</v>
      </c>
      <c r="E3855" s="6" t="s">
        <v>15</v>
      </c>
      <c r="F3855" s="6" t="s">
        <v>129</v>
      </c>
      <c r="G3855" s="6" t="s">
        <v>130</v>
      </c>
      <c r="H3855" s="6" t="s">
        <v>20</v>
      </c>
      <c r="I3855" s="8">
        <v>0.55000000000000004</v>
      </c>
      <c r="J3855" s="9">
        <v>3000</v>
      </c>
      <c r="K3855" s="10">
        <f t="shared" si="0"/>
        <v>1650.0000000000002</v>
      </c>
      <c r="L3855" s="10">
        <f t="shared" si="1"/>
        <v>412.50000000000006</v>
      </c>
      <c r="M3855" s="11">
        <v>0.25</v>
      </c>
      <c r="O3855" s="16"/>
      <c r="P3855" s="14">
        <f>Data!$I3855+0</f>
        <v>0.55000000000000004</v>
      </c>
      <c r="Q3855" s="12">
        <f>Data!$J3855-250</f>
        <v>2750</v>
      </c>
      <c r="R3855" s="13">
        <f>Data!$M3855-5%</f>
        <v>0.2</v>
      </c>
    </row>
    <row r="3856" spans="1:18" ht="15.75" customHeight="1">
      <c r="A3856" s="1"/>
      <c r="B3856" s="6" t="s">
        <v>14</v>
      </c>
      <c r="C3856" s="6">
        <v>1185732</v>
      </c>
      <c r="D3856" s="7">
        <v>44369</v>
      </c>
      <c r="E3856" s="6" t="s">
        <v>15</v>
      </c>
      <c r="F3856" s="6" t="s">
        <v>129</v>
      </c>
      <c r="G3856" s="6" t="s">
        <v>130</v>
      </c>
      <c r="H3856" s="6" t="s">
        <v>21</v>
      </c>
      <c r="I3856" s="8">
        <v>0.65</v>
      </c>
      <c r="J3856" s="9">
        <v>3000</v>
      </c>
      <c r="K3856" s="10">
        <f t="shared" si="0"/>
        <v>1950</v>
      </c>
      <c r="L3856" s="10">
        <f t="shared" si="1"/>
        <v>487.5</v>
      </c>
      <c r="M3856" s="11">
        <v>0.25</v>
      </c>
      <c r="O3856" s="16"/>
      <c r="P3856" s="14">
        <f>Data!$I3856+0</f>
        <v>0.65</v>
      </c>
      <c r="Q3856" s="12">
        <f>Data!$J3856-250</f>
        <v>2750</v>
      </c>
      <c r="R3856" s="13">
        <f>Data!$M3856-5%</f>
        <v>0.2</v>
      </c>
    </row>
    <row r="3857" spans="1:18" ht="15.75" customHeight="1">
      <c r="A3857" s="1"/>
      <c r="B3857" s="6" t="s">
        <v>14</v>
      </c>
      <c r="C3857" s="6">
        <v>1185732</v>
      </c>
      <c r="D3857" s="7">
        <v>44369</v>
      </c>
      <c r="E3857" s="6" t="s">
        <v>15</v>
      </c>
      <c r="F3857" s="6" t="s">
        <v>129</v>
      </c>
      <c r="G3857" s="6" t="s">
        <v>130</v>
      </c>
      <c r="H3857" s="6" t="s">
        <v>22</v>
      </c>
      <c r="I3857" s="8">
        <v>0.70000000000000007</v>
      </c>
      <c r="J3857" s="9">
        <v>4500</v>
      </c>
      <c r="K3857" s="10">
        <f t="shared" si="0"/>
        <v>3150.0000000000005</v>
      </c>
      <c r="L3857" s="10">
        <f t="shared" si="1"/>
        <v>945.00000000000011</v>
      </c>
      <c r="M3857" s="11">
        <v>0.3</v>
      </c>
      <c r="O3857" s="16"/>
      <c r="P3857" s="14">
        <f>Data!$I3857+0</f>
        <v>0.70000000000000007</v>
      </c>
      <c r="Q3857" s="12">
        <f>Data!$J3857-250</f>
        <v>4250</v>
      </c>
      <c r="R3857" s="13">
        <f>Data!$M3857-5%</f>
        <v>0.25</v>
      </c>
    </row>
    <row r="3858" spans="1:18" ht="15.75" customHeight="1">
      <c r="A3858" s="1"/>
      <c r="B3858" s="6" t="s">
        <v>14</v>
      </c>
      <c r="C3858" s="6">
        <v>1185732</v>
      </c>
      <c r="D3858" s="7">
        <v>44397</v>
      </c>
      <c r="E3858" s="6" t="s">
        <v>15</v>
      </c>
      <c r="F3858" s="6" t="s">
        <v>129</v>
      </c>
      <c r="G3858" s="6" t="s">
        <v>130</v>
      </c>
      <c r="H3858" s="6" t="s">
        <v>17</v>
      </c>
      <c r="I3858" s="8">
        <v>0.65</v>
      </c>
      <c r="J3858" s="9">
        <v>6750</v>
      </c>
      <c r="K3858" s="10">
        <f t="shared" si="0"/>
        <v>4387.5</v>
      </c>
      <c r="L3858" s="10">
        <f t="shared" si="1"/>
        <v>1535.6250000000002</v>
      </c>
      <c r="M3858" s="11">
        <v>0.35000000000000003</v>
      </c>
      <c r="O3858" s="16"/>
      <c r="P3858" s="14">
        <f>Data!$I3858+0</f>
        <v>0.65</v>
      </c>
      <c r="Q3858" s="12">
        <f>Data!$J3858-250</f>
        <v>6500</v>
      </c>
      <c r="R3858" s="13">
        <f>Data!$M3858-5%</f>
        <v>0.30000000000000004</v>
      </c>
    </row>
    <row r="3859" spans="1:18" ht="15.75" customHeight="1">
      <c r="A3859" s="1"/>
      <c r="B3859" s="6" t="s">
        <v>14</v>
      </c>
      <c r="C3859" s="6">
        <v>1185732</v>
      </c>
      <c r="D3859" s="7">
        <v>44397</v>
      </c>
      <c r="E3859" s="6" t="s">
        <v>15</v>
      </c>
      <c r="F3859" s="6" t="s">
        <v>129</v>
      </c>
      <c r="G3859" s="6" t="s">
        <v>130</v>
      </c>
      <c r="H3859" s="6" t="s">
        <v>18</v>
      </c>
      <c r="I3859" s="8">
        <v>0.60000000000000009</v>
      </c>
      <c r="J3859" s="9">
        <v>4250</v>
      </c>
      <c r="K3859" s="10">
        <f t="shared" si="0"/>
        <v>2550.0000000000005</v>
      </c>
      <c r="L3859" s="10">
        <f t="shared" si="1"/>
        <v>892.50000000000023</v>
      </c>
      <c r="M3859" s="11">
        <v>0.35000000000000003</v>
      </c>
      <c r="O3859" s="16"/>
      <c r="P3859" s="14">
        <f>Data!$I3859+0</f>
        <v>0.60000000000000009</v>
      </c>
      <c r="Q3859" s="12">
        <f>Data!$J3859-250</f>
        <v>4000</v>
      </c>
      <c r="R3859" s="13">
        <f>Data!$M3859-5%</f>
        <v>0.30000000000000004</v>
      </c>
    </row>
    <row r="3860" spans="1:18" ht="15.75" customHeight="1">
      <c r="A3860" s="1"/>
      <c r="B3860" s="6" t="s">
        <v>14</v>
      </c>
      <c r="C3860" s="6">
        <v>1185732</v>
      </c>
      <c r="D3860" s="7">
        <v>44397</v>
      </c>
      <c r="E3860" s="6" t="s">
        <v>15</v>
      </c>
      <c r="F3860" s="6" t="s">
        <v>129</v>
      </c>
      <c r="G3860" s="6" t="s">
        <v>130</v>
      </c>
      <c r="H3860" s="6" t="s">
        <v>19</v>
      </c>
      <c r="I3860" s="8">
        <v>0.55000000000000004</v>
      </c>
      <c r="J3860" s="9">
        <v>3500</v>
      </c>
      <c r="K3860" s="10">
        <f t="shared" si="0"/>
        <v>1925.0000000000002</v>
      </c>
      <c r="L3860" s="10">
        <f t="shared" si="1"/>
        <v>481.25000000000006</v>
      </c>
      <c r="M3860" s="11">
        <v>0.25</v>
      </c>
      <c r="O3860" s="16"/>
      <c r="P3860" s="14">
        <f>Data!$I3860+0</f>
        <v>0.55000000000000004</v>
      </c>
      <c r="Q3860" s="12">
        <f>Data!$J3860-250</f>
        <v>3250</v>
      </c>
      <c r="R3860" s="13">
        <f>Data!$M3860-5%</f>
        <v>0.2</v>
      </c>
    </row>
    <row r="3861" spans="1:18" ht="15.75" customHeight="1">
      <c r="A3861" s="1"/>
      <c r="B3861" s="6" t="s">
        <v>14</v>
      </c>
      <c r="C3861" s="6">
        <v>1185732</v>
      </c>
      <c r="D3861" s="7">
        <v>44397</v>
      </c>
      <c r="E3861" s="6" t="s">
        <v>15</v>
      </c>
      <c r="F3861" s="6" t="s">
        <v>129</v>
      </c>
      <c r="G3861" s="6" t="s">
        <v>130</v>
      </c>
      <c r="H3861" s="6" t="s">
        <v>20</v>
      </c>
      <c r="I3861" s="8">
        <v>0.55000000000000004</v>
      </c>
      <c r="J3861" s="9">
        <v>3000</v>
      </c>
      <c r="K3861" s="10">
        <f t="shared" si="0"/>
        <v>1650.0000000000002</v>
      </c>
      <c r="L3861" s="10">
        <f t="shared" si="1"/>
        <v>412.50000000000006</v>
      </c>
      <c r="M3861" s="11">
        <v>0.25</v>
      </c>
      <c r="O3861" s="16"/>
      <c r="P3861" s="14">
        <f>Data!$I3861+0</f>
        <v>0.55000000000000004</v>
      </c>
      <c r="Q3861" s="12">
        <f>Data!$J3861-250</f>
        <v>2750</v>
      </c>
      <c r="R3861" s="13">
        <f>Data!$M3861-5%</f>
        <v>0.2</v>
      </c>
    </row>
    <row r="3862" spans="1:18" ht="15.75" customHeight="1">
      <c r="A3862" s="1"/>
      <c r="B3862" s="6" t="s">
        <v>14</v>
      </c>
      <c r="C3862" s="6">
        <v>1185732</v>
      </c>
      <c r="D3862" s="7">
        <v>44397</v>
      </c>
      <c r="E3862" s="6" t="s">
        <v>15</v>
      </c>
      <c r="F3862" s="6" t="s">
        <v>129</v>
      </c>
      <c r="G3862" s="6" t="s">
        <v>130</v>
      </c>
      <c r="H3862" s="6" t="s">
        <v>21</v>
      </c>
      <c r="I3862" s="8">
        <v>0.65</v>
      </c>
      <c r="J3862" s="9">
        <v>3250</v>
      </c>
      <c r="K3862" s="10">
        <f t="shared" si="0"/>
        <v>2112.5</v>
      </c>
      <c r="L3862" s="10">
        <f t="shared" si="1"/>
        <v>528.125</v>
      </c>
      <c r="M3862" s="11">
        <v>0.25</v>
      </c>
      <c r="O3862" s="16"/>
      <c r="P3862" s="14">
        <f>Data!$I3862+0</f>
        <v>0.65</v>
      </c>
      <c r="Q3862" s="12">
        <f>Data!$J3862-250</f>
        <v>3000</v>
      </c>
      <c r="R3862" s="13">
        <f>Data!$M3862-5%</f>
        <v>0.2</v>
      </c>
    </row>
    <row r="3863" spans="1:18" ht="15.75" customHeight="1">
      <c r="A3863" s="1"/>
      <c r="B3863" s="6" t="s">
        <v>14</v>
      </c>
      <c r="C3863" s="6">
        <v>1185732</v>
      </c>
      <c r="D3863" s="7">
        <v>44397</v>
      </c>
      <c r="E3863" s="6" t="s">
        <v>15</v>
      </c>
      <c r="F3863" s="6" t="s">
        <v>129</v>
      </c>
      <c r="G3863" s="6" t="s">
        <v>130</v>
      </c>
      <c r="H3863" s="6" t="s">
        <v>22</v>
      </c>
      <c r="I3863" s="8">
        <v>0.70000000000000007</v>
      </c>
      <c r="J3863" s="9">
        <v>5000</v>
      </c>
      <c r="K3863" s="10">
        <f t="shared" si="0"/>
        <v>3500.0000000000005</v>
      </c>
      <c r="L3863" s="10">
        <f t="shared" si="1"/>
        <v>1050</v>
      </c>
      <c r="M3863" s="11">
        <v>0.3</v>
      </c>
      <c r="O3863" s="16"/>
      <c r="P3863" s="14">
        <f>Data!$I3863+0</f>
        <v>0.70000000000000007</v>
      </c>
      <c r="Q3863" s="12">
        <f>Data!$J3863-250</f>
        <v>4750</v>
      </c>
      <c r="R3863" s="13">
        <f>Data!$M3863-5%</f>
        <v>0.25</v>
      </c>
    </row>
    <row r="3864" spans="1:18" ht="15.75" customHeight="1">
      <c r="A3864" s="1"/>
      <c r="B3864" s="6" t="s">
        <v>14</v>
      </c>
      <c r="C3864" s="6">
        <v>1185732</v>
      </c>
      <c r="D3864" s="7">
        <v>44429</v>
      </c>
      <c r="E3864" s="6" t="s">
        <v>15</v>
      </c>
      <c r="F3864" s="6" t="s">
        <v>129</v>
      </c>
      <c r="G3864" s="6" t="s">
        <v>130</v>
      </c>
      <c r="H3864" s="6" t="s">
        <v>17</v>
      </c>
      <c r="I3864" s="8">
        <v>0.65</v>
      </c>
      <c r="J3864" s="9">
        <v>6500</v>
      </c>
      <c r="K3864" s="10">
        <f t="shared" si="0"/>
        <v>4225</v>
      </c>
      <c r="L3864" s="10">
        <f t="shared" si="1"/>
        <v>1478.7500000000002</v>
      </c>
      <c r="M3864" s="11">
        <v>0.35000000000000003</v>
      </c>
      <c r="O3864" s="16"/>
      <c r="P3864" s="14">
        <f>Data!$I3864+0</f>
        <v>0.65</v>
      </c>
      <c r="Q3864" s="12">
        <f>Data!$J3864-250</f>
        <v>6250</v>
      </c>
      <c r="R3864" s="13">
        <f>Data!$M3864-5%</f>
        <v>0.30000000000000004</v>
      </c>
    </row>
    <row r="3865" spans="1:18" ht="15.75" customHeight="1">
      <c r="A3865" s="1"/>
      <c r="B3865" s="6" t="s">
        <v>14</v>
      </c>
      <c r="C3865" s="6">
        <v>1185732</v>
      </c>
      <c r="D3865" s="7">
        <v>44429</v>
      </c>
      <c r="E3865" s="6" t="s">
        <v>15</v>
      </c>
      <c r="F3865" s="6" t="s">
        <v>129</v>
      </c>
      <c r="G3865" s="6" t="s">
        <v>130</v>
      </c>
      <c r="H3865" s="6" t="s">
        <v>18</v>
      </c>
      <c r="I3865" s="8">
        <v>0.60000000000000009</v>
      </c>
      <c r="J3865" s="9">
        <v>4250</v>
      </c>
      <c r="K3865" s="10">
        <f t="shared" si="0"/>
        <v>2550.0000000000005</v>
      </c>
      <c r="L3865" s="10">
        <f t="shared" si="1"/>
        <v>892.50000000000023</v>
      </c>
      <c r="M3865" s="11">
        <v>0.35000000000000003</v>
      </c>
      <c r="O3865" s="16"/>
      <c r="P3865" s="14">
        <f>Data!$I3865+0</f>
        <v>0.60000000000000009</v>
      </c>
      <c r="Q3865" s="12">
        <f>Data!$J3865-250</f>
        <v>4000</v>
      </c>
      <c r="R3865" s="13">
        <f>Data!$M3865-5%</f>
        <v>0.30000000000000004</v>
      </c>
    </row>
    <row r="3866" spans="1:18" ht="15.75" customHeight="1">
      <c r="A3866" s="1"/>
      <c r="B3866" s="6" t="s">
        <v>14</v>
      </c>
      <c r="C3866" s="6">
        <v>1185732</v>
      </c>
      <c r="D3866" s="7">
        <v>44429</v>
      </c>
      <c r="E3866" s="6" t="s">
        <v>15</v>
      </c>
      <c r="F3866" s="6" t="s">
        <v>129</v>
      </c>
      <c r="G3866" s="6" t="s">
        <v>130</v>
      </c>
      <c r="H3866" s="6" t="s">
        <v>19</v>
      </c>
      <c r="I3866" s="8">
        <v>0.55000000000000004</v>
      </c>
      <c r="J3866" s="9">
        <v>3500</v>
      </c>
      <c r="K3866" s="10">
        <f t="shared" si="0"/>
        <v>1925.0000000000002</v>
      </c>
      <c r="L3866" s="10">
        <f t="shared" si="1"/>
        <v>481.25000000000006</v>
      </c>
      <c r="M3866" s="11">
        <v>0.25</v>
      </c>
      <c r="O3866" s="16"/>
      <c r="P3866" s="14">
        <f>Data!$I3866+0</f>
        <v>0.55000000000000004</v>
      </c>
      <c r="Q3866" s="12">
        <f>Data!$J3866-250</f>
        <v>3250</v>
      </c>
      <c r="R3866" s="13">
        <f>Data!$M3866-5%</f>
        <v>0.2</v>
      </c>
    </row>
    <row r="3867" spans="1:18" ht="15.75" customHeight="1">
      <c r="A3867" s="1"/>
      <c r="B3867" s="6" t="s">
        <v>14</v>
      </c>
      <c r="C3867" s="6">
        <v>1185732</v>
      </c>
      <c r="D3867" s="7">
        <v>44429</v>
      </c>
      <c r="E3867" s="6" t="s">
        <v>15</v>
      </c>
      <c r="F3867" s="6" t="s">
        <v>129</v>
      </c>
      <c r="G3867" s="6" t="s">
        <v>130</v>
      </c>
      <c r="H3867" s="6" t="s">
        <v>20</v>
      </c>
      <c r="I3867" s="8">
        <v>0.55000000000000004</v>
      </c>
      <c r="J3867" s="9">
        <v>2500</v>
      </c>
      <c r="K3867" s="10">
        <f t="shared" si="0"/>
        <v>1375</v>
      </c>
      <c r="L3867" s="10">
        <f t="shared" si="1"/>
        <v>343.75</v>
      </c>
      <c r="M3867" s="11">
        <v>0.25</v>
      </c>
      <c r="O3867" s="16"/>
      <c r="P3867" s="14">
        <f>Data!$I3867+0</f>
        <v>0.55000000000000004</v>
      </c>
      <c r="Q3867" s="12">
        <f>Data!$J3867-250</f>
        <v>2250</v>
      </c>
      <c r="R3867" s="13">
        <f>Data!$M3867-5%</f>
        <v>0.2</v>
      </c>
    </row>
    <row r="3868" spans="1:18" ht="15.75" customHeight="1">
      <c r="A3868" s="1"/>
      <c r="B3868" s="6" t="s">
        <v>14</v>
      </c>
      <c r="C3868" s="6">
        <v>1185732</v>
      </c>
      <c r="D3868" s="7">
        <v>44429</v>
      </c>
      <c r="E3868" s="6" t="s">
        <v>15</v>
      </c>
      <c r="F3868" s="6" t="s">
        <v>129</v>
      </c>
      <c r="G3868" s="6" t="s">
        <v>130</v>
      </c>
      <c r="H3868" s="6" t="s">
        <v>21</v>
      </c>
      <c r="I3868" s="8">
        <v>0.65</v>
      </c>
      <c r="J3868" s="9">
        <v>2250</v>
      </c>
      <c r="K3868" s="10">
        <f t="shared" si="0"/>
        <v>1462.5</v>
      </c>
      <c r="L3868" s="10">
        <f t="shared" si="1"/>
        <v>365.625</v>
      </c>
      <c r="M3868" s="11">
        <v>0.25</v>
      </c>
      <c r="O3868" s="16"/>
      <c r="P3868" s="14">
        <f>Data!$I3868+0</f>
        <v>0.65</v>
      </c>
      <c r="Q3868" s="12">
        <f>Data!$J3868-250</f>
        <v>2000</v>
      </c>
      <c r="R3868" s="13">
        <f>Data!$M3868-5%</f>
        <v>0.2</v>
      </c>
    </row>
    <row r="3869" spans="1:18" ht="15.75" customHeight="1">
      <c r="A3869" s="1"/>
      <c r="B3869" s="6" t="s">
        <v>14</v>
      </c>
      <c r="C3869" s="6">
        <v>1185732</v>
      </c>
      <c r="D3869" s="7">
        <v>44429</v>
      </c>
      <c r="E3869" s="6" t="s">
        <v>15</v>
      </c>
      <c r="F3869" s="6" t="s">
        <v>129</v>
      </c>
      <c r="G3869" s="6" t="s">
        <v>130</v>
      </c>
      <c r="H3869" s="6" t="s">
        <v>22</v>
      </c>
      <c r="I3869" s="8">
        <v>0.70000000000000007</v>
      </c>
      <c r="J3869" s="9">
        <v>4000</v>
      </c>
      <c r="K3869" s="10">
        <f t="shared" si="0"/>
        <v>2800.0000000000005</v>
      </c>
      <c r="L3869" s="10">
        <f t="shared" si="1"/>
        <v>840.00000000000011</v>
      </c>
      <c r="M3869" s="11">
        <v>0.3</v>
      </c>
      <c r="O3869" s="16"/>
      <c r="P3869" s="14">
        <f>Data!$I3869+0</f>
        <v>0.70000000000000007</v>
      </c>
      <c r="Q3869" s="12">
        <f>Data!$J3869-250</f>
        <v>3750</v>
      </c>
      <c r="R3869" s="13">
        <f>Data!$M3869-5%</f>
        <v>0.25</v>
      </c>
    </row>
    <row r="3870" spans="1:18" ht="15.75" customHeight="1">
      <c r="A3870" s="1"/>
      <c r="B3870" s="6" t="s">
        <v>14</v>
      </c>
      <c r="C3870" s="6">
        <v>1185732</v>
      </c>
      <c r="D3870" s="7">
        <v>44459</v>
      </c>
      <c r="E3870" s="6" t="s">
        <v>15</v>
      </c>
      <c r="F3870" s="6" t="s">
        <v>129</v>
      </c>
      <c r="G3870" s="6" t="s">
        <v>130</v>
      </c>
      <c r="H3870" s="6" t="s">
        <v>17</v>
      </c>
      <c r="I3870" s="8">
        <v>0.65</v>
      </c>
      <c r="J3870" s="9">
        <v>5250</v>
      </c>
      <c r="K3870" s="10">
        <f t="shared" si="0"/>
        <v>3412.5</v>
      </c>
      <c r="L3870" s="10">
        <f t="shared" si="1"/>
        <v>1194.375</v>
      </c>
      <c r="M3870" s="11">
        <v>0.35000000000000003</v>
      </c>
      <c r="O3870" s="16"/>
      <c r="P3870" s="14">
        <f>Data!$I3870+0</f>
        <v>0.65</v>
      </c>
      <c r="Q3870" s="12">
        <f>Data!$J3870-250</f>
        <v>5000</v>
      </c>
      <c r="R3870" s="13">
        <f>Data!$M3870-5%</f>
        <v>0.30000000000000004</v>
      </c>
    </row>
    <row r="3871" spans="1:18" ht="15.75" customHeight="1">
      <c r="A3871" s="1"/>
      <c r="B3871" s="6" t="s">
        <v>14</v>
      </c>
      <c r="C3871" s="6">
        <v>1185732</v>
      </c>
      <c r="D3871" s="7">
        <v>44459</v>
      </c>
      <c r="E3871" s="6" t="s">
        <v>15</v>
      </c>
      <c r="F3871" s="6" t="s">
        <v>129</v>
      </c>
      <c r="G3871" s="6" t="s">
        <v>130</v>
      </c>
      <c r="H3871" s="6" t="s">
        <v>18</v>
      </c>
      <c r="I3871" s="8">
        <v>0.60000000000000009</v>
      </c>
      <c r="J3871" s="9">
        <v>3250</v>
      </c>
      <c r="K3871" s="10">
        <f t="shared" si="0"/>
        <v>1950.0000000000002</v>
      </c>
      <c r="L3871" s="10">
        <f t="shared" si="1"/>
        <v>682.50000000000011</v>
      </c>
      <c r="M3871" s="11">
        <v>0.35000000000000003</v>
      </c>
      <c r="O3871" s="16"/>
      <c r="P3871" s="14">
        <f>Data!$I3871+0</f>
        <v>0.60000000000000009</v>
      </c>
      <c r="Q3871" s="12">
        <f>Data!$J3871-250</f>
        <v>3000</v>
      </c>
      <c r="R3871" s="13">
        <f>Data!$M3871-5%</f>
        <v>0.30000000000000004</v>
      </c>
    </row>
    <row r="3872" spans="1:18" ht="15.75" customHeight="1">
      <c r="A3872" s="1"/>
      <c r="B3872" s="6" t="s">
        <v>14</v>
      </c>
      <c r="C3872" s="6">
        <v>1185732</v>
      </c>
      <c r="D3872" s="7">
        <v>44459</v>
      </c>
      <c r="E3872" s="6" t="s">
        <v>15</v>
      </c>
      <c r="F3872" s="6" t="s">
        <v>129</v>
      </c>
      <c r="G3872" s="6" t="s">
        <v>130</v>
      </c>
      <c r="H3872" s="6" t="s">
        <v>19</v>
      </c>
      <c r="I3872" s="8">
        <v>0.55000000000000004</v>
      </c>
      <c r="J3872" s="9">
        <v>2250</v>
      </c>
      <c r="K3872" s="10">
        <f t="shared" si="0"/>
        <v>1237.5</v>
      </c>
      <c r="L3872" s="10">
        <f t="shared" si="1"/>
        <v>309.375</v>
      </c>
      <c r="M3872" s="11">
        <v>0.25</v>
      </c>
      <c r="O3872" s="16"/>
      <c r="P3872" s="14">
        <f>Data!$I3872+0</f>
        <v>0.55000000000000004</v>
      </c>
      <c r="Q3872" s="12">
        <f>Data!$J3872-250</f>
        <v>2000</v>
      </c>
      <c r="R3872" s="13">
        <f>Data!$M3872-5%</f>
        <v>0.2</v>
      </c>
    </row>
    <row r="3873" spans="1:18" ht="15.75" customHeight="1">
      <c r="A3873" s="1"/>
      <c r="B3873" s="6" t="s">
        <v>14</v>
      </c>
      <c r="C3873" s="6">
        <v>1185732</v>
      </c>
      <c r="D3873" s="7">
        <v>44459</v>
      </c>
      <c r="E3873" s="6" t="s">
        <v>15</v>
      </c>
      <c r="F3873" s="6" t="s">
        <v>129</v>
      </c>
      <c r="G3873" s="6" t="s">
        <v>130</v>
      </c>
      <c r="H3873" s="6" t="s">
        <v>20</v>
      </c>
      <c r="I3873" s="8">
        <v>0.55000000000000004</v>
      </c>
      <c r="J3873" s="9">
        <v>2000</v>
      </c>
      <c r="K3873" s="10">
        <f t="shared" si="0"/>
        <v>1100</v>
      </c>
      <c r="L3873" s="10">
        <f t="shared" si="1"/>
        <v>275</v>
      </c>
      <c r="M3873" s="11">
        <v>0.25</v>
      </c>
      <c r="O3873" s="16"/>
      <c r="P3873" s="14">
        <f>Data!$I3873+0</f>
        <v>0.55000000000000004</v>
      </c>
      <c r="Q3873" s="12">
        <f>Data!$J3873-250</f>
        <v>1750</v>
      </c>
      <c r="R3873" s="13">
        <f>Data!$M3873-5%</f>
        <v>0.2</v>
      </c>
    </row>
    <row r="3874" spans="1:18" ht="15.75" customHeight="1">
      <c r="A3874" s="1"/>
      <c r="B3874" s="6" t="s">
        <v>14</v>
      </c>
      <c r="C3874" s="6">
        <v>1185732</v>
      </c>
      <c r="D3874" s="7">
        <v>44459</v>
      </c>
      <c r="E3874" s="6" t="s">
        <v>15</v>
      </c>
      <c r="F3874" s="6" t="s">
        <v>129</v>
      </c>
      <c r="G3874" s="6" t="s">
        <v>130</v>
      </c>
      <c r="H3874" s="6" t="s">
        <v>21</v>
      </c>
      <c r="I3874" s="8">
        <v>0.65</v>
      </c>
      <c r="J3874" s="9">
        <v>2000</v>
      </c>
      <c r="K3874" s="10">
        <f t="shared" si="0"/>
        <v>1300</v>
      </c>
      <c r="L3874" s="10">
        <f t="shared" si="1"/>
        <v>325</v>
      </c>
      <c r="M3874" s="11">
        <v>0.25</v>
      </c>
      <c r="O3874" s="16"/>
      <c r="P3874" s="14">
        <f>Data!$I3874+0</f>
        <v>0.65</v>
      </c>
      <c r="Q3874" s="12">
        <f>Data!$J3874-250</f>
        <v>1750</v>
      </c>
      <c r="R3874" s="13">
        <f>Data!$M3874-5%</f>
        <v>0.2</v>
      </c>
    </row>
    <row r="3875" spans="1:18" ht="15.75" customHeight="1">
      <c r="A3875" s="1"/>
      <c r="B3875" s="6" t="s">
        <v>14</v>
      </c>
      <c r="C3875" s="6">
        <v>1185732</v>
      </c>
      <c r="D3875" s="7">
        <v>44459</v>
      </c>
      <c r="E3875" s="6" t="s">
        <v>15</v>
      </c>
      <c r="F3875" s="6" t="s">
        <v>129</v>
      </c>
      <c r="G3875" s="6" t="s">
        <v>130</v>
      </c>
      <c r="H3875" s="6" t="s">
        <v>22</v>
      </c>
      <c r="I3875" s="8">
        <v>0.70000000000000007</v>
      </c>
      <c r="J3875" s="9">
        <v>3000</v>
      </c>
      <c r="K3875" s="10">
        <f t="shared" si="0"/>
        <v>2100</v>
      </c>
      <c r="L3875" s="10">
        <f t="shared" si="1"/>
        <v>630</v>
      </c>
      <c r="M3875" s="11">
        <v>0.3</v>
      </c>
      <c r="O3875" s="16"/>
      <c r="P3875" s="14">
        <f>Data!$I3875+0</f>
        <v>0.70000000000000007</v>
      </c>
      <c r="Q3875" s="12">
        <f>Data!$J3875-250</f>
        <v>2750</v>
      </c>
      <c r="R3875" s="13">
        <f>Data!$M3875-5%</f>
        <v>0.25</v>
      </c>
    </row>
    <row r="3876" spans="1:18" ht="15.75" customHeight="1">
      <c r="A3876" s="1"/>
      <c r="B3876" s="6" t="s">
        <v>14</v>
      </c>
      <c r="C3876" s="6">
        <v>1185732</v>
      </c>
      <c r="D3876" s="7">
        <v>44491</v>
      </c>
      <c r="E3876" s="6" t="s">
        <v>15</v>
      </c>
      <c r="F3876" s="6" t="s">
        <v>129</v>
      </c>
      <c r="G3876" s="6" t="s">
        <v>130</v>
      </c>
      <c r="H3876" s="6" t="s">
        <v>17</v>
      </c>
      <c r="I3876" s="8">
        <v>0.70000000000000007</v>
      </c>
      <c r="J3876" s="9">
        <v>4500</v>
      </c>
      <c r="K3876" s="10">
        <f t="shared" si="0"/>
        <v>3150.0000000000005</v>
      </c>
      <c r="L3876" s="10">
        <f t="shared" si="1"/>
        <v>1102.5000000000002</v>
      </c>
      <c r="M3876" s="11">
        <v>0.35000000000000003</v>
      </c>
      <c r="O3876" s="16"/>
      <c r="P3876" s="14">
        <f>Data!$I3876+0</f>
        <v>0.70000000000000007</v>
      </c>
      <c r="Q3876" s="12">
        <f>Data!$J3876-250</f>
        <v>4250</v>
      </c>
      <c r="R3876" s="13">
        <f>Data!$M3876-5%</f>
        <v>0.30000000000000004</v>
      </c>
    </row>
    <row r="3877" spans="1:18" ht="15.75" customHeight="1">
      <c r="A3877" s="1"/>
      <c r="B3877" s="6" t="s">
        <v>14</v>
      </c>
      <c r="C3877" s="6">
        <v>1185732</v>
      </c>
      <c r="D3877" s="7">
        <v>44491</v>
      </c>
      <c r="E3877" s="6" t="s">
        <v>15</v>
      </c>
      <c r="F3877" s="6" t="s">
        <v>129</v>
      </c>
      <c r="G3877" s="6" t="s">
        <v>130</v>
      </c>
      <c r="H3877" s="6" t="s">
        <v>18</v>
      </c>
      <c r="I3877" s="8">
        <v>0.65000000000000013</v>
      </c>
      <c r="J3877" s="9">
        <v>2750</v>
      </c>
      <c r="K3877" s="10">
        <f t="shared" si="0"/>
        <v>1787.5000000000005</v>
      </c>
      <c r="L3877" s="10">
        <f t="shared" si="1"/>
        <v>625.62500000000023</v>
      </c>
      <c r="M3877" s="11">
        <v>0.35000000000000003</v>
      </c>
      <c r="O3877" s="16"/>
      <c r="P3877" s="14">
        <f>Data!$I3877+0</f>
        <v>0.65000000000000013</v>
      </c>
      <c r="Q3877" s="12">
        <f>Data!$J3877-250</f>
        <v>2500</v>
      </c>
      <c r="R3877" s="13">
        <f>Data!$M3877-5%</f>
        <v>0.30000000000000004</v>
      </c>
    </row>
    <row r="3878" spans="1:18" ht="15.75" customHeight="1">
      <c r="A3878" s="1"/>
      <c r="B3878" s="6" t="s">
        <v>14</v>
      </c>
      <c r="C3878" s="6">
        <v>1185732</v>
      </c>
      <c r="D3878" s="7">
        <v>44491</v>
      </c>
      <c r="E3878" s="6" t="s">
        <v>15</v>
      </c>
      <c r="F3878" s="6" t="s">
        <v>129</v>
      </c>
      <c r="G3878" s="6" t="s">
        <v>130</v>
      </c>
      <c r="H3878" s="6" t="s">
        <v>19</v>
      </c>
      <c r="I3878" s="8">
        <v>0.65000000000000013</v>
      </c>
      <c r="J3878" s="9">
        <v>1750</v>
      </c>
      <c r="K3878" s="10">
        <f t="shared" si="0"/>
        <v>1137.5000000000002</v>
      </c>
      <c r="L3878" s="10">
        <f t="shared" si="1"/>
        <v>284.37500000000006</v>
      </c>
      <c r="M3878" s="11">
        <v>0.25</v>
      </c>
      <c r="O3878" s="16"/>
      <c r="P3878" s="14">
        <f>Data!$I3878+0</f>
        <v>0.65000000000000013</v>
      </c>
      <c r="Q3878" s="12">
        <f>Data!$J3878-250</f>
        <v>1500</v>
      </c>
      <c r="R3878" s="13">
        <f>Data!$M3878-5%</f>
        <v>0.2</v>
      </c>
    </row>
    <row r="3879" spans="1:18" ht="15.75" customHeight="1">
      <c r="A3879" s="1"/>
      <c r="B3879" s="6" t="s">
        <v>14</v>
      </c>
      <c r="C3879" s="6">
        <v>1185732</v>
      </c>
      <c r="D3879" s="7">
        <v>44491</v>
      </c>
      <c r="E3879" s="6" t="s">
        <v>15</v>
      </c>
      <c r="F3879" s="6" t="s">
        <v>129</v>
      </c>
      <c r="G3879" s="6" t="s">
        <v>130</v>
      </c>
      <c r="H3879" s="6" t="s">
        <v>20</v>
      </c>
      <c r="I3879" s="8">
        <v>0.65000000000000013</v>
      </c>
      <c r="J3879" s="9">
        <v>1500</v>
      </c>
      <c r="K3879" s="10">
        <f t="shared" si="0"/>
        <v>975.00000000000023</v>
      </c>
      <c r="L3879" s="10">
        <f t="shared" si="1"/>
        <v>243.75000000000006</v>
      </c>
      <c r="M3879" s="11">
        <v>0.25</v>
      </c>
      <c r="O3879" s="16"/>
      <c r="P3879" s="14">
        <f>Data!$I3879+0</f>
        <v>0.65000000000000013</v>
      </c>
      <c r="Q3879" s="12">
        <f>Data!$J3879-250</f>
        <v>1250</v>
      </c>
      <c r="R3879" s="13">
        <f>Data!$M3879-5%</f>
        <v>0.2</v>
      </c>
    </row>
    <row r="3880" spans="1:18" ht="15.75" customHeight="1">
      <c r="A3880" s="1"/>
      <c r="B3880" s="6" t="s">
        <v>14</v>
      </c>
      <c r="C3880" s="6">
        <v>1185732</v>
      </c>
      <c r="D3880" s="7">
        <v>44491</v>
      </c>
      <c r="E3880" s="6" t="s">
        <v>15</v>
      </c>
      <c r="F3880" s="6" t="s">
        <v>129</v>
      </c>
      <c r="G3880" s="6" t="s">
        <v>130</v>
      </c>
      <c r="H3880" s="6" t="s">
        <v>21</v>
      </c>
      <c r="I3880" s="8">
        <v>0.75000000000000011</v>
      </c>
      <c r="J3880" s="9">
        <v>1500</v>
      </c>
      <c r="K3880" s="10">
        <f t="shared" si="0"/>
        <v>1125.0000000000002</v>
      </c>
      <c r="L3880" s="10">
        <f t="shared" si="1"/>
        <v>281.25000000000006</v>
      </c>
      <c r="M3880" s="11">
        <v>0.25</v>
      </c>
      <c r="O3880" s="16"/>
      <c r="P3880" s="14">
        <f>Data!$I3880+0</f>
        <v>0.75000000000000011</v>
      </c>
      <c r="Q3880" s="12">
        <f>Data!$J3880-250</f>
        <v>1250</v>
      </c>
      <c r="R3880" s="13">
        <f>Data!$M3880-5%</f>
        <v>0.2</v>
      </c>
    </row>
    <row r="3881" spans="1:18" ht="15.75" customHeight="1">
      <c r="A3881" s="1"/>
      <c r="B3881" s="6" t="s">
        <v>14</v>
      </c>
      <c r="C3881" s="6">
        <v>1185732</v>
      </c>
      <c r="D3881" s="7">
        <v>44491</v>
      </c>
      <c r="E3881" s="6" t="s">
        <v>15</v>
      </c>
      <c r="F3881" s="6" t="s">
        <v>129</v>
      </c>
      <c r="G3881" s="6" t="s">
        <v>130</v>
      </c>
      <c r="H3881" s="6" t="s">
        <v>22</v>
      </c>
      <c r="I3881" s="8">
        <v>0.8</v>
      </c>
      <c r="J3881" s="9">
        <v>2750</v>
      </c>
      <c r="K3881" s="10">
        <f t="shared" si="0"/>
        <v>2200</v>
      </c>
      <c r="L3881" s="10">
        <f t="shared" si="1"/>
        <v>660</v>
      </c>
      <c r="M3881" s="11">
        <v>0.3</v>
      </c>
      <c r="O3881" s="16"/>
      <c r="P3881" s="14">
        <f>Data!$I3881+0</f>
        <v>0.8</v>
      </c>
      <c r="Q3881" s="12">
        <f>Data!$J3881-250</f>
        <v>2500</v>
      </c>
      <c r="R3881" s="13">
        <f>Data!$M3881-5%</f>
        <v>0.25</v>
      </c>
    </row>
    <row r="3882" spans="1:18" ht="15.75" customHeight="1">
      <c r="A3882" s="1"/>
      <c r="B3882" s="6" t="s">
        <v>14</v>
      </c>
      <c r="C3882" s="6">
        <v>1185732</v>
      </c>
      <c r="D3882" s="7">
        <v>44521</v>
      </c>
      <c r="E3882" s="6" t="s">
        <v>15</v>
      </c>
      <c r="F3882" s="6" t="s">
        <v>129</v>
      </c>
      <c r="G3882" s="6" t="s">
        <v>130</v>
      </c>
      <c r="H3882" s="6" t="s">
        <v>17</v>
      </c>
      <c r="I3882" s="8">
        <v>0.75000000000000011</v>
      </c>
      <c r="J3882" s="9">
        <v>4250</v>
      </c>
      <c r="K3882" s="10">
        <f t="shared" si="0"/>
        <v>3187.5000000000005</v>
      </c>
      <c r="L3882" s="10">
        <f t="shared" si="1"/>
        <v>1115.6250000000002</v>
      </c>
      <c r="M3882" s="11">
        <v>0.35000000000000003</v>
      </c>
      <c r="O3882" s="16"/>
      <c r="P3882" s="14">
        <f>Data!$I3882+0</f>
        <v>0.75000000000000011</v>
      </c>
      <c r="Q3882" s="12">
        <f>Data!$J3882-250</f>
        <v>4000</v>
      </c>
      <c r="R3882" s="13">
        <f>Data!$M3882-5%</f>
        <v>0.30000000000000004</v>
      </c>
    </row>
    <row r="3883" spans="1:18" ht="15.75" customHeight="1">
      <c r="A3883" s="1"/>
      <c r="B3883" s="6" t="s">
        <v>14</v>
      </c>
      <c r="C3883" s="6">
        <v>1185732</v>
      </c>
      <c r="D3883" s="7">
        <v>44521</v>
      </c>
      <c r="E3883" s="6" t="s">
        <v>15</v>
      </c>
      <c r="F3883" s="6" t="s">
        <v>129</v>
      </c>
      <c r="G3883" s="6" t="s">
        <v>130</v>
      </c>
      <c r="H3883" s="6" t="s">
        <v>18</v>
      </c>
      <c r="I3883" s="8">
        <v>0.65000000000000013</v>
      </c>
      <c r="J3883" s="9">
        <v>3000</v>
      </c>
      <c r="K3883" s="10">
        <f t="shared" si="0"/>
        <v>1950.0000000000005</v>
      </c>
      <c r="L3883" s="10">
        <f t="shared" si="1"/>
        <v>682.50000000000023</v>
      </c>
      <c r="M3883" s="11">
        <v>0.35000000000000003</v>
      </c>
      <c r="O3883" s="16"/>
      <c r="P3883" s="14">
        <f>Data!$I3883+0</f>
        <v>0.65000000000000013</v>
      </c>
      <c r="Q3883" s="12">
        <f>Data!$J3883-250</f>
        <v>2750</v>
      </c>
      <c r="R3883" s="13">
        <f>Data!$M3883-5%</f>
        <v>0.30000000000000004</v>
      </c>
    </row>
    <row r="3884" spans="1:18" ht="15.75" customHeight="1">
      <c r="A3884" s="1"/>
      <c r="B3884" s="6" t="s">
        <v>14</v>
      </c>
      <c r="C3884" s="6">
        <v>1185732</v>
      </c>
      <c r="D3884" s="7">
        <v>44521</v>
      </c>
      <c r="E3884" s="6" t="s">
        <v>15</v>
      </c>
      <c r="F3884" s="6" t="s">
        <v>129</v>
      </c>
      <c r="G3884" s="6" t="s">
        <v>130</v>
      </c>
      <c r="H3884" s="6" t="s">
        <v>19</v>
      </c>
      <c r="I3884" s="8">
        <v>0.65000000000000013</v>
      </c>
      <c r="J3884" s="9">
        <v>3200</v>
      </c>
      <c r="K3884" s="10">
        <f t="shared" si="0"/>
        <v>2080.0000000000005</v>
      </c>
      <c r="L3884" s="10">
        <f t="shared" si="1"/>
        <v>520.00000000000011</v>
      </c>
      <c r="M3884" s="11">
        <v>0.25</v>
      </c>
      <c r="O3884" s="16"/>
      <c r="P3884" s="14">
        <f>Data!$I3884+0</f>
        <v>0.65000000000000013</v>
      </c>
      <c r="Q3884" s="12">
        <f>Data!$J3884-250</f>
        <v>2950</v>
      </c>
      <c r="R3884" s="13">
        <f>Data!$M3884-5%</f>
        <v>0.2</v>
      </c>
    </row>
    <row r="3885" spans="1:18" ht="15.75" customHeight="1">
      <c r="A3885" s="1"/>
      <c r="B3885" s="6" t="s">
        <v>14</v>
      </c>
      <c r="C3885" s="6">
        <v>1185732</v>
      </c>
      <c r="D3885" s="7">
        <v>44521</v>
      </c>
      <c r="E3885" s="6" t="s">
        <v>15</v>
      </c>
      <c r="F3885" s="6" t="s">
        <v>129</v>
      </c>
      <c r="G3885" s="6" t="s">
        <v>130</v>
      </c>
      <c r="H3885" s="6" t="s">
        <v>20</v>
      </c>
      <c r="I3885" s="8">
        <v>0.65000000000000013</v>
      </c>
      <c r="J3885" s="9">
        <v>3000</v>
      </c>
      <c r="K3885" s="10">
        <f t="shared" si="0"/>
        <v>1950.0000000000005</v>
      </c>
      <c r="L3885" s="10">
        <f t="shared" si="1"/>
        <v>487.50000000000011</v>
      </c>
      <c r="M3885" s="11">
        <v>0.25</v>
      </c>
      <c r="O3885" s="16"/>
      <c r="P3885" s="14">
        <f>Data!$I3885+0</f>
        <v>0.65000000000000013</v>
      </c>
      <c r="Q3885" s="12">
        <f>Data!$J3885-250</f>
        <v>2750</v>
      </c>
      <c r="R3885" s="13">
        <f>Data!$M3885-5%</f>
        <v>0.2</v>
      </c>
    </row>
    <row r="3886" spans="1:18" ht="15.75" customHeight="1">
      <c r="A3886" s="1"/>
      <c r="B3886" s="6" t="s">
        <v>14</v>
      </c>
      <c r="C3886" s="6">
        <v>1185732</v>
      </c>
      <c r="D3886" s="7">
        <v>44521</v>
      </c>
      <c r="E3886" s="6" t="s">
        <v>15</v>
      </c>
      <c r="F3886" s="6" t="s">
        <v>129</v>
      </c>
      <c r="G3886" s="6" t="s">
        <v>130</v>
      </c>
      <c r="H3886" s="6" t="s">
        <v>21</v>
      </c>
      <c r="I3886" s="8">
        <v>0.75000000000000011</v>
      </c>
      <c r="J3886" s="9">
        <v>2750</v>
      </c>
      <c r="K3886" s="10">
        <f t="shared" si="0"/>
        <v>2062.5000000000005</v>
      </c>
      <c r="L3886" s="10">
        <f t="shared" si="1"/>
        <v>515.62500000000011</v>
      </c>
      <c r="M3886" s="11">
        <v>0.25</v>
      </c>
      <c r="O3886" s="16"/>
      <c r="P3886" s="14">
        <f>Data!$I3886+0</f>
        <v>0.75000000000000011</v>
      </c>
      <c r="Q3886" s="12">
        <f>Data!$J3886-250</f>
        <v>2500</v>
      </c>
      <c r="R3886" s="13">
        <f>Data!$M3886-5%</f>
        <v>0.2</v>
      </c>
    </row>
    <row r="3887" spans="1:18" ht="15.75" customHeight="1">
      <c r="A3887" s="1"/>
      <c r="B3887" s="6" t="s">
        <v>14</v>
      </c>
      <c r="C3887" s="6">
        <v>1185732</v>
      </c>
      <c r="D3887" s="7">
        <v>44521</v>
      </c>
      <c r="E3887" s="6" t="s">
        <v>15</v>
      </c>
      <c r="F3887" s="6" t="s">
        <v>129</v>
      </c>
      <c r="G3887" s="6" t="s">
        <v>130</v>
      </c>
      <c r="H3887" s="6" t="s">
        <v>22</v>
      </c>
      <c r="I3887" s="8">
        <v>0.8</v>
      </c>
      <c r="J3887" s="9">
        <v>3750</v>
      </c>
      <c r="K3887" s="10">
        <f t="shared" si="0"/>
        <v>3000</v>
      </c>
      <c r="L3887" s="10">
        <f t="shared" si="1"/>
        <v>900</v>
      </c>
      <c r="M3887" s="11">
        <v>0.3</v>
      </c>
      <c r="O3887" s="16"/>
      <c r="P3887" s="14">
        <f>Data!$I3887+0</f>
        <v>0.8</v>
      </c>
      <c r="Q3887" s="12">
        <f>Data!$J3887-250</f>
        <v>3500</v>
      </c>
      <c r="R3887" s="13">
        <f>Data!$M3887-5%</f>
        <v>0.25</v>
      </c>
    </row>
    <row r="3888" spans="1:18" ht="15.75" customHeight="1">
      <c r="A3888" s="1"/>
      <c r="B3888" s="6" t="s">
        <v>14</v>
      </c>
      <c r="C3888" s="6">
        <v>1185732</v>
      </c>
      <c r="D3888" s="7">
        <v>44550</v>
      </c>
      <c r="E3888" s="6" t="s">
        <v>15</v>
      </c>
      <c r="F3888" s="6" t="s">
        <v>129</v>
      </c>
      <c r="G3888" s="6" t="s">
        <v>130</v>
      </c>
      <c r="H3888" s="6" t="s">
        <v>17</v>
      </c>
      <c r="I3888" s="8">
        <v>0.75000000000000011</v>
      </c>
      <c r="J3888" s="9">
        <v>6000</v>
      </c>
      <c r="K3888" s="10">
        <f t="shared" si="0"/>
        <v>4500.0000000000009</v>
      </c>
      <c r="L3888" s="10">
        <f t="shared" si="1"/>
        <v>1575.0000000000005</v>
      </c>
      <c r="M3888" s="11">
        <v>0.35000000000000003</v>
      </c>
      <c r="O3888" s="16"/>
      <c r="P3888" s="14">
        <f>Data!$I3888+0</f>
        <v>0.75000000000000011</v>
      </c>
      <c r="Q3888" s="12">
        <f>Data!$J3888-250</f>
        <v>5750</v>
      </c>
      <c r="R3888" s="13">
        <f>Data!$M3888-5%</f>
        <v>0.30000000000000004</v>
      </c>
    </row>
    <row r="3889" spans="1:18" ht="15.75" customHeight="1">
      <c r="A3889" s="1"/>
      <c r="B3889" s="6" t="s">
        <v>14</v>
      </c>
      <c r="C3889" s="6">
        <v>1185732</v>
      </c>
      <c r="D3889" s="7">
        <v>44550</v>
      </c>
      <c r="E3889" s="6" t="s">
        <v>15</v>
      </c>
      <c r="F3889" s="6" t="s">
        <v>129</v>
      </c>
      <c r="G3889" s="6" t="s">
        <v>130</v>
      </c>
      <c r="H3889" s="6" t="s">
        <v>18</v>
      </c>
      <c r="I3889" s="8">
        <v>0.65000000000000013</v>
      </c>
      <c r="J3889" s="9">
        <v>4000</v>
      </c>
      <c r="K3889" s="10">
        <f t="shared" si="0"/>
        <v>2600.0000000000005</v>
      </c>
      <c r="L3889" s="10">
        <f t="shared" si="1"/>
        <v>910.00000000000023</v>
      </c>
      <c r="M3889" s="11">
        <v>0.35000000000000003</v>
      </c>
      <c r="O3889" s="16"/>
      <c r="P3889" s="14">
        <f>Data!$I3889+0</f>
        <v>0.65000000000000013</v>
      </c>
      <c r="Q3889" s="12">
        <f>Data!$J3889-250</f>
        <v>3750</v>
      </c>
      <c r="R3889" s="13">
        <f>Data!$M3889-5%</f>
        <v>0.30000000000000004</v>
      </c>
    </row>
    <row r="3890" spans="1:18" ht="15.75" customHeight="1">
      <c r="A3890" s="1"/>
      <c r="B3890" s="6" t="s">
        <v>14</v>
      </c>
      <c r="C3890" s="6">
        <v>1185732</v>
      </c>
      <c r="D3890" s="7">
        <v>44550</v>
      </c>
      <c r="E3890" s="6" t="s">
        <v>15</v>
      </c>
      <c r="F3890" s="6" t="s">
        <v>129</v>
      </c>
      <c r="G3890" s="6" t="s">
        <v>130</v>
      </c>
      <c r="H3890" s="6" t="s">
        <v>19</v>
      </c>
      <c r="I3890" s="8">
        <v>0.65000000000000013</v>
      </c>
      <c r="J3890" s="9">
        <v>3750</v>
      </c>
      <c r="K3890" s="10">
        <f t="shared" si="0"/>
        <v>2437.5000000000005</v>
      </c>
      <c r="L3890" s="10">
        <f t="shared" si="1"/>
        <v>609.37500000000011</v>
      </c>
      <c r="M3890" s="11">
        <v>0.25</v>
      </c>
      <c r="O3890" s="16"/>
      <c r="P3890" s="14">
        <f>Data!$I3890+0</f>
        <v>0.65000000000000013</v>
      </c>
      <c r="Q3890" s="12">
        <f>Data!$J3890-250</f>
        <v>3500</v>
      </c>
      <c r="R3890" s="13">
        <f>Data!$M3890-5%</f>
        <v>0.2</v>
      </c>
    </row>
    <row r="3891" spans="1:18" ht="15.75" customHeight="1">
      <c r="A3891" s="1"/>
      <c r="B3891" s="6" t="s">
        <v>14</v>
      </c>
      <c r="C3891" s="6">
        <v>1185732</v>
      </c>
      <c r="D3891" s="7">
        <v>44550</v>
      </c>
      <c r="E3891" s="6" t="s">
        <v>15</v>
      </c>
      <c r="F3891" s="6" t="s">
        <v>129</v>
      </c>
      <c r="G3891" s="6" t="s">
        <v>130</v>
      </c>
      <c r="H3891" s="6" t="s">
        <v>20</v>
      </c>
      <c r="I3891" s="8">
        <v>0.65000000000000013</v>
      </c>
      <c r="J3891" s="9">
        <v>3250</v>
      </c>
      <c r="K3891" s="10">
        <f t="shared" si="0"/>
        <v>2112.5000000000005</v>
      </c>
      <c r="L3891" s="10">
        <f t="shared" si="1"/>
        <v>528.12500000000011</v>
      </c>
      <c r="M3891" s="11">
        <v>0.25</v>
      </c>
      <c r="O3891" s="16"/>
      <c r="P3891" s="14">
        <f>Data!$I3891+0</f>
        <v>0.65000000000000013</v>
      </c>
      <c r="Q3891" s="12">
        <f>Data!$J3891-250</f>
        <v>3000</v>
      </c>
      <c r="R3891" s="13">
        <f>Data!$M3891-5%</f>
        <v>0.2</v>
      </c>
    </row>
    <row r="3892" spans="1:18" ht="15.75" customHeight="1">
      <c r="A3892" s="1"/>
      <c r="B3892" s="6" t="s">
        <v>14</v>
      </c>
      <c r="C3892" s="6">
        <v>1185732</v>
      </c>
      <c r="D3892" s="7">
        <v>44550</v>
      </c>
      <c r="E3892" s="6" t="s">
        <v>15</v>
      </c>
      <c r="F3892" s="6" t="s">
        <v>129</v>
      </c>
      <c r="G3892" s="6" t="s">
        <v>130</v>
      </c>
      <c r="H3892" s="6" t="s">
        <v>21</v>
      </c>
      <c r="I3892" s="8">
        <v>0.75000000000000011</v>
      </c>
      <c r="J3892" s="9">
        <v>3250</v>
      </c>
      <c r="K3892" s="10">
        <f t="shared" si="0"/>
        <v>2437.5000000000005</v>
      </c>
      <c r="L3892" s="10">
        <f t="shared" si="1"/>
        <v>609.37500000000011</v>
      </c>
      <c r="M3892" s="11">
        <v>0.25</v>
      </c>
      <c r="O3892" s="16"/>
      <c r="P3892" s="14">
        <f>Data!$I3892+0</f>
        <v>0.75000000000000011</v>
      </c>
      <c r="Q3892" s="12">
        <f>Data!$J3892-250</f>
        <v>3000</v>
      </c>
      <c r="R3892" s="13">
        <f>Data!$M3892-5%</f>
        <v>0.2</v>
      </c>
    </row>
    <row r="3893" spans="1:18" ht="15.75" customHeight="1">
      <c r="A3893" s="1"/>
      <c r="B3893" s="6" t="s">
        <v>14</v>
      </c>
      <c r="C3893" s="6">
        <v>1185732</v>
      </c>
      <c r="D3893" s="7">
        <v>44550</v>
      </c>
      <c r="E3893" s="6" t="s">
        <v>15</v>
      </c>
      <c r="F3893" s="6" t="s">
        <v>129</v>
      </c>
      <c r="G3893" s="6" t="s">
        <v>130</v>
      </c>
      <c r="H3893" s="6" t="s">
        <v>22</v>
      </c>
      <c r="I3893" s="8">
        <v>0.8</v>
      </c>
      <c r="J3893" s="9">
        <v>4250</v>
      </c>
      <c r="K3893" s="10">
        <f t="shared" si="0"/>
        <v>3400</v>
      </c>
      <c r="L3893" s="10">
        <f t="shared" si="1"/>
        <v>1020</v>
      </c>
      <c r="M3893" s="11">
        <v>0.3</v>
      </c>
      <c r="O3893" s="16"/>
      <c r="P3893" s="14">
        <f>Data!$I3893+0</f>
        <v>0.8</v>
      </c>
      <c r="Q3893" s="12">
        <f>Data!$J3893-250</f>
        <v>4000</v>
      </c>
      <c r="R3893" s="13">
        <f>Data!$M3893-5%</f>
        <v>0.25</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9B882-12EF-4C29-8684-836322913322}">
  <dimension ref="A3:F79"/>
  <sheetViews>
    <sheetView workbookViewId="0">
      <selection activeCell="L9" sqref="L9"/>
    </sheetView>
  </sheetViews>
  <sheetFormatPr defaultRowHeight="14.4"/>
  <cols>
    <col min="1" max="1" width="16.44140625" bestFit="1" customWidth="1"/>
    <col min="2" max="2" width="14" bestFit="1" customWidth="1"/>
    <col min="3" max="3" width="16" bestFit="1" customWidth="1"/>
    <col min="4" max="4" width="25.77734375" bestFit="1" customWidth="1"/>
    <col min="5" max="5" width="17.88671875" customWidth="1"/>
    <col min="6" max="6" width="11.33203125" customWidth="1"/>
  </cols>
  <sheetData>
    <row r="3" spans="1:4">
      <c r="A3" t="s">
        <v>133</v>
      </c>
      <c r="B3" t="s">
        <v>132</v>
      </c>
      <c r="C3" t="s">
        <v>134</v>
      </c>
      <c r="D3" t="s">
        <v>135</v>
      </c>
    </row>
    <row r="4" spans="1:4">
      <c r="A4">
        <v>8684027.5</v>
      </c>
      <c r="B4">
        <v>17148250</v>
      </c>
      <c r="C4">
        <v>3173631.875</v>
      </c>
      <c r="D4">
        <v>0.36310442386830921</v>
      </c>
    </row>
    <row r="9" spans="1:4">
      <c r="A9" s="26" t="s">
        <v>138</v>
      </c>
      <c r="B9" t="s">
        <v>133</v>
      </c>
    </row>
    <row r="10" spans="1:4">
      <c r="A10" s="27" t="s">
        <v>140</v>
      </c>
      <c r="B10" s="28">
        <v>510750</v>
      </c>
    </row>
    <row r="11" spans="1:4">
      <c r="A11" s="27" t="s">
        <v>141</v>
      </c>
      <c r="B11" s="28">
        <v>484975</v>
      </c>
    </row>
    <row r="12" spans="1:4">
      <c r="A12" s="27" t="s">
        <v>142</v>
      </c>
      <c r="B12" s="28">
        <v>483530</v>
      </c>
    </row>
    <row r="13" spans="1:4">
      <c r="A13" s="27" t="s">
        <v>143</v>
      </c>
      <c r="B13" s="28">
        <v>494887.5</v>
      </c>
    </row>
    <row r="14" spans="1:4">
      <c r="A14" s="27" t="s">
        <v>144</v>
      </c>
      <c r="B14" s="28">
        <v>673572.5</v>
      </c>
    </row>
    <row r="15" spans="1:4">
      <c r="A15" s="27" t="s">
        <v>145</v>
      </c>
      <c r="B15" s="28">
        <v>903837.5</v>
      </c>
    </row>
    <row r="16" spans="1:4">
      <c r="A16" s="27" t="s">
        <v>146</v>
      </c>
      <c r="B16" s="28">
        <v>1041437.5</v>
      </c>
    </row>
    <row r="17" spans="1:6">
      <c r="A17" s="27" t="s">
        <v>147</v>
      </c>
      <c r="B17" s="28">
        <v>945275</v>
      </c>
    </row>
    <row r="18" spans="1:6">
      <c r="A18" s="27" t="s">
        <v>148</v>
      </c>
      <c r="B18" s="28">
        <v>681000</v>
      </c>
    </row>
    <row r="19" spans="1:6">
      <c r="A19" s="27" t="s">
        <v>149</v>
      </c>
      <c r="B19" s="28">
        <v>623375</v>
      </c>
    </row>
    <row r="20" spans="1:6">
      <c r="A20" s="27" t="s">
        <v>150</v>
      </c>
      <c r="B20" s="28">
        <v>795612.5</v>
      </c>
    </row>
    <row r="21" spans="1:6">
      <c r="A21" s="27" t="s">
        <v>151</v>
      </c>
      <c r="B21" s="28">
        <v>1045775</v>
      </c>
    </row>
    <row r="22" spans="1:6">
      <c r="A22" s="27" t="s">
        <v>139</v>
      </c>
      <c r="B22" s="28">
        <v>8684027.5</v>
      </c>
    </row>
    <row r="28" spans="1:6">
      <c r="B28" s="26" t="s">
        <v>138</v>
      </c>
      <c r="C28" t="s">
        <v>132</v>
      </c>
      <c r="D28" s="31" t="s">
        <v>152</v>
      </c>
      <c r="E28" s="31" t="s">
        <v>6</v>
      </c>
      <c r="F28" t="s">
        <v>10</v>
      </c>
    </row>
    <row r="29" spans="1:6">
      <c r="B29" s="27" t="s">
        <v>57</v>
      </c>
      <c r="C29">
        <v>408500</v>
      </c>
      <c r="D29" s="31" t="s">
        <v>153</v>
      </c>
      <c r="E29" s="31" t="str">
        <f>B29</f>
        <v>Alabama</v>
      </c>
      <c r="F29">
        <v>408500</v>
      </c>
    </row>
    <row r="30" spans="1:6">
      <c r="B30" s="27" t="s">
        <v>61</v>
      </c>
      <c r="C30">
        <v>312250</v>
      </c>
      <c r="D30" s="31" t="s">
        <v>153</v>
      </c>
      <c r="E30" s="31" t="s">
        <v>61</v>
      </c>
      <c r="F30">
        <v>312250</v>
      </c>
    </row>
    <row r="31" spans="1:6">
      <c r="B31" s="27" t="s">
        <v>82</v>
      </c>
      <c r="C31">
        <v>331500</v>
      </c>
      <c r="D31" s="31" t="s">
        <v>153</v>
      </c>
      <c r="E31" s="31" t="s">
        <v>82</v>
      </c>
      <c r="F31">
        <v>331500</v>
      </c>
    </row>
    <row r="32" spans="1:6">
      <c r="B32" s="27" t="s">
        <v>98</v>
      </c>
      <c r="C32">
        <v>255350</v>
      </c>
      <c r="D32" s="31" t="s">
        <v>153</v>
      </c>
      <c r="E32" s="31" t="s">
        <v>98</v>
      </c>
      <c r="F32">
        <v>255350</v>
      </c>
    </row>
    <row r="33" spans="2:6">
      <c r="B33" s="27" t="s">
        <v>29</v>
      </c>
      <c r="C33">
        <v>1037250</v>
      </c>
      <c r="D33" s="31" t="s">
        <v>153</v>
      </c>
      <c r="E33" s="31" t="s">
        <v>29</v>
      </c>
      <c r="F33">
        <v>1037250</v>
      </c>
    </row>
    <row r="34" spans="2:6">
      <c r="B34" s="27" t="s">
        <v>42</v>
      </c>
      <c r="C34">
        <v>324250</v>
      </c>
      <c r="D34" s="31" t="s">
        <v>153</v>
      </c>
      <c r="E34" s="31" t="s">
        <v>42</v>
      </c>
      <c r="F34">
        <v>324250</v>
      </c>
    </row>
    <row r="35" spans="2:6">
      <c r="B35" s="27" t="s">
        <v>121</v>
      </c>
      <c r="C35">
        <v>169600</v>
      </c>
      <c r="D35" s="31" t="s">
        <v>153</v>
      </c>
      <c r="E35" s="31" t="s">
        <v>121</v>
      </c>
      <c r="F35">
        <v>169600</v>
      </c>
    </row>
    <row r="36" spans="2:6">
      <c r="B36" s="27" t="s">
        <v>117</v>
      </c>
      <c r="C36">
        <v>205600</v>
      </c>
      <c r="D36" s="31" t="s">
        <v>153</v>
      </c>
      <c r="E36" s="31" t="s">
        <v>117</v>
      </c>
      <c r="F36">
        <v>205600</v>
      </c>
    </row>
    <row r="37" spans="2:6">
      <c r="B37" s="27" t="s">
        <v>47</v>
      </c>
      <c r="C37">
        <v>1051700</v>
      </c>
      <c r="D37" s="31" t="s">
        <v>153</v>
      </c>
      <c r="E37" s="31" t="s">
        <v>47</v>
      </c>
      <c r="F37">
        <v>1051700</v>
      </c>
    </row>
    <row r="38" spans="2:6">
      <c r="B38" s="27" t="s">
        <v>86</v>
      </c>
      <c r="C38">
        <v>579350</v>
      </c>
      <c r="D38" s="31" t="s">
        <v>153</v>
      </c>
      <c r="E38" s="31" t="s">
        <v>86</v>
      </c>
      <c r="F38">
        <v>579350</v>
      </c>
    </row>
    <row r="39" spans="2:6">
      <c r="B39" s="27" t="s">
        <v>63</v>
      </c>
      <c r="C39">
        <v>353500</v>
      </c>
      <c r="D39" s="31" t="s">
        <v>153</v>
      </c>
      <c r="E39" s="31" t="s">
        <v>63</v>
      </c>
      <c r="F39">
        <v>353500</v>
      </c>
    </row>
    <row r="40" spans="2:6">
      <c r="B40" s="27" t="s">
        <v>80</v>
      </c>
      <c r="C40">
        <v>288250</v>
      </c>
      <c r="D40" s="31" t="s">
        <v>153</v>
      </c>
      <c r="E40" s="31" t="s">
        <v>80</v>
      </c>
      <c r="F40">
        <v>288250</v>
      </c>
    </row>
    <row r="41" spans="2:6">
      <c r="B41" s="27" t="s">
        <v>34</v>
      </c>
      <c r="C41">
        <v>185600</v>
      </c>
      <c r="D41" s="31" t="s">
        <v>153</v>
      </c>
      <c r="E41" s="31" t="s">
        <v>34</v>
      </c>
      <c r="F41">
        <v>185600</v>
      </c>
    </row>
    <row r="42" spans="2:6">
      <c r="B42" s="27" t="s">
        <v>112</v>
      </c>
      <c r="C42">
        <v>241600</v>
      </c>
      <c r="D42" s="31" t="s">
        <v>153</v>
      </c>
      <c r="E42" s="31" t="s">
        <v>112</v>
      </c>
      <c r="F42">
        <v>241600</v>
      </c>
    </row>
    <row r="43" spans="2:6">
      <c r="B43" s="27" t="s">
        <v>108</v>
      </c>
      <c r="C43">
        <v>183100</v>
      </c>
      <c r="D43" s="31" t="s">
        <v>153</v>
      </c>
      <c r="E43" s="31" t="s">
        <v>108</v>
      </c>
      <c r="F43">
        <v>183100</v>
      </c>
    </row>
    <row r="44" spans="2:6">
      <c r="B44" s="27" t="s">
        <v>102</v>
      </c>
      <c r="C44">
        <v>180600</v>
      </c>
      <c r="D44" s="31" t="s">
        <v>153</v>
      </c>
      <c r="E44" s="31" t="s">
        <v>102</v>
      </c>
      <c r="F44">
        <v>180600</v>
      </c>
    </row>
    <row r="45" spans="2:6">
      <c r="B45" s="27" t="s">
        <v>94</v>
      </c>
      <c r="C45">
        <v>363350</v>
      </c>
      <c r="D45" s="31" t="s">
        <v>153</v>
      </c>
      <c r="E45" s="31" t="s">
        <v>94</v>
      </c>
      <c r="F45">
        <v>363350</v>
      </c>
    </row>
    <row r="46" spans="2:6">
      <c r="B46" s="27" t="s">
        <v>78</v>
      </c>
      <c r="C46">
        <v>412250</v>
      </c>
      <c r="D46" s="31" t="s">
        <v>153</v>
      </c>
      <c r="E46" s="31" t="s">
        <v>78</v>
      </c>
      <c r="F46">
        <v>412250</v>
      </c>
    </row>
    <row r="47" spans="2:6">
      <c r="B47" s="27" t="s">
        <v>59</v>
      </c>
      <c r="C47">
        <v>172600</v>
      </c>
      <c r="D47" s="31" t="s">
        <v>153</v>
      </c>
      <c r="E47" s="31" t="s">
        <v>59</v>
      </c>
      <c r="F47">
        <v>172600</v>
      </c>
    </row>
    <row r="48" spans="2:6">
      <c r="B48" s="27" t="s">
        <v>115</v>
      </c>
      <c r="C48">
        <v>241600</v>
      </c>
      <c r="D48" s="31" t="s">
        <v>153</v>
      </c>
      <c r="E48" s="31" t="s">
        <v>115</v>
      </c>
      <c r="F48">
        <v>241600</v>
      </c>
    </row>
    <row r="49" spans="2:6">
      <c r="B49" s="27" t="s">
        <v>125</v>
      </c>
      <c r="C49">
        <v>241600</v>
      </c>
      <c r="D49" s="31" t="s">
        <v>153</v>
      </c>
      <c r="E49" s="31" t="s">
        <v>125</v>
      </c>
      <c r="F49">
        <v>241600</v>
      </c>
    </row>
    <row r="50" spans="2:6">
      <c r="B50" s="27" t="s">
        <v>71</v>
      </c>
      <c r="C50">
        <v>280350</v>
      </c>
      <c r="D50" s="31" t="s">
        <v>153</v>
      </c>
      <c r="E50" s="31" t="s">
        <v>71</v>
      </c>
      <c r="F50">
        <v>280350</v>
      </c>
    </row>
    <row r="51" spans="2:6">
      <c r="B51" s="27" t="s">
        <v>49</v>
      </c>
      <c r="C51">
        <v>156850</v>
      </c>
      <c r="D51" s="31" t="s">
        <v>153</v>
      </c>
      <c r="E51" s="31" t="s">
        <v>49</v>
      </c>
      <c r="F51">
        <v>156850</v>
      </c>
    </row>
    <row r="52" spans="2:6">
      <c r="B52" s="27" t="s">
        <v>96</v>
      </c>
      <c r="C52">
        <v>309350</v>
      </c>
      <c r="D52" s="31" t="s">
        <v>153</v>
      </c>
      <c r="E52" s="31" t="s">
        <v>96</v>
      </c>
      <c r="F52">
        <v>309350</v>
      </c>
    </row>
    <row r="53" spans="2:6">
      <c r="B53" s="27" t="s">
        <v>73</v>
      </c>
      <c r="C53">
        <v>316350</v>
      </c>
      <c r="D53" s="31" t="s">
        <v>153</v>
      </c>
      <c r="E53" s="31" t="s">
        <v>73</v>
      </c>
      <c r="F53">
        <v>316350</v>
      </c>
    </row>
    <row r="54" spans="2:6">
      <c r="B54" s="27" t="s">
        <v>51</v>
      </c>
      <c r="C54">
        <v>328000</v>
      </c>
      <c r="D54" s="31" t="s">
        <v>153</v>
      </c>
      <c r="E54" s="31" t="s">
        <v>51</v>
      </c>
      <c r="F54">
        <v>328000</v>
      </c>
    </row>
    <row r="55" spans="2:6">
      <c r="B55" s="27" t="s">
        <v>55</v>
      </c>
      <c r="C55">
        <v>136350</v>
      </c>
      <c r="D55" s="31" t="s">
        <v>153</v>
      </c>
      <c r="E55" s="31" t="s">
        <v>55</v>
      </c>
      <c r="F55">
        <v>136350</v>
      </c>
    </row>
    <row r="56" spans="2:6">
      <c r="B56" s="27" t="s">
        <v>40</v>
      </c>
      <c r="C56">
        <v>324000</v>
      </c>
      <c r="D56" s="31" t="s">
        <v>153</v>
      </c>
      <c r="E56" s="31" t="s">
        <v>40</v>
      </c>
      <c r="F56">
        <v>324000</v>
      </c>
    </row>
    <row r="57" spans="2:6">
      <c r="B57" s="27" t="s">
        <v>129</v>
      </c>
      <c r="C57">
        <v>238850</v>
      </c>
      <c r="D57" s="31" t="s">
        <v>153</v>
      </c>
      <c r="E57" s="31" t="s">
        <v>129</v>
      </c>
      <c r="F57">
        <v>238850</v>
      </c>
    </row>
    <row r="58" spans="2:6">
      <c r="B58" s="27" t="s">
        <v>119</v>
      </c>
      <c r="C58">
        <v>223600</v>
      </c>
      <c r="D58" s="31" t="s">
        <v>153</v>
      </c>
      <c r="E58" s="31" t="s">
        <v>119</v>
      </c>
      <c r="F58">
        <v>223600</v>
      </c>
    </row>
    <row r="59" spans="2:6">
      <c r="B59" s="27" t="s">
        <v>84</v>
      </c>
      <c r="C59">
        <v>313500</v>
      </c>
      <c r="D59" s="31" t="s">
        <v>153</v>
      </c>
      <c r="E59" s="31" t="s">
        <v>84</v>
      </c>
      <c r="F59">
        <v>313500</v>
      </c>
    </row>
    <row r="60" spans="2:6">
      <c r="B60" s="27" t="s">
        <v>16</v>
      </c>
      <c r="C60">
        <v>1125200</v>
      </c>
      <c r="D60" s="31" t="s">
        <v>153</v>
      </c>
      <c r="E60" s="31" t="s">
        <v>16</v>
      </c>
      <c r="F60">
        <v>1125200</v>
      </c>
    </row>
    <row r="61" spans="2:6">
      <c r="B61" s="27" t="s">
        <v>90</v>
      </c>
      <c r="C61">
        <v>399350</v>
      </c>
      <c r="D61" s="31" t="s">
        <v>153</v>
      </c>
      <c r="E61" s="31" t="s">
        <v>90</v>
      </c>
      <c r="F61">
        <v>399350</v>
      </c>
    </row>
    <row r="62" spans="2:6">
      <c r="B62" s="27" t="s">
        <v>106</v>
      </c>
      <c r="C62">
        <v>184100</v>
      </c>
      <c r="D62" s="31" t="s">
        <v>153</v>
      </c>
      <c r="E62" s="31" t="s">
        <v>106</v>
      </c>
      <c r="F62">
        <v>184100</v>
      </c>
    </row>
    <row r="63" spans="2:6">
      <c r="B63" s="27" t="s">
        <v>92</v>
      </c>
      <c r="C63">
        <v>203600</v>
      </c>
      <c r="D63" s="31" t="s">
        <v>153</v>
      </c>
      <c r="E63" s="31" t="s">
        <v>92</v>
      </c>
      <c r="F63">
        <v>203600</v>
      </c>
    </row>
    <row r="64" spans="2:6">
      <c r="B64" s="27" t="s">
        <v>100</v>
      </c>
      <c r="C64">
        <v>237350</v>
      </c>
      <c r="D64" s="31" t="s">
        <v>153</v>
      </c>
      <c r="E64" s="31" t="s">
        <v>100</v>
      </c>
      <c r="F64">
        <v>237350</v>
      </c>
    </row>
    <row r="65" spans="2:6">
      <c r="B65" s="27" t="s">
        <v>77</v>
      </c>
      <c r="C65">
        <v>346750</v>
      </c>
      <c r="D65" s="31" t="s">
        <v>153</v>
      </c>
      <c r="E65" s="31" t="s">
        <v>77</v>
      </c>
      <c r="F65">
        <v>346750</v>
      </c>
    </row>
    <row r="66" spans="2:6">
      <c r="B66" s="27" t="s">
        <v>37</v>
      </c>
      <c r="C66">
        <v>165600</v>
      </c>
      <c r="D66" s="31" t="s">
        <v>153</v>
      </c>
      <c r="E66" s="31" t="s">
        <v>37</v>
      </c>
      <c r="F66">
        <v>165600</v>
      </c>
    </row>
    <row r="67" spans="2:6">
      <c r="B67" s="27" t="s">
        <v>123</v>
      </c>
      <c r="C67">
        <v>198850</v>
      </c>
      <c r="D67" s="31" t="s">
        <v>153</v>
      </c>
      <c r="E67" s="31" t="s">
        <v>123</v>
      </c>
      <c r="F67">
        <v>198850</v>
      </c>
    </row>
    <row r="68" spans="2:6">
      <c r="B68" s="27" t="s">
        <v>88</v>
      </c>
      <c r="C68">
        <v>507350</v>
      </c>
      <c r="D68" s="31" t="s">
        <v>153</v>
      </c>
      <c r="E68" s="31" t="s">
        <v>88</v>
      </c>
      <c r="F68">
        <v>507350</v>
      </c>
    </row>
    <row r="69" spans="2:6">
      <c r="B69" s="27" t="s">
        <v>104</v>
      </c>
      <c r="C69">
        <v>180600</v>
      </c>
      <c r="D69" s="31" t="s">
        <v>153</v>
      </c>
      <c r="E69" s="31" t="s">
        <v>104</v>
      </c>
      <c r="F69">
        <v>180600</v>
      </c>
    </row>
    <row r="70" spans="2:6">
      <c r="B70" s="27" t="s">
        <v>53</v>
      </c>
      <c r="C70">
        <v>427750</v>
      </c>
      <c r="D70" s="31" t="s">
        <v>153</v>
      </c>
      <c r="E70" s="31" t="s">
        <v>53</v>
      </c>
      <c r="F70">
        <v>427750</v>
      </c>
    </row>
    <row r="71" spans="2:6">
      <c r="B71" s="27" t="s">
        <v>25</v>
      </c>
      <c r="C71">
        <v>1014250</v>
      </c>
      <c r="D71" s="31" t="s">
        <v>153</v>
      </c>
      <c r="E71" s="31" t="s">
        <v>25</v>
      </c>
      <c r="F71">
        <v>1014250</v>
      </c>
    </row>
    <row r="72" spans="2:6">
      <c r="B72" s="27" t="s">
        <v>75</v>
      </c>
      <c r="C72">
        <v>310750</v>
      </c>
      <c r="D72" s="31" t="s">
        <v>153</v>
      </c>
      <c r="E72" s="31" t="s">
        <v>75</v>
      </c>
      <c r="F72">
        <v>310750</v>
      </c>
    </row>
    <row r="73" spans="2:6">
      <c r="B73" s="27" t="s">
        <v>127</v>
      </c>
      <c r="C73">
        <v>256850</v>
      </c>
      <c r="D73" s="31" t="s">
        <v>153</v>
      </c>
      <c r="E73" s="31" t="s">
        <v>127</v>
      </c>
      <c r="F73">
        <v>256850</v>
      </c>
    </row>
    <row r="74" spans="2:6">
      <c r="B74" s="27" t="s">
        <v>69</v>
      </c>
      <c r="C74">
        <v>403350</v>
      </c>
      <c r="D74" s="31" t="s">
        <v>153</v>
      </c>
      <c r="E74" s="31" t="s">
        <v>69</v>
      </c>
      <c r="F74">
        <v>403350</v>
      </c>
    </row>
    <row r="75" spans="2:6">
      <c r="B75" s="27" t="s">
        <v>44</v>
      </c>
      <c r="C75">
        <v>348750</v>
      </c>
      <c r="D75" s="31" t="s">
        <v>153</v>
      </c>
      <c r="E75" s="31" t="s">
        <v>44</v>
      </c>
      <c r="F75">
        <v>348750</v>
      </c>
    </row>
    <row r="76" spans="2:6">
      <c r="B76" s="27" t="s">
        <v>114</v>
      </c>
      <c r="C76">
        <v>154600</v>
      </c>
      <c r="D76" s="31" t="s">
        <v>153</v>
      </c>
      <c r="E76" s="31" t="s">
        <v>114</v>
      </c>
      <c r="F76">
        <v>154600</v>
      </c>
    </row>
    <row r="77" spans="2:6">
      <c r="B77" s="27" t="s">
        <v>110</v>
      </c>
      <c r="C77">
        <v>205850</v>
      </c>
      <c r="D77" s="31" t="s">
        <v>153</v>
      </c>
      <c r="E77" s="31" t="s">
        <v>110</v>
      </c>
      <c r="F77">
        <v>205850</v>
      </c>
    </row>
    <row r="78" spans="2:6">
      <c r="B78" s="27" t="s">
        <v>67</v>
      </c>
      <c r="C78">
        <v>310750</v>
      </c>
      <c r="D78" s="31" t="s">
        <v>153</v>
      </c>
      <c r="E78" s="31" t="s">
        <v>67</v>
      </c>
      <c r="F78">
        <v>310750</v>
      </c>
    </row>
    <row r="79" spans="2:6">
      <c r="B79" s="27" t="s">
        <v>139</v>
      </c>
      <c r="C79">
        <v>17148250</v>
      </c>
      <c r="E79" s="29"/>
      <c r="F79" s="30"/>
    </row>
  </sheetData>
  <pageMargins left="0.7" right="0.7" top="0.75" bottom="0.75" header="0.3" footer="0.3"/>
  <pageSetup orientation="portrait" r:id="rId4"/>
  <drawing r:id="rId5"/>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workbookViewId="0">
      <selection activeCell="X19" sqref="X19"/>
    </sheetView>
  </sheetViews>
  <sheetFormatPr defaultColWidth="14.44140625" defaultRowHeight="15" customHeight="1"/>
  <cols>
    <col min="1" max="2" width="8.6640625" customWidth="1"/>
    <col min="3" max="3" width="12" customWidth="1"/>
    <col min="4" max="4" width="4.44140625" customWidth="1"/>
    <col min="5" max="10" width="8.6640625" customWidth="1"/>
    <col min="11" max="11" width="18" customWidth="1"/>
    <col min="12" max="12" width="3.33203125" customWidth="1"/>
    <col min="13" max="13" width="8.6640625" customWidth="1"/>
    <col min="14" max="14" width="11.33203125" customWidth="1"/>
    <col min="15" max="15" width="3.33203125" customWidth="1"/>
    <col min="16" max="16" width="8.6640625" customWidth="1"/>
    <col min="17" max="17" width="13" customWidth="1"/>
    <col min="18" max="18" width="3.33203125" customWidth="1"/>
    <col min="19" max="20" width="11.88671875" customWidth="1"/>
    <col min="21" max="21" width="3.33203125" customWidth="1"/>
    <col min="22" max="22" width="12.88671875" customWidth="1"/>
    <col min="23" max="23" width="17.88671875" customWidth="1"/>
    <col min="24" max="26" width="8.6640625" customWidth="1"/>
  </cols>
  <sheetData>
    <row r="1" spans="1:26" ht="7.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33" customHeight="1">
      <c r="A2" s="18"/>
      <c r="B2" s="18"/>
      <c r="C2" s="18"/>
      <c r="D2" s="49" t="s">
        <v>131</v>
      </c>
      <c r="E2" s="50"/>
      <c r="F2" s="50"/>
      <c r="G2" s="50"/>
      <c r="H2" s="50"/>
      <c r="I2" s="50"/>
      <c r="J2" s="50"/>
      <c r="K2" s="51"/>
      <c r="L2" s="19"/>
      <c r="M2" s="46" t="s">
        <v>11</v>
      </c>
      <c r="N2" s="47"/>
      <c r="O2" s="20"/>
      <c r="P2" s="46" t="s">
        <v>137</v>
      </c>
      <c r="Q2" s="47"/>
      <c r="R2" s="20"/>
      <c r="S2" s="46" t="s">
        <v>136</v>
      </c>
      <c r="T2" s="47"/>
      <c r="U2" s="21"/>
      <c r="V2" s="46" t="s">
        <v>135</v>
      </c>
      <c r="W2" s="47"/>
      <c r="X2" s="20"/>
      <c r="Y2" s="18"/>
      <c r="Z2" s="18"/>
    </row>
    <row r="3" spans="1:26" ht="33" customHeight="1">
      <c r="A3" s="22"/>
      <c r="B3" s="22"/>
      <c r="C3" s="19"/>
      <c r="D3" s="52"/>
      <c r="E3" s="53"/>
      <c r="F3" s="53"/>
      <c r="G3" s="53"/>
      <c r="H3" s="53"/>
      <c r="I3" s="53"/>
      <c r="J3" s="53"/>
      <c r="K3" s="54"/>
      <c r="L3" s="19"/>
      <c r="M3" s="55">
        <f>'Pivot Table(s)'!A4</f>
        <v>8684027.5</v>
      </c>
      <c r="N3" s="47"/>
      <c r="O3" s="23"/>
      <c r="P3" s="56">
        <f>'Pivot Table(s)'!B4</f>
        <v>17148250</v>
      </c>
      <c r="Q3" s="47"/>
      <c r="R3" s="23"/>
      <c r="S3" s="55">
        <f>'Pivot Table(s)'!C4</f>
        <v>3173631.875</v>
      </c>
      <c r="T3" s="47"/>
      <c r="U3" s="22"/>
      <c r="V3" s="48">
        <f>'Pivot Table(s)'!D4</f>
        <v>0.36310442386830921</v>
      </c>
      <c r="W3" s="47"/>
      <c r="X3" s="23"/>
      <c r="Y3" s="23"/>
      <c r="Z3" s="23"/>
    </row>
    <row r="4" spans="1:26" ht="7.5" customHeight="1">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6.75" customHeight="1">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4.4">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ht="14.4">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ht="14.4">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4.4">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ht="14.4">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4.4">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4.4">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4.4">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4.4">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4.4">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4.4">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4.4">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4.4">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4.4">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4.4">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User</cp:lastModifiedBy>
  <dcterms:created xsi:type="dcterms:W3CDTF">2022-04-21T14:05:43Z</dcterms:created>
  <dcterms:modified xsi:type="dcterms:W3CDTF">2023-01-04T14:02:47Z</dcterms:modified>
</cp:coreProperties>
</file>